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bekah/Desktop/"/>
    </mc:Choice>
  </mc:AlternateContent>
  <bookViews>
    <workbookView xWindow="60" yWindow="460" windowWidth="16620" windowHeight="15540" activeTab="4"/>
  </bookViews>
  <sheets>
    <sheet name="Public_FullFixedRefresh- Q2 201" sheetId="1" r:id="rId1"/>
    <sheet name="Parameters" sheetId="2" r:id="rId2"/>
    <sheet name="Tiers &amp; Index" sheetId="3" r:id="rId3"/>
    <sheet name="Anc data" sheetId="4" r:id="rId4"/>
    <sheet name="Countries" sheetId="5" r:id="rId5"/>
  </sheets>
  <externalReferences>
    <externalReference r:id="rId6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64" i="3" l="1"/>
  <c r="AI164" i="3"/>
  <c r="AH164" i="3"/>
  <c r="AG164" i="3"/>
  <c r="AF164" i="3"/>
  <c r="AJ163" i="3"/>
  <c r="AI163" i="3"/>
  <c r="AH163" i="3"/>
  <c r="AG163" i="3"/>
  <c r="AF163" i="3"/>
  <c r="AJ162" i="3"/>
  <c r="AI162" i="3"/>
  <c r="AH162" i="3"/>
  <c r="AG162" i="3"/>
  <c r="AF162" i="3"/>
  <c r="AM3" i="3"/>
  <c r="AN3" i="3"/>
  <c r="AO3" i="3"/>
  <c r="AP3" i="3"/>
  <c r="AW3" i="3"/>
  <c r="AL3" i="3"/>
  <c r="P24" i="3"/>
  <c r="Q24" i="3"/>
  <c r="R24" i="3"/>
  <c r="S24" i="3"/>
  <c r="T24" i="3"/>
  <c r="U24" i="3"/>
  <c r="P25" i="3"/>
  <c r="Q25" i="3"/>
  <c r="R25" i="3"/>
  <c r="S25" i="3"/>
  <c r="T25" i="3"/>
  <c r="P26" i="3"/>
  <c r="Q26" i="3"/>
  <c r="R26" i="3"/>
  <c r="S26" i="3"/>
  <c r="T26" i="3"/>
  <c r="U26" i="3"/>
  <c r="P27" i="3"/>
  <c r="Q27" i="3"/>
  <c r="R27" i="3"/>
  <c r="S27" i="3"/>
  <c r="T27" i="3"/>
  <c r="P28" i="3"/>
  <c r="Q28" i="3"/>
  <c r="R28" i="3"/>
  <c r="S28" i="3"/>
  <c r="T28" i="3"/>
  <c r="U28" i="3"/>
  <c r="V28" i="3"/>
  <c r="P29" i="3"/>
  <c r="Q29" i="3"/>
  <c r="R29" i="3"/>
  <c r="S29" i="3"/>
  <c r="T29" i="3"/>
  <c r="P30" i="3"/>
  <c r="Q30" i="3"/>
  <c r="R30" i="3"/>
  <c r="S30" i="3"/>
  <c r="T30" i="3"/>
  <c r="U30" i="3"/>
  <c r="P31" i="3"/>
  <c r="Q31" i="3"/>
  <c r="R31" i="3"/>
  <c r="S31" i="3"/>
  <c r="T31" i="3"/>
  <c r="P32" i="3"/>
  <c r="Q32" i="3"/>
  <c r="R32" i="3"/>
  <c r="S32" i="3"/>
  <c r="T32" i="3"/>
  <c r="U32" i="3"/>
  <c r="P33" i="3"/>
  <c r="Q33" i="3"/>
  <c r="R33" i="3"/>
  <c r="S33" i="3"/>
  <c r="T33" i="3"/>
  <c r="P34" i="3"/>
  <c r="Q34" i="3"/>
  <c r="R34" i="3"/>
  <c r="S34" i="3"/>
  <c r="T34" i="3"/>
  <c r="U34" i="3"/>
  <c r="V34" i="3"/>
  <c r="P35" i="3"/>
  <c r="Q35" i="3"/>
  <c r="R35" i="3"/>
  <c r="S35" i="3"/>
  <c r="T35" i="3"/>
  <c r="P36" i="3"/>
  <c r="Q36" i="3"/>
  <c r="R36" i="3"/>
  <c r="S36" i="3"/>
  <c r="T36" i="3"/>
  <c r="U36" i="3"/>
  <c r="V36" i="3"/>
  <c r="P37" i="3"/>
  <c r="Q37" i="3"/>
  <c r="R37" i="3"/>
  <c r="S37" i="3"/>
  <c r="T37" i="3"/>
  <c r="P38" i="3"/>
  <c r="Q38" i="3"/>
  <c r="R38" i="3"/>
  <c r="S38" i="3"/>
  <c r="T38" i="3"/>
  <c r="U38" i="3"/>
  <c r="V38" i="3"/>
  <c r="P39" i="3"/>
  <c r="Q39" i="3"/>
  <c r="R39" i="3"/>
  <c r="S39" i="3"/>
  <c r="T39" i="3"/>
  <c r="P40" i="3"/>
  <c r="Q40" i="3"/>
  <c r="R40" i="3"/>
  <c r="S40" i="3"/>
  <c r="T40" i="3"/>
  <c r="U40" i="3"/>
  <c r="V40" i="3"/>
  <c r="P41" i="3"/>
  <c r="Q41" i="3"/>
  <c r="R41" i="3"/>
  <c r="S41" i="3"/>
  <c r="T41" i="3"/>
  <c r="P42" i="3"/>
  <c r="Q42" i="3"/>
  <c r="R42" i="3"/>
  <c r="S42" i="3"/>
  <c r="T42" i="3"/>
  <c r="U42" i="3"/>
  <c r="P43" i="3"/>
  <c r="Q43" i="3"/>
  <c r="R43" i="3"/>
  <c r="S43" i="3"/>
  <c r="T43" i="3"/>
  <c r="P44" i="3"/>
  <c r="Q44" i="3"/>
  <c r="R44" i="3"/>
  <c r="S44" i="3"/>
  <c r="T44" i="3"/>
  <c r="U44" i="3"/>
  <c r="V44" i="3"/>
  <c r="P45" i="3"/>
  <c r="Q45" i="3"/>
  <c r="R45" i="3"/>
  <c r="S45" i="3"/>
  <c r="T45" i="3"/>
  <c r="P46" i="3"/>
  <c r="Q46" i="3"/>
  <c r="R46" i="3"/>
  <c r="S46" i="3"/>
  <c r="T46" i="3"/>
  <c r="U46" i="3"/>
  <c r="P47" i="3"/>
  <c r="Q47" i="3"/>
  <c r="R47" i="3"/>
  <c r="S47" i="3"/>
  <c r="T47" i="3"/>
  <c r="P48" i="3"/>
  <c r="Q48" i="3"/>
  <c r="R48" i="3"/>
  <c r="S48" i="3"/>
  <c r="T48" i="3"/>
  <c r="U48" i="3"/>
  <c r="V48" i="3"/>
  <c r="P49" i="3"/>
  <c r="Q49" i="3"/>
  <c r="R49" i="3"/>
  <c r="S49" i="3"/>
  <c r="T49" i="3"/>
  <c r="P50" i="3"/>
  <c r="Q50" i="3"/>
  <c r="R50" i="3"/>
  <c r="S50" i="3"/>
  <c r="T50" i="3"/>
  <c r="U50" i="3"/>
  <c r="V50" i="3"/>
  <c r="P51" i="3"/>
  <c r="Q51" i="3"/>
  <c r="R51" i="3"/>
  <c r="S51" i="3"/>
  <c r="T51" i="3"/>
  <c r="P52" i="3"/>
  <c r="Q52" i="3"/>
  <c r="R52" i="3"/>
  <c r="S52" i="3"/>
  <c r="T52" i="3"/>
  <c r="U52" i="3"/>
  <c r="P53" i="3"/>
  <c r="Q53" i="3"/>
  <c r="R53" i="3"/>
  <c r="S53" i="3"/>
  <c r="T53" i="3"/>
  <c r="P54" i="3"/>
  <c r="Q54" i="3"/>
  <c r="R54" i="3"/>
  <c r="S54" i="3"/>
  <c r="T54" i="3"/>
  <c r="U54" i="3"/>
  <c r="V54" i="3"/>
  <c r="P55" i="3"/>
  <c r="Q55" i="3"/>
  <c r="R55" i="3"/>
  <c r="S55" i="3"/>
  <c r="T55" i="3"/>
  <c r="P56" i="3"/>
  <c r="Q56" i="3"/>
  <c r="R56" i="3"/>
  <c r="S56" i="3"/>
  <c r="T56" i="3"/>
  <c r="U56" i="3"/>
  <c r="P57" i="3"/>
  <c r="Q57" i="3"/>
  <c r="R57" i="3"/>
  <c r="S57" i="3"/>
  <c r="T57" i="3"/>
  <c r="P58" i="3"/>
  <c r="Q58" i="3"/>
  <c r="R58" i="3"/>
  <c r="S58" i="3"/>
  <c r="T58" i="3"/>
  <c r="U58" i="3"/>
  <c r="P59" i="3"/>
  <c r="Q59" i="3"/>
  <c r="R59" i="3"/>
  <c r="S59" i="3"/>
  <c r="T59" i="3"/>
  <c r="P60" i="3"/>
  <c r="Q60" i="3"/>
  <c r="R60" i="3"/>
  <c r="S60" i="3"/>
  <c r="T60" i="3"/>
  <c r="U60" i="3"/>
  <c r="V60" i="3"/>
  <c r="P61" i="3"/>
  <c r="Q61" i="3"/>
  <c r="R61" i="3"/>
  <c r="S61" i="3"/>
  <c r="T61" i="3"/>
  <c r="P62" i="3"/>
  <c r="Q62" i="3"/>
  <c r="R62" i="3"/>
  <c r="S62" i="3"/>
  <c r="T62" i="3"/>
  <c r="U62" i="3"/>
  <c r="V62" i="3"/>
  <c r="P63" i="3"/>
  <c r="Q63" i="3"/>
  <c r="R63" i="3"/>
  <c r="S63" i="3"/>
  <c r="T63" i="3"/>
  <c r="P64" i="3"/>
  <c r="Q64" i="3"/>
  <c r="R64" i="3"/>
  <c r="S64" i="3"/>
  <c r="T64" i="3"/>
  <c r="U64" i="3"/>
  <c r="V64" i="3"/>
  <c r="P65" i="3"/>
  <c r="Q65" i="3"/>
  <c r="R65" i="3"/>
  <c r="S65" i="3"/>
  <c r="T65" i="3"/>
  <c r="P66" i="3"/>
  <c r="Q66" i="3"/>
  <c r="R66" i="3"/>
  <c r="S66" i="3"/>
  <c r="T66" i="3"/>
  <c r="U66" i="3"/>
  <c r="P67" i="3"/>
  <c r="Q67" i="3"/>
  <c r="R67" i="3"/>
  <c r="S67" i="3"/>
  <c r="T67" i="3"/>
  <c r="P68" i="3"/>
  <c r="Q68" i="3"/>
  <c r="R68" i="3"/>
  <c r="S68" i="3"/>
  <c r="T68" i="3"/>
  <c r="U68" i="3"/>
  <c r="V68" i="3"/>
  <c r="P69" i="3"/>
  <c r="Q69" i="3"/>
  <c r="R69" i="3"/>
  <c r="S69" i="3"/>
  <c r="T69" i="3"/>
  <c r="P70" i="3"/>
  <c r="Q70" i="3"/>
  <c r="R70" i="3"/>
  <c r="S70" i="3"/>
  <c r="T70" i="3"/>
  <c r="U70" i="3"/>
  <c r="P71" i="3"/>
  <c r="Q71" i="3"/>
  <c r="R71" i="3"/>
  <c r="S71" i="3"/>
  <c r="T71" i="3"/>
  <c r="P72" i="3"/>
  <c r="Q72" i="3"/>
  <c r="R72" i="3"/>
  <c r="S72" i="3"/>
  <c r="T72" i="3"/>
  <c r="U72" i="3"/>
  <c r="P73" i="3"/>
  <c r="Q73" i="3"/>
  <c r="R73" i="3"/>
  <c r="S73" i="3"/>
  <c r="T73" i="3"/>
  <c r="P74" i="3"/>
  <c r="Q74" i="3"/>
  <c r="R74" i="3"/>
  <c r="S74" i="3"/>
  <c r="T74" i="3"/>
  <c r="U74" i="3"/>
  <c r="P75" i="3"/>
  <c r="Q75" i="3"/>
  <c r="R75" i="3"/>
  <c r="S75" i="3"/>
  <c r="T75" i="3"/>
  <c r="P76" i="3"/>
  <c r="Q76" i="3"/>
  <c r="R76" i="3"/>
  <c r="S76" i="3"/>
  <c r="T76" i="3"/>
  <c r="U76" i="3"/>
  <c r="V76" i="3"/>
  <c r="P77" i="3"/>
  <c r="Q77" i="3"/>
  <c r="R77" i="3"/>
  <c r="S77" i="3"/>
  <c r="T77" i="3"/>
  <c r="P78" i="3"/>
  <c r="Q78" i="3"/>
  <c r="R78" i="3"/>
  <c r="S78" i="3"/>
  <c r="T78" i="3"/>
  <c r="U78" i="3"/>
  <c r="V78" i="3"/>
  <c r="P79" i="3"/>
  <c r="Q79" i="3"/>
  <c r="R79" i="3"/>
  <c r="S79" i="3"/>
  <c r="T79" i="3"/>
  <c r="P80" i="3"/>
  <c r="Q80" i="3"/>
  <c r="R80" i="3"/>
  <c r="S80" i="3"/>
  <c r="T80" i="3"/>
  <c r="U80" i="3"/>
  <c r="V80" i="3"/>
  <c r="P81" i="3"/>
  <c r="Q81" i="3"/>
  <c r="R81" i="3"/>
  <c r="S81" i="3"/>
  <c r="T81" i="3"/>
  <c r="P82" i="3"/>
  <c r="Q82" i="3"/>
  <c r="R82" i="3"/>
  <c r="S82" i="3"/>
  <c r="T82" i="3"/>
  <c r="U82" i="3"/>
  <c r="P83" i="3"/>
  <c r="Q83" i="3"/>
  <c r="R83" i="3"/>
  <c r="S83" i="3"/>
  <c r="T83" i="3"/>
  <c r="P84" i="3"/>
  <c r="Q84" i="3"/>
  <c r="R84" i="3"/>
  <c r="S84" i="3"/>
  <c r="T84" i="3"/>
  <c r="U84" i="3"/>
  <c r="V84" i="3"/>
  <c r="P85" i="3"/>
  <c r="Q85" i="3"/>
  <c r="R85" i="3"/>
  <c r="S85" i="3"/>
  <c r="T85" i="3"/>
  <c r="P86" i="3"/>
  <c r="Q86" i="3"/>
  <c r="R86" i="3"/>
  <c r="S86" i="3"/>
  <c r="T86" i="3"/>
  <c r="U86" i="3"/>
  <c r="V86" i="3"/>
  <c r="P87" i="3"/>
  <c r="Q87" i="3"/>
  <c r="R87" i="3"/>
  <c r="S87" i="3"/>
  <c r="T87" i="3"/>
  <c r="P88" i="3"/>
  <c r="Q88" i="3"/>
  <c r="R88" i="3"/>
  <c r="S88" i="3"/>
  <c r="T88" i="3"/>
  <c r="U88" i="3"/>
  <c r="P89" i="3"/>
  <c r="Q89" i="3"/>
  <c r="R89" i="3"/>
  <c r="S89" i="3"/>
  <c r="T89" i="3"/>
  <c r="P90" i="3"/>
  <c r="Q90" i="3"/>
  <c r="R90" i="3"/>
  <c r="S90" i="3"/>
  <c r="T90" i="3"/>
  <c r="U90" i="3"/>
  <c r="V90" i="3"/>
  <c r="P91" i="3"/>
  <c r="Q91" i="3"/>
  <c r="R91" i="3"/>
  <c r="S91" i="3"/>
  <c r="T91" i="3"/>
  <c r="P92" i="3"/>
  <c r="Q92" i="3"/>
  <c r="R92" i="3"/>
  <c r="S92" i="3"/>
  <c r="T92" i="3"/>
  <c r="U92" i="3"/>
  <c r="P93" i="3"/>
  <c r="Q93" i="3"/>
  <c r="R93" i="3"/>
  <c r="S93" i="3"/>
  <c r="T93" i="3"/>
  <c r="P94" i="3"/>
  <c r="Q94" i="3"/>
  <c r="R94" i="3"/>
  <c r="S94" i="3"/>
  <c r="T94" i="3"/>
  <c r="U94" i="3"/>
  <c r="V94" i="3"/>
  <c r="P95" i="3"/>
  <c r="Q95" i="3"/>
  <c r="R95" i="3"/>
  <c r="S95" i="3"/>
  <c r="T95" i="3"/>
  <c r="P96" i="3"/>
  <c r="Q96" i="3"/>
  <c r="R96" i="3"/>
  <c r="S96" i="3"/>
  <c r="T96" i="3"/>
  <c r="U96" i="3"/>
  <c r="P97" i="3"/>
  <c r="Q97" i="3"/>
  <c r="R97" i="3"/>
  <c r="S97" i="3"/>
  <c r="T97" i="3"/>
  <c r="P98" i="3"/>
  <c r="Q98" i="3"/>
  <c r="R98" i="3"/>
  <c r="S98" i="3"/>
  <c r="T98" i="3"/>
  <c r="U98" i="3"/>
  <c r="V98" i="3"/>
  <c r="P99" i="3"/>
  <c r="Q99" i="3"/>
  <c r="R99" i="3"/>
  <c r="S99" i="3"/>
  <c r="T99" i="3"/>
  <c r="P100" i="3"/>
  <c r="Q100" i="3"/>
  <c r="R100" i="3"/>
  <c r="S100" i="3"/>
  <c r="T100" i="3"/>
  <c r="U100" i="3"/>
  <c r="P101" i="3"/>
  <c r="Q101" i="3"/>
  <c r="R101" i="3"/>
  <c r="S101" i="3"/>
  <c r="T101" i="3"/>
  <c r="P102" i="3"/>
  <c r="Q102" i="3"/>
  <c r="R102" i="3"/>
  <c r="S102" i="3"/>
  <c r="T102" i="3"/>
  <c r="U102" i="3"/>
  <c r="V102" i="3"/>
  <c r="P103" i="3"/>
  <c r="Q103" i="3"/>
  <c r="R103" i="3"/>
  <c r="S103" i="3"/>
  <c r="T103" i="3"/>
  <c r="P104" i="3"/>
  <c r="Q104" i="3"/>
  <c r="R104" i="3"/>
  <c r="S104" i="3"/>
  <c r="T104" i="3"/>
  <c r="U104" i="3"/>
  <c r="P105" i="3"/>
  <c r="Q105" i="3"/>
  <c r="R105" i="3"/>
  <c r="S105" i="3"/>
  <c r="T105" i="3"/>
  <c r="P106" i="3"/>
  <c r="Q106" i="3"/>
  <c r="R106" i="3"/>
  <c r="S106" i="3"/>
  <c r="T106" i="3"/>
  <c r="U106" i="3"/>
  <c r="V106" i="3"/>
  <c r="P107" i="3"/>
  <c r="Q107" i="3"/>
  <c r="R107" i="3"/>
  <c r="S107" i="3"/>
  <c r="T107" i="3"/>
  <c r="P108" i="3"/>
  <c r="Q108" i="3"/>
  <c r="R108" i="3"/>
  <c r="S108" i="3"/>
  <c r="T108" i="3"/>
  <c r="U108" i="3"/>
  <c r="V108" i="3"/>
  <c r="P109" i="3"/>
  <c r="Q109" i="3"/>
  <c r="R109" i="3"/>
  <c r="S109" i="3"/>
  <c r="T109" i="3"/>
  <c r="P110" i="3"/>
  <c r="Q110" i="3"/>
  <c r="R110" i="3"/>
  <c r="S110" i="3"/>
  <c r="T110" i="3"/>
  <c r="U110" i="3"/>
  <c r="V110" i="3"/>
  <c r="P111" i="3"/>
  <c r="Q111" i="3"/>
  <c r="R111" i="3"/>
  <c r="S111" i="3"/>
  <c r="T111" i="3"/>
  <c r="P112" i="3"/>
  <c r="Q112" i="3"/>
  <c r="R112" i="3"/>
  <c r="S112" i="3"/>
  <c r="T112" i="3"/>
  <c r="U112" i="3"/>
  <c r="P113" i="3"/>
  <c r="Q113" i="3"/>
  <c r="R113" i="3"/>
  <c r="S113" i="3"/>
  <c r="T113" i="3"/>
  <c r="P114" i="3"/>
  <c r="Q114" i="3"/>
  <c r="R114" i="3"/>
  <c r="S114" i="3"/>
  <c r="T114" i="3"/>
  <c r="U114" i="3"/>
  <c r="P115" i="3"/>
  <c r="Q115" i="3"/>
  <c r="R115" i="3"/>
  <c r="S115" i="3"/>
  <c r="T115" i="3"/>
  <c r="P116" i="3"/>
  <c r="Q116" i="3"/>
  <c r="R116" i="3"/>
  <c r="S116" i="3"/>
  <c r="T116" i="3"/>
  <c r="U116" i="3"/>
  <c r="V116" i="3"/>
  <c r="P117" i="3"/>
  <c r="Q117" i="3"/>
  <c r="R117" i="3"/>
  <c r="S117" i="3"/>
  <c r="T117" i="3"/>
  <c r="P118" i="3"/>
  <c r="Q118" i="3"/>
  <c r="R118" i="3"/>
  <c r="S118" i="3"/>
  <c r="T118" i="3"/>
  <c r="U118" i="3"/>
  <c r="P119" i="3"/>
  <c r="Q119" i="3"/>
  <c r="R119" i="3"/>
  <c r="S119" i="3"/>
  <c r="T119" i="3"/>
  <c r="P120" i="3"/>
  <c r="Q120" i="3"/>
  <c r="R120" i="3"/>
  <c r="S120" i="3"/>
  <c r="T120" i="3"/>
  <c r="U120" i="3"/>
  <c r="V120" i="3"/>
  <c r="P121" i="3"/>
  <c r="Q121" i="3"/>
  <c r="R121" i="3"/>
  <c r="S121" i="3"/>
  <c r="T121" i="3"/>
  <c r="P122" i="3"/>
  <c r="Q122" i="3"/>
  <c r="R122" i="3"/>
  <c r="S122" i="3"/>
  <c r="T122" i="3"/>
  <c r="U122" i="3"/>
  <c r="V122" i="3"/>
  <c r="P123" i="3"/>
  <c r="Q123" i="3"/>
  <c r="R123" i="3"/>
  <c r="S123" i="3"/>
  <c r="T123" i="3"/>
  <c r="P124" i="3"/>
  <c r="Q124" i="3"/>
  <c r="R124" i="3"/>
  <c r="S124" i="3"/>
  <c r="T124" i="3"/>
  <c r="U124" i="3"/>
  <c r="P125" i="3"/>
  <c r="Q125" i="3"/>
  <c r="R125" i="3"/>
  <c r="S125" i="3"/>
  <c r="T125" i="3"/>
  <c r="P126" i="3"/>
  <c r="Q126" i="3"/>
  <c r="R126" i="3"/>
  <c r="S126" i="3"/>
  <c r="T126" i="3"/>
  <c r="U126" i="3"/>
  <c r="V126" i="3"/>
  <c r="P127" i="3"/>
  <c r="Q127" i="3"/>
  <c r="R127" i="3"/>
  <c r="S127" i="3"/>
  <c r="T127" i="3"/>
  <c r="P128" i="3"/>
  <c r="Q128" i="3"/>
  <c r="R128" i="3"/>
  <c r="S128" i="3"/>
  <c r="T128" i="3"/>
  <c r="U128" i="3"/>
  <c r="V128" i="3"/>
  <c r="P129" i="3"/>
  <c r="Q129" i="3"/>
  <c r="R129" i="3"/>
  <c r="S129" i="3"/>
  <c r="T129" i="3"/>
  <c r="P130" i="3"/>
  <c r="Q130" i="3"/>
  <c r="R130" i="3"/>
  <c r="S130" i="3"/>
  <c r="T130" i="3"/>
  <c r="U130" i="3"/>
  <c r="V130" i="3"/>
  <c r="P131" i="3"/>
  <c r="Q131" i="3"/>
  <c r="R131" i="3"/>
  <c r="S131" i="3"/>
  <c r="T131" i="3"/>
  <c r="P132" i="3"/>
  <c r="Q132" i="3"/>
  <c r="R132" i="3"/>
  <c r="S132" i="3"/>
  <c r="T132" i="3"/>
  <c r="U132" i="3"/>
  <c r="V132" i="3"/>
  <c r="P133" i="3"/>
  <c r="Q133" i="3"/>
  <c r="R133" i="3"/>
  <c r="S133" i="3"/>
  <c r="T133" i="3"/>
  <c r="U133" i="3"/>
  <c r="P134" i="3"/>
  <c r="U134" i="3"/>
  <c r="Q134" i="3"/>
  <c r="R134" i="3"/>
  <c r="S134" i="3"/>
  <c r="T134" i="3"/>
  <c r="P135" i="3"/>
  <c r="Q135" i="3"/>
  <c r="R135" i="3"/>
  <c r="S135" i="3"/>
  <c r="T135" i="3"/>
  <c r="U135" i="3"/>
  <c r="P136" i="3"/>
  <c r="U136" i="3"/>
  <c r="Q136" i="3"/>
  <c r="R136" i="3"/>
  <c r="S136" i="3"/>
  <c r="T136" i="3"/>
  <c r="P137" i="3"/>
  <c r="Q137" i="3"/>
  <c r="R137" i="3"/>
  <c r="S137" i="3"/>
  <c r="T137" i="3"/>
  <c r="U137" i="3"/>
  <c r="P138" i="3"/>
  <c r="U138" i="3"/>
  <c r="V138" i="3"/>
  <c r="Q138" i="3"/>
  <c r="R138" i="3"/>
  <c r="S138" i="3"/>
  <c r="T138" i="3"/>
  <c r="P139" i="3"/>
  <c r="Q139" i="3"/>
  <c r="R139" i="3"/>
  <c r="S139" i="3"/>
  <c r="T139" i="3"/>
  <c r="U139" i="3"/>
  <c r="V139" i="3"/>
  <c r="P140" i="3"/>
  <c r="U140" i="3"/>
  <c r="Q140" i="3"/>
  <c r="R140" i="3"/>
  <c r="S140" i="3"/>
  <c r="T140" i="3"/>
  <c r="P141" i="3"/>
  <c r="Q141" i="3"/>
  <c r="R141" i="3"/>
  <c r="S141" i="3"/>
  <c r="T141" i="3"/>
  <c r="U141" i="3"/>
  <c r="P142" i="3"/>
  <c r="U142" i="3"/>
  <c r="Q142" i="3"/>
  <c r="R142" i="3"/>
  <c r="S142" i="3"/>
  <c r="T142" i="3"/>
  <c r="P143" i="3"/>
  <c r="Q143" i="3"/>
  <c r="R143" i="3"/>
  <c r="S143" i="3"/>
  <c r="T143" i="3"/>
  <c r="U143" i="3"/>
  <c r="P144" i="3"/>
  <c r="U144" i="3"/>
  <c r="V144" i="3"/>
  <c r="Q144" i="3"/>
  <c r="R144" i="3"/>
  <c r="S144" i="3"/>
  <c r="T144" i="3"/>
  <c r="P145" i="3"/>
  <c r="Q145" i="3"/>
  <c r="R145" i="3"/>
  <c r="S145" i="3"/>
  <c r="T145" i="3"/>
  <c r="U145" i="3"/>
  <c r="V145" i="3"/>
  <c r="P146" i="3"/>
  <c r="U146" i="3"/>
  <c r="V146" i="3"/>
  <c r="Q146" i="3"/>
  <c r="R146" i="3"/>
  <c r="S146" i="3"/>
  <c r="T146" i="3"/>
  <c r="P147" i="3"/>
  <c r="Q147" i="3"/>
  <c r="R147" i="3"/>
  <c r="S147" i="3"/>
  <c r="T147" i="3"/>
  <c r="U147" i="3"/>
  <c r="P148" i="3"/>
  <c r="U148" i="3"/>
  <c r="Q148" i="3"/>
  <c r="R148" i="3"/>
  <c r="S148" i="3"/>
  <c r="T148" i="3"/>
  <c r="P149" i="3"/>
  <c r="Q149" i="3"/>
  <c r="R149" i="3"/>
  <c r="S149" i="3"/>
  <c r="T149" i="3"/>
  <c r="U149" i="3"/>
  <c r="P150" i="3"/>
  <c r="U150" i="3"/>
  <c r="Q150" i="3"/>
  <c r="R150" i="3"/>
  <c r="S150" i="3"/>
  <c r="T150" i="3"/>
  <c r="P151" i="3"/>
  <c r="Q151" i="3"/>
  <c r="R151" i="3"/>
  <c r="S151" i="3"/>
  <c r="T151" i="3"/>
  <c r="U151" i="3"/>
  <c r="P152" i="3"/>
  <c r="U152" i="3"/>
  <c r="Q152" i="3"/>
  <c r="R152" i="3"/>
  <c r="S152" i="3"/>
  <c r="T152" i="3"/>
  <c r="P153" i="3"/>
  <c r="Q153" i="3"/>
  <c r="R153" i="3"/>
  <c r="S153" i="3"/>
  <c r="T153" i="3"/>
  <c r="U153" i="3"/>
  <c r="P154" i="3"/>
  <c r="U154" i="3"/>
  <c r="V154" i="3"/>
  <c r="Q154" i="3"/>
  <c r="R154" i="3"/>
  <c r="S154" i="3"/>
  <c r="T154" i="3"/>
  <c r="P155" i="3"/>
  <c r="Q155" i="3"/>
  <c r="R155" i="3"/>
  <c r="S155" i="3"/>
  <c r="T155" i="3"/>
  <c r="U155" i="3"/>
  <c r="P156" i="3"/>
  <c r="U156" i="3"/>
  <c r="Q156" i="3"/>
  <c r="R156" i="3"/>
  <c r="S156" i="3"/>
  <c r="T156" i="3"/>
  <c r="P157" i="3"/>
  <c r="Q157" i="3"/>
  <c r="R157" i="3"/>
  <c r="S157" i="3"/>
  <c r="T157" i="3"/>
  <c r="U157" i="3"/>
  <c r="P158" i="3"/>
  <c r="U158" i="3"/>
  <c r="V158" i="3"/>
  <c r="Q158" i="3"/>
  <c r="R158" i="3"/>
  <c r="S158" i="3"/>
  <c r="T158" i="3"/>
  <c r="P159" i="3"/>
  <c r="Q159" i="3"/>
  <c r="R159" i="3"/>
  <c r="S159" i="3"/>
  <c r="T159" i="3"/>
  <c r="U159" i="3"/>
  <c r="P160" i="3"/>
  <c r="U160" i="3"/>
  <c r="Q160" i="3"/>
  <c r="R160" i="3"/>
  <c r="S160" i="3"/>
  <c r="T160" i="3"/>
  <c r="P4" i="3"/>
  <c r="Q4" i="3"/>
  <c r="R4" i="3"/>
  <c r="S4" i="3"/>
  <c r="T4" i="3"/>
  <c r="U4" i="3"/>
  <c r="P5" i="3"/>
  <c r="U5" i="3"/>
  <c r="V5" i="3"/>
  <c r="Q5" i="3"/>
  <c r="R5" i="3"/>
  <c r="S5" i="3"/>
  <c r="T5" i="3"/>
  <c r="P6" i="3"/>
  <c r="Q6" i="3"/>
  <c r="R6" i="3"/>
  <c r="S6" i="3"/>
  <c r="T6" i="3"/>
  <c r="U6" i="3"/>
  <c r="P7" i="3"/>
  <c r="U7" i="3"/>
  <c r="V7" i="3"/>
  <c r="Q7" i="3"/>
  <c r="R7" i="3"/>
  <c r="S7" i="3"/>
  <c r="T7" i="3"/>
  <c r="P8" i="3"/>
  <c r="Q8" i="3"/>
  <c r="R8" i="3"/>
  <c r="S8" i="3"/>
  <c r="T8" i="3"/>
  <c r="U8" i="3"/>
  <c r="V8" i="3"/>
  <c r="P9" i="3"/>
  <c r="U9" i="3"/>
  <c r="Q9" i="3"/>
  <c r="R9" i="3"/>
  <c r="S9" i="3"/>
  <c r="T9" i="3"/>
  <c r="P10" i="3"/>
  <c r="Q10" i="3"/>
  <c r="R10" i="3"/>
  <c r="S10" i="3"/>
  <c r="T10" i="3"/>
  <c r="U10" i="3"/>
  <c r="P11" i="3"/>
  <c r="U11" i="3"/>
  <c r="Q11" i="3"/>
  <c r="R11" i="3"/>
  <c r="S11" i="3"/>
  <c r="T11" i="3"/>
  <c r="P12" i="3"/>
  <c r="Q12" i="3"/>
  <c r="R12" i="3"/>
  <c r="S12" i="3"/>
  <c r="T12" i="3"/>
  <c r="U12" i="3"/>
  <c r="V12" i="3"/>
  <c r="P13" i="3"/>
  <c r="U13" i="3"/>
  <c r="Q13" i="3"/>
  <c r="R13" i="3"/>
  <c r="S13" i="3"/>
  <c r="T13" i="3"/>
  <c r="P14" i="3"/>
  <c r="Q14" i="3"/>
  <c r="R14" i="3"/>
  <c r="S14" i="3"/>
  <c r="T14" i="3"/>
  <c r="U14" i="3"/>
  <c r="V14" i="3"/>
  <c r="P15" i="3"/>
  <c r="U15" i="3"/>
  <c r="Q15" i="3"/>
  <c r="R15" i="3"/>
  <c r="S15" i="3"/>
  <c r="T15" i="3"/>
  <c r="P16" i="3"/>
  <c r="Q16" i="3"/>
  <c r="R16" i="3"/>
  <c r="S16" i="3"/>
  <c r="T16" i="3"/>
  <c r="U16" i="3"/>
  <c r="P17" i="3"/>
  <c r="U17" i="3"/>
  <c r="V17" i="3"/>
  <c r="Q17" i="3"/>
  <c r="R17" i="3"/>
  <c r="S17" i="3"/>
  <c r="T17" i="3"/>
  <c r="P18" i="3"/>
  <c r="Q18" i="3"/>
  <c r="R18" i="3"/>
  <c r="S18" i="3"/>
  <c r="T18" i="3"/>
  <c r="U18" i="3"/>
  <c r="P19" i="3"/>
  <c r="U19" i="3"/>
  <c r="V19" i="3"/>
  <c r="Q19" i="3"/>
  <c r="R19" i="3"/>
  <c r="S19" i="3"/>
  <c r="T19" i="3"/>
  <c r="P20" i="3"/>
  <c r="Q20" i="3"/>
  <c r="R20" i="3"/>
  <c r="S20" i="3"/>
  <c r="T20" i="3"/>
  <c r="U20" i="3"/>
  <c r="P21" i="3"/>
  <c r="U21" i="3"/>
  <c r="V21" i="3"/>
  <c r="Q21" i="3"/>
  <c r="R21" i="3"/>
  <c r="S21" i="3"/>
  <c r="T21" i="3"/>
  <c r="P22" i="3"/>
  <c r="Q22" i="3"/>
  <c r="R22" i="3"/>
  <c r="S22" i="3"/>
  <c r="T22" i="3"/>
  <c r="U22" i="3"/>
  <c r="P23" i="3"/>
  <c r="U23" i="3"/>
  <c r="Q23" i="3"/>
  <c r="R23" i="3"/>
  <c r="S23" i="3"/>
  <c r="T23" i="3"/>
  <c r="R3" i="3"/>
  <c r="S3" i="3"/>
  <c r="T3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4" i="3"/>
  <c r="N5" i="3"/>
  <c r="N6" i="3"/>
  <c r="N7" i="3"/>
  <c r="N8" i="3"/>
  <c r="N3" i="3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D3" i="1"/>
  <c r="AC3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W1956" i="1"/>
  <c r="U1957" i="1"/>
  <c r="U1958" i="1"/>
  <c r="W1958" i="1"/>
  <c r="U1959" i="1"/>
  <c r="U1960" i="1"/>
  <c r="W1960" i="1"/>
  <c r="U1961" i="1"/>
  <c r="U1962" i="1"/>
  <c r="W1962" i="1"/>
  <c r="U1963" i="1"/>
  <c r="U1964" i="1"/>
  <c r="W1964" i="1"/>
  <c r="U1965" i="1"/>
  <c r="U1966" i="1"/>
  <c r="W1966" i="1"/>
  <c r="U1967" i="1"/>
  <c r="U1968" i="1"/>
  <c r="W1968" i="1"/>
  <c r="U1969" i="1"/>
  <c r="U1970" i="1"/>
  <c r="W1970" i="1"/>
  <c r="U1971" i="1"/>
  <c r="U1972" i="1"/>
  <c r="W1972" i="1"/>
  <c r="U1973" i="1"/>
  <c r="U1974" i="1"/>
  <c r="W1974" i="1"/>
  <c r="U1975" i="1"/>
  <c r="U1976" i="1"/>
  <c r="W1976" i="1"/>
  <c r="U1977" i="1"/>
  <c r="U1978" i="1"/>
  <c r="W1978" i="1"/>
  <c r="U1979" i="1"/>
  <c r="U1980" i="1"/>
  <c r="W1980" i="1"/>
  <c r="U1981" i="1"/>
  <c r="U1982" i="1"/>
  <c r="W1982" i="1"/>
  <c r="U1983" i="1"/>
  <c r="U1984" i="1"/>
  <c r="W1984" i="1"/>
  <c r="U1985" i="1"/>
  <c r="U1986" i="1"/>
  <c r="W1986" i="1"/>
  <c r="U1987" i="1"/>
  <c r="U1988" i="1"/>
  <c r="W1988" i="1"/>
  <c r="U1989" i="1"/>
  <c r="U1990" i="1"/>
  <c r="W1990" i="1"/>
  <c r="U1991" i="1"/>
  <c r="U1992" i="1"/>
  <c r="W1992" i="1"/>
  <c r="U1993" i="1"/>
  <c r="U1994" i="1"/>
  <c r="W1994" i="1"/>
  <c r="U1995" i="1"/>
  <c r="U1996" i="1"/>
  <c r="W1996" i="1"/>
  <c r="U1997" i="1"/>
  <c r="U1998" i="1"/>
  <c r="W1998" i="1"/>
  <c r="U1999" i="1"/>
  <c r="U2000" i="1"/>
  <c r="W2000" i="1"/>
  <c r="U2001" i="1"/>
  <c r="U2002" i="1"/>
  <c r="W2002" i="1"/>
  <c r="U2003" i="1"/>
  <c r="U2004" i="1"/>
  <c r="W2004" i="1"/>
  <c r="U2005" i="1"/>
  <c r="U2006" i="1"/>
  <c r="W2006" i="1"/>
  <c r="U2007" i="1"/>
  <c r="U2008" i="1"/>
  <c r="W2008" i="1"/>
  <c r="U2009" i="1"/>
  <c r="U2010" i="1"/>
  <c r="W2010" i="1"/>
  <c r="U2011" i="1"/>
  <c r="U2012" i="1"/>
  <c r="W2012" i="1"/>
  <c r="U2013" i="1"/>
  <c r="U2014" i="1"/>
  <c r="W2014" i="1"/>
  <c r="U2015" i="1"/>
  <c r="U2016" i="1"/>
  <c r="W2016" i="1"/>
  <c r="U2017" i="1"/>
  <c r="U2018" i="1"/>
  <c r="W2018" i="1"/>
  <c r="U2019" i="1"/>
  <c r="U2020" i="1"/>
  <c r="W2020" i="1"/>
  <c r="U2021" i="1"/>
  <c r="U2022" i="1"/>
  <c r="W2022" i="1"/>
  <c r="U2023" i="1"/>
  <c r="U2024" i="1"/>
  <c r="W2024" i="1"/>
  <c r="U2025" i="1"/>
  <c r="U2026" i="1"/>
  <c r="W2026" i="1"/>
  <c r="U2027" i="1"/>
  <c r="U2028" i="1"/>
  <c r="W2028" i="1"/>
  <c r="U2029" i="1"/>
  <c r="U2030" i="1"/>
  <c r="W2030" i="1"/>
  <c r="U2031" i="1"/>
  <c r="U2032" i="1"/>
  <c r="W2032" i="1"/>
  <c r="U2033" i="1"/>
  <c r="U2034" i="1"/>
  <c r="W2034" i="1"/>
  <c r="U2035" i="1"/>
  <c r="U2036" i="1"/>
  <c r="W2036" i="1"/>
  <c r="U2037" i="1"/>
  <c r="U2038" i="1"/>
  <c r="W2038" i="1"/>
  <c r="U2039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7" i="1"/>
  <c r="W1959" i="1"/>
  <c r="W1961" i="1"/>
  <c r="W1963" i="1"/>
  <c r="W1965" i="1"/>
  <c r="W1967" i="1"/>
  <c r="W1969" i="1"/>
  <c r="W1971" i="1"/>
  <c r="W1973" i="1"/>
  <c r="W1975" i="1"/>
  <c r="W1977" i="1"/>
  <c r="W1979" i="1"/>
  <c r="W1981" i="1"/>
  <c r="W1983" i="1"/>
  <c r="W1985" i="1"/>
  <c r="W1987" i="1"/>
  <c r="W1989" i="1"/>
  <c r="W1991" i="1"/>
  <c r="W1993" i="1"/>
  <c r="W1995" i="1"/>
  <c r="W1997" i="1"/>
  <c r="W1999" i="1"/>
  <c r="W2001" i="1"/>
  <c r="W2003" i="1"/>
  <c r="W2005" i="1"/>
  <c r="W2007" i="1"/>
  <c r="W2009" i="1"/>
  <c r="W2011" i="1"/>
  <c r="W2013" i="1"/>
  <c r="W2015" i="1"/>
  <c r="W2017" i="1"/>
  <c r="W2019" i="1"/>
  <c r="W2021" i="1"/>
  <c r="W2023" i="1"/>
  <c r="W2025" i="1"/>
  <c r="W2027" i="1"/>
  <c r="W2029" i="1"/>
  <c r="W2031" i="1"/>
  <c r="W2033" i="1"/>
  <c r="W2035" i="1"/>
  <c r="W2037" i="1"/>
  <c r="W20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AV3" i="3"/>
  <c r="X3" i="3"/>
  <c r="U107" i="3"/>
  <c r="U103" i="3"/>
  <c r="U99" i="3"/>
  <c r="U95" i="3"/>
  <c r="V95" i="3"/>
  <c r="U91" i="3"/>
  <c r="V91" i="3"/>
  <c r="U87" i="3"/>
  <c r="U83" i="3"/>
  <c r="V83" i="3"/>
  <c r="U79" i="3"/>
  <c r="V79" i="3"/>
  <c r="U75" i="3"/>
  <c r="U71" i="3"/>
  <c r="V71" i="3"/>
  <c r="U67" i="3"/>
  <c r="V67" i="3"/>
  <c r="U63" i="3"/>
  <c r="U59" i="3"/>
  <c r="U55" i="3"/>
  <c r="U51" i="3"/>
  <c r="U47" i="3"/>
  <c r="U43" i="3"/>
  <c r="V43" i="3"/>
  <c r="U39" i="3"/>
  <c r="V39" i="3"/>
  <c r="U35" i="3"/>
  <c r="V35" i="3"/>
  <c r="U31" i="3"/>
  <c r="U27" i="3"/>
  <c r="U131" i="3"/>
  <c r="U129" i="3"/>
  <c r="V129" i="3"/>
  <c r="U127" i="3"/>
  <c r="U125" i="3"/>
  <c r="U123" i="3"/>
  <c r="U121" i="3"/>
  <c r="V121" i="3"/>
  <c r="U119" i="3"/>
  <c r="U117" i="3"/>
  <c r="V117" i="3"/>
  <c r="U115" i="3"/>
  <c r="U113" i="3"/>
  <c r="U111" i="3"/>
  <c r="U109" i="3"/>
  <c r="V109" i="3"/>
  <c r="U105" i="3"/>
  <c r="V105" i="3"/>
  <c r="U101" i="3"/>
  <c r="V101" i="3"/>
  <c r="U97" i="3"/>
  <c r="V97" i="3"/>
  <c r="U93" i="3"/>
  <c r="V93" i="3"/>
  <c r="U89" i="3"/>
  <c r="U85" i="3"/>
  <c r="V85" i="3"/>
  <c r="U81" i="3"/>
  <c r="V81" i="3"/>
  <c r="U77" i="3"/>
  <c r="U73" i="3"/>
  <c r="U69" i="3"/>
  <c r="U65" i="3"/>
  <c r="U61" i="3"/>
  <c r="U57" i="3"/>
  <c r="U53" i="3"/>
  <c r="V53" i="3"/>
  <c r="U49" i="3"/>
  <c r="U45" i="3"/>
  <c r="U41" i="3"/>
  <c r="U37" i="3"/>
  <c r="U33" i="3"/>
  <c r="V33" i="3"/>
  <c r="U29" i="3"/>
  <c r="V29" i="3"/>
  <c r="U25" i="3"/>
  <c r="V25" i="3"/>
  <c r="V100" i="3"/>
  <c r="V92" i="3"/>
  <c r="V82" i="3"/>
  <c r="V72" i="3"/>
  <c r="V66" i="3"/>
  <c r="V56" i="3"/>
  <c r="V46" i="3"/>
  <c r="V32" i="3"/>
  <c r="V26" i="3"/>
  <c r="V20" i="3"/>
  <c r="V15" i="3"/>
  <c r="V4" i="3"/>
  <c r="V18" i="3"/>
  <c r="V10" i="3"/>
  <c r="V6" i="3"/>
  <c r="V41" i="3"/>
  <c r="V49" i="3"/>
  <c r="V57" i="3"/>
  <c r="V65" i="3"/>
  <c r="V73" i="3"/>
  <c r="V89" i="3"/>
  <c r="V111" i="3"/>
  <c r="V115" i="3"/>
  <c r="V119" i="3"/>
  <c r="V123" i="3"/>
  <c r="V127" i="3"/>
  <c r="V131" i="3"/>
  <c r="V27" i="3"/>
  <c r="V51" i="3"/>
  <c r="V59" i="3"/>
  <c r="V75" i="3"/>
  <c r="V99" i="3"/>
  <c r="V107" i="3"/>
  <c r="V114" i="3"/>
  <c r="V124" i="3"/>
  <c r="V136" i="3"/>
  <c r="V140" i="3"/>
  <c r="V148" i="3"/>
  <c r="V152" i="3"/>
  <c r="V156" i="3"/>
  <c r="V160" i="3"/>
  <c r="V135" i="3"/>
  <c r="V143" i="3"/>
  <c r="V150" i="3"/>
  <c r="V155" i="3"/>
  <c r="V3" i="3"/>
  <c r="V9" i="3"/>
  <c r="V13" i="3"/>
  <c r="V22" i="3"/>
  <c r="V11" i="3"/>
  <c r="V16" i="3"/>
  <c r="V24" i="3"/>
  <c r="V30" i="3"/>
  <c r="V42" i="3"/>
  <c r="V52" i="3"/>
  <c r="V58" i="3"/>
  <c r="V70" i="3"/>
  <c r="V74" i="3"/>
  <c r="V88" i="3"/>
  <c r="V96" i="3"/>
  <c r="V104" i="3"/>
  <c r="V37" i="3"/>
  <c r="V45" i="3"/>
  <c r="V61" i="3"/>
  <c r="V69" i="3"/>
  <c r="V77" i="3"/>
  <c r="V113" i="3"/>
  <c r="V125" i="3"/>
  <c r="V23" i="3"/>
  <c r="V31" i="3"/>
  <c r="V47" i="3"/>
  <c r="V55" i="3"/>
  <c r="V63" i="3"/>
  <c r="V87" i="3"/>
  <c r="V103" i="3"/>
  <c r="V112" i="3"/>
  <c r="V118" i="3"/>
  <c r="V133" i="3"/>
  <c r="V137" i="3"/>
  <c r="V141" i="3"/>
  <c r="V149" i="3"/>
  <c r="V153" i="3"/>
  <c r="V157" i="3"/>
  <c r="V134" i="3"/>
  <c r="V142" i="3"/>
  <c r="V147" i="3"/>
  <c r="V151" i="3"/>
  <c r="V159" i="3"/>
  <c r="AA4" i="1"/>
  <c r="AB4" i="1"/>
  <c r="AE4" i="1"/>
  <c r="AA5" i="1"/>
  <c r="AB5" i="1"/>
  <c r="AE5" i="1"/>
  <c r="AA6" i="1"/>
  <c r="AB6" i="1"/>
  <c r="AE6" i="1"/>
  <c r="AA7" i="1"/>
  <c r="AB7" i="1"/>
  <c r="AE7" i="1"/>
  <c r="AA8" i="1"/>
  <c r="AB8" i="1"/>
  <c r="AE8" i="1"/>
  <c r="AA9" i="1"/>
  <c r="AB9" i="1"/>
  <c r="AE9" i="1"/>
  <c r="AA10" i="1"/>
  <c r="AB10" i="1"/>
  <c r="AE10" i="1"/>
  <c r="AA11" i="1"/>
  <c r="AB11" i="1"/>
  <c r="AE11" i="1"/>
  <c r="AA12" i="1"/>
  <c r="AB12" i="1"/>
  <c r="AE12" i="1"/>
  <c r="AA13" i="1"/>
  <c r="AB13" i="1"/>
  <c r="AE13" i="1"/>
  <c r="AA14" i="1"/>
  <c r="AB14" i="1"/>
  <c r="AE14" i="1"/>
  <c r="AA15" i="1"/>
  <c r="AB15" i="1"/>
  <c r="AE15" i="1"/>
  <c r="AA16" i="1"/>
  <c r="AB16" i="1"/>
  <c r="AE16" i="1"/>
  <c r="AA17" i="1"/>
  <c r="AB17" i="1"/>
  <c r="AE17" i="1"/>
  <c r="AA18" i="1"/>
  <c r="AB18" i="1"/>
  <c r="AE18" i="1"/>
  <c r="AA19" i="1"/>
  <c r="AB19" i="1"/>
  <c r="AE19" i="1"/>
  <c r="AA20" i="1"/>
  <c r="AB20" i="1"/>
  <c r="C5" i="3"/>
  <c r="I5" i="3"/>
  <c r="E5" i="3"/>
  <c r="K5" i="3"/>
  <c r="AE20" i="1"/>
  <c r="AA21" i="1"/>
  <c r="AB21" i="1"/>
  <c r="AE21" i="1"/>
  <c r="AA22" i="1"/>
  <c r="AB22" i="1"/>
  <c r="AE22" i="1"/>
  <c r="AA23" i="1"/>
  <c r="AB23" i="1"/>
  <c r="AE23" i="1"/>
  <c r="AA24" i="1"/>
  <c r="AB24" i="1"/>
  <c r="AE24" i="1"/>
  <c r="AA25" i="1"/>
  <c r="AB25" i="1"/>
  <c r="AE25" i="1"/>
  <c r="AA26" i="1"/>
  <c r="AB26" i="1"/>
  <c r="AE26" i="1"/>
  <c r="AA27" i="1"/>
  <c r="AB27" i="1"/>
  <c r="AE27" i="1"/>
  <c r="AA28" i="1"/>
  <c r="AB28" i="1"/>
  <c r="AE28" i="1"/>
  <c r="AA29" i="1"/>
  <c r="AB29" i="1"/>
  <c r="AE29" i="1"/>
  <c r="AA30" i="1"/>
  <c r="AB30" i="1"/>
  <c r="AE30" i="1"/>
  <c r="AA31" i="1"/>
  <c r="AB31" i="1"/>
  <c r="AE31" i="1"/>
  <c r="AA32" i="1"/>
  <c r="AB32" i="1"/>
  <c r="AE32" i="1"/>
  <c r="AA33" i="1"/>
  <c r="AB33" i="1"/>
  <c r="AE33" i="1"/>
  <c r="AA34" i="1"/>
  <c r="AB34" i="1"/>
  <c r="AE34" i="1"/>
  <c r="AA35" i="1"/>
  <c r="AB35" i="1"/>
  <c r="AE35" i="1"/>
  <c r="AA36" i="1"/>
  <c r="AB36" i="1"/>
  <c r="AE36" i="1"/>
  <c r="AA37" i="1"/>
  <c r="AB37" i="1"/>
  <c r="AE37" i="1"/>
  <c r="AA38" i="1"/>
  <c r="AB38" i="1"/>
  <c r="AE38" i="1"/>
  <c r="AA39" i="1"/>
  <c r="AB39" i="1"/>
  <c r="AE39" i="1"/>
  <c r="AA40" i="1"/>
  <c r="AB40" i="1"/>
  <c r="AE40" i="1"/>
  <c r="AA41" i="1"/>
  <c r="AB41" i="1"/>
  <c r="AE41" i="1"/>
  <c r="AA42" i="1"/>
  <c r="AB42" i="1"/>
  <c r="AE42" i="1"/>
  <c r="AA43" i="1"/>
  <c r="AB43" i="1"/>
  <c r="AE43" i="1"/>
  <c r="AA44" i="1"/>
  <c r="AB44" i="1"/>
  <c r="AE44" i="1"/>
  <c r="AA45" i="1"/>
  <c r="AB45" i="1"/>
  <c r="AE45" i="1"/>
  <c r="AA46" i="1"/>
  <c r="AB46" i="1"/>
  <c r="AE46" i="1"/>
  <c r="AA47" i="1"/>
  <c r="AB47" i="1"/>
  <c r="AE47" i="1"/>
  <c r="AA48" i="1"/>
  <c r="AB48" i="1"/>
  <c r="AE48" i="1"/>
  <c r="AA49" i="1"/>
  <c r="AB49" i="1"/>
  <c r="AE49" i="1"/>
  <c r="AA50" i="1"/>
  <c r="AB50" i="1"/>
  <c r="AE50" i="1"/>
  <c r="AA51" i="1"/>
  <c r="AB51" i="1"/>
  <c r="AE51" i="1"/>
  <c r="AA52" i="1"/>
  <c r="AB52" i="1"/>
  <c r="AE52" i="1"/>
  <c r="AA53" i="1"/>
  <c r="AB53" i="1"/>
  <c r="AE53" i="1"/>
  <c r="AA54" i="1"/>
  <c r="AB54" i="1"/>
  <c r="AE54" i="1"/>
  <c r="AA55" i="1"/>
  <c r="AB55" i="1"/>
  <c r="AE55" i="1"/>
  <c r="AA56" i="1"/>
  <c r="AB56" i="1"/>
  <c r="AE56" i="1"/>
  <c r="AA57" i="1"/>
  <c r="AB57" i="1"/>
  <c r="AE57" i="1"/>
  <c r="AA58" i="1"/>
  <c r="AB58" i="1"/>
  <c r="AE58" i="1"/>
  <c r="AA59" i="1"/>
  <c r="AB59" i="1"/>
  <c r="AE59" i="1"/>
  <c r="AA60" i="1"/>
  <c r="AB60" i="1"/>
  <c r="AE60" i="1"/>
  <c r="AA61" i="1"/>
  <c r="AB61" i="1"/>
  <c r="AE61" i="1"/>
  <c r="AA62" i="1"/>
  <c r="AB62" i="1"/>
  <c r="AE62" i="1"/>
  <c r="AA63" i="1"/>
  <c r="AB63" i="1"/>
  <c r="AE63" i="1"/>
  <c r="AA64" i="1"/>
  <c r="AB64" i="1"/>
  <c r="AE64" i="1"/>
  <c r="AA65" i="1"/>
  <c r="AB65" i="1"/>
  <c r="AE65" i="1"/>
  <c r="AA66" i="1"/>
  <c r="AB66" i="1"/>
  <c r="AE66" i="1"/>
  <c r="AA67" i="1"/>
  <c r="AB67" i="1"/>
  <c r="AE67" i="1"/>
  <c r="AA68" i="1"/>
  <c r="AB68" i="1"/>
  <c r="AE68" i="1"/>
  <c r="AA69" i="1"/>
  <c r="AB69" i="1"/>
  <c r="AE69" i="1"/>
  <c r="AA70" i="1"/>
  <c r="AB70" i="1"/>
  <c r="AE70" i="1"/>
  <c r="AA71" i="1"/>
  <c r="AB71" i="1"/>
  <c r="AE71" i="1"/>
  <c r="AA72" i="1"/>
  <c r="AB72" i="1"/>
  <c r="AE72" i="1"/>
  <c r="AA73" i="1"/>
  <c r="AB73" i="1"/>
  <c r="AE73" i="1"/>
  <c r="AA74" i="1"/>
  <c r="AB74" i="1"/>
  <c r="AE74" i="1"/>
  <c r="AA75" i="1"/>
  <c r="AB75" i="1"/>
  <c r="AE75" i="1"/>
  <c r="AA76" i="1"/>
  <c r="AB76" i="1"/>
  <c r="AE76" i="1"/>
  <c r="AA77" i="1"/>
  <c r="AB77" i="1"/>
  <c r="AE77" i="1"/>
  <c r="AA78" i="1"/>
  <c r="AB78" i="1"/>
  <c r="AE78" i="1"/>
  <c r="AA79" i="1"/>
  <c r="AB79" i="1"/>
  <c r="AE79" i="1"/>
  <c r="AA80" i="1"/>
  <c r="AB80" i="1"/>
  <c r="AE80" i="1"/>
  <c r="AA81" i="1"/>
  <c r="AB81" i="1"/>
  <c r="AE81" i="1"/>
  <c r="AA82" i="1"/>
  <c r="AB82" i="1"/>
  <c r="AE82" i="1"/>
  <c r="AA83" i="1"/>
  <c r="AB83" i="1"/>
  <c r="AE83" i="1"/>
  <c r="AA84" i="1"/>
  <c r="AB84" i="1"/>
  <c r="AE84" i="1"/>
  <c r="AA85" i="1"/>
  <c r="AB85" i="1"/>
  <c r="AE85" i="1"/>
  <c r="AA86" i="1"/>
  <c r="AB86" i="1"/>
  <c r="AE86" i="1"/>
  <c r="AA87" i="1"/>
  <c r="AB87" i="1"/>
  <c r="AE87" i="1"/>
  <c r="AA88" i="1"/>
  <c r="AB88" i="1"/>
  <c r="AE88" i="1"/>
  <c r="AA89" i="1"/>
  <c r="AB89" i="1"/>
  <c r="AE89" i="1"/>
  <c r="AA90" i="1"/>
  <c r="AB90" i="1"/>
  <c r="AE90" i="1"/>
  <c r="AA91" i="1"/>
  <c r="AB91" i="1"/>
  <c r="AE91" i="1"/>
  <c r="AA92" i="1"/>
  <c r="AB92" i="1"/>
  <c r="AE92" i="1"/>
  <c r="AA93" i="1"/>
  <c r="AB93" i="1"/>
  <c r="AE93" i="1"/>
  <c r="AA94" i="1"/>
  <c r="AB94" i="1"/>
  <c r="AE94" i="1"/>
  <c r="AA95" i="1"/>
  <c r="AB95" i="1"/>
  <c r="AE95" i="1"/>
  <c r="AA96" i="1"/>
  <c r="AB96" i="1"/>
  <c r="AE96" i="1"/>
  <c r="AA97" i="1"/>
  <c r="AB97" i="1"/>
  <c r="AE97" i="1"/>
  <c r="AA98" i="1"/>
  <c r="AB98" i="1"/>
  <c r="AE98" i="1"/>
  <c r="AA99" i="1"/>
  <c r="AB99" i="1"/>
  <c r="AE99" i="1"/>
  <c r="AA100" i="1"/>
  <c r="AB100" i="1"/>
  <c r="AE100" i="1"/>
  <c r="AA101" i="1"/>
  <c r="AB101" i="1"/>
  <c r="AE101" i="1"/>
  <c r="AA102" i="1"/>
  <c r="AB102" i="1"/>
  <c r="AE102" i="1"/>
  <c r="AA103" i="1"/>
  <c r="AB103" i="1"/>
  <c r="AE103" i="1"/>
  <c r="AA104" i="1"/>
  <c r="AB104" i="1"/>
  <c r="AE104" i="1"/>
  <c r="AA105" i="1"/>
  <c r="AB105" i="1"/>
  <c r="AE105" i="1"/>
  <c r="AA106" i="1"/>
  <c r="AB106" i="1"/>
  <c r="AE106" i="1"/>
  <c r="AA107" i="1"/>
  <c r="AB107" i="1"/>
  <c r="AE107" i="1"/>
  <c r="AA108" i="1"/>
  <c r="AB108" i="1"/>
  <c r="AE108" i="1"/>
  <c r="AA109" i="1"/>
  <c r="AB109" i="1"/>
  <c r="AE109" i="1"/>
  <c r="AA110" i="1"/>
  <c r="AB110" i="1"/>
  <c r="AE110" i="1"/>
  <c r="AA111" i="1"/>
  <c r="AB111" i="1"/>
  <c r="AE111" i="1"/>
  <c r="AA112" i="1"/>
  <c r="AB112" i="1"/>
  <c r="AE112" i="1"/>
  <c r="AA113" i="1"/>
  <c r="AB113" i="1"/>
  <c r="AE113" i="1"/>
  <c r="AA114" i="1"/>
  <c r="AB114" i="1"/>
  <c r="AE114" i="1"/>
  <c r="AA115" i="1"/>
  <c r="AB115" i="1"/>
  <c r="AE115" i="1"/>
  <c r="AA116" i="1"/>
  <c r="AB116" i="1"/>
  <c r="AE116" i="1"/>
  <c r="AA117" i="1"/>
  <c r="AB117" i="1"/>
  <c r="AE117" i="1"/>
  <c r="AA118" i="1"/>
  <c r="AB118" i="1"/>
  <c r="AE118" i="1"/>
  <c r="AA119" i="1"/>
  <c r="AB119" i="1"/>
  <c r="AE119" i="1"/>
  <c r="AA120" i="1"/>
  <c r="AB120" i="1"/>
  <c r="AE120" i="1"/>
  <c r="AA121" i="1"/>
  <c r="AB121" i="1"/>
  <c r="AE121" i="1"/>
  <c r="AA122" i="1"/>
  <c r="AB122" i="1"/>
  <c r="AE122" i="1"/>
  <c r="AA123" i="1"/>
  <c r="AB123" i="1"/>
  <c r="AE123" i="1"/>
  <c r="AA124" i="1"/>
  <c r="AB124" i="1"/>
  <c r="AE124" i="1"/>
  <c r="AA125" i="1"/>
  <c r="AB125" i="1"/>
  <c r="AE125" i="1"/>
  <c r="AA126" i="1"/>
  <c r="AB126" i="1"/>
  <c r="AE126" i="1"/>
  <c r="AA127" i="1"/>
  <c r="AB127" i="1"/>
  <c r="AE127" i="1"/>
  <c r="AA128" i="1"/>
  <c r="AB128" i="1"/>
  <c r="AE128" i="1"/>
  <c r="AA129" i="1"/>
  <c r="AB129" i="1"/>
  <c r="AE129" i="1"/>
  <c r="AA130" i="1"/>
  <c r="AB130" i="1"/>
  <c r="AE130" i="1"/>
  <c r="AA131" i="1"/>
  <c r="AB131" i="1"/>
  <c r="AE131" i="1"/>
  <c r="AA132" i="1"/>
  <c r="AB132" i="1"/>
  <c r="AE132" i="1"/>
  <c r="AA133" i="1"/>
  <c r="AB133" i="1"/>
  <c r="AE133" i="1"/>
  <c r="AA134" i="1"/>
  <c r="AB134" i="1"/>
  <c r="AE134" i="1"/>
  <c r="AA135" i="1"/>
  <c r="AB135" i="1"/>
  <c r="AE135" i="1"/>
  <c r="AA136" i="1"/>
  <c r="AB136" i="1"/>
  <c r="AE136" i="1"/>
  <c r="AA137" i="1"/>
  <c r="AB137" i="1"/>
  <c r="AE137" i="1"/>
  <c r="F15" i="3"/>
  <c r="L15" i="3"/>
  <c r="AA138" i="1"/>
  <c r="AB138" i="1"/>
  <c r="AE138" i="1"/>
  <c r="AA139" i="1"/>
  <c r="AB139" i="1"/>
  <c r="AE139" i="1"/>
  <c r="AA140" i="1"/>
  <c r="AB140" i="1"/>
  <c r="AE140" i="1"/>
  <c r="AA141" i="1"/>
  <c r="AB141" i="1"/>
  <c r="AE141" i="1"/>
  <c r="AA142" i="1"/>
  <c r="AB142" i="1"/>
  <c r="AE142" i="1"/>
  <c r="AA143" i="1"/>
  <c r="AB143" i="1"/>
  <c r="AE143" i="1"/>
  <c r="AA144" i="1"/>
  <c r="AB144" i="1"/>
  <c r="AE144" i="1"/>
  <c r="AA145" i="1"/>
  <c r="AB145" i="1"/>
  <c r="AE145" i="1"/>
  <c r="AA146" i="1"/>
  <c r="AB146" i="1"/>
  <c r="AE146" i="1"/>
  <c r="AA147" i="1"/>
  <c r="AB147" i="1"/>
  <c r="AE147" i="1"/>
  <c r="AA148" i="1"/>
  <c r="AB148" i="1"/>
  <c r="AE148" i="1"/>
  <c r="AA149" i="1"/>
  <c r="AB149" i="1"/>
  <c r="AE149" i="1"/>
  <c r="AA150" i="1"/>
  <c r="AB150" i="1"/>
  <c r="AE150" i="1"/>
  <c r="AA151" i="1"/>
  <c r="AB151" i="1"/>
  <c r="AE151" i="1"/>
  <c r="AA152" i="1"/>
  <c r="AB152" i="1"/>
  <c r="AE152" i="1"/>
  <c r="AA153" i="1"/>
  <c r="AB153" i="1"/>
  <c r="AE153" i="1"/>
  <c r="AA154" i="1"/>
  <c r="AB154" i="1"/>
  <c r="AE154" i="1"/>
  <c r="AA155" i="1"/>
  <c r="AB155" i="1"/>
  <c r="AE155" i="1"/>
  <c r="AA156" i="1"/>
  <c r="AB156" i="1"/>
  <c r="AE156" i="1"/>
  <c r="AA157" i="1"/>
  <c r="AB157" i="1"/>
  <c r="AE157" i="1"/>
  <c r="AA158" i="1"/>
  <c r="AB158" i="1"/>
  <c r="AE158" i="1"/>
  <c r="AA159" i="1"/>
  <c r="AB159" i="1"/>
  <c r="AE159" i="1"/>
  <c r="AA160" i="1"/>
  <c r="AB160" i="1"/>
  <c r="AE160" i="1"/>
  <c r="AA161" i="1"/>
  <c r="AB161" i="1"/>
  <c r="AE161" i="1"/>
  <c r="AA162" i="1"/>
  <c r="AB162" i="1"/>
  <c r="AE162" i="1"/>
  <c r="AA163" i="1"/>
  <c r="AB163" i="1"/>
  <c r="AE163" i="1"/>
  <c r="AA164" i="1"/>
  <c r="AB164" i="1"/>
  <c r="AE164" i="1"/>
  <c r="AA165" i="1"/>
  <c r="AB165" i="1"/>
  <c r="AE165" i="1"/>
  <c r="AA166" i="1"/>
  <c r="AB166" i="1"/>
  <c r="AE166" i="1"/>
  <c r="AA167" i="1"/>
  <c r="AB167" i="1"/>
  <c r="AE167" i="1"/>
  <c r="AA168" i="1"/>
  <c r="AB168" i="1"/>
  <c r="AE168" i="1"/>
  <c r="AA169" i="1"/>
  <c r="AB169" i="1"/>
  <c r="AE169" i="1"/>
  <c r="AA170" i="1"/>
  <c r="AB170" i="1"/>
  <c r="AE170" i="1"/>
  <c r="AA171" i="1"/>
  <c r="AB171" i="1"/>
  <c r="AE171" i="1"/>
  <c r="AA172" i="1"/>
  <c r="AB172" i="1"/>
  <c r="AE172" i="1"/>
  <c r="AA173" i="1"/>
  <c r="AB173" i="1"/>
  <c r="AE173" i="1"/>
  <c r="AA174" i="1"/>
  <c r="AB174" i="1"/>
  <c r="AE174" i="1"/>
  <c r="AA175" i="1"/>
  <c r="AB175" i="1"/>
  <c r="AE175" i="1"/>
  <c r="AA176" i="1"/>
  <c r="AB176" i="1"/>
  <c r="AE176" i="1"/>
  <c r="AA177" i="1"/>
  <c r="AB177" i="1"/>
  <c r="AE177" i="1"/>
  <c r="AA178" i="1"/>
  <c r="AB178" i="1"/>
  <c r="AE178" i="1"/>
  <c r="AA179" i="1"/>
  <c r="AB179" i="1"/>
  <c r="AE179" i="1"/>
  <c r="AA180" i="1"/>
  <c r="AB180" i="1"/>
  <c r="AE180" i="1"/>
  <c r="AA181" i="1"/>
  <c r="AB181" i="1"/>
  <c r="AE181" i="1"/>
  <c r="AA182" i="1"/>
  <c r="AB182" i="1"/>
  <c r="AE182" i="1"/>
  <c r="AA183" i="1"/>
  <c r="AB183" i="1"/>
  <c r="AE183" i="1"/>
  <c r="AA184" i="1"/>
  <c r="AB184" i="1"/>
  <c r="AE184" i="1"/>
  <c r="AA185" i="1"/>
  <c r="AB185" i="1"/>
  <c r="AE185" i="1"/>
  <c r="AA186" i="1"/>
  <c r="AB186" i="1"/>
  <c r="AE186" i="1"/>
  <c r="AA187" i="1"/>
  <c r="AB187" i="1"/>
  <c r="AE187" i="1"/>
  <c r="AA188" i="1"/>
  <c r="AB188" i="1"/>
  <c r="AE188" i="1"/>
  <c r="AA189" i="1"/>
  <c r="AB189" i="1"/>
  <c r="AE189" i="1"/>
  <c r="AA190" i="1"/>
  <c r="AB190" i="1"/>
  <c r="AE190" i="1"/>
  <c r="AA191" i="1"/>
  <c r="AB191" i="1"/>
  <c r="AE191" i="1"/>
  <c r="AA192" i="1"/>
  <c r="AB192" i="1"/>
  <c r="AE192" i="1"/>
  <c r="AA193" i="1"/>
  <c r="AB193" i="1"/>
  <c r="AE193" i="1"/>
  <c r="AA194" i="1"/>
  <c r="AB194" i="1"/>
  <c r="AE194" i="1"/>
  <c r="AA195" i="1"/>
  <c r="AB195" i="1"/>
  <c r="AE195" i="1"/>
  <c r="AA196" i="1"/>
  <c r="AB196" i="1"/>
  <c r="AE196" i="1"/>
  <c r="AA197" i="1"/>
  <c r="AB197" i="1"/>
  <c r="AE197" i="1"/>
  <c r="AA198" i="1"/>
  <c r="AB198" i="1"/>
  <c r="AE198" i="1"/>
  <c r="AA199" i="1"/>
  <c r="AB199" i="1"/>
  <c r="AE199" i="1"/>
  <c r="AA200" i="1"/>
  <c r="AB200" i="1"/>
  <c r="AE200" i="1"/>
  <c r="AA201" i="1"/>
  <c r="AB201" i="1"/>
  <c r="AE201" i="1"/>
  <c r="AA202" i="1"/>
  <c r="AB202" i="1"/>
  <c r="AE202" i="1"/>
  <c r="AA203" i="1"/>
  <c r="AB203" i="1"/>
  <c r="AE203" i="1"/>
  <c r="AA204" i="1"/>
  <c r="AB204" i="1"/>
  <c r="AE204" i="1"/>
  <c r="AA205" i="1"/>
  <c r="AB205" i="1"/>
  <c r="AE205" i="1"/>
  <c r="AA206" i="1"/>
  <c r="AB206" i="1"/>
  <c r="AE206" i="1"/>
  <c r="AA207" i="1"/>
  <c r="AB207" i="1"/>
  <c r="AE207" i="1"/>
  <c r="AA208" i="1"/>
  <c r="AB208" i="1"/>
  <c r="AE208" i="1"/>
  <c r="AA209" i="1"/>
  <c r="AB209" i="1"/>
  <c r="AE209" i="1"/>
  <c r="AA210" i="1"/>
  <c r="AB210" i="1"/>
  <c r="AE210" i="1"/>
  <c r="AA211" i="1"/>
  <c r="AB211" i="1"/>
  <c r="AE211" i="1"/>
  <c r="AA212" i="1"/>
  <c r="AB212" i="1"/>
  <c r="AE212" i="1"/>
  <c r="AA213" i="1"/>
  <c r="AB213" i="1"/>
  <c r="AE213" i="1"/>
  <c r="AA214" i="1"/>
  <c r="AB214" i="1"/>
  <c r="AE214" i="1"/>
  <c r="AA215" i="1"/>
  <c r="AB215" i="1"/>
  <c r="AE215" i="1"/>
  <c r="AA216" i="1"/>
  <c r="AB216" i="1"/>
  <c r="AE216" i="1"/>
  <c r="AA217" i="1"/>
  <c r="AB217" i="1"/>
  <c r="AE217" i="1"/>
  <c r="AA218" i="1"/>
  <c r="AB218" i="1"/>
  <c r="AE218" i="1"/>
  <c r="AA219" i="1"/>
  <c r="AB219" i="1"/>
  <c r="AE219" i="1"/>
  <c r="AA220" i="1"/>
  <c r="AB220" i="1"/>
  <c r="AE220" i="1"/>
  <c r="AA221" i="1"/>
  <c r="AB221" i="1"/>
  <c r="AE221" i="1"/>
  <c r="AA222" i="1"/>
  <c r="AB222" i="1"/>
  <c r="AE222" i="1"/>
  <c r="AA223" i="1"/>
  <c r="AB223" i="1"/>
  <c r="AE223" i="1"/>
  <c r="AA224" i="1"/>
  <c r="AB224" i="1"/>
  <c r="AE224" i="1"/>
  <c r="AA225" i="1"/>
  <c r="AB225" i="1"/>
  <c r="AE225" i="1"/>
  <c r="AA226" i="1"/>
  <c r="AB226" i="1"/>
  <c r="AE226" i="1"/>
  <c r="AA227" i="1"/>
  <c r="AB227" i="1"/>
  <c r="AE227" i="1"/>
  <c r="AA228" i="1"/>
  <c r="AB228" i="1"/>
  <c r="AE228" i="1"/>
  <c r="AA229" i="1"/>
  <c r="AB229" i="1"/>
  <c r="AE229" i="1"/>
  <c r="AA230" i="1"/>
  <c r="AB230" i="1"/>
  <c r="AE230" i="1"/>
  <c r="AA231" i="1"/>
  <c r="AB231" i="1"/>
  <c r="AE231" i="1"/>
  <c r="AA232" i="1"/>
  <c r="AB232" i="1"/>
  <c r="AE232" i="1"/>
  <c r="AA233" i="1"/>
  <c r="AB233" i="1"/>
  <c r="AE233" i="1"/>
  <c r="AA234" i="1"/>
  <c r="AB234" i="1"/>
  <c r="AE234" i="1"/>
  <c r="AA235" i="1"/>
  <c r="AB235" i="1"/>
  <c r="AE235" i="1"/>
  <c r="AA236" i="1"/>
  <c r="AB236" i="1"/>
  <c r="AE236" i="1"/>
  <c r="AA237" i="1"/>
  <c r="AB237" i="1"/>
  <c r="AE237" i="1"/>
  <c r="AA238" i="1"/>
  <c r="AB238" i="1"/>
  <c r="AE238" i="1"/>
  <c r="AA239" i="1"/>
  <c r="AB239" i="1"/>
  <c r="AE239" i="1"/>
  <c r="AA240" i="1"/>
  <c r="AB240" i="1"/>
  <c r="AE240" i="1"/>
  <c r="AA241" i="1"/>
  <c r="AB241" i="1"/>
  <c r="AE241" i="1"/>
  <c r="AA242" i="1"/>
  <c r="AB242" i="1"/>
  <c r="AE242" i="1"/>
  <c r="AA243" i="1"/>
  <c r="AB243" i="1"/>
  <c r="AE243" i="1"/>
  <c r="AA244" i="1"/>
  <c r="B24" i="3"/>
  <c r="H24" i="3"/>
  <c r="AB244" i="1"/>
  <c r="C24" i="3"/>
  <c r="I24" i="3"/>
  <c r="D24" i="3"/>
  <c r="J24" i="3"/>
  <c r="E24" i="3"/>
  <c r="K24" i="3"/>
  <c r="AE244" i="1"/>
  <c r="F24" i="3"/>
  <c r="L24" i="3"/>
  <c r="AA245" i="1"/>
  <c r="AB245" i="1"/>
  <c r="AE245" i="1"/>
  <c r="AA246" i="1"/>
  <c r="AB246" i="1"/>
  <c r="AE246" i="1"/>
  <c r="AA247" i="1"/>
  <c r="AB247" i="1"/>
  <c r="AE247" i="1"/>
  <c r="AA248" i="1"/>
  <c r="AB248" i="1"/>
  <c r="AE248" i="1"/>
  <c r="AA249" i="1"/>
  <c r="AB249" i="1"/>
  <c r="AE249" i="1"/>
  <c r="AA250" i="1"/>
  <c r="AB250" i="1"/>
  <c r="AE250" i="1"/>
  <c r="AA251" i="1"/>
  <c r="AB251" i="1"/>
  <c r="AE251" i="1"/>
  <c r="AA252" i="1"/>
  <c r="AB252" i="1"/>
  <c r="AE252" i="1"/>
  <c r="AA253" i="1"/>
  <c r="AB253" i="1"/>
  <c r="AE253" i="1"/>
  <c r="AA254" i="1"/>
  <c r="AB254" i="1"/>
  <c r="AE254" i="1"/>
  <c r="AA255" i="1"/>
  <c r="AB255" i="1"/>
  <c r="AE255" i="1"/>
  <c r="AA256" i="1"/>
  <c r="AB256" i="1"/>
  <c r="AE256" i="1"/>
  <c r="AA257" i="1"/>
  <c r="AB257" i="1"/>
  <c r="AE257" i="1"/>
  <c r="AA258" i="1"/>
  <c r="AB258" i="1"/>
  <c r="AE258" i="1"/>
  <c r="AA259" i="1"/>
  <c r="AB259" i="1"/>
  <c r="AE259" i="1"/>
  <c r="AA260" i="1"/>
  <c r="AB260" i="1"/>
  <c r="AE260" i="1"/>
  <c r="AA261" i="1"/>
  <c r="AB261" i="1"/>
  <c r="AE261" i="1"/>
  <c r="AA262" i="1"/>
  <c r="AB262" i="1"/>
  <c r="AE262" i="1"/>
  <c r="AA263" i="1"/>
  <c r="AB263" i="1"/>
  <c r="AE263" i="1"/>
  <c r="AA264" i="1"/>
  <c r="AB264" i="1"/>
  <c r="AE264" i="1"/>
  <c r="AA265" i="1"/>
  <c r="AB265" i="1"/>
  <c r="AE265" i="1"/>
  <c r="AA266" i="1"/>
  <c r="AB266" i="1"/>
  <c r="AE266" i="1"/>
  <c r="AA267" i="1"/>
  <c r="AB267" i="1"/>
  <c r="AE267" i="1"/>
  <c r="AA268" i="1"/>
  <c r="AB268" i="1"/>
  <c r="AE268" i="1"/>
  <c r="AA269" i="1"/>
  <c r="AB269" i="1"/>
  <c r="AE269" i="1"/>
  <c r="AA270" i="1"/>
  <c r="AB270" i="1"/>
  <c r="AE270" i="1"/>
  <c r="AA271" i="1"/>
  <c r="AB271" i="1"/>
  <c r="AE271" i="1"/>
  <c r="AA272" i="1"/>
  <c r="AB272" i="1"/>
  <c r="AE272" i="1"/>
  <c r="AA273" i="1"/>
  <c r="AB273" i="1"/>
  <c r="AE273" i="1"/>
  <c r="AA274" i="1"/>
  <c r="AB274" i="1"/>
  <c r="AE274" i="1"/>
  <c r="AA275" i="1"/>
  <c r="AB275" i="1"/>
  <c r="AE275" i="1"/>
  <c r="AA276" i="1"/>
  <c r="AB276" i="1"/>
  <c r="AE276" i="1"/>
  <c r="AA277" i="1"/>
  <c r="AB277" i="1"/>
  <c r="AE277" i="1"/>
  <c r="AA278" i="1"/>
  <c r="AB278" i="1"/>
  <c r="AE278" i="1"/>
  <c r="AA279" i="1"/>
  <c r="AB279" i="1"/>
  <c r="AE279" i="1"/>
  <c r="AA280" i="1"/>
  <c r="AB280" i="1"/>
  <c r="AE280" i="1"/>
  <c r="AA281" i="1"/>
  <c r="AB281" i="1"/>
  <c r="AE281" i="1"/>
  <c r="AA282" i="1"/>
  <c r="AB282" i="1"/>
  <c r="AE282" i="1"/>
  <c r="AA283" i="1"/>
  <c r="AB283" i="1"/>
  <c r="AE283" i="1"/>
  <c r="AA284" i="1"/>
  <c r="AB284" i="1"/>
  <c r="AE284" i="1"/>
  <c r="AA285" i="1"/>
  <c r="AB285" i="1"/>
  <c r="AE285" i="1"/>
  <c r="AA286" i="1"/>
  <c r="AB286" i="1"/>
  <c r="AE286" i="1"/>
  <c r="AA287" i="1"/>
  <c r="AB287" i="1"/>
  <c r="AE287" i="1"/>
  <c r="AA288" i="1"/>
  <c r="AB288" i="1"/>
  <c r="AE288" i="1"/>
  <c r="AA289" i="1"/>
  <c r="AB289" i="1"/>
  <c r="AE289" i="1"/>
  <c r="AA290" i="1"/>
  <c r="AB290" i="1"/>
  <c r="AE290" i="1"/>
  <c r="AA291" i="1"/>
  <c r="AB291" i="1"/>
  <c r="AE291" i="1"/>
  <c r="AA292" i="1"/>
  <c r="AB292" i="1"/>
  <c r="AE292" i="1"/>
  <c r="AA293" i="1"/>
  <c r="AB293" i="1"/>
  <c r="AE293" i="1"/>
  <c r="AA294" i="1"/>
  <c r="AB294" i="1"/>
  <c r="AE294" i="1"/>
  <c r="AA295" i="1"/>
  <c r="AB295" i="1"/>
  <c r="AE295" i="1"/>
  <c r="AA296" i="1"/>
  <c r="AB296" i="1"/>
  <c r="AE296" i="1"/>
  <c r="AA297" i="1"/>
  <c r="AB297" i="1"/>
  <c r="AE297" i="1"/>
  <c r="AA298" i="1"/>
  <c r="AB298" i="1"/>
  <c r="AE298" i="1"/>
  <c r="AA299" i="1"/>
  <c r="AB299" i="1"/>
  <c r="AE299" i="1"/>
  <c r="AA300" i="1"/>
  <c r="AB300" i="1"/>
  <c r="AE300" i="1"/>
  <c r="AA301" i="1"/>
  <c r="AB301" i="1"/>
  <c r="AE301" i="1"/>
  <c r="AA302" i="1"/>
  <c r="AB302" i="1"/>
  <c r="AE302" i="1"/>
  <c r="AA303" i="1"/>
  <c r="AB303" i="1"/>
  <c r="AE303" i="1"/>
  <c r="AA304" i="1"/>
  <c r="AB304" i="1"/>
  <c r="AE304" i="1"/>
  <c r="AA305" i="1"/>
  <c r="AB305" i="1"/>
  <c r="AE305" i="1"/>
  <c r="AA306" i="1"/>
  <c r="AB306" i="1"/>
  <c r="AE306" i="1"/>
  <c r="AA307" i="1"/>
  <c r="AB307" i="1"/>
  <c r="AE307" i="1"/>
  <c r="AA308" i="1"/>
  <c r="AB308" i="1"/>
  <c r="AE308" i="1"/>
  <c r="AA309" i="1"/>
  <c r="AB309" i="1"/>
  <c r="AE309" i="1"/>
  <c r="AA310" i="1"/>
  <c r="AB310" i="1"/>
  <c r="AE310" i="1"/>
  <c r="AA311" i="1"/>
  <c r="AB311" i="1"/>
  <c r="AE311" i="1"/>
  <c r="AA312" i="1"/>
  <c r="AB312" i="1"/>
  <c r="AE312" i="1"/>
  <c r="AA313" i="1"/>
  <c r="AB313" i="1"/>
  <c r="AE313" i="1"/>
  <c r="AA314" i="1"/>
  <c r="AB314" i="1"/>
  <c r="AE314" i="1"/>
  <c r="AA315" i="1"/>
  <c r="AB315" i="1"/>
  <c r="AE315" i="1"/>
  <c r="AA316" i="1"/>
  <c r="AB316" i="1"/>
  <c r="AE316" i="1"/>
  <c r="AA317" i="1"/>
  <c r="AB317" i="1"/>
  <c r="AE317" i="1"/>
  <c r="AA318" i="1"/>
  <c r="AB318" i="1"/>
  <c r="AE318" i="1"/>
  <c r="AA319" i="1"/>
  <c r="AB319" i="1"/>
  <c r="AE319" i="1"/>
  <c r="AA320" i="1"/>
  <c r="AB320" i="1"/>
  <c r="AE320" i="1"/>
  <c r="AA321" i="1"/>
  <c r="AB321" i="1"/>
  <c r="AE321" i="1"/>
  <c r="AA322" i="1"/>
  <c r="AB322" i="1"/>
  <c r="AE322" i="1"/>
  <c r="AA323" i="1"/>
  <c r="AB323" i="1"/>
  <c r="AE323" i="1"/>
  <c r="AA324" i="1"/>
  <c r="AB324" i="1"/>
  <c r="AE324" i="1"/>
  <c r="AA325" i="1"/>
  <c r="AB325" i="1"/>
  <c r="AE325" i="1"/>
  <c r="AA326" i="1"/>
  <c r="AB326" i="1"/>
  <c r="AE326" i="1"/>
  <c r="AA327" i="1"/>
  <c r="AB327" i="1"/>
  <c r="AE327" i="1"/>
  <c r="AA328" i="1"/>
  <c r="AB328" i="1"/>
  <c r="AE328" i="1"/>
  <c r="AA329" i="1"/>
  <c r="AB329" i="1"/>
  <c r="AE329" i="1"/>
  <c r="AA330" i="1"/>
  <c r="AB330" i="1"/>
  <c r="AE330" i="1"/>
  <c r="AA331" i="1"/>
  <c r="AB331" i="1"/>
  <c r="AE331" i="1"/>
  <c r="AA332" i="1"/>
  <c r="AB332" i="1"/>
  <c r="AE332" i="1"/>
  <c r="AA333" i="1"/>
  <c r="AB333" i="1"/>
  <c r="AE333" i="1"/>
  <c r="AA334" i="1"/>
  <c r="AB334" i="1"/>
  <c r="AE334" i="1"/>
  <c r="AA335" i="1"/>
  <c r="AB335" i="1"/>
  <c r="AE335" i="1"/>
  <c r="AA336" i="1"/>
  <c r="AB336" i="1"/>
  <c r="AE336" i="1"/>
  <c r="AA337" i="1"/>
  <c r="AB337" i="1"/>
  <c r="AE337" i="1"/>
  <c r="AA338" i="1"/>
  <c r="AB338" i="1"/>
  <c r="AE338" i="1"/>
  <c r="AA339" i="1"/>
  <c r="AB339" i="1"/>
  <c r="AE339" i="1"/>
  <c r="AA340" i="1"/>
  <c r="AB340" i="1"/>
  <c r="AE340" i="1"/>
  <c r="AA341" i="1"/>
  <c r="AB341" i="1"/>
  <c r="C29" i="3"/>
  <c r="I29" i="3"/>
  <c r="E29" i="3"/>
  <c r="K29" i="3"/>
  <c r="AE341" i="1"/>
  <c r="AA342" i="1"/>
  <c r="AB342" i="1"/>
  <c r="AE342" i="1"/>
  <c r="AA343" i="1"/>
  <c r="AB343" i="1"/>
  <c r="AE343" i="1"/>
  <c r="AA344" i="1"/>
  <c r="AB344" i="1"/>
  <c r="AE344" i="1"/>
  <c r="AA345" i="1"/>
  <c r="AB345" i="1"/>
  <c r="AE345" i="1"/>
  <c r="AA346" i="1"/>
  <c r="AB346" i="1"/>
  <c r="AE346" i="1"/>
  <c r="AA347" i="1"/>
  <c r="AB347" i="1"/>
  <c r="AE347" i="1"/>
  <c r="AA348" i="1"/>
  <c r="AB348" i="1"/>
  <c r="AE348" i="1"/>
  <c r="AA349" i="1"/>
  <c r="AB349" i="1"/>
  <c r="AE349" i="1"/>
  <c r="AA350" i="1"/>
  <c r="AB350" i="1"/>
  <c r="AE350" i="1"/>
  <c r="AA351" i="1"/>
  <c r="AB351" i="1"/>
  <c r="AE351" i="1"/>
  <c r="AA352" i="1"/>
  <c r="AB352" i="1"/>
  <c r="AE352" i="1"/>
  <c r="AA353" i="1"/>
  <c r="AB353" i="1"/>
  <c r="AE353" i="1"/>
  <c r="AA354" i="1"/>
  <c r="AB354" i="1"/>
  <c r="AE354" i="1"/>
  <c r="AA355" i="1"/>
  <c r="AB355" i="1"/>
  <c r="AE355" i="1"/>
  <c r="AA356" i="1"/>
  <c r="AB356" i="1"/>
  <c r="AE356" i="1"/>
  <c r="AA357" i="1"/>
  <c r="AB357" i="1"/>
  <c r="AE357" i="1"/>
  <c r="AA358" i="1"/>
  <c r="AB358" i="1"/>
  <c r="AE358" i="1"/>
  <c r="AA359" i="1"/>
  <c r="AB359" i="1"/>
  <c r="AE359" i="1"/>
  <c r="AA360" i="1"/>
  <c r="AB360" i="1"/>
  <c r="AE360" i="1"/>
  <c r="AA361" i="1"/>
  <c r="AB361" i="1"/>
  <c r="AE361" i="1"/>
  <c r="AA362" i="1"/>
  <c r="AB362" i="1"/>
  <c r="AE362" i="1"/>
  <c r="AA363" i="1"/>
  <c r="AB363" i="1"/>
  <c r="AE363" i="1"/>
  <c r="AA364" i="1"/>
  <c r="AB364" i="1"/>
  <c r="AE364" i="1"/>
  <c r="AA365" i="1"/>
  <c r="AB365" i="1"/>
  <c r="AE365" i="1"/>
  <c r="AA366" i="1"/>
  <c r="AB366" i="1"/>
  <c r="AE366" i="1"/>
  <c r="AA367" i="1"/>
  <c r="AB367" i="1"/>
  <c r="AE367" i="1"/>
  <c r="AA368" i="1"/>
  <c r="AB368" i="1"/>
  <c r="AE368" i="1"/>
  <c r="AA369" i="1"/>
  <c r="AB369" i="1"/>
  <c r="AE369" i="1"/>
  <c r="AA370" i="1"/>
  <c r="AB370" i="1"/>
  <c r="AE370" i="1"/>
  <c r="AA371" i="1"/>
  <c r="AB371" i="1"/>
  <c r="AE371" i="1"/>
  <c r="AA372" i="1"/>
  <c r="AB372" i="1"/>
  <c r="AE372" i="1"/>
  <c r="AA373" i="1"/>
  <c r="AB373" i="1"/>
  <c r="AE373" i="1"/>
  <c r="AA374" i="1"/>
  <c r="AB374" i="1"/>
  <c r="AE374" i="1"/>
  <c r="AA375" i="1"/>
  <c r="AB375" i="1"/>
  <c r="AE375" i="1"/>
  <c r="AA376" i="1"/>
  <c r="AB376" i="1"/>
  <c r="AE376" i="1"/>
  <c r="AA377" i="1"/>
  <c r="AB377" i="1"/>
  <c r="AE377" i="1"/>
  <c r="AA378" i="1"/>
  <c r="AB378" i="1"/>
  <c r="AE378" i="1"/>
  <c r="AA379" i="1"/>
  <c r="AB379" i="1"/>
  <c r="AE379" i="1"/>
  <c r="AA380" i="1"/>
  <c r="AB380" i="1"/>
  <c r="AE380" i="1"/>
  <c r="AA381" i="1"/>
  <c r="AB381" i="1"/>
  <c r="AE381" i="1"/>
  <c r="AA382" i="1"/>
  <c r="AB382" i="1"/>
  <c r="AE382" i="1"/>
  <c r="AA383" i="1"/>
  <c r="AB383" i="1"/>
  <c r="AE383" i="1"/>
  <c r="AA384" i="1"/>
  <c r="AB384" i="1"/>
  <c r="AE384" i="1"/>
  <c r="AA385" i="1"/>
  <c r="AB385" i="1"/>
  <c r="AE385" i="1"/>
  <c r="AA386" i="1"/>
  <c r="AB386" i="1"/>
  <c r="AE386" i="1"/>
  <c r="AA387" i="1"/>
  <c r="AB387" i="1"/>
  <c r="AE387" i="1"/>
  <c r="AA388" i="1"/>
  <c r="AB388" i="1"/>
  <c r="AE388" i="1"/>
  <c r="AA389" i="1"/>
  <c r="AB389" i="1"/>
  <c r="AE389" i="1"/>
  <c r="AA390" i="1"/>
  <c r="AB390" i="1"/>
  <c r="AE390" i="1"/>
  <c r="AA391" i="1"/>
  <c r="AB391" i="1"/>
  <c r="AE391" i="1"/>
  <c r="AA392" i="1"/>
  <c r="AB392" i="1"/>
  <c r="AE392" i="1"/>
  <c r="AA393" i="1"/>
  <c r="AB393" i="1"/>
  <c r="AE393" i="1"/>
  <c r="AA394" i="1"/>
  <c r="AB394" i="1"/>
  <c r="AE394" i="1"/>
  <c r="AA395" i="1"/>
  <c r="AB395" i="1"/>
  <c r="AE395" i="1"/>
  <c r="AA396" i="1"/>
  <c r="AB396" i="1"/>
  <c r="AE396" i="1"/>
  <c r="AA397" i="1"/>
  <c r="AB397" i="1"/>
  <c r="AE397" i="1"/>
  <c r="AA398" i="1"/>
  <c r="AB398" i="1"/>
  <c r="AE398" i="1"/>
  <c r="AA399" i="1"/>
  <c r="AB399" i="1"/>
  <c r="AE399" i="1"/>
  <c r="AA400" i="1"/>
  <c r="AB400" i="1"/>
  <c r="AE400" i="1"/>
  <c r="AA401" i="1"/>
  <c r="AB401" i="1"/>
  <c r="AE401" i="1"/>
  <c r="AA402" i="1"/>
  <c r="AB402" i="1"/>
  <c r="AE402" i="1"/>
  <c r="AA403" i="1"/>
  <c r="AB403" i="1"/>
  <c r="AE403" i="1"/>
  <c r="AA404" i="1"/>
  <c r="AB404" i="1"/>
  <c r="AE404" i="1"/>
  <c r="AA405" i="1"/>
  <c r="AB405" i="1"/>
  <c r="AE405" i="1"/>
  <c r="AA406" i="1"/>
  <c r="AB406" i="1"/>
  <c r="AE406" i="1"/>
  <c r="AA407" i="1"/>
  <c r="AB407" i="1"/>
  <c r="AE407" i="1"/>
  <c r="AA408" i="1"/>
  <c r="AB408" i="1"/>
  <c r="AE408" i="1"/>
  <c r="AA409" i="1"/>
  <c r="AB409" i="1"/>
  <c r="AE409" i="1"/>
  <c r="AA410" i="1"/>
  <c r="AB410" i="1"/>
  <c r="AE410" i="1"/>
  <c r="AA411" i="1"/>
  <c r="AB411" i="1"/>
  <c r="AE411" i="1"/>
  <c r="AA412" i="1"/>
  <c r="AB412" i="1"/>
  <c r="AE412" i="1"/>
  <c r="AA413" i="1"/>
  <c r="B34" i="3"/>
  <c r="H34" i="3"/>
  <c r="AB413" i="1"/>
  <c r="C34" i="3"/>
  <c r="I34" i="3"/>
  <c r="D34" i="3"/>
  <c r="J34" i="3"/>
  <c r="E34" i="3"/>
  <c r="K34" i="3"/>
  <c r="AE413" i="1"/>
  <c r="F34" i="3"/>
  <c r="L34" i="3"/>
  <c r="AA414" i="1"/>
  <c r="B35" i="3"/>
  <c r="H35" i="3"/>
  <c r="AB414" i="1"/>
  <c r="C35" i="3"/>
  <c r="I35" i="3"/>
  <c r="D35" i="3"/>
  <c r="J35" i="3"/>
  <c r="E35" i="3"/>
  <c r="K35" i="3"/>
  <c r="AE414" i="1"/>
  <c r="F35" i="3"/>
  <c r="L35" i="3"/>
  <c r="AA415" i="1"/>
  <c r="AB415" i="1"/>
  <c r="AE415" i="1"/>
  <c r="AA416" i="1"/>
  <c r="AB416" i="1"/>
  <c r="AE416" i="1"/>
  <c r="AA417" i="1"/>
  <c r="AB417" i="1"/>
  <c r="AE417" i="1"/>
  <c r="AA418" i="1"/>
  <c r="AB418" i="1"/>
  <c r="AE418" i="1"/>
  <c r="AA419" i="1"/>
  <c r="AB419" i="1"/>
  <c r="AE419" i="1"/>
  <c r="AA420" i="1"/>
  <c r="AB420" i="1"/>
  <c r="AE420" i="1"/>
  <c r="AA421" i="1"/>
  <c r="AB421" i="1"/>
  <c r="AE421" i="1"/>
  <c r="AA422" i="1"/>
  <c r="AB422" i="1"/>
  <c r="AE422" i="1"/>
  <c r="AA423" i="1"/>
  <c r="AB423" i="1"/>
  <c r="AE423" i="1"/>
  <c r="AA424" i="1"/>
  <c r="AB424" i="1"/>
  <c r="AE424" i="1"/>
  <c r="AA425" i="1"/>
  <c r="AB425" i="1"/>
  <c r="AE425" i="1"/>
  <c r="AA426" i="1"/>
  <c r="AB426" i="1"/>
  <c r="AE426" i="1"/>
  <c r="AA427" i="1"/>
  <c r="AB427" i="1"/>
  <c r="AE427" i="1"/>
  <c r="AA428" i="1"/>
  <c r="AB428" i="1"/>
  <c r="AE428" i="1"/>
  <c r="AA429" i="1"/>
  <c r="AB429" i="1"/>
  <c r="AE429" i="1"/>
  <c r="AA430" i="1"/>
  <c r="AB430" i="1"/>
  <c r="AE430" i="1"/>
  <c r="AA431" i="1"/>
  <c r="AB431" i="1"/>
  <c r="AE431" i="1"/>
  <c r="AA432" i="1"/>
  <c r="AB432" i="1"/>
  <c r="AE432" i="1"/>
  <c r="AA433" i="1"/>
  <c r="AB433" i="1"/>
  <c r="AE433" i="1"/>
  <c r="AA434" i="1"/>
  <c r="AB434" i="1"/>
  <c r="AE434" i="1"/>
  <c r="AA435" i="1"/>
  <c r="AB435" i="1"/>
  <c r="AE435" i="1"/>
  <c r="AA436" i="1"/>
  <c r="AB436" i="1"/>
  <c r="AE436" i="1"/>
  <c r="AA437" i="1"/>
  <c r="B39" i="3"/>
  <c r="H39" i="3"/>
  <c r="AB437" i="1"/>
  <c r="C39" i="3"/>
  <c r="I39" i="3"/>
  <c r="D39" i="3"/>
  <c r="J39" i="3"/>
  <c r="E39" i="3"/>
  <c r="K39" i="3"/>
  <c r="AE437" i="1"/>
  <c r="F39" i="3"/>
  <c r="L39" i="3"/>
  <c r="AA438" i="1"/>
  <c r="AB438" i="1"/>
  <c r="AE438" i="1"/>
  <c r="AA439" i="1"/>
  <c r="AB439" i="1"/>
  <c r="AE439" i="1"/>
  <c r="AA440" i="1"/>
  <c r="AB440" i="1"/>
  <c r="AE440" i="1"/>
  <c r="AA441" i="1"/>
  <c r="AB441" i="1"/>
  <c r="AE441" i="1"/>
  <c r="AA442" i="1"/>
  <c r="AB442" i="1"/>
  <c r="AE442" i="1"/>
  <c r="AA443" i="1"/>
  <c r="AB443" i="1"/>
  <c r="AE443" i="1"/>
  <c r="AA444" i="1"/>
  <c r="AB444" i="1"/>
  <c r="AE444" i="1"/>
  <c r="AA445" i="1"/>
  <c r="AB445" i="1"/>
  <c r="AE445" i="1"/>
  <c r="AA446" i="1"/>
  <c r="AB446" i="1"/>
  <c r="AE446" i="1"/>
  <c r="AA447" i="1"/>
  <c r="AB447" i="1"/>
  <c r="AE447" i="1"/>
  <c r="AA448" i="1"/>
  <c r="AB448" i="1"/>
  <c r="AE448" i="1"/>
  <c r="AA449" i="1"/>
  <c r="AB449" i="1"/>
  <c r="AE449" i="1"/>
  <c r="AA450" i="1"/>
  <c r="AB450" i="1"/>
  <c r="AE450" i="1"/>
  <c r="AA451" i="1"/>
  <c r="AB451" i="1"/>
  <c r="AE451" i="1"/>
  <c r="AA452" i="1"/>
  <c r="AB452" i="1"/>
  <c r="AE452" i="1"/>
  <c r="AA453" i="1"/>
  <c r="AB453" i="1"/>
  <c r="AE453" i="1"/>
  <c r="AA454" i="1"/>
  <c r="AB454" i="1"/>
  <c r="AE454" i="1"/>
  <c r="AA455" i="1"/>
  <c r="AB455" i="1"/>
  <c r="AE455" i="1"/>
  <c r="AA456" i="1"/>
  <c r="AB456" i="1"/>
  <c r="AE456" i="1"/>
  <c r="AA457" i="1"/>
  <c r="AB457" i="1"/>
  <c r="AE457" i="1"/>
  <c r="AA458" i="1"/>
  <c r="AB458" i="1"/>
  <c r="AE458" i="1"/>
  <c r="AA459" i="1"/>
  <c r="AB459" i="1"/>
  <c r="AE459" i="1"/>
  <c r="AA460" i="1"/>
  <c r="AB460" i="1"/>
  <c r="AE460" i="1"/>
  <c r="AA461" i="1"/>
  <c r="AB461" i="1"/>
  <c r="AE461" i="1"/>
  <c r="AA462" i="1"/>
  <c r="AB462" i="1"/>
  <c r="AE462" i="1"/>
  <c r="AA463" i="1"/>
  <c r="AB463" i="1"/>
  <c r="AE463" i="1"/>
  <c r="AA464" i="1"/>
  <c r="AB464" i="1"/>
  <c r="AE464" i="1"/>
  <c r="AA465" i="1"/>
  <c r="AB465" i="1"/>
  <c r="AE465" i="1"/>
  <c r="AA466" i="1"/>
  <c r="AB466" i="1"/>
  <c r="AE466" i="1"/>
  <c r="AA467" i="1"/>
  <c r="AB467" i="1"/>
  <c r="AE467" i="1"/>
  <c r="AA468" i="1"/>
  <c r="AB468" i="1"/>
  <c r="AE468" i="1"/>
  <c r="AA469" i="1"/>
  <c r="AB469" i="1"/>
  <c r="AE469" i="1"/>
  <c r="AA470" i="1"/>
  <c r="AB470" i="1"/>
  <c r="AE470" i="1"/>
  <c r="AA471" i="1"/>
  <c r="AB471" i="1"/>
  <c r="AE471" i="1"/>
  <c r="AA472" i="1"/>
  <c r="AB472" i="1"/>
  <c r="AE472" i="1"/>
  <c r="AA473" i="1"/>
  <c r="AB473" i="1"/>
  <c r="AE473" i="1"/>
  <c r="AA474" i="1"/>
  <c r="AB474" i="1"/>
  <c r="AE474" i="1"/>
  <c r="AA475" i="1"/>
  <c r="AB475" i="1"/>
  <c r="AE475" i="1"/>
  <c r="AA476" i="1"/>
  <c r="AB476" i="1"/>
  <c r="AE476" i="1"/>
  <c r="AA477" i="1"/>
  <c r="AB477" i="1"/>
  <c r="AE477" i="1"/>
  <c r="AA478" i="1"/>
  <c r="AB478" i="1"/>
  <c r="AE478" i="1"/>
  <c r="AA479" i="1"/>
  <c r="AB479" i="1"/>
  <c r="AE479" i="1"/>
  <c r="AA480" i="1"/>
  <c r="AB480" i="1"/>
  <c r="AE480" i="1"/>
  <c r="AA481" i="1"/>
  <c r="AB481" i="1"/>
  <c r="AE481" i="1"/>
  <c r="AA482" i="1"/>
  <c r="AB482" i="1"/>
  <c r="AE482" i="1"/>
  <c r="AA483" i="1"/>
  <c r="AB483" i="1"/>
  <c r="AE483" i="1"/>
  <c r="AA484" i="1"/>
  <c r="AB484" i="1"/>
  <c r="AE484" i="1"/>
  <c r="AA485" i="1"/>
  <c r="AB485" i="1"/>
  <c r="AE485" i="1"/>
  <c r="AA486" i="1"/>
  <c r="AB486" i="1"/>
  <c r="AE486" i="1"/>
  <c r="AA487" i="1"/>
  <c r="AB487" i="1"/>
  <c r="AE487" i="1"/>
  <c r="AA488" i="1"/>
  <c r="AB488" i="1"/>
  <c r="AE488" i="1"/>
  <c r="AA489" i="1"/>
  <c r="AB489" i="1"/>
  <c r="AE489" i="1"/>
  <c r="AA490" i="1"/>
  <c r="AB490" i="1"/>
  <c r="AE490" i="1"/>
  <c r="AA491" i="1"/>
  <c r="AB491" i="1"/>
  <c r="AE491" i="1"/>
  <c r="AA492" i="1"/>
  <c r="AB492" i="1"/>
  <c r="AE492" i="1"/>
  <c r="AA493" i="1"/>
  <c r="AB493" i="1"/>
  <c r="AE493" i="1"/>
  <c r="AA494" i="1"/>
  <c r="AB494" i="1"/>
  <c r="AE494" i="1"/>
  <c r="AA495" i="1"/>
  <c r="AB495" i="1"/>
  <c r="AE495" i="1"/>
  <c r="AA496" i="1"/>
  <c r="AB496" i="1"/>
  <c r="AE496" i="1"/>
  <c r="AA497" i="1"/>
  <c r="AB497" i="1"/>
  <c r="AE497" i="1"/>
  <c r="AA498" i="1"/>
  <c r="AB498" i="1"/>
  <c r="AE498" i="1"/>
  <c r="AA499" i="1"/>
  <c r="AB499" i="1"/>
  <c r="AE499" i="1"/>
  <c r="AA500" i="1"/>
  <c r="AB500" i="1"/>
  <c r="AE500" i="1"/>
  <c r="AA501" i="1"/>
  <c r="AB501" i="1"/>
  <c r="AE501" i="1"/>
  <c r="AA502" i="1"/>
  <c r="AB502" i="1"/>
  <c r="AE502" i="1"/>
  <c r="AA503" i="1"/>
  <c r="AB503" i="1"/>
  <c r="AE503" i="1"/>
  <c r="AA504" i="1"/>
  <c r="AB504" i="1"/>
  <c r="AE504" i="1"/>
  <c r="AA505" i="1"/>
  <c r="AB505" i="1"/>
  <c r="AE505" i="1"/>
  <c r="AA506" i="1"/>
  <c r="AB506" i="1"/>
  <c r="AE506" i="1"/>
  <c r="AA507" i="1"/>
  <c r="AB507" i="1"/>
  <c r="AE507" i="1"/>
  <c r="AA508" i="1"/>
  <c r="AB508" i="1"/>
  <c r="AE508" i="1"/>
  <c r="AA509" i="1"/>
  <c r="AB509" i="1"/>
  <c r="AE509" i="1"/>
  <c r="AA510" i="1"/>
  <c r="AB510" i="1"/>
  <c r="AE510" i="1"/>
  <c r="AA511" i="1"/>
  <c r="AB511" i="1"/>
  <c r="AE511" i="1"/>
  <c r="AA512" i="1"/>
  <c r="AB512" i="1"/>
  <c r="AE512" i="1"/>
  <c r="AA513" i="1"/>
  <c r="AB513" i="1"/>
  <c r="AE513" i="1"/>
  <c r="AA514" i="1"/>
  <c r="AB514" i="1"/>
  <c r="AE514" i="1"/>
  <c r="AA515" i="1"/>
  <c r="AB515" i="1"/>
  <c r="AE515" i="1"/>
  <c r="AA516" i="1"/>
  <c r="AB516" i="1"/>
  <c r="AE516" i="1"/>
  <c r="AA517" i="1"/>
  <c r="AB517" i="1"/>
  <c r="AE517" i="1"/>
  <c r="AA518" i="1"/>
  <c r="AB518" i="1"/>
  <c r="AE518" i="1"/>
  <c r="AA519" i="1"/>
  <c r="AB519" i="1"/>
  <c r="AE519" i="1"/>
  <c r="AA520" i="1"/>
  <c r="AB520" i="1"/>
  <c r="AE520" i="1"/>
  <c r="AA521" i="1"/>
  <c r="AB521" i="1"/>
  <c r="AE521" i="1"/>
  <c r="AA522" i="1"/>
  <c r="AB522" i="1"/>
  <c r="AE522" i="1"/>
  <c r="AA523" i="1"/>
  <c r="AB523" i="1"/>
  <c r="AE523" i="1"/>
  <c r="AA524" i="1"/>
  <c r="AB524" i="1"/>
  <c r="AE524" i="1"/>
  <c r="AA525" i="1"/>
  <c r="AB525" i="1"/>
  <c r="AE525" i="1"/>
  <c r="AA526" i="1"/>
  <c r="AB526" i="1"/>
  <c r="AE526" i="1"/>
  <c r="AA527" i="1"/>
  <c r="AB527" i="1"/>
  <c r="AE527" i="1"/>
  <c r="AA528" i="1"/>
  <c r="AB528" i="1"/>
  <c r="AE528" i="1"/>
  <c r="AA529" i="1"/>
  <c r="AB529" i="1"/>
  <c r="AE529" i="1"/>
  <c r="AA530" i="1"/>
  <c r="AB530" i="1"/>
  <c r="AE530" i="1"/>
  <c r="AA531" i="1"/>
  <c r="AB531" i="1"/>
  <c r="AE531" i="1"/>
  <c r="AA532" i="1"/>
  <c r="AB532" i="1"/>
  <c r="AE532" i="1"/>
  <c r="AA533" i="1"/>
  <c r="AB533" i="1"/>
  <c r="AE533" i="1"/>
  <c r="AA534" i="1"/>
  <c r="AB534" i="1"/>
  <c r="AE534" i="1"/>
  <c r="AA535" i="1"/>
  <c r="AB535" i="1"/>
  <c r="AE535" i="1"/>
  <c r="AA536" i="1"/>
  <c r="AB536" i="1"/>
  <c r="AE536" i="1"/>
  <c r="AA537" i="1"/>
  <c r="AB537" i="1"/>
  <c r="AE537" i="1"/>
  <c r="AA538" i="1"/>
  <c r="AB538" i="1"/>
  <c r="AE538" i="1"/>
  <c r="AA539" i="1"/>
  <c r="AB539" i="1"/>
  <c r="AE539" i="1"/>
  <c r="AA540" i="1"/>
  <c r="AB540" i="1"/>
  <c r="AE540" i="1"/>
  <c r="AA541" i="1"/>
  <c r="AB541" i="1"/>
  <c r="AE541" i="1"/>
  <c r="AA542" i="1"/>
  <c r="AB542" i="1"/>
  <c r="AE542" i="1"/>
  <c r="AA543" i="1"/>
  <c r="AB543" i="1"/>
  <c r="AE543" i="1"/>
  <c r="AA544" i="1"/>
  <c r="AB544" i="1"/>
  <c r="AE544" i="1"/>
  <c r="AA545" i="1"/>
  <c r="AB545" i="1"/>
  <c r="AE545" i="1"/>
  <c r="AA546" i="1"/>
  <c r="AB546" i="1"/>
  <c r="AE546" i="1"/>
  <c r="AA547" i="1"/>
  <c r="AB547" i="1"/>
  <c r="AE547" i="1"/>
  <c r="AA548" i="1"/>
  <c r="AB548" i="1"/>
  <c r="AE548" i="1"/>
  <c r="AA549" i="1"/>
  <c r="AB549" i="1"/>
  <c r="AE549" i="1"/>
  <c r="AA550" i="1"/>
  <c r="AB550" i="1"/>
  <c r="AE550" i="1"/>
  <c r="AA551" i="1"/>
  <c r="AB551" i="1"/>
  <c r="AE551" i="1"/>
  <c r="AA552" i="1"/>
  <c r="AB552" i="1"/>
  <c r="AE552" i="1"/>
  <c r="AA553" i="1"/>
  <c r="AB553" i="1"/>
  <c r="AE553" i="1"/>
  <c r="AA554" i="1"/>
  <c r="AB554" i="1"/>
  <c r="AE554" i="1"/>
  <c r="AA555" i="1"/>
  <c r="AB555" i="1"/>
  <c r="AE555" i="1"/>
  <c r="AA556" i="1"/>
  <c r="AB556" i="1"/>
  <c r="AE556" i="1"/>
  <c r="AA557" i="1"/>
  <c r="AB557" i="1"/>
  <c r="AE557" i="1"/>
  <c r="AA558" i="1"/>
  <c r="AB558" i="1"/>
  <c r="AE558" i="1"/>
  <c r="AA559" i="1"/>
  <c r="AB559" i="1"/>
  <c r="AE559" i="1"/>
  <c r="AA560" i="1"/>
  <c r="AB560" i="1"/>
  <c r="AE560" i="1"/>
  <c r="AA561" i="1"/>
  <c r="AB561" i="1"/>
  <c r="AE561" i="1"/>
  <c r="AA562" i="1"/>
  <c r="AB562" i="1"/>
  <c r="AE562" i="1"/>
  <c r="AA563" i="1"/>
  <c r="B50" i="3"/>
  <c r="H50" i="3"/>
  <c r="AB563" i="1"/>
  <c r="C50" i="3"/>
  <c r="I50" i="3"/>
  <c r="D50" i="3"/>
  <c r="J50" i="3"/>
  <c r="E50" i="3"/>
  <c r="K50" i="3"/>
  <c r="AE563" i="1"/>
  <c r="F50" i="3"/>
  <c r="L50" i="3"/>
  <c r="AA564" i="1"/>
  <c r="AB564" i="1"/>
  <c r="AE564" i="1"/>
  <c r="AA565" i="1"/>
  <c r="AB565" i="1"/>
  <c r="AE565" i="1"/>
  <c r="AA566" i="1"/>
  <c r="AB566" i="1"/>
  <c r="AE566" i="1"/>
  <c r="AA567" i="1"/>
  <c r="AB567" i="1"/>
  <c r="AE567" i="1"/>
  <c r="AA568" i="1"/>
  <c r="AB568" i="1"/>
  <c r="AE568" i="1"/>
  <c r="AA569" i="1"/>
  <c r="AB569" i="1"/>
  <c r="AE569" i="1"/>
  <c r="AA570" i="1"/>
  <c r="AB570" i="1"/>
  <c r="AE570" i="1"/>
  <c r="AA571" i="1"/>
  <c r="AB571" i="1"/>
  <c r="AE571" i="1"/>
  <c r="AA572" i="1"/>
  <c r="AB572" i="1"/>
  <c r="AE572" i="1"/>
  <c r="AA573" i="1"/>
  <c r="AB573" i="1"/>
  <c r="AE573" i="1"/>
  <c r="AA574" i="1"/>
  <c r="AB574" i="1"/>
  <c r="AE574" i="1"/>
  <c r="AA575" i="1"/>
  <c r="AB575" i="1"/>
  <c r="AE575" i="1"/>
  <c r="AA576" i="1"/>
  <c r="AB576" i="1"/>
  <c r="AE576" i="1"/>
  <c r="AA577" i="1"/>
  <c r="AB577" i="1"/>
  <c r="AE577" i="1"/>
  <c r="AA578" i="1"/>
  <c r="AB578" i="1"/>
  <c r="AE578" i="1"/>
  <c r="AA579" i="1"/>
  <c r="AB579" i="1"/>
  <c r="AE579" i="1"/>
  <c r="AA580" i="1"/>
  <c r="AB580" i="1"/>
  <c r="AE580" i="1"/>
  <c r="AA581" i="1"/>
  <c r="AB581" i="1"/>
  <c r="AE581" i="1"/>
  <c r="AA582" i="1"/>
  <c r="AB582" i="1"/>
  <c r="AE582" i="1"/>
  <c r="AA583" i="1"/>
  <c r="AB583" i="1"/>
  <c r="AE583" i="1"/>
  <c r="AA584" i="1"/>
  <c r="AB584" i="1"/>
  <c r="AE584" i="1"/>
  <c r="AA585" i="1"/>
  <c r="AB585" i="1"/>
  <c r="AE585" i="1"/>
  <c r="AA586" i="1"/>
  <c r="AB586" i="1"/>
  <c r="AE586" i="1"/>
  <c r="AA587" i="1"/>
  <c r="AB587" i="1"/>
  <c r="AE587" i="1"/>
  <c r="AA588" i="1"/>
  <c r="AB588" i="1"/>
  <c r="AE588" i="1"/>
  <c r="AA589" i="1"/>
  <c r="AB589" i="1"/>
  <c r="AE589" i="1"/>
  <c r="AA590" i="1"/>
  <c r="AB590" i="1"/>
  <c r="AE590" i="1"/>
  <c r="AA591" i="1"/>
  <c r="AB591" i="1"/>
  <c r="AE591" i="1"/>
  <c r="AA592" i="1"/>
  <c r="AB592" i="1"/>
  <c r="AE592" i="1"/>
  <c r="AA593" i="1"/>
  <c r="AB593" i="1"/>
  <c r="AE593" i="1"/>
  <c r="AA594" i="1"/>
  <c r="AB594" i="1"/>
  <c r="AE594" i="1"/>
  <c r="AA595" i="1"/>
  <c r="AB595" i="1"/>
  <c r="AE595" i="1"/>
  <c r="AA596" i="1"/>
  <c r="AB596" i="1"/>
  <c r="AE596" i="1"/>
  <c r="AA597" i="1"/>
  <c r="AB597" i="1"/>
  <c r="AE597" i="1"/>
  <c r="AA598" i="1"/>
  <c r="AB598" i="1"/>
  <c r="AE598" i="1"/>
  <c r="AA599" i="1"/>
  <c r="AB599" i="1"/>
  <c r="AE599" i="1"/>
  <c r="AA600" i="1"/>
  <c r="AB600" i="1"/>
  <c r="AE600" i="1"/>
  <c r="AA601" i="1"/>
  <c r="AB601" i="1"/>
  <c r="AE601" i="1"/>
  <c r="AA602" i="1"/>
  <c r="AB602" i="1"/>
  <c r="AE602" i="1"/>
  <c r="AA603" i="1"/>
  <c r="AB603" i="1"/>
  <c r="AE603" i="1"/>
  <c r="AA604" i="1"/>
  <c r="AB604" i="1"/>
  <c r="AE604" i="1"/>
  <c r="AA605" i="1"/>
  <c r="AB605" i="1"/>
  <c r="AE605" i="1"/>
  <c r="AA606" i="1"/>
  <c r="AB606" i="1"/>
  <c r="AE606" i="1"/>
  <c r="AA607" i="1"/>
  <c r="AB607" i="1"/>
  <c r="AE607" i="1"/>
  <c r="AA608" i="1"/>
  <c r="AB608" i="1"/>
  <c r="AE608" i="1"/>
  <c r="AA609" i="1"/>
  <c r="AB609" i="1"/>
  <c r="AE609" i="1"/>
  <c r="AA610" i="1"/>
  <c r="AB610" i="1"/>
  <c r="AE610" i="1"/>
  <c r="AA611" i="1"/>
  <c r="AB611" i="1"/>
  <c r="AE611" i="1"/>
  <c r="AA612" i="1"/>
  <c r="AB612" i="1"/>
  <c r="AE612" i="1"/>
  <c r="AA613" i="1"/>
  <c r="AB613" i="1"/>
  <c r="AE613" i="1"/>
  <c r="AA614" i="1"/>
  <c r="AB614" i="1"/>
  <c r="AE614" i="1"/>
  <c r="AA615" i="1"/>
  <c r="AB615" i="1"/>
  <c r="AE615" i="1"/>
  <c r="AA616" i="1"/>
  <c r="AB616" i="1"/>
  <c r="AE616" i="1"/>
  <c r="AA617" i="1"/>
  <c r="AB617" i="1"/>
  <c r="AE617" i="1"/>
  <c r="AA618" i="1"/>
  <c r="AB618" i="1"/>
  <c r="AE618" i="1"/>
  <c r="AA619" i="1"/>
  <c r="AB619" i="1"/>
  <c r="AE619" i="1"/>
  <c r="AA620" i="1"/>
  <c r="AB620" i="1"/>
  <c r="AE620" i="1"/>
  <c r="AA621" i="1"/>
  <c r="AB621" i="1"/>
  <c r="AE621" i="1"/>
  <c r="AA622" i="1"/>
  <c r="AB622" i="1"/>
  <c r="AE622" i="1"/>
  <c r="AA623" i="1"/>
  <c r="AB623" i="1"/>
  <c r="AE623" i="1"/>
  <c r="AA624" i="1"/>
  <c r="AB624" i="1"/>
  <c r="AE624" i="1"/>
  <c r="AA625" i="1"/>
  <c r="AB625" i="1"/>
  <c r="AE625" i="1"/>
  <c r="AA626" i="1"/>
  <c r="AB626" i="1"/>
  <c r="AE626" i="1"/>
  <c r="AA627" i="1"/>
  <c r="AB627" i="1"/>
  <c r="AE627" i="1"/>
  <c r="AA628" i="1"/>
  <c r="AB628" i="1"/>
  <c r="AE628" i="1"/>
  <c r="AA629" i="1"/>
  <c r="AB629" i="1"/>
  <c r="AE629" i="1"/>
  <c r="AA630" i="1"/>
  <c r="AB630" i="1"/>
  <c r="AE630" i="1"/>
  <c r="AA631" i="1"/>
  <c r="AB631" i="1"/>
  <c r="AE631" i="1"/>
  <c r="AA632" i="1"/>
  <c r="AB632" i="1"/>
  <c r="AE632" i="1"/>
  <c r="AA633" i="1"/>
  <c r="AB633" i="1"/>
  <c r="AE633" i="1"/>
  <c r="AA634" i="1"/>
  <c r="AB634" i="1"/>
  <c r="AE634" i="1"/>
  <c r="AA635" i="1"/>
  <c r="AB635" i="1"/>
  <c r="AE635" i="1"/>
  <c r="AA636" i="1"/>
  <c r="AB636" i="1"/>
  <c r="AE636" i="1"/>
  <c r="AA637" i="1"/>
  <c r="AB637" i="1"/>
  <c r="AE637" i="1"/>
  <c r="AA638" i="1"/>
  <c r="AB638" i="1"/>
  <c r="AE638" i="1"/>
  <c r="AA639" i="1"/>
  <c r="AB639" i="1"/>
  <c r="AE639" i="1"/>
  <c r="AA640" i="1"/>
  <c r="AB640" i="1"/>
  <c r="AE640" i="1"/>
  <c r="AA641" i="1"/>
  <c r="B56" i="3"/>
  <c r="H56" i="3"/>
  <c r="AB641" i="1"/>
  <c r="C56" i="3"/>
  <c r="I56" i="3"/>
  <c r="D56" i="3"/>
  <c r="J56" i="3"/>
  <c r="E56" i="3"/>
  <c r="K56" i="3"/>
  <c r="AE641" i="1"/>
  <c r="F56" i="3"/>
  <c r="L56" i="3"/>
  <c r="AA642" i="1"/>
  <c r="AB642" i="1"/>
  <c r="AE642" i="1"/>
  <c r="AA643" i="1"/>
  <c r="AB643" i="1"/>
  <c r="AE643" i="1"/>
  <c r="AA644" i="1"/>
  <c r="AB644" i="1"/>
  <c r="AE644" i="1"/>
  <c r="AA645" i="1"/>
  <c r="AB645" i="1"/>
  <c r="AE645" i="1"/>
  <c r="AA646" i="1"/>
  <c r="AB646" i="1"/>
  <c r="AE646" i="1"/>
  <c r="AA647" i="1"/>
  <c r="AB647" i="1"/>
  <c r="AE647" i="1"/>
  <c r="AA648" i="1"/>
  <c r="AB648" i="1"/>
  <c r="AE648" i="1"/>
  <c r="AA649" i="1"/>
  <c r="AB649" i="1"/>
  <c r="AE649" i="1"/>
  <c r="AA650" i="1"/>
  <c r="AB650" i="1"/>
  <c r="AE650" i="1"/>
  <c r="AA651" i="1"/>
  <c r="AB651" i="1"/>
  <c r="AE651" i="1"/>
  <c r="AA652" i="1"/>
  <c r="AB652" i="1"/>
  <c r="AE652" i="1"/>
  <c r="AA653" i="1"/>
  <c r="AB653" i="1"/>
  <c r="AE653" i="1"/>
  <c r="AA654" i="1"/>
  <c r="AB654" i="1"/>
  <c r="AE654" i="1"/>
  <c r="AA655" i="1"/>
  <c r="AB655" i="1"/>
  <c r="AE655" i="1"/>
  <c r="AA656" i="1"/>
  <c r="AB656" i="1"/>
  <c r="AE656" i="1"/>
  <c r="AA657" i="1"/>
  <c r="AB657" i="1"/>
  <c r="AE657" i="1"/>
  <c r="AA658" i="1"/>
  <c r="AB658" i="1"/>
  <c r="AE658" i="1"/>
  <c r="AA659" i="1"/>
  <c r="AB659" i="1"/>
  <c r="AE659" i="1"/>
  <c r="AA660" i="1"/>
  <c r="AB660" i="1"/>
  <c r="AE660" i="1"/>
  <c r="AA661" i="1"/>
  <c r="AB661" i="1"/>
  <c r="AE661" i="1"/>
  <c r="AA662" i="1"/>
  <c r="AB662" i="1"/>
  <c r="AE662" i="1"/>
  <c r="AA663" i="1"/>
  <c r="B60" i="3"/>
  <c r="H60" i="3"/>
  <c r="AB663" i="1"/>
  <c r="C60" i="3"/>
  <c r="I60" i="3"/>
  <c r="D60" i="3"/>
  <c r="J60" i="3"/>
  <c r="E60" i="3"/>
  <c r="K60" i="3"/>
  <c r="AE663" i="1"/>
  <c r="F60" i="3"/>
  <c r="L60" i="3"/>
  <c r="AA664" i="1"/>
  <c r="AB664" i="1"/>
  <c r="AE664" i="1"/>
  <c r="AA665" i="1"/>
  <c r="AB665" i="1"/>
  <c r="AE665" i="1"/>
  <c r="AA666" i="1"/>
  <c r="AB666" i="1"/>
  <c r="AE666" i="1"/>
  <c r="AA667" i="1"/>
  <c r="AB667" i="1"/>
  <c r="AE667" i="1"/>
  <c r="AA668" i="1"/>
  <c r="AB668" i="1"/>
  <c r="AE668" i="1"/>
  <c r="AA669" i="1"/>
  <c r="AB669" i="1"/>
  <c r="AE669" i="1"/>
  <c r="AA670" i="1"/>
  <c r="AB670" i="1"/>
  <c r="AE670" i="1"/>
  <c r="AA671" i="1"/>
  <c r="AB671" i="1"/>
  <c r="AE671" i="1"/>
  <c r="AA672" i="1"/>
  <c r="AB672" i="1"/>
  <c r="AE672" i="1"/>
  <c r="AA673" i="1"/>
  <c r="AB673" i="1"/>
  <c r="AE673" i="1"/>
  <c r="AA674" i="1"/>
  <c r="AB674" i="1"/>
  <c r="AE674" i="1"/>
  <c r="AA675" i="1"/>
  <c r="AB675" i="1"/>
  <c r="AE675" i="1"/>
  <c r="AA676" i="1"/>
  <c r="AB676" i="1"/>
  <c r="AE676" i="1"/>
  <c r="AA677" i="1"/>
  <c r="AB677" i="1"/>
  <c r="AE677" i="1"/>
  <c r="AA678" i="1"/>
  <c r="AB678" i="1"/>
  <c r="AE678" i="1"/>
  <c r="AA679" i="1"/>
  <c r="AB679" i="1"/>
  <c r="AE679" i="1"/>
  <c r="AA680" i="1"/>
  <c r="AB680" i="1"/>
  <c r="AE680" i="1"/>
  <c r="AA681" i="1"/>
  <c r="AB681" i="1"/>
  <c r="AE681" i="1"/>
  <c r="AA682" i="1"/>
  <c r="AB682" i="1"/>
  <c r="AE682" i="1"/>
  <c r="AA683" i="1"/>
  <c r="AB683" i="1"/>
  <c r="AE683" i="1"/>
  <c r="AA684" i="1"/>
  <c r="AB684" i="1"/>
  <c r="AE684" i="1"/>
  <c r="AA685" i="1"/>
  <c r="AB685" i="1"/>
  <c r="AE685" i="1"/>
  <c r="AA686" i="1"/>
  <c r="AB686" i="1"/>
  <c r="AE686" i="1"/>
  <c r="AA687" i="1"/>
  <c r="AB687" i="1"/>
  <c r="AE687" i="1"/>
  <c r="AA688" i="1"/>
  <c r="AB688" i="1"/>
  <c r="AE688" i="1"/>
  <c r="AA689" i="1"/>
  <c r="AB689" i="1"/>
  <c r="AE689" i="1"/>
  <c r="AA690" i="1"/>
  <c r="AB690" i="1"/>
  <c r="AE690" i="1"/>
  <c r="AA691" i="1"/>
  <c r="AB691" i="1"/>
  <c r="AE691" i="1"/>
  <c r="AA692" i="1"/>
  <c r="AB692" i="1"/>
  <c r="AE692" i="1"/>
  <c r="AA693" i="1"/>
  <c r="AB693" i="1"/>
  <c r="AE693" i="1"/>
  <c r="AA694" i="1"/>
  <c r="AB694" i="1"/>
  <c r="AE694" i="1"/>
  <c r="AA695" i="1"/>
  <c r="AB695" i="1"/>
  <c r="AE695" i="1"/>
  <c r="AA696" i="1"/>
  <c r="AB696" i="1"/>
  <c r="AE696" i="1"/>
  <c r="AA697" i="1"/>
  <c r="AB697" i="1"/>
  <c r="AE697" i="1"/>
  <c r="AA698" i="1"/>
  <c r="AB698" i="1"/>
  <c r="AE698" i="1"/>
  <c r="AA699" i="1"/>
  <c r="AB699" i="1"/>
  <c r="AE699" i="1"/>
  <c r="AA700" i="1"/>
  <c r="AB700" i="1"/>
  <c r="AE700" i="1"/>
  <c r="AA701" i="1"/>
  <c r="AB701" i="1"/>
  <c r="AE701" i="1"/>
  <c r="AA702" i="1"/>
  <c r="AB702" i="1"/>
  <c r="AE702" i="1"/>
  <c r="AA703" i="1"/>
  <c r="AB703" i="1"/>
  <c r="AE703" i="1"/>
  <c r="AA704" i="1"/>
  <c r="AB704" i="1"/>
  <c r="AE704" i="1"/>
  <c r="AA705" i="1"/>
  <c r="AB705" i="1"/>
  <c r="AE705" i="1"/>
  <c r="AA706" i="1"/>
  <c r="AB706" i="1"/>
  <c r="AE706" i="1"/>
  <c r="AA707" i="1"/>
  <c r="AB707" i="1"/>
  <c r="AE707" i="1"/>
  <c r="AA708" i="1"/>
  <c r="AB708" i="1"/>
  <c r="AE708" i="1"/>
  <c r="AA709" i="1"/>
  <c r="AB709" i="1"/>
  <c r="AE709" i="1"/>
  <c r="AA710" i="1"/>
  <c r="AB710" i="1"/>
  <c r="AE710" i="1"/>
  <c r="AA711" i="1"/>
  <c r="AB711" i="1"/>
  <c r="AE711" i="1"/>
  <c r="AA712" i="1"/>
  <c r="AB712" i="1"/>
  <c r="AE712" i="1"/>
  <c r="AA713" i="1"/>
  <c r="AB713" i="1"/>
  <c r="AE713" i="1"/>
  <c r="AA714" i="1"/>
  <c r="AB714" i="1"/>
  <c r="AE714" i="1"/>
  <c r="AA715" i="1"/>
  <c r="AB715" i="1"/>
  <c r="AE715" i="1"/>
  <c r="AA716" i="1"/>
  <c r="AB716" i="1"/>
  <c r="AE716" i="1"/>
  <c r="AA717" i="1"/>
  <c r="AB717" i="1"/>
  <c r="AE717" i="1"/>
  <c r="AA718" i="1"/>
  <c r="AB718" i="1"/>
  <c r="AE718" i="1"/>
  <c r="AA719" i="1"/>
  <c r="AB719" i="1"/>
  <c r="AE719" i="1"/>
  <c r="AA720" i="1"/>
  <c r="AB720" i="1"/>
  <c r="AE720" i="1"/>
  <c r="AA721" i="1"/>
  <c r="AB721" i="1"/>
  <c r="AE721" i="1"/>
  <c r="AA722" i="1"/>
  <c r="AB722" i="1"/>
  <c r="AE722" i="1"/>
  <c r="AA723" i="1"/>
  <c r="AB723" i="1"/>
  <c r="AE723" i="1"/>
  <c r="AA724" i="1"/>
  <c r="AB724" i="1"/>
  <c r="AE724" i="1"/>
  <c r="AA725" i="1"/>
  <c r="AB725" i="1"/>
  <c r="AE725" i="1"/>
  <c r="AA726" i="1"/>
  <c r="AB726" i="1"/>
  <c r="AE726" i="1"/>
  <c r="AA727" i="1"/>
  <c r="AB727" i="1"/>
  <c r="AE727" i="1"/>
  <c r="AA728" i="1"/>
  <c r="AB728" i="1"/>
  <c r="AE728" i="1"/>
  <c r="AA729" i="1"/>
  <c r="AB729" i="1"/>
  <c r="AE729" i="1"/>
  <c r="AA730" i="1"/>
  <c r="AB730" i="1"/>
  <c r="AE730" i="1"/>
  <c r="AA731" i="1"/>
  <c r="AB731" i="1"/>
  <c r="AE731" i="1"/>
  <c r="AA732" i="1"/>
  <c r="AB732" i="1"/>
  <c r="AE732" i="1"/>
  <c r="AA733" i="1"/>
  <c r="AB733" i="1"/>
  <c r="AE733" i="1"/>
  <c r="AA734" i="1"/>
  <c r="AB734" i="1"/>
  <c r="AE734" i="1"/>
  <c r="AA735" i="1"/>
  <c r="AB735" i="1"/>
  <c r="AE735" i="1"/>
  <c r="AA736" i="1"/>
  <c r="AB736" i="1"/>
  <c r="AE736" i="1"/>
  <c r="AA737" i="1"/>
  <c r="AB737" i="1"/>
  <c r="AE737" i="1"/>
  <c r="AA738" i="1"/>
  <c r="AB738" i="1"/>
  <c r="AE738" i="1"/>
  <c r="AA739" i="1"/>
  <c r="AB739" i="1"/>
  <c r="AE739" i="1"/>
  <c r="AA740" i="1"/>
  <c r="AB740" i="1"/>
  <c r="AE740" i="1"/>
  <c r="AA741" i="1"/>
  <c r="AB741" i="1"/>
  <c r="AE741" i="1"/>
  <c r="AA742" i="1"/>
  <c r="AB742" i="1"/>
  <c r="AE742" i="1"/>
  <c r="AA743" i="1"/>
  <c r="AB743" i="1"/>
  <c r="AE743" i="1"/>
  <c r="AA744" i="1"/>
  <c r="AB744" i="1"/>
  <c r="AE744" i="1"/>
  <c r="AA745" i="1"/>
  <c r="AB745" i="1"/>
  <c r="AE745" i="1"/>
  <c r="AA746" i="1"/>
  <c r="AB746" i="1"/>
  <c r="AE746" i="1"/>
  <c r="AA747" i="1"/>
  <c r="AB747" i="1"/>
  <c r="AE747" i="1"/>
  <c r="AA748" i="1"/>
  <c r="AB748" i="1"/>
  <c r="AE748" i="1"/>
  <c r="AA749" i="1"/>
  <c r="AB749" i="1"/>
  <c r="AE749" i="1"/>
  <c r="AA750" i="1"/>
  <c r="AB750" i="1"/>
  <c r="AE750" i="1"/>
  <c r="AA751" i="1"/>
  <c r="AB751" i="1"/>
  <c r="AE751" i="1"/>
  <c r="AA752" i="1"/>
  <c r="AB752" i="1"/>
  <c r="AE752" i="1"/>
  <c r="AA753" i="1"/>
  <c r="AB753" i="1"/>
  <c r="AE753" i="1"/>
  <c r="AA754" i="1"/>
  <c r="AB754" i="1"/>
  <c r="AE754" i="1"/>
  <c r="AA755" i="1"/>
  <c r="AB755" i="1"/>
  <c r="AE755" i="1"/>
  <c r="AA756" i="1"/>
  <c r="AB756" i="1"/>
  <c r="AE756" i="1"/>
  <c r="AA757" i="1"/>
  <c r="AB757" i="1"/>
  <c r="AE757" i="1"/>
  <c r="AA758" i="1"/>
  <c r="AB758" i="1"/>
  <c r="AE758" i="1"/>
  <c r="AA759" i="1"/>
  <c r="AB759" i="1"/>
  <c r="AE759" i="1"/>
  <c r="AA760" i="1"/>
  <c r="AB760" i="1"/>
  <c r="AE760" i="1"/>
  <c r="AA761" i="1"/>
  <c r="AB761" i="1"/>
  <c r="AE761" i="1"/>
  <c r="AA762" i="1"/>
  <c r="AB762" i="1"/>
  <c r="AE762" i="1"/>
  <c r="AA763" i="1"/>
  <c r="AB763" i="1"/>
  <c r="AE763" i="1"/>
  <c r="AA764" i="1"/>
  <c r="AB764" i="1"/>
  <c r="AE764" i="1"/>
  <c r="AA765" i="1"/>
  <c r="AB765" i="1"/>
  <c r="AE765" i="1"/>
  <c r="AA766" i="1"/>
  <c r="AB766" i="1"/>
  <c r="AE766" i="1"/>
  <c r="AA767" i="1"/>
  <c r="AB767" i="1"/>
  <c r="AE767" i="1"/>
  <c r="AA768" i="1"/>
  <c r="AB768" i="1"/>
  <c r="AE768" i="1"/>
  <c r="AA769" i="1"/>
  <c r="AB769" i="1"/>
  <c r="AE769" i="1"/>
  <c r="AA770" i="1"/>
  <c r="AB770" i="1"/>
  <c r="AE770" i="1"/>
  <c r="AA771" i="1"/>
  <c r="AB771" i="1"/>
  <c r="AE771" i="1"/>
  <c r="AA772" i="1"/>
  <c r="AB772" i="1"/>
  <c r="AE772" i="1"/>
  <c r="AA773" i="1"/>
  <c r="AB773" i="1"/>
  <c r="AE773" i="1"/>
  <c r="AA774" i="1"/>
  <c r="AB774" i="1"/>
  <c r="AE774" i="1"/>
  <c r="AA775" i="1"/>
  <c r="AB775" i="1"/>
  <c r="AE775" i="1"/>
  <c r="AA776" i="1"/>
  <c r="AB776" i="1"/>
  <c r="AE776" i="1"/>
  <c r="AA777" i="1"/>
  <c r="AB777" i="1"/>
  <c r="AE777" i="1"/>
  <c r="AA778" i="1"/>
  <c r="AB778" i="1"/>
  <c r="AE778" i="1"/>
  <c r="AA779" i="1"/>
  <c r="AB779" i="1"/>
  <c r="AE779" i="1"/>
  <c r="AA780" i="1"/>
  <c r="AB780" i="1"/>
  <c r="AE780" i="1"/>
  <c r="AA781" i="1"/>
  <c r="AB781" i="1"/>
  <c r="AE781" i="1"/>
  <c r="AA782" i="1"/>
  <c r="AB782" i="1"/>
  <c r="AE782" i="1"/>
  <c r="AA783" i="1"/>
  <c r="AB783" i="1"/>
  <c r="AE783" i="1"/>
  <c r="AA784" i="1"/>
  <c r="AB784" i="1"/>
  <c r="AE784" i="1"/>
  <c r="AA785" i="1"/>
  <c r="AB785" i="1"/>
  <c r="AE785" i="1"/>
  <c r="AA786" i="1"/>
  <c r="AB786" i="1"/>
  <c r="AE786" i="1"/>
  <c r="AA787" i="1"/>
  <c r="AB787" i="1"/>
  <c r="AE787" i="1"/>
  <c r="AA788" i="1"/>
  <c r="AB788" i="1"/>
  <c r="AE788" i="1"/>
  <c r="AA789" i="1"/>
  <c r="AB789" i="1"/>
  <c r="AE789" i="1"/>
  <c r="AA790" i="1"/>
  <c r="AB790" i="1"/>
  <c r="AE790" i="1"/>
  <c r="AA791" i="1"/>
  <c r="AB791" i="1"/>
  <c r="AE791" i="1"/>
  <c r="AA792" i="1"/>
  <c r="AB792" i="1"/>
  <c r="AE792" i="1"/>
  <c r="AA793" i="1"/>
  <c r="AB793" i="1"/>
  <c r="AE793" i="1"/>
  <c r="AA794" i="1"/>
  <c r="AB794" i="1"/>
  <c r="AE794" i="1"/>
  <c r="AA795" i="1"/>
  <c r="AB795" i="1"/>
  <c r="AE795" i="1"/>
  <c r="AA796" i="1"/>
  <c r="AB796" i="1"/>
  <c r="AE796" i="1"/>
  <c r="AA797" i="1"/>
  <c r="AB797" i="1"/>
  <c r="AE797" i="1"/>
  <c r="AA798" i="1"/>
  <c r="AB798" i="1"/>
  <c r="AE798" i="1"/>
  <c r="AA799" i="1"/>
  <c r="AB799" i="1"/>
  <c r="AE799" i="1"/>
  <c r="AA800" i="1"/>
  <c r="AB800" i="1"/>
  <c r="AE800" i="1"/>
  <c r="AA801" i="1"/>
  <c r="AB801" i="1"/>
  <c r="AE801" i="1"/>
  <c r="AA802" i="1"/>
  <c r="AB802" i="1"/>
  <c r="AE802" i="1"/>
  <c r="AA803" i="1"/>
  <c r="AB803" i="1"/>
  <c r="AE803" i="1"/>
  <c r="AA804" i="1"/>
  <c r="AB804" i="1"/>
  <c r="AE804" i="1"/>
  <c r="AA805" i="1"/>
  <c r="AB805" i="1"/>
  <c r="AE805" i="1"/>
  <c r="AA806" i="1"/>
  <c r="AB806" i="1"/>
  <c r="AE806" i="1"/>
  <c r="AA807" i="1"/>
  <c r="AB807" i="1"/>
  <c r="AE807" i="1"/>
  <c r="AA808" i="1"/>
  <c r="AB808" i="1"/>
  <c r="AE808" i="1"/>
  <c r="AA809" i="1"/>
  <c r="AB809" i="1"/>
  <c r="AE809" i="1"/>
  <c r="AA810" i="1"/>
  <c r="AB810" i="1"/>
  <c r="AE810" i="1"/>
  <c r="AA811" i="1"/>
  <c r="AB811" i="1"/>
  <c r="AE811" i="1"/>
  <c r="AA812" i="1"/>
  <c r="AB812" i="1"/>
  <c r="AE812" i="1"/>
  <c r="AA813" i="1"/>
  <c r="AB813" i="1"/>
  <c r="AE813" i="1"/>
  <c r="AA814" i="1"/>
  <c r="AB814" i="1"/>
  <c r="AE814" i="1"/>
  <c r="AA815" i="1"/>
  <c r="AB815" i="1"/>
  <c r="AE815" i="1"/>
  <c r="AA816" i="1"/>
  <c r="AB816" i="1"/>
  <c r="AE816" i="1"/>
  <c r="AA817" i="1"/>
  <c r="AB817" i="1"/>
  <c r="AE817" i="1"/>
  <c r="AA818" i="1"/>
  <c r="AB818" i="1"/>
  <c r="AE818" i="1"/>
  <c r="AA819" i="1"/>
  <c r="AB819" i="1"/>
  <c r="AE819" i="1"/>
  <c r="AA820" i="1"/>
  <c r="AB820" i="1"/>
  <c r="AE820" i="1"/>
  <c r="AA821" i="1"/>
  <c r="AB821" i="1"/>
  <c r="AE821" i="1"/>
  <c r="AA822" i="1"/>
  <c r="AB822" i="1"/>
  <c r="AE822" i="1"/>
  <c r="AA823" i="1"/>
  <c r="AB823" i="1"/>
  <c r="AE823" i="1"/>
  <c r="AA824" i="1"/>
  <c r="AB824" i="1"/>
  <c r="AE824" i="1"/>
  <c r="AA825" i="1"/>
  <c r="AB825" i="1"/>
  <c r="AE825" i="1"/>
  <c r="AA826" i="1"/>
  <c r="AB826" i="1"/>
  <c r="AE826" i="1"/>
  <c r="AA827" i="1"/>
  <c r="AB827" i="1"/>
  <c r="AE827" i="1"/>
  <c r="AA828" i="1"/>
  <c r="AB828" i="1"/>
  <c r="AE828" i="1"/>
  <c r="AA829" i="1"/>
  <c r="AB829" i="1"/>
  <c r="AE829" i="1"/>
  <c r="AA830" i="1"/>
  <c r="AB830" i="1"/>
  <c r="AE830" i="1"/>
  <c r="AA831" i="1"/>
  <c r="AB831" i="1"/>
  <c r="AE831" i="1"/>
  <c r="AA832" i="1"/>
  <c r="AB832" i="1"/>
  <c r="AE832" i="1"/>
  <c r="AA833" i="1"/>
  <c r="AB833" i="1"/>
  <c r="AE833" i="1"/>
  <c r="AA834" i="1"/>
  <c r="AB834" i="1"/>
  <c r="AE834" i="1"/>
  <c r="AA835" i="1"/>
  <c r="AB835" i="1"/>
  <c r="AE835" i="1"/>
  <c r="AA836" i="1"/>
  <c r="AB836" i="1"/>
  <c r="AE836" i="1"/>
  <c r="AA837" i="1"/>
  <c r="AB837" i="1"/>
  <c r="AE837" i="1"/>
  <c r="AA838" i="1"/>
  <c r="AB838" i="1"/>
  <c r="AE838" i="1"/>
  <c r="AA839" i="1"/>
  <c r="AB839" i="1"/>
  <c r="AE839" i="1"/>
  <c r="AA840" i="1"/>
  <c r="AB840" i="1"/>
  <c r="AE840" i="1"/>
  <c r="AA841" i="1"/>
  <c r="AB841" i="1"/>
  <c r="AE841" i="1"/>
  <c r="AA842" i="1"/>
  <c r="AB842" i="1"/>
  <c r="AE842" i="1"/>
  <c r="AA843" i="1"/>
  <c r="AB843" i="1"/>
  <c r="AE843" i="1"/>
  <c r="AA844" i="1"/>
  <c r="AB844" i="1"/>
  <c r="AE844" i="1"/>
  <c r="AA845" i="1"/>
  <c r="AB845" i="1"/>
  <c r="AE845" i="1"/>
  <c r="AA846" i="1"/>
  <c r="AB846" i="1"/>
  <c r="AE846" i="1"/>
  <c r="AA847" i="1"/>
  <c r="AB847" i="1"/>
  <c r="AE847" i="1"/>
  <c r="AA848" i="1"/>
  <c r="AB848" i="1"/>
  <c r="AE848" i="1"/>
  <c r="AA849" i="1"/>
  <c r="AB849" i="1"/>
  <c r="AE849" i="1"/>
  <c r="AA850" i="1"/>
  <c r="AB850" i="1"/>
  <c r="AE850" i="1"/>
  <c r="AA851" i="1"/>
  <c r="AB851" i="1"/>
  <c r="AE851" i="1"/>
  <c r="AA852" i="1"/>
  <c r="AB852" i="1"/>
  <c r="AE852" i="1"/>
  <c r="AA853" i="1"/>
  <c r="AB853" i="1"/>
  <c r="AE853" i="1"/>
  <c r="AA854" i="1"/>
  <c r="AB854" i="1"/>
  <c r="AE854" i="1"/>
  <c r="AA855" i="1"/>
  <c r="AB855" i="1"/>
  <c r="AE855" i="1"/>
  <c r="AA856" i="1"/>
  <c r="AB856" i="1"/>
  <c r="AE856" i="1"/>
  <c r="AA857" i="1"/>
  <c r="AB857" i="1"/>
  <c r="AE857" i="1"/>
  <c r="AA858" i="1"/>
  <c r="AB858" i="1"/>
  <c r="AE858" i="1"/>
  <c r="AA859" i="1"/>
  <c r="AB859" i="1"/>
  <c r="AE859" i="1"/>
  <c r="AA860" i="1"/>
  <c r="AB860" i="1"/>
  <c r="AE860" i="1"/>
  <c r="AA861" i="1"/>
  <c r="AB861" i="1"/>
  <c r="AE861" i="1"/>
  <c r="AA862" i="1"/>
  <c r="AB862" i="1"/>
  <c r="AE862" i="1"/>
  <c r="AA863" i="1"/>
  <c r="AB863" i="1"/>
  <c r="AE863" i="1"/>
  <c r="AA864" i="1"/>
  <c r="AB864" i="1"/>
  <c r="AE864" i="1"/>
  <c r="AA865" i="1"/>
  <c r="AB865" i="1"/>
  <c r="AE865" i="1"/>
  <c r="AA866" i="1"/>
  <c r="AB866" i="1"/>
  <c r="AE866" i="1"/>
  <c r="AA867" i="1"/>
  <c r="AB867" i="1"/>
  <c r="AE867" i="1"/>
  <c r="AA868" i="1"/>
  <c r="AB868" i="1"/>
  <c r="AE868" i="1"/>
  <c r="AA869" i="1"/>
  <c r="AB869" i="1"/>
  <c r="AE869" i="1"/>
  <c r="AA870" i="1"/>
  <c r="AB870" i="1"/>
  <c r="AE870" i="1"/>
  <c r="AA871" i="1"/>
  <c r="AB871" i="1"/>
  <c r="AE871" i="1"/>
  <c r="AA872" i="1"/>
  <c r="AB872" i="1"/>
  <c r="AE872" i="1"/>
  <c r="AA873" i="1"/>
  <c r="AB873" i="1"/>
  <c r="AE873" i="1"/>
  <c r="AA874" i="1"/>
  <c r="AB874" i="1"/>
  <c r="AE874" i="1"/>
  <c r="AA875" i="1"/>
  <c r="AB875" i="1"/>
  <c r="AE875" i="1"/>
  <c r="AA876" i="1"/>
  <c r="AB876" i="1"/>
  <c r="AE876" i="1"/>
  <c r="AA877" i="1"/>
  <c r="AB877" i="1"/>
  <c r="AE877" i="1"/>
  <c r="AA878" i="1"/>
  <c r="AB878" i="1"/>
  <c r="AE878" i="1"/>
  <c r="AA879" i="1"/>
  <c r="AB879" i="1"/>
  <c r="AE879" i="1"/>
  <c r="AA880" i="1"/>
  <c r="AB880" i="1"/>
  <c r="AE880" i="1"/>
  <c r="AA881" i="1"/>
  <c r="AB881" i="1"/>
  <c r="AE881" i="1"/>
  <c r="AA882" i="1"/>
  <c r="AB882" i="1"/>
  <c r="AE882" i="1"/>
  <c r="AA883" i="1"/>
  <c r="AB883" i="1"/>
  <c r="AE883" i="1"/>
  <c r="AA884" i="1"/>
  <c r="AB884" i="1"/>
  <c r="AE884" i="1"/>
  <c r="AA885" i="1"/>
  <c r="AB885" i="1"/>
  <c r="AE885" i="1"/>
  <c r="AA886" i="1"/>
  <c r="AB886" i="1"/>
  <c r="AE886" i="1"/>
  <c r="AA887" i="1"/>
  <c r="AB887" i="1"/>
  <c r="AE887" i="1"/>
  <c r="AA888" i="1"/>
  <c r="AB888" i="1"/>
  <c r="AE888" i="1"/>
  <c r="AA889" i="1"/>
  <c r="AB889" i="1"/>
  <c r="AE889" i="1"/>
  <c r="AA890" i="1"/>
  <c r="AB890" i="1"/>
  <c r="AE890" i="1"/>
  <c r="AA891" i="1"/>
  <c r="AB891" i="1"/>
  <c r="AE891" i="1"/>
  <c r="AA892" i="1"/>
  <c r="AB892" i="1"/>
  <c r="AE892" i="1"/>
  <c r="AA893" i="1"/>
  <c r="AB893" i="1"/>
  <c r="AE893" i="1"/>
  <c r="AA894" i="1"/>
  <c r="AB894" i="1"/>
  <c r="AE894" i="1"/>
  <c r="AA895" i="1"/>
  <c r="AB895" i="1"/>
  <c r="AE895" i="1"/>
  <c r="AA896" i="1"/>
  <c r="AB896" i="1"/>
  <c r="AE896" i="1"/>
  <c r="AA897" i="1"/>
  <c r="AB897" i="1"/>
  <c r="AE897" i="1"/>
  <c r="AA898" i="1"/>
  <c r="AB898" i="1"/>
  <c r="AE898" i="1"/>
  <c r="AA899" i="1"/>
  <c r="AB899" i="1"/>
  <c r="AE899" i="1"/>
  <c r="AA900" i="1"/>
  <c r="AB900" i="1"/>
  <c r="AE900" i="1"/>
  <c r="AA901" i="1"/>
  <c r="AB901" i="1"/>
  <c r="AE901" i="1"/>
  <c r="AA902" i="1"/>
  <c r="AB902" i="1"/>
  <c r="AE902" i="1"/>
  <c r="AA903" i="1"/>
  <c r="AB903" i="1"/>
  <c r="AE903" i="1"/>
  <c r="AA904" i="1"/>
  <c r="AB904" i="1"/>
  <c r="AE904" i="1"/>
  <c r="AA905" i="1"/>
  <c r="AB905" i="1"/>
  <c r="AE905" i="1"/>
  <c r="AA906" i="1"/>
  <c r="AB906" i="1"/>
  <c r="AE906" i="1"/>
  <c r="AA907" i="1"/>
  <c r="AB907" i="1"/>
  <c r="AE907" i="1"/>
  <c r="AA908" i="1"/>
  <c r="AB908" i="1"/>
  <c r="AE908" i="1"/>
  <c r="AA909" i="1"/>
  <c r="AB909" i="1"/>
  <c r="AE909" i="1"/>
  <c r="AA910" i="1"/>
  <c r="AB910" i="1"/>
  <c r="AE910" i="1"/>
  <c r="AA911" i="1"/>
  <c r="AB911" i="1"/>
  <c r="AE911" i="1"/>
  <c r="AA912" i="1"/>
  <c r="AB912" i="1"/>
  <c r="AE912" i="1"/>
  <c r="AA913" i="1"/>
  <c r="AB913" i="1"/>
  <c r="AE913" i="1"/>
  <c r="AA914" i="1"/>
  <c r="AB914" i="1"/>
  <c r="AE914" i="1"/>
  <c r="AA915" i="1"/>
  <c r="AB915" i="1"/>
  <c r="AE915" i="1"/>
  <c r="AA916" i="1"/>
  <c r="AB916" i="1"/>
  <c r="AE916" i="1"/>
  <c r="AA917" i="1"/>
  <c r="AB917" i="1"/>
  <c r="AE917" i="1"/>
  <c r="AA918" i="1"/>
  <c r="AB918" i="1"/>
  <c r="AE918" i="1"/>
  <c r="AA919" i="1"/>
  <c r="AB919" i="1"/>
  <c r="AE919" i="1"/>
  <c r="AA920" i="1"/>
  <c r="AB920" i="1"/>
  <c r="AE920" i="1"/>
  <c r="AA921" i="1"/>
  <c r="AB921" i="1"/>
  <c r="AE921" i="1"/>
  <c r="AA922" i="1"/>
  <c r="AB922" i="1"/>
  <c r="AE922" i="1"/>
  <c r="AA923" i="1"/>
  <c r="AB923" i="1"/>
  <c r="AE923" i="1"/>
  <c r="AA924" i="1"/>
  <c r="AB924" i="1"/>
  <c r="AE924" i="1"/>
  <c r="AA925" i="1"/>
  <c r="AB925" i="1"/>
  <c r="AE925" i="1"/>
  <c r="AA926" i="1"/>
  <c r="AB926" i="1"/>
  <c r="AE926" i="1"/>
  <c r="AA927" i="1"/>
  <c r="AB927" i="1"/>
  <c r="AE927" i="1"/>
  <c r="AA928" i="1"/>
  <c r="AB928" i="1"/>
  <c r="AE928" i="1"/>
  <c r="AA929" i="1"/>
  <c r="AB929" i="1"/>
  <c r="AE929" i="1"/>
  <c r="AA930" i="1"/>
  <c r="AB930" i="1"/>
  <c r="AE930" i="1"/>
  <c r="AA931" i="1"/>
  <c r="AB931" i="1"/>
  <c r="AE931" i="1"/>
  <c r="AA932" i="1"/>
  <c r="AB932" i="1"/>
  <c r="AE932" i="1"/>
  <c r="AA933" i="1"/>
  <c r="AB933" i="1"/>
  <c r="AE933" i="1"/>
  <c r="AA934" i="1"/>
  <c r="AB934" i="1"/>
  <c r="AE934" i="1"/>
  <c r="AA935" i="1"/>
  <c r="AB935" i="1"/>
  <c r="AE935" i="1"/>
  <c r="AA936" i="1"/>
  <c r="AB936" i="1"/>
  <c r="AE936" i="1"/>
  <c r="AA937" i="1"/>
  <c r="AB937" i="1"/>
  <c r="AE937" i="1"/>
  <c r="AA938" i="1"/>
  <c r="AB938" i="1"/>
  <c r="AE938" i="1"/>
  <c r="AA939" i="1"/>
  <c r="AB939" i="1"/>
  <c r="AE939" i="1"/>
  <c r="AA940" i="1"/>
  <c r="AB940" i="1"/>
  <c r="AE940" i="1"/>
  <c r="AA941" i="1"/>
  <c r="AB941" i="1"/>
  <c r="AE941" i="1"/>
  <c r="AA942" i="1"/>
  <c r="AB942" i="1"/>
  <c r="AE942" i="1"/>
  <c r="AA943" i="1"/>
  <c r="AB943" i="1"/>
  <c r="AE943" i="1"/>
  <c r="AA944" i="1"/>
  <c r="AB944" i="1"/>
  <c r="AE944" i="1"/>
  <c r="AA945" i="1"/>
  <c r="AB945" i="1"/>
  <c r="AE945" i="1"/>
  <c r="AA946" i="1"/>
  <c r="AB946" i="1"/>
  <c r="AE946" i="1"/>
  <c r="AA947" i="1"/>
  <c r="AB947" i="1"/>
  <c r="AE947" i="1"/>
  <c r="AA948" i="1"/>
  <c r="AB948" i="1"/>
  <c r="AE948" i="1"/>
  <c r="AA949" i="1"/>
  <c r="AB949" i="1"/>
  <c r="AE949" i="1"/>
  <c r="AA950" i="1"/>
  <c r="AB950" i="1"/>
  <c r="AE950" i="1"/>
  <c r="AA951" i="1"/>
  <c r="AB951" i="1"/>
  <c r="AE951" i="1"/>
  <c r="AA952" i="1"/>
  <c r="AB952" i="1"/>
  <c r="AE952" i="1"/>
  <c r="AA953" i="1"/>
  <c r="AB953" i="1"/>
  <c r="AE953" i="1"/>
  <c r="AA954" i="1"/>
  <c r="AB954" i="1"/>
  <c r="AE954" i="1"/>
  <c r="AA955" i="1"/>
  <c r="AB955" i="1"/>
  <c r="AE955" i="1"/>
  <c r="AA956" i="1"/>
  <c r="AB956" i="1"/>
  <c r="AE956" i="1"/>
  <c r="AA957" i="1"/>
  <c r="AB957" i="1"/>
  <c r="AE957" i="1"/>
  <c r="AA958" i="1"/>
  <c r="B81" i="3"/>
  <c r="H81" i="3"/>
  <c r="AB958" i="1"/>
  <c r="C81" i="3"/>
  <c r="I81" i="3"/>
  <c r="D81" i="3"/>
  <c r="J81" i="3"/>
  <c r="E81" i="3"/>
  <c r="K81" i="3"/>
  <c r="AE958" i="1"/>
  <c r="F81" i="3"/>
  <c r="L81" i="3"/>
  <c r="AA959" i="1"/>
  <c r="AB959" i="1"/>
  <c r="AE959" i="1"/>
  <c r="AA960" i="1"/>
  <c r="AB960" i="1"/>
  <c r="AE960" i="1"/>
  <c r="AA961" i="1"/>
  <c r="AB961" i="1"/>
  <c r="AE961" i="1"/>
  <c r="AA962" i="1"/>
  <c r="AB962" i="1"/>
  <c r="AE962" i="1"/>
  <c r="AA963" i="1"/>
  <c r="AB963" i="1"/>
  <c r="AE963" i="1"/>
  <c r="AA964" i="1"/>
  <c r="AB964" i="1"/>
  <c r="AE964" i="1"/>
  <c r="AA965" i="1"/>
  <c r="AB965" i="1"/>
  <c r="AE965" i="1"/>
  <c r="AA966" i="1"/>
  <c r="AB966" i="1"/>
  <c r="AE966" i="1"/>
  <c r="AA967" i="1"/>
  <c r="AB967" i="1"/>
  <c r="AE967" i="1"/>
  <c r="AA968" i="1"/>
  <c r="AB968" i="1"/>
  <c r="AE968" i="1"/>
  <c r="AA969" i="1"/>
  <c r="AB969" i="1"/>
  <c r="AE969" i="1"/>
  <c r="AA970" i="1"/>
  <c r="AB970" i="1"/>
  <c r="AE970" i="1"/>
  <c r="AA971" i="1"/>
  <c r="AB971" i="1"/>
  <c r="AE971" i="1"/>
  <c r="AA972" i="1"/>
  <c r="AB972" i="1"/>
  <c r="AE972" i="1"/>
  <c r="AA973" i="1"/>
  <c r="AB973" i="1"/>
  <c r="AE973" i="1"/>
  <c r="AA974" i="1"/>
  <c r="AB974" i="1"/>
  <c r="AE974" i="1"/>
  <c r="AA975" i="1"/>
  <c r="AB975" i="1"/>
  <c r="AE975" i="1"/>
  <c r="AA976" i="1"/>
  <c r="AB976" i="1"/>
  <c r="AE976" i="1"/>
  <c r="AA977" i="1"/>
  <c r="AB977" i="1"/>
  <c r="AE977" i="1"/>
  <c r="AA978" i="1"/>
  <c r="AB978" i="1"/>
  <c r="AE978" i="1"/>
  <c r="AA979" i="1"/>
  <c r="AB979" i="1"/>
  <c r="AE979" i="1"/>
  <c r="AA980" i="1"/>
  <c r="AB980" i="1"/>
  <c r="AE980" i="1"/>
  <c r="AA981" i="1"/>
  <c r="AB981" i="1"/>
  <c r="AE981" i="1"/>
  <c r="AA982" i="1"/>
  <c r="AB982" i="1"/>
  <c r="AE982" i="1"/>
  <c r="AA983" i="1"/>
  <c r="AB983" i="1"/>
  <c r="AE983" i="1"/>
  <c r="AA984" i="1"/>
  <c r="AB984" i="1"/>
  <c r="AE984" i="1"/>
  <c r="AA985" i="1"/>
  <c r="AB985" i="1"/>
  <c r="AE985" i="1"/>
  <c r="AA986" i="1"/>
  <c r="AB986" i="1"/>
  <c r="AE986" i="1"/>
  <c r="AA987" i="1"/>
  <c r="AB987" i="1"/>
  <c r="AE987" i="1"/>
  <c r="AA988" i="1"/>
  <c r="AB988" i="1"/>
  <c r="AE988" i="1"/>
  <c r="AA989" i="1"/>
  <c r="AB989" i="1"/>
  <c r="AE989" i="1"/>
  <c r="AA990" i="1"/>
  <c r="AB990" i="1"/>
  <c r="AE990" i="1"/>
  <c r="AA991" i="1"/>
  <c r="AB991" i="1"/>
  <c r="AE991" i="1"/>
  <c r="AA992" i="1"/>
  <c r="AB992" i="1"/>
  <c r="AE992" i="1"/>
  <c r="AA993" i="1"/>
  <c r="AB993" i="1"/>
  <c r="AE993" i="1"/>
  <c r="AA994" i="1"/>
  <c r="AB994" i="1"/>
  <c r="AE994" i="1"/>
  <c r="AA995" i="1"/>
  <c r="AB995" i="1"/>
  <c r="AE995" i="1"/>
  <c r="AA996" i="1"/>
  <c r="AB996" i="1"/>
  <c r="AE996" i="1"/>
  <c r="AA997" i="1"/>
  <c r="AB997" i="1"/>
  <c r="AE997" i="1"/>
  <c r="AA998" i="1"/>
  <c r="AB998" i="1"/>
  <c r="AE998" i="1"/>
  <c r="AA999" i="1"/>
  <c r="AB999" i="1"/>
  <c r="AE999" i="1"/>
  <c r="AA1000" i="1"/>
  <c r="AB1000" i="1"/>
  <c r="AE1000" i="1"/>
  <c r="AA1001" i="1"/>
  <c r="AB1001" i="1"/>
  <c r="AE1001" i="1"/>
  <c r="AA1002" i="1"/>
  <c r="AB1002" i="1"/>
  <c r="AE1002" i="1"/>
  <c r="AA1003" i="1"/>
  <c r="AB1003" i="1"/>
  <c r="AE1003" i="1"/>
  <c r="AA1004" i="1"/>
  <c r="AB1004" i="1"/>
  <c r="AE1004" i="1"/>
  <c r="AA1005" i="1"/>
  <c r="AB1005" i="1"/>
  <c r="AE1005" i="1"/>
  <c r="AA1006" i="1"/>
  <c r="AB1006" i="1"/>
  <c r="AE1006" i="1"/>
  <c r="AA1007" i="1"/>
  <c r="AB1007" i="1"/>
  <c r="AE1007" i="1"/>
  <c r="AA1008" i="1"/>
  <c r="AB1008" i="1"/>
  <c r="AE1008" i="1"/>
  <c r="AA1009" i="1"/>
  <c r="AB1009" i="1"/>
  <c r="AE1009" i="1"/>
  <c r="AA1010" i="1"/>
  <c r="AB1010" i="1"/>
  <c r="AE1010" i="1"/>
  <c r="AA1011" i="1"/>
  <c r="AB1011" i="1"/>
  <c r="AE1011" i="1"/>
  <c r="AA1012" i="1"/>
  <c r="AB1012" i="1"/>
  <c r="AE1012" i="1"/>
  <c r="AA1013" i="1"/>
  <c r="AB1013" i="1"/>
  <c r="AE1013" i="1"/>
  <c r="AA1014" i="1"/>
  <c r="AB1014" i="1"/>
  <c r="AE1014" i="1"/>
  <c r="AA1015" i="1"/>
  <c r="AB1015" i="1"/>
  <c r="AE1015" i="1"/>
  <c r="AA1016" i="1"/>
  <c r="AB1016" i="1"/>
  <c r="AE1016" i="1"/>
  <c r="AA1017" i="1"/>
  <c r="AB1017" i="1"/>
  <c r="AE1017" i="1"/>
  <c r="AA1018" i="1"/>
  <c r="AB1018" i="1"/>
  <c r="AE1018" i="1"/>
  <c r="AA1019" i="1"/>
  <c r="AB1019" i="1"/>
  <c r="AE1019" i="1"/>
  <c r="AA1020" i="1"/>
  <c r="AB1020" i="1"/>
  <c r="AE1020" i="1"/>
  <c r="AA1021" i="1"/>
  <c r="AB1021" i="1"/>
  <c r="AE1021" i="1"/>
  <c r="AA1022" i="1"/>
  <c r="AB1022" i="1"/>
  <c r="AE1022" i="1"/>
  <c r="AA1023" i="1"/>
  <c r="AB1023" i="1"/>
  <c r="AE1023" i="1"/>
  <c r="AA1024" i="1"/>
  <c r="AB1024" i="1"/>
  <c r="AE1024" i="1"/>
  <c r="AA1025" i="1"/>
  <c r="AB1025" i="1"/>
  <c r="AE1025" i="1"/>
  <c r="AA1026" i="1"/>
  <c r="AB1026" i="1"/>
  <c r="AE1026" i="1"/>
  <c r="AA1027" i="1"/>
  <c r="AB1027" i="1"/>
  <c r="AE1027" i="1"/>
  <c r="AA1028" i="1"/>
  <c r="AB1028" i="1"/>
  <c r="AE1028" i="1"/>
  <c r="AA1029" i="1"/>
  <c r="AB1029" i="1"/>
  <c r="AE1029" i="1"/>
  <c r="AA1030" i="1"/>
  <c r="AB1030" i="1"/>
  <c r="AE1030" i="1"/>
  <c r="AA1031" i="1"/>
  <c r="AB1031" i="1"/>
  <c r="AE1031" i="1"/>
  <c r="AA1032" i="1"/>
  <c r="AB1032" i="1"/>
  <c r="AE1032" i="1"/>
  <c r="AA1033" i="1"/>
  <c r="AB1033" i="1"/>
  <c r="AE1033" i="1"/>
  <c r="AA1034" i="1"/>
  <c r="AB1034" i="1"/>
  <c r="AE1034" i="1"/>
  <c r="AA1035" i="1"/>
  <c r="AB1035" i="1"/>
  <c r="AE1035" i="1"/>
  <c r="AA1036" i="1"/>
  <c r="AB1036" i="1"/>
  <c r="AE1036" i="1"/>
  <c r="AA1037" i="1"/>
  <c r="AB1037" i="1"/>
  <c r="AE1037" i="1"/>
  <c r="AA1038" i="1"/>
  <c r="AB1038" i="1"/>
  <c r="AE1038" i="1"/>
  <c r="AA1039" i="1"/>
  <c r="AB1039" i="1"/>
  <c r="AE1039" i="1"/>
  <c r="AA1040" i="1"/>
  <c r="AB1040" i="1"/>
  <c r="AE1040" i="1"/>
  <c r="AA1041" i="1"/>
  <c r="AB1041" i="1"/>
  <c r="AE1041" i="1"/>
  <c r="AA1042" i="1"/>
  <c r="AB1042" i="1"/>
  <c r="AE1042" i="1"/>
  <c r="AA1043" i="1"/>
  <c r="AB1043" i="1"/>
  <c r="AE1043" i="1"/>
  <c r="AA1044" i="1"/>
  <c r="AB1044" i="1"/>
  <c r="AE1044" i="1"/>
  <c r="AA1045" i="1"/>
  <c r="AB1045" i="1"/>
  <c r="AE1045" i="1"/>
  <c r="AA1046" i="1"/>
  <c r="AB1046" i="1"/>
  <c r="AE1046" i="1"/>
  <c r="AA1047" i="1"/>
  <c r="AB1047" i="1"/>
  <c r="AE1047" i="1"/>
  <c r="AA1048" i="1"/>
  <c r="AB1048" i="1"/>
  <c r="AE1048" i="1"/>
  <c r="AA1049" i="1"/>
  <c r="AB1049" i="1"/>
  <c r="AE1049" i="1"/>
  <c r="AA1050" i="1"/>
  <c r="AB1050" i="1"/>
  <c r="AE1050" i="1"/>
  <c r="AA1051" i="1"/>
  <c r="AB1051" i="1"/>
  <c r="AE1051" i="1"/>
  <c r="AA1052" i="1"/>
  <c r="AB1052" i="1"/>
  <c r="AE1052" i="1"/>
  <c r="AA1053" i="1"/>
  <c r="AB1053" i="1"/>
  <c r="AE1053" i="1"/>
  <c r="AA1054" i="1"/>
  <c r="AB1054" i="1"/>
  <c r="AE1054" i="1"/>
  <c r="AA1055" i="1"/>
  <c r="AB1055" i="1"/>
  <c r="AE1055" i="1"/>
  <c r="AA1056" i="1"/>
  <c r="AB1056" i="1"/>
  <c r="AE1056" i="1"/>
  <c r="AA1057" i="1"/>
  <c r="AB1057" i="1"/>
  <c r="AE1057" i="1"/>
  <c r="AA1058" i="1"/>
  <c r="AB1058" i="1"/>
  <c r="AE1058" i="1"/>
  <c r="AA1059" i="1"/>
  <c r="AB1059" i="1"/>
  <c r="AE1059" i="1"/>
  <c r="AA1060" i="1"/>
  <c r="AB1060" i="1"/>
  <c r="AE1060" i="1"/>
  <c r="AA1061" i="1"/>
  <c r="AB1061" i="1"/>
  <c r="AE1061" i="1"/>
  <c r="AA1062" i="1"/>
  <c r="AB1062" i="1"/>
  <c r="AE1062" i="1"/>
  <c r="AA1063" i="1"/>
  <c r="AB1063" i="1"/>
  <c r="AE1063" i="1"/>
  <c r="AA1064" i="1"/>
  <c r="AB1064" i="1"/>
  <c r="AE1064" i="1"/>
  <c r="AA1065" i="1"/>
  <c r="B94" i="3"/>
  <c r="H94" i="3"/>
  <c r="AB1065" i="1"/>
  <c r="C94" i="3"/>
  <c r="I94" i="3"/>
  <c r="D94" i="3"/>
  <c r="J94" i="3"/>
  <c r="E94" i="3"/>
  <c r="K94" i="3"/>
  <c r="AE1065" i="1"/>
  <c r="F94" i="3"/>
  <c r="L94" i="3"/>
  <c r="AA1066" i="1"/>
  <c r="AB1066" i="1"/>
  <c r="AE1066" i="1"/>
  <c r="AA1067" i="1"/>
  <c r="AB1067" i="1"/>
  <c r="AE1067" i="1"/>
  <c r="AA1068" i="1"/>
  <c r="AB1068" i="1"/>
  <c r="AE1068" i="1"/>
  <c r="AA1069" i="1"/>
  <c r="AB1069" i="1"/>
  <c r="AE1069" i="1"/>
  <c r="AA1070" i="1"/>
  <c r="AB1070" i="1"/>
  <c r="AE1070" i="1"/>
  <c r="AA1071" i="1"/>
  <c r="AB1071" i="1"/>
  <c r="AE1071" i="1"/>
  <c r="AA1072" i="1"/>
  <c r="AB1072" i="1"/>
  <c r="AE1072" i="1"/>
  <c r="AA1073" i="1"/>
  <c r="AB1073" i="1"/>
  <c r="AE1073" i="1"/>
  <c r="AA1074" i="1"/>
  <c r="AB1074" i="1"/>
  <c r="AE1074" i="1"/>
  <c r="AA1075" i="1"/>
  <c r="AB1075" i="1"/>
  <c r="AE1075" i="1"/>
  <c r="AA1076" i="1"/>
  <c r="AB1076" i="1"/>
  <c r="AE1076" i="1"/>
  <c r="AA1077" i="1"/>
  <c r="AB1077" i="1"/>
  <c r="AE1077" i="1"/>
  <c r="AA1078" i="1"/>
  <c r="AB1078" i="1"/>
  <c r="AE1078" i="1"/>
  <c r="AA1079" i="1"/>
  <c r="AB1079" i="1"/>
  <c r="AE1079" i="1"/>
  <c r="AA1080" i="1"/>
  <c r="AB1080" i="1"/>
  <c r="AE1080" i="1"/>
  <c r="AA1081" i="1"/>
  <c r="AB1081" i="1"/>
  <c r="AE1081" i="1"/>
  <c r="AA1082" i="1"/>
  <c r="AB1082" i="1"/>
  <c r="AE1082" i="1"/>
  <c r="AA1083" i="1"/>
  <c r="AB1083" i="1"/>
  <c r="AE1083" i="1"/>
  <c r="AA1084" i="1"/>
  <c r="AB1084" i="1"/>
  <c r="AE1084" i="1"/>
  <c r="AA1085" i="1"/>
  <c r="AB1085" i="1"/>
  <c r="AE1085" i="1"/>
  <c r="AA1086" i="1"/>
  <c r="AB1086" i="1"/>
  <c r="AE1086" i="1"/>
  <c r="AA1087" i="1"/>
  <c r="AB1087" i="1"/>
  <c r="AE1087" i="1"/>
  <c r="AA1088" i="1"/>
  <c r="AB1088" i="1"/>
  <c r="AE1088" i="1"/>
  <c r="AA1089" i="1"/>
  <c r="AB1089" i="1"/>
  <c r="AE1089" i="1"/>
  <c r="AA1090" i="1"/>
  <c r="AB1090" i="1"/>
  <c r="AE1090" i="1"/>
  <c r="AA1091" i="1"/>
  <c r="AB1091" i="1"/>
  <c r="AE1091" i="1"/>
  <c r="AA1092" i="1"/>
  <c r="AB1092" i="1"/>
  <c r="AE1092" i="1"/>
  <c r="AA1093" i="1"/>
  <c r="AB1093" i="1"/>
  <c r="AE1093" i="1"/>
  <c r="AA1094" i="1"/>
  <c r="AB1094" i="1"/>
  <c r="AE1094" i="1"/>
  <c r="AA1095" i="1"/>
  <c r="AB1095" i="1"/>
  <c r="AE1095" i="1"/>
  <c r="AA1096" i="1"/>
  <c r="AB1096" i="1"/>
  <c r="AE1096" i="1"/>
  <c r="AA1097" i="1"/>
  <c r="AB1097" i="1"/>
  <c r="AE1097" i="1"/>
  <c r="AA1098" i="1"/>
  <c r="AB1098" i="1"/>
  <c r="AE1098" i="1"/>
  <c r="AA1099" i="1"/>
  <c r="AB1099" i="1"/>
  <c r="AE1099" i="1"/>
  <c r="AA1100" i="1"/>
  <c r="AB1100" i="1"/>
  <c r="AE1100" i="1"/>
  <c r="AA1101" i="1"/>
  <c r="AB1101" i="1"/>
  <c r="AE1101" i="1"/>
  <c r="AA1102" i="1"/>
  <c r="AB1102" i="1"/>
  <c r="AE1102" i="1"/>
  <c r="AA1103" i="1"/>
  <c r="AB1103" i="1"/>
  <c r="AE1103" i="1"/>
  <c r="AA1104" i="1"/>
  <c r="AB1104" i="1"/>
  <c r="AE1104" i="1"/>
  <c r="AA1105" i="1"/>
  <c r="AB1105" i="1"/>
  <c r="AE1105" i="1"/>
  <c r="AA1106" i="1"/>
  <c r="AB1106" i="1"/>
  <c r="AE1106" i="1"/>
  <c r="AA1107" i="1"/>
  <c r="AB1107" i="1"/>
  <c r="AE1107" i="1"/>
  <c r="AA1108" i="1"/>
  <c r="AB1108" i="1"/>
  <c r="AE1108" i="1"/>
  <c r="AA1109" i="1"/>
  <c r="AB1109" i="1"/>
  <c r="AE1109" i="1"/>
  <c r="AA1110" i="1"/>
  <c r="AB1110" i="1"/>
  <c r="AE1110" i="1"/>
  <c r="AA1111" i="1"/>
  <c r="AB1111" i="1"/>
  <c r="AE1111" i="1"/>
  <c r="AA1112" i="1"/>
  <c r="AB1112" i="1"/>
  <c r="AE1112" i="1"/>
  <c r="AA1113" i="1"/>
  <c r="AB1113" i="1"/>
  <c r="AE1113" i="1"/>
  <c r="AA1114" i="1"/>
  <c r="AB1114" i="1"/>
  <c r="AE1114" i="1"/>
  <c r="AA1115" i="1"/>
  <c r="AB1115" i="1"/>
  <c r="AE1115" i="1"/>
  <c r="AA1116" i="1"/>
  <c r="AB1116" i="1"/>
  <c r="AE1116" i="1"/>
  <c r="AA1117" i="1"/>
  <c r="AB1117" i="1"/>
  <c r="AE1117" i="1"/>
  <c r="AA1118" i="1"/>
  <c r="AB1118" i="1"/>
  <c r="AE1118" i="1"/>
  <c r="AA1119" i="1"/>
  <c r="AB1119" i="1"/>
  <c r="AE1119" i="1"/>
  <c r="AA1120" i="1"/>
  <c r="AB1120" i="1"/>
  <c r="AE1120" i="1"/>
  <c r="AA1121" i="1"/>
  <c r="AB1121" i="1"/>
  <c r="AE1121" i="1"/>
  <c r="AA1122" i="1"/>
  <c r="AB1122" i="1"/>
  <c r="AE1122" i="1"/>
  <c r="AA1123" i="1"/>
  <c r="AB1123" i="1"/>
  <c r="AE1123" i="1"/>
  <c r="AA1124" i="1"/>
  <c r="B101" i="3"/>
  <c r="H101" i="3"/>
  <c r="AB1124" i="1"/>
  <c r="C101" i="3"/>
  <c r="I101" i="3"/>
  <c r="D101" i="3"/>
  <c r="J101" i="3"/>
  <c r="E101" i="3"/>
  <c r="K101" i="3"/>
  <c r="AE1124" i="1"/>
  <c r="F101" i="3"/>
  <c r="L101" i="3"/>
  <c r="AA1125" i="1"/>
  <c r="AB1125" i="1"/>
  <c r="AE1125" i="1"/>
  <c r="AA1126" i="1"/>
  <c r="AB1126" i="1"/>
  <c r="AE1126" i="1"/>
  <c r="AA1127" i="1"/>
  <c r="AB1127" i="1"/>
  <c r="AE1127" i="1"/>
  <c r="AA1128" i="1"/>
  <c r="AB1128" i="1"/>
  <c r="AE1128" i="1"/>
  <c r="AA1129" i="1"/>
  <c r="AB1129" i="1"/>
  <c r="AE1129" i="1"/>
  <c r="AA1130" i="1"/>
  <c r="AB1130" i="1"/>
  <c r="AE1130" i="1"/>
  <c r="AA1131" i="1"/>
  <c r="AB1131" i="1"/>
  <c r="AE1131" i="1"/>
  <c r="AA1132" i="1"/>
  <c r="AB1132" i="1"/>
  <c r="AE1132" i="1"/>
  <c r="AA1133" i="1"/>
  <c r="AB1133" i="1"/>
  <c r="AE1133" i="1"/>
  <c r="AA1134" i="1"/>
  <c r="AB1134" i="1"/>
  <c r="AE1134" i="1"/>
  <c r="AA1135" i="1"/>
  <c r="AB1135" i="1"/>
  <c r="AE1135" i="1"/>
  <c r="AA1136" i="1"/>
  <c r="AB1136" i="1"/>
  <c r="AE1136" i="1"/>
  <c r="AA1137" i="1"/>
  <c r="AB1137" i="1"/>
  <c r="AE1137" i="1"/>
  <c r="AA1138" i="1"/>
  <c r="AB1138" i="1"/>
  <c r="AE1138" i="1"/>
  <c r="AA1139" i="1"/>
  <c r="AB1139" i="1"/>
  <c r="AE1139" i="1"/>
  <c r="AA1140" i="1"/>
  <c r="AB1140" i="1"/>
  <c r="AE1140" i="1"/>
  <c r="AA1141" i="1"/>
  <c r="AB1141" i="1"/>
  <c r="AE1141" i="1"/>
  <c r="AA1142" i="1"/>
  <c r="AB1142" i="1"/>
  <c r="AE1142" i="1"/>
  <c r="AA1143" i="1"/>
  <c r="AB1143" i="1"/>
  <c r="AE1143" i="1"/>
  <c r="AA1144" i="1"/>
  <c r="AB1144" i="1"/>
  <c r="AE1144" i="1"/>
  <c r="AA1145" i="1"/>
  <c r="AB1145" i="1"/>
  <c r="AE1145" i="1"/>
  <c r="AA1146" i="1"/>
  <c r="AB1146" i="1"/>
  <c r="AE1146" i="1"/>
  <c r="AA1147" i="1"/>
  <c r="AB1147" i="1"/>
  <c r="AE1147" i="1"/>
  <c r="AA1148" i="1"/>
  <c r="AB1148" i="1"/>
  <c r="AE1148" i="1"/>
  <c r="AA1149" i="1"/>
  <c r="AB1149" i="1"/>
  <c r="AE1149" i="1"/>
  <c r="AA1150" i="1"/>
  <c r="AB1150" i="1"/>
  <c r="AE1150" i="1"/>
  <c r="AA1151" i="1"/>
  <c r="AB1151" i="1"/>
  <c r="AE1151" i="1"/>
  <c r="AA1152" i="1"/>
  <c r="AB1152" i="1"/>
  <c r="AE1152" i="1"/>
  <c r="AA1153" i="1"/>
  <c r="AB1153" i="1"/>
  <c r="AE1153" i="1"/>
  <c r="AA1154" i="1"/>
  <c r="AB1154" i="1"/>
  <c r="AE1154" i="1"/>
  <c r="AA1155" i="1"/>
  <c r="AB1155" i="1"/>
  <c r="AE1155" i="1"/>
  <c r="AA1156" i="1"/>
  <c r="AB1156" i="1"/>
  <c r="AE1156" i="1"/>
  <c r="AA1157" i="1"/>
  <c r="AB1157" i="1"/>
  <c r="AE1157" i="1"/>
  <c r="AA1158" i="1"/>
  <c r="AB1158" i="1"/>
  <c r="AE1158" i="1"/>
  <c r="AA1159" i="1"/>
  <c r="AB1159" i="1"/>
  <c r="AE1159" i="1"/>
  <c r="AA1160" i="1"/>
  <c r="AB1160" i="1"/>
  <c r="AE1160" i="1"/>
  <c r="AA1161" i="1"/>
  <c r="AB1161" i="1"/>
  <c r="AE1161" i="1"/>
  <c r="AA1162" i="1"/>
  <c r="AB1162" i="1"/>
  <c r="AE1162" i="1"/>
  <c r="AA1163" i="1"/>
  <c r="AB1163" i="1"/>
  <c r="AE1163" i="1"/>
  <c r="AA1164" i="1"/>
  <c r="AB1164" i="1"/>
  <c r="AE1164" i="1"/>
  <c r="AA1165" i="1"/>
  <c r="AB1165" i="1"/>
  <c r="AE1165" i="1"/>
  <c r="AA1166" i="1"/>
  <c r="AB1166" i="1"/>
  <c r="AE1166" i="1"/>
  <c r="AA1167" i="1"/>
  <c r="AB1167" i="1"/>
  <c r="AE1167" i="1"/>
  <c r="AA1168" i="1"/>
  <c r="AB1168" i="1"/>
  <c r="AE1168" i="1"/>
  <c r="AA1169" i="1"/>
  <c r="AB1169" i="1"/>
  <c r="AE1169" i="1"/>
  <c r="AA1170" i="1"/>
  <c r="AB1170" i="1"/>
  <c r="AE1170" i="1"/>
  <c r="AA1171" i="1"/>
  <c r="AB1171" i="1"/>
  <c r="AE1171" i="1"/>
  <c r="AA1172" i="1"/>
  <c r="AB1172" i="1"/>
  <c r="AE1172" i="1"/>
  <c r="AA1173" i="1"/>
  <c r="AB1173" i="1"/>
  <c r="AE1173" i="1"/>
  <c r="AA1174" i="1"/>
  <c r="AB1174" i="1"/>
  <c r="AE1174" i="1"/>
  <c r="AA1175" i="1"/>
  <c r="AB1175" i="1"/>
  <c r="AE1175" i="1"/>
  <c r="AA1176" i="1"/>
  <c r="AB1176" i="1"/>
  <c r="AE1176" i="1"/>
  <c r="AA1177" i="1"/>
  <c r="AB1177" i="1"/>
  <c r="AE1177" i="1"/>
  <c r="AA1178" i="1"/>
  <c r="AB1178" i="1"/>
  <c r="AE1178" i="1"/>
  <c r="AA1179" i="1"/>
  <c r="AB1179" i="1"/>
  <c r="AE1179" i="1"/>
  <c r="AA1180" i="1"/>
  <c r="AB1180" i="1"/>
  <c r="AE1180" i="1"/>
  <c r="AA1181" i="1"/>
  <c r="AB1181" i="1"/>
  <c r="AE1181" i="1"/>
  <c r="AA1182" i="1"/>
  <c r="AB1182" i="1"/>
  <c r="AE1182" i="1"/>
  <c r="AA1183" i="1"/>
  <c r="AB1183" i="1"/>
  <c r="AE1183" i="1"/>
  <c r="AA1184" i="1"/>
  <c r="AB1184" i="1"/>
  <c r="AE1184" i="1"/>
  <c r="AA1185" i="1"/>
  <c r="AB1185" i="1"/>
  <c r="AE1185" i="1"/>
  <c r="AA1186" i="1"/>
  <c r="AB1186" i="1"/>
  <c r="AE1186" i="1"/>
  <c r="AA1187" i="1"/>
  <c r="AB1187" i="1"/>
  <c r="AE1187" i="1"/>
  <c r="AA1188" i="1"/>
  <c r="AB1188" i="1"/>
  <c r="AE1188" i="1"/>
  <c r="AA1189" i="1"/>
  <c r="AB1189" i="1"/>
  <c r="AE1189" i="1"/>
  <c r="AA1190" i="1"/>
  <c r="AB1190" i="1"/>
  <c r="AE1190" i="1"/>
  <c r="AA1191" i="1"/>
  <c r="AB1191" i="1"/>
  <c r="AE1191" i="1"/>
  <c r="AA1192" i="1"/>
  <c r="AB1192" i="1"/>
  <c r="AE1192" i="1"/>
  <c r="AA1193" i="1"/>
  <c r="AB1193" i="1"/>
  <c r="AE1193" i="1"/>
  <c r="AA1194" i="1"/>
  <c r="AB1194" i="1"/>
  <c r="AE1194" i="1"/>
  <c r="AA1195" i="1"/>
  <c r="AB1195" i="1"/>
  <c r="AE1195" i="1"/>
  <c r="AA1196" i="1"/>
  <c r="AB1196" i="1"/>
  <c r="AE1196" i="1"/>
  <c r="AA1197" i="1"/>
  <c r="AB1197" i="1"/>
  <c r="AE1197" i="1"/>
  <c r="AA1198" i="1"/>
  <c r="AB1198" i="1"/>
  <c r="AE1198" i="1"/>
  <c r="AA1199" i="1"/>
  <c r="AB1199" i="1"/>
  <c r="AE1199" i="1"/>
  <c r="AA1200" i="1"/>
  <c r="AB1200" i="1"/>
  <c r="AE1200" i="1"/>
  <c r="AA1201" i="1"/>
  <c r="AB1201" i="1"/>
  <c r="AE1201" i="1"/>
  <c r="AA1202" i="1"/>
  <c r="AB1202" i="1"/>
  <c r="AE1202" i="1"/>
  <c r="AA1203" i="1"/>
  <c r="AB1203" i="1"/>
  <c r="AE1203" i="1"/>
  <c r="AA1204" i="1"/>
  <c r="AB1204" i="1"/>
  <c r="AE1204" i="1"/>
  <c r="AA1205" i="1"/>
  <c r="AB1205" i="1"/>
  <c r="AE1205" i="1"/>
  <c r="AA1206" i="1"/>
  <c r="AB1206" i="1"/>
  <c r="AE1206" i="1"/>
  <c r="AA1207" i="1"/>
  <c r="AB1207" i="1"/>
  <c r="AE1207" i="1"/>
  <c r="AA1208" i="1"/>
  <c r="AB1208" i="1"/>
  <c r="AE1208" i="1"/>
  <c r="AA1209" i="1"/>
  <c r="AB1209" i="1"/>
  <c r="AE1209" i="1"/>
  <c r="AA1210" i="1"/>
  <c r="AB1210" i="1"/>
  <c r="AE1210" i="1"/>
  <c r="AA1211" i="1"/>
  <c r="AB1211" i="1"/>
  <c r="AE1211" i="1"/>
  <c r="AA1212" i="1"/>
  <c r="AB1212" i="1"/>
  <c r="AE1212" i="1"/>
  <c r="AA1213" i="1"/>
  <c r="AB1213" i="1"/>
  <c r="AE1213" i="1"/>
  <c r="AA1214" i="1"/>
  <c r="AB1214" i="1"/>
  <c r="AE1214" i="1"/>
  <c r="AA1215" i="1"/>
  <c r="AB1215" i="1"/>
  <c r="AE1215" i="1"/>
  <c r="AA1216" i="1"/>
  <c r="AB1216" i="1"/>
  <c r="AE1216" i="1"/>
  <c r="AA1217" i="1"/>
  <c r="AB1217" i="1"/>
  <c r="AE1217" i="1"/>
  <c r="AA1218" i="1"/>
  <c r="AB1218" i="1"/>
  <c r="AE1218" i="1"/>
  <c r="AA1219" i="1"/>
  <c r="AB1219" i="1"/>
  <c r="AE1219" i="1"/>
  <c r="AA1220" i="1"/>
  <c r="AB1220" i="1"/>
  <c r="AE1220" i="1"/>
  <c r="AA1221" i="1"/>
  <c r="AB1221" i="1"/>
  <c r="AE1221" i="1"/>
  <c r="AA1222" i="1"/>
  <c r="AB1222" i="1"/>
  <c r="AE1222" i="1"/>
  <c r="AA1223" i="1"/>
  <c r="AB1223" i="1"/>
  <c r="AE1223" i="1"/>
  <c r="AA1224" i="1"/>
  <c r="AB1224" i="1"/>
  <c r="AE1224" i="1"/>
  <c r="AA1225" i="1"/>
  <c r="AB1225" i="1"/>
  <c r="AE1225" i="1"/>
  <c r="AA1226" i="1"/>
  <c r="AB1226" i="1"/>
  <c r="AE1226" i="1"/>
  <c r="AA1227" i="1"/>
  <c r="AB1227" i="1"/>
  <c r="AE1227" i="1"/>
  <c r="AA1228" i="1"/>
  <c r="AB1228" i="1"/>
  <c r="AE1228" i="1"/>
  <c r="AA1229" i="1"/>
  <c r="AB1229" i="1"/>
  <c r="AE1229" i="1"/>
  <c r="AA1230" i="1"/>
  <c r="AB1230" i="1"/>
  <c r="AE1230" i="1"/>
  <c r="AA1231" i="1"/>
  <c r="AB1231" i="1"/>
  <c r="AE1231" i="1"/>
  <c r="AA1232" i="1"/>
  <c r="AB1232" i="1"/>
  <c r="AE1232" i="1"/>
  <c r="AA1233" i="1"/>
  <c r="AB1233" i="1"/>
  <c r="AE1233" i="1"/>
  <c r="AA1234" i="1"/>
  <c r="AB1234" i="1"/>
  <c r="AE1234" i="1"/>
  <c r="AA1235" i="1"/>
  <c r="AB1235" i="1"/>
  <c r="AE1235" i="1"/>
  <c r="AA1236" i="1"/>
  <c r="AB1236" i="1"/>
  <c r="AE1236" i="1"/>
  <c r="AA1237" i="1"/>
  <c r="AB1237" i="1"/>
  <c r="AE1237" i="1"/>
  <c r="AA1238" i="1"/>
  <c r="AB1238" i="1"/>
  <c r="AE1238" i="1"/>
  <c r="AA1239" i="1"/>
  <c r="AB1239" i="1"/>
  <c r="AE1239" i="1"/>
  <c r="AA1240" i="1"/>
  <c r="AB1240" i="1"/>
  <c r="AE1240" i="1"/>
  <c r="AA1241" i="1"/>
  <c r="AB1241" i="1"/>
  <c r="AE1241" i="1"/>
  <c r="AA1242" i="1"/>
  <c r="AB1242" i="1"/>
  <c r="AE1242" i="1"/>
  <c r="AA1243" i="1"/>
  <c r="AB1243" i="1"/>
  <c r="AE1243" i="1"/>
  <c r="AA1244" i="1"/>
  <c r="AB1244" i="1"/>
  <c r="AE1244" i="1"/>
  <c r="AA1245" i="1"/>
  <c r="AB1245" i="1"/>
  <c r="AE1245" i="1"/>
  <c r="AA1246" i="1"/>
  <c r="AB1246" i="1"/>
  <c r="AE1246" i="1"/>
  <c r="AA1247" i="1"/>
  <c r="AB1247" i="1"/>
  <c r="AE1247" i="1"/>
  <c r="AA1248" i="1"/>
  <c r="AB1248" i="1"/>
  <c r="AE1248" i="1"/>
  <c r="AA1249" i="1"/>
  <c r="B110" i="3"/>
  <c r="H110" i="3"/>
  <c r="AB1249" i="1"/>
  <c r="C110" i="3"/>
  <c r="I110" i="3"/>
  <c r="D110" i="3"/>
  <c r="J110" i="3"/>
  <c r="E110" i="3"/>
  <c r="K110" i="3"/>
  <c r="AE1249" i="1"/>
  <c r="F110" i="3"/>
  <c r="L110" i="3"/>
  <c r="AA1250" i="1"/>
  <c r="AB1250" i="1"/>
  <c r="AE1250" i="1"/>
  <c r="AA1251" i="1"/>
  <c r="AB1251" i="1"/>
  <c r="AE1251" i="1"/>
  <c r="AA1252" i="1"/>
  <c r="AB1252" i="1"/>
  <c r="AE1252" i="1"/>
  <c r="AA1253" i="1"/>
  <c r="AB1253" i="1"/>
  <c r="AE1253" i="1"/>
  <c r="AA1254" i="1"/>
  <c r="AB1254" i="1"/>
  <c r="AE1254" i="1"/>
  <c r="AA1255" i="1"/>
  <c r="AB1255" i="1"/>
  <c r="AE1255" i="1"/>
  <c r="AA1256" i="1"/>
  <c r="AB1256" i="1"/>
  <c r="AE1256" i="1"/>
  <c r="AA1257" i="1"/>
  <c r="AB1257" i="1"/>
  <c r="AE1257" i="1"/>
  <c r="AA1258" i="1"/>
  <c r="AB1258" i="1"/>
  <c r="AE1258" i="1"/>
  <c r="AA1259" i="1"/>
  <c r="AB1259" i="1"/>
  <c r="AE1259" i="1"/>
  <c r="AA1260" i="1"/>
  <c r="AB1260" i="1"/>
  <c r="AE1260" i="1"/>
  <c r="AA1261" i="1"/>
  <c r="AB1261" i="1"/>
  <c r="AE1261" i="1"/>
  <c r="AA1262" i="1"/>
  <c r="AB1262" i="1"/>
  <c r="AE1262" i="1"/>
  <c r="AA1263" i="1"/>
  <c r="AB1263" i="1"/>
  <c r="AE1263" i="1"/>
  <c r="AA1264" i="1"/>
  <c r="AB1264" i="1"/>
  <c r="AE1264" i="1"/>
  <c r="AA1265" i="1"/>
  <c r="AB1265" i="1"/>
  <c r="AE1265" i="1"/>
  <c r="AA1266" i="1"/>
  <c r="AB1266" i="1"/>
  <c r="AE1266" i="1"/>
  <c r="AA1267" i="1"/>
  <c r="AB1267" i="1"/>
  <c r="AE1267" i="1"/>
  <c r="AA1268" i="1"/>
  <c r="AB1268" i="1"/>
  <c r="AE1268" i="1"/>
  <c r="AA1269" i="1"/>
  <c r="AB1269" i="1"/>
  <c r="AE1269" i="1"/>
  <c r="AA1270" i="1"/>
  <c r="AB1270" i="1"/>
  <c r="AE1270" i="1"/>
  <c r="AA1271" i="1"/>
  <c r="AB1271" i="1"/>
  <c r="AE1271" i="1"/>
  <c r="AA1272" i="1"/>
  <c r="AB1272" i="1"/>
  <c r="AE1272" i="1"/>
  <c r="AA1273" i="1"/>
  <c r="AB1273" i="1"/>
  <c r="AE1273" i="1"/>
  <c r="AA1274" i="1"/>
  <c r="AB1274" i="1"/>
  <c r="AE1274" i="1"/>
  <c r="AA1275" i="1"/>
  <c r="AB1275" i="1"/>
  <c r="AE1275" i="1"/>
  <c r="AA1276" i="1"/>
  <c r="AB1276" i="1"/>
  <c r="AE1276" i="1"/>
  <c r="AA1277" i="1"/>
  <c r="AB1277" i="1"/>
  <c r="AE1277" i="1"/>
  <c r="AA1278" i="1"/>
  <c r="AB1278" i="1"/>
  <c r="AE1278" i="1"/>
  <c r="AA1279" i="1"/>
  <c r="AB1279" i="1"/>
  <c r="AE1279" i="1"/>
  <c r="AA1280" i="1"/>
  <c r="AB1280" i="1"/>
  <c r="AE1280" i="1"/>
  <c r="AA1281" i="1"/>
  <c r="AB1281" i="1"/>
  <c r="AE1281" i="1"/>
  <c r="AA1282" i="1"/>
  <c r="AB1282" i="1"/>
  <c r="AE1282" i="1"/>
  <c r="AA1283" i="1"/>
  <c r="AB1283" i="1"/>
  <c r="AE1283" i="1"/>
  <c r="AA1284" i="1"/>
  <c r="AB1284" i="1"/>
  <c r="AE1284" i="1"/>
  <c r="AA1285" i="1"/>
  <c r="AB1285" i="1"/>
  <c r="AE1285" i="1"/>
  <c r="AA1286" i="1"/>
  <c r="AB1286" i="1"/>
  <c r="AE1286" i="1"/>
  <c r="AA1287" i="1"/>
  <c r="AB1287" i="1"/>
  <c r="AE1287" i="1"/>
  <c r="AA1288" i="1"/>
  <c r="AB1288" i="1"/>
  <c r="AE1288" i="1"/>
  <c r="AA1289" i="1"/>
  <c r="AB1289" i="1"/>
  <c r="AE1289" i="1"/>
  <c r="AA1290" i="1"/>
  <c r="AB1290" i="1"/>
  <c r="AE1290" i="1"/>
  <c r="AA1291" i="1"/>
  <c r="AB1291" i="1"/>
  <c r="AE1291" i="1"/>
  <c r="AA1292" i="1"/>
  <c r="AB1292" i="1"/>
  <c r="AE1292" i="1"/>
  <c r="AA1293" i="1"/>
  <c r="AB1293" i="1"/>
  <c r="AE1293" i="1"/>
  <c r="AA1294" i="1"/>
  <c r="AB1294" i="1"/>
  <c r="AE1294" i="1"/>
  <c r="AA1295" i="1"/>
  <c r="AB1295" i="1"/>
  <c r="AE1295" i="1"/>
  <c r="AA1296" i="1"/>
  <c r="AB1296" i="1"/>
  <c r="AE1296" i="1"/>
  <c r="AA1297" i="1"/>
  <c r="AB1297" i="1"/>
  <c r="AE1297" i="1"/>
  <c r="AA1298" i="1"/>
  <c r="AB1298" i="1"/>
  <c r="AE1298" i="1"/>
  <c r="AA1299" i="1"/>
  <c r="AB1299" i="1"/>
  <c r="AE1299" i="1"/>
  <c r="AA1300" i="1"/>
  <c r="AB1300" i="1"/>
  <c r="AE1300" i="1"/>
  <c r="AA1301" i="1"/>
  <c r="AB1301" i="1"/>
  <c r="AE1301" i="1"/>
  <c r="AA1302" i="1"/>
  <c r="AB1302" i="1"/>
  <c r="AE1302" i="1"/>
  <c r="AA1303" i="1"/>
  <c r="AB1303" i="1"/>
  <c r="AE1303" i="1"/>
  <c r="AA1304" i="1"/>
  <c r="AB1304" i="1"/>
  <c r="AE1304" i="1"/>
  <c r="AA1305" i="1"/>
  <c r="AB1305" i="1"/>
  <c r="AE1305" i="1"/>
  <c r="AA1306" i="1"/>
  <c r="AB1306" i="1"/>
  <c r="AE1306" i="1"/>
  <c r="AA1307" i="1"/>
  <c r="AB1307" i="1"/>
  <c r="AE1307" i="1"/>
  <c r="AA1308" i="1"/>
  <c r="AB1308" i="1"/>
  <c r="AE1308" i="1"/>
  <c r="AA1309" i="1"/>
  <c r="AB1309" i="1"/>
  <c r="AE1309" i="1"/>
  <c r="AA1310" i="1"/>
  <c r="AB1310" i="1"/>
  <c r="AE1310" i="1"/>
  <c r="AA1311" i="1"/>
  <c r="AB1311" i="1"/>
  <c r="AE1311" i="1"/>
  <c r="AA1312" i="1"/>
  <c r="AB1312" i="1"/>
  <c r="AE1312" i="1"/>
  <c r="AA1313" i="1"/>
  <c r="AB1313" i="1"/>
  <c r="AE1313" i="1"/>
  <c r="AA1314" i="1"/>
  <c r="AB1314" i="1"/>
  <c r="AE1314" i="1"/>
  <c r="AA1315" i="1"/>
  <c r="AB1315" i="1"/>
  <c r="AE1315" i="1"/>
  <c r="AA1316" i="1"/>
  <c r="AB1316" i="1"/>
  <c r="AE1316" i="1"/>
  <c r="AA1317" i="1"/>
  <c r="AB1317" i="1"/>
  <c r="AE1317" i="1"/>
  <c r="AA1318" i="1"/>
  <c r="AB1318" i="1"/>
  <c r="AE1318" i="1"/>
  <c r="AA1319" i="1"/>
  <c r="AB1319" i="1"/>
  <c r="AE1319" i="1"/>
  <c r="AA1320" i="1"/>
  <c r="AB1320" i="1"/>
  <c r="AE1320" i="1"/>
  <c r="AA1321" i="1"/>
  <c r="AB1321" i="1"/>
  <c r="AE1321" i="1"/>
  <c r="AA1322" i="1"/>
  <c r="AB1322" i="1"/>
  <c r="AE1322" i="1"/>
  <c r="AA1323" i="1"/>
  <c r="AB1323" i="1"/>
  <c r="AE1323" i="1"/>
  <c r="AA1324" i="1"/>
  <c r="AB1324" i="1"/>
  <c r="AE1324" i="1"/>
  <c r="AA1325" i="1"/>
  <c r="AB1325" i="1"/>
  <c r="AE1325" i="1"/>
  <c r="AA1326" i="1"/>
  <c r="AB1326" i="1"/>
  <c r="AE1326" i="1"/>
  <c r="AA1327" i="1"/>
  <c r="AB1327" i="1"/>
  <c r="AE1327" i="1"/>
  <c r="AA1328" i="1"/>
  <c r="AB1328" i="1"/>
  <c r="AE1328" i="1"/>
  <c r="AA1329" i="1"/>
  <c r="AB1329" i="1"/>
  <c r="AE1329" i="1"/>
  <c r="AA1330" i="1"/>
  <c r="AB1330" i="1"/>
  <c r="AE1330" i="1"/>
  <c r="AA1331" i="1"/>
  <c r="AB1331" i="1"/>
  <c r="AE1331" i="1"/>
  <c r="AA1332" i="1"/>
  <c r="AB1332" i="1"/>
  <c r="AE1332" i="1"/>
  <c r="AA1333" i="1"/>
  <c r="AB1333" i="1"/>
  <c r="AE1333" i="1"/>
  <c r="AA1334" i="1"/>
  <c r="AB1334" i="1"/>
  <c r="AE1334" i="1"/>
  <c r="AA1335" i="1"/>
  <c r="AB1335" i="1"/>
  <c r="AE1335" i="1"/>
  <c r="AA1336" i="1"/>
  <c r="AB1336" i="1"/>
  <c r="AE1336" i="1"/>
  <c r="AA1337" i="1"/>
  <c r="AB1337" i="1"/>
  <c r="AE1337" i="1"/>
  <c r="AA1338" i="1"/>
  <c r="AB1338" i="1"/>
  <c r="AE1338" i="1"/>
  <c r="AA1339" i="1"/>
  <c r="AB1339" i="1"/>
  <c r="AE1339" i="1"/>
  <c r="AA1340" i="1"/>
  <c r="AB1340" i="1"/>
  <c r="AE1340" i="1"/>
  <c r="AA1341" i="1"/>
  <c r="AB1341" i="1"/>
  <c r="AE1341" i="1"/>
  <c r="AA1342" i="1"/>
  <c r="AB1342" i="1"/>
  <c r="AE1342" i="1"/>
  <c r="AA1343" i="1"/>
  <c r="AB1343" i="1"/>
  <c r="AE1343" i="1"/>
  <c r="AA1344" i="1"/>
  <c r="AB1344" i="1"/>
  <c r="AE1344" i="1"/>
  <c r="AA1345" i="1"/>
  <c r="AB1345" i="1"/>
  <c r="AE1345" i="1"/>
  <c r="AA1346" i="1"/>
  <c r="AB1346" i="1"/>
  <c r="AE1346" i="1"/>
  <c r="AA1347" i="1"/>
  <c r="AB1347" i="1"/>
  <c r="AE1347" i="1"/>
  <c r="AA1348" i="1"/>
  <c r="AB1348" i="1"/>
  <c r="AE1348" i="1"/>
  <c r="AA1349" i="1"/>
  <c r="AB1349" i="1"/>
  <c r="AE1349" i="1"/>
  <c r="AA1350" i="1"/>
  <c r="AB1350" i="1"/>
  <c r="AE1350" i="1"/>
  <c r="AA1351" i="1"/>
  <c r="AB1351" i="1"/>
  <c r="AE1351" i="1"/>
  <c r="AA1352" i="1"/>
  <c r="AB1352" i="1"/>
  <c r="AE1352" i="1"/>
  <c r="AA1353" i="1"/>
  <c r="AB1353" i="1"/>
  <c r="AE1353" i="1"/>
  <c r="AA1354" i="1"/>
  <c r="AB1354" i="1"/>
  <c r="AE1354" i="1"/>
  <c r="AA1355" i="1"/>
  <c r="AB1355" i="1"/>
  <c r="AE1355" i="1"/>
  <c r="AA1356" i="1"/>
  <c r="AB1356" i="1"/>
  <c r="AE1356" i="1"/>
  <c r="AA1357" i="1"/>
  <c r="AB1357" i="1"/>
  <c r="AE1357" i="1"/>
  <c r="AA1358" i="1"/>
  <c r="AB1358" i="1"/>
  <c r="AE1358" i="1"/>
  <c r="AA1359" i="1"/>
  <c r="AB1359" i="1"/>
  <c r="AE1359" i="1"/>
  <c r="AA1360" i="1"/>
  <c r="AB1360" i="1"/>
  <c r="AE1360" i="1"/>
  <c r="AA1361" i="1"/>
  <c r="AB1361" i="1"/>
  <c r="AE1361" i="1"/>
  <c r="AA1362" i="1"/>
  <c r="AB1362" i="1"/>
  <c r="AE1362" i="1"/>
  <c r="AA1363" i="1"/>
  <c r="AB1363" i="1"/>
  <c r="AE1363" i="1"/>
  <c r="AA1364" i="1"/>
  <c r="AB1364" i="1"/>
  <c r="AE1364" i="1"/>
  <c r="AA1365" i="1"/>
  <c r="AB1365" i="1"/>
  <c r="AE1365" i="1"/>
  <c r="AA1366" i="1"/>
  <c r="AB1366" i="1"/>
  <c r="AE1366" i="1"/>
  <c r="AA1367" i="1"/>
  <c r="AB1367" i="1"/>
  <c r="AE1367" i="1"/>
  <c r="AA1368" i="1"/>
  <c r="AB1368" i="1"/>
  <c r="AE1368" i="1"/>
  <c r="AA1369" i="1"/>
  <c r="AB1369" i="1"/>
  <c r="AE1369" i="1"/>
  <c r="AA1370" i="1"/>
  <c r="AB1370" i="1"/>
  <c r="AE1370" i="1"/>
  <c r="AA1371" i="1"/>
  <c r="AB1371" i="1"/>
  <c r="AE1371" i="1"/>
  <c r="AA1372" i="1"/>
  <c r="AB1372" i="1"/>
  <c r="AE1372" i="1"/>
  <c r="AA1373" i="1"/>
  <c r="AB1373" i="1"/>
  <c r="AE1373" i="1"/>
  <c r="AA1374" i="1"/>
  <c r="AB1374" i="1"/>
  <c r="AE1374" i="1"/>
  <c r="AA1375" i="1"/>
  <c r="AB1375" i="1"/>
  <c r="AE1375" i="1"/>
  <c r="AA1376" i="1"/>
  <c r="AB1376" i="1"/>
  <c r="AE1376" i="1"/>
  <c r="AA1377" i="1"/>
  <c r="AB1377" i="1"/>
  <c r="AE1377" i="1"/>
  <c r="AA1378" i="1"/>
  <c r="AB1378" i="1"/>
  <c r="AE1378" i="1"/>
  <c r="AA1379" i="1"/>
  <c r="AB1379" i="1"/>
  <c r="AE1379" i="1"/>
  <c r="AA1380" i="1"/>
  <c r="AB1380" i="1"/>
  <c r="AE1380" i="1"/>
  <c r="AA1381" i="1"/>
  <c r="AB1381" i="1"/>
  <c r="AE1381" i="1"/>
  <c r="AA1382" i="1"/>
  <c r="AB1382" i="1"/>
  <c r="AE1382" i="1"/>
  <c r="AA1383" i="1"/>
  <c r="AB1383" i="1"/>
  <c r="AE1383" i="1"/>
  <c r="AA1384" i="1"/>
  <c r="AB1384" i="1"/>
  <c r="AE1384" i="1"/>
  <c r="AA1385" i="1"/>
  <c r="AB1385" i="1"/>
  <c r="AE1385" i="1"/>
  <c r="AA1386" i="1"/>
  <c r="AB1386" i="1"/>
  <c r="AE1386" i="1"/>
  <c r="AA1387" i="1"/>
  <c r="AB1387" i="1"/>
  <c r="AE1387" i="1"/>
  <c r="AA1388" i="1"/>
  <c r="AB1388" i="1"/>
  <c r="AE1388" i="1"/>
  <c r="AA1389" i="1"/>
  <c r="AB1389" i="1"/>
  <c r="AE1389" i="1"/>
  <c r="AA1390" i="1"/>
  <c r="AB1390" i="1"/>
  <c r="AE1390" i="1"/>
  <c r="AA1391" i="1"/>
  <c r="AB1391" i="1"/>
  <c r="AE1391" i="1"/>
  <c r="AA1392" i="1"/>
  <c r="AB1392" i="1"/>
  <c r="AE1392" i="1"/>
  <c r="AA1393" i="1"/>
  <c r="AB1393" i="1"/>
  <c r="AE1393" i="1"/>
  <c r="AA1394" i="1"/>
  <c r="AB1394" i="1"/>
  <c r="AE1394" i="1"/>
  <c r="AA1395" i="1"/>
  <c r="AB1395" i="1"/>
  <c r="AE1395" i="1"/>
  <c r="AA1396" i="1"/>
  <c r="AB1396" i="1"/>
  <c r="AE1396" i="1"/>
  <c r="AA1397" i="1"/>
  <c r="AB1397" i="1"/>
  <c r="AE1397" i="1"/>
  <c r="AA1398" i="1"/>
  <c r="AB1398" i="1"/>
  <c r="AE1398" i="1"/>
  <c r="AA1399" i="1"/>
  <c r="AB1399" i="1"/>
  <c r="AE1399" i="1"/>
  <c r="AA1400" i="1"/>
  <c r="AB1400" i="1"/>
  <c r="AE1400" i="1"/>
  <c r="AA1401" i="1"/>
  <c r="AB1401" i="1"/>
  <c r="AE1401" i="1"/>
  <c r="AA1402" i="1"/>
  <c r="AB1402" i="1"/>
  <c r="AE1402" i="1"/>
  <c r="AA1403" i="1"/>
  <c r="AB1403" i="1"/>
  <c r="AE1403" i="1"/>
  <c r="AA1404" i="1"/>
  <c r="AB1404" i="1"/>
  <c r="AE1404" i="1"/>
  <c r="AA1405" i="1"/>
  <c r="AB1405" i="1"/>
  <c r="AE1405" i="1"/>
  <c r="AA1406" i="1"/>
  <c r="B120" i="3"/>
  <c r="H120" i="3"/>
  <c r="AB1406" i="1"/>
  <c r="C120" i="3"/>
  <c r="I120" i="3"/>
  <c r="D120" i="3"/>
  <c r="J120" i="3"/>
  <c r="E120" i="3"/>
  <c r="K120" i="3"/>
  <c r="AE1406" i="1"/>
  <c r="F120" i="3"/>
  <c r="L120" i="3"/>
  <c r="AA1407" i="1"/>
  <c r="AB1407" i="1"/>
  <c r="AE1407" i="1"/>
  <c r="AA1408" i="1"/>
  <c r="AB1408" i="1"/>
  <c r="AE1408" i="1"/>
  <c r="AA1409" i="1"/>
  <c r="AB1409" i="1"/>
  <c r="AE1409" i="1"/>
  <c r="AA1410" i="1"/>
  <c r="AB1410" i="1"/>
  <c r="AE1410" i="1"/>
  <c r="AA1411" i="1"/>
  <c r="AB1411" i="1"/>
  <c r="AE1411" i="1"/>
  <c r="AA1412" i="1"/>
  <c r="AB1412" i="1"/>
  <c r="AE1412" i="1"/>
  <c r="AA1413" i="1"/>
  <c r="AB1413" i="1"/>
  <c r="AE1413" i="1"/>
  <c r="AA1414" i="1"/>
  <c r="AB1414" i="1"/>
  <c r="AE1414" i="1"/>
  <c r="AA1415" i="1"/>
  <c r="AB1415" i="1"/>
  <c r="AE1415" i="1"/>
  <c r="AA1416" i="1"/>
  <c r="AB1416" i="1"/>
  <c r="AE1416" i="1"/>
  <c r="AA1417" i="1"/>
  <c r="AB1417" i="1"/>
  <c r="AE1417" i="1"/>
  <c r="AA1418" i="1"/>
  <c r="AB1418" i="1"/>
  <c r="AE1418" i="1"/>
  <c r="AA1419" i="1"/>
  <c r="AB1419" i="1"/>
  <c r="AE1419" i="1"/>
  <c r="AA1420" i="1"/>
  <c r="AB1420" i="1"/>
  <c r="AE1420" i="1"/>
  <c r="AA1421" i="1"/>
  <c r="AB1421" i="1"/>
  <c r="AE1421" i="1"/>
  <c r="AA1422" i="1"/>
  <c r="AB1422" i="1"/>
  <c r="AE1422" i="1"/>
  <c r="AA1423" i="1"/>
  <c r="AB1423" i="1"/>
  <c r="AE1423" i="1"/>
  <c r="AA1424" i="1"/>
  <c r="AB1424" i="1"/>
  <c r="AE1424" i="1"/>
  <c r="AA1425" i="1"/>
  <c r="AB1425" i="1"/>
  <c r="AE1425" i="1"/>
  <c r="AA1426" i="1"/>
  <c r="AB1426" i="1"/>
  <c r="AE1426" i="1"/>
  <c r="AA1427" i="1"/>
  <c r="AB1427" i="1"/>
  <c r="AE1427" i="1"/>
  <c r="AA1428" i="1"/>
  <c r="AB1428" i="1"/>
  <c r="AE1428" i="1"/>
  <c r="AA1429" i="1"/>
  <c r="AB1429" i="1"/>
  <c r="AE1429" i="1"/>
  <c r="AA1430" i="1"/>
  <c r="AB1430" i="1"/>
  <c r="AE1430" i="1"/>
  <c r="AA1431" i="1"/>
  <c r="AB1431" i="1"/>
  <c r="AE1431" i="1"/>
  <c r="AA1432" i="1"/>
  <c r="AB1432" i="1"/>
  <c r="AE1432" i="1"/>
  <c r="AA1433" i="1"/>
  <c r="AB1433" i="1"/>
  <c r="AE1433" i="1"/>
  <c r="AA1434" i="1"/>
  <c r="AB1434" i="1"/>
  <c r="AE1434" i="1"/>
  <c r="AA1435" i="1"/>
  <c r="AB1435" i="1"/>
  <c r="AE1435" i="1"/>
  <c r="AA1436" i="1"/>
  <c r="AB1436" i="1"/>
  <c r="AE1436" i="1"/>
  <c r="AA1437" i="1"/>
  <c r="AB1437" i="1"/>
  <c r="AE1437" i="1"/>
  <c r="AA1438" i="1"/>
  <c r="AB1438" i="1"/>
  <c r="AE1438" i="1"/>
  <c r="AA1439" i="1"/>
  <c r="AB1439" i="1"/>
  <c r="AE1439" i="1"/>
  <c r="AA1440" i="1"/>
  <c r="AB1440" i="1"/>
  <c r="AE1440" i="1"/>
  <c r="AA1441" i="1"/>
  <c r="AB1441" i="1"/>
  <c r="AE1441" i="1"/>
  <c r="AA1442" i="1"/>
  <c r="AB1442" i="1"/>
  <c r="AE1442" i="1"/>
  <c r="AA1443" i="1"/>
  <c r="AB1443" i="1"/>
  <c r="AE1443" i="1"/>
  <c r="AA1444" i="1"/>
  <c r="AB1444" i="1"/>
  <c r="AE1444" i="1"/>
  <c r="AA1445" i="1"/>
  <c r="AB1445" i="1"/>
  <c r="AE1445" i="1"/>
  <c r="AA1446" i="1"/>
  <c r="AB1446" i="1"/>
  <c r="AE1446" i="1"/>
  <c r="AA1447" i="1"/>
  <c r="AB1447" i="1"/>
  <c r="AE1447" i="1"/>
  <c r="AA1448" i="1"/>
  <c r="B126" i="3"/>
  <c r="H126" i="3"/>
  <c r="AB1448" i="1"/>
  <c r="C126" i="3"/>
  <c r="I126" i="3"/>
  <c r="D126" i="3"/>
  <c r="J126" i="3"/>
  <c r="E126" i="3"/>
  <c r="K126" i="3"/>
  <c r="AE1448" i="1"/>
  <c r="F126" i="3"/>
  <c r="L126" i="3"/>
  <c r="AA1449" i="1"/>
  <c r="AB1449" i="1"/>
  <c r="AE1449" i="1"/>
  <c r="AA1450" i="1"/>
  <c r="AB1450" i="1"/>
  <c r="AE1450" i="1"/>
  <c r="AA1451" i="1"/>
  <c r="AB1451" i="1"/>
  <c r="AE1451" i="1"/>
  <c r="AA1452" i="1"/>
  <c r="AB1452" i="1"/>
  <c r="AE1452" i="1"/>
  <c r="AA1453" i="1"/>
  <c r="AB1453" i="1"/>
  <c r="AE1453" i="1"/>
  <c r="AA1454" i="1"/>
  <c r="AB1454" i="1"/>
  <c r="AE1454" i="1"/>
  <c r="AA1455" i="1"/>
  <c r="AB1455" i="1"/>
  <c r="AE1455" i="1"/>
  <c r="AA1456" i="1"/>
  <c r="AB1456" i="1"/>
  <c r="AE1456" i="1"/>
  <c r="AA1457" i="1"/>
  <c r="AB1457" i="1"/>
  <c r="AE1457" i="1"/>
  <c r="AA1458" i="1"/>
  <c r="AB1458" i="1"/>
  <c r="AE1458" i="1"/>
  <c r="AA1459" i="1"/>
  <c r="AB1459" i="1"/>
  <c r="AE1459" i="1"/>
  <c r="AA1460" i="1"/>
  <c r="AB1460" i="1"/>
  <c r="AE1460" i="1"/>
  <c r="AA1461" i="1"/>
  <c r="AB1461" i="1"/>
  <c r="AE1461" i="1"/>
  <c r="AA1462" i="1"/>
  <c r="AB1462" i="1"/>
  <c r="AE1462" i="1"/>
  <c r="AA1463" i="1"/>
  <c r="AB1463" i="1"/>
  <c r="AE1463" i="1"/>
  <c r="AA1464" i="1"/>
  <c r="AB1464" i="1"/>
  <c r="AE1464" i="1"/>
  <c r="AA1465" i="1"/>
  <c r="AB1465" i="1"/>
  <c r="AE1465" i="1"/>
  <c r="AA1466" i="1"/>
  <c r="AB1466" i="1"/>
  <c r="AE1466" i="1"/>
  <c r="AA1467" i="1"/>
  <c r="AB1467" i="1"/>
  <c r="AE1467" i="1"/>
  <c r="AA1468" i="1"/>
  <c r="AB1468" i="1"/>
  <c r="AE1468" i="1"/>
  <c r="AA1469" i="1"/>
  <c r="AB1469" i="1"/>
  <c r="AE1469" i="1"/>
  <c r="AA1470" i="1"/>
  <c r="AB1470" i="1"/>
  <c r="AE1470" i="1"/>
  <c r="AA1471" i="1"/>
  <c r="AB1471" i="1"/>
  <c r="AE1471" i="1"/>
  <c r="AA1472" i="1"/>
  <c r="AB1472" i="1"/>
  <c r="AE1472" i="1"/>
  <c r="AA1473" i="1"/>
  <c r="AB1473" i="1"/>
  <c r="AE1473" i="1"/>
  <c r="AA1474" i="1"/>
  <c r="AB1474" i="1"/>
  <c r="AE1474" i="1"/>
  <c r="AA1475" i="1"/>
  <c r="AB1475" i="1"/>
  <c r="AE1475" i="1"/>
  <c r="AA1476" i="1"/>
  <c r="AB1476" i="1"/>
  <c r="AE1476" i="1"/>
  <c r="AA1477" i="1"/>
  <c r="AB1477" i="1"/>
  <c r="AE1477" i="1"/>
  <c r="AA1478" i="1"/>
  <c r="AB1478" i="1"/>
  <c r="AE1478" i="1"/>
  <c r="AA1479" i="1"/>
  <c r="AB1479" i="1"/>
  <c r="AE1479" i="1"/>
  <c r="AA1480" i="1"/>
  <c r="AB1480" i="1"/>
  <c r="AE1480" i="1"/>
  <c r="AA1481" i="1"/>
  <c r="AB1481" i="1"/>
  <c r="AE1481" i="1"/>
  <c r="AA1482" i="1"/>
  <c r="AB1482" i="1"/>
  <c r="AE1482" i="1"/>
  <c r="AA1483" i="1"/>
  <c r="AB1483" i="1"/>
  <c r="AE1483" i="1"/>
  <c r="AA1484" i="1"/>
  <c r="AB1484" i="1"/>
  <c r="AE1484" i="1"/>
  <c r="AA1485" i="1"/>
  <c r="AB1485" i="1"/>
  <c r="AE1485" i="1"/>
  <c r="AA1486" i="1"/>
  <c r="AB1486" i="1"/>
  <c r="AE1486" i="1"/>
  <c r="AA1487" i="1"/>
  <c r="AB1487" i="1"/>
  <c r="AE1487" i="1"/>
  <c r="AA1488" i="1"/>
  <c r="AB1488" i="1"/>
  <c r="AE1488" i="1"/>
  <c r="AA1489" i="1"/>
  <c r="AB1489" i="1"/>
  <c r="AE1489" i="1"/>
  <c r="AA1490" i="1"/>
  <c r="AB1490" i="1"/>
  <c r="AE1490" i="1"/>
  <c r="AA1491" i="1"/>
  <c r="AB1491" i="1"/>
  <c r="AE1491" i="1"/>
  <c r="AA1492" i="1"/>
  <c r="AB1492" i="1"/>
  <c r="AE1492" i="1"/>
  <c r="AA1493" i="1"/>
  <c r="AB1493" i="1"/>
  <c r="AE1493" i="1"/>
  <c r="AA1494" i="1"/>
  <c r="AB1494" i="1"/>
  <c r="AE1494" i="1"/>
  <c r="AA1495" i="1"/>
  <c r="AB1495" i="1"/>
  <c r="AE1495" i="1"/>
  <c r="AA1496" i="1"/>
  <c r="AB1496" i="1"/>
  <c r="AE1496" i="1"/>
  <c r="AA1497" i="1"/>
  <c r="AB1497" i="1"/>
  <c r="AE1497" i="1"/>
  <c r="AA1498" i="1"/>
  <c r="AB1498" i="1"/>
  <c r="AE1498" i="1"/>
  <c r="AA1499" i="1"/>
  <c r="AB1499" i="1"/>
  <c r="AE1499" i="1"/>
  <c r="AA1500" i="1"/>
  <c r="AB1500" i="1"/>
  <c r="AE1500" i="1"/>
  <c r="AA1501" i="1"/>
  <c r="AB1501" i="1"/>
  <c r="AE1501" i="1"/>
  <c r="AA1502" i="1"/>
  <c r="AB1502" i="1"/>
  <c r="AE1502" i="1"/>
  <c r="AA1503" i="1"/>
  <c r="AB1503" i="1"/>
  <c r="AE1503" i="1"/>
  <c r="AA1504" i="1"/>
  <c r="AB1504" i="1"/>
  <c r="AE1504" i="1"/>
  <c r="AA1505" i="1"/>
  <c r="AB1505" i="1"/>
  <c r="AE1505" i="1"/>
  <c r="AA1506" i="1"/>
  <c r="AB1506" i="1"/>
  <c r="AE1506" i="1"/>
  <c r="AA1507" i="1"/>
  <c r="AB1507" i="1"/>
  <c r="AE1507" i="1"/>
  <c r="AA1508" i="1"/>
  <c r="AB1508" i="1"/>
  <c r="AE1508" i="1"/>
  <c r="AA1509" i="1"/>
  <c r="AB1509" i="1"/>
  <c r="AE1509" i="1"/>
  <c r="AA1510" i="1"/>
  <c r="AB1510" i="1"/>
  <c r="AE1510" i="1"/>
  <c r="AA1511" i="1"/>
  <c r="AB1511" i="1"/>
  <c r="AE1511" i="1"/>
  <c r="AA1512" i="1"/>
  <c r="AB1512" i="1"/>
  <c r="AE1512" i="1"/>
  <c r="AA1513" i="1"/>
  <c r="AB1513" i="1"/>
  <c r="AE1513" i="1"/>
  <c r="AA1514" i="1"/>
  <c r="AB1514" i="1"/>
  <c r="AE1514" i="1"/>
  <c r="AA1515" i="1"/>
  <c r="AB1515" i="1"/>
  <c r="AE1515" i="1"/>
  <c r="AA1516" i="1"/>
  <c r="AB1516" i="1"/>
  <c r="AE1516" i="1"/>
  <c r="AA1517" i="1"/>
  <c r="AB1517" i="1"/>
  <c r="AE1517" i="1"/>
  <c r="AA1518" i="1"/>
  <c r="AB1518" i="1"/>
  <c r="AE1518" i="1"/>
  <c r="AA1519" i="1"/>
  <c r="AB1519" i="1"/>
  <c r="AE1519" i="1"/>
  <c r="AA1520" i="1"/>
  <c r="AB1520" i="1"/>
  <c r="AE1520" i="1"/>
  <c r="AA1521" i="1"/>
  <c r="AB1521" i="1"/>
  <c r="AE1521" i="1"/>
  <c r="AA1522" i="1"/>
  <c r="AB1522" i="1"/>
  <c r="AE1522" i="1"/>
  <c r="AA1523" i="1"/>
  <c r="AB1523" i="1"/>
  <c r="AE1523" i="1"/>
  <c r="AA1524" i="1"/>
  <c r="AB1524" i="1"/>
  <c r="AE1524" i="1"/>
  <c r="AA1525" i="1"/>
  <c r="AB1525" i="1"/>
  <c r="AE1525" i="1"/>
  <c r="AA1526" i="1"/>
  <c r="AB1526" i="1"/>
  <c r="AE1526" i="1"/>
  <c r="AA1527" i="1"/>
  <c r="AB1527" i="1"/>
  <c r="AE1527" i="1"/>
  <c r="AA1528" i="1"/>
  <c r="AB1528" i="1"/>
  <c r="AE1528" i="1"/>
  <c r="AA1529" i="1"/>
  <c r="AB1529" i="1"/>
  <c r="AE1529" i="1"/>
  <c r="AA1530" i="1"/>
  <c r="AB1530" i="1"/>
  <c r="AE1530" i="1"/>
  <c r="AA1531" i="1"/>
  <c r="AB1531" i="1"/>
  <c r="AE1531" i="1"/>
  <c r="AA1532" i="1"/>
  <c r="AB1532" i="1"/>
  <c r="AE1532" i="1"/>
  <c r="AA1533" i="1"/>
  <c r="AB1533" i="1"/>
  <c r="AE1533" i="1"/>
  <c r="AA1534" i="1"/>
  <c r="AB1534" i="1"/>
  <c r="AE1534" i="1"/>
  <c r="AA1535" i="1"/>
  <c r="AB1535" i="1"/>
  <c r="AE1535" i="1"/>
  <c r="AA1536" i="1"/>
  <c r="AB1536" i="1"/>
  <c r="AE1536" i="1"/>
  <c r="AA1537" i="1"/>
  <c r="AB1537" i="1"/>
  <c r="AE1537" i="1"/>
  <c r="AA1538" i="1"/>
  <c r="AB1538" i="1"/>
  <c r="AE1538" i="1"/>
  <c r="AA1539" i="1"/>
  <c r="AB1539" i="1"/>
  <c r="AE1539" i="1"/>
  <c r="AA1540" i="1"/>
  <c r="AB1540" i="1"/>
  <c r="AE1540" i="1"/>
  <c r="AA1541" i="1"/>
  <c r="AB1541" i="1"/>
  <c r="AE1541" i="1"/>
  <c r="AA1542" i="1"/>
  <c r="AB1542" i="1"/>
  <c r="AE1542" i="1"/>
  <c r="AA1543" i="1"/>
  <c r="AB1543" i="1"/>
  <c r="AE1543" i="1"/>
  <c r="AA1544" i="1"/>
  <c r="AB1544" i="1"/>
  <c r="AE1544" i="1"/>
  <c r="AA1545" i="1"/>
  <c r="AB1545" i="1"/>
  <c r="AE1545" i="1"/>
  <c r="AA1546" i="1"/>
  <c r="AB1546" i="1"/>
  <c r="AE1546" i="1"/>
  <c r="AA1547" i="1"/>
  <c r="AB1547" i="1"/>
  <c r="AE1547" i="1"/>
  <c r="AA1548" i="1"/>
  <c r="AB1548" i="1"/>
  <c r="AE1548" i="1"/>
  <c r="AA1549" i="1"/>
  <c r="AB1549" i="1"/>
  <c r="AE1549" i="1"/>
  <c r="AA1550" i="1"/>
  <c r="AB1550" i="1"/>
  <c r="AE1550" i="1"/>
  <c r="AA1551" i="1"/>
  <c r="AB1551" i="1"/>
  <c r="AE1551" i="1"/>
  <c r="AA1552" i="1"/>
  <c r="AB1552" i="1"/>
  <c r="AE1552" i="1"/>
  <c r="AA1553" i="1"/>
  <c r="AB1553" i="1"/>
  <c r="AE1553" i="1"/>
  <c r="AA1554" i="1"/>
  <c r="AB1554" i="1"/>
  <c r="AE1554" i="1"/>
  <c r="AA1555" i="1"/>
  <c r="AB1555" i="1"/>
  <c r="AE1555" i="1"/>
  <c r="AA1556" i="1"/>
  <c r="AB1556" i="1"/>
  <c r="AE1556" i="1"/>
  <c r="AA1557" i="1"/>
  <c r="AB1557" i="1"/>
  <c r="AE1557" i="1"/>
  <c r="AA1558" i="1"/>
  <c r="AB1558" i="1"/>
  <c r="AE1558" i="1"/>
  <c r="AA1559" i="1"/>
  <c r="AB1559" i="1"/>
  <c r="AE1559" i="1"/>
  <c r="AA1560" i="1"/>
  <c r="AB1560" i="1"/>
  <c r="AE1560" i="1"/>
  <c r="AA1561" i="1"/>
  <c r="AB1561" i="1"/>
  <c r="AE1561" i="1"/>
  <c r="AA1562" i="1"/>
  <c r="AB1562" i="1"/>
  <c r="AE1562" i="1"/>
  <c r="AA1563" i="1"/>
  <c r="AB1563" i="1"/>
  <c r="AE1563" i="1"/>
  <c r="AA1564" i="1"/>
  <c r="AB1564" i="1"/>
  <c r="AE1564" i="1"/>
  <c r="AA1565" i="1"/>
  <c r="AB1565" i="1"/>
  <c r="AE1565" i="1"/>
  <c r="AA1566" i="1"/>
  <c r="AB1566" i="1"/>
  <c r="AE1566" i="1"/>
  <c r="AA1567" i="1"/>
  <c r="AB1567" i="1"/>
  <c r="AE1567" i="1"/>
  <c r="AA1568" i="1"/>
  <c r="AB1568" i="1"/>
  <c r="AE1568" i="1"/>
  <c r="AA1569" i="1"/>
  <c r="AB1569" i="1"/>
  <c r="AE1569" i="1"/>
  <c r="AA1570" i="1"/>
  <c r="AB1570" i="1"/>
  <c r="AE1570" i="1"/>
  <c r="AA1571" i="1"/>
  <c r="AB1571" i="1"/>
  <c r="AE1571" i="1"/>
  <c r="AA1572" i="1"/>
  <c r="AB1572" i="1"/>
  <c r="AE1572" i="1"/>
  <c r="AA1573" i="1"/>
  <c r="AB1573" i="1"/>
  <c r="AE1573" i="1"/>
  <c r="AA1574" i="1"/>
  <c r="AB1574" i="1"/>
  <c r="AE1574" i="1"/>
  <c r="AA1575" i="1"/>
  <c r="AB1575" i="1"/>
  <c r="AE1575" i="1"/>
  <c r="AA1576" i="1"/>
  <c r="AB1576" i="1"/>
  <c r="AE1576" i="1"/>
  <c r="AA1577" i="1"/>
  <c r="AB1577" i="1"/>
  <c r="AE1577" i="1"/>
  <c r="AA1578" i="1"/>
  <c r="AB1578" i="1"/>
  <c r="AE1578" i="1"/>
  <c r="AA1579" i="1"/>
  <c r="AB1579" i="1"/>
  <c r="AE1579" i="1"/>
  <c r="AA1580" i="1"/>
  <c r="AB1580" i="1"/>
  <c r="AE1580" i="1"/>
  <c r="AA1581" i="1"/>
  <c r="AB1581" i="1"/>
  <c r="AE1581" i="1"/>
  <c r="AA1582" i="1"/>
  <c r="AB1582" i="1"/>
  <c r="AE1582" i="1"/>
  <c r="AA1583" i="1"/>
  <c r="AB1583" i="1"/>
  <c r="AE1583" i="1"/>
  <c r="AA1584" i="1"/>
  <c r="AB1584" i="1"/>
  <c r="AE1584" i="1"/>
  <c r="AA1585" i="1"/>
  <c r="AB1585" i="1"/>
  <c r="AE1585" i="1"/>
  <c r="AA1586" i="1"/>
  <c r="AB1586" i="1"/>
  <c r="AE1586" i="1"/>
  <c r="AA1587" i="1"/>
  <c r="AB1587" i="1"/>
  <c r="AE1587" i="1"/>
  <c r="AA1588" i="1"/>
  <c r="AB1588" i="1"/>
  <c r="AE1588" i="1"/>
  <c r="AA1589" i="1"/>
  <c r="AB1589" i="1"/>
  <c r="AE1589" i="1"/>
  <c r="AA1590" i="1"/>
  <c r="AB1590" i="1"/>
  <c r="AE1590" i="1"/>
  <c r="AA1591" i="1"/>
  <c r="AB1591" i="1"/>
  <c r="AE1591" i="1"/>
  <c r="AA1592" i="1"/>
  <c r="AB1592" i="1"/>
  <c r="AE1592" i="1"/>
  <c r="AA1593" i="1"/>
  <c r="AB1593" i="1"/>
  <c r="AE1593" i="1"/>
  <c r="AA1594" i="1"/>
  <c r="AB1594" i="1"/>
  <c r="AE1594" i="1"/>
  <c r="AA1595" i="1"/>
  <c r="AB1595" i="1"/>
  <c r="AE1595" i="1"/>
  <c r="AA1596" i="1"/>
  <c r="AB1596" i="1"/>
  <c r="AE1596" i="1"/>
  <c r="AA1597" i="1"/>
  <c r="AB1597" i="1"/>
  <c r="AE1597" i="1"/>
  <c r="AA1598" i="1"/>
  <c r="AB1598" i="1"/>
  <c r="AE1598" i="1"/>
  <c r="AA1599" i="1"/>
  <c r="AB1599" i="1"/>
  <c r="AE1599" i="1"/>
  <c r="AA1600" i="1"/>
  <c r="AB1600" i="1"/>
  <c r="AE1600" i="1"/>
  <c r="AA1601" i="1"/>
  <c r="AB1601" i="1"/>
  <c r="AE1601" i="1"/>
  <c r="AA1602" i="1"/>
  <c r="AB1602" i="1"/>
  <c r="AE1602" i="1"/>
  <c r="AA1603" i="1"/>
  <c r="AB1603" i="1"/>
  <c r="AE1603" i="1"/>
  <c r="AA1604" i="1"/>
  <c r="AB1604" i="1"/>
  <c r="AE1604" i="1"/>
  <c r="AA1605" i="1"/>
  <c r="AB1605" i="1"/>
  <c r="AE1605" i="1"/>
  <c r="AA1606" i="1"/>
  <c r="AB1606" i="1"/>
  <c r="AE1606" i="1"/>
  <c r="AA1607" i="1"/>
  <c r="AB1607" i="1"/>
  <c r="AE1607" i="1"/>
  <c r="AA1608" i="1"/>
  <c r="AB1608" i="1"/>
  <c r="AE1608" i="1"/>
  <c r="AA1609" i="1"/>
  <c r="AB1609" i="1"/>
  <c r="AE1609" i="1"/>
  <c r="AA1610" i="1"/>
  <c r="AB1610" i="1"/>
  <c r="AE1610" i="1"/>
  <c r="AA1611" i="1"/>
  <c r="AB1611" i="1"/>
  <c r="AE1611" i="1"/>
  <c r="AA1612" i="1"/>
  <c r="AB1612" i="1"/>
  <c r="AE1612" i="1"/>
  <c r="AA1613" i="1"/>
  <c r="AB1613" i="1"/>
  <c r="AE1613" i="1"/>
  <c r="AA1614" i="1"/>
  <c r="AB1614" i="1"/>
  <c r="AE1614" i="1"/>
  <c r="AA1615" i="1"/>
  <c r="AB1615" i="1"/>
  <c r="AE1615" i="1"/>
  <c r="AA1616" i="1"/>
  <c r="AB1616" i="1"/>
  <c r="AE1616" i="1"/>
  <c r="AA1617" i="1"/>
  <c r="AB1617" i="1"/>
  <c r="AE1617" i="1"/>
  <c r="AA1618" i="1"/>
  <c r="AB1618" i="1"/>
  <c r="AE1618" i="1"/>
  <c r="AA1619" i="1"/>
  <c r="AB1619" i="1"/>
  <c r="AE1619" i="1"/>
  <c r="AA1620" i="1"/>
  <c r="AB1620" i="1"/>
  <c r="AE1620" i="1"/>
  <c r="AA1621" i="1"/>
  <c r="AB1621" i="1"/>
  <c r="AE1621" i="1"/>
  <c r="AA1622" i="1"/>
  <c r="AB1622" i="1"/>
  <c r="AE1622" i="1"/>
  <c r="AA1623" i="1"/>
  <c r="AB1623" i="1"/>
  <c r="AE1623" i="1"/>
  <c r="AA1624" i="1"/>
  <c r="AB1624" i="1"/>
  <c r="AE1624" i="1"/>
  <c r="AA1625" i="1"/>
  <c r="AB1625" i="1"/>
  <c r="AE1625" i="1"/>
  <c r="AA1626" i="1"/>
  <c r="AB1626" i="1"/>
  <c r="AE1626" i="1"/>
  <c r="AA1627" i="1"/>
  <c r="AB1627" i="1"/>
  <c r="AE1627" i="1"/>
  <c r="AA1628" i="1"/>
  <c r="AB1628" i="1"/>
  <c r="AE1628" i="1"/>
  <c r="AA1629" i="1"/>
  <c r="AB1629" i="1"/>
  <c r="AE1629" i="1"/>
  <c r="AA1630" i="1"/>
  <c r="AB1630" i="1"/>
  <c r="AE1630" i="1"/>
  <c r="AA1631" i="1"/>
  <c r="AB1631" i="1"/>
  <c r="AE1631" i="1"/>
  <c r="AA1632" i="1"/>
  <c r="AB1632" i="1"/>
  <c r="AE1632" i="1"/>
  <c r="AA1633" i="1"/>
  <c r="AB1633" i="1"/>
  <c r="AE1633" i="1"/>
  <c r="AA1634" i="1"/>
  <c r="AB1634" i="1"/>
  <c r="AE1634" i="1"/>
  <c r="AA1635" i="1"/>
  <c r="AB1635" i="1"/>
  <c r="AE1635" i="1"/>
  <c r="AA1636" i="1"/>
  <c r="AB1636" i="1"/>
  <c r="AE1636" i="1"/>
  <c r="AA1637" i="1"/>
  <c r="AB1637" i="1"/>
  <c r="AE1637" i="1"/>
  <c r="AA1638" i="1"/>
  <c r="AB1638" i="1"/>
  <c r="AE1638" i="1"/>
  <c r="AA1639" i="1"/>
  <c r="AB1639" i="1"/>
  <c r="AE1639" i="1"/>
  <c r="AA1640" i="1"/>
  <c r="AB1640" i="1"/>
  <c r="AE1640" i="1"/>
  <c r="AA1641" i="1"/>
  <c r="AB1641" i="1"/>
  <c r="AE1641" i="1"/>
  <c r="AA1642" i="1"/>
  <c r="AB1642" i="1"/>
  <c r="AE1642" i="1"/>
  <c r="AA1643" i="1"/>
  <c r="AB1643" i="1"/>
  <c r="AE1643" i="1"/>
  <c r="AA1644" i="1"/>
  <c r="AB1644" i="1"/>
  <c r="AE1644" i="1"/>
  <c r="AA1645" i="1"/>
  <c r="AB1645" i="1"/>
  <c r="AE1645" i="1"/>
  <c r="AA1646" i="1"/>
  <c r="AB1646" i="1"/>
  <c r="AE1646" i="1"/>
  <c r="AA1647" i="1"/>
  <c r="AB1647" i="1"/>
  <c r="AE1647" i="1"/>
  <c r="AA1648" i="1"/>
  <c r="AB1648" i="1"/>
  <c r="AE1648" i="1"/>
  <c r="AA1649" i="1"/>
  <c r="AB1649" i="1"/>
  <c r="AE1649" i="1"/>
  <c r="AA1650" i="1"/>
  <c r="AB1650" i="1"/>
  <c r="AE1650" i="1"/>
  <c r="AA1651" i="1"/>
  <c r="AB1651" i="1"/>
  <c r="AE1651" i="1"/>
  <c r="AA1652" i="1"/>
  <c r="AB1652" i="1"/>
  <c r="AE1652" i="1"/>
  <c r="AA1653" i="1"/>
  <c r="AB1653" i="1"/>
  <c r="AE1653" i="1"/>
  <c r="AA1654" i="1"/>
  <c r="AB1654" i="1"/>
  <c r="AE1654" i="1"/>
  <c r="AA1655" i="1"/>
  <c r="AB1655" i="1"/>
  <c r="AE1655" i="1"/>
  <c r="AA1656" i="1"/>
  <c r="AB1656" i="1"/>
  <c r="AE1656" i="1"/>
  <c r="AA1657" i="1"/>
  <c r="AB1657" i="1"/>
  <c r="AE1657" i="1"/>
  <c r="AA1658" i="1"/>
  <c r="AB1658" i="1"/>
  <c r="AE1658" i="1"/>
  <c r="AA1659" i="1"/>
  <c r="AB1659" i="1"/>
  <c r="AE1659" i="1"/>
  <c r="AA1660" i="1"/>
  <c r="AB1660" i="1"/>
  <c r="AE1660" i="1"/>
  <c r="AA1661" i="1"/>
  <c r="AB1661" i="1"/>
  <c r="AE1661" i="1"/>
  <c r="AA1662" i="1"/>
  <c r="AB1662" i="1"/>
  <c r="AE1662" i="1"/>
  <c r="AA1663" i="1"/>
  <c r="AB1663" i="1"/>
  <c r="AE1663" i="1"/>
  <c r="AA1664" i="1"/>
  <c r="AB1664" i="1"/>
  <c r="AE1664" i="1"/>
  <c r="AA1665" i="1"/>
  <c r="AB1665" i="1"/>
  <c r="AE1665" i="1"/>
  <c r="AA1666" i="1"/>
  <c r="AB1666" i="1"/>
  <c r="AE1666" i="1"/>
  <c r="AA1667" i="1"/>
  <c r="AB1667" i="1"/>
  <c r="AE1667" i="1"/>
  <c r="AA1668" i="1"/>
  <c r="AB1668" i="1"/>
  <c r="AE1668" i="1"/>
  <c r="AA1669" i="1"/>
  <c r="AB1669" i="1"/>
  <c r="AE1669" i="1"/>
  <c r="AA1670" i="1"/>
  <c r="AB1670" i="1"/>
  <c r="AE1670" i="1"/>
  <c r="AA1671" i="1"/>
  <c r="AB1671" i="1"/>
  <c r="AE1671" i="1"/>
  <c r="AA1672" i="1"/>
  <c r="AB1672" i="1"/>
  <c r="AE1672" i="1"/>
  <c r="AA1673" i="1"/>
  <c r="AB1673" i="1"/>
  <c r="AE1673" i="1"/>
  <c r="AA1674" i="1"/>
  <c r="AB1674" i="1"/>
  <c r="AE1674" i="1"/>
  <c r="AA1675" i="1"/>
  <c r="AB1675" i="1"/>
  <c r="AE1675" i="1"/>
  <c r="AA1676" i="1"/>
  <c r="AB1676" i="1"/>
  <c r="AE1676" i="1"/>
  <c r="AA1677" i="1"/>
  <c r="AB1677" i="1"/>
  <c r="AE1677" i="1"/>
  <c r="AA1678" i="1"/>
  <c r="AB1678" i="1"/>
  <c r="AE1678" i="1"/>
  <c r="AA1679" i="1"/>
  <c r="AB1679" i="1"/>
  <c r="AE1679" i="1"/>
  <c r="AA1680" i="1"/>
  <c r="AB1680" i="1"/>
  <c r="AE1680" i="1"/>
  <c r="AA1681" i="1"/>
  <c r="AB1681" i="1"/>
  <c r="AE1681" i="1"/>
  <c r="AA1682" i="1"/>
  <c r="AB1682" i="1"/>
  <c r="AE1682" i="1"/>
  <c r="AA1683" i="1"/>
  <c r="AB1683" i="1"/>
  <c r="AE1683" i="1"/>
  <c r="AA1684" i="1"/>
  <c r="AB1684" i="1"/>
  <c r="AE1684" i="1"/>
  <c r="AA1685" i="1"/>
  <c r="AB1685" i="1"/>
  <c r="AE1685" i="1"/>
  <c r="AA1686" i="1"/>
  <c r="AB1686" i="1"/>
  <c r="AE1686" i="1"/>
  <c r="AA1687" i="1"/>
  <c r="AB1687" i="1"/>
  <c r="AE1687" i="1"/>
  <c r="AA1688" i="1"/>
  <c r="AB1688" i="1"/>
  <c r="AE1688" i="1"/>
  <c r="AA1689" i="1"/>
  <c r="AB1689" i="1"/>
  <c r="AE1689" i="1"/>
  <c r="AA1690" i="1"/>
  <c r="AB1690" i="1"/>
  <c r="AE1690" i="1"/>
  <c r="AA1691" i="1"/>
  <c r="AB1691" i="1"/>
  <c r="AE1691" i="1"/>
  <c r="AA1692" i="1"/>
  <c r="AB1692" i="1"/>
  <c r="AE1692" i="1"/>
  <c r="AA1693" i="1"/>
  <c r="AB1693" i="1"/>
  <c r="AE1693" i="1"/>
  <c r="AA1694" i="1"/>
  <c r="AB1694" i="1"/>
  <c r="AE1694" i="1"/>
  <c r="AA1695" i="1"/>
  <c r="AB1695" i="1"/>
  <c r="AE1695" i="1"/>
  <c r="AA1696" i="1"/>
  <c r="AB1696" i="1"/>
  <c r="AE1696" i="1"/>
  <c r="AA1697" i="1"/>
  <c r="AB1697" i="1"/>
  <c r="AE1697" i="1"/>
  <c r="AA1698" i="1"/>
  <c r="AB1698" i="1"/>
  <c r="AE1698" i="1"/>
  <c r="AA1699" i="1"/>
  <c r="AB1699" i="1"/>
  <c r="AE1699" i="1"/>
  <c r="AA1700" i="1"/>
  <c r="AB1700" i="1"/>
  <c r="AE1700" i="1"/>
  <c r="AA1701" i="1"/>
  <c r="AB1701" i="1"/>
  <c r="AE1701" i="1"/>
  <c r="AA1702" i="1"/>
  <c r="AB1702" i="1"/>
  <c r="AE1702" i="1"/>
  <c r="AA1703" i="1"/>
  <c r="AB1703" i="1"/>
  <c r="AE1703" i="1"/>
  <c r="AA1704" i="1"/>
  <c r="AB1704" i="1"/>
  <c r="AE1704" i="1"/>
  <c r="AA1705" i="1"/>
  <c r="AB1705" i="1"/>
  <c r="AE1705" i="1"/>
  <c r="AA1706" i="1"/>
  <c r="AB1706" i="1"/>
  <c r="AE1706" i="1"/>
  <c r="AA1707" i="1"/>
  <c r="AB1707" i="1"/>
  <c r="AE1707" i="1"/>
  <c r="AA1708" i="1"/>
  <c r="AB1708" i="1"/>
  <c r="AE1708" i="1"/>
  <c r="AA1709" i="1"/>
  <c r="AB1709" i="1"/>
  <c r="AE1709" i="1"/>
  <c r="AA1710" i="1"/>
  <c r="AB1710" i="1"/>
  <c r="AE1710" i="1"/>
  <c r="AA1711" i="1"/>
  <c r="AB1711" i="1"/>
  <c r="AE1711" i="1"/>
  <c r="AA1712" i="1"/>
  <c r="AB1712" i="1"/>
  <c r="AE1712" i="1"/>
  <c r="AA1713" i="1"/>
  <c r="AB1713" i="1"/>
  <c r="AE1713" i="1"/>
  <c r="AA1714" i="1"/>
  <c r="AB1714" i="1"/>
  <c r="AE1714" i="1"/>
  <c r="AA1715" i="1"/>
  <c r="AB1715" i="1"/>
  <c r="AE1715" i="1"/>
  <c r="AA1716" i="1"/>
  <c r="AB1716" i="1"/>
  <c r="AE1716" i="1"/>
  <c r="AA1717" i="1"/>
  <c r="AB1717" i="1"/>
  <c r="AE1717" i="1"/>
  <c r="AA1718" i="1"/>
  <c r="AB1718" i="1"/>
  <c r="AE1718" i="1"/>
  <c r="AA1719" i="1"/>
  <c r="AB1719" i="1"/>
  <c r="AE1719" i="1"/>
  <c r="AA1720" i="1"/>
  <c r="AB1720" i="1"/>
  <c r="AE1720" i="1"/>
  <c r="AA1721" i="1"/>
  <c r="AB1721" i="1"/>
  <c r="AE1721" i="1"/>
  <c r="AA1722" i="1"/>
  <c r="AB1722" i="1"/>
  <c r="AE1722" i="1"/>
  <c r="AA1723" i="1"/>
  <c r="AB1723" i="1"/>
  <c r="AE1723" i="1"/>
  <c r="AA1724" i="1"/>
  <c r="AB1724" i="1"/>
  <c r="AE1724" i="1"/>
  <c r="AA1725" i="1"/>
  <c r="AB1725" i="1"/>
  <c r="AE1725" i="1"/>
  <c r="AA1726" i="1"/>
  <c r="AB1726" i="1"/>
  <c r="AE1726" i="1"/>
  <c r="AA1727" i="1"/>
  <c r="AB1727" i="1"/>
  <c r="AE1727" i="1"/>
  <c r="AA1728" i="1"/>
  <c r="AB1728" i="1"/>
  <c r="AE1728" i="1"/>
  <c r="AA1729" i="1"/>
  <c r="AB1729" i="1"/>
  <c r="AE1729" i="1"/>
  <c r="AA1730" i="1"/>
  <c r="AB1730" i="1"/>
  <c r="AE1730" i="1"/>
  <c r="AA1731" i="1"/>
  <c r="AB1731" i="1"/>
  <c r="AE1731" i="1"/>
  <c r="AA1732" i="1"/>
  <c r="AB1732" i="1"/>
  <c r="AE1732" i="1"/>
  <c r="AA1733" i="1"/>
  <c r="AB1733" i="1"/>
  <c r="AE1733" i="1"/>
  <c r="AA1734" i="1"/>
  <c r="AB1734" i="1"/>
  <c r="AE1734" i="1"/>
  <c r="AA1735" i="1"/>
  <c r="AB1735" i="1"/>
  <c r="AE1735" i="1"/>
  <c r="AA1736" i="1"/>
  <c r="AB1736" i="1"/>
  <c r="AE1736" i="1"/>
  <c r="AA1737" i="1"/>
  <c r="AB1737" i="1"/>
  <c r="AE1737" i="1"/>
  <c r="AA1738" i="1"/>
  <c r="AB1738" i="1"/>
  <c r="AE1738" i="1"/>
  <c r="AA1739" i="1"/>
  <c r="AB1739" i="1"/>
  <c r="AE1739" i="1"/>
  <c r="AA1740" i="1"/>
  <c r="AB1740" i="1"/>
  <c r="AE1740" i="1"/>
  <c r="AA1741" i="1"/>
  <c r="AB1741" i="1"/>
  <c r="AE1741" i="1"/>
  <c r="AA1742" i="1"/>
  <c r="AB1742" i="1"/>
  <c r="AE1742" i="1"/>
  <c r="AA1743" i="1"/>
  <c r="AB1743" i="1"/>
  <c r="AE1743" i="1"/>
  <c r="AA1744" i="1"/>
  <c r="AB1744" i="1"/>
  <c r="AE1744" i="1"/>
  <c r="AA1745" i="1"/>
  <c r="AB1745" i="1"/>
  <c r="AE1745" i="1"/>
  <c r="AA1746" i="1"/>
  <c r="AB1746" i="1"/>
  <c r="AE1746" i="1"/>
  <c r="AA1747" i="1"/>
  <c r="AB1747" i="1"/>
  <c r="AE1747" i="1"/>
  <c r="AA1748" i="1"/>
  <c r="AB1748" i="1"/>
  <c r="AE1748" i="1"/>
  <c r="AA1749" i="1"/>
  <c r="AB1749" i="1"/>
  <c r="AE1749" i="1"/>
  <c r="AA1750" i="1"/>
  <c r="AB1750" i="1"/>
  <c r="AE1750" i="1"/>
  <c r="AA1751" i="1"/>
  <c r="AB1751" i="1"/>
  <c r="AE1751" i="1"/>
  <c r="AA1752" i="1"/>
  <c r="AB1752" i="1"/>
  <c r="AE1752" i="1"/>
  <c r="AA1753" i="1"/>
  <c r="AB1753" i="1"/>
  <c r="AE1753" i="1"/>
  <c r="AA1754" i="1"/>
  <c r="AB1754" i="1"/>
  <c r="AE1754" i="1"/>
  <c r="AA1755" i="1"/>
  <c r="AB1755" i="1"/>
  <c r="AE1755" i="1"/>
  <c r="AA1756" i="1"/>
  <c r="AB1756" i="1"/>
  <c r="AE1756" i="1"/>
  <c r="AA1757" i="1"/>
  <c r="AB1757" i="1"/>
  <c r="AE1757" i="1"/>
  <c r="AA1758" i="1"/>
  <c r="AB1758" i="1"/>
  <c r="AE1758" i="1"/>
  <c r="AA1759" i="1"/>
  <c r="AB1759" i="1"/>
  <c r="AE1759" i="1"/>
  <c r="AA1760" i="1"/>
  <c r="AB1760" i="1"/>
  <c r="AE1760" i="1"/>
  <c r="AA1761" i="1"/>
  <c r="AB1761" i="1"/>
  <c r="AE1761" i="1"/>
  <c r="AA1762" i="1"/>
  <c r="AB1762" i="1"/>
  <c r="AE1762" i="1"/>
  <c r="AA1763" i="1"/>
  <c r="AB1763" i="1"/>
  <c r="AE1763" i="1"/>
  <c r="AA1764" i="1"/>
  <c r="AB1764" i="1"/>
  <c r="AE1764" i="1"/>
  <c r="AA1765" i="1"/>
  <c r="AB1765" i="1"/>
  <c r="AE1765" i="1"/>
  <c r="AA1766" i="1"/>
  <c r="AB1766" i="1"/>
  <c r="AE1766" i="1"/>
  <c r="AA1767" i="1"/>
  <c r="AB1767" i="1"/>
  <c r="AE1767" i="1"/>
  <c r="AA1768" i="1"/>
  <c r="AB1768" i="1"/>
  <c r="AE1768" i="1"/>
  <c r="AA1769" i="1"/>
  <c r="AB1769" i="1"/>
  <c r="AE1769" i="1"/>
  <c r="AA1770" i="1"/>
  <c r="AB1770" i="1"/>
  <c r="AE1770" i="1"/>
  <c r="AA1771" i="1"/>
  <c r="AB1771" i="1"/>
  <c r="AE1771" i="1"/>
  <c r="AA1772" i="1"/>
  <c r="AB1772" i="1"/>
  <c r="AE1772" i="1"/>
  <c r="AA1773" i="1"/>
  <c r="AB1773" i="1"/>
  <c r="AE1773" i="1"/>
  <c r="AA1774" i="1"/>
  <c r="AB1774" i="1"/>
  <c r="AE1774" i="1"/>
  <c r="AA1775" i="1"/>
  <c r="AB1775" i="1"/>
  <c r="AE1775" i="1"/>
  <c r="AA1776" i="1"/>
  <c r="AB1776" i="1"/>
  <c r="AE1776" i="1"/>
  <c r="AA1777" i="1"/>
  <c r="AB1777" i="1"/>
  <c r="AE1777" i="1"/>
  <c r="AA1778" i="1"/>
  <c r="AB1778" i="1"/>
  <c r="AE1778" i="1"/>
  <c r="AA1779" i="1"/>
  <c r="AB1779" i="1"/>
  <c r="AE1779" i="1"/>
  <c r="AA1780" i="1"/>
  <c r="AB1780" i="1"/>
  <c r="AE1780" i="1"/>
  <c r="AA1781" i="1"/>
  <c r="AB1781" i="1"/>
  <c r="AE1781" i="1"/>
  <c r="AA1782" i="1"/>
  <c r="AB1782" i="1"/>
  <c r="AE1782" i="1"/>
  <c r="AA1783" i="1"/>
  <c r="AB1783" i="1"/>
  <c r="AE1783" i="1"/>
  <c r="AA1784" i="1"/>
  <c r="AB1784" i="1"/>
  <c r="AE1784" i="1"/>
  <c r="AA1785" i="1"/>
  <c r="AB1785" i="1"/>
  <c r="AE1785" i="1"/>
  <c r="AA1786" i="1"/>
  <c r="AB1786" i="1"/>
  <c r="AE1786" i="1"/>
  <c r="AA1787" i="1"/>
  <c r="AB1787" i="1"/>
  <c r="AE1787" i="1"/>
  <c r="AA1788" i="1"/>
  <c r="AB1788" i="1"/>
  <c r="AE1788" i="1"/>
  <c r="AA1789" i="1"/>
  <c r="AB1789" i="1"/>
  <c r="AE1789" i="1"/>
  <c r="AA1790" i="1"/>
  <c r="AB1790" i="1"/>
  <c r="AE1790" i="1"/>
  <c r="AA1791" i="1"/>
  <c r="AB1791" i="1"/>
  <c r="AE1791" i="1"/>
  <c r="AA1792" i="1"/>
  <c r="AB1792" i="1"/>
  <c r="AE1792" i="1"/>
  <c r="AA1793" i="1"/>
  <c r="AB1793" i="1"/>
  <c r="AE1793" i="1"/>
  <c r="AA1794" i="1"/>
  <c r="AB1794" i="1"/>
  <c r="AE1794" i="1"/>
  <c r="AA1795" i="1"/>
  <c r="AB1795" i="1"/>
  <c r="AE1795" i="1"/>
  <c r="AA1796" i="1"/>
  <c r="AB1796" i="1"/>
  <c r="AE1796" i="1"/>
  <c r="AA1797" i="1"/>
  <c r="AB1797" i="1"/>
  <c r="AE1797" i="1"/>
  <c r="AA1798" i="1"/>
  <c r="AB1798" i="1"/>
  <c r="AE1798" i="1"/>
  <c r="AA1799" i="1"/>
  <c r="AB1799" i="1"/>
  <c r="AE1799" i="1"/>
  <c r="AA1800" i="1"/>
  <c r="AB1800" i="1"/>
  <c r="AE1800" i="1"/>
  <c r="AA1801" i="1"/>
  <c r="AB1801" i="1"/>
  <c r="AE1801" i="1"/>
  <c r="AA1802" i="1"/>
  <c r="AB1802" i="1"/>
  <c r="AE1802" i="1"/>
  <c r="AA1803" i="1"/>
  <c r="AB1803" i="1"/>
  <c r="AE1803" i="1"/>
  <c r="AA1804" i="1"/>
  <c r="AB1804" i="1"/>
  <c r="AE1804" i="1"/>
  <c r="AA1805" i="1"/>
  <c r="AB1805" i="1"/>
  <c r="AE1805" i="1"/>
  <c r="AA1806" i="1"/>
  <c r="AB1806" i="1"/>
  <c r="AE1806" i="1"/>
  <c r="AA1807" i="1"/>
  <c r="AB1807" i="1"/>
  <c r="AE1807" i="1"/>
  <c r="AA1808" i="1"/>
  <c r="AB1808" i="1"/>
  <c r="AE1808" i="1"/>
  <c r="AA1809" i="1"/>
  <c r="AB1809" i="1"/>
  <c r="AE1809" i="1"/>
  <c r="AA1810" i="1"/>
  <c r="AB1810" i="1"/>
  <c r="AE1810" i="1"/>
  <c r="AA1811" i="1"/>
  <c r="AB1811" i="1"/>
  <c r="AE1811" i="1"/>
  <c r="AA1812" i="1"/>
  <c r="AB1812" i="1"/>
  <c r="AE1812" i="1"/>
  <c r="AA1813" i="1"/>
  <c r="AB1813" i="1"/>
  <c r="AE1813" i="1"/>
  <c r="AA1814" i="1"/>
  <c r="AB1814" i="1"/>
  <c r="AE1814" i="1"/>
  <c r="AA1815" i="1"/>
  <c r="AB1815" i="1"/>
  <c r="AE1815" i="1"/>
  <c r="AA1816" i="1"/>
  <c r="AB1816" i="1"/>
  <c r="AE1816" i="1"/>
  <c r="AA1817" i="1"/>
  <c r="AB1817" i="1"/>
  <c r="AE1817" i="1"/>
  <c r="AA1818" i="1"/>
  <c r="AB1818" i="1"/>
  <c r="AE1818" i="1"/>
  <c r="AA1819" i="1"/>
  <c r="AB1819" i="1"/>
  <c r="AE1819" i="1"/>
  <c r="AA1820" i="1"/>
  <c r="AB1820" i="1"/>
  <c r="AE1820" i="1"/>
  <c r="AA1821" i="1"/>
  <c r="AB1821" i="1"/>
  <c r="AE1821" i="1"/>
  <c r="AA1822" i="1"/>
  <c r="AB1822" i="1"/>
  <c r="AE1822" i="1"/>
  <c r="AA1823" i="1"/>
  <c r="AB1823" i="1"/>
  <c r="AE1823" i="1"/>
  <c r="AA1824" i="1"/>
  <c r="AB1824" i="1"/>
  <c r="AE1824" i="1"/>
  <c r="AA1825" i="1"/>
  <c r="AB1825" i="1"/>
  <c r="AE1825" i="1"/>
  <c r="AA1826" i="1"/>
  <c r="AB1826" i="1"/>
  <c r="AE1826" i="1"/>
  <c r="AA1827" i="1"/>
  <c r="AB1827" i="1"/>
  <c r="AE1827" i="1"/>
  <c r="AA1828" i="1"/>
  <c r="AB1828" i="1"/>
  <c r="AE1828" i="1"/>
  <c r="AA1829" i="1"/>
  <c r="AB1829" i="1"/>
  <c r="AE1829" i="1"/>
  <c r="AA1830" i="1"/>
  <c r="AB1830" i="1"/>
  <c r="AE1830" i="1"/>
  <c r="AA1831" i="1"/>
  <c r="AB1831" i="1"/>
  <c r="AE1831" i="1"/>
  <c r="AA1832" i="1"/>
  <c r="AB1832" i="1"/>
  <c r="AE1832" i="1"/>
  <c r="AA1833" i="1"/>
  <c r="AB1833" i="1"/>
  <c r="AE1833" i="1"/>
  <c r="AA1834" i="1"/>
  <c r="AB1834" i="1"/>
  <c r="AE1834" i="1"/>
  <c r="AA1835" i="1"/>
  <c r="AB1835" i="1"/>
  <c r="AE1835" i="1"/>
  <c r="AA1836" i="1"/>
  <c r="AB1836" i="1"/>
  <c r="AE1836" i="1"/>
  <c r="AA1837" i="1"/>
  <c r="AB1837" i="1"/>
  <c r="AE1837" i="1"/>
  <c r="AA1838" i="1"/>
  <c r="AB1838" i="1"/>
  <c r="AE1838" i="1"/>
  <c r="AA1839" i="1"/>
  <c r="AB1839" i="1"/>
  <c r="AE1839" i="1"/>
  <c r="AA1840" i="1"/>
  <c r="AB1840" i="1"/>
  <c r="AE1840" i="1"/>
  <c r="AA1841" i="1"/>
  <c r="AB1841" i="1"/>
  <c r="AE1841" i="1"/>
  <c r="AA1842" i="1"/>
  <c r="AB1842" i="1"/>
  <c r="AE1842" i="1"/>
  <c r="AA1843" i="1"/>
  <c r="AB1843" i="1"/>
  <c r="AE1843" i="1"/>
  <c r="AA1844" i="1"/>
  <c r="AB1844" i="1"/>
  <c r="AE1844" i="1"/>
  <c r="AA1845" i="1"/>
  <c r="AB1845" i="1"/>
  <c r="AE1845" i="1"/>
  <c r="AA1846" i="1"/>
  <c r="AB1846" i="1"/>
  <c r="AE1846" i="1"/>
  <c r="AA1847" i="1"/>
  <c r="AB1847" i="1"/>
  <c r="AE1847" i="1"/>
  <c r="AA1848" i="1"/>
  <c r="AB1848" i="1"/>
  <c r="AE1848" i="1"/>
  <c r="AA1849" i="1"/>
  <c r="AB1849" i="1"/>
  <c r="AE1849" i="1"/>
  <c r="AA1850" i="1"/>
  <c r="AB1850" i="1"/>
  <c r="AE1850" i="1"/>
  <c r="AA1851" i="1"/>
  <c r="AB1851" i="1"/>
  <c r="AE1851" i="1"/>
  <c r="AA1852" i="1"/>
  <c r="AB1852" i="1"/>
  <c r="AE1852" i="1"/>
  <c r="AA1853" i="1"/>
  <c r="AB1853" i="1"/>
  <c r="AE1853" i="1"/>
  <c r="AA1854" i="1"/>
  <c r="AB1854" i="1"/>
  <c r="AE1854" i="1"/>
  <c r="AA1855" i="1"/>
  <c r="AB1855" i="1"/>
  <c r="AE1855" i="1"/>
  <c r="AA1856" i="1"/>
  <c r="AB1856" i="1"/>
  <c r="AE1856" i="1"/>
  <c r="AA1857" i="1"/>
  <c r="AB1857" i="1"/>
  <c r="AE1857" i="1"/>
  <c r="AA1858" i="1"/>
  <c r="AB1858" i="1"/>
  <c r="AE1858" i="1"/>
  <c r="AA1859" i="1"/>
  <c r="AB1859" i="1"/>
  <c r="AE1859" i="1"/>
  <c r="AA1860" i="1"/>
  <c r="AB1860" i="1"/>
  <c r="AE1860" i="1"/>
  <c r="AA1861" i="1"/>
  <c r="AB1861" i="1"/>
  <c r="AE1861" i="1"/>
  <c r="AA1862" i="1"/>
  <c r="AB1862" i="1"/>
  <c r="AE1862" i="1"/>
  <c r="AA1863" i="1"/>
  <c r="AB1863" i="1"/>
  <c r="AE1863" i="1"/>
  <c r="AA1864" i="1"/>
  <c r="AB1864" i="1"/>
  <c r="AE1864" i="1"/>
  <c r="AA1865" i="1"/>
  <c r="AB1865" i="1"/>
  <c r="AE1865" i="1"/>
  <c r="AA1866" i="1"/>
  <c r="AB1866" i="1"/>
  <c r="AE1866" i="1"/>
  <c r="AA1867" i="1"/>
  <c r="AB1867" i="1"/>
  <c r="AE1867" i="1"/>
  <c r="AA1868" i="1"/>
  <c r="AB1868" i="1"/>
  <c r="AE1868" i="1"/>
  <c r="AA1869" i="1"/>
  <c r="AB1869" i="1"/>
  <c r="AE1869" i="1"/>
  <c r="AA1870" i="1"/>
  <c r="AB1870" i="1"/>
  <c r="AE1870" i="1"/>
  <c r="AA1871" i="1"/>
  <c r="AB1871" i="1"/>
  <c r="AE1871" i="1"/>
  <c r="AA1872" i="1"/>
  <c r="AB1872" i="1"/>
  <c r="AE1872" i="1"/>
  <c r="AA1873" i="1"/>
  <c r="AB1873" i="1"/>
  <c r="AE1873" i="1"/>
  <c r="AA1874" i="1"/>
  <c r="AB1874" i="1"/>
  <c r="AE1874" i="1"/>
  <c r="AA1875" i="1"/>
  <c r="AB1875" i="1"/>
  <c r="AE1875" i="1"/>
  <c r="AA1876" i="1"/>
  <c r="AB1876" i="1"/>
  <c r="AE1876" i="1"/>
  <c r="AA1877" i="1"/>
  <c r="AB1877" i="1"/>
  <c r="AE1877" i="1"/>
  <c r="AA1878" i="1"/>
  <c r="AB1878" i="1"/>
  <c r="AE1878" i="1"/>
  <c r="AA1879" i="1"/>
  <c r="AB1879" i="1"/>
  <c r="AE1879" i="1"/>
  <c r="AA1880" i="1"/>
  <c r="AB1880" i="1"/>
  <c r="AE1880" i="1"/>
  <c r="AA1881" i="1"/>
  <c r="AB1881" i="1"/>
  <c r="AE1881" i="1"/>
  <c r="AA1882" i="1"/>
  <c r="AB1882" i="1"/>
  <c r="AE1882" i="1"/>
  <c r="AA1883" i="1"/>
  <c r="AB1883" i="1"/>
  <c r="AE1883" i="1"/>
  <c r="AA1884" i="1"/>
  <c r="AB1884" i="1"/>
  <c r="AE1884" i="1"/>
  <c r="AA1885" i="1"/>
  <c r="AB1885" i="1"/>
  <c r="AE1885" i="1"/>
  <c r="AA1886" i="1"/>
  <c r="AB1886" i="1"/>
  <c r="AE1886" i="1"/>
  <c r="AA1887" i="1"/>
  <c r="AB1887" i="1"/>
  <c r="AE1887" i="1"/>
  <c r="AA1888" i="1"/>
  <c r="AB1888" i="1"/>
  <c r="AE1888" i="1"/>
  <c r="AA1889" i="1"/>
  <c r="AB1889" i="1"/>
  <c r="AE1889" i="1"/>
  <c r="AA1890" i="1"/>
  <c r="AB1890" i="1"/>
  <c r="AE1890" i="1"/>
  <c r="AA1891" i="1"/>
  <c r="AB1891" i="1"/>
  <c r="AE1891" i="1"/>
  <c r="AA1892" i="1"/>
  <c r="AB1892" i="1"/>
  <c r="AE1892" i="1"/>
  <c r="AA1893" i="1"/>
  <c r="AB1893" i="1"/>
  <c r="AE1893" i="1"/>
  <c r="AA1894" i="1"/>
  <c r="AB1894" i="1"/>
  <c r="AE1894" i="1"/>
  <c r="AA1895" i="1"/>
  <c r="AB1895" i="1"/>
  <c r="AE1895" i="1"/>
  <c r="AA1896" i="1"/>
  <c r="AB1896" i="1"/>
  <c r="AE1896" i="1"/>
  <c r="AA1897" i="1"/>
  <c r="AB1897" i="1"/>
  <c r="AE1897" i="1"/>
  <c r="AA1898" i="1"/>
  <c r="AB1898" i="1"/>
  <c r="AE1898" i="1"/>
  <c r="AA1899" i="1"/>
  <c r="AB1899" i="1"/>
  <c r="AE1899" i="1"/>
  <c r="AA1900" i="1"/>
  <c r="AB1900" i="1"/>
  <c r="AE1900" i="1"/>
  <c r="AA1901" i="1"/>
  <c r="AB1901" i="1"/>
  <c r="AE1901" i="1"/>
  <c r="AA1902" i="1"/>
  <c r="AB1902" i="1"/>
  <c r="AE1902" i="1"/>
  <c r="AA1903" i="1"/>
  <c r="AB1903" i="1"/>
  <c r="AE1903" i="1"/>
  <c r="AA1904" i="1"/>
  <c r="AB1904" i="1"/>
  <c r="AE1904" i="1"/>
  <c r="AA1905" i="1"/>
  <c r="AB1905" i="1"/>
  <c r="AE1905" i="1"/>
  <c r="AA1906" i="1"/>
  <c r="AB1906" i="1"/>
  <c r="AE1906" i="1"/>
  <c r="AA1907" i="1"/>
  <c r="AB1907" i="1"/>
  <c r="AE1907" i="1"/>
  <c r="AA1908" i="1"/>
  <c r="AB1908" i="1"/>
  <c r="AE1908" i="1"/>
  <c r="AA1909" i="1"/>
  <c r="AB1909" i="1"/>
  <c r="AE1909" i="1"/>
  <c r="AA1910" i="1"/>
  <c r="AB1910" i="1"/>
  <c r="AE1910" i="1"/>
  <c r="AA1911" i="1"/>
  <c r="AB1911" i="1"/>
  <c r="AE1911" i="1"/>
  <c r="AA1912" i="1"/>
  <c r="AB1912" i="1"/>
  <c r="AE1912" i="1"/>
  <c r="AA1913" i="1"/>
  <c r="AB1913" i="1"/>
  <c r="AE1913" i="1"/>
  <c r="AA1914" i="1"/>
  <c r="AB1914" i="1"/>
  <c r="AE1914" i="1"/>
  <c r="AA1915" i="1"/>
  <c r="AB1915" i="1"/>
  <c r="AE1915" i="1"/>
  <c r="AA1916" i="1"/>
  <c r="AB1916" i="1"/>
  <c r="AE1916" i="1"/>
  <c r="AA1917" i="1"/>
  <c r="AB1917" i="1"/>
  <c r="AE1917" i="1"/>
  <c r="AA1918" i="1"/>
  <c r="AB1918" i="1"/>
  <c r="AE1918" i="1"/>
  <c r="AA1919" i="1"/>
  <c r="AB1919" i="1"/>
  <c r="AE1919" i="1"/>
  <c r="AA1920" i="1"/>
  <c r="AB1920" i="1"/>
  <c r="AE1920" i="1"/>
  <c r="AA1921" i="1"/>
  <c r="AB1921" i="1"/>
  <c r="AE1921" i="1"/>
  <c r="AA1922" i="1"/>
  <c r="AB1922" i="1"/>
  <c r="AE1922" i="1"/>
  <c r="AA1923" i="1"/>
  <c r="AB1923" i="1"/>
  <c r="AE1923" i="1"/>
  <c r="AA1924" i="1"/>
  <c r="AB1924" i="1"/>
  <c r="AE1924" i="1"/>
  <c r="AA1925" i="1"/>
  <c r="AB1925" i="1"/>
  <c r="AE1925" i="1"/>
  <c r="AA1926" i="1"/>
  <c r="AB1926" i="1"/>
  <c r="AE1926" i="1"/>
  <c r="AA1927" i="1"/>
  <c r="AB1927" i="1"/>
  <c r="AE1927" i="1"/>
  <c r="AA1928" i="1"/>
  <c r="AB1928" i="1"/>
  <c r="AE1928" i="1"/>
  <c r="AA1929" i="1"/>
  <c r="AB1929" i="1"/>
  <c r="AE1929" i="1"/>
  <c r="AA1930" i="1"/>
  <c r="AB1930" i="1"/>
  <c r="AE1930" i="1"/>
  <c r="AA1931" i="1"/>
  <c r="AB1931" i="1"/>
  <c r="AE1931" i="1"/>
  <c r="AA1932" i="1"/>
  <c r="AB1932" i="1"/>
  <c r="AE1932" i="1"/>
  <c r="AA1933" i="1"/>
  <c r="AB1933" i="1"/>
  <c r="AE1933" i="1"/>
  <c r="AA1934" i="1"/>
  <c r="AB1934" i="1"/>
  <c r="AE1934" i="1"/>
  <c r="AA1935" i="1"/>
  <c r="AB1935" i="1"/>
  <c r="AE1935" i="1"/>
  <c r="AA1936" i="1"/>
  <c r="AB1936" i="1"/>
  <c r="AE1936" i="1"/>
  <c r="AA1937" i="1"/>
  <c r="AB1937" i="1"/>
  <c r="AE1937" i="1"/>
  <c r="AA1938" i="1"/>
  <c r="AB1938" i="1"/>
  <c r="AE1938" i="1"/>
  <c r="AA1939" i="1"/>
  <c r="AB1939" i="1"/>
  <c r="AE1939" i="1"/>
  <c r="AA1940" i="1"/>
  <c r="AB1940" i="1"/>
  <c r="AE1940" i="1"/>
  <c r="AA1941" i="1"/>
  <c r="AB1941" i="1"/>
  <c r="AE1941" i="1"/>
  <c r="AA1942" i="1"/>
  <c r="AB1942" i="1"/>
  <c r="AE1942" i="1"/>
  <c r="AA1943" i="1"/>
  <c r="AB1943" i="1"/>
  <c r="AE1943" i="1"/>
  <c r="AA1944" i="1"/>
  <c r="AB1944" i="1"/>
  <c r="AE1944" i="1"/>
  <c r="AA1945" i="1"/>
  <c r="AB1945" i="1"/>
  <c r="AE1945" i="1"/>
  <c r="AA1946" i="1"/>
  <c r="AB1946" i="1"/>
  <c r="AE1946" i="1"/>
  <c r="AA1947" i="1"/>
  <c r="AB1947" i="1"/>
  <c r="AE1947" i="1"/>
  <c r="AA1948" i="1"/>
  <c r="AB1948" i="1"/>
  <c r="AE1948" i="1"/>
  <c r="AA1949" i="1"/>
  <c r="AB1949" i="1"/>
  <c r="AE1949" i="1"/>
  <c r="AA1950" i="1"/>
  <c r="AB1950" i="1"/>
  <c r="AE1950" i="1"/>
  <c r="AA1951" i="1"/>
  <c r="AB1951" i="1"/>
  <c r="AE1951" i="1"/>
  <c r="AA1952" i="1"/>
  <c r="AB1952" i="1"/>
  <c r="AE1952" i="1"/>
  <c r="AA1953" i="1"/>
  <c r="AB1953" i="1"/>
  <c r="AE1953" i="1"/>
  <c r="AA1954" i="1"/>
  <c r="AB1954" i="1"/>
  <c r="AE1954" i="1"/>
  <c r="AA1955" i="1"/>
  <c r="AB1955" i="1"/>
  <c r="AE1955" i="1"/>
  <c r="AA1956" i="1"/>
  <c r="AB1956" i="1"/>
  <c r="AE1956" i="1"/>
  <c r="AA1957" i="1"/>
  <c r="AB1957" i="1"/>
  <c r="AE1957" i="1"/>
  <c r="AA1958" i="1"/>
  <c r="AB1958" i="1"/>
  <c r="AE1958" i="1"/>
  <c r="AA1959" i="1"/>
  <c r="AB1959" i="1"/>
  <c r="AE1959" i="1"/>
  <c r="AA1960" i="1"/>
  <c r="AB1960" i="1"/>
  <c r="AE1960" i="1"/>
  <c r="AA1961" i="1"/>
  <c r="AB1961" i="1"/>
  <c r="AE1961" i="1"/>
  <c r="AA1962" i="1"/>
  <c r="AB1962" i="1"/>
  <c r="AE1962" i="1"/>
  <c r="AA1963" i="1"/>
  <c r="AB1963" i="1"/>
  <c r="AE1963" i="1"/>
  <c r="AA1964" i="1"/>
  <c r="AB1964" i="1"/>
  <c r="AE1964" i="1"/>
  <c r="AA1965" i="1"/>
  <c r="AB1965" i="1"/>
  <c r="AE1965" i="1"/>
  <c r="AA1966" i="1"/>
  <c r="AB1966" i="1"/>
  <c r="AE1966" i="1"/>
  <c r="AA1967" i="1"/>
  <c r="AB1967" i="1"/>
  <c r="AE1967" i="1"/>
  <c r="AA1968" i="1"/>
  <c r="AB1968" i="1"/>
  <c r="AE1968" i="1"/>
  <c r="AA1969" i="1"/>
  <c r="AB1969" i="1"/>
  <c r="AE1969" i="1"/>
  <c r="AA1970" i="1"/>
  <c r="AB1970" i="1"/>
  <c r="AE1970" i="1"/>
  <c r="AA1971" i="1"/>
  <c r="AB1971" i="1"/>
  <c r="AE1971" i="1"/>
  <c r="AA1972" i="1"/>
  <c r="AB1972" i="1"/>
  <c r="AE1972" i="1"/>
  <c r="AA1973" i="1"/>
  <c r="AB1973" i="1"/>
  <c r="AE1973" i="1"/>
  <c r="AA1974" i="1"/>
  <c r="AB1974" i="1"/>
  <c r="AE1974" i="1"/>
  <c r="AA1975" i="1"/>
  <c r="AB1975" i="1"/>
  <c r="AE1975" i="1"/>
  <c r="AA1976" i="1"/>
  <c r="AB1976" i="1"/>
  <c r="AE1976" i="1"/>
  <c r="AA1977" i="1"/>
  <c r="AB1977" i="1"/>
  <c r="AE1977" i="1"/>
  <c r="AA1978" i="1"/>
  <c r="AB1978" i="1"/>
  <c r="AE1978" i="1"/>
  <c r="AA1979" i="1"/>
  <c r="AB1979" i="1"/>
  <c r="AE1979" i="1"/>
  <c r="AA1980" i="1"/>
  <c r="AB1980" i="1"/>
  <c r="AE1980" i="1"/>
  <c r="AA1981" i="1"/>
  <c r="AB1981" i="1"/>
  <c r="AE1981" i="1"/>
  <c r="AA1982" i="1"/>
  <c r="AB1982" i="1"/>
  <c r="AE1982" i="1"/>
  <c r="AA1983" i="1"/>
  <c r="AB1983" i="1"/>
  <c r="AE1983" i="1"/>
  <c r="AA1984" i="1"/>
  <c r="AB1984" i="1"/>
  <c r="AE1984" i="1"/>
  <c r="AA1985" i="1"/>
  <c r="AB1985" i="1"/>
  <c r="AE1985" i="1"/>
  <c r="AA1986" i="1"/>
  <c r="AB1986" i="1"/>
  <c r="AE1986" i="1"/>
  <c r="AA1987" i="1"/>
  <c r="AB1987" i="1"/>
  <c r="AE1987" i="1"/>
  <c r="AA1988" i="1"/>
  <c r="AB1988" i="1"/>
  <c r="AE1988" i="1"/>
  <c r="AA1989" i="1"/>
  <c r="AB1989" i="1"/>
  <c r="AE1989" i="1"/>
  <c r="AA1990" i="1"/>
  <c r="AB1990" i="1"/>
  <c r="AE1990" i="1"/>
  <c r="AA1991" i="1"/>
  <c r="AB1991" i="1"/>
  <c r="AE1991" i="1"/>
  <c r="AA1992" i="1"/>
  <c r="AB1992" i="1"/>
  <c r="AE1992" i="1"/>
  <c r="AA1993" i="1"/>
  <c r="AB1993" i="1"/>
  <c r="AE1993" i="1"/>
  <c r="AA1994" i="1"/>
  <c r="AB1994" i="1"/>
  <c r="AE1994" i="1"/>
  <c r="AA1995" i="1"/>
  <c r="AB1995" i="1"/>
  <c r="AE1995" i="1"/>
  <c r="AA1996" i="1"/>
  <c r="AB1996" i="1"/>
  <c r="AE1996" i="1"/>
  <c r="AA1997" i="1"/>
  <c r="AB1997" i="1"/>
  <c r="AE1997" i="1"/>
  <c r="AA1998" i="1"/>
  <c r="AB1998" i="1"/>
  <c r="AE1998" i="1"/>
  <c r="AA1999" i="1"/>
  <c r="AB1999" i="1"/>
  <c r="AE1999" i="1"/>
  <c r="AA2000" i="1"/>
  <c r="AB2000" i="1"/>
  <c r="AE2000" i="1"/>
  <c r="AA2001" i="1"/>
  <c r="AB2001" i="1"/>
  <c r="AE2001" i="1"/>
  <c r="AA2002" i="1"/>
  <c r="AB2002" i="1"/>
  <c r="AE2002" i="1"/>
  <c r="AA2003" i="1"/>
  <c r="AB2003" i="1"/>
  <c r="AE2003" i="1"/>
  <c r="AA2004" i="1"/>
  <c r="AB2004" i="1"/>
  <c r="AE2004" i="1"/>
  <c r="AA2005" i="1"/>
  <c r="AB2005" i="1"/>
  <c r="AE2005" i="1"/>
  <c r="AA2006" i="1"/>
  <c r="AB2006" i="1"/>
  <c r="AE2006" i="1"/>
  <c r="AA2007" i="1"/>
  <c r="AB2007" i="1"/>
  <c r="AE2007" i="1"/>
  <c r="AA2008" i="1"/>
  <c r="AB2008" i="1"/>
  <c r="AE2008" i="1"/>
  <c r="AA2009" i="1"/>
  <c r="AB2009" i="1"/>
  <c r="AE2009" i="1"/>
  <c r="AA2010" i="1"/>
  <c r="AB2010" i="1"/>
  <c r="AE2010" i="1"/>
  <c r="AA2011" i="1"/>
  <c r="AB2011" i="1"/>
  <c r="AE2011" i="1"/>
  <c r="AA2012" i="1"/>
  <c r="AB2012" i="1"/>
  <c r="AE2012" i="1"/>
  <c r="AA2013" i="1"/>
  <c r="AB2013" i="1"/>
  <c r="AE2013" i="1"/>
  <c r="AA2014" i="1"/>
  <c r="AB2014" i="1"/>
  <c r="AE2014" i="1"/>
  <c r="AA2015" i="1"/>
  <c r="AB2015" i="1"/>
  <c r="AE2015" i="1"/>
  <c r="AA2016" i="1"/>
  <c r="AB2016" i="1"/>
  <c r="AE2016" i="1"/>
  <c r="AA2017" i="1"/>
  <c r="AB2017" i="1"/>
  <c r="AE2017" i="1"/>
  <c r="AA2018" i="1"/>
  <c r="AB2018" i="1"/>
  <c r="AE2018" i="1"/>
  <c r="AA2019" i="1"/>
  <c r="AB2019" i="1"/>
  <c r="AE2019" i="1"/>
  <c r="AA2020" i="1"/>
  <c r="AB2020" i="1"/>
  <c r="AE2020" i="1"/>
  <c r="AA2021" i="1"/>
  <c r="AB2021" i="1"/>
  <c r="AE2021" i="1"/>
  <c r="AA2022" i="1"/>
  <c r="AB2022" i="1"/>
  <c r="AE2022" i="1"/>
  <c r="AA2023" i="1"/>
  <c r="AB2023" i="1"/>
  <c r="AE2023" i="1"/>
  <c r="AA2024" i="1"/>
  <c r="B159" i="3"/>
  <c r="H159" i="3"/>
  <c r="AB2024" i="1"/>
  <c r="C159" i="3"/>
  <c r="I159" i="3"/>
  <c r="D159" i="3"/>
  <c r="J159" i="3"/>
  <c r="E159" i="3"/>
  <c r="K159" i="3"/>
  <c r="AE2024" i="1"/>
  <c r="F159" i="3"/>
  <c r="L159" i="3"/>
  <c r="AA2025" i="1"/>
  <c r="AB2025" i="1"/>
  <c r="AE2025" i="1"/>
  <c r="AA2026" i="1"/>
  <c r="AB2026" i="1"/>
  <c r="AE2026" i="1"/>
  <c r="AA2027" i="1"/>
  <c r="AB2027" i="1"/>
  <c r="AE2027" i="1"/>
  <c r="AA2028" i="1"/>
  <c r="AB2028" i="1"/>
  <c r="AE2028" i="1"/>
  <c r="AA2029" i="1"/>
  <c r="AB2029" i="1"/>
  <c r="AE2029" i="1"/>
  <c r="AA2030" i="1"/>
  <c r="AB2030" i="1"/>
  <c r="AE2030" i="1"/>
  <c r="AA2031" i="1"/>
  <c r="AB2031" i="1"/>
  <c r="AE2031" i="1"/>
  <c r="AA2032" i="1"/>
  <c r="AB2032" i="1"/>
  <c r="AE2032" i="1"/>
  <c r="AA2033" i="1"/>
  <c r="AB2033" i="1"/>
  <c r="AE2033" i="1"/>
  <c r="AA2034" i="1"/>
  <c r="AB2034" i="1"/>
  <c r="AE2034" i="1"/>
  <c r="AA2035" i="1"/>
  <c r="AB2035" i="1"/>
  <c r="AE2035" i="1"/>
  <c r="AA2036" i="1"/>
  <c r="AB2036" i="1"/>
  <c r="AE2036" i="1"/>
  <c r="AA2037" i="1"/>
  <c r="AB2037" i="1"/>
  <c r="AE2037" i="1"/>
  <c r="AA2038" i="1"/>
  <c r="AB2038" i="1"/>
  <c r="AE2038" i="1"/>
  <c r="AA2039" i="1"/>
  <c r="AB2039" i="1"/>
  <c r="AE2039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4" i="1"/>
  <c r="I5" i="1"/>
  <c r="I6" i="1"/>
  <c r="I7" i="1"/>
  <c r="I8" i="1"/>
  <c r="I9" i="1"/>
  <c r="I10" i="1"/>
  <c r="I11" i="1"/>
  <c r="I12" i="1"/>
  <c r="I13" i="1"/>
  <c r="I3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" i="1"/>
  <c r="Y5" i="1"/>
  <c r="Y6" i="1"/>
  <c r="Y7" i="1"/>
  <c r="Y8" i="1"/>
  <c r="Y9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3" i="1"/>
  <c r="E154" i="3"/>
  <c r="K154" i="3"/>
  <c r="E144" i="3"/>
  <c r="K144" i="3"/>
  <c r="C144" i="3"/>
  <c r="I144" i="3"/>
  <c r="E122" i="3"/>
  <c r="K122" i="3"/>
  <c r="C122" i="3"/>
  <c r="I122" i="3"/>
  <c r="E64" i="3"/>
  <c r="K64" i="3"/>
  <c r="C64" i="3"/>
  <c r="I64" i="3"/>
  <c r="F160" i="3"/>
  <c r="L160" i="3"/>
  <c r="F154" i="3"/>
  <c r="L154" i="3"/>
  <c r="D154" i="3"/>
  <c r="J154" i="3"/>
  <c r="B154" i="3"/>
  <c r="H154" i="3"/>
  <c r="F145" i="3"/>
  <c r="L145" i="3"/>
  <c r="D145" i="3"/>
  <c r="J145" i="3"/>
  <c r="B145" i="3"/>
  <c r="H145" i="3"/>
  <c r="F144" i="3"/>
  <c r="L144" i="3"/>
  <c r="D144" i="3"/>
  <c r="J144" i="3"/>
  <c r="B144" i="3"/>
  <c r="H144" i="3"/>
  <c r="F139" i="3"/>
  <c r="L139" i="3"/>
  <c r="D139" i="3"/>
  <c r="J139" i="3"/>
  <c r="B139" i="3"/>
  <c r="H139" i="3"/>
  <c r="F132" i="3"/>
  <c r="L132" i="3"/>
  <c r="D132" i="3"/>
  <c r="J132" i="3"/>
  <c r="B132" i="3"/>
  <c r="H132" i="3"/>
  <c r="E129" i="3"/>
  <c r="K129" i="3"/>
  <c r="C129" i="3"/>
  <c r="I129" i="3"/>
  <c r="F128" i="3"/>
  <c r="L128" i="3"/>
  <c r="D128" i="3"/>
  <c r="J128" i="3"/>
  <c r="B128" i="3"/>
  <c r="H128" i="3"/>
  <c r="E124" i="3"/>
  <c r="K124" i="3"/>
  <c r="C124" i="3"/>
  <c r="I124" i="3"/>
  <c r="F122" i="3"/>
  <c r="L122" i="3"/>
  <c r="D122" i="3"/>
  <c r="J122" i="3"/>
  <c r="B122" i="3"/>
  <c r="H122" i="3"/>
  <c r="F121" i="3"/>
  <c r="L121" i="3"/>
  <c r="D121" i="3"/>
  <c r="J121" i="3"/>
  <c r="B121" i="3"/>
  <c r="H121" i="3"/>
  <c r="F117" i="3"/>
  <c r="L117" i="3"/>
  <c r="D117" i="3"/>
  <c r="J117" i="3"/>
  <c r="B117" i="3"/>
  <c r="H117" i="3"/>
  <c r="F116" i="3"/>
  <c r="L116" i="3"/>
  <c r="D116" i="3"/>
  <c r="J116" i="3"/>
  <c r="B116" i="3"/>
  <c r="H116" i="3"/>
  <c r="E109" i="3"/>
  <c r="K109" i="3"/>
  <c r="C109" i="3"/>
  <c r="I109" i="3"/>
  <c r="E108" i="3"/>
  <c r="K108" i="3"/>
  <c r="C108" i="3"/>
  <c r="I108" i="3"/>
  <c r="E106" i="3"/>
  <c r="K106" i="3"/>
  <c r="C106" i="3"/>
  <c r="I106" i="3"/>
  <c r="E105" i="3"/>
  <c r="K105" i="3"/>
  <c r="C105" i="3"/>
  <c r="I105" i="3"/>
  <c r="F102" i="3"/>
  <c r="L102" i="3"/>
  <c r="D102" i="3"/>
  <c r="J102" i="3"/>
  <c r="B102" i="3"/>
  <c r="H102" i="3"/>
  <c r="F98" i="3"/>
  <c r="L98" i="3"/>
  <c r="D98" i="3"/>
  <c r="J98" i="3"/>
  <c r="B98" i="3"/>
  <c r="H98" i="3"/>
  <c r="F97" i="3"/>
  <c r="L97" i="3"/>
  <c r="D97" i="3"/>
  <c r="J97" i="3"/>
  <c r="B97" i="3"/>
  <c r="H97" i="3"/>
  <c r="E95" i="3"/>
  <c r="K95" i="3"/>
  <c r="C95" i="3"/>
  <c r="I95" i="3"/>
  <c r="F93" i="3"/>
  <c r="L93" i="3"/>
  <c r="D93" i="3"/>
  <c r="J93" i="3"/>
  <c r="B93" i="3"/>
  <c r="H93" i="3"/>
  <c r="E91" i="3"/>
  <c r="K91" i="3"/>
  <c r="C91" i="3"/>
  <c r="I91" i="3"/>
  <c r="E90" i="3"/>
  <c r="K90" i="3"/>
  <c r="C154" i="3"/>
  <c r="I154" i="3"/>
  <c r="E145" i="3"/>
  <c r="K145" i="3"/>
  <c r="C145" i="3"/>
  <c r="I145" i="3"/>
  <c r="E139" i="3"/>
  <c r="K139" i="3"/>
  <c r="C139" i="3"/>
  <c r="I139" i="3"/>
  <c r="E132" i="3"/>
  <c r="K132" i="3"/>
  <c r="C132" i="3"/>
  <c r="I132" i="3"/>
  <c r="F129" i="3"/>
  <c r="L129" i="3"/>
  <c r="D129" i="3"/>
  <c r="J129" i="3"/>
  <c r="B129" i="3"/>
  <c r="H129" i="3"/>
  <c r="E128" i="3"/>
  <c r="K128" i="3"/>
  <c r="C128" i="3"/>
  <c r="I128" i="3"/>
  <c r="E121" i="3"/>
  <c r="K121" i="3"/>
  <c r="C121" i="3"/>
  <c r="I121" i="3"/>
  <c r="E117" i="3"/>
  <c r="K117" i="3"/>
  <c r="C117" i="3"/>
  <c r="I117" i="3"/>
  <c r="E116" i="3"/>
  <c r="K116" i="3"/>
  <c r="C116" i="3"/>
  <c r="I116" i="3"/>
  <c r="F109" i="3"/>
  <c r="L109" i="3"/>
  <c r="D109" i="3"/>
  <c r="J109" i="3"/>
  <c r="B109" i="3"/>
  <c r="H109" i="3"/>
  <c r="F108" i="3"/>
  <c r="L108" i="3"/>
  <c r="D108" i="3"/>
  <c r="J108" i="3"/>
  <c r="B108" i="3"/>
  <c r="H108" i="3"/>
  <c r="F106" i="3"/>
  <c r="L106" i="3"/>
  <c r="D106" i="3"/>
  <c r="J106" i="3"/>
  <c r="B106" i="3"/>
  <c r="H106" i="3"/>
  <c r="F105" i="3"/>
  <c r="L105" i="3"/>
  <c r="D105" i="3"/>
  <c r="J105" i="3"/>
  <c r="B105" i="3"/>
  <c r="H105" i="3"/>
  <c r="E102" i="3"/>
  <c r="K102" i="3"/>
  <c r="C102" i="3"/>
  <c r="I102" i="3"/>
  <c r="E98" i="3"/>
  <c r="K98" i="3"/>
  <c r="C98" i="3"/>
  <c r="I98" i="3"/>
  <c r="E97" i="3"/>
  <c r="K97" i="3"/>
  <c r="C97" i="3"/>
  <c r="I97" i="3"/>
  <c r="F95" i="3"/>
  <c r="L95" i="3"/>
  <c r="D95" i="3"/>
  <c r="J95" i="3"/>
  <c r="B95" i="3"/>
  <c r="H95" i="3"/>
  <c r="E93" i="3"/>
  <c r="K93" i="3"/>
  <c r="C93" i="3"/>
  <c r="I93" i="3"/>
  <c r="F91" i="3"/>
  <c r="L91" i="3"/>
  <c r="D91" i="3"/>
  <c r="J91" i="3"/>
  <c r="B91" i="3"/>
  <c r="H91" i="3"/>
  <c r="F90" i="3"/>
  <c r="L90" i="3"/>
  <c r="D90" i="3"/>
  <c r="J90" i="3"/>
  <c r="B90" i="3"/>
  <c r="H90" i="3"/>
  <c r="E86" i="3"/>
  <c r="K86" i="3"/>
  <c r="C86" i="3"/>
  <c r="I86" i="3"/>
  <c r="E85" i="3"/>
  <c r="K85" i="3"/>
  <c r="C85" i="3"/>
  <c r="I85" i="3"/>
  <c r="F84" i="3"/>
  <c r="L84" i="3"/>
  <c r="D84" i="3"/>
  <c r="J84" i="3"/>
  <c r="B84" i="3"/>
  <c r="H84" i="3"/>
  <c r="E83" i="3"/>
  <c r="K83" i="3"/>
  <c r="C83" i="3"/>
  <c r="I83" i="3"/>
  <c r="E80" i="3"/>
  <c r="K80" i="3"/>
  <c r="C80" i="3"/>
  <c r="I80" i="3"/>
  <c r="F79" i="3"/>
  <c r="L79" i="3"/>
  <c r="D79" i="3"/>
  <c r="J79" i="3"/>
  <c r="B79" i="3"/>
  <c r="H79" i="3"/>
  <c r="F78" i="3"/>
  <c r="L78" i="3"/>
  <c r="D78" i="3"/>
  <c r="J78" i="3"/>
  <c r="B78" i="3"/>
  <c r="H78" i="3"/>
  <c r="E76" i="3"/>
  <c r="K76" i="3"/>
  <c r="C76" i="3"/>
  <c r="I76" i="3"/>
  <c r="F71" i="3"/>
  <c r="L71" i="3"/>
  <c r="D71" i="3"/>
  <c r="J71" i="3"/>
  <c r="B71" i="3"/>
  <c r="H71" i="3"/>
  <c r="C90" i="3"/>
  <c r="I90" i="3"/>
  <c r="F86" i="3"/>
  <c r="L86" i="3"/>
  <c r="D86" i="3"/>
  <c r="J86" i="3"/>
  <c r="B86" i="3"/>
  <c r="H86" i="3"/>
  <c r="F85" i="3"/>
  <c r="L85" i="3"/>
  <c r="D85" i="3"/>
  <c r="J85" i="3"/>
  <c r="B85" i="3"/>
  <c r="H85" i="3"/>
  <c r="E84" i="3"/>
  <c r="K84" i="3"/>
  <c r="C84" i="3"/>
  <c r="I84" i="3"/>
  <c r="F83" i="3"/>
  <c r="L83" i="3"/>
  <c r="D83" i="3"/>
  <c r="J83" i="3"/>
  <c r="B83" i="3"/>
  <c r="H83" i="3"/>
  <c r="F82" i="3"/>
  <c r="L82" i="3"/>
  <c r="D82" i="3"/>
  <c r="J82" i="3"/>
  <c r="B82" i="3"/>
  <c r="H82" i="3"/>
  <c r="F80" i="3"/>
  <c r="L80" i="3"/>
  <c r="D80" i="3"/>
  <c r="J80" i="3"/>
  <c r="B80" i="3"/>
  <c r="H80" i="3"/>
  <c r="E79" i="3"/>
  <c r="K79" i="3"/>
  <c r="C79" i="3"/>
  <c r="I79" i="3"/>
  <c r="E78" i="3"/>
  <c r="K78" i="3"/>
  <c r="C78" i="3"/>
  <c r="I78" i="3"/>
  <c r="F76" i="3"/>
  <c r="L76" i="3"/>
  <c r="D76" i="3"/>
  <c r="J76" i="3"/>
  <c r="B76" i="3"/>
  <c r="H76" i="3"/>
  <c r="E71" i="3"/>
  <c r="K71" i="3"/>
  <c r="C71" i="3"/>
  <c r="I71" i="3"/>
  <c r="E68" i="3"/>
  <c r="K68" i="3"/>
  <c r="C68" i="3"/>
  <c r="I68" i="3"/>
  <c r="F67" i="3"/>
  <c r="L67" i="3"/>
  <c r="D67" i="3"/>
  <c r="J67" i="3"/>
  <c r="B67" i="3"/>
  <c r="H67" i="3"/>
  <c r="F64" i="3"/>
  <c r="L64" i="3"/>
  <c r="D64" i="3"/>
  <c r="J64" i="3"/>
  <c r="B64" i="3"/>
  <c r="H64" i="3"/>
  <c r="F62" i="3"/>
  <c r="L62" i="3"/>
  <c r="D62" i="3"/>
  <c r="J62" i="3"/>
  <c r="B62" i="3"/>
  <c r="H62" i="3"/>
  <c r="F59" i="3"/>
  <c r="L59" i="3"/>
  <c r="D59" i="3"/>
  <c r="J59" i="3"/>
  <c r="B59" i="3"/>
  <c r="H59" i="3"/>
  <c r="F54" i="3"/>
  <c r="L54" i="3"/>
  <c r="D54" i="3"/>
  <c r="J54" i="3"/>
  <c r="B54" i="3"/>
  <c r="H54" i="3"/>
  <c r="F53" i="3"/>
  <c r="L53" i="3"/>
  <c r="D53" i="3"/>
  <c r="J53" i="3"/>
  <c r="B53" i="3"/>
  <c r="H53" i="3"/>
  <c r="E48" i="3"/>
  <c r="K48" i="3"/>
  <c r="C48" i="3"/>
  <c r="I48" i="3"/>
  <c r="E44" i="3"/>
  <c r="K44" i="3"/>
  <c r="C44" i="3"/>
  <c r="I44" i="3"/>
  <c r="F43" i="3"/>
  <c r="L43" i="3"/>
  <c r="D43" i="3"/>
  <c r="J43" i="3"/>
  <c r="B43" i="3"/>
  <c r="H43" i="3"/>
  <c r="E40" i="3"/>
  <c r="K40" i="3"/>
  <c r="C40" i="3"/>
  <c r="I40" i="3"/>
  <c r="F38" i="3"/>
  <c r="L38" i="3"/>
  <c r="D38" i="3"/>
  <c r="J38" i="3"/>
  <c r="B38" i="3"/>
  <c r="H38" i="3"/>
  <c r="F36" i="3"/>
  <c r="L36" i="3"/>
  <c r="D36" i="3"/>
  <c r="J36" i="3"/>
  <c r="B36" i="3"/>
  <c r="H36" i="3"/>
  <c r="F33" i="3"/>
  <c r="L33" i="3"/>
  <c r="D33" i="3"/>
  <c r="J33" i="3"/>
  <c r="B33" i="3"/>
  <c r="H33" i="3"/>
  <c r="F29" i="3"/>
  <c r="L29" i="3"/>
  <c r="D29" i="3"/>
  <c r="J29" i="3"/>
  <c r="B29" i="3"/>
  <c r="H29" i="3"/>
  <c r="F28" i="3"/>
  <c r="L28" i="3"/>
  <c r="D28" i="3"/>
  <c r="J28" i="3"/>
  <c r="B28" i="3"/>
  <c r="H28" i="3"/>
  <c r="F21" i="3"/>
  <c r="L21" i="3"/>
  <c r="D21" i="3"/>
  <c r="J21" i="3"/>
  <c r="B21" i="3"/>
  <c r="H21" i="3"/>
  <c r="E19" i="3"/>
  <c r="K19" i="3"/>
  <c r="C19" i="3"/>
  <c r="I19" i="3"/>
  <c r="E17" i="3"/>
  <c r="K17" i="3"/>
  <c r="C17" i="3"/>
  <c r="I17" i="3"/>
  <c r="F14" i="3"/>
  <c r="L14" i="3"/>
  <c r="D14" i="3"/>
  <c r="J14" i="3"/>
  <c r="B14" i="3"/>
  <c r="H14" i="3"/>
  <c r="E12" i="3"/>
  <c r="K12" i="3"/>
  <c r="C12" i="3"/>
  <c r="I12" i="3"/>
  <c r="E8" i="3"/>
  <c r="K8" i="3"/>
  <c r="C8" i="3"/>
  <c r="I8" i="3"/>
  <c r="F68" i="3"/>
  <c r="L68" i="3"/>
  <c r="D68" i="3"/>
  <c r="J68" i="3"/>
  <c r="B68" i="3"/>
  <c r="H68" i="3"/>
  <c r="E67" i="3"/>
  <c r="K67" i="3"/>
  <c r="C67" i="3"/>
  <c r="I67" i="3"/>
  <c r="E62" i="3"/>
  <c r="K62" i="3"/>
  <c r="C62" i="3"/>
  <c r="I62" i="3"/>
  <c r="E54" i="3"/>
  <c r="K54" i="3"/>
  <c r="C54" i="3"/>
  <c r="I54" i="3"/>
  <c r="E53" i="3"/>
  <c r="K53" i="3"/>
  <c r="C53" i="3"/>
  <c r="I53" i="3"/>
  <c r="F48" i="3"/>
  <c r="L48" i="3"/>
  <c r="D48" i="3"/>
  <c r="J48" i="3"/>
  <c r="B48" i="3"/>
  <c r="H48" i="3"/>
  <c r="F44" i="3"/>
  <c r="L44" i="3"/>
  <c r="D44" i="3"/>
  <c r="J44" i="3"/>
  <c r="B44" i="3"/>
  <c r="H44" i="3"/>
  <c r="E43" i="3"/>
  <c r="K43" i="3"/>
  <c r="C43" i="3"/>
  <c r="I43" i="3"/>
  <c r="F40" i="3"/>
  <c r="L40" i="3"/>
  <c r="D40" i="3"/>
  <c r="J40" i="3"/>
  <c r="B40" i="3"/>
  <c r="H40" i="3"/>
  <c r="E38" i="3"/>
  <c r="K38" i="3"/>
  <c r="C38" i="3"/>
  <c r="I38" i="3"/>
  <c r="E36" i="3"/>
  <c r="K36" i="3"/>
  <c r="C36" i="3"/>
  <c r="I36" i="3"/>
  <c r="E33" i="3"/>
  <c r="K33" i="3"/>
  <c r="C33" i="3"/>
  <c r="I33" i="3"/>
  <c r="E28" i="3"/>
  <c r="K28" i="3"/>
  <c r="C28" i="3"/>
  <c r="I28" i="3"/>
  <c r="E21" i="3"/>
  <c r="K21" i="3"/>
  <c r="C21" i="3"/>
  <c r="I21" i="3"/>
  <c r="F19" i="3"/>
  <c r="L19" i="3"/>
  <c r="D19" i="3"/>
  <c r="J19" i="3"/>
  <c r="B19" i="3"/>
  <c r="H19" i="3"/>
  <c r="F17" i="3"/>
  <c r="L17" i="3"/>
  <c r="D17" i="3"/>
  <c r="J17" i="3"/>
  <c r="B17" i="3"/>
  <c r="H17" i="3"/>
  <c r="E14" i="3"/>
  <c r="K14" i="3"/>
  <c r="C14" i="3"/>
  <c r="I14" i="3"/>
  <c r="F12" i="3"/>
  <c r="L12" i="3"/>
  <c r="D12" i="3"/>
  <c r="J12" i="3"/>
  <c r="B12" i="3"/>
  <c r="H12" i="3"/>
  <c r="F8" i="3"/>
  <c r="L8" i="3"/>
  <c r="D8" i="3"/>
  <c r="J8" i="3"/>
  <c r="B8" i="3"/>
  <c r="H8" i="3"/>
  <c r="F5" i="3"/>
  <c r="L5" i="3"/>
  <c r="D5" i="3"/>
  <c r="J5" i="3"/>
  <c r="B5" i="3"/>
  <c r="H5" i="3"/>
  <c r="D160" i="3"/>
  <c r="J160" i="3"/>
  <c r="E158" i="3"/>
  <c r="K158" i="3"/>
  <c r="F157" i="3"/>
  <c r="L157" i="3"/>
  <c r="B157" i="3"/>
  <c r="H157" i="3"/>
  <c r="E156" i="3"/>
  <c r="K156" i="3"/>
  <c r="C156" i="3"/>
  <c r="I156" i="3"/>
  <c r="F155" i="3"/>
  <c r="L155" i="3"/>
  <c r="D155" i="3"/>
  <c r="J155" i="3"/>
  <c r="B155" i="3"/>
  <c r="H155" i="3"/>
  <c r="E153" i="3"/>
  <c r="K153" i="3"/>
  <c r="C153" i="3"/>
  <c r="I153" i="3"/>
  <c r="E152" i="3"/>
  <c r="K152" i="3"/>
  <c r="C152" i="3"/>
  <c r="I152" i="3"/>
  <c r="F151" i="3"/>
  <c r="L151" i="3"/>
  <c r="D151" i="3"/>
  <c r="J151" i="3"/>
  <c r="B151" i="3"/>
  <c r="H151" i="3"/>
  <c r="E150" i="3"/>
  <c r="K150" i="3"/>
  <c r="C150" i="3"/>
  <c r="I150" i="3"/>
  <c r="F149" i="3"/>
  <c r="L149" i="3"/>
  <c r="D149" i="3"/>
  <c r="J149" i="3"/>
  <c r="B149" i="3"/>
  <c r="H149" i="3"/>
  <c r="F148" i="3"/>
  <c r="L148" i="3"/>
  <c r="D148" i="3"/>
  <c r="J148" i="3"/>
  <c r="B148" i="3"/>
  <c r="H148" i="3"/>
  <c r="F147" i="3"/>
  <c r="L147" i="3"/>
  <c r="D147" i="3"/>
  <c r="J147" i="3"/>
  <c r="B147" i="3"/>
  <c r="H147" i="3"/>
  <c r="E146" i="3"/>
  <c r="K146" i="3"/>
  <c r="C146" i="3"/>
  <c r="I146" i="3"/>
  <c r="F143" i="3"/>
  <c r="L143" i="3"/>
  <c r="D143" i="3"/>
  <c r="J143" i="3"/>
  <c r="B143" i="3"/>
  <c r="H143" i="3"/>
  <c r="E142" i="3"/>
  <c r="K142" i="3"/>
  <c r="C142" i="3"/>
  <c r="I142" i="3"/>
  <c r="E141" i="3"/>
  <c r="K141" i="3"/>
  <c r="C141" i="3"/>
  <c r="I141" i="3"/>
  <c r="E140" i="3"/>
  <c r="K140" i="3"/>
  <c r="C140" i="3"/>
  <c r="I140" i="3"/>
  <c r="F138" i="3"/>
  <c r="L138" i="3"/>
  <c r="D138" i="3"/>
  <c r="J138" i="3"/>
  <c r="B138" i="3"/>
  <c r="H138" i="3"/>
  <c r="B160" i="3"/>
  <c r="H160" i="3"/>
  <c r="C158" i="3"/>
  <c r="I158" i="3"/>
  <c r="D157" i="3"/>
  <c r="J157" i="3"/>
  <c r="E160" i="3"/>
  <c r="K160" i="3"/>
  <c r="C160" i="3"/>
  <c r="I160" i="3"/>
  <c r="F158" i="3"/>
  <c r="L158" i="3"/>
  <c r="D158" i="3"/>
  <c r="J158" i="3"/>
  <c r="B158" i="3"/>
  <c r="H158" i="3"/>
  <c r="E157" i="3"/>
  <c r="K157" i="3"/>
  <c r="C157" i="3"/>
  <c r="I157" i="3"/>
  <c r="F156" i="3"/>
  <c r="L156" i="3"/>
  <c r="D156" i="3"/>
  <c r="J156" i="3"/>
  <c r="B156" i="3"/>
  <c r="H156" i="3"/>
  <c r="E155" i="3"/>
  <c r="K155" i="3"/>
  <c r="C155" i="3"/>
  <c r="I155" i="3"/>
  <c r="F153" i="3"/>
  <c r="L153" i="3"/>
  <c r="D153" i="3"/>
  <c r="J153" i="3"/>
  <c r="B153" i="3"/>
  <c r="H153" i="3"/>
  <c r="F152" i="3"/>
  <c r="L152" i="3"/>
  <c r="D152" i="3"/>
  <c r="J152" i="3"/>
  <c r="B152" i="3"/>
  <c r="H152" i="3"/>
  <c r="E151" i="3"/>
  <c r="K151" i="3"/>
  <c r="C151" i="3"/>
  <c r="I151" i="3"/>
  <c r="F150" i="3"/>
  <c r="L150" i="3"/>
  <c r="D150" i="3"/>
  <c r="J150" i="3"/>
  <c r="B150" i="3"/>
  <c r="H150" i="3"/>
  <c r="E149" i="3"/>
  <c r="K149" i="3"/>
  <c r="C149" i="3"/>
  <c r="I149" i="3"/>
  <c r="E148" i="3"/>
  <c r="K148" i="3"/>
  <c r="C148" i="3"/>
  <c r="I148" i="3"/>
  <c r="E147" i="3"/>
  <c r="K147" i="3"/>
  <c r="C147" i="3"/>
  <c r="I147" i="3"/>
  <c r="F146" i="3"/>
  <c r="L146" i="3"/>
  <c r="D146" i="3"/>
  <c r="J146" i="3"/>
  <c r="B146" i="3"/>
  <c r="H146" i="3"/>
  <c r="E143" i="3"/>
  <c r="K143" i="3"/>
  <c r="C143" i="3"/>
  <c r="I143" i="3"/>
  <c r="F142" i="3"/>
  <c r="L142" i="3"/>
  <c r="D142" i="3"/>
  <c r="J142" i="3"/>
  <c r="B142" i="3"/>
  <c r="H142" i="3"/>
  <c r="E137" i="3"/>
  <c r="K137" i="3"/>
  <c r="C137" i="3"/>
  <c r="I137" i="3"/>
  <c r="E136" i="3"/>
  <c r="K136" i="3"/>
  <c r="C136" i="3"/>
  <c r="I136" i="3"/>
  <c r="F135" i="3"/>
  <c r="L135" i="3"/>
  <c r="D135" i="3"/>
  <c r="J135" i="3"/>
  <c r="B135" i="3"/>
  <c r="H135" i="3"/>
  <c r="E134" i="3"/>
  <c r="K134" i="3"/>
  <c r="C134" i="3"/>
  <c r="I134" i="3"/>
  <c r="E133" i="3"/>
  <c r="K133" i="3"/>
  <c r="C133" i="3"/>
  <c r="I133" i="3"/>
  <c r="F131" i="3"/>
  <c r="L131" i="3"/>
  <c r="D131" i="3"/>
  <c r="J131" i="3"/>
  <c r="B131" i="3"/>
  <c r="H131" i="3"/>
  <c r="F130" i="3"/>
  <c r="L130" i="3"/>
  <c r="D130" i="3"/>
  <c r="J130" i="3"/>
  <c r="B130" i="3"/>
  <c r="H130" i="3"/>
  <c r="F127" i="3"/>
  <c r="L127" i="3"/>
  <c r="D127" i="3"/>
  <c r="J127" i="3"/>
  <c r="B127" i="3"/>
  <c r="H127" i="3"/>
  <c r="E125" i="3"/>
  <c r="K125" i="3"/>
  <c r="C125" i="3"/>
  <c r="I125" i="3"/>
  <c r="F123" i="3"/>
  <c r="L123" i="3"/>
  <c r="D123" i="3"/>
  <c r="J123" i="3"/>
  <c r="B123" i="3"/>
  <c r="H123" i="3"/>
  <c r="F119" i="3"/>
  <c r="L119" i="3"/>
  <c r="D119" i="3"/>
  <c r="J119" i="3"/>
  <c r="B119" i="3"/>
  <c r="H119" i="3"/>
  <c r="F118" i="3"/>
  <c r="L118" i="3"/>
  <c r="D118" i="3"/>
  <c r="J118" i="3"/>
  <c r="B118" i="3"/>
  <c r="H118" i="3"/>
  <c r="E115" i="3"/>
  <c r="K115" i="3"/>
  <c r="C115" i="3"/>
  <c r="I115" i="3"/>
  <c r="E114" i="3"/>
  <c r="K114" i="3"/>
  <c r="C114" i="3"/>
  <c r="I114" i="3"/>
  <c r="E113" i="3"/>
  <c r="K113" i="3"/>
  <c r="C113" i="3"/>
  <c r="I113" i="3"/>
  <c r="F112" i="3"/>
  <c r="L112" i="3"/>
  <c r="D112" i="3"/>
  <c r="J112" i="3"/>
  <c r="B112" i="3"/>
  <c r="H112" i="3"/>
  <c r="E111" i="3"/>
  <c r="K111" i="3"/>
  <c r="C111" i="3"/>
  <c r="I111" i="3"/>
  <c r="F107" i="3"/>
  <c r="L107" i="3"/>
  <c r="D107" i="3"/>
  <c r="J107" i="3"/>
  <c r="B107" i="3"/>
  <c r="H107" i="3"/>
  <c r="E104" i="3"/>
  <c r="K104" i="3"/>
  <c r="C104" i="3"/>
  <c r="I104" i="3"/>
  <c r="E103" i="3"/>
  <c r="K103" i="3"/>
  <c r="C103" i="3"/>
  <c r="I103" i="3"/>
  <c r="F100" i="3"/>
  <c r="L100" i="3"/>
  <c r="D100" i="3"/>
  <c r="J100" i="3"/>
  <c r="B100" i="3"/>
  <c r="H100" i="3"/>
  <c r="F99" i="3"/>
  <c r="L99" i="3"/>
  <c r="D99" i="3"/>
  <c r="J99" i="3"/>
  <c r="B99" i="3"/>
  <c r="H99" i="3"/>
  <c r="F96" i="3"/>
  <c r="L96" i="3"/>
  <c r="D96" i="3"/>
  <c r="J96" i="3"/>
  <c r="B96" i="3"/>
  <c r="H96" i="3"/>
  <c r="F92" i="3"/>
  <c r="L92" i="3"/>
  <c r="D92" i="3"/>
  <c r="J92" i="3"/>
  <c r="B92" i="3"/>
  <c r="H92" i="3"/>
  <c r="F89" i="3"/>
  <c r="L89" i="3"/>
  <c r="D89" i="3"/>
  <c r="J89" i="3"/>
  <c r="B89" i="3"/>
  <c r="H89" i="3"/>
  <c r="F88" i="3"/>
  <c r="L88" i="3"/>
  <c r="D88" i="3"/>
  <c r="J88" i="3"/>
  <c r="B88" i="3"/>
  <c r="H88" i="3"/>
  <c r="E87" i="3"/>
  <c r="K87" i="3"/>
  <c r="C87" i="3"/>
  <c r="I87" i="3"/>
  <c r="E77" i="3"/>
  <c r="K77" i="3"/>
  <c r="C77" i="3"/>
  <c r="I77" i="3"/>
  <c r="E75" i="3"/>
  <c r="K75" i="3"/>
  <c r="C75" i="3"/>
  <c r="I75" i="3"/>
  <c r="E74" i="3"/>
  <c r="K74" i="3"/>
  <c r="C74" i="3"/>
  <c r="I74" i="3"/>
  <c r="E73" i="3"/>
  <c r="K73" i="3"/>
  <c r="C73" i="3"/>
  <c r="I73" i="3"/>
  <c r="E72" i="3"/>
  <c r="K72" i="3"/>
  <c r="C72" i="3"/>
  <c r="I72" i="3"/>
  <c r="E70" i="3"/>
  <c r="K70" i="3"/>
  <c r="C70" i="3"/>
  <c r="I70" i="3"/>
  <c r="F69" i="3"/>
  <c r="L69" i="3"/>
  <c r="D69" i="3"/>
  <c r="J69" i="3"/>
  <c r="B69" i="3"/>
  <c r="H69" i="3"/>
  <c r="E66" i="3"/>
  <c r="K66" i="3"/>
  <c r="C66" i="3"/>
  <c r="I66" i="3"/>
  <c r="F65" i="3"/>
  <c r="L65" i="3"/>
  <c r="D65" i="3"/>
  <c r="J65" i="3"/>
  <c r="B65" i="3"/>
  <c r="H65" i="3"/>
  <c r="F63" i="3"/>
  <c r="L63" i="3"/>
  <c r="D63" i="3"/>
  <c r="J63" i="3"/>
  <c r="B63" i="3"/>
  <c r="H63" i="3"/>
  <c r="E61" i="3"/>
  <c r="K61" i="3"/>
  <c r="C61" i="3"/>
  <c r="I61" i="3"/>
  <c r="F58" i="3"/>
  <c r="L58" i="3"/>
  <c r="D58" i="3"/>
  <c r="J58" i="3"/>
  <c r="B58" i="3"/>
  <c r="H58" i="3"/>
  <c r="E57" i="3"/>
  <c r="K57" i="3"/>
  <c r="C57" i="3"/>
  <c r="I57" i="3"/>
  <c r="E55" i="3"/>
  <c r="K55" i="3"/>
  <c r="C55" i="3"/>
  <c r="I55" i="3"/>
  <c r="F52" i="3"/>
  <c r="L52" i="3"/>
  <c r="D52" i="3"/>
  <c r="J52" i="3"/>
  <c r="B52" i="3"/>
  <c r="H52" i="3"/>
  <c r="E51" i="3"/>
  <c r="K51" i="3"/>
  <c r="C51" i="3"/>
  <c r="I51" i="3"/>
  <c r="E49" i="3"/>
  <c r="K49" i="3"/>
  <c r="C49" i="3"/>
  <c r="I49" i="3"/>
  <c r="F47" i="3"/>
  <c r="L47" i="3"/>
  <c r="D47" i="3"/>
  <c r="J47" i="3"/>
  <c r="B47" i="3"/>
  <c r="H47" i="3"/>
  <c r="E46" i="3"/>
  <c r="K46" i="3"/>
  <c r="C46" i="3"/>
  <c r="I46" i="3"/>
  <c r="E45" i="3"/>
  <c r="K45" i="3"/>
  <c r="C45" i="3"/>
  <c r="I45" i="3"/>
  <c r="E42" i="3"/>
  <c r="K42" i="3"/>
  <c r="C42" i="3"/>
  <c r="I42" i="3"/>
  <c r="F41" i="3"/>
  <c r="L41" i="3"/>
  <c r="D41" i="3"/>
  <c r="J41" i="3"/>
  <c r="B41" i="3"/>
  <c r="H41" i="3"/>
  <c r="E37" i="3"/>
  <c r="K37" i="3"/>
  <c r="C37" i="3"/>
  <c r="I37" i="3"/>
  <c r="F32" i="3"/>
  <c r="L32" i="3"/>
  <c r="D32" i="3"/>
  <c r="J32" i="3"/>
  <c r="B32" i="3"/>
  <c r="H32" i="3"/>
  <c r="E31" i="3"/>
  <c r="K31" i="3"/>
  <c r="C31" i="3"/>
  <c r="I31" i="3"/>
  <c r="F30" i="3"/>
  <c r="L30" i="3"/>
  <c r="D30" i="3"/>
  <c r="J30" i="3"/>
  <c r="B30" i="3"/>
  <c r="H30" i="3"/>
  <c r="E27" i="3"/>
  <c r="K27" i="3"/>
  <c r="C27" i="3"/>
  <c r="I27" i="3"/>
  <c r="E26" i="3"/>
  <c r="K26" i="3"/>
  <c r="C26" i="3"/>
  <c r="I26" i="3"/>
  <c r="F25" i="3"/>
  <c r="L25" i="3"/>
  <c r="D25" i="3"/>
  <c r="J25" i="3"/>
  <c r="B25" i="3"/>
  <c r="H25" i="3"/>
  <c r="F23" i="3"/>
  <c r="L23" i="3"/>
  <c r="D23" i="3"/>
  <c r="J23" i="3"/>
  <c r="B23" i="3"/>
  <c r="H23" i="3"/>
  <c r="F22" i="3"/>
  <c r="L22" i="3"/>
  <c r="D22" i="3"/>
  <c r="J22" i="3"/>
  <c r="B22" i="3"/>
  <c r="H22" i="3"/>
  <c r="F20" i="3"/>
  <c r="L20" i="3"/>
  <c r="D20" i="3"/>
  <c r="J20" i="3"/>
  <c r="B20" i="3"/>
  <c r="H20" i="3"/>
  <c r="F18" i="3"/>
  <c r="L18" i="3"/>
  <c r="D18" i="3"/>
  <c r="J18" i="3"/>
  <c r="B18" i="3"/>
  <c r="H18" i="3"/>
  <c r="F16" i="3"/>
  <c r="L16" i="3"/>
  <c r="D16" i="3"/>
  <c r="J16" i="3"/>
  <c r="B16" i="3"/>
  <c r="H16" i="3"/>
  <c r="D15" i="3"/>
  <c r="J15" i="3"/>
  <c r="B15" i="3"/>
  <c r="H15" i="3"/>
  <c r="E13" i="3"/>
  <c r="K13" i="3"/>
  <c r="C13" i="3"/>
  <c r="I13" i="3"/>
  <c r="F11" i="3"/>
  <c r="L11" i="3"/>
  <c r="D11" i="3"/>
  <c r="J11" i="3"/>
  <c r="B11" i="3"/>
  <c r="H11" i="3"/>
  <c r="E10" i="3"/>
  <c r="K10" i="3"/>
  <c r="C10" i="3"/>
  <c r="I10" i="3"/>
  <c r="F9" i="3"/>
  <c r="L9" i="3"/>
  <c r="D9" i="3"/>
  <c r="J9" i="3"/>
  <c r="B9" i="3"/>
  <c r="H9" i="3"/>
  <c r="F7" i="3"/>
  <c r="L7" i="3"/>
  <c r="D7" i="3"/>
  <c r="J7" i="3"/>
  <c r="B7" i="3"/>
  <c r="H7" i="3"/>
  <c r="F6" i="3"/>
  <c r="L6" i="3"/>
  <c r="D6" i="3"/>
  <c r="J6" i="3"/>
  <c r="B6" i="3"/>
  <c r="H6" i="3"/>
  <c r="F141" i="3"/>
  <c r="L141" i="3"/>
  <c r="D141" i="3"/>
  <c r="J141" i="3"/>
  <c r="B141" i="3"/>
  <c r="H141" i="3"/>
  <c r="F140" i="3"/>
  <c r="L140" i="3"/>
  <c r="D140" i="3"/>
  <c r="J140" i="3"/>
  <c r="B140" i="3"/>
  <c r="H140" i="3"/>
  <c r="E138" i="3"/>
  <c r="K138" i="3"/>
  <c r="C138" i="3"/>
  <c r="I138" i="3"/>
  <c r="F137" i="3"/>
  <c r="L137" i="3"/>
  <c r="D137" i="3"/>
  <c r="J137" i="3"/>
  <c r="B137" i="3"/>
  <c r="H137" i="3"/>
  <c r="F136" i="3"/>
  <c r="L136" i="3"/>
  <c r="D136" i="3"/>
  <c r="J136" i="3"/>
  <c r="B136" i="3"/>
  <c r="H136" i="3"/>
  <c r="E135" i="3"/>
  <c r="K135" i="3"/>
  <c r="C135" i="3"/>
  <c r="I135" i="3"/>
  <c r="F134" i="3"/>
  <c r="L134" i="3"/>
  <c r="D134" i="3"/>
  <c r="J134" i="3"/>
  <c r="B134" i="3"/>
  <c r="H134" i="3"/>
  <c r="F133" i="3"/>
  <c r="L133" i="3"/>
  <c r="D133" i="3"/>
  <c r="J133" i="3"/>
  <c r="B133" i="3"/>
  <c r="H133" i="3"/>
  <c r="E131" i="3"/>
  <c r="K131" i="3"/>
  <c r="C131" i="3"/>
  <c r="I131" i="3"/>
  <c r="E130" i="3"/>
  <c r="K130" i="3"/>
  <c r="C130" i="3"/>
  <c r="I130" i="3"/>
  <c r="E127" i="3"/>
  <c r="K127" i="3"/>
  <c r="C127" i="3"/>
  <c r="I127" i="3"/>
  <c r="F125" i="3"/>
  <c r="L125" i="3"/>
  <c r="D125" i="3"/>
  <c r="J125" i="3"/>
  <c r="B125" i="3"/>
  <c r="H125" i="3"/>
  <c r="F124" i="3"/>
  <c r="L124" i="3"/>
  <c r="D124" i="3"/>
  <c r="J124" i="3"/>
  <c r="B124" i="3"/>
  <c r="H124" i="3"/>
  <c r="E123" i="3"/>
  <c r="K123" i="3"/>
  <c r="C123" i="3"/>
  <c r="I123" i="3"/>
  <c r="E119" i="3"/>
  <c r="K119" i="3"/>
  <c r="C119" i="3"/>
  <c r="I119" i="3"/>
  <c r="E118" i="3"/>
  <c r="K118" i="3"/>
  <c r="C118" i="3"/>
  <c r="I118" i="3"/>
  <c r="F115" i="3"/>
  <c r="L115" i="3"/>
  <c r="D115" i="3"/>
  <c r="J115" i="3"/>
  <c r="B115" i="3"/>
  <c r="H115" i="3"/>
  <c r="F114" i="3"/>
  <c r="L114" i="3"/>
  <c r="D114" i="3"/>
  <c r="J114" i="3"/>
  <c r="B114" i="3"/>
  <c r="H114" i="3"/>
  <c r="F113" i="3"/>
  <c r="L113" i="3"/>
  <c r="D113" i="3"/>
  <c r="J113" i="3"/>
  <c r="B113" i="3"/>
  <c r="H113" i="3"/>
  <c r="E112" i="3"/>
  <c r="K112" i="3"/>
  <c r="C112" i="3"/>
  <c r="I112" i="3"/>
  <c r="F111" i="3"/>
  <c r="L111" i="3"/>
  <c r="D111" i="3"/>
  <c r="J111" i="3"/>
  <c r="B111" i="3"/>
  <c r="H111" i="3"/>
  <c r="E107" i="3"/>
  <c r="K107" i="3"/>
  <c r="C107" i="3"/>
  <c r="I107" i="3"/>
  <c r="F104" i="3"/>
  <c r="L104" i="3"/>
  <c r="D104" i="3"/>
  <c r="J104" i="3"/>
  <c r="B104" i="3"/>
  <c r="H104" i="3"/>
  <c r="F103" i="3"/>
  <c r="L103" i="3"/>
  <c r="D103" i="3"/>
  <c r="J103" i="3"/>
  <c r="B103" i="3"/>
  <c r="H103" i="3"/>
  <c r="E100" i="3"/>
  <c r="K100" i="3"/>
  <c r="C100" i="3"/>
  <c r="I100" i="3"/>
  <c r="E99" i="3"/>
  <c r="K99" i="3"/>
  <c r="C99" i="3"/>
  <c r="I99" i="3"/>
  <c r="E96" i="3"/>
  <c r="K96" i="3"/>
  <c r="C96" i="3"/>
  <c r="I96" i="3"/>
  <c r="E92" i="3"/>
  <c r="K92" i="3"/>
  <c r="C92" i="3"/>
  <c r="I92" i="3"/>
  <c r="E89" i="3"/>
  <c r="K89" i="3"/>
  <c r="C89" i="3"/>
  <c r="I89" i="3"/>
  <c r="E88" i="3"/>
  <c r="K88" i="3"/>
  <c r="C88" i="3"/>
  <c r="I88" i="3"/>
  <c r="F87" i="3"/>
  <c r="L87" i="3"/>
  <c r="D87" i="3"/>
  <c r="J87" i="3"/>
  <c r="B87" i="3"/>
  <c r="H87" i="3"/>
  <c r="E82" i="3"/>
  <c r="K82" i="3"/>
  <c r="C82" i="3"/>
  <c r="I82" i="3"/>
  <c r="F77" i="3"/>
  <c r="L77" i="3"/>
  <c r="D77" i="3"/>
  <c r="J77" i="3"/>
  <c r="B77" i="3"/>
  <c r="H77" i="3"/>
  <c r="F75" i="3"/>
  <c r="L75" i="3"/>
  <c r="D75" i="3"/>
  <c r="J75" i="3"/>
  <c r="B75" i="3"/>
  <c r="H75" i="3"/>
  <c r="F74" i="3"/>
  <c r="L74" i="3"/>
  <c r="D74" i="3"/>
  <c r="J74" i="3"/>
  <c r="B74" i="3"/>
  <c r="H74" i="3"/>
  <c r="F73" i="3"/>
  <c r="L73" i="3"/>
  <c r="D73" i="3"/>
  <c r="J73" i="3"/>
  <c r="B73" i="3"/>
  <c r="H73" i="3"/>
  <c r="F72" i="3"/>
  <c r="L72" i="3"/>
  <c r="D72" i="3"/>
  <c r="J72" i="3"/>
  <c r="B72" i="3"/>
  <c r="H72" i="3"/>
  <c r="F70" i="3"/>
  <c r="L70" i="3"/>
  <c r="D70" i="3"/>
  <c r="J70" i="3"/>
  <c r="B70" i="3"/>
  <c r="H70" i="3"/>
  <c r="E69" i="3"/>
  <c r="K69" i="3"/>
  <c r="C69" i="3"/>
  <c r="I69" i="3"/>
  <c r="F66" i="3"/>
  <c r="L66" i="3"/>
  <c r="D66" i="3"/>
  <c r="J66" i="3"/>
  <c r="B66" i="3"/>
  <c r="H66" i="3"/>
  <c r="E65" i="3"/>
  <c r="K65" i="3"/>
  <c r="C65" i="3"/>
  <c r="I65" i="3"/>
  <c r="E63" i="3"/>
  <c r="K63" i="3"/>
  <c r="C63" i="3"/>
  <c r="I63" i="3"/>
  <c r="F61" i="3"/>
  <c r="L61" i="3"/>
  <c r="D61" i="3"/>
  <c r="J61" i="3"/>
  <c r="B61" i="3"/>
  <c r="H61" i="3"/>
  <c r="E59" i="3"/>
  <c r="K59" i="3"/>
  <c r="C59" i="3"/>
  <c r="I59" i="3"/>
  <c r="E58" i="3"/>
  <c r="K58" i="3"/>
  <c r="C58" i="3"/>
  <c r="I58" i="3"/>
  <c r="F57" i="3"/>
  <c r="L57" i="3"/>
  <c r="D57" i="3"/>
  <c r="J57" i="3"/>
  <c r="B57" i="3"/>
  <c r="H57" i="3"/>
  <c r="F55" i="3"/>
  <c r="L55" i="3"/>
  <c r="D55" i="3"/>
  <c r="J55" i="3"/>
  <c r="B55" i="3"/>
  <c r="H55" i="3"/>
  <c r="E52" i="3"/>
  <c r="K52" i="3"/>
  <c r="C52" i="3"/>
  <c r="I52" i="3"/>
  <c r="F51" i="3"/>
  <c r="L51" i="3"/>
  <c r="D51" i="3"/>
  <c r="J51" i="3"/>
  <c r="B51" i="3"/>
  <c r="H51" i="3"/>
  <c r="F49" i="3"/>
  <c r="L49" i="3"/>
  <c r="D49" i="3"/>
  <c r="J49" i="3"/>
  <c r="B49" i="3"/>
  <c r="H49" i="3"/>
  <c r="E47" i="3"/>
  <c r="K47" i="3"/>
  <c r="C47" i="3"/>
  <c r="I47" i="3"/>
  <c r="F46" i="3"/>
  <c r="L46" i="3"/>
  <c r="D46" i="3"/>
  <c r="J46" i="3"/>
  <c r="B46" i="3"/>
  <c r="H46" i="3"/>
  <c r="F45" i="3"/>
  <c r="L45" i="3"/>
  <c r="D45" i="3"/>
  <c r="J45" i="3"/>
  <c r="B45" i="3"/>
  <c r="H45" i="3"/>
  <c r="F42" i="3"/>
  <c r="L42" i="3"/>
  <c r="D42" i="3"/>
  <c r="J42" i="3"/>
  <c r="B42" i="3"/>
  <c r="H42" i="3"/>
  <c r="E41" i="3"/>
  <c r="K41" i="3"/>
  <c r="C41" i="3"/>
  <c r="I41" i="3"/>
  <c r="F37" i="3"/>
  <c r="L37" i="3"/>
  <c r="D37" i="3"/>
  <c r="J37" i="3"/>
  <c r="B37" i="3"/>
  <c r="H37" i="3"/>
  <c r="E32" i="3"/>
  <c r="K32" i="3"/>
  <c r="C32" i="3"/>
  <c r="I32" i="3"/>
  <c r="F31" i="3"/>
  <c r="L31" i="3"/>
  <c r="D31" i="3"/>
  <c r="J31" i="3"/>
  <c r="B31" i="3"/>
  <c r="H31" i="3"/>
  <c r="E30" i="3"/>
  <c r="K30" i="3"/>
  <c r="C30" i="3"/>
  <c r="I30" i="3"/>
  <c r="F27" i="3"/>
  <c r="L27" i="3"/>
  <c r="D27" i="3"/>
  <c r="J27" i="3"/>
  <c r="B27" i="3"/>
  <c r="H27" i="3"/>
  <c r="F26" i="3"/>
  <c r="L26" i="3"/>
  <c r="D26" i="3"/>
  <c r="J26" i="3"/>
  <c r="B26" i="3"/>
  <c r="H26" i="3"/>
  <c r="E25" i="3"/>
  <c r="K25" i="3"/>
  <c r="C25" i="3"/>
  <c r="I25" i="3"/>
  <c r="E23" i="3"/>
  <c r="K23" i="3"/>
  <c r="C23" i="3"/>
  <c r="I23" i="3"/>
  <c r="E22" i="3"/>
  <c r="K22" i="3"/>
  <c r="C22" i="3"/>
  <c r="I22" i="3"/>
  <c r="E20" i="3"/>
  <c r="K20" i="3"/>
  <c r="C20" i="3"/>
  <c r="I20" i="3"/>
  <c r="E18" i="3"/>
  <c r="K18" i="3"/>
  <c r="C18" i="3"/>
  <c r="I18" i="3"/>
  <c r="E16" i="3"/>
  <c r="K16" i="3"/>
  <c r="C16" i="3"/>
  <c r="I16" i="3"/>
  <c r="E15" i="3"/>
  <c r="K15" i="3"/>
  <c r="C15" i="3"/>
  <c r="I15" i="3"/>
  <c r="F13" i="3"/>
  <c r="L13" i="3"/>
  <c r="D13" i="3"/>
  <c r="J13" i="3"/>
  <c r="B13" i="3"/>
  <c r="H13" i="3"/>
  <c r="E11" i="3"/>
  <c r="K11" i="3"/>
  <c r="C11" i="3"/>
  <c r="I11" i="3"/>
  <c r="F10" i="3"/>
  <c r="L10" i="3"/>
  <c r="D10" i="3"/>
  <c r="J10" i="3"/>
  <c r="B10" i="3"/>
  <c r="H10" i="3"/>
  <c r="E9" i="3"/>
  <c r="K9" i="3"/>
  <c r="C9" i="3"/>
  <c r="I9" i="3"/>
  <c r="E7" i="3"/>
  <c r="K7" i="3"/>
  <c r="C7" i="3"/>
  <c r="I7" i="3"/>
  <c r="E6" i="3"/>
  <c r="K6" i="3"/>
  <c r="C6" i="3"/>
  <c r="I6" i="3"/>
  <c r="E4" i="3"/>
  <c r="K4" i="3"/>
  <c r="C4" i="3"/>
  <c r="I4" i="3"/>
  <c r="F4" i="3"/>
  <c r="L4" i="3"/>
  <c r="D4" i="3"/>
  <c r="J4" i="3"/>
  <c r="B4" i="3"/>
  <c r="H4" i="3"/>
  <c r="E3" i="3"/>
  <c r="AA3" i="1"/>
  <c r="B3" i="3"/>
  <c r="D3" i="3"/>
  <c r="AE3" i="1"/>
  <c r="F3" i="3"/>
  <c r="AB3" i="1"/>
  <c r="C3" i="3"/>
  <c r="Y3" i="3"/>
  <c r="H3" i="3"/>
  <c r="AC3" i="3"/>
  <c r="AJ3" i="3"/>
  <c r="L3" i="3"/>
  <c r="I3" i="3"/>
  <c r="Z3" i="3"/>
  <c r="AG3" i="3"/>
  <c r="AT3" i="3"/>
  <c r="K3" i="3"/>
  <c r="AB3" i="3"/>
  <c r="AI3" i="3"/>
  <c r="J3" i="3"/>
  <c r="AA3" i="3"/>
  <c r="AH3" i="3"/>
  <c r="AU3" i="3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164" i="3"/>
  <c r="L163" i="3"/>
  <c r="L162" i="3"/>
  <c r="H164" i="3"/>
  <c r="H162" i="3"/>
  <c r="H163" i="3"/>
  <c r="J164" i="3"/>
  <c r="J163" i="3"/>
  <c r="J162" i="3"/>
  <c r="K162" i="3"/>
  <c r="K163" i="3"/>
  <c r="K164" i="3"/>
  <c r="I162" i="3"/>
  <c r="I163" i="3"/>
  <c r="I164" i="3"/>
  <c r="AD3" i="3"/>
  <c r="AF3" i="3"/>
  <c r="P3" i="3"/>
  <c r="U3" i="3"/>
  <c r="Q3" i="3"/>
  <c r="AS3" i="3"/>
  <c r="AQ3" i="3"/>
  <c r="AX3" i="3"/>
</calcChain>
</file>

<file path=xl/comments1.xml><?xml version="1.0" encoding="utf-8"?>
<comments xmlns="http://schemas.openxmlformats.org/spreadsheetml/2006/main">
  <authors>
    <author>Robert Faris</author>
  </authors>
  <commentList>
    <comment ref="X2" authorId="0">
      <text>
        <r>
          <rPr>
            <b/>
            <sz val="9"/>
            <color indexed="81"/>
            <rFont val="Tahoma"/>
            <charset val="1"/>
          </rPr>
          <t>Robert Faris:</t>
        </r>
        <r>
          <rPr>
            <sz val="9"/>
            <color indexed="81"/>
            <rFont val="Tahoma"/>
            <charset val="1"/>
          </rPr>
          <t xml:space="preserve">
Identifies those with a cap</t>
        </r>
      </text>
    </comment>
    <comment ref="Y2" authorId="0">
      <text>
        <r>
          <rPr>
            <b/>
            <sz val="9"/>
            <color indexed="81"/>
            <rFont val="Tahoma"/>
            <charset val="1"/>
          </rPr>
          <t>Robert Faris:</t>
        </r>
        <r>
          <rPr>
            <sz val="9"/>
            <color indexed="81"/>
            <rFont val="Tahoma"/>
            <charset val="1"/>
          </rPr>
          <t xml:space="preserve">
Can include or exclude plans with caps in results by changing parameter
</t>
        </r>
      </text>
    </comment>
  </commentList>
</comments>
</file>

<file path=xl/sharedStrings.xml><?xml version="1.0" encoding="utf-8"?>
<sst xmlns="http://schemas.openxmlformats.org/spreadsheetml/2006/main" count="25339" uniqueCount="2475">
  <si>
    <t>Explaination</t>
  </si>
  <si>
    <t>Sequentially enter next available number for each product</t>
  </si>
  <si>
    <t>Enter product name</t>
  </si>
  <si>
    <t>Enter technology. See example types in note below</t>
  </si>
  <si>
    <t>Enter down stream bandwidth, then unit in the next column. If the speed is given as a range, enter the higher limit. i.e. 100-300M, enter 300. Enter NA if not specified.</t>
  </si>
  <si>
    <t>Enter Units, see example types in note below</t>
  </si>
  <si>
    <t>Enter the usage cap, if specified, then unit in the next column</t>
  </si>
  <si>
    <t>Enter Usage Cap unit. See example types in note below</t>
  </si>
  <si>
    <t>Enter monthly cost
Record plan separately when different contract length are associate with different monthly cost.</t>
  </si>
  <si>
    <t>Enter three letter currency name prepaid / postpaid cost is</t>
  </si>
  <si>
    <t>Enter upstream bandwidth if specified, then unit in the next column. If the speed is given as a range, enter the higher limit. i.e. 100-300M, enter 300. Enter NA if not specified.</t>
  </si>
  <si>
    <t>Enter unit</t>
  </si>
  <si>
    <t>Fixed broadband may be broadband only or it may be a packaged deal that include voice and/or TV. Indicate if plan includes voice. 
Yes
No
NA - Not Specified</t>
  </si>
  <si>
    <t>Record prices without contract when available. 
Yes
No</t>
  </si>
  <si>
    <t>Enter date the data we recorded in Month/Day/YEAR format</t>
  </si>
  <si>
    <t>Country</t>
  </si>
  <si>
    <t>Code</t>
  </si>
  <si>
    <t>Network Name</t>
  </si>
  <si>
    <t>Product ID</t>
  </si>
  <si>
    <t>Product name</t>
  </si>
  <si>
    <t>Technology</t>
  </si>
  <si>
    <t>Downstream bandwidth</t>
  </si>
  <si>
    <t>Downstream units</t>
  </si>
  <si>
    <t>Usage cap</t>
  </si>
  <si>
    <t>Cap units</t>
  </si>
  <si>
    <t>Monthly cost</t>
  </si>
  <si>
    <t>Tarrif Currency</t>
  </si>
  <si>
    <t>Upstream bandwidth</t>
  </si>
  <si>
    <t>Upstream units</t>
  </si>
  <si>
    <t>Price Include Voice</t>
  </si>
  <si>
    <t>Price Include TV</t>
  </si>
  <si>
    <t>Contract</t>
  </si>
  <si>
    <t>Date</t>
  </si>
  <si>
    <t>Afghanistan</t>
  </si>
  <si>
    <t>AF</t>
  </si>
  <si>
    <t>Insta Telecom [Afghanistan]</t>
  </si>
  <si>
    <t>WIRELESS BROADBAND INTERNET SERVICES</t>
  </si>
  <si>
    <t>Fixed Wireless</t>
  </si>
  <si>
    <t>Kbps</t>
  </si>
  <si>
    <t>Unlimited</t>
  </si>
  <si>
    <t>NA</t>
  </si>
  <si>
    <t>AFN</t>
  </si>
  <si>
    <t>No</t>
  </si>
  <si>
    <t>WIRELESS BROADBAND INTERNET</t>
  </si>
  <si>
    <t>DSL SHARED CONNECTION</t>
  </si>
  <si>
    <t>DSL</t>
  </si>
  <si>
    <t>Mbps</t>
  </si>
  <si>
    <t>Algeria</t>
  </si>
  <si>
    <t>DZ</t>
  </si>
  <si>
    <t>Algerie Telecom (AT)</t>
  </si>
  <si>
    <t>512 Kbps wifi  illimitÃ©e</t>
  </si>
  <si>
    <t>ADSL</t>
  </si>
  <si>
    <t>DZD</t>
  </si>
  <si>
    <t>1 Mbps  wifi  illimitÃ©e</t>
  </si>
  <si>
    <t xml:space="preserve">2 Mbps wifi illimitÃ©e
</t>
  </si>
  <si>
    <t xml:space="preserve">2,3 Mbps SHDSL  illimitÃ©e
</t>
  </si>
  <si>
    <t xml:space="preserve">ADSL Plus Pro SuprÃªme
</t>
  </si>
  <si>
    <t>Andorra</t>
  </si>
  <si>
    <t>AD</t>
  </si>
  <si>
    <t>Andorra Telecom</t>
  </si>
  <si>
    <t>39 Eur</t>
  </si>
  <si>
    <t>Fibre</t>
  </si>
  <si>
    <t>GB</t>
  </si>
  <si>
    <t>EUR</t>
  </si>
  <si>
    <t>Yes</t>
  </si>
  <si>
    <t>15 Eur</t>
  </si>
  <si>
    <t>Angola</t>
  </si>
  <si>
    <t>AO</t>
  </si>
  <si>
    <t>Angola Telecom [Angola]</t>
  </si>
  <si>
    <t>Residencial</t>
  </si>
  <si>
    <t>AOA</t>
  </si>
  <si>
    <t>Netone [Angola]</t>
  </si>
  <si>
    <t>Net-kuya Plano de Dados</t>
  </si>
  <si>
    <t>WiMax</t>
  </si>
  <si>
    <t>AKZ</t>
  </si>
  <si>
    <t>Argentina</t>
  </si>
  <si>
    <t>AR</t>
  </si>
  <si>
    <t>Cablevision (FiberTel)</t>
  </si>
  <si>
    <t>3 Megas</t>
  </si>
  <si>
    <t>HFC</t>
  </si>
  <si>
    <t>ARS</t>
  </si>
  <si>
    <t xml:space="preserve">6 Megas </t>
  </si>
  <si>
    <t xml:space="preserve">12 Megas </t>
  </si>
  <si>
    <t>Evolution</t>
  </si>
  <si>
    <t>Telecom Argentina</t>
  </si>
  <si>
    <t>Arnet 15 Megas WiFi</t>
  </si>
  <si>
    <t>Arnet 10 Megas WiFi</t>
  </si>
  <si>
    <t>Arnet 6 Megas WiFi</t>
  </si>
  <si>
    <t>Arnet 3 Megas WiFi</t>
  </si>
  <si>
    <t>Arnet 1 Megas WiFi</t>
  </si>
  <si>
    <t>Arnet 20 MB</t>
  </si>
  <si>
    <t>Arnet 30 MB</t>
  </si>
  <si>
    <t>Telefonica de Argentina (TdA)</t>
  </si>
  <si>
    <t>Speedy Fibra</t>
  </si>
  <si>
    <t>FTTH</t>
  </si>
  <si>
    <t>Telmex Argentina (Claro)</t>
  </si>
  <si>
    <t>Internet 10Mb + 1 lÃ­nea</t>
  </si>
  <si>
    <t>?</t>
  </si>
  <si>
    <t>Internet 20Mb + 1 lÃ­nea</t>
  </si>
  <si>
    <t>Internet 30Mb + 1 lÃ­nea</t>
  </si>
  <si>
    <t>Armenia</t>
  </si>
  <si>
    <t>AM</t>
  </si>
  <si>
    <t>ArmenTel (Beeline)</t>
  </si>
  <si>
    <t>Unlimited 1024</t>
  </si>
  <si>
    <t>AMD</t>
  </si>
  <si>
    <t>Unlimited 2048</t>
  </si>
  <si>
    <t>Unlimited 3072</t>
  </si>
  <si>
    <t>Unlimited 4096</t>
  </si>
  <si>
    <t>Unlimited 6144</t>
  </si>
  <si>
    <t>Unlimited 8192</t>
  </si>
  <si>
    <t>Unlimited 10240</t>
  </si>
  <si>
    <t>Beeline Internet 35</t>
  </si>
  <si>
    <t>FTTB</t>
  </si>
  <si>
    <t>Beeline Internet 50</t>
  </si>
  <si>
    <t>Beeline Internet 70</t>
  </si>
  <si>
    <t>Beeline Internet 10</t>
  </si>
  <si>
    <t>Australia</t>
  </si>
  <si>
    <t>AU</t>
  </si>
  <si>
    <t>iiNet (inc. Internode and Adam Internet)</t>
  </si>
  <si>
    <t>NBN Fibre 1</t>
  </si>
  <si>
    <t>AUD</t>
  </si>
  <si>
    <t>NBN Fibre 2</t>
  </si>
  <si>
    <t>NBN Fibre 3</t>
  </si>
  <si>
    <t>NBN Fibre 4</t>
  </si>
  <si>
    <t>M2 Telecommunications (inc. iPrimus and Dodo)</t>
  </si>
  <si>
    <t>ADSL Broadband Unbundled- 5GB</t>
  </si>
  <si>
    <t>ADSL2+</t>
  </si>
  <si>
    <t>ADSL Broadband Unbundled- Unlimited</t>
  </si>
  <si>
    <t>NBN Speed 2</t>
  </si>
  <si>
    <t>NBN Speed 3</t>
  </si>
  <si>
    <t>NBN Speed 4</t>
  </si>
  <si>
    <t>SingTel Optus</t>
  </si>
  <si>
    <t>65 GB Broadband</t>
  </si>
  <si>
    <t>Cable</t>
  </si>
  <si>
    <t>Unlimited Broadband</t>
  </si>
  <si>
    <t>Unlimited Broadband Fast</t>
  </si>
  <si>
    <t>Unlimited Broadband Subersonic</t>
  </si>
  <si>
    <t>Telstra</t>
  </si>
  <si>
    <t>S- Just the basics</t>
  </si>
  <si>
    <t>S-</t>
  </si>
  <si>
    <t>TPG Telecom</t>
  </si>
  <si>
    <t>NBN + Home Phone 10 GB</t>
  </si>
  <si>
    <t>NBN + Home Phone Unlimited</t>
  </si>
  <si>
    <t>Naked ADSL 2+</t>
  </si>
  <si>
    <t>Austria</t>
  </si>
  <si>
    <t>AT</t>
  </si>
  <si>
    <t>A1 Telekom Austria</t>
  </si>
  <si>
    <t>Tele2 Austria</t>
  </si>
  <si>
    <t>VDSL</t>
  </si>
  <si>
    <t>UPC Austria (UPC Telekabel)</t>
  </si>
  <si>
    <t xml:space="preserve">aDSL Solo </t>
  </si>
  <si>
    <t>aDSL Solo plus</t>
  </si>
  <si>
    <t>Azerbaijan</t>
  </si>
  <si>
    <t>AZ</t>
  </si>
  <si>
    <t>AzTelekom</t>
  </si>
  <si>
    <t>AZN</t>
  </si>
  <si>
    <t>Baku Telephone Production Association (BTRIB)</t>
  </si>
  <si>
    <t>IntraNS [Azerbaijan]</t>
  </si>
  <si>
    <t>Bahamas</t>
  </si>
  <si>
    <t>BS</t>
  </si>
  <si>
    <t>Cable Bahamas Limited (CBL)</t>
  </si>
  <si>
    <t>BSD</t>
  </si>
  <si>
    <t>Bangladesh</t>
  </si>
  <si>
    <t>BD</t>
  </si>
  <si>
    <t>Bangladesh Telecommunications Company Ltd (BTCL)</t>
  </si>
  <si>
    <t>BCube SuperSaver</t>
  </si>
  <si>
    <t>BDT</t>
  </si>
  <si>
    <t>BCube Infinity -256</t>
  </si>
  <si>
    <t>BCube Infinity -512</t>
  </si>
  <si>
    <t>BCube Infinity -1000</t>
  </si>
  <si>
    <t>BCube Infinity -1536</t>
  </si>
  <si>
    <t>Banglalion Communications</t>
  </si>
  <si>
    <t xml:space="preserve">Limited Data Plans </t>
  </si>
  <si>
    <t>Unlimited King Plans</t>
  </si>
  <si>
    <t>InTech Online [Bangladesh]</t>
  </si>
  <si>
    <t>Link3 [Bangladesh]</t>
  </si>
  <si>
    <t>Bronze</t>
  </si>
  <si>
    <t>Silver</t>
  </si>
  <si>
    <t>Titanium</t>
  </si>
  <si>
    <t>Gold</t>
  </si>
  <si>
    <t>Platinum</t>
  </si>
  <si>
    <t>Sapphire</t>
  </si>
  <si>
    <t>Diamond</t>
  </si>
  <si>
    <t>Barbados</t>
  </si>
  <si>
    <t>BB</t>
  </si>
  <si>
    <t>LIME (Cable &amp; Wireless) Barbados</t>
  </si>
  <si>
    <t>Basic</t>
  </si>
  <si>
    <t>BDS</t>
  </si>
  <si>
    <t>Essential</t>
  </si>
  <si>
    <t>Superfast Fibre Plus</t>
  </si>
  <si>
    <t>Superfast Fibre Max</t>
  </si>
  <si>
    <t>Superfast Fibre Turbo</t>
  </si>
  <si>
    <t>Superfast Fibre Ultra</t>
  </si>
  <si>
    <t>Belarus</t>
  </si>
  <si>
    <t>BY</t>
  </si>
  <si>
    <t>Beltelecom</t>
  </si>
  <si>
    <t>HomeBody Plus</t>
  </si>
  <si>
    <t>BYR</t>
  </si>
  <si>
    <t>HomeBody XXL</t>
  </si>
  <si>
    <t>Belgium</t>
  </si>
  <si>
    <t>BE</t>
  </si>
  <si>
    <t>BASE Company (formerly KPN Belgium)</t>
  </si>
  <si>
    <t>Proximus (Belgacom)</t>
  </si>
  <si>
    <t>Start</t>
  </si>
  <si>
    <t>Comfort</t>
  </si>
  <si>
    <t>Maxi</t>
  </si>
  <si>
    <t>Telenet (incl UPC Belgium)</t>
  </si>
  <si>
    <t>Whoppa</t>
  </si>
  <si>
    <t>Internet &amp; TV</t>
  </si>
  <si>
    <t>Whop</t>
  </si>
  <si>
    <t>Belize</t>
  </si>
  <si>
    <t>BZ</t>
  </si>
  <si>
    <t>Belize Telemedia Limited (BTL, incl. DigiCell)</t>
  </si>
  <si>
    <t>STANDARD HSI PLANS</t>
  </si>
  <si>
    <t>ADSL/Wimax</t>
  </si>
  <si>
    <t>BZD</t>
  </si>
  <si>
    <t>Benin</t>
  </si>
  <si>
    <t>BJ</t>
  </si>
  <si>
    <t>Benin Telecoms (Kanakoo)</t>
  </si>
  <si>
    <t>Kanakoo ADSL Comfort</t>
  </si>
  <si>
    <t>CFA</t>
  </si>
  <si>
    <t>Kanakoo WIMAX</t>
  </si>
  <si>
    <t>Isocel [Benin]</t>
  </si>
  <si>
    <t>ISOLIGHT</t>
  </si>
  <si>
    <t>ISONET</t>
  </si>
  <si>
    <t>Bermuda</t>
  </si>
  <si>
    <t>BM</t>
  </si>
  <si>
    <t>CellOne</t>
  </si>
  <si>
    <t>Plan Speed</t>
  </si>
  <si>
    <t>ADSL/Cable</t>
  </si>
  <si>
    <t>BMD</t>
  </si>
  <si>
    <t>Digicel Bermuda (includes Transact)</t>
  </si>
  <si>
    <t>Access (Without Phone)</t>
  </si>
  <si>
    <t>Logic Communications (includes North Rock)</t>
  </si>
  <si>
    <t>Unity Internet Bundles</t>
  </si>
  <si>
    <t>VDSL/Cable</t>
  </si>
  <si>
    <t>Bolivia</t>
  </si>
  <si>
    <t>BO</t>
  </si>
  <si>
    <t>Comteco [Bolivia]</t>
  </si>
  <si>
    <t>Hogar</t>
  </si>
  <si>
    <t>BOB</t>
  </si>
  <si>
    <t>Hogar I</t>
  </si>
  <si>
    <t>Hogar II</t>
  </si>
  <si>
    <t>Cotas [Bolivia]</t>
  </si>
  <si>
    <t>BANDA ANCHA 1</t>
  </si>
  <si>
    <t>BANDA ANCHA 2</t>
  </si>
  <si>
    <t>BANDA ANCHA 3</t>
  </si>
  <si>
    <t>PLAN PREMIUM 1</t>
  </si>
  <si>
    <t>PLAN PREMIUM 2</t>
  </si>
  <si>
    <t>PLAN PREMIUM 3</t>
  </si>
  <si>
    <t>PLAN PREMIUM 4</t>
  </si>
  <si>
    <t>PLAN PREMIUM 5</t>
  </si>
  <si>
    <t>Empresa Nacional de Telecomunicaciones (Entel)</t>
  </si>
  <si>
    <t>SBA â€“ 100</t>
  </si>
  <si>
    <t>SBA â€“ 200</t>
  </si>
  <si>
    <t>SBA â€“ 300</t>
  </si>
  <si>
    <t>SBA â€“ 400</t>
  </si>
  <si>
    <t>SBA - 500</t>
  </si>
  <si>
    <t>SBA - 600</t>
  </si>
  <si>
    <t>SBA - 700</t>
  </si>
  <si>
    <t>Botswana</t>
  </si>
  <si>
    <t>BW</t>
  </si>
  <si>
    <t>Botswana Telecommunications Corporation Ltd (BTCL)</t>
  </si>
  <si>
    <t>Fast Broadband 10</t>
  </si>
  <si>
    <t>BWP</t>
  </si>
  <si>
    <t>Fast Broadband 20</t>
  </si>
  <si>
    <t>Fast Broadband</t>
  </si>
  <si>
    <t>Brazil</t>
  </si>
  <si>
    <t>BR</t>
  </si>
  <si>
    <t>Algar Telecom (formerly CTBC)</t>
  </si>
  <si>
    <t>Banda Larga 2</t>
  </si>
  <si>
    <t>BRL</t>
  </si>
  <si>
    <t>Banda Larga 4</t>
  </si>
  <si>
    <t>Banda Larga 10</t>
  </si>
  <si>
    <t>Banda Larga 20</t>
  </si>
  <si>
    <t>Claro Brasil (incl. Embratel &amp; NET Servicos)</t>
  </si>
  <si>
    <t>Global Village Telecom (GVT)</t>
  </si>
  <si>
    <t>5 Mega</t>
  </si>
  <si>
    <t>10 Mega</t>
  </si>
  <si>
    <t>15 Mega</t>
  </si>
  <si>
    <t>25 Mega</t>
  </si>
  <si>
    <t>35 Mega</t>
  </si>
  <si>
    <t>50 Mega</t>
  </si>
  <si>
    <t>100 Mega</t>
  </si>
  <si>
    <t>150 Mega</t>
  </si>
  <si>
    <t>200 Mega</t>
  </si>
  <si>
    <t>300 Mega</t>
  </si>
  <si>
    <t>Oi SA (incl. Telemar Norte Leste, Brasil Telecom)</t>
  </si>
  <si>
    <t>AtÃ© 35 Mega</t>
  </si>
  <si>
    <t>AtÃ© 25 Mega</t>
  </si>
  <si>
    <t>AtÃ© 10 Mega</t>
  </si>
  <si>
    <t>AtÃ© 15 Mega</t>
  </si>
  <si>
    <t>AtÃ© 5 Mega</t>
  </si>
  <si>
    <t>AtÃ© 2 Mega</t>
  </si>
  <si>
    <t>Telefonica Brasil (Vivo)</t>
  </si>
  <si>
    <t>TIM Participacoes (TIM Brasil)</t>
  </si>
  <si>
    <t>Gbps</t>
  </si>
  <si>
    <t>Bulgaria</t>
  </si>
  <si>
    <t>BG</t>
  </si>
  <si>
    <t>Blizoo (formerly CableTel-Eurocom) (Bulgaria)</t>
  </si>
  <si>
    <t>HET 25</t>
  </si>
  <si>
    <t>BGN</t>
  </si>
  <si>
    <t>HET 50</t>
  </si>
  <si>
    <t>HET 100</t>
  </si>
  <si>
    <t>HET 200</t>
  </si>
  <si>
    <t>Vivacom (Bulgarian Telecommunications Company, BTC)</t>
  </si>
  <si>
    <t>FiberNet 15</t>
  </si>
  <si>
    <t>FiberNet 20</t>
  </si>
  <si>
    <t>FiberNet 30</t>
  </si>
  <si>
    <t>FiberNet 50</t>
  </si>
  <si>
    <t>FiberNet 100</t>
  </si>
  <si>
    <t>Burkina Faso</t>
  </si>
  <si>
    <t>BF</t>
  </si>
  <si>
    <t>Office Nationale des Telecommunications (Onatel)</t>
  </si>
  <si>
    <t>AccÃ¨s Internet par ADSL</t>
  </si>
  <si>
    <t>Cambodia</t>
  </si>
  <si>
    <t>KH</t>
  </si>
  <si>
    <t>Angkornet [Cambodia]</t>
  </si>
  <si>
    <t xml:space="preserve">Home </t>
  </si>
  <si>
    <t>USD</t>
  </si>
  <si>
    <t>EZECOM [Cambodia]</t>
  </si>
  <si>
    <t>PREMIUM</t>
  </si>
  <si>
    <t>Viettel Cambodia (Metfone)</t>
  </si>
  <si>
    <t>MetNet4_Pro</t>
  </si>
  <si>
    <t>MetNet5_Pro</t>
  </si>
  <si>
    <t>MetNet7_Pro</t>
  </si>
  <si>
    <t>OpticX_8M_PKS_New</t>
  </si>
  <si>
    <t>OpticX_10M_PKS_New</t>
  </si>
  <si>
    <t>OpticX_12M_PKS_New</t>
  </si>
  <si>
    <t>OpticX_16M_PKS_New</t>
  </si>
  <si>
    <t>OpticX_20M_PKS_New</t>
  </si>
  <si>
    <t>OpticX_30M_PKS_New</t>
  </si>
  <si>
    <t>OpticX_50M_PKS_New</t>
  </si>
  <si>
    <t>Cameroon</t>
  </si>
  <si>
    <t>CM</t>
  </si>
  <si>
    <t>CamTel</t>
  </si>
  <si>
    <t>ADSL CLASSIQUE</t>
  </si>
  <si>
    <t>No Limit Home</t>
  </si>
  <si>
    <t>MTN Cameroon</t>
  </si>
  <si>
    <t>Orange Cameroun</t>
  </si>
  <si>
    <t>Home Surf</t>
  </si>
  <si>
    <t>Home Premium</t>
  </si>
  <si>
    <t>Ringo [Cameroon]</t>
  </si>
  <si>
    <t>MÃ©gaRingo</t>
  </si>
  <si>
    <t>Canada</t>
  </si>
  <si>
    <t>CA</t>
  </si>
  <si>
    <t>Bell Aliant</t>
  </si>
  <si>
    <t>FibreOP Internet 15/15</t>
  </si>
  <si>
    <t>CAD</t>
  </si>
  <si>
    <t>FibreOP Internet 25/26</t>
  </si>
  <si>
    <t>FibreOP Internet 50/30</t>
  </si>
  <si>
    <t>FibreOP Internet 250/30</t>
  </si>
  <si>
    <t>Bell Canada</t>
  </si>
  <si>
    <t>Cogeco Cable</t>
  </si>
  <si>
    <t>Express 15</t>
  </si>
  <si>
    <t>Ultra 250 Unlimited</t>
  </si>
  <si>
    <t>Ultimate 120 Unlimited</t>
  </si>
  <si>
    <t>Ultimate 55 Unlimited</t>
  </si>
  <si>
    <t>Turbo 30</t>
  </si>
  <si>
    <t>Eastlink</t>
  </si>
  <si>
    <t>Surf &amp; Talk</t>
  </si>
  <si>
    <t>Manitoba Telecom Services (MTS Allstream)</t>
  </si>
  <si>
    <t>Litghtning 10</t>
  </si>
  <si>
    <t>Litghtning 25</t>
  </si>
  <si>
    <t>Litghtning 50</t>
  </si>
  <si>
    <t>Rogers Communications</t>
  </si>
  <si>
    <t>ROGERS IGNITETM 250U</t>
  </si>
  <si>
    <t>ROGERS IGNITETM 100U</t>
  </si>
  <si>
    <t>Internet 30</t>
  </si>
  <si>
    <t>Internet 5</t>
  </si>
  <si>
    <t>SaskTel</t>
  </si>
  <si>
    <t>Classic</t>
  </si>
  <si>
    <t>Plus</t>
  </si>
  <si>
    <t xml:space="preserve">Extreme </t>
  </si>
  <si>
    <t>Ultra</t>
  </si>
  <si>
    <t>Match I</t>
  </si>
  <si>
    <t>Match II</t>
  </si>
  <si>
    <t>Shaw Communications</t>
  </si>
  <si>
    <t>Internet 15</t>
  </si>
  <si>
    <t>Internet 45</t>
  </si>
  <si>
    <t>Telus Communications</t>
  </si>
  <si>
    <t>Mixed</t>
  </si>
  <si>
    <t>Internet 25</t>
  </si>
  <si>
    <t>Internet 50</t>
  </si>
  <si>
    <t>Internet 100</t>
  </si>
  <si>
    <t>Videotron</t>
  </si>
  <si>
    <t xml:space="preserve">Moderate </t>
  </si>
  <si>
    <t>High</t>
  </si>
  <si>
    <t>Superior</t>
  </si>
  <si>
    <t>Xplornet Communications</t>
  </si>
  <si>
    <t>Starter</t>
  </si>
  <si>
    <t>4G Satellite</t>
  </si>
  <si>
    <t>Share</t>
  </si>
  <si>
    <t>Stream</t>
  </si>
  <si>
    <t>Cayman Islands</t>
  </si>
  <si>
    <t>KY</t>
  </si>
  <si>
    <t>DataLink</t>
  </si>
  <si>
    <t>Digicel (Cayman Islands)</t>
  </si>
  <si>
    <t>LIME (Cable &amp; Wireless) Cayman Islands</t>
  </si>
  <si>
    <t>KYD</t>
  </si>
  <si>
    <t>Central African Republic</t>
  </si>
  <si>
    <t>CF</t>
  </si>
  <si>
    <t>Orange Centrafrique</t>
  </si>
  <si>
    <t>Lâ€™offre Surf</t>
  </si>
  <si>
    <t>Lâ€™offre Premium</t>
  </si>
  <si>
    <t>Chile</t>
  </si>
  <si>
    <t>CL</t>
  </si>
  <si>
    <t>Claro Chile</t>
  </si>
  <si>
    <t xml:space="preserve">Plan Internet </t>
  </si>
  <si>
    <t>CLP</t>
  </si>
  <si>
    <t>Grupo GTD (inc Telsur)</t>
  </si>
  <si>
    <t>Movistar Chile (Telefonica Chile)</t>
  </si>
  <si>
    <t>S</t>
  </si>
  <si>
    <t>ADSL/Fibre</t>
  </si>
  <si>
    <t>M</t>
  </si>
  <si>
    <t>L</t>
  </si>
  <si>
    <t>XL</t>
  </si>
  <si>
    <t>XXL</t>
  </si>
  <si>
    <t>VTR</t>
  </si>
  <si>
    <t>Mega 4</t>
  </si>
  <si>
    <t>Mega 15</t>
  </si>
  <si>
    <t>Mega 40</t>
  </si>
  <si>
    <t>Mega 80</t>
  </si>
  <si>
    <t>Mega 120</t>
  </si>
  <si>
    <t>China</t>
  </si>
  <si>
    <t>CN</t>
  </si>
  <si>
    <t>China Telecom Corporation</t>
  </si>
  <si>
    <t>CNY</t>
  </si>
  <si>
    <t>China Tietong (CTT, China Railcom [CRC])</t>
  </si>
  <si>
    <t>Individual residential customers</t>
  </si>
  <si>
    <t>Hours</t>
  </si>
  <si>
    <t>China Unicom</t>
  </si>
  <si>
    <t>ADSL broadband</t>
  </si>
  <si>
    <t>JPY</t>
  </si>
  <si>
    <t>Fiber optic broadband</t>
  </si>
  <si>
    <t>Dr Peng Telecom (Inc. Great Wall Broadband Network (GWBN)</t>
  </si>
  <si>
    <t>50M 3ä¸ªæœˆ 360å…ƒ</t>
  </si>
  <si>
    <t>100M 6ä¸ªæœˆ 780å…ƒ</t>
  </si>
  <si>
    <t>è¶…çº§å®½å¸¦1000M 12ä¸ªæœˆ</t>
  </si>
  <si>
    <t>Colombia</t>
  </si>
  <si>
    <t>CO</t>
  </si>
  <si>
    <t>Claro Colombia (previously Comcel, Telmex Colombia)</t>
  </si>
  <si>
    <t>COP</t>
  </si>
  <si>
    <t>Empresa de Telecomunicaciones de Bogota (ETB)</t>
  </si>
  <si>
    <t>Plan Trio</t>
  </si>
  <si>
    <t>Movistar Colombia</t>
  </si>
  <si>
    <t>Une-EPM</t>
  </si>
  <si>
    <t xml:space="preserve"> Banda Ancha 3MB</t>
  </si>
  <si>
    <t xml:space="preserve"> Banda Ancha 5MB</t>
  </si>
  <si>
    <t xml:space="preserve"> Banda Ancha 10MB</t>
  </si>
  <si>
    <t xml:space="preserve"> Banda Ancha 50MB</t>
  </si>
  <si>
    <t>Comoros</t>
  </si>
  <si>
    <t>KM</t>
  </si>
  <si>
    <t>Comores Telecom (Comtel)</t>
  </si>
  <si>
    <t>KMF</t>
  </si>
  <si>
    <t>Congo</t>
  </si>
  <si>
    <t>CG</t>
  </si>
  <si>
    <t>Congo Telecom (Congotel/Bisengo)</t>
  </si>
  <si>
    <t>Congo Democratic Republic</t>
  </si>
  <si>
    <t>CD</t>
  </si>
  <si>
    <t>Microcom (DRC)</t>
  </si>
  <si>
    <t>Costa Rica</t>
  </si>
  <si>
    <t>CR</t>
  </si>
  <si>
    <t>Kolbi (previously ICE Celular)</t>
  </si>
  <si>
    <t>CRC</t>
  </si>
  <si>
    <t>Cote d'Ivoire</t>
  </si>
  <si>
    <t>CI</t>
  </si>
  <si>
    <t>Cote d'Ivoire Telecom (CI-Telecom)</t>
  </si>
  <si>
    <t>ADSL Discovery</t>
  </si>
  <si>
    <t>MTN Cote d'Ivoire (incl. MTN Business)</t>
  </si>
  <si>
    <t xml:space="preserve">WiFi Pocket </t>
  </si>
  <si>
    <t>Orange [Cote d'Ivoire]</t>
  </si>
  <si>
    <t>Orange internet 1M</t>
  </si>
  <si>
    <t>Orange internet Max 8 Mbps</t>
  </si>
  <si>
    <t>VIPNET [Cote d'Ivoire]</t>
  </si>
  <si>
    <t xml:space="preserve">ADSL 512K HOME LABOREX  </t>
  </si>
  <si>
    <t>ADSL 1MEGA HOME LABOREX</t>
  </si>
  <si>
    <t xml:space="preserve">ADSL HOME 2MEGA </t>
  </si>
  <si>
    <t>Croatia</t>
  </si>
  <si>
    <t>HR</t>
  </si>
  <si>
    <t>T-Hrvatski Telekom (incl. T-Mobile)</t>
  </si>
  <si>
    <t>MAXADSL START</t>
  </si>
  <si>
    <t>HRK</t>
  </si>
  <si>
    <t>MAXADSLMAXADSL FLAT</t>
  </si>
  <si>
    <t>MAXADSL Basic + Turbo Option 30</t>
  </si>
  <si>
    <t>MAXADSL Basic + Turbo Option 50</t>
  </si>
  <si>
    <t>ULTRA MAX2 L</t>
  </si>
  <si>
    <t>VIPnet</t>
  </si>
  <si>
    <t>Cuba</t>
  </si>
  <si>
    <t>CU</t>
  </si>
  <si>
    <t>Empresa de Telecomunicaciones de Cuba (ETECSA)</t>
  </si>
  <si>
    <t>Cyprus</t>
  </si>
  <si>
    <t>CY</t>
  </si>
  <si>
    <t>Cyprus Telecommunications Authority (Cyta)</t>
  </si>
  <si>
    <t>Internet Home 2000</t>
  </si>
  <si>
    <t>Internet Home 4000</t>
  </si>
  <si>
    <t>Internet Home 6000</t>
  </si>
  <si>
    <t>Internet Home 8000</t>
  </si>
  <si>
    <t>Internet Home 12000</t>
  </si>
  <si>
    <t>Internet Home 16000</t>
  </si>
  <si>
    <t>Internet Home 32000</t>
  </si>
  <si>
    <t>Czech Republic</t>
  </si>
  <si>
    <t>CZ</t>
  </si>
  <si>
    <t>Dial Telecom (includes Volny)</t>
  </si>
  <si>
    <t>Internet</t>
  </si>
  <si>
    <t>CZK</t>
  </si>
  <si>
    <t>GTS Czech</t>
  </si>
  <si>
    <t>Premium</t>
  </si>
  <si>
    <t>ADSL/VDSL</t>
  </si>
  <si>
    <t>Standard</t>
  </si>
  <si>
    <t>O2 Czech Republic</t>
  </si>
  <si>
    <t>Rio Media [Czech Republic]</t>
  </si>
  <si>
    <t>Rio net 20</t>
  </si>
  <si>
    <t>Rio net 60</t>
  </si>
  <si>
    <t>Rio net 100</t>
  </si>
  <si>
    <t>UPC Ceska Republika</t>
  </si>
  <si>
    <t>100+</t>
  </si>
  <si>
    <t>200+</t>
  </si>
  <si>
    <t>300+</t>
  </si>
  <si>
    <t>Denmark</t>
  </si>
  <si>
    <t>DK</t>
  </si>
  <si>
    <t>Fullrate [Denmark]</t>
  </si>
  <si>
    <t>DKK</t>
  </si>
  <si>
    <t>Stofa</t>
  </si>
  <si>
    <t>Sofa Broadband</t>
  </si>
  <si>
    <t>TDC</t>
  </si>
  <si>
    <t>Telenor Denmark (incl. Tele2, Sonofon &amp; Cybercity)</t>
  </si>
  <si>
    <t>Broadband with family discount</t>
  </si>
  <si>
    <t>Broadband for all</t>
  </si>
  <si>
    <t>You see [Denmark]</t>
  </si>
  <si>
    <t>Djibouti</t>
  </si>
  <si>
    <t>DJ</t>
  </si>
  <si>
    <t>Djibouti Telecom</t>
  </si>
  <si>
    <t>ADSL Particulier</t>
  </si>
  <si>
    <t>DJF</t>
  </si>
  <si>
    <t>Dominican Republic</t>
  </si>
  <si>
    <t>DO</t>
  </si>
  <si>
    <t>Claro Dominicana (Codetel)</t>
  </si>
  <si>
    <t>Uso BÃ¡sico</t>
  </si>
  <si>
    <t>DOP</t>
  </si>
  <si>
    <t>Uso Intermedio</t>
  </si>
  <si>
    <t>Uso Extremo</t>
  </si>
  <si>
    <t>Tricom</t>
  </si>
  <si>
    <t>Ecuador</t>
  </si>
  <si>
    <t>EC</t>
  </si>
  <si>
    <t>Corporacion Nacional de Telecomunicaciones (incl. Alegro)</t>
  </si>
  <si>
    <t>PLANES INTERNET BANDA ANCHA HOGAR</t>
  </si>
  <si>
    <t>Telmex Ecuador (Claro)</t>
  </si>
  <si>
    <t>TVCable (incl. CableNet &amp; Setel)</t>
  </si>
  <si>
    <t>PLANES RESIDENCIALES QUITO</t>
  </si>
  <si>
    <t>PLANES CON DOCSIS 3.0</t>
  </si>
  <si>
    <t>Egypt</t>
  </si>
  <si>
    <t>EG</t>
  </si>
  <si>
    <t>Etisalat [Egypt]</t>
  </si>
  <si>
    <t>Unlimited Packages</t>
  </si>
  <si>
    <t>EGP</t>
  </si>
  <si>
    <t>Tornado 50</t>
  </si>
  <si>
    <t>LINKdotNET (Egypt)</t>
  </si>
  <si>
    <t>LINKDSL Plus</t>
  </si>
  <si>
    <t>TE Data</t>
  </si>
  <si>
    <t>Home ADSL</t>
  </si>
  <si>
    <t>Vodafone Egypt</t>
  </si>
  <si>
    <t>Turbo</t>
  </si>
  <si>
    <t>El Salvador</t>
  </si>
  <si>
    <t>SV</t>
  </si>
  <si>
    <t>CTE Telecom (Claro)</t>
  </si>
  <si>
    <t>Claro Hogar Doble Internet</t>
  </si>
  <si>
    <t>Estonia</t>
  </si>
  <si>
    <t>EE</t>
  </si>
  <si>
    <t>Eesti Telekom (incl. EMT and Elion)</t>
  </si>
  <si>
    <t>Internet 10/10 Mbit/sek alla/Ã¼les</t>
  </si>
  <si>
    <t>Internet 50/50 Mbit/sek alla/Ã¼les</t>
  </si>
  <si>
    <t>Internet 100/100 Mbit/sek alla/Ã¼les</t>
  </si>
  <si>
    <t>Internet 300/300 Mbit/sek alla/Ã¼les</t>
  </si>
  <si>
    <t>Internet 5/1 Mbit/sek alla/Ã¼les</t>
  </si>
  <si>
    <t>Internet 12/1 Mbit/sek alla/Ã¼les</t>
  </si>
  <si>
    <t>Internet 20/5 Mbit/sek alla/Ã¼les</t>
  </si>
  <si>
    <t>Internet 40/10 Mbit/sek alla/Ã¼les</t>
  </si>
  <si>
    <t>Ethiopia</t>
  </si>
  <si>
    <t>ET</t>
  </si>
  <si>
    <t>Ethio Telecom (formerly Ethiopia Telecom Corporation)</t>
  </si>
  <si>
    <t>Fixed Broadband Unlimited ADSL/ Fiber</t>
  </si>
  <si>
    <t>ETB</t>
  </si>
  <si>
    <t>Fiji</t>
  </si>
  <si>
    <t>FJ</t>
  </si>
  <si>
    <t>Telecom Fiji Limited (TFL)</t>
  </si>
  <si>
    <t>Velocity</t>
  </si>
  <si>
    <t xml:space="preserve">FJD </t>
  </si>
  <si>
    <t>Finland</t>
  </si>
  <si>
    <t>FI</t>
  </si>
  <si>
    <t>DNA Finland</t>
  </si>
  <si>
    <t>DNA Laajakaista 8 (DSL)</t>
  </si>
  <si>
    <t>ADSL/VDSL2</t>
  </si>
  <si>
    <t>DNA Laajakaista 24 (DSL)</t>
  </si>
  <si>
    <t>DNA Laajakaista 40 (DSL)</t>
  </si>
  <si>
    <t>DNA Double Lane 50</t>
  </si>
  <si>
    <t>DNA Double Bandwidth 100</t>
  </si>
  <si>
    <t>DNA Double Bandwidth 350</t>
  </si>
  <si>
    <t>Elisa Corporation</t>
  </si>
  <si>
    <t>VDSL2</t>
  </si>
  <si>
    <t>Finnet</t>
  </si>
  <si>
    <t>Kaisa Adsl</t>
  </si>
  <si>
    <t>Kaisa Kaapeli 2</t>
  </si>
  <si>
    <t>Kaisa Kaapeli 10</t>
  </si>
  <si>
    <t>Kaisa Kaapeli 30</t>
  </si>
  <si>
    <t>Kaisa Kaapeli 100</t>
  </si>
  <si>
    <t>Kaisa Kuitu 300</t>
  </si>
  <si>
    <t>Kaisa WiMAX YlÃ¤-Savo 512</t>
  </si>
  <si>
    <t>Kaisa WiMAX YlÃ¤-Savo 1</t>
  </si>
  <si>
    <t>TeliaSonera Finland</t>
  </si>
  <si>
    <t>Kodin Netti Perus</t>
  </si>
  <si>
    <t>Kodin Netti Plus</t>
  </si>
  <si>
    <t>France</t>
  </si>
  <si>
    <t>FR</t>
  </si>
  <si>
    <t>Bouygues Telecom</t>
  </si>
  <si>
    <t>Bbox Miami</t>
  </si>
  <si>
    <t>Iliad (Free)</t>
  </si>
  <si>
    <t>Freebox</t>
  </si>
  <si>
    <t>Numericable-SFR</t>
  </si>
  <si>
    <t>Red Fibre</t>
  </si>
  <si>
    <t>Box Power</t>
  </si>
  <si>
    <t>Box Power+</t>
  </si>
  <si>
    <t>Orange France</t>
  </si>
  <si>
    <t>Livebox Zen Fibre</t>
  </si>
  <si>
    <t>Livebox Play Fibre</t>
  </si>
  <si>
    <t>Livebox Jet Fibre</t>
  </si>
  <si>
    <t>Orange Group (formerly France Telecom)</t>
  </si>
  <si>
    <t>SFR</t>
  </si>
  <si>
    <t>Gabon</t>
  </si>
  <si>
    <t>GA</t>
  </si>
  <si>
    <t>iPi9</t>
  </si>
  <si>
    <t>Georgia</t>
  </si>
  <si>
    <t>GE</t>
  </si>
  <si>
    <t>Caucasus Online</t>
  </si>
  <si>
    <t>DSL internet</t>
  </si>
  <si>
    <t>GEL</t>
  </si>
  <si>
    <t>Optimal</t>
  </si>
  <si>
    <t>Express</t>
  </si>
  <si>
    <t>Extreme</t>
  </si>
  <si>
    <t>Infinity</t>
  </si>
  <si>
    <t>SilkNet (formerly United Telecom of Georgia)</t>
  </si>
  <si>
    <t>ECONOM</t>
  </si>
  <si>
    <t>ECONOM+</t>
  </si>
  <si>
    <t>STANDART</t>
  </si>
  <si>
    <t>MAX</t>
  </si>
  <si>
    <t>START</t>
  </si>
  <si>
    <t>DRIVE</t>
  </si>
  <si>
    <t>FORMULA 1</t>
  </si>
  <si>
    <t>Germany</t>
  </si>
  <si>
    <t>DE</t>
  </si>
  <si>
    <t>Deutsche Telekom</t>
  </si>
  <si>
    <t>Magenta S</t>
  </si>
  <si>
    <t>VDSL/Fiber</t>
  </si>
  <si>
    <t>Magenta M</t>
  </si>
  <si>
    <t>Magenta L</t>
  </si>
  <si>
    <t>Kabel Deutschland</t>
  </si>
  <si>
    <t>NetCologne</t>
  </si>
  <si>
    <t>Internet Flat</t>
  </si>
  <si>
    <t>Tele Columbus Group</t>
  </si>
  <si>
    <t>Smart spenders</t>
  </si>
  <si>
    <t>Vielsurfer</t>
  </si>
  <si>
    <t>Highspeed Surfer</t>
  </si>
  <si>
    <t>Tele2 (Germany)</t>
  </si>
  <si>
    <t>Tele2 Surf</t>
  </si>
  <si>
    <t>Telefonica Deutschland Holding</t>
  </si>
  <si>
    <t>Telekom Deutschland</t>
  </si>
  <si>
    <t>O2 DSL All-in XL</t>
  </si>
  <si>
    <t>O2 DSL All-in L</t>
  </si>
  <si>
    <t>O2 DSL All-in M</t>
  </si>
  <si>
    <t>O2 DSL All-in S</t>
  </si>
  <si>
    <t>United Internet (1&amp;1)</t>
  </si>
  <si>
    <t>Unitymedia KabelBW</t>
  </si>
  <si>
    <t>Vodafone Germany</t>
  </si>
  <si>
    <t>Internet DSL 16</t>
  </si>
  <si>
    <t>Internet &amp; Phone DSL 16</t>
  </si>
  <si>
    <t>Internet &amp; Phone DSL 50</t>
  </si>
  <si>
    <t>Internet &amp; Phone DSL 100</t>
  </si>
  <si>
    <t>Ghana</t>
  </si>
  <si>
    <t>GH</t>
  </si>
  <si>
    <t>Vodafone Ghana (formerly Ghana Telecom)</t>
  </si>
  <si>
    <t>Browser</t>
  </si>
  <si>
    <t>GHS</t>
  </si>
  <si>
    <t>Greece</t>
  </si>
  <si>
    <t>GR</t>
  </si>
  <si>
    <t>Cyta Hellas</t>
  </si>
  <si>
    <t>1play Internet</t>
  </si>
  <si>
    <t>ForthNet</t>
  </si>
  <si>
    <t>Forthnet ADSL 24</t>
  </si>
  <si>
    <t>Forthnet ADSL 50</t>
  </si>
  <si>
    <t>OTE (Hellenic Telecommunications Organisation)</t>
  </si>
  <si>
    <t>Double Play VDSL 30 Unlimited</t>
  </si>
  <si>
    <t>Double Play VDSL 50 Unlimited</t>
  </si>
  <si>
    <t>ÎŸÎ¤Î• Double Play 4 Economy</t>
  </si>
  <si>
    <t>ÎŸÎ¤Î• Double Play 24 Economy</t>
  </si>
  <si>
    <t>Wind Hellas (incl. Tellas)</t>
  </si>
  <si>
    <t>WIND ADSL Internet</t>
  </si>
  <si>
    <t>Wind Broadband</t>
  </si>
  <si>
    <t>Guatemala</t>
  </si>
  <si>
    <t>GT</t>
  </si>
  <si>
    <t>Claro Guatemala (formerly Telgua &amp; Sercom)</t>
  </si>
  <si>
    <t>Internet residencial</t>
  </si>
  <si>
    <t>GTQ</t>
  </si>
  <si>
    <t>IBW Guatemala (incl. Japi)</t>
  </si>
  <si>
    <t>Guinea</t>
  </si>
  <si>
    <t>GN</t>
  </si>
  <si>
    <t>Orange Guinea</t>
  </si>
  <si>
    <t>Internet Haut dÃ©bit</t>
  </si>
  <si>
    <t>GNF</t>
  </si>
  <si>
    <t>Guinea-Bissau</t>
  </si>
  <si>
    <t>GW</t>
  </si>
  <si>
    <t>Orange Bissau</t>
  </si>
  <si>
    <t>Internet Home</t>
  </si>
  <si>
    <t>DSL?</t>
  </si>
  <si>
    <t>Honduras</t>
  </si>
  <si>
    <t>HN</t>
  </si>
  <si>
    <t>Claro Honduras</t>
  </si>
  <si>
    <t>Hong Kong</t>
  </si>
  <si>
    <t>HK</t>
  </si>
  <si>
    <t>Hong Kong Broadband Network (HKBN)</t>
  </si>
  <si>
    <t>100Mbps Home Broadband Plan</t>
  </si>
  <si>
    <t>HKD</t>
  </si>
  <si>
    <t>500Mbps Home Broadband Plan</t>
  </si>
  <si>
    <t xml:space="preserve">1000Mbps Home Broadband Plan
</t>
  </si>
  <si>
    <t>Hutchison Global Communications (3)</t>
  </si>
  <si>
    <t>FTTH Basic Service Plan</t>
  </si>
  <si>
    <t>PowerCom Broadband Service Plan</t>
  </si>
  <si>
    <t>BPL</t>
  </si>
  <si>
    <t>i-Cable (formerly HKCT)</t>
  </si>
  <si>
    <t>200M Broadband</t>
  </si>
  <si>
    <t>130M Broadband</t>
  </si>
  <si>
    <t>PCCW (HKT, incl. CSL)</t>
  </si>
  <si>
    <t>Fiber-to-the-Home Plan</t>
  </si>
  <si>
    <t>Basic Plan</t>
  </si>
  <si>
    <t>Hungary</t>
  </si>
  <si>
    <t>HU</t>
  </si>
  <si>
    <t>DIGI Telecommunications (incl TvNetWork)</t>
  </si>
  <si>
    <t xml:space="preserve"> Jumbo Pack</t>
  </si>
  <si>
    <t>- Checkers package -</t>
  </si>
  <si>
    <t xml:space="preserve"> ICE NET 10 -</t>
  </si>
  <si>
    <t xml:space="preserve"> ICE NET 25 -</t>
  </si>
  <si>
    <t xml:space="preserve"> ICE NET 50 -</t>
  </si>
  <si>
    <t>EnterNet [Hungary]</t>
  </si>
  <si>
    <t>Retail ADSL ADSL 5</t>
  </si>
  <si>
    <t>HUF</t>
  </si>
  <si>
    <t>Residential ADSL 15</t>
  </si>
  <si>
    <t>Residential ADSL 20</t>
  </si>
  <si>
    <t>Residential ADSL 10</t>
  </si>
  <si>
    <t>Residential ADSL 30</t>
  </si>
  <si>
    <t>Invitel Holdings (formerly HTCC)</t>
  </si>
  <si>
    <t>SzÃ­nvilÃ¡g S</t>
  </si>
  <si>
    <t>SzÃ­nvilÃ¡g M</t>
  </si>
  <si>
    <t>SzÃ­nvilÃ¡g L</t>
  </si>
  <si>
    <t>SzÃ­nvilÃ¡g XL</t>
  </si>
  <si>
    <t>SzÃ­nvilÃ¡g XXL</t>
  </si>
  <si>
    <t>Magyar Telekom (MTel)</t>
  </si>
  <si>
    <t>NetMÃ¡nia S</t>
  </si>
  <si>
    <t>NetMÃ¡nia M</t>
  </si>
  <si>
    <t>NetMÃ¡nia L</t>
  </si>
  <si>
    <t>NetMÃ¡nia XL</t>
  </si>
  <si>
    <t>NetMÃ¡nia XXL</t>
  </si>
  <si>
    <t>UPC Hungary</t>
  </si>
  <si>
    <t>Fiber Power 30</t>
  </si>
  <si>
    <t>Fiber Power 60</t>
  </si>
  <si>
    <t>Fiber Power 120</t>
  </si>
  <si>
    <t>Fiber Power 240</t>
  </si>
  <si>
    <t>Fiber Power 500</t>
  </si>
  <si>
    <t>Iceland</t>
  </si>
  <si>
    <t>IS</t>
  </si>
  <si>
    <t>Siminn (Iceland Telecom)</t>
  </si>
  <si>
    <t>ISK</t>
  </si>
  <si>
    <t>India</t>
  </si>
  <si>
    <t>IN</t>
  </si>
  <si>
    <t>Bharat Sanchar Nigam Ltd (BSNL)</t>
  </si>
  <si>
    <t>BBG UL 545@</t>
  </si>
  <si>
    <t>INR</t>
  </si>
  <si>
    <t>BBG  Combo ULD 845 @</t>
  </si>
  <si>
    <t>BBG  Combo ULD 999@</t>
  </si>
  <si>
    <t>BBG Combo ULD 1441</t>
  </si>
  <si>
    <t>BBG Super Speed Combo 2845 VDSL</t>
  </si>
  <si>
    <t>BBG Super Speed Combo 3445 VDSL</t>
  </si>
  <si>
    <t xml:space="preserve"> BBG 375 </t>
  </si>
  <si>
    <t>FiBro ULD 3999</t>
  </si>
  <si>
    <t>FiBro ULD 5999</t>
  </si>
  <si>
    <t>FiBro ULD 9999</t>
  </si>
  <si>
    <t>FiBro ULD 16999</t>
  </si>
  <si>
    <t>Bharti Airtel</t>
  </si>
  <si>
    <t>Fast 899</t>
  </si>
  <si>
    <t>Rapid 1399</t>
  </si>
  <si>
    <t>Bolt 80 GB</t>
  </si>
  <si>
    <t>Flash 80 GB</t>
  </si>
  <si>
    <t>Velocity 80 GB</t>
  </si>
  <si>
    <t>Hathway [India]</t>
  </si>
  <si>
    <t>HD 2 Stream</t>
  </si>
  <si>
    <t>Mahanagar Telephone Nigam Ltd (MTNL)</t>
  </si>
  <si>
    <t>FTH-690</t>
  </si>
  <si>
    <t>TriB UL Data-597</t>
  </si>
  <si>
    <t>TriB UL data-999</t>
  </si>
  <si>
    <t>TriB UL data-1899</t>
  </si>
  <si>
    <t>TriB UL data-3499</t>
  </si>
  <si>
    <t>TriB Unlimited- 749</t>
  </si>
  <si>
    <t>Reliance Communications (RCOM)</t>
  </si>
  <si>
    <t>Thunder 599</t>
  </si>
  <si>
    <t>Thunder 699</t>
  </si>
  <si>
    <t>Thunder 899</t>
  </si>
  <si>
    <t>Freedom 999</t>
  </si>
  <si>
    <t>Indonesia</t>
  </si>
  <si>
    <t>ID</t>
  </si>
  <si>
    <t>Bakrie Telecom (BTel)</t>
  </si>
  <si>
    <t>First Media</t>
  </si>
  <si>
    <t>COMBO D'LITE X1 HD</t>
  </si>
  <si>
    <t>COMBO ELITE X1 HD</t>
  </si>
  <si>
    <t>COMBO SUPREME X1 HD</t>
  </si>
  <si>
    <t>COMBO ULTIMATE X1 HD</t>
  </si>
  <si>
    <t>COMBO INFINITE X1 HD</t>
  </si>
  <si>
    <t>Indosat</t>
  </si>
  <si>
    <t>Internux (Bolt!)</t>
  </si>
  <si>
    <t>LinkNet</t>
  </si>
  <si>
    <t>Telkom Indonesia</t>
  </si>
  <si>
    <t>Iran</t>
  </si>
  <si>
    <t>IR</t>
  </si>
  <si>
    <t>Datak Telecom [Iran (Islamic Rep. of)]</t>
  </si>
  <si>
    <t>IRR</t>
  </si>
  <si>
    <t>MobinNet</t>
  </si>
  <si>
    <t>MTN Irancell</t>
  </si>
  <si>
    <t>128 3GB</t>
  </si>
  <si>
    <t>ShaTel [Iran (Islamic Rep. of)]</t>
  </si>
  <si>
    <t>ART Light</t>
  </si>
  <si>
    <t>ART8</t>
  </si>
  <si>
    <t xml:space="preserve"> ECO128-NFG*</t>
  </si>
  <si>
    <t>ECO256-NFG</t>
  </si>
  <si>
    <t>ECO512-NFG</t>
  </si>
  <si>
    <t>ECO1024-NFG</t>
  </si>
  <si>
    <t>ECO2048-NFG</t>
  </si>
  <si>
    <t>ECO4096-NFG</t>
  </si>
  <si>
    <t>ECO6144-NFG</t>
  </si>
  <si>
    <t>ECO8192-NFG</t>
  </si>
  <si>
    <t>Ireland</t>
  </si>
  <si>
    <t>IE</t>
  </si>
  <si>
    <t>Eircom</t>
  </si>
  <si>
    <t>eir broadband Advanced</t>
  </si>
  <si>
    <t>eir Fibre</t>
  </si>
  <si>
    <t>eir Fibre (unlimited)</t>
  </si>
  <si>
    <t>eir Fibre Extreme 150Mb</t>
  </si>
  <si>
    <t>eir Fibre Extreme 300Mb</t>
  </si>
  <si>
    <t>eir Fibre Extreme 1000Mb</t>
  </si>
  <si>
    <t xml:space="preserve">eir broadband business lite (19) </t>
  </si>
  <si>
    <t>UPC Ireland</t>
  </si>
  <si>
    <t>Broadband</t>
  </si>
  <si>
    <t>Vodafone Ireland</t>
  </si>
  <si>
    <t>Simply Broadband</t>
  </si>
  <si>
    <t>Israel</t>
  </si>
  <si>
    <t>IL</t>
  </si>
  <si>
    <t>012 Smile Telecom</t>
  </si>
  <si>
    <t xml:space="preserve">ILS </t>
  </si>
  <si>
    <t>Bezeq (Israel Telecommunication Corporation)</t>
  </si>
  <si>
    <t>Top 15</t>
  </si>
  <si>
    <t>Top 40</t>
  </si>
  <si>
    <t>Top 100</t>
  </si>
  <si>
    <t>HOT Telecommunication Systems</t>
  </si>
  <si>
    <t>iSurf100</t>
  </si>
  <si>
    <t>NetVision</t>
  </si>
  <si>
    <t>i15</t>
  </si>
  <si>
    <t>i40</t>
  </si>
  <si>
    <t>i100</t>
  </si>
  <si>
    <t>Italy</t>
  </si>
  <si>
    <t>IT</t>
  </si>
  <si>
    <t>FastWeb</t>
  </si>
  <si>
    <t>JOY</t>
  </si>
  <si>
    <t>Telecom Italia</t>
  </si>
  <si>
    <t xml:space="preserve"> ADSL TIM SMART CASA</t>
  </si>
  <si>
    <t>Internet Senza Limiti</t>
  </si>
  <si>
    <t>Tuttofibra Plus</t>
  </si>
  <si>
    <t>Internetfibra</t>
  </si>
  <si>
    <t>Tiscali (Italy)</t>
  </si>
  <si>
    <t>ADSL Premium</t>
  </si>
  <si>
    <t>Fibra Full</t>
  </si>
  <si>
    <t>Vodafone Italy</t>
  </si>
  <si>
    <t>Fiber Start</t>
  </si>
  <si>
    <t>Wind Telecomunicazioni (Wind Italy)</t>
  </si>
  <si>
    <t>Absolute ADSL</t>
  </si>
  <si>
    <t>Jamaica</t>
  </si>
  <si>
    <t>JM</t>
  </si>
  <si>
    <t>LIME Jamaica (Cable &amp; Wireless Jamaica, C&amp;WJ)</t>
  </si>
  <si>
    <t>Mega</t>
  </si>
  <si>
    <t>JMD</t>
  </si>
  <si>
    <t>Mega Plus</t>
  </si>
  <si>
    <t>Mega Max</t>
  </si>
  <si>
    <t xml:space="preserve">Mega Extreme </t>
  </si>
  <si>
    <t>Rock</t>
  </si>
  <si>
    <t>Rave</t>
  </si>
  <si>
    <t>Japan</t>
  </si>
  <si>
    <t>JP</t>
  </si>
  <si>
    <t>AsahiNet [Japan]</t>
  </si>
  <si>
    <t>NTT East service area</t>
  </si>
  <si>
    <t>Type1</t>
  </si>
  <si>
    <t>Internet Initiative Japan (IIJ)</t>
  </si>
  <si>
    <t>B FLET'S 1/256C</t>
  </si>
  <si>
    <t>J:COM (Jupiter Telecom)</t>
  </si>
  <si>
    <t>KDDI (au)</t>
  </si>
  <si>
    <t>Hikari Home Standard plan</t>
  </si>
  <si>
    <t>au one net WiMAX course</t>
  </si>
  <si>
    <t>WiMAX</t>
  </si>
  <si>
    <t>Nifty [Japan]</t>
  </si>
  <si>
    <t>Home type much Giga Value Plan</t>
  </si>
  <si>
    <t>Nippon Telegraph and Telephone Corporation (NTT Corp)</t>
  </si>
  <si>
    <t>NTT (NTT East &amp; NTT West)</t>
  </si>
  <si>
    <t xml:space="preserve">FLET'S HIKARI NEXT Giga Family Smart Type
</t>
  </si>
  <si>
    <t>FLET'S ADSL. (1) Joint Telephone/Internet</t>
  </si>
  <si>
    <t>FLET'S ADSL. (1) Joint Telephone/Internet. Entry</t>
  </si>
  <si>
    <t>FLET'S HIKARI NEXT</t>
  </si>
  <si>
    <t xml:space="preserve">FLET'S HIKARI LIGHT </t>
  </si>
  <si>
    <t>More Special</t>
  </si>
  <si>
    <t>More 40</t>
  </si>
  <si>
    <t>More 24</t>
  </si>
  <si>
    <t>More 12</t>
  </si>
  <si>
    <t>More 8</t>
  </si>
  <si>
    <t>1.5M Plan</t>
  </si>
  <si>
    <t>Softbank BB (incl. Yahoo Japan)</t>
  </si>
  <si>
    <t>Collective Housing</t>
  </si>
  <si>
    <t>Normal type - Standard</t>
  </si>
  <si>
    <t>UQ Communications</t>
  </si>
  <si>
    <t>UQ Flat 2+ Giga-Hodai</t>
  </si>
  <si>
    <t>WiMax2+</t>
  </si>
  <si>
    <t>Ymobile Corp (previously eAccess)</t>
  </si>
  <si>
    <t>HomeAccess 40</t>
  </si>
  <si>
    <t>HomeAccess 50</t>
  </si>
  <si>
    <t>Jordan</t>
  </si>
  <si>
    <t>JO</t>
  </si>
  <si>
    <t>Orange Jordan (formerly Jordan Telecom)</t>
  </si>
  <si>
    <t>Fiber speed 1 up to 80 Mb internet</t>
  </si>
  <si>
    <t>JOD</t>
  </si>
  <si>
    <t>Net al Bait1+ up to 8 Mb internet</t>
  </si>
  <si>
    <t>Net Albait2+ up to 16 Mb internet</t>
  </si>
  <si>
    <t>Net Albait3+ up to 24 Mb internet</t>
  </si>
  <si>
    <t>TE Data [Jordan]</t>
  </si>
  <si>
    <t>Umniah Telecommunications and Technology Company</t>
  </si>
  <si>
    <t>Myhome Basic</t>
  </si>
  <si>
    <t>Myhome 1</t>
  </si>
  <si>
    <t>Myhome 2</t>
  </si>
  <si>
    <t>Myhome 3</t>
  </si>
  <si>
    <t>Myhome 24</t>
  </si>
  <si>
    <t>Kazakhstan</t>
  </si>
  <si>
    <t>KZ</t>
  </si>
  <si>
    <t>KaR-Tel (Beeline)</t>
  </si>
  <si>
    <t>True Unlimited</t>
  </si>
  <si>
    <t>KZT</t>
  </si>
  <si>
    <t>Kazakhtelecom (KT)</t>
  </si>
  <si>
    <t>iD Net 120</t>
  </si>
  <si>
    <t>iD Net Turbo</t>
  </si>
  <si>
    <t>iD Net Hit</t>
  </si>
  <si>
    <t>Megaline Turbo Plus</t>
  </si>
  <si>
    <t>Megaline Hit</t>
  </si>
  <si>
    <t>Kenya</t>
  </si>
  <si>
    <t>KE</t>
  </si>
  <si>
    <t>Telkom Kenya (Orange Kenya)</t>
  </si>
  <si>
    <t>Essential Fixed Broadband</t>
  </si>
  <si>
    <t>KES</t>
  </si>
  <si>
    <t>Wananchi Group (Zuku)</t>
  </si>
  <si>
    <t>R20</t>
  </si>
  <si>
    <t>R10</t>
  </si>
  <si>
    <t>R50</t>
  </si>
  <si>
    <t>R1</t>
  </si>
  <si>
    <t>Kosovo</t>
  </si>
  <si>
    <t>XK</t>
  </si>
  <si>
    <t>IPKO</t>
  </si>
  <si>
    <t>Packet 1</t>
  </si>
  <si>
    <t>Packet 2</t>
  </si>
  <si>
    <t>Packet 3</t>
  </si>
  <si>
    <t>Packet 4</t>
  </si>
  <si>
    <t>Packet 5</t>
  </si>
  <si>
    <t>Kujtesa</t>
  </si>
  <si>
    <t>Residential services</t>
  </si>
  <si>
    <t>Post and Telecommunication Kosovo (PTK)</t>
  </si>
  <si>
    <t>Tico 2</t>
  </si>
  <si>
    <t>Tico 5</t>
  </si>
  <si>
    <t>Tico 10</t>
  </si>
  <si>
    <t>Tico 15</t>
  </si>
  <si>
    <t>Kyrgyzstan</t>
  </si>
  <si>
    <t>KG</t>
  </si>
  <si>
    <t>AsiaInfo [Kyrgyzstan]</t>
  </si>
  <si>
    <t>Unlimited tariffs</t>
  </si>
  <si>
    <t xml:space="preserve">Kbps </t>
  </si>
  <si>
    <t xml:space="preserve">KGS </t>
  </si>
  <si>
    <t>Kyrgyztelecom</t>
  </si>
  <si>
    <t>CT UNLIM Fees excluding traffic</t>
  </si>
  <si>
    <t>Saima Telecom</t>
  </si>
  <si>
    <t>Group tariff plans "Unlimited"</t>
  </si>
  <si>
    <t>Laos</t>
  </si>
  <si>
    <t>LA</t>
  </si>
  <si>
    <t>Planet Online [Lao P.D.R.]</t>
  </si>
  <si>
    <t>BASIC 10GB</t>
  </si>
  <si>
    <t>LAK</t>
  </si>
  <si>
    <t>Unitel [Lao P.D.R.]</t>
  </si>
  <si>
    <t>Latvia</t>
  </si>
  <si>
    <t>LV</t>
  </si>
  <si>
    <t>Lattelecom Group</t>
  </si>
  <si>
    <t>Internet 4 Optika</t>
  </si>
  <si>
    <t>Internet 3 Optika</t>
  </si>
  <si>
    <t>Internet 1 Optika</t>
  </si>
  <si>
    <t>Internet 6</t>
  </si>
  <si>
    <t>Internet 4</t>
  </si>
  <si>
    <t>Internet 3</t>
  </si>
  <si>
    <t>Internet 1</t>
  </si>
  <si>
    <t>Internet Economic</t>
  </si>
  <si>
    <t>Lebanon</t>
  </si>
  <si>
    <t>LB</t>
  </si>
  <si>
    <t>Ogero Telecom</t>
  </si>
  <si>
    <t>LBP</t>
  </si>
  <si>
    <t>Above 8 Mbps</t>
  </si>
  <si>
    <t>Liberia</t>
  </si>
  <si>
    <t>LR</t>
  </si>
  <si>
    <t>Liberia Telecommunications Co (LIBTELCO)</t>
  </si>
  <si>
    <t>Libya</t>
  </si>
  <si>
    <t>LY</t>
  </si>
  <si>
    <t>Libya Telecom &amp; Technology (LTT)</t>
  </si>
  <si>
    <t>LYD</t>
  </si>
  <si>
    <t>LibyaMax 400</t>
  </si>
  <si>
    <t>Lithuania</t>
  </si>
  <si>
    <t>LT</t>
  </si>
  <si>
    <t>TEO LT</t>
  </si>
  <si>
    <t>Baseline Fiber</t>
  </si>
  <si>
    <t>Premium Fiber</t>
  </si>
  <si>
    <t>Internet 8</t>
  </si>
  <si>
    <t>Solo Plus</t>
  </si>
  <si>
    <t>Luxembourg</t>
  </si>
  <si>
    <t>LU</t>
  </si>
  <si>
    <t>Post Luxembourg (formerly P&amp;T Luxembourg)</t>
  </si>
  <si>
    <t>LUXFIBRE S</t>
  </si>
  <si>
    <t>LUXFIBRE M</t>
  </si>
  <si>
    <t>LUXFIBRE L</t>
  </si>
  <si>
    <t>LUXFIBRE XL</t>
  </si>
  <si>
    <t>SpeedSurf Junior</t>
  </si>
  <si>
    <t>SpeedSurf Run</t>
  </si>
  <si>
    <t>SpeedSurf for Pro.</t>
  </si>
  <si>
    <t>Macau</t>
  </si>
  <si>
    <t>MO</t>
  </si>
  <si>
    <t>Companhia de Telecomunicacoes de Macau (CTM)</t>
  </si>
  <si>
    <t>Home Fiber Broadband 50</t>
  </si>
  <si>
    <t>MOP</t>
  </si>
  <si>
    <t>Home Fiber Broadband 100</t>
  </si>
  <si>
    <t>Home Fiber Broadband 250</t>
  </si>
  <si>
    <t>Home Fiber Broadband 600</t>
  </si>
  <si>
    <t>Home Fiber Broadband 1</t>
  </si>
  <si>
    <t>No.1 Home Broadband 1.5</t>
  </si>
  <si>
    <t>No.1 Home Broadband 3.0</t>
  </si>
  <si>
    <t>No.1 Home Broadband 4.0</t>
  </si>
  <si>
    <t>No.1 Home Broadband 7.0</t>
  </si>
  <si>
    <t>No.1 Home Broadband 15</t>
  </si>
  <si>
    <t>Macedonia</t>
  </si>
  <si>
    <t>MK</t>
  </si>
  <si>
    <t>Makedonski Telekom (MakTel, or T-Home Macedonia)</t>
  </si>
  <si>
    <t>Max Optic Basic</t>
  </si>
  <si>
    <t>MKD</t>
  </si>
  <si>
    <t>Max Optic Start</t>
  </si>
  <si>
    <t>Max Optic Confort</t>
  </si>
  <si>
    <t>Max Optic Giga</t>
  </si>
  <si>
    <t>MaxADSL Basic</t>
  </si>
  <si>
    <t>MaxADSL Start</t>
  </si>
  <si>
    <t>MaxADSL Confort</t>
  </si>
  <si>
    <t>Madagascar</t>
  </si>
  <si>
    <t>MG</t>
  </si>
  <si>
    <t>Blueline [Madagascar]</t>
  </si>
  <si>
    <t>Internet llimitÃ© 512 Kbps</t>
  </si>
  <si>
    <t>MGA</t>
  </si>
  <si>
    <t>Blueline 4GLTE</t>
  </si>
  <si>
    <t>4G</t>
  </si>
  <si>
    <t>Malaysia</t>
  </si>
  <si>
    <t>MY</t>
  </si>
  <si>
    <t>Maxis</t>
  </si>
  <si>
    <t>MYR</t>
  </si>
  <si>
    <t>Fixed Wireless Light User</t>
  </si>
  <si>
    <t>Fixed Wireless Regular Streamer</t>
  </si>
  <si>
    <t>Packet One Networks (P1) (Malaysia)</t>
  </si>
  <si>
    <t>ForHomeÂ® 59</t>
  </si>
  <si>
    <t>ForHomeÂ® 109</t>
  </si>
  <si>
    <t>ForHomeÂ® 159</t>
  </si>
  <si>
    <t>Telekom Malaysia</t>
  </si>
  <si>
    <t>VIP 20</t>
  </si>
  <si>
    <t>VIP 10</t>
  </si>
  <si>
    <t>VIP 5</t>
  </si>
  <si>
    <t xml:space="preserve">Streamyx </t>
  </si>
  <si>
    <t>Time [Malaysia]</t>
  </si>
  <si>
    <t>TIME FIBRE 100Mbps HOME BROADBANDâ„¢</t>
  </si>
  <si>
    <t>TIME FIBRE HOME BROADBANDâ„¢</t>
  </si>
  <si>
    <t>TIME Broadbandâ„¢</t>
  </si>
  <si>
    <t>Mali</t>
  </si>
  <si>
    <t>ML</t>
  </si>
  <si>
    <t>Afribone [Mali]</t>
  </si>
  <si>
    <t>XOF</t>
  </si>
  <si>
    <t>Orange Mali (formerly Ikatel)</t>
  </si>
  <si>
    <t>Internet Confort</t>
  </si>
  <si>
    <t>Internet Intense</t>
  </si>
  <si>
    <t>SOTELMA (Malitel)</t>
  </si>
  <si>
    <t>Malta</t>
  </si>
  <si>
    <t>MT</t>
  </si>
  <si>
    <t>Melita</t>
  </si>
  <si>
    <t>Fibre Power 30</t>
  </si>
  <si>
    <t>Fibre Power 60</t>
  </si>
  <si>
    <t>Fibre Power 100</t>
  </si>
  <si>
    <t>Fibre Power 250</t>
  </si>
  <si>
    <t>Mauritius</t>
  </si>
  <si>
    <t>MU</t>
  </si>
  <si>
    <t>Mauritius Telecom (Telecom Plus)</t>
  </si>
  <si>
    <t>ADSL Home</t>
  </si>
  <si>
    <t>MUR</t>
  </si>
  <si>
    <t>Offres fibre internet</t>
  </si>
  <si>
    <t>Mexico</t>
  </si>
  <si>
    <t>MX</t>
  </si>
  <si>
    <t>Axtel</t>
  </si>
  <si>
    <t>Internet Residencial</t>
  </si>
  <si>
    <t>MXP</t>
  </si>
  <si>
    <t>Acceso Universal</t>
  </si>
  <si>
    <t>Cablemas (Mexico)</t>
  </si>
  <si>
    <t>Izzi Telecom (formerly Cablevision)</t>
  </si>
  <si>
    <t xml:space="preserve">Izzi Internet </t>
  </si>
  <si>
    <t>Maxcom</t>
  </si>
  <si>
    <t xml:space="preserve">Internet + TelefonÃ­a Incluida
</t>
  </si>
  <si>
    <t>Megacable (Mexico)</t>
  </si>
  <si>
    <t xml:space="preserve">INTERNET </t>
  </si>
  <si>
    <t>Telmex (Telefonos de Mexico)</t>
  </si>
  <si>
    <t>5 Mbps</t>
  </si>
  <si>
    <t>10 Mbps</t>
  </si>
  <si>
    <t>Moldova</t>
  </si>
  <si>
    <t>MD</t>
  </si>
  <si>
    <t>Moldtelecom (Unite)</t>
  </si>
  <si>
    <t>MaxDSL 100</t>
  </si>
  <si>
    <t>MDL</t>
  </si>
  <si>
    <t>MaxDSL 140</t>
  </si>
  <si>
    <t>Monaco</t>
  </si>
  <si>
    <t>MC</t>
  </si>
  <si>
    <t>Monaco Telecom</t>
  </si>
  <si>
    <t>Ultra Broadband</t>
  </si>
  <si>
    <t>Montenegro</t>
  </si>
  <si>
    <t>ME</t>
  </si>
  <si>
    <t>Crnogorski Telekom (T-Com)</t>
  </si>
  <si>
    <t>Fl@t 2</t>
  </si>
  <si>
    <t>Fl@t 5</t>
  </si>
  <si>
    <t>Fl@t 7</t>
  </si>
  <si>
    <t>Optics 20</t>
  </si>
  <si>
    <t>Optics 30</t>
  </si>
  <si>
    <t>Optics 40</t>
  </si>
  <si>
    <t>Morocco</t>
  </si>
  <si>
    <t>MA</t>
  </si>
  <si>
    <t>Maroc Telecom</t>
  </si>
  <si>
    <t xml:space="preserve">MAD </t>
  </si>
  <si>
    <t>Myanmar [Burma]</t>
  </si>
  <si>
    <t>MM</t>
  </si>
  <si>
    <t>Myanmar Post and Telecommunication (MPT)</t>
  </si>
  <si>
    <t>MMK</t>
  </si>
  <si>
    <t>Namibia</t>
  </si>
  <si>
    <t>Telecom Namibia (incl. TN Mobile)</t>
  </si>
  <si>
    <t>Home Packages</t>
  </si>
  <si>
    <t>NAD</t>
  </si>
  <si>
    <t>Nepal</t>
  </si>
  <si>
    <t>NP</t>
  </si>
  <si>
    <t>Nepal Doorsanchar Company (Nepal Telecom, NT)</t>
  </si>
  <si>
    <t>Internet Package</t>
  </si>
  <si>
    <t xml:space="preserve">NPR </t>
  </si>
  <si>
    <t>256 kbps</t>
  </si>
  <si>
    <t>512 kbps</t>
  </si>
  <si>
    <t>1 Mbps</t>
  </si>
  <si>
    <t xml:space="preserve">Unlimited Packages. </t>
  </si>
  <si>
    <t>WorldLink [Nepal]</t>
  </si>
  <si>
    <t>Fiber Zoom</t>
  </si>
  <si>
    <t>Cable Zoom Economy, Fibre Zoom Economy</t>
  </si>
  <si>
    <t>Cable/Fibre</t>
  </si>
  <si>
    <t>Cable Zoom Unlimited, Fiber Zoom Unlimited</t>
  </si>
  <si>
    <t>Netherlands</t>
  </si>
  <si>
    <t>NL</t>
  </si>
  <si>
    <t>Euronet (trading as Online NL)</t>
  </si>
  <si>
    <t>Standaard internet</t>
  </si>
  <si>
    <t>KPN Telecom (or Royal KPN)</t>
  </si>
  <si>
    <t>Faster Internet for Internet subscriptions</t>
  </si>
  <si>
    <t>Tele2 NL</t>
  </si>
  <si>
    <t>Internet Light</t>
  </si>
  <si>
    <t>Internet Basic</t>
  </si>
  <si>
    <t>Gaslvezel Extra</t>
  </si>
  <si>
    <t>UPC Netherlands</t>
  </si>
  <si>
    <t>Internet
 Complete</t>
  </si>
  <si>
    <t xml:space="preserve">No </t>
  </si>
  <si>
    <t>Internet Max</t>
  </si>
  <si>
    <t>Connect Start</t>
  </si>
  <si>
    <t>Zesko Holding (Ziggo)</t>
  </si>
  <si>
    <t>New Caledonia</t>
  </si>
  <si>
    <t>NC</t>
  </si>
  <si>
    <t>Office des Postes et Telecoms de Nouvelle-Caledonie (OPT-NC)</t>
  </si>
  <si>
    <t>Optimo ADSL</t>
  </si>
  <si>
    <t>CFP</t>
  </si>
  <si>
    <t>New Zealand</t>
  </si>
  <si>
    <t>NZ</t>
  </si>
  <si>
    <t>Spark (formerly Telecom New Zealand)</t>
  </si>
  <si>
    <t xml:space="preserve">Naked ADSL	</t>
  </si>
  <si>
    <t>NZD</t>
  </si>
  <si>
    <t>Naked VDSL</t>
  </si>
  <si>
    <t>Naked Fibre 30</t>
  </si>
  <si>
    <t>Naked Fibre 100</t>
  </si>
  <si>
    <t>Naked Fibre 200</t>
  </si>
  <si>
    <t>Naked Gigatown Fibre</t>
  </si>
  <si>
    <t>Vodafone New Zealand (incl TelstraClear)</t>
  </si>
  <si>
    <t>Naked Fast Broadband</t>
  </si>
  <si>
    <t>Ultra Fast 30</t>
  </si>
  <si>
    <t>Ultra Fast 100/20</t>
  </si>
  <si>
    <t>Ultra Fast 200/20</t>
  </si>
  <si>
    <t>Gigatown Naked</t>
  </si>
  <si>
    <t>Gigatown Naked Unlimited</t>
  </si>
  <si>
    <t>Ultra Fast Naked Broadband - Cable</t>
  </si>
  <si>
    <t>Nicaragua</t>
  </si>
  <si>
    <t>NI</t>
  </si>
  <si>
    <t>Claro Nicaragua (formerly Enitel)</t>
  </si>
  <si>
    <t>NIO</t>
  </si>
  <si>
    <t>Nigeria</t>
  </si>
  <si>
    <t>NG</t>
  </si>
  <si>
    <t>CobraNet [Nigeria]</t>
  </si>
  <si>
    <t>Home Bronze</t>
  </si>
  <si>
    <t xml:space="preserve">Mbps </t>
  </si>
  <si>
    <t>NGN</t>
  </si>
  <si>
    <t>Home Bronze Excel</t>
  </si>
  <si>
    <t>Home Silver</t>
  </si>
  <si>
    <t>Home Gold</t>
  </si>
  <si>
    <t>UGo Non-Stop</t>
  </si>
  <si>
    <t>ipNX [Nigeria]</t>
  </si>
  <si>
    <t xml:space="preserve">Starter Basic </t>
  </si>
  <si>
    <t xml:space="preserve">Advantage  Basic </t>
  </si>
  <si>
    <t>Ultimate Basic</t>
  </si>
  <si>
    <t>iwireless Residential Home Office Plan</t>
  </si>
  <si>
    <t>Spectranet</t>
  </si>
  <si>
    <t>Norway</t>
  </si>
  <si>
    <t>NO</t>
  </si>
  <si>
    <t>Altibox (inc. Lyse Tele)</t>
  </si>
  <si>
    <t xml:space="preserve">FiberbredbÃ¥nd </t>
  </si>
  <si>
    <t>NOK</t>
  </si>
  <si>
    <t>Get</t>
  </si>
  <si>
    <t>S 20</t>
  </si>
  <si>
    <t>M 50</t>
  </si>
  <si>
    <t>L 100</t>
  </si>
  <si>
    <t>XL 200</t>
  </si>
  <si>
    <t>Telenor Norge</t>
  </si>
  <si>
    <t>Broadband 25/25</t>
  </si>
  <si>
    <t>Broadband 50/50</t>
  </si>
  <si>
    <t>Broadband 100/100</t>
  </si>
  <si>
    <t>Broadband 50/15</t>
  </si>
  <si>
    <t>Broadband 30/10</t>
  </si>
  <si>
    <t>Broadband 20/2</t>
  </si>
  <si>
    <t>Broadband 10</t>
  </si>
  <si>
    <t>Broadband 5</t>
  </si>
  <si>
    <t>Oman</t>
  </si>
  <si>
    <t>OM</t>
  </si>
  <si>
    <t>Oman Telecommunications Company (Omantel)</t>
  </si>
  <si>
    <t>4 Mbps Starter</t>
  </si>
  <si>
    <t>OMR</t>
  </si>
  <si>
    <t>4 Mbps Unlimited</t>
  </si>
  <si>
    <t>6 Mbps Unlimited</t>
  </si>
  <si>
    <t>12 Mbps Unlimited</t>
  </si>
  <si>
    <t>24 Mbps Unlimited</t>
  </si>
  <si>
    <t>35 Mbps Unlimited</t>
  </si>
  <si>
    <t>60 Mbps Unlimited</t>
  </si>
  <si>
    <t>Pakistan</t>
  </si>
  <si>
    <t>PK</t>
  </si>
  <si>
    <t>Pakistan Telecommunication Company Limited (PTCL)</t>
  </si>
  <si>
    <t>1Mbps Economy Package</t>
  </si>
  <si>
    <t>PKR</t>
  </si>
  <si>
    <t>2Mbps Economy Package</t>
  </si>
  <si>
    <t>4Mbps</t>
  </si>
  <si>
    <t>High Speed Broadband Packages Unlimited</t>
  </si>
  <si>
    <t>Special Communication Organisation  [Pakistan]</t>
  </si>
  <si>
    <t>U256</t>
  </si>
  <si>
    <t>U512</t>
  </si>
  <si>
    <t>U1M</t>
  </si>
  <si>
    <t>U2M</t>
  </si>
  <si>
    <t>Student</t>
  </si>
  <si>
    <t>Home</t>
  </si>
  <si>
    <t>Business</t>
  </si>
  <si>
    <t>Professional</t>
  </si>
  <si>
    <t>Corporate 1</t>
  </si>
  <si>
    <t>Corporate 2</t>
  </si>
  <si>
    <t>Wateen Telecom</t>
  </si>
  <si>
    <t>Wireless - Starter Packages</t>
  </si>
  <si>
    <t>Wired Services - Dual Play Starter</t>
  </si>
  <si>
    <t>Wi-Tribe (Pakistan)</t>
  </si>
  <si>
    <t>Basic Package</t>
  </si>
  <si>
    <t>Worldcall Telecom</t>
  </si>
  <si>
    <t>Thunder 1 Mbps</t>
  </si>
  <si>
    <t>Thunder 2 Mbps</t>
  </si>
  <si>
    <t>Thunder 4 Mbps</t>
  </si>
  <si>
    <t>Thunder 6 Mbps</t>
  </si>
  <si>
    <t>Thunder 8 Mbps</t>
  </si>
  <si>
    <t>Thunder 10 Mbps</t>
  </si>
  <si>
    <t>Palestinian Territory</t>
  </si>
  <si>
    <t>PS</t>
  </si>
  <si>
    <t>Palestine Telecommunications Company (Paltel)</t>
  </si>
  <si>
    <t>Sharing Ratio 1:24. 1Mbps</t>
  </si>
  <si>
    <t>ILS</t>
  </si>
  <si>
    <t>Sharing Ratio 1:24. 2 Mbps</t>
  </si>
  <si>
    <t>Sharing Ratio 1:24. 4 Mbps</t>
  </si>
  <si>
    <t>Sharing Ratio 1:24. 6 Mbps</t>
  </si>
  <si>
    <t>Sharing Ratio 1:24. 8 Mbps</t>
  </si>
  <si>
    <t>Sharing Ratio 1:24. 12 Mbps</t>
  </si>
  <si>
    <t>Sharing Ratio 1:24. 16 Mbps</t>
  </si>
  <si>
    <t>Panama</t>
  </si>
  <si>
    <t>PA</t>
  </si>
  <si>
    <t>Cable &amp; Wireless Panama</t>
  </si>
  <si>
    <t xml:space="preserve">PAB </t>
  </si>
  <si>
    <t>Papua New Guinea</t>
  </si>
  <si>
    <t>PG</t>
  </si>
  <si>
    <t>Digicel [Papua New Guinea]</t>
  </si>
  <si>
    <t>Paraguay</t>
  </si>
  <si>
    <t>PY</t>
  </si>
  <si>
    <t>Copaco</t>
  </si>
  <si>
    <t>Click ADSL- Standard</t>
  </si>
  <si>
    <t>PYG</t>
  </si>
  <si>
    <t>Click Fibra Optica</t>
  </si>
  <si>
    <t>Tigo Paraguay (incl. Tigo Star)</t>
  </si>
  <si>
    <t>Internet para el Hogar</t>
  </si>
  <si>
    <t>Peru</t>
  </si>
  <si>
    <t>PE</t>
  </si>
  <si>
    <t>Claro Peru</t>
  </si>
  <si>
    <t>Internet 2MB</t>
  </si>
  <si>
    <t xml:space="preserve">PEN </t>
  </si>
  <si>
    <t>Internet 4MB</t>
  </si>
  <si>
    <t>Internet 8MB</t>
  </si>
  <si>
    <t>Internet 10MB</t>
  </si>
  <si>
    <t>Internet 20MB</t>
  </si>
  <si>
    <t>Internet 45MB</t>
  </si>
  <si>
    <t>Internet 60MB</t>
  </si>
  <si>
    <t>Internet 100MB</t>
  </si>
  <si>
    <t>Movistar Peru (formerly Telefonica del Peru, TDP)</t>
  </si>
  <si>
    <t>Movistar Internet</t>
  </si>
  <si>
    <t>ADSL/HFC</t>
  </si>
  <si>
    <t>Philippines</t>
  </si>
  <si>
    <t>PH</t>
  </si>
  <si>
    <t>Bayan Telecommunications</t>
  </si>
  <si>
    <t>PHP</t>
  </si>
  <si>
    <t>Globe Telecom</t>
  </si>
  <si>
    <t>Avid</t>
  </si>
  <si>
    <t>Advanced</t>
  </si>
  <si>
    <t>PLDT (incl. Smart Communications and Sun Cellular)</t>
  </si>
  <si>
    <t>PLAN 1299</t>
  </si>
  <si>
    <t>PLAN 999</t>
  </si>
  <si>
    <t>PLAN 1995</t>
  </si>
  <si>
    <t>PLAN 3000</t>
  </si>
  <si>
    <t>Lite Plan 1899</t>
  </si>
  <si>
    <t>PLAN 3500</t>
  </si>
  <si>
    <t>Plan 5800</t>
  </si>
  <si>
    <t>PLAN 8800</t>
  </si>
  <si>
    <t>PLAN 20000</t>
  </si>
  <si>
    <t>Poland</t>
  </si>
  <si>
    <t>PL</t>
  </si>
  <si>
    <t>Multimedia Polska</t>
  </si>
  <si>
    <t>Offer without contract</t>
  </si>
  <si>
    <t>PLN</t>
  </si>
  <si>
    <t>Netia</t>
  </si>
  <si>
    <t>Internet 10</t>
  </si>
  <si>
    <t>Orange Polska (incl Telekomunikacja Polska, Centertel)</t>
  </si>
  <si>
    <t>ADSL+</t>
  </si>
  <si>
    <t>UPC Poland</t>
  </si>
  <si>
    <t>Internet 10 Mb/s</t>
  </si>
  <si>
    <t>Internet 30 Mb/s</t>
  </si>
  <si>
    <t>Internet 120 Mb/s</t>
  </si>
  <si>
    <t>Internet 250 Mb/s</t>
  </si>
  <si>
    <t>Vectra</t>
  </si>
  <si>
    <t>Portugal</t>
  </si>
  <si>
    <t>PT</t>
  </si>
  <si>
    <t>MEO (formerly Portugal Telecom Comunicacoes [PTC])</t>
  </si>
  <si>
    <t>FIBRA 30Mb</t>
  </si>
  <si>
    <t>FIBRA 100Mb</t>
  </si>
  <si>
    <t>FIBRA 200Mb</t>
  </si>
  <si>
    <t>ADSL 12Mb</t>
  </si>
  <si>
    <t>ADSL 24Mb</t>
  </si>
  <si>
    <t>Nos (formerly Zon Optimus/Zon Multimedia)</t>
  </si>
  <si>
    <t>12 Megas</t>
  </si>
  <si>
    <t>Iris 30 Megas</t>
  </si>
  <si>
    <t>Iris Light 100 Megas</t>
  </si>
  <si>
    <t>Max 50 Megas- Satellite</t>
  </si>
  <si>
    <t>Satellite</t>
  </si>
  <si>
    <t>Vodafone Portugal</t>
  </si>
  <si>
    <t>OpÃ§Ã£o Pacote Net + Voz Fixa em Fibra</t>
  </si>
  <si>
    <t>Puerto Rico</t>
  </si>
  <si>
    <t>PR</t>
  </si>
  <si>
    <t>Liberty Puerto Rico</t>
  </si>
  <si>
    <t>Planes de Internet</t>
  </si>
  <si>
    <t>Puerto Rico Telephone Company (Claro)</t>
  </si>
  <si>
    <t xml:space="preserve">Internet + TelefonÃ­a
</t>
  </si>
  <si>
    <t>Qatar</t>
  </si>
  <si>
    <t>QA</t>
  </si>
  <si>
    <t>Ooredoo Qatar (formerly Qtel)</t>
  </si>
  <si>
    <t>QAR</t>
  </si>
  <si>
    <t>Romania</t>
  </si>
  <si>
    <t>RO</t>
  </si>
  <si>
    <t>Romania Cable Systems (RCS&amp;RDS)</t>
  </si>
  <si>
    <t>Digi Net Fiberlink 100</t>
  </si>
  <si>
    <t>FTTB/FTTH</t>
  </si>
  <si>
    <t>RON</t>
  </si>
  <si>
    <t>Telekom Romania Communications (formerly RomTelecom)</t>
  </si>
  <si>
    <t>Net 1 Gbps</t>
  </si>
  <si>
    <t>Televiziune L + Internet L + Voce S</t>
  </si>
  <si>
    <t>UPC Romania</t>
  </si>
  <si>
    <t>Fiber Power 200</t>
  </si>
  <si>
    <t>Russia</t>
  </si>
  <si>
    <t>RU</t>
  </si>
  <si>
    <t>AKADO Telecom</t>
  </si>
  <si>
    <t>ER-Telecom</t>
  </si>
  <si>
    <t>Zet.40</t>
  </si>
  <si>
    <t xml:space="preserve">RUB </t>
  </si>
  <si>
    <t>Zet.60</t>
  </si>
  <si>
    <t>Zet.100</t>
  </si>
  <si>
    <t>Mobile TeleSystems (MTS)</t>
  </si>
  <si>
    <t>Home Internet</t>
  </si>
  <si>
    <t>GPON</t>
  </si>
  <si>
    <t>Rostelecom</t>
  </si>
  <si>
    <t>OnLaim 100</t>
  </si>
  <si>
    <t>OnLaim 60</t>
  </si>
  <si>
    <t>OnLaim 30</t>
  </si>
  <si>
    <t>TransTeleCom (TTK)</t>
  </si>
  <si>
    <t xml:space="preserve">Dream </t>
  </si>
  <si>
    <t>Swing</t>
  </si>
  <si>
    <t>Fly</t>
  </si>
  <si>
    <t>Unlimited-350</t>
  </si>
  <si>
    <t>Unlimited-450</t>
  </si>
  <si>
    <t>Unlimited-550</t>
  </si>
  <si>
    <t>Unlimited-750</t>
  </si>
  <si>
    <t>Unlimited-850</t>
  </si>
  <si>
    <t>Vimpelcom (Beeline Russia)</t>
  </si>
  <si>
    <t>Superhero 700</t>
  </si>
  <si>
    <t>Grad Prix + WiFi</t>
  </si>
  <si>
    <t>Superhero 550</t>
  </si>
  <si>
    <t>Rwanda</t>
  </si>
  <si>
    <t>RW</t>
  </si>
  <si>
    <t>MTN Rwanda</t>
  </si>
  <si>
    <t>Wimax/Fiber</t>
  </si>
  <si>
    <t>Saint Lucia</t>
  </si>
  <si>
    <t>LC</t>
  </si>
  <si>
    <t>Cable &amp; Wireless Saint Lucia (LIME)</t>
  </si>
  <si>
    <t>Mega Lite</t>
  </si>
  <si>
    <t>XCD</t>
  </si>
  <si>
    <t>Mega Extreme</t>
  </si>
  <si>
    <t>Samoa</t>
  </si>
  <si>
    <t>WS</t>
  </si>
  <si>
    <t>BlueSky Samoa (formerly SamoaTel)</t>
  </si>
  <si>
    <t xml:space="preserve">Smart Home Bronze	</t>
  </si>
  <si>
    <t>MB</t>
  </si>
  <si>
    <t xml:space="preserve">WST </t>
  </si>
  <si>
    <t>Computer Services Limited (CSL)</t>
  </si>
  <si>
    <t>Internet 5G Plan</t>
  </si>
  <si>
    <t>Saudi Arabia</t>
  </si>
  <si>
    <t>SA</t>
  </si>
  <si>
    <t>Etihad Atheeb (GO Telecom)</t>
  </si>
  <si>
    <t>Prepaid Fiber Broadband (FTTH)</t>
  </si>
  <si>
    <t>SAR</t>
  </si>
  <si>
    <t>Saudi Telecom Company (STC)</t>
  </si>
  <si>
    <t>Jood Net</t>
  </si>
  <si>
    <t>DSL/FTTH</t>
  </si>
  <si>
    <t>Jood2 Subscription Plans</t>
  </si>
  <si>
    <t>Senegal</t>
  </si>
  <si>
    <t>SN</t>
  </si>
  <si>
    <t>Sonatel</t>
  </si>
  <si>
    <t>Home+</t>
  </si>
  <si>
    <t>Serbia</t>
  </si>
  <si>
    <t>RS</t>
  </si>
  <si>
    <t>EUNet [Serbia]</t>
  </si>
  <si>
    <t>ADSL FLAT</t>
  </si>
  <si>
    <t>SRD</t>
  </si>
  <si>
    <t>Orion Telekom</t>
  </si>
  <si>
    <t xml:space="preserve">Internet paketi
</t>
  </si>
  <si>
    <t>Serbia Broadband (SBB)</t>
  </si>
  <si>
    <t>Flat Home S+</t>
  </si>
  <si>
    <t>Flat Home M+</t>
  </si>
  <si>
    <t>Flat Home L+</t>
  </si>
  <si>
    <t>Flat Home XL+</t>
  </si>
  <si>
    <t>Flat Home Turbo+</t>
  </si>
  <si>
    <t>Telekom Srbija</t>
  </si>
  <si>
    <t>Net 10</t>
  </si>
  <si>
    <t>Net 20</t>
  </si>
  <si>
    <t>Net 50</t>
  </si>
  <si>
    <t>Net 100</t>
  </si>
  <si>
    <t>Sierra Leone</t>
  </si>
  <si>
    <t>SL</t>
  </si>
  <si>
    <t>FGC [Sierra Leone]</t>
  </si>
  <si>
    <t>Singapore</t>
  </si>
  <si>
    <t>SG</t>
  </si>
  <si>
    <t>M1 Limited (M1)</t>
  </si>
  <si>
    <t>SHORT-TERM FIBRE BROADBAND PLANS</t>
  </si>
  <si>
    <t>SGD</t>
  </si>
  <si>
    <t>Fibre 200 Mbps</t>
  </si>
  <si>
    <t>Fibre 1 Gpbs</t>
  </si>
  <si>
    <t>Singtel Group</t>
  </si>
  <si>
    <t>Fibre Home Bundle 1 Gbps</t>
  </si>
  <si>
    <t>Fibre Home Bundle  500M</t>
  </si>
  <si>
    <t>Fibre Home Bundle  300M</t>
  </si>
  <si>
    <t>StarHub</t>
  </si>
  <si>
    <t>StarHub Dual Broadband 200</t>
  </si>
  <si>
    <t>StarHub Dual Broadband 500</t>
  </si>
  <si>
    <t>1Gbps Fibre Broadband</t>
  </si>
  <si>
    <t>Slovakia</t>
  </si>
  <si>
    <t>SK</t>
  </si>
  <si>
    <t>Slovak Telekom</t>
  </si>
  <si>
    <t>UPC Slovakia</t>
  </si>
  <si>
    <t>Slovenia</t>
  </si>
  <si>
    <t>SI</t>
  </si>
  <si>
    <t>T-2</t>
  </si>
  <si>
    <t>T-2 INTERNET</t>
  </si>
  <si>
    <t>Telekom Slovenije (incl. Mobitel)</t>
  </si>
  <si>
    <t>TopSolo start</t>
  </si>
  <si>
    <t>TopSolo Basic</t>
  </si>
  <si>
    <t>TopSolo</t>
  </si>
  <si>
    <t>Fibre/ADSL/VDSL</t>
  </si>
  <si>
    <t>TopSolo Upgrade</t>
  </si>
  <si>
    <t>Top Trio Upgrade Speed â€‹â€‹Internet 100/20 Mbps / s
The FTTH</t>
  </si>
  <si>
    <t>Somalia</t>
  </si>
  <si>
    <t>SO</t>
  </si>
  <si>
    <t>Hormuud [Somalia]</t>
  </si>
  <si>
    <t>Package 2</t>
  </si>
  <si>
    <t>SOS</t>
  </si>
  <si>
    <t>Package 4</t>
  </si>
  <si>
    <t>Sahal Telecom [Somalia]</t>
  </si>
  <si>
    <t>HOME LITE 8GB</t>
  </si>
  <si>
    <t>Home Uncapped Basic 256</t>
  </si>
  <si>
    <t>Home Uncapped Basic 1</t>
  </si>
  <si>
    <t>Home Pro 20GB</t>
  </si>
  <si>
    <t>South Africa</t>
  </si>
  <si>
    <t>ZA</t>
  </si>
  <si>
    <t>Afrihost (incl. Axxess DSL)</t>
  </si>
  <si>
    <t>Casual Uncapped</t>
  </si>
  <si>
    <t>ZAR</t>
  </si>
  <si>
    <t>Regular Uncapped</t>
  </si>
  <si>
    <t>Power Uncapped</t>
  </si>
  <si>
    <t>Casual Capped Combo</t>
  </si>
  <si>
    <t>Regular Capped Combo</t>
  </si>
  <si>
    <t>MWEB (South Africa)</t>
  </si>
  <si>
    <t>Uncapped ADSL</t>
  </si>
  <si>
    <t>Fibre with Data</t>
  </si>
  <si>
    <t>20Mbps + 50GB Data</t>
  </si>
  <si>
    <t>Neotel (South Africa)</t>
  </si>
  <si>
    <t>NeoFlex Data 10GB</t>
  </si>
  <si>
    <t>EVDO</t>
  </si>
  <si>
    <t>Telkom South Africa</t>
  </si>
  <si>
    <t>Vox Telecom</t>
  </si>
  <si>
    <t xml:space="preserve">Home Uncapped </t>
  </si>
  <si>
    <t>Telkom 20 - 50GB</t>
  </si>
  <si>
    <t>Telkom 40 - 50GB</t>
  </si>
  <si>
    <t>Telkom 100 - 50GB</t>
  </si>
  <si>
    <t>Frogfoot 1 Gbps- 1.2TB</t>
  </si>
  <si>
    <t>TB</t>
  </si>
  <si>
    <t>Web Africa</t>
  </si>
  <si>
    <t xml:space="preserve">20GB + 4Mbps Fibre Line
</t>
  </si>
  <si>
    <t>200GB + 20Mbps Fibre Line</t>
  </si>
  <si>
    <t>200GB + 50Mbps Fibre Line</t>
  </si>
  <si>
    <t xml:space="preserve">Fibre by Telkom- 100 Mbps </t>
  </si>
  <si>
    <t xml:space="preserve">Fibre by Telkom- 10 Mbps </t>
  </si>
  <si>
    <t xml:space="preserve">Fibre by Telkom- 40 Mbps </t>
  </si>
  <si>
    <t>South Korea</t>
  </si>
  <si>
    <t>KR</t>
  </si>
  <si>
    <t>KT Corp</t>
  </si>
  <si>
    <t>KRW</t>
  </si>
  <si>
    <t>Internet Special</t>
  </si>
  <si>
    <t>Gigabit Internet</t>
  </si>
  <si>
    <t>Compact Gigabit Internet</t>
  </si>
  <si>
    <t>LG Uplus (formerly LG Telecom)</t>
  </si>
  <si>
    <t>SK Broadband (formerly Hanaro Telecom)</t>
  </si>
  <si>
    <t>Smart Direct</t>
  </si>
  <si>
    <t>B Giga Internet</t>
  </si>
  <si>
    <t>B Giga Lite</t>
  </si>
  <si>
    <t>Spain</t>
  </si>
  <si>
    <t>ES</t>
  </si>
  <si>
    <t>Euskaltel</t>
  </si>
  <si>
    <t>350 Megas + Llamadas</t>
  </si>
  <si>
    <t>150 Megas + Llamadas</t>
  </si>
  <si>
    <t>50 Megas + Llamadas</t>
  </si>
  <si>
    <t>Grupo Corporativo ONO</t>
  </si>
  <si>
    <t>Fibra Ono 50Mb</t>
  </si>
  <si>
    <t>Fibra Ono 120Mb</t>
  </si>
  <si>
    <t>Fibra Ono 300Mb</t>
  </si>
  <si>
    <t>Jazz Telecom (Jazztel)</t>
  </si>
  <si>
    <t>Fibra Ã“ptica 20Mb</t>
  </si>
  <si>
    <t>Fibra Ã“ptica 50Mb</t>
  </si>
  <si>
    <t>Fibra Ã“ptica 200Mb</t>
  </si>
  <si>
    <t>Internet Premium</t>
  </si>
  <si>
    <t>ADSL 12 Mb</t>
  </si>
  <si>
    <t>Orange Espana</t>
  </si>
  <si>
    <t>Fibra 100 Mb + llamadas</t>
  </si>
  <si>
    <t>Fibra 30 Mb + llamadas</t>
  </si>
  <si>
    <t>ADSL + llamadas</t>
  </si>
  <si>
    <t>Telefonica</t>
  </si>
  <si>
    <t>Telefonica Espana (Movistar)</t>
  </si>
  <si>
    <t xml:space="preserve">Internet Base 30Mb </t>
  </si>
  <si>
    <t>Internet Ã“ptica 300Mb</t>
  </si>
  <si>
    <t>Servicio Universal de Banda Ancha</t>
  </si>
  <si>
    <t>Vodafone Spain</t>
  </si>
  <si>
    <t>Vodafone Internet hasta 30Mb. - Sin Plan Movil</t>
  </si>
  <si>
    <t>Sri Lanka</t>
  </si>
  <si>
    <t>LK</t>
  </si>
  <si>
    <t>Dialog Axiata</t>
  </si>
  <si>
    <t>4G Home Broadband Packages- 4GB Data</t>
  </si>
  <si>
    <t>LKR</t>
  </si>
  <si>
    <t>Lanka Bell [Sri Lanka]</t>
  </si>
  <si>
    <t>Economy</t>
  </si>
  <si>
    <t>Bell e-Student</t>
  </si>
  <si>
    <t>Home &amp; Office</t>
  </si>
  <si>
    <t>Bell High Speed Touch</t>
  </si>
  <si>
    <t>Premier Pack</t>
  </si>
  <si>
    <t>Bell e-Government</t>
  </si>
  <si>
    <t>Sri Lanka Telecom (incl. Sky Network)</t>
  </si>
  <si>
    <t>Light- Web Lite</t>
  </si>
  <si>
    <t>Middle- Web Family</t>
  </si>
  <si>
    <t>Super Middle- Web Master</t>
  </si>
  <si>
    <t>Sudan</t>
  </si>
  <si>
    <t>SD</t>
  </si>
  <si>
    <t>Canar Telecommunication Company (Canar)</t>
  </si>
  <si>
    <t xml:space="preserve">Silver </t>
  </si>
  <si>
    <t>SDG</t>
  </si>
  <si>
    <t>Sudatel Telecom Group</t>
  </si>
  <si>
    <t>Super Package - Super 10</t>
  </si>
  <si>
    <t>Super Package - Super 40</t>
  </si>
  <si>
    <t>Super Package - Super 100</t>
  </si>
  <si>
    <t>Super Plus 512</t>
  </si>
  <si>
    <t>Super Plus 1000</t>
  </si>
  <si>
    <t>Super Plus 4000</t>
  </si>
  <si>
    <t>Sweden</t>
  </si>
  <si>
    <t>SE</t>
  </si>
  <si>
    <t>Com Hem (including UPC Sweden)</t>
  </si>
  <si>
    <t>Broadband 50</t>
  </si>
  <si>
    <t>SEK</t>
  </si>
  <si>
    <t>Broadband 100</t>
  </si>
  <si>
    <t>Broadband 250</t>
  </si>
  <si>
    <t>Broadband 500</t>
  </si>
  <si>
    <t>Broadband 1</t>
  </si>
  <si>
    <t>Tele2 Sweden</t>
  </si>
  <si>
    <t>2 Mbit/s</t>
  </si>
  <si>
    <t>8 Mbit/s</t>
  </si>
  <si>
    <t>24 Mbit/s</t>
  </si>
  <si>
    <t>30 Mbit/s</t>
  </si>
  <si>
    <t>60 Mbit/s</t>
  </si>
  <si>
    <t>Telenor Sweden (incl. Glocalnet and Bredbandsbolaget)</t>
  </si>
  <si>
    <t>Bredband 24</t>
  </si>
  <si>
    <t>Bredband 60</t>
  </si>
  <si>
    <t>Bredband 100</t>
  </si>
  <si>
    <t>Bredband 250</t>
  </si>
  <si>
    <t>Bredband 500</t>
  </si>
  <si>
    <t>Bredband 1000</t>
  </si>
  <si>
    <t>TeliaSonera Sweden</t>
  </si>
  <si>
    <t>Broadband 10/10</t>
  </si>
  <si>
    <t>Broadband 1000</t>
  </si>
  <si>
    <t>Broadband 2</t>
  </si>
  <si>
    <t>Broadband 8</t>
  </si>
  <si>
    <t>Broadband 30</t>
  </si>
  <si>
    <t>Broadband 60</t>
  </si>
  <si>
    <t>Switzerland</t>
  </si>
  <si>
    <t>CH</t>
  </si>
  <si>
    <t>Sunrise (formerly TDC Switzerland)</t>
  </si>
  <si>
    <t>internet start</t>
  </si>
  <si>
    <t>CFH</t>
  </si>
  <si>
    <t>internet confort</t>
  </si>
  <si>
    <t>internet max giga</t>
  </si>
  <si>
    <t>Swisscom</t>
  </si>
  <si>
    <t>Vivo XL</t>
  </si>
  <si>
    <t>Vivo L</t>
  </si>
  <si>
    <t>Vivo M</t>
  </si>
  <si>
    <t>Vivo S</t>
  </si>
  <si>
    <t>Vivo XS</t>
  </si>
  <si>
    <t>Internet 250</t>
  </si>
  <si>
    <t>DSL Mini</t>
  </si>
  <si>
    <t>UPC Cablecom (Switzerland)</t>
  </si>
  <si>
    <t>Internet 20</t>
  </si>
  <si>
    <t>Internet 200</t>
  </si>
  <si>
    <t>Internet 500</t>
  </si>
  <si>
    <t>Syria</t>
  </si>
  <si>
    <t>SY</t>
  </si>
  <si>
    <t>AYA [Syria]</t>
  </si>
  <si>
    <t>SYP</t>
  </si>
  <si>
    <t>Syrian Computer Society (SCS) [Syria]</t>
  </si>
  <si>
    <t>Syrian Telecommunication Establishment (STE)</t>
  </si>
  <si>
    <t>Taiwan</t>
  </si>
  <si>
    <t>TW</t>
  </si>
  <si>
    <t>Chunghwa Telecom</t>
  </si>
  <si>
    <t>TWD</t>
  </si>
  <si>
    <t>Far EasTone (FET) (including NCIC)</t>
  </si>
  <si>
    <t>Optical fiber</t>
  </si>
  <si>
    <t xml:space="preserve">
Value ADSL</t>
  </si>
  <si>
    <t>kbro (Eastern Multimedia Co)</t>
  </si>
  <si>
    <t>Taiwan Broadband Communications (TBC)</t>
  </si>
  <si>
    <t>Tajikistan</t>
  </si>
  <si>
    <t>TJ</t>
  </si>
  <si>
    <t>Babilon-T [Tajikistan]</t>
  </si>
  <si>
    <t>CyberSurf</t>
  </si>
  <si>
    <t>TJS</t>
  </si>
  <si>
    <t>Eastera [Tajikistan]</t>
  </si>
  <si>
    <t>TARIFF "surfer"</t>
  </si>
  <si>
    <t xml:space="preserve">Unlimited </t>
  </si>
  <si>
    <t>TARIFF "DAILY</t>
  </si>
  <si>
    <t>Tanzania</t>
  </si>
  <si>
    <t>TZ</t>
  </si>
  <si>
    <t>Cats-net [Tanzania]</t>
  </si>
  <si>
    <t>Simply WIreless [Tanzania]</t>
  </si>
  <si>
    <t>Tanzania Telecommunication Company Ltd (TTCL)</t>
  </si>
  <si>
    <t>Nduki Bronze</t>
  </si>
  <si>
    <t xml:space="preserve">TZS </t>
  </si>
  <si>
    <t>Nduki Silver</t>
  </si>
  <si>
    <t>Nduki Gold</t>
  </si>
  <si>
    <t>Nduki Diamond</t>
  </si>
  <si>
    <t>Thailand</t>
  </si>
  <si>
    <t>TH</t>
  </si>
  <si>
    <t>CAT Telecom</t>
  </si>
  <si>
    <t xml:space="preserve"> CAT Cablebroadband</t>
  </si>
  <si>
    <t>THB</t>
  </si>
  <si>
    <t>TOT</t>
  </si>
  <si>
    <t>Triple T Broadband</t>
  </si>
  <si>
    <t>True Corp</t>
  </si>
  <si>
    <t>True Super Speed 1</t>
  </si>
  <si>
    <t>True Super Speed 2</t>
  </si>
  <si>
    <t>True High Speed Net</t>
  </si>
  <si>
    <t>Togo</t>
  </si>
  <si>
    <t>TG</t>
  </si>
  <si>
    <t>Togo Telecom</t>
  </si>
  <si>
    <t xml:space="preserve">
Helim Grand Public</t>
  </si>
  <si>
    <t>Tonga</t>
  </si>
  <si>
    <t>TO</t>
  </si>
  <si>
    <t>Digicel Tonga (incl. DigiNET)</t>
  </si>
  <si>
    <t>Tonga Communications Corp (TCC) (U-Call Mobile)</t>
  </si>
  <si>
    <t>Trinidad and Tobago</t>
  </si>
  <si>
    <t>TT</t>
  </si>
  <si>
    <t>Telecommunications Services of Trinidad &amp; Tobago (TSTT)</t>
  </si>
  <si>
    <t>BLINK ULTRALINK-5</t>
  </si>
  <si>
    <t>TTD</t>
  </si>
  <si>
    <t>BLINK ULTRALINK-10</t>
  </si>
  <si>
    <t>BLINK ULTRALINK-20</t>
  </si>
  <si>
    <t>BLINK ULTRALINK-40</t>
  </si>
  <si>
    <t>BLINK BROADBAND BASIC PLUS</t>
  </si>
  <si>
    <t>BLINK BROADBAND BASIC PREMIUM</t>
  </si>
  <si>
    <t>BLINK BROADBAND PREMIUM PLUS</t>
  </si>
  <si>
    <t>Tunisia</t>
  </si>
  <si>
    <t>TN</t>
  </si>
  <si>
    <t>GlobalNet</t>
  </si>
  <si>
    <t>ADSL ForÃ§a</t>
  </si>
  <si>
    <t>TND</t>
  </si>
  <si>
    <t>HexaByte</t>
  </si>
  <si>
    <t>Topnet</t>
  </si>
  <si>
    <t>Tariff ADSL Best Of</t>
  </si>
  <si>
    <t>Turkey</t>
  </si>
  <si>
    <t>TR</t>
  </si>
  <si>
    <t>D-Smart Net (Dogan TV Holding)</t>
  </si>
  <si>
    <t>SINGLE INTERNET</t>
  </si>
  <si>
    <t>TRY</t>
  </si>
  <si>
    <t>Turk Telekom</t>
  </si>
  <si>
    <t>YalÄ±n 1Mbps 1GB</t>
  </si>
  <si>
    <t>Lean Fibernet4</t>
  </si>
  <si>
    <t>Unlimited FIBERNET</t>
  </si>
  <si>
    <t>TTNET FÄ°BERNET FULLÄ°MÄ°TSÄ°Z</t>
  </si>
  <si>
    <t>Ultranet</t>
  </si>
  <si>
    <t>SMART QUOTA 4GB</t>
  </si>
  <si>
    <t>Turkcell Superonline (formerly Tellcom)</t>
  </si>
  <si>
    <t>4 Mbps</t>
  </si>
  <si>
    <t>8 Mbps</t>
  </si>
  <si>
    <t>8 Mbps'ye Kadar</t>
  </si>
  <si>
    <t>16 Mbps'ye Kadar</t>
  </si>
  <si>
    <t>Home Package 100</t>
  </si>
  <si>
    <t>Home Package 50</t>
  </si>
  <si>
    <t>Home Package 25</t>
  </si>
  <si>
    <t>Turksat (Uydunet)</t>
  </si>
  <si>
    <t>Eko Sinirsiz Tarifeler-10 Mbps'e kadar</t>
  </si>
  <si>
    <t>Eko Sinirsiz Tarifeler-20 Mbps'e kadar</t>
  </si>
  <si>
    <t>Eko Sinirsiz Tarifeler-50 Mbps'e kadar</t>
  </si>
  <si>
    <t>Eko Sinirsiz Tarifeler-100 Mbps'e kadar</t>
  </si>
  <si>
    <t>Sinirsiz Tarifeler</t>
  </si>
  <si>
    <t>Turkmenistan</t>
  </si>
  <si>
    <t>TM</t>
  </si>
  <si>
    <t>Turkmentelecom</t>
  </si>
  <si>
    <t>Online Home</t>
  </si>
  <si>
    <t>Mb</t>
  </si>
  <si>
    <t>TMT</t>
  </si>
  <si>
    <t>Online Home. Unlimited</t>
  </si>
  <si>
    <t>Uganda</t>
  </si>
  <si>
    <t>UG</t>
  </si>
  <si>
    <t>Tangerine [Uganda]</t>
  </si>
  <si>
    <t>Bronze Account 1024k</t>
  </si>
  <si>
    <t>Bronze Account 512k</t>
  </si>
  <si>
    <t>WiMAX Silver Account 768k with CPE</t>
  </si>
  <si>
    <t>Uganda Telecom [Uganda]</t>
  </si>
  <si>
    <t>Fixed Broadband Services</t>
  </si>
  <si>
    <t>Ukraine</t>
  </si>
  <si>
    <t>UA</t>
  </si>
  <si>
    <t>Datagroup</t>
  </si>
  <si>
    <t>UAH</t>
  </si>
  <si>
    <t>Standart</t>
  </si>
  <si>
    <t>Mini</t>
  </si>
  <si>
    <t>Kinozal</t>
  </si>
  <si>
    <t>Around the world</t>
  </si>
  <si>
    <t>Gambling</t>
  </si>
  <si>
    <t>Easy Step</t>
  </si>
  <si>
    <t>Kyivstar</t>
  </si>
  <si>
    <t>Ð‘ÐµÐ·Ð»Ñ–Ð¼ M</t>
  </si>
  <si>
    <t>Ð‘ÐµÐ·Ð»Ñ–Ð¼ L</t>
  </si>
  <si>
    <t>Ð‘ÐµÐ·Ð»Ñ–Ð¼ XL</t>
  </si>
  <si>
    <t>Triolan</t>
  </si>
  <si>
    <t xml:space="preserve">ÐÑ€ÐµÐ½Ð´Ð° Ð¿Ð¾Ñ€Ñ‚Ð° 100ÐœÐ± </t>
  </si>
  <si>
    <t xml:space="preserve">ÐÑ€ÐµÐ½Ð´Ð° Ð¿Ð¾Ñ€Ñ‚Ð° 1Ð“Ð± </t>
  </si>
  <si>
    <t>Ukrtelecom (incl. TriMob)</t>
  </si>
  <si>
    <t>ÐŸâ€™ÑÑ‚Ñ–Ñ€ÐºÐ°</t>
  </si>
  <si>
    <t>Ð”ÐµÑÑÑ‚ÐºÐ°</t>
  </si>
  <si>
    <t>Ð”Ð²Ð°Ð´Ñ†ÑÑ‚ÐºÐ°</t>
  </si>
  <si>
    <t>Vega (formerly Farlep/Optima)</t>
  </si>
  <si>
    <t>Tariff plan "Free"</t>
  </si>
  <si>
    <t>Reliable</t>
  </si>
  <si>
    <t>Volia</t>
  </si>
  <si>
    <t xml:space="preserve">2930 Ð†Ð½Ñ‚ÐµÑ€Ð½ÐµÑ‚ 20 </t>
  </si>
  <si>
    <t>2931 Ð†Ð½Ñ‚ÐµÑ€Ð½ÐµÑ‚ 50</t>
  </si>
  <si>
    <t>2932 Ð†Ð½Ñ‚ÐµÑ€Ð½ÐµÑ‚ 100</t>
  </si>
  <si>
    <t>United Arab Emirates</t>
  </si>
  <si>
    <t>AE</t>
  </si>
  <si>
    <t>Du (Emirates Integrated Telecommunication Company, EITC)</t>
  </si>
  <si>
    <t>Broadband (standalone)</t>
  </si>
  <si>
    <t>AED</t>
  </si>
  <si>
    <t>Emirates Telecommunications Corporation (Etisalat)</t>
  </si>
  <si>
    <t>Tornado</t>
  </si>
  <si>
    <t>Tornado 70</t>
  </si>
  <si>
    <t>United Kingdom</t>
  </si>
  <si>
    <t>BT Group</t>
  </si>
  <si>
    <t>BT Infinity 1 + Weekend Calls - Save 23%</t>
  </si>
  <si>
    <t>GBP</t>
  </si>
  <si>
    <t>Unlimited BT Infinity 1 + Weekend Calls</t>
  </si>
  <si>
    <t>Unlimited BT Infinity 2 + Evening &amp; Weekend Calls</t>
  </si>
  <si>
    <t>Broadband + Weekend Calls - Save 50%</t>
  </si>
  <si>
    <t>Unlimited Broadband + Weekend Calls</t>
  </si>
  <si>
    <t>EE (incl. Orange UK and T-Mobile UK)</t>
  </si>
  <si>
    <t>STANDARD: UP TO 17MB/SEC. Weekend calls only</t>
  </si>
  <si>
    <t>FIBRE: UP TO 38MB/SEC. Weekend calls only</t>
  </si>
  <si>
    <t>FIBRE PLUS: UP TO 76MB/SEC. Weekend calls only</t>
  </si>
  <si>
    <t>KCOM Group</t>
  </si>
  <si>
    <t>Lightstream Home</t>
  </si>
  <si>
    <t>Lightstream Home Xtra</t>
  </si>
  <si>
    <t>Lightstream Ultra 250</t>
  </si>
  <si>
    <t>Lightstream Home XL</t>
  </si>
  <si>
    <t>Liberty Global (incl. LGI)</t>
  </si>
  <si>
    <t>Sky (incl. Easynet and UK Online)</t>
  </si>
  <si>
    <t>Sky Broadband Unlimited</t>
  </si>
  <si>
    <t>Sky Fibre</t>
  </si>
  <si>
    <t>Sky Fibre Unlimited</t>
  </si>
  <si>
    <t>TalkTalk (incl. Tiscali UK)</t>
  </si>
  <si>
    <t>SimplyBroadband</t>
  </si>
  <si>
    <t xml:space="preserve">Fibre Broadband
</t>
  </si>
  <si>
    <t>Virgin Media</t>
  </si>
  <si>
    <t>Vodafone Group</t>
  </si>
  <si>
    <t>Broadband ADSL</t>
  </si>
  <si>
    <t>Superfast Fibre</t>
  </si>
  <si>
    <t>Superfast Fibre+</t>
  </si>
  <si>
    <t>United States</t>
  </si>
  <si>
    <t>US</t>
  </si>
  <si>
    <t>AT&amp;T</t>
  </si>
  <si>
    <t>U-verseÂ® High Speed Internet</t>
  </si>
  <si>
    <t>FTTN/DSL</t>
  </si>
  <si>
    <t>Includes High Speed Internet + home phone</t>
  </si>
  <si>
    <t>U-verseÂ® TV + High Speed Internet</t>
  </si>
  <si>
    <t>Giga Power - Single Play</t>
  </si>
  <si>
    <t>Bright House Networks</t>
  </si>
  <si>
    <t>$54.00 - STANDARD INTERNET + PHONE</t>
  </si>
  <si>
    <t>$89.00 - STANDARD TV + LIGHTNING 35 INTERNET</t>
  </si>
  <si>
    <t>Cablevision Systems (US)</t>
  </si>
  <si>
    <t>Optimun Online</t>
  </si>
  <si>
    <t>Optimun Online Ultra 50</t>
  </si>
  <si>
    <t>Optimun Online Ultra 75</t>
  </si>
  <si>
    <t>Optimun Online Ultra 101</t>
  </si>
  <si>
    <t>CenturyLink</t>
  </si>
  <si>
    <t>Denver Residential Pricing</t>
  </si>
  <si>
    <t>FTTN</t>
  </si>
  <si>
    <t>Charter Communications</t>
  </si>
  <si>
    <t>Cincinnati Bell</t>
  </si>
  <si>
    <t>Internet Plans</t>
  </si>
  <si>
    <t>Standard Plans</t>
  </si>
  <si>
    <t>Clearwire</t>
  </si>
  <si>
    <t>Comcast</t>
  </si>
  <si>
    <t>Performance Starter</t>
  </si>
  <si>
    <t>Extreme 505</t>
  </si>
  <si>
    <t>Performance 25</t>
  </si>
  <si>
    <t>Performance</t>
  </si>
  <si>
    <t>Blast!Â®</t>
  </si>
  <si>
    <t>Economy Plus</t>
  </si>
  <si>
    <t>Cox Communications</t>
  </si>
  <si>
    <t>Cox Internet Starter</t>
  </si>
  <si>
    <t>Cox Internet Essencial</t>
  </si>
  <si>
    <t>Cox Internet Preferred</t>
  </si>
  <si>
    <t>Cox Internet Premier</t>
  </si>
  <si>
    <t>Cox Internet Ultimate</t>
  </si>
  <si>
    <t>Gigablast</t>
  </si>
  <si>
    <t>Frontier Communications</t>
  </si>
  <si>
    <t>HIGH-SPEED INTERNET</t>
  </si>
  <si>
    <t>Mediacom</t>
  </si>
  <si>
    <t>Prime Plus Inernet</t>
  </si>
  <si>
    <t>Prime Ultra Internet</t>
  </si>
  <si>
    <t>Prime Ulra Plus Internet</t>
  </si>
  <si>
    <t>Suddenlink Communications</t>
  </si>
  <si>
    <t>Time Warner Cable (TWC)</t>
  </si>
  <si>
    <t>Ultimate 50</t>
  </si>
  <si>
    <t xml:space="preserve">Standard </t>
  </si>
  <si>
    <t>Everyday low price</t>
  </si>
  <si>
    <t>Verizon Communications</t>
  </si>
  <si>
    <t>High Speed Internet</t>
  </si>
  <si>
    <t>High Speed Internet Enhanced</t>
  </si>
  <si>
    <t>Windstream Communications</t>
  </si>
  <si>
    <t>Enhanced Speed Internet</t>
  </si>
  <si>
    <t>Standard Speed Internet</t>
  </si>
  <si>
    <t>Premium Speed Internet</t>
  </si>
  <si>
    <t>Uruguay</t>
  </si>
  <si>
    <t>UY</t>
  </si>
  <si>
    <t>Antel</t>
  </si>
  <si>
    <t>Vera en tu hogar</t>
  </si>
  <si>
    <t>UYU</t>
  </si>
  <si>
    <t>Uzbekistan</t>
  </si>
  <si>
    <t>UZ</t>
  </si>
  <si>
    <t>East Telecom [Uzbekistan]</t>
  </si>
  <si>
    <t>Sharq Telekom</t>
  </si>
  <si>
    <t>Tariff plans with unlimited traffic</t>
  </si>
  <si>
    <t>FTTX</t>
  </si>
  <si>
    <t>STREAM Simple</t>
  </si>
  <si>
    <t>STREAM Standart</t>
  </si>
  <si>
    <t>STREAM Energy</t>
  </si>
  <si>
    <t>STREAM Delta</t>
  </si>
  <si>
    <t>STREAM Profy</t>
  </si>
  <si>
    <t>Uzbektelecom (Uzmobile)</t>
  </si>
  <si>
    <t>Life-1</t>
  </si>
  <si>
    <t>ADSL / FTTB</t>
  </si>
  <si>
    <t>UZS</t>
  </si>
  <si>
    <t>Life-2</t>
  </si>
  <si>
    <t>Life-3</t>
  </si>
  <si>
    <t>Life-4</t>
  </si>
  <si>
    <t>Life-5</t>
  </si>
  <si>
    <t>Life-6</t>
  </si>
  <si>
    <t>Active-1</t>
  </si>
  <si>
    <t>Active-1+</t>
  </si>
  <si>
    <t>Active-3</t>
  </si>
  <si>
    <t>Venezuela</t>
  </si>
  <si>
    <t>VE</t>
  </si>
  <si>
    <t>CANTV</t>
  </si>
  <si>
    <t>Aba 10 Megas</t>
  </si>
  <si>
    <t>VEF</t>
  </si>
  <si>
    <t>Aba 8 Megas</t>
  </si>
  <si>
    <t>Aba 6 Megas</t>
  </si>
  <si>
    <t>Aba Mega Productivo</t>
  </si>
  <si>
    <t>Aba SÃºper Productivo</t>
  </si>
  <si>
    <t>Aba Productivo</t>
  </si>
  <si>
    <t>Aba para todos</t>
  </si>
  <si>
    <t>Aba Inicio</t>
  </si>
  <si>
    <t>Intercable (Inter)</t>
  </si>
  <si>
    <t>Banda Ancha</t>
  </si>
  <si>
    <t>Viet Nam</t>
  </si>
  <si>
    <t>VN</t>
  </si>
  <si>
    <t>FPT Telecom</t>
  </si>
  <si>
    <t>Mega Save</t>
  </si>
  <si>
    <t>VND</t>
  </si>
  <si>
    <t>Mega You</t>
  </si>
  <si>
    <t>Mega Me</t>
  </si>
  <si>
    <t>Fiber Me</t>
  </si>
  <si>
    <t>Fiber Home</t>
  </si>
  <si>
    <t>Fiber Family</t>
  </si>
  <si>
    <t>Fiber Bronze</t>
  </si>
  <si>
    <t>Fiber Silver</t>
  </si>
  <si>
    <t>Fiber Diamond</t>
  </si>
  <si>
    <t>Fiber Public +</t>
  </si>
  <si>
    <t>Netnam [Viet Nam]</t>
  </si>
  <si>
    <t>SKYNET</t>
  </si>
  <si>
    <t>SKYNET A</t>
  </si>
  <si>
    <t>SKYNET B</t>
  </si>
  <si>
    <t>SKYNET VIP</t>
  </si>
  <si>
    <t>Saigon Tourist Cable Television (SCTV)</t>
  </si>
  <si>
    <t>Vietnam Posts and Telecommunications (VNPT, inc. VDC)</t>
  </si>
  <si>
    <t>Fiber2E</t>
  </si>
  <si>
    <t>F1</t>
  </si>
  <si>
    <t>MegaBasic</t>
  </si>
  <si>
    <t>MegaEasy+</t>
  </si>
  <si>
    <t>MegaFamily+</t>
  </si>
  <si>
    <t>MegaMaxi</t>
  </si>
  <si>
    <t>MegaPro</t>
  </si>
  <si>
    <t>Viettel Telecom</t>
  </si>
  <si>
    <t>Home N+</t>
  </si>
  <si>
    <t>Home E+</t>
  </si>
  <si>
    <t>Fast 8</t>
  </si>
  <si>
    <t>Fast 10</t>
  </si>
  <si>
    <t>Fast 15</t>
  </si>
  <si>
    <t>Fast 20</t>
  </si>
  <si>
    <t>Fast 30</t>
  </si>
  <si>
    <t>Yemen</t>
  </si>
  <si>
    <t>YE</t>
  </si>
  <si>
    <t>TeleYemen [Yemen]</t>
  </si>
  <si>
    <t xml:space="preserve">Golden subscription </t>
  </si>
  <si>
    <t>YER</t>
  </si>
  <si>
    <t>Bronze Subscription</t>
  </si>
  <si>
    <t xml:space="preserve">Silver subscription </t>
  </si>
  <si>
    <t>Zambia</t>
  </si>
  <si>
    <t>ZM</t>
  </si>
  <si>
    <t>Zamtel [Zambia]</t>
  </si>
  <si>
    <t>Home Standard</t>
  </si>
  <si>
    <t>ZMK</t>
  </si>
  <si>
    <t>Zimbabwe</t>
  </si>
  <si>
    <t>ZW</t>
  </si>
  <si>
    <t>TelOne [Zimbabwe]</t>
  </si>
  <si>
    <t>Home Basic</t>
  </si>
  <si>
    <t>Home Premier</t>
  </si>
  <si>
    <t xml:space="preserve">Infinity Pro
</t>
  </si>
  <si>
    <t>Infinity Master</t>
  </si>
  <si>
    <t>Infinity Supreme</t>
  </si>
  <si>
    <t>ZOL [Zimbabwe]</t>
  </si>
  <si>
    <t>WiMAx</t>
  </si>
  <si>
    <t>Enhanced</t>
  </si>
  <si>
    <t>VSAT</t>
  </si>
  <si>
    <t>Basic Essentials</t>
  </si>
  <si>
    <t>Essentials Pack</t>
  </si>
  <si>
    <t>Entertainment Pack</t>
  </si>
  <si>
    <t>Modern Family Pack</t>
  </si>
  <si>
    <t>Power Pack</t>
  </si>
  <si>
    <t>Turbo Pack</t>
  </si>
  <si>
    <t>Tiers based on download speeds in Mbps</t>
  </si>
  <si>
    <t>Tier 1</t>
  </si>
  <si>
    <t>Tier 2</t>
  </si>
  <si>
    <t>Tier 3</t>
  </si>
  <si>
    <t>Tier 4</t>
  </si>
  <si>
    <t>Tier 5</t>
  </si>
  <si>
    <t>Include plans with cap or not</t>
  </si>
  <si>
    <t>(1 to include, 0 to exclude)</t>
  </si>
  <si>
    <t>For future iterations:</t>
  </si>
  <si>
    <t>Reconsider how to account for data caps</t>
  </si>
  <si>
    <t xml:space="preserve">More detailed analysis of installation costs, taxes, etc. </t>
  </si>
  <si>
    <t>Include more countries:</t>
  </si>
  <si>
    <t>Missing PPP converters</t>
  </si>
  <si>
    <t>Argentina, Myanmar, Somalia, Syria</t>
  </si>
  <si>
    <t>No GDP info for Slovenia</t>
  </si>
  <si>
    <t xml:space="preserve">Change from last year: </t>
  </si>
  <si>
    <t>Removed</t>
  </si>
  <si>
    <t>Burundi</t>
  </si>
  <si>
    <t>Added</t>
  </si>
  <si>
    <t>Myanmar</t>
  </si>
  <si>
    <t xml:space="preserve">Togo </t>
  </si>
  <si>
    <t>GDP per capita PPP drawn from World Bank; 2013 price index used GDP per  capita PPP figures included with the broadband pricing database.</t>
  </si>
  <si>
    <t>No cap</t>
  </si>
  <si>
    <t>Include or not</t>
  </si>
  <si>
    <t>Monthly cost (PPP)</t>
  </si>
  <si>
    <t>Continent</t>
  </si>
  <si>
    <t>Currency</t>
  </si>
  <si>
    <t>Country Code (ISO2)</t>
  </si>
  <si>
    <t>Country Code (ISO3)</t>
  </si>
  <si>
    <t>GDPPC-PPP 2013</t>
    <phoneticPr fontId="20" type="noConversion"/>
  </si>
  <si>
    <t>PPP converter 2013</t>
    <phoneticPr fontId="20" type="noConversion"/>
  </si>
  <si>
    <t>PPP 2013 data set</t>
  </si>
  <si>
    <t>PPP 2014 data set</t>
  </si>
  <si>
    <t>Asia</t>
  </si>
  <si>
    <t>AFG</t>
  </si>
  <si>
    <t>Africa</t>
  </si>
  <si>
    <t>DZA</t>
  </si>
  <si>
    <t>AGO</t>
  </si>
  <si>
    <t>South America</t>
  </si>
  <si>
    <t>ARG</t>
  </si>
  <si>
    <t>Oceania</t>
  </si>
  <si>
    <t>AUS</t>
  </si>
  <si>
    <t>Europe</t>
  </si>
  <si>
    <t>AUT</t>
  </si>
  <si>
    <t>AZE</t>
  </si>
  <si>
    <t>BGD</t>
  </si>
  <si>
    <t>BLR</t>
  </si>
  <si>
    <t>BEL</t>
  </si>
  <si>
    <t>BEN</t>
  </si>
  <si>
    <t>BOL</t>
  </si>
  <si>
    <t>BRA</t>
  </si>
  <si>
    <t>BGR</t>
  </si>
  <si>
    <t>BFA</t>
  </si>
  <si>
    <t>BIF</t>
  </si>
  <si>
    <t>BI</t>
  </si>
  <si>
    <t>BDI</t>
  </si>
  <si>
    <t>KHR</t>
  </si>
  <si>
    <t>KHM</t>
  </si>
  <si>
    <t>XAF</t>
  </si>
  <si>
    <t>CMR</t>
  </si>
  <si>
    <t>North America</t>
  </si>
  <si>
    <t>CAN</t>
  </si>
  <si>
    <t>Chad</t>
  </si>
  <si>
    <t>TD</t>
  </si>
  <si>
    <t>TCD</t>
  </si>
  <si>
    <t>CHL</t>
  </si>
  <si>
    <t>CHN</t>
  </si>
  <si>
    <t>COL</t>
  </si>
  <si>
    <t>Congo (Democratic Republic of the)</t>
  </si>
  <si>
    <t>CDF</t>
  </si>
  <si>
    <t>COD</t>
  </si>
  <si>
    <t>CIV</t>
  </si>
  <si>
    <t>CUC</t>
  </si>
  <si>
    <t>CUB</t>
  </si>
  <si>
    <t>CZE</t>
  </si>
  <si>
    <t>DNK</t>
  </si>
  <si>
    <t>Dominican Rep.</t>
  </si>
  <si>
    <t>DOM</t>
  </si>
  <si>
    <t>ECU</t>
  </si>
  <si>
    <t>EGY</t>
  </si>
  <si>
    <t>SLV</t>
  </si>
  <si>
    <t>Eritrea</t>
  </si>
  <si>
    <t>ERN</t>
  </si>
  <si>
    <t>ER</t>
  </si>
  <si>
    <t>ERI</t>
  </si>
  <si>
    <t>ETH</t>
  </si>
  <si>
    <t>FIN</t>
  </si>
  <si>
    <t>FRA</t>
  </si>
  <si>
    <t>DEU</t>
  </si>
  <si>
    <t>GHA</t>
  </si>
  <si>
    <t>GRC</t>
  </si>
  <si>
    <t>GTM</t>
  </si>
  <si>
    <t>GIN</t>
  </si>
  <si>
    <t>Haiti</t>
  </si>
  <si>
    <t>HTG</t>
  </si>
  <si>
    <t>HT</t>
  </si>
  <si>
    <t>HTI</t>
  </si>
  <si>
    <t>HNL</t>
  </si>
  <si>
    <t>HND</t>
  </si>
  <si>
    <t>Hong Kong, China</t>
  </si>
  <si>
    <t>HKG</t>
  </si>
  <si>
    <t>HUN</t>
  </si>
  <si>
    <t>IND</t>
  </si>
  <si>
    <t>IDR</t>
  </si>
  <si>
    <t>IDN</t>
  </si>
  <si>
    <t>Iran (Islamic Rep. of)</t>
  </si>
  <si>
    <t>IRN</t>
  </si>
  <si>
    <t>Iraq</t>
  </si>
  <si>
    <t>IQD</t>
  </si>
  <si>
    <t>IQ</t>
  </si>
  <si>
    <t>IRQ</t>
  </si>
  <si>
    <t>ISR</t>
  </si>
  <si>
    <t>ITA</t>
  </si>
  <si>
    <t>JPN</t>
  </si>
  <si>
    <t>JOR</t>
  </si>
  <si>
    <t>KAZ</t>
  </si>
  <si>
    <t>KEN</t>
  </si>
  <si>
    <t>Korea (North)</t>
  </si>
  <si>
    <t>KPW</t>
  </si>
  <si>
    <t>KP</t>
  </si>
  <si>
    <t>PRK</t>
  </si>
  <si>
    <t>Korea (South)</t>
  </si>
  <si>
    <t>KOR</t>
  </si>
  <si>
    <t>KGS</t>
  </si>
  <si>
    <t>KGZ</t>
  </si>
  <si>
    <t>Lao P.D.R.</t>
  </si>
  <si>
    <t>LAO</t>
  </si>
  <si>
    <t>LBY</t>
  </si>
  <si>
    <t>MDG</t>
  </si>
  <si>
    <t>Malawi</t>
  </si>
  <si>
    <t>MWK</t>
  </si>
  <si>
    <t>MW</t>
  </si>
  <si>
    <t>MWI</t>
  </si>
  <si>
    <t>MYS</t>
  </si>
  <si>
    <t>MLI</t>
  </si>
  <si>
    <t>MXN</t>
  </si>
  <si>
    <t>MEX</t>
  </si>
  <si>
    <t>MAD</t>
  </si>
  <si>
    <t>MAR</t>
  </si>
  <si>
    <t>Mozambique</t>
  </si>
  <si>
    <t>MZN</t>
  </si>
  <si>
    <t>MZ</t>
  </si>
  <si>
    <t>MOZ</t>
  </si>
  <si>
    <t>MMR</t>
  </si>
  <si>
    <t>NPR</t>
  </si>
  <si>
    <t>NPL</t>
  </si>
  <si>
    <t>NLD</t>
  </si>
  <si>
    <t>NIC</t>
  </si>
  <si>
    <t>Niger</t>
  </si>
  <si>
    <t>NE</t>
  </si>
  <si>
    <t>NER</t>
  </si>
  <si>
    <t>NGA</t>
  </si>
  <si>
    <t>PAK</t>
  </si>
  <si>
    <t>PGK</t>
  </si>
  <si>
    <t>PNG</t>
  </si>
  <si>
    <t>PRY</t>
  </si>
  <si>
    <t>PEN</t>
  </si>
  <si>
    <t>PER</t>
  </si>
  <si>
    <t>PHL</t>
  </si>
  <si>
    <t>POL</t>
  </si>
  <si>
    <t>PRT</t>
  </si>
  <si>
    <t>ROM</t>
  </si>
  <si>
    <t>RUB</t>
  </si>
  <si>
    <t>RUS</t>
  </si>
  <si>
    <t>RWF</t>
  </si>
  <si>
    <t>RWA</t>
  </si>
  <si>
    <t>SAU</t>
  </si>
  <si>
    <t>SEN</t>
  </si>
  <si>
    <t>RSD</t>
  </si>
  <si>
    <t>SRB</t>
  </si>
  <si>
    <t>SLL</t>
  </si>
  <si>
    <t>SLE</t>
  </si>
  <si>
    <t>SGP</t>
  </si>
  <si>
    <t>Slovak Republic</t>
  </si>
  <si>
    <t>SVK</t>
  </si>
  <si>
    <t>SOM</t>
  </si>
  <si>
    <t>ZAF</t>
  </si>
  <si>
    <t>ESP</t>
  </si>
  <si>
    <t>LKA</t>
  </si>
  <si>
    <t>SDN</t>
  </si>
  <si>
    <t>SWE</t>
  </si>
  <si>
    <t>CHF</t>
  </si>
  <si>
    <t>CHE</t>
  </si>
  <si>
    <t>SYR</t>
  </si>
  <si>
    <t>Taiwan, China</t>
  </si>
  <si>
    <t>TWN</t>
  </si>
  <si>
    <t>TJK</t>
  </si>
  <si>
    <t>TZS</t>
  </si>
  <si>
    <t>TZA</t>
  </si>
  <si>
    <t>THA</t>
  </si>
  <si>
    <t>TGO</t>
  </si>
  <si>
    <t>TUN</t>
  </si>
  <si>
    <t>TUR</t>
  </si>
  <si>
    <t>TKM</t>
  </si>
  <si>
    <t>UGX</t>
  </si>
  <si>
    <t>UGA</t>
  </si>
  <si>
    <t>UKR</t>
  </si>
  <si>
    <t>ARE</t>
  </si>
  <si>
    <t>GBR</t>
  </si>
  <si>
    <t>USA</t>
  </si>
  <si>
    <t>UZB</t>
  </si>
  <si>
    <t>VEN</t>
  </si>
  <si>
    <t>VNM</t>
  </si>
  <si>
    <t>YEM</t>
  </si>
  <si>
    <t>ZMW</t>
  </si>
  <si>
    <t>ZMB</t>
  </si>
  <si>
    <t>ZWD</t>
  </si>
  <si>
    <t>ZWE</t>
  </si>
  <si>
    <t>PPP converter</t>
  </si>
  <si>
    <t>Average of plans by country by tier in US$ PPP</t>
  </si>
  <si>
    <t>Log of prices in $US PPP by country by tier</t>
  </si>
  <si>
    <t>Normalized log of $US PPP prices</t>
  </si>
  <si>
    <t>Prices as a proportion of per capita GDP</t>
  </si>
  <si>
    <t>Log of prices as a percentage of per capita GDP</t>
  </si>
  <si>
    <t>Normalized log of prices as a percentage of per capita GDP</t>
  </si>
  <si>
    <t>Rank - logP/GDP</t>
  </si>
  <si>
    <t>Aggregate index</t>
  </si>
  <si>
    <t>Rank</t>
  </si>
  <si>
    <t>GDP per capita PPP</t>
  </si>
  <si>
    <t xml:space="preserve"> Tier 1</t>
  </si>
  <si>
    <t>Average</t>
  </si>
  <si>
    <t>Downstream in Mbps</t>
  </si>
  <si>
    <t>x</t>
  </si>
  <si>
    <t>CC3</t>
  </si>
  <si>
    <t>GPPPC-PPP 2014 (WB: http://data.worldbank.org/indicator/NY.GDP.PCAP.PP.CD)</t>
  </si>
  <si>
    <t>Aruba</t>
  </si>
  <si>
    <t>ABW</t>
  </si>
  <si>
    <t>AND</t>
  </si>
  <si>
    <t>Albania</t>
  </si>
  <si>
    <t>ALB</t>
  </si>
  <si>
    <t>Arab World</t>
  </si>
  <si>
    <t>ARB</t>
  </si>
  <si>
    <t>ARM</t>
  </si>
  <si>
    <t>American Samoa</t>
  </si>
  <si>
    <t>ASM</t>
  </si>
  <si>
    <t>Antigua and Barbuda</t>
  </si>
  <si>
    <t>ATG</t>
  </si>
  <si>
    <t>Bahrain</t>
  </si>
  <si>
    <t>BHR</t>
  </si>
  <si>
    <t>Bahamas, The</t>
  </si>
  <si>
    <t>BHS</t>
  </si>
  <si>
    <t>Bosnia and Herzegovina</t>
  </si>
  <si>
    <t>BIH</t>
  </si>
  <si>
    <t>BLZ</t>
  </si>
  <si>
    <t>BMU</t>
  </si>
  <si>
    <t>BRB</t>
  </si>
  <si>
    <t>Brunei Darussalam</t>
  </si>
  <si>
    <t>BRN</t>
  </si>
  <si>
    <t>Bhutan</t>
  </si>
  <si>
    <t>BTN</t>
  </si>
  <si>
    <t>BWA</t>
  </si>
  <si>
    <t>CAF</t>
  </si>
  <si>
    <t>Central Europe and the Baltics</t>
  </si>
  <si>
    <t>CEB</t>
  </si>
  <si>
    <t>Channel Islands</t>
  </si>
  <si>
    <t>CHI</t>
  </si>
  <si>
    <t>Congo, Rep.</t>
  </si>
  <si>
    <t>COG</t>
  </si>
  <si>
    <t>COM</t>
  </si>
  <si>
    <t>Cabo Verde</t>
  </si>
  <si>
    <t>CPV</t>
  </si>
  <si>
    <t>CRI</t>
  </si>
  <si>
    <t>Caribbean small states</t>
  </si>
  <si>
    <t>CSS</t>
  </si>
  <si>
    <t>Curacao</t>
  </si>
  <si>
    <t>CUW</t>
  </si>
  <si>
    <t>CYM</t>
  </si>
  <si>
    <t>CYP</t>
  </si>
  <si>
    <t>DJI</t>
  </si>
  <si>
    <t>Dominica</t>
  </si>
  <si>
    <t>DMA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</si>
  <si>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</si>
  <si>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</si>
  <si>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</si>
  <si>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</si>
  <si>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</si>
  <si>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</si>
  <si>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</si>
  <si>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</si>
  <si>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Egypt, Arab Rep.</t>
  </si>
  <si>
    <t>Euro area</t>
  </si>
  <si>
    <t>EMU</t>
  </si>
  <si>
    <t>EST</t>
  </si>
  <si>
    <t>European Union</t>
  </si>
  <si>
    <t>EUU</t>
  </si>
  <si>
    <t>Fragile and conflict affected situations</t>
  </si>
  <si>
    <t>FCS</t>
  </si>
  <si>
    <t>FJI</t>
  </si>
  <si>
    <t>Faeroe Islands</t>
  </si>
  <si>
    <t>FRO</t>
  </si>
  <si>
    <t>Micronesia, Fed. Sts.</t>
  </si>
  <si>
    <t>FSM</t>
  </si>
  <si>
    <t>GAB</t>
  </si>
  <si>
    <t>GEO</t>
  </si>
  <si>
    <t>Gambia, The</t>
  </si>
  <si>
    <t>GMB</t>
  </si>
  <si>
    <t>GNB</t>
  </si>
  <si>
    <t>Equatorial Guinea</t>
  </si>
  <si>
    <t>GNQ</t>
  </si>
  <si>
    <t>Grenada</t>
  </si>
  <si>
    <t>GRD</t>
  </si>
  <si>
    <t>Greenland</t>
  </si>
  <si>
    <t>GRL</t>
  </si>
  <si>
    <t>Guam</t>
  </si>
  <si>
    <t>GUM</t>
  </si>
  <si>
    <t>Guyana</t>
  </si>
  <si>
    <t>GUY</t>
  </si>
  <si>
    <t>High income</t>
  </si>
  <si>
    <t>HIC</t>
  </si>
  <si>
    <t>Hong Kong SAR, China</t>
  </si>
  <si>
    <t>Heavily indebted poor countries (HIPC)</t>
  </si>
  <si>
    <t>HPC</t>
  </si>
  <si>
    <t>HRV</t>
  </si>
  <si>
    <t>Isle of Man</t>
  </si>
  <si>
    <t>IMN</t>
  </si>
  <si>
    <t>Not classified</t>
  </si>
  <si>
    <t>INX</t>
  </si>
  <si>
    <t>IRL</t>
  </si>
  <si>
    <t>Iran, Islamic Rep.</t>
  </si>
  <si>
    <t>ISL</t>
  </si>
  <si>
    <t>JAM</t>
  </si>
  <si>
    <t>Kyrgyz Republic</t>
  </si>
  <si>
    <t>Kiribati</t>
  </si>
  <si>
    <t>KIR</t>
  </si>
  <si>
    <t>St. Kitts and Nevis</t>
  </si>
  <si>
    <t>KNA</t>
  </si>
  <si>
    <t>Korea, Rep.</t>
  </si>
  <si>
    <t>KSV</t>
  </si>
  <si>
    <t>Kuwait</t>
  </si>
  <si>
    <t>KWT</t>
  </si>
  <si>
    <t>Latin America &amp; Caribbean (developing only)</t>
  </si>
  <si>
    <t>LAC</t>
  </si>
  <si>
    <t>Lao PDR</t>
  </si>
  <si>
    <t>LBN</t>
  </si>
  <si>
    <t>LBR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</si>
  <si>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</si>
  <si>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</si>
  <si>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</si>
  <si>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</si>
  <si>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</si>
  <si>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</si>
  <si>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</si>
  <si>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</si>
  <si>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</si>
  <si>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</si>
  <si>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</si>
  <si>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</si>
  <si>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</si>
  <si>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</si>
  <si>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Lesotho</t>
  </si>
  <si>
    <t>LSO</t>
  </si>
  <si>
    <t>LTU</t>
  </si>
  <si>
    <t>LUX</t>
  </si>
  <si>
    <t>LVA</t>
  </si>
  <si>
    <t>Macao SAR, China</t>
  </si>
  <si>
    <t>MAC</t>
  </si>
  <si>
    <t>St. Martin (French part)</t>
  </si>
  <si>
    <t>MAF</t>
  </si>
  <si>
    <t>MCO</t>
  </si>
  <si>
    <t>MDA</t>
  </si>
  <si>
    <t>Maldives</t>
  </si>
  <si>
    <t>MDV</t>
  </si>
  <si>
    <t>Middle East &amp; North Africa (all income levels)</t>
  </si>
  <si>
    <t>MEA</t>
  </si>
  <si>
    <t>Marshall Islands</t>
  </si>
  <si>
    <t>MHL</t>
  </si>
  <si>
    <t>Middle income</t>
  </si>
  <si>
    <t>MIC</t>
  </si>
  <si>
    <t>Macedonia, FYR</t>
  </si>
  <si>
    <t>MLT</t>
  </si>
  <si>
    <t>Middle East &amp; North Africa (developing only)</t>
  </si>
  <si>
    <t>MNA</t>
  </si>
  <si>
    <t>MNE</t>
  </si>
  <si>
    <t>Mongolia</t>
  </si>
  <si>
    <t>MNG</t>
  </si>
  <si>
    <t>Northern Mariana Islands</t>
  </si>
  <si>
    <t>MNP</t>
  </si>
  <si>
    <t>Mauritania</t>
  </si>
  <si>
    <t>MRT</t>
  </si>
  <si>
    <t>MUS</t>
  </si>
  <si>
    <t>NAC</t>
  </si>
  <si>
    <t>NAM</t>
  </si>
  <si>
    <t>NCL</t>
  </si>
  <si>
    <t>High income: nonOECD</t>
  </si>
  <si>
    <t>NOC</t>
  </si>
  <si>
    <t>NOR</t>
  </si>
  <si>
    <t>NZL</t>
  </si>
  <si>
    <t>High income: OECD</t>
  </si>
  <si>
    <t>OEC</t>
  </si>
  <si>
    <t>OECD members</t>
  </si>
  <si>
    <t>OED</t>
  </si>
  <si>
    <t>OMN</t>
  </si>
  <si>
    <t>Other small states</t>
  </si>
  <si>
    <t>OSS</t>
  </si>
  <si>
    <t>PAN</t>
  </si>
  <si>
    <t>Palau</t>
  </si>
  <si>
    <t>PLW</t>
  </si>
  <si>
    <t>PRI</t>
  </si>
  <si>
    <t>Korea, Dem. Rep.</t>
  </si>
  <si>
    <t>Pacific island small states</t>
  </si>
  <si>
    <t>PSS</t>
  </si>
  <si>
    <t>French Polynesia</t>
  </si>
  <si>
    <t>PYF</t>
  </si>
  <si>
    <t>QAT</t>
  </si>
  <si>
    <t>ROU</t>
  </si>
  <si>
    <t>Russian Federation</t>
  </si>
  <si>
    <t>South Asia</t>
  </si>
  <si>
    <t>SAS</t>
  </si>
  <si>
    <t>Solomon Islands</t>
  </si>
  <si>
    <t>SLB</t>
  </si>
  <si>
    <t>San Marino</t>
  </si>
  <si>
    <t>SMR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</si>
  <si>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</si>
  <si>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</si>
  <si>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</si>
  <si>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</si>
  <si>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</si>
  <si>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</si>
  <si>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</si>
  <si>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</si>
  <si>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</si>
  <si>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</si>
  <si>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</si>
  <si>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</si>
  <si>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SVN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</si>
  <si>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</si>
  <si>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</si>
  <si>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</si>
  <si>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</si>
  <si>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</si>
  <si>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</si>
  <si>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</si>
  <si>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Turks and Caicos Islands</t>
  </si>
  <si>
    <t>TCA</t>
  </si>
  <si>
    <t>Timor-Leste</t>
  </si>
  <si>
    <t>TLS</t>
  </si>
  <si>
    <t>TON</t>
  </si>
  <si>
    <t>TTO</t>
  </si>
  <si>
    <t>Tuvalu</t>
  </si>
  <si>
    <t>TUV</t>
  </si>
  <si>
    <t>Upper middle income</t>
  </si>
  <si>
    <t>UMC</t>
  </si>
  <si>
    <t>URY</t>
  </si>
  <si>
    <t>St. Vincent and the Grenadines</t>
  </si>
  <si>
    <t>VCT</t>
  </si>
  <si>
    <t>Venezuela, RB</t>
  </si>
  <si>
    <t>Virgin Islands (U.S.)</t>
  </si>
  <si>
    <t>VIR</t>
  </si>
  <si>
    <t>Vietnam</t>
  </si>
  <si>
    <t>Vanuatu</t>
  </si>
  <si>
    <t>VUT</t>
  </si>
  <si>
    <t>West Bank and Gaza</t>
  </si>
  <si>
    <t>PSE</t>
  </si>
  <si>
    <t>World</t>
  </si>
  <si>
    <t>WLD</t>
  </si>
  <si>
    <t>WSM</t>
  </si>
  <si>
    <t>Yemen, Rep.</t>
  </si>
  <si>
    <t>Congo, Dem. Rep.</t>
  </si>
  <si>
    <t>Country (pricing data)</t>
  </si>
  <si>
    <t>Country (WB)</t>
  </si>
  <si>
    <t>PPP conversion factor, GDP (LCU per international $) 2014 (WB: http://data.worldbank.org/indicator/PA.NUS.PPP)</t>
  </si>
  <si>
    <t>PPP converter 2014 (http://data.worldbank.org/indicator/PA.NUS.PPP, retr. 2015-01-25)</t>
  </si>
  <si>
    <t>GDP / capita PPP 2014 (http://data.worldbank.org/indicator/NY.GDP.PCAP.PP.CD, retr. 2015-01-25)</t>
  </si>
  <si>
    <t>GDP / capita LCU 2014 (http://data.worldbank.org/indicator/NY.GDP.PCAP.CN, retr. 2015-01-25)</t>
  </si>
  <si>
    <t>Official exchange rate (LCU per US$, period average) 2014 (http://data.worldbank.org/indicator/PA.NUS.FCRF, retr. 2015-01-25)</t>
  </si>
  <si>
    <t>2013 data</t>
  </si>
  <si>
    <t>2012 data</t>
  </si>
  <si>
    <t>2011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</si>
</sst>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0" borderId="0" xfId="0" applyFill="1"/>
    <xf numFmtId="0" fontId="0" fillId="34" borderId="0" xfId="0" applyFill="1" applyAlignment="1">
      <alignment wrapText="1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35" borderId="0" xfId="0" applyFill="1"/>
    <xf numFmtId="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 applyFill="1"/>
    <xf numFmtId="165" fontId="0" fillId="0" borderId="0" xfId="0" applyNumberFormat="1"/>
    <xf numFmtId="2" fontId="0" fillId="36" borderId="0" xfId="0" applyNumberFormat="1" applyFill="1"/>
    <xf numFmtId="0" fontId="0" fillId="36" borderId="0" xfId="0" applyFill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6" borderId="0" xfId="0" applyFill="1"/>
    <xf numFmtId="0" fontId="0" fillId="0" borderId="0" xfId="0" applyFont="1"/>
    <xf numFmtId="0" fontId="0" fillId="0" borderId="0" xfId="0" applyFont="1" applyFill="1"/>
    <xf numFmtId="3" fontId="0" fillId="33" borderId="0" xfId="0" applyNumberFormat="1" applyFont="1" applyFill="1"/>
    <xf numFmtId="4" fontId="0" fillId="36" borderId="0" xfId="0" applyNumberFormat="1" applyFont="1" applyFill="1"/>
    <xf numFmtId="0" fontId="0" fillId="36" borderId="0" xfId="0" applyFont="1" applyFill="1"/>
    <xf numFmtId="0" fontId="0" fillId="33" borderId="0" xfId="0" applyFont="1" applyFill="1"/>
    <xf numFmtId="4" fontId="0" fillId="33" borderId="0" xfId="0" applyNumberFormat="1" applyFont="1" applyFill="1"/>
    <xf numFmtId="3" fontId="0" fillId="34" borderId="0" xfId="0" applyNumberFormat="1" applyFont="1" applyFill="1"/>
    <xf numFmtId="0" fontId="0" fillId="34" borderId="0" xfId="0" applyFont="1" applyFill="1"/>
    <xf numFmtId="3" fontId="0" fillId="36" borderId="0" xfId="0" applyNumberFormat="1" applyFont="1" applyFill="1"/>
    <xf numFmtId="3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aris/AppData/Local/Temp/BB%20price%20index%202014%20Q4%202015-10-22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Pricing data (Fixed) "/>
      <sheetName val="Parameters"/>
      <sheetName val="Tiers &amp; Index"/>
      <sheetName val="Notes"/>
      <sheetName val="Anc data"/>
      <sheetName val="Comparison"/>
      <sheetName val="PPP exp"/>
      <sheetName val="BBpd2013"/>
    </sheetNames>
    <sheetDataSet>
      <sheetData sheetId="0">
        <row r="2">
          <cell r="C2" t="str">
            <v>Afghanistan</v>
          </cell>
          <cell r="D2" t="str">
            <v>Insta Telecom [Afghanistan]</v>
          </cell>
          <cell r="E2" t="str">
            <v>ADSL</v>
          </cell>
          <cell r="F2" t="str">
            <v>DSL Shared Connection</v>
          </cell>
          <cell r="H2">
            <v>256</v>
          </cell>
          <cell r="I2" t="str">
            <v>Kbps</v>
          </cell>
          <cell r="J2">
            <v>0.25600000000000001</v>
          </cell>
          <cell r="P2" t="str">
            <v>AFN</v>
          </cell>
          <cell r="Q2">
            <v>0</v>
          </cell>
          <cell r="R2">
            <v>950</v>
          </cell>
          <cell r="S2">
            <v>1000</v>
          </cell>
          <cell r="W2" t="str">
            <v>Yes</v>
          </cell>
          <cell r="X2" t="str">
            <v>No</v>
          </cell>
          <cell r="Y2" t="str">
            <v>No</v>
          </cell>
          <cell r="AA2" t="str">
            <v>?</v>
          </cell>
          <cell r="AC2">
            <v>57.05</v>
          </cell>
          <cell r="AD2">
            <v>17.53</v>
          </cell>
          <cell r="AE2">
            <v>18.884920839999999</v>
          </cell>
        </row>
        <row r="3">
          <cell r="C3" t="str">
            <v>Afghanistan</v>
          </cell>
          <cell r="D3" t="str">
            <v>Insta Telecom [Afghanistan]</v>
          </cell>
          <cell r="E3" t="str">
            <v>ADSL</v>
          </cell>
          <cell r="F3" t="str">
            <v>DSL Shared Connection</v>
          </cell>
          <cell r="H3">
            <v>512</v>
          </cell>
          <cell r="I3" t="str">
            <v>Kbps</v>
          </cell>
          <cell r="J3">
            <v>0.51200000000000001</v>
          </cell>
          <cell r="P3" t="str">
            <v>AFN</v>
          </cell>
          <cell r="Q3">
            <v>0</v>
          </cell>
          <cell r="R3">
            <v>950</v>
          </cell>
          <cell r="S3">
            <v>2000</v>
          </cell>
          <cell r="W3" t="str">
            <v>Yes</v>
          </cell>
          <cell r="X3" t="str">
            <v>No</v>
          </cell>
          <cell r="Y3" t="str">
            <v>No</v>
          </cell>
          <cell r="AA3" t="str">
            <v>?</v>
          </cell>
          <cell r="AC3">
            <v>57.05</v>
          </cell>
          <cell r="AD3">
            <v>35.06</v>
          </cell>
          <cell r="AE3">
            <v>18.884920839999999</v>
          </cell>
        </row>
        <row r="4">
          <cell r="C4" t="str">
            <v>Afghanistan</v>
          </cell>
          <cell r="D4" t="str">
            <v>Insta Telecom [Afghanistan]</v>
          </cell>
          <cell r="E4" t="str">
            <v>ADSL</v>
          </cell>
          <cell r="F4" t="str">
            <v>DSL Shared Connection</v>
          </cell>
          <cell r="H4">
            <v>1024</v>
          </cell>
          <cell r="I4" t="str">
            <v>Kbps</v>
          </cell>
          <cell r="J4">
            <v>1.024</v>
          </cell>
          <cell r="P4" t="str">
            <v>AFN</v>
          </cell>
          <cell r="Q4">
            <v>0</v>
          </cell>
          <cell r="R4">
            <v>950</v>
          </cell>
          <cell r="S4">
            <v>4000</v>
          </cell>
          <cell r="W4" t="str">
            <v>Yes</v>
          </cell>
          <cell r="X4" t="str">
            <v>No</v>
          </cell>
          <cell r="Y4" t="str">
            <v>No</v>
          </cell>
          <cell r="AA4" t="str">
            <v>?</v>
          </cell>
          <cell r="AC4">
            <v>57.05</v>
          </cell>
          <cell r="AD4">
            <v>70.11</v>
          </cell>
          <cell r="AE4">
            <v>18.884920839999999</v>
          </cell>
        </row>
        <row r="5">
          <cell r="C5" t="str">
            <v>Afghanistan</v>
          </cell>
          <cell r="D5" t="str">
            <v>Insta Telecom [Afghanistan]</v>
          </cell>
          <cell r="E5" t="str">
            <v>ADSL</v>
          </cell>
          <cell r="F5" t="str">
            <v>DSL Shared Connection</v>
          </cell>
          <cell r="H5">
            <v>2048</v>
          </cell>
          <cell r="I5" t="str">
            <v>Kbps</v>
          </cell>
          <cell r="J5">
            <v>2.048</v>
          </cell>
          <cell r="P5" t="str">
            <v>AFN</v>
          </cell>
          <cell r="Q5">
            <v>0</v>
          </cell>
          <cell r="R5">
            <v>950</v>
          </cell>
          <cell r="S5">
            <v>8000</v>
          </cell>
          <cell r="W5" t="str">
            <v>Yes</v>
          </cell>
          <cell r="X5" t="str">
            <v>No</v>
          </cell>
          <cell r="Y5" t="str">
            <v>No</v>
          </cell>
          <cell r="AA5" t="str">
            <v>?</v>
          </cell>
          <cell r="AC5">
            <v>57.05</v>
          </cell>
          <cell r="AD5">
            <v>140.22999999999999</v>
          </cell>
          <cell r="AE5">
            <v>18.884920839999999</v>
          </cell>
        </row>
        <row r="6">
          <cell r="C6" t="str">
            <v>Afghanistan</v>
          </cell>
          <cell r="D6" t="str">
            <v>Insta Telecom [Afghanistan]</v>
          </cell>
          <cell r="E6" t="str">
            <v>ADSL</v>
          </cell>
          <cell r="F6" t="str">
            <v>DSL Shared Connection</v>
          </cell>
          <cell r="H6">
            <v>4096</v>
          </cell>
          <cell r="I6" t="str">
            <v>Kbps</v>
          </cell>
          <cell r="J6">
            <v>4.0960000000000001</v>
          </cell>
          <cell r="P6" t="str">
            <v>AFN</v>
          </cell>
          <cell r="Q6">
            <v>0</v>
          </cell>
          <cell r="R6">
            <v>950</v>
          </cell>
          <cell r="S6">
            <v>16000</v>
          </cell>
          <cell r="W6" t="str">
            <v>Yes</v>
          </cell>
          <cell r="X6" t="str">
            <v>No</v>
          </cell>
          <cell r="Y6" t="str">
            <v>No</v>
          </cell>
          <cell r="AA6" t="str">
            <v>?</v>
          </cell>
          <cell r="AC6">
            <v>57.05</v>
          </cell>
          <cell r="AD6">
            <v>280.45999999999998</v>
          </cell>
          <cell r="AE6">
            <v>18.884920839999999</v>
          </cell>
        </row>
        <row r="7">
          <cell r="C7" t="str">
            <v>Afghanistan</v>
          </cell>
          <cell r="D7" t="str">
            <v>Insta Telecom [Afghanistan]</v>
          </cell>
          <cell r="E7" t="str">
            <v>ADSL</v>
          </cell>
          <cell r="F7" t="str">
            <v>DSL Dedicated Connection</v>
          </cell>
          <cell r="H7">
            <v>1024</v>
          </cell>
          <cell r="I7" t="str">
            <v>Kbps</v>
          </cell>
          <cell r="J7">
            <v>1.024</v>
          </cell>
          <cell r="P7" t="str">
            <v>AFN</v>
          </cell>
          <cell r="Q7">
            <v>0</v>
          </cell>
          <cell r="R7">
            <v>17500</v>
          </cell>
          <cell r="S7">
            <v>15000</v>
          </cell>
          <cell r="W7" t="str">
            <v>Yes</v>
          </cell>
          <cell r="X7" t="str">
            <v>No</v>
          </cell>
          <cell r="Y7" t="str">
            <v>No</v>
          </cell>
          <cell r="AA7" t="str">
            <v>?</v>
          </cell>
          <cell r="AC7">
            <v>57.05</v>
          </cell>
          <cell r="AD7">
            <v>262.93</v>
          </cell>
          <cell r="AE7">
            <v>18.884920839999999</v>
          </cell>
        </row>
        <row r="8">
          <cell r="C8" t="str">
            <v>Algeria</v>
          </cell>
          <cell r="D8" t="str">
            <v>Djaweb [Algeria]</v>
          </cell>
          <cell r="E8" t="str">
            <v>ADSL</v>
          </cell>
          <cell r="F8" t="str">
            <v>WiFi ADSL Pro</v>
          </cell>
          <cell r="H8">
            <v>512</v>
          </cell>
          <cell r="I8" t="str">
            <v>Kbps</v>
          </cell>
          <cell r="J8">
            <v>0.51200000000000001</v>
          </cell>
          <cell r="P8" t="str">
            <v>DZD</v>
          </cell>
          <cell r="Q8" t="str">
            <v>?</v>
          </cell>
          <cell r="R8">
            <v>8500</v>
          </cell>
          <cell r="S8">
            <v>10832</v>
          </cell>
          <cell r="W8" t="str">
            <v>Yes</v>
          </cell>
          <cell r="X8" t="str">
            <v>No</v>
          </cell>
          <cell r="Y8" t="str">
            <v>No</v>
          </cell>
          <cell r="AA8" t="str">
            <v>?</v>
          </cell>
          <cell r="AB8">
            <v>7.0000000000000007E-2</v>
          </cell>
          <cell r="AC8">
            <v>82.95</v>
          </cell>
          <cell r="AD8">
            <v>130.58000000000001</v>
          </cell>
          <cell r="AE8">
            <v>31.9805989</v>
          </cell>
        </row>
        <row r="9">
          <cell r="C9" t="str">
            <v>Algeria</v>
          </cell>
          <cell r="D9" t="str">
            <v>Djaweb [Algeria]</v>
          </cell>
          <cell r="E9" t="str">
            <v>ADSL</v>
          </cell>
          <cell r="F9" t="str">
            <v>WiFi ADSL Pro</v>
          </cell>
          <cell r="H9">
            <v>1</v>
          </cell>
          <cell r="I9" t="str">
            <v>Mbps</v>
          </cell>
          <cell r="J9">
            <v>1</v>
          </cell>
          <cell r="P9" t="str">
            <v>DZD</v>
          </cell>
          <cell r="Q9" t="str">
            <v>?</v>
          </cell>
          <cell r="R9">
            <v>8500</v>
          </cell>
          <cell r="S9">
            <v>17654</v>
          </cell>
          <cell r="W9" t="str">
            <v>Yes</v>
          </cell>
          <cell r="X9" t="str">
            <v>No</v>
          </cell>
          <cell r="Y9" t="str">
            <v>No</v>
          </cell>
          <cell r="AA9" t="str">
            <v>?</v>
          </cell>
          <cell r="AB9">
            <v>7.0000000000000007E-2</v>
          </cell>
          <cell r="AC9">
            <v>82.95</v>
          </cell>
          <cell r="AD9">
            <v>212.83</v>
          </cell>
          <cell r="AE9">
            <v>31.9805989</v>
          </cell>
        </row>
        <row r="10">
          <cell r="C10" t="str">
            <v>Algeria</v>
          </cell>
          <cell r="D10" t="str">
            <v>Djaweb [Algeria]</v>
          </cell>
          <cell r="E10" t="str">
            <v>ADSL</v>
          </cell>
          <cell r="F10" t="str">
            <v>WiFi ADSL Pro</v>
          </cell>
          <cell r="H10">
            <v>2</v>
          </cell>
          <cell r="I10" t="str">
            <v>Mbps</v>
          </cell>
          <cell r="J10">
            <v>2</v>
          </cell>
          <cell r="P10" t="str">
            <v>DZD</v>
          </cell>
          <cell r="Q10" t="str">
            <v>?</v>
          </cell>
          <cell r="R10">
            <v>8500</v>
          </cell>
          <cell r="S10">
            <v>35514</v>
          </cell>
          <cell r="W10" t="str">
            <v>Yes</v>
          </cell>
          <cell r="X10" t="str">
            <v>No</v>
          </cell>
          <cell r="Y10" t="str">
            <v>No</v>
          </cell>
          <cell r="AA10" t="str">
            <v>?</v>
          </cell>
          <cell r="AB10">
            <v>7.0000000000000007E-2</v>
          </cell>
          <cell r="AC10">
            <v>82.95</v>
          </cell>
          <cell r="AD10">
            <v>428.14</v>
          </cell>
          <cell r="AE10">
            <v>31.9805989</v>
          </cell>
        </row>
        <row r="11">
          <cell r="C11" t="str">
            <v>Algeria</v>
          </cell>
          <cell r="D11" t="str">
            <v>Djaweb [Algeria]</v>
          </cell>
          <cell r="E11" t="str">
            <v>ADSL</v>
          </cell>
          <cell r="F11" t="str">
            <v>WiFi ADSL Pro</v>
          </cell>
          <cell r="H11">
            <v>2.2999999999999998</v>
          </cell>
          <cell r="I11" t="str">
            <v>Mbps</v>
          </cell>
          <cell r="J11">
            <v>2.2999999999999998</v>
          </cell>
          <cell r="P11" t="str">
            <v>DZD</v>
          </cell>
          <cell r="Q11" t="str">
            <v>?</v>
          </cell>
          <cell r="R11">
            <v>8500</v>
          </cell>
          <cell r="S11">
            <v>39252</v>
          </cell>
          <cell r="W11" t="str">
            <v>Yes</v>
          </cell>
          <cell r="X11" t="str">
            <v>No</v>
          </cell>
          <cell r="Y11" t="str">
            <v>No</v>
          </cell>
          <cell r="AA11" t="str">
            <v>?</v>
          </cell>
          <cell r="AB11">
            <v>7.0000000000000007E-2</v>
          </cell>
          <cell r="AC11">
            <v>82.95</v>
          </cell>
          <cell r="AD11">
            <v>473.2</v>
          </cell>
          <cell r="AE11">
            <v>31.9805989</v>
          </cell>
        </row>
        <row r="12">
          <cell r="C12" t="str">
            <v>Algeria</v>
          </cell>
          <cell r="D12" t="str">
            <v>Djaweb [Algeria]</v>
          </cell>
          <cell r="E12" t="str">
            <v>ADSL</v>
          </cell>
          <cell r="F12" t="str">
            <v>ADSL Plus Pro Basic</v>
          </cell>
          <cell r="H12">
            <v>512</v>
          </cell>
          <cell r="I12" t="str">
            <v>Kbps</v>
          </cell>
          <cell r="J12">
            <v>0.51200000000000001</v>
          </cell>
          <cell r="P12" t="str">
            <v>DZD</v>
          </cell>
          <cell r="Q12" t="str">
            <v>?</v>
          </cell>
          <cell r="R12">
            <v>8500</v>
          </cell>
          <cell r="S12">
            <v>10832</v>
          </cell>
          <cell r="W12" t="str">
            <v>Yes</v>
          </cell>
          <cell r="X12" t="str">
            <v>No</v>
          </cell>
          <cell r="Y12" t="str">
            <v>No</v>
          </cell>
          <cell r="AA12" t="str">
            <v>?</v>
          </cell>
          <cell r="AB12">
            <v>7.0000000000000007E-2</v>
          </cell>
          <cell r="AC12">
            <v>82.95</v>
          </cell>
          <cell r="AD12">
            <v>130.58000000000001</v>
          </cell>
          <cell r="AE12">
            <v>31.9805989</v>
          </cell>
        </row>
        <row r="13">
          <cell r="C13" t="str">
            <v>Algeria</v>
          </cell>
          <cell r="D13" t="str">
            <v>Djaweb [Algeria]</v>
          </cell>
          <cell r="E13" t="str">
            <v>ADSL</v>
          </cell>
          <cell r="F13" t="str">
            <v>ADSL Plus Pro Supreme</v>
          </cell>
          <cell r="H13">
            <v>20</v>
          </cell>
          <cell r="I13" t="str">
            <v>Mbps</v>
          </cell>
          <cell r="J13">
            <v>20</v>
          </cell>
          <cell r="K13">
            <v>4</v>
          </cell>
          <cell r="L13" t="str">
            <v>Mbps</v>
          </cell>
          <cell r="P13" t="str">
            <v>DZD</v>
          </cell>
          <cell r="Q13" t="str">
            <v>?</v>
          </cell>
          <cell r="R13">
            <v>8500</v>
          </cell>
          <cell r="S13">
            <v>116822</v>
          </cell>
          <cell r="W13" t="str">
            <v>Yes</v>
          </cell>
          <cell r="X13" t="str">
            <v>No</v>
          </cell>
          <cell r="Y13" t="str">
            <v>No</v>
          </cell>
          <cell r="AA13" t="str">
            <v>?</v>
          </cell>
          <cell r="AB13">
            <v>7.0000000000000007E-2</v>
          </cell>
          <cell r="AC13">
            <v>82.95</v>
          </cell>
          <cell r="AD13">
            <v>1408.34</v>
          </cell>
          <cell r="AE13">
            <v>31.9805989</v>
          </cell>
        </row>
        <row r="14">
          <cell r="C14" t="str">
            <v>Algeria</v>
          </cell>
          <cell r="D14" t="str">
            <v>Djaweb [Algeria]</v>
          </cell>
          <cell r="E14" t="str">
            <v>ADSL</v>
          </cell>
          <cell r="F14" t="str">
            <v>ADSL Plus Pro Supreme</v>
          </cell>
          <cell r="H14">
            <v>20</v>
          </cell>
          <cell r="I14" t="str">
            <v>Mbps</v>
          </cell>
          <cell r="J14">
            <v>20</v>
          </cell>
          <cell r="K14">
            <v>5</v>
          </cell>
          <cell r="L14" t="str">
            <v>Mbps</v>
          </cell>
          <cell r="P14" t="str">
            <v>DZD</v>
          </cell>
          <cell r="Q14" t="str">
            <v>?</v>
          </cell>
          <cell r="R14">
            <v>8500</v>
          </cell>
          <cell r="S14">
            <v>118224</v>
          </cell>
          <cell r="W14" t="str">
            <v>Yes</v>
          </cell>
          <cell r="X14" t="str">
            <v>No</v>
          </cell>
          <cell r="Y14" t="str">
            <v>No</v>
          </cell>
          <cell r="AA14" t="str">
            <v>?</v>
          </cell>
          <cell r="AB14">
            <v>7.0000000000000007E-2</v>
          </cell>
          <cell r="AC14">
            <v>82.95</v>
          </cell>
          <cell r="AD14">
            <v>1425.24</v>
          </cell>
          <cell r="AE14">
            <v>31.9805989</v>
          </cell>
        </row>
        <row r="15">
          <cell r="C15" t="str">
            <v>Angola</v>
          </cell>
          <cell r="D15" t="str">
            <v>Netone [Angola]</v>
          </cell>
          <cell r="E15" t="str">
            <v>WiMax</v>
          </cell>
          <cell r="F15" t="str">
            <v>Net Kuya 300Mb</v>
          </cell>
          <cell r="G15" t="str">
            <v>Up to</v>
          </cell>
          <cell r="H15">
            <v>2048</v>
          </cell>
          <cell r="I15" t="str">
            <v>Kbps</v>
          </cell>
          <cell r="J15">
            <v>2.048</v>
          </cell>
          <cell r="K15">
            <v>2048</v>
          </cell>
          <cell r="L15" t="str">
            <v>Kbps</v>
          </cell>
          <cell r="M15">
            <v>300</v>
          </cell>
          <cell r="N15" t="str">
            <v>MB</v>
          </cell>
          <cell r="O15">
            <v>0.3</v>
          </cell>
          <cell r="P15" t="str">
            <v>AOA</v>
          </cell>
          <cell r="Q15" t="str">
            <v>?</v>
          </cell>
          <cell r="R15" t="str">
            <v>?</v>
          </cell>
          <cell r="S15">
            <v>850</v>
          </cell>
          <cell r="W15" t="str">
            <v>No</v>
          </cell>
          <cell r="X15" t="str">
            <v>No</v>
          </cell>
          <cell r="Y15" t="str">
            <v>No</v>
          </cell>
          <cell r="AA15" t="str">
            <v>?</v>
          </cell>
          <cell r="AB15">
            <v>0.1</v>
          </cell>
          <cell r="AC15">
            <v>98</v>
          </cell>
          <cell r="AD15">
            <v>8.67</v>
          </cell>
          <cell r="AE15">
            <v>72.565220190000005</v>
          </cell>
        </row>
        <row r="16">
          <cell r="C16" t="str">
            <v>Angola</v>
          </cell>
          <cell r="D16" t="str">
            <v>Netone [Angola]</v>
          </cell>
          <cell r="E16" t="str">
            <v>WiMax</v>
          </cell>
          <cell r="F16" t="str">
            <v>Net Kuya 500</v>
          </cell>
          <cell r="G16" t="str">
            <v>Up to</v>
          </cell>
          <cell r="H16">
            <v>2048</v>
          </cell>
          <cell r="I16" t="str">
            <v>Kbps</v>
          </cell>
          <cell r="J16">
            <v>2.048</v>
          </cell>
          <cell r="K16">
            <v>2048</v>
          </cell>
          <cell r="L16" t="str">
            <v>Kbps</v>
          </cell>
          <cell r="M16">
            <v>500</v>
          </cell>
          <cell r="N16" t="str">
            <v>MB</v>
          </cell>
          <cell r="O16">
            <v>0.5</v>
          </cell>
          <cell r="P16" t="str">
            <v>AOA</v>
          </cell>
          <cell r="Q16" t="str">
            <v>?</v>
          </cell>
          <cell r="R16" t="str">
            <v>?</v>
          </cell>
          <cell r="S16">
            <v>1350</v>
          </cell>
          <cell r="V16">
            <v>1</v>
          </cell>
          <cell r="W16" t="str">
            <v>No</v>
          </cell>
          <cell r="X16" t="str">
            <v>No</v>
          </cell>
          <cell r="Y16" t="str">
            <v>No</v>
          </cell>
          <cell r="AA16" t="str">
            <v>?</v>
          </cell>
          <cell r="AB16">
            <v>0.1</v>
          </cell>
          <cell r="AC16">
            <v>98</v>
          </cell>
          <cell r="AD16">
            <v>13.78</v>
          </cell>
          <cell r="AE16">
            <v>72.565220190000005</v>
          </cell>
        </row>
        <row r="17">
          <cell r="C17" t="str">
            <v>Angola</v>
          </cell>
          <cell r="D17" t="str">
            <v>Netone [Angola]</v>
          </cell>
          <cell r="E17" t="str">
            <v>WiMax</v>
          </cell>
          <cell r="F17" t="str">
            <v>Net Kuya 2 GB</v>
          </cell>
          <cell r="G17" t="str">
            <v>Up to</v>
          </cell>
          <cell r="H17">
            <v>2048</v>
          </cell>
          <cell r="I17" t="str">
            <v>Kbps</v>
          </cell>
          <cell r="J17">
            <v>2.048</v>
          </cell>
          <cell r="K17">
            <v>2048</v>
          </cell>
          <cell r="L17" t="str">
            <v>Kbps</v>
          </cell>
          <cell r="M17">
            <v>2</v>
          </cell>
          <cell r="N17" t="str">
            <v>GB</v>
          </cell>
          <cell r="O17">
            <v>2</v>
          </cell>
          <cell r="P17" t="str">
            <v>AOA</v>
          </cell>
          <cell r="Q17" t="str">
            <v>?</v>
          </cell>
          <cell r="R17" t="str">
            <v>?</v>
          </cell>
          <cell r="S17">
            <v>3600</v>
          </cell>
          <cell r="V17">
            <v>1</v>
          </cell>
          <cell r="W17" t="str">
            <v>No</v>
          </cell>
          <cell r="X17" t="str">
            <v>No</v>
          </cell>
          <cell r="Y17" t="str">
            <v>No</v>
          </cell>
          <cell r="AA17" t="str">
            <v>?</v>
          </cell>
          <cell r="AB17">
            <v>0.1</v>
          </cell>
          <cell r="AC17">
            <v>98</v>
          </cell>
          <cell r="AD17">
            <v>36.729999999999997</v>
          </cell>
          <cell r="AE17">
            <v>72.565220190000005</v>
          </cell>
        </row>
        <row r="18">
          <cell r="C18" t="str">
            <v>Angola</v>
          </cell>
          <cell r="D18" t="str">
            <v>Netone [Angola]</v>
          </cell>
          <cell r="E18" t="str">
            <v>WiMax</v>
          </cell>
          <cell r="F18" t="str">
            <v>Net Kuya 4 GB</v>
          </cell>
          <cell r="G18" t="str">
            <v>Up to</v>
          </cell>
          <cell r="H18">
            <v>2048</v>
          </cell>
          <cell r="I18" t="str">
            <v>Kbps</v>
          </cell>
          <cell r="J18">
            <v>2.048</v>
          </cell>
          <cell r="K18">
            <v>2048</v>
          </cell>
          <cell r="L18" t="str">
            <v>Kbps</v>
          </cell>
          <cell r="M18">
            <v>4</v>
          </cell>
          <cell r="N18" t="str">
            <v>GB</v>
          </cell>
          <cell r="O18">
            <v>4</v>
          </cell>
          <cell r="P18" t="str">
            <v>AOA</v>
          </cell>
          <cell r="Q18" t="str">
            <v>?</v>
          </cell>
          <cell r="R18" t="str">
            <v>?</v>
          </cell>
          <cell r="S18">
            <v>5400</v>
          </cell>
          <cell r="W18" t="str">
            <v>No</v>
          </cell>
          <cell r="X18" t="str">
            <v>No</v>
          </cell>
          <cell r="Y18" t="str">
            <v>No</v>
          </cell>
          <cell r="AA18" t="str">
            <v>?</v>
          </cell>
          <cell r="AB18">
            <v>0.1</v>
          </cell>
          <cell r="AC18">
            <v>98</v>
          </cell>
          <cell r="AD18">
            <v>55.1</v>
          </cell>
          <cell r="AE18">
            <v>72.565220190000005</v>
          </cell>
        </row>
        <row r="19">
          <cell r="C19" t="str">
            <v>Angola</v>
          </cell>
          <cell r="D19" t="str">
            <v>Netone [Angola]</v>
          </cell>
          <cell r="E19" t="str">
            <v>WiMax</v>
          </cell>
          <cell r="F19" t="str">
            <v>Net Kuya 6 GB</v>
          </cell>
          <cell r="G19" t="str">
            <v>Up to</v>
          </cell>
          <cell r="H19">
            <v>2048</v>
          </cell>
          <cell r="I19" t="str">
            <v>Kbps</v>
          </cell>
          <cell r="J19">
            <v>2.048</v>
          </cell>
          <cell r="K19">
            <v>2048</v>
          </cell>
          <cell r="L19" t="str">
            <v>Kbps</v>
          </cell>
          <cell r="M19">
            <v>6</v>
          </cell>
          <cell r="N19" t="str">
            <v>GB</v>
          </cell>
          <cell r="O19">
            <v>6</v>
          </cell>
          <cell r="P19" t="str">
            <v>AOA</v>
          </cell>
          <cell r="Q19" t="str">
            <v>?</v>
          </cell>
          <cell r="R19" t="str">
            <v>?</v>
          </cell>
          <cell r="S19">
            <v>7200</v>
          </cell>
          <cell r="W19" t="str">
            <v>No</v>
          </cell>
          <cell r="X19" t="str">
            <v>No</v>
          </cell>
          <cell r="Y19" t="str">
            <v>No</v>
          </cell>
          <cell r="AA19" t="str">
            <v>?</v>
          </cell>
          <cell r="AB19">
            <v>0.1</v>
          </cell>
          <cell r="AC19">
            <v>98</v>
          </cell>
          <cell r="AD19">
            <v>73.47</v>
          </cell>
          <cell r="AE19">
            <v>72.565220190000005</v>
          </cell>
        </row>
        <row r="20">
          <cell r="C20" t="str">
            <v>Angola</v>
          </cell>
          <cell r="D20" t="str">
            <v>Netone [Angola]</v>
          </cell>
          <cell r="E20" t="str">
            <v>WiMax</v>
          </cell>
          <cell r="F20" t="str">
            <v>Net Kuya 15 GB</v>
          </cell>
          <cell r="G20" t="str">
            <v>Up to</v>
          </cell>
          <cell r="H20">
            <v>2048</v>
          </cell>
          <cell r="I20" t="str">
            <v>Kbps</v>
          </cell>
          <cell r="J20">
            <v>2.048</v>
          </cell>
          <cell r="K20">
            <v>2048</v>
          </cell>
          <cell r="L20" t="str">
            <v>Kbps</v>
          </cell>
          <cell r="M20">
            <v>15</v>
          </cell>
          <cell r="N20" t="str">
            <v>GB</v>
          </cell>
          <cell r="O20">
            <v>15</v>
          </cell>
          <cell r="P20" t="str">
            <v>AOA</v>
          </cell>
          <cell r="Q20" t="str">
            <v>?</v>
          </cell>
          <cell r="R20" t="str">
            <v>?</v>
          </cell>
          <cell r="S20">
            <v>15000</v>
          </cell>
          <cell r="W20" t="str">
            <v>No</v>
          </cell>
          <cell r="X20" t="str">
            <v>No</v>
          </cell>
          <cell r="Y20" t="str">
            <v>No</v>
          </cell>
          <cell r="AA20" t="str">
            <v>?</v>
          </cell>
          <cell r="AB20">
            <v>0.1</v>
          </cell>
          <cell r="AC20">
            <v>98</v>
          </cell>
          <cell r="AD20">
            <v>153.06</v>
          </cell>
          <cell r="AE20">
            <v>72.565220190000005</v>
          </cell>
        </row>
        <row r="21">
          <cell r="C21" t="str">
            <v>Angola</v>
          </cell>
          <cell r="D21" t="str">
            <v>Netone [Angola]</v>
          </cell>
          <cell r="E21" t="str">
            <v>WiMax</v>
          </cell>
          <cell r="F21" t="str">
            <v>Plano de velocidade</v>
          </cell>
          <cell r="G21" t="str">
            <v>Up to</v>
          </cell>
          <cell r="H21">
            <v>256</v>
          </cell>
          <cell r="I21" t="str">
            <v>Kbps</v>
          </cell>
          <cell r="J21">
            <v>0.25600000000000001</v>
          </cell>
          <cell r="K21">
            <v>128</v>
          </cell>
          <cell r="L21" t="str">
            <v>Kbps</v>
          </cell>
          <cell r="M21">
            <v>4</v>
          </cell>
          <cell r="N21" t="str">
            <v>GB</v>
          </cell>
          <cell r="O21">
            <v>4</v>
          </cell>
          <cell r="P21" t="str">
            <v>AOA</v>
          </cell>
          <cell r="Q21" t="str">
            <v>?</v>
          </cell>
          <cell r="R21" t="str">
            <v>?</v>
          </cell>
          <cell r="S21">
            <v>8000</v>
          </cell>
          <cell r="V21">
            <v>1</v>
          </cell>
          <cell r="W21" t="str">
            <v>No</v>
          </cell>
          <cell r="X21" t="str">
            <v>No</v>
          </cell>
          <cell r="Y21" t="str">
            <v>No</v>
          </cell>
          <cell r="AA21" t="str">
            <v>?</v>
          </cell>
          <cell r="AB21">
            <v>0.1</v>
          </cell>
          <cell r="AC21">
            <v>98</v>
          </cell>
          <cell r="AD21">
            <v>81.63</v>
          </cell>
          <cell r="AE21">
            <v>72.565220190000005</v>
          </cell>
        </row>
        <row r="22">
          <cell r="C22" t="str">
            <v>Angola</v>
          </cell>
          <cell r="D22" t="str">
            <v>Netone [Angola]</v>
          </cell>
          <cell r="E22" t="str">
            <v>WiMax</v>
          </cell>
          <cell r="F22" t="str">
            <v>Plano de velocidade</v>
          </cell>
          <cell r="G22" t="str">
            <v>Up to</v>
          </cell>
          <cell r="H22">
            <v>512</v>
          </cell>
          <cell r="I22" t="str">
            <v>Kbps</v>
          </cell>
          <cell r="J22">
            <v>0.51200000000000001</v>
          </cell>
          <cell r="K22">
            <v>256</v>
          </cell>
          <cell r="L22" t="str">
            <v>Kbps</v>
          </cell>
          <cell r="M22">
            <v>8</v>
          </cell>
          <cell r="N22" t="str">
            <v>GB</v>
          </cell>
          <cell r="O22">
            <v>8</v>
          </cell>
          <cell r="P22" t="str">
            <v>AOA</v>
          </cell>
          <cell r="Q22" t="str">
            <v>?</v>
          </cell>
          <cell r="R22" t="str">
            <v>?</v>
          </cell>
          <cell r="S22">
            <v>12500</v>
          </cell>
          <cell r="V22">
            <v>1</v>
          </cell>
          <cell r="W22" t="str">
            <v>No</v>
          </cell>
          <cell r="X22" t="str">
            <v>No</v>
          </cell>
          <cell r="Y22" t="str">
            <v>No</v>
          </cell>
          <cell r="AA22" t="str">
            <v>?</v>
          </cell>
          <cell r="AB22">
            <v>0.1</v>
          </cell>
          <cell r="AC22">
            <v>98</v>
          </cell>
          <cell r="AD22">
            <v>127.55</v>
          </cell>
          <cell r="AE22">
            <v>72.565220190000005</v>
          </cell>
        </row>
        <row r="23">
          <cell r="C23" t="str">
            <v>Angola</v>
          </cell>
          <cell r="D23" t="str">
            <v>Netone [Angola]</v>
          </cell>
          <cell r="E23" t="str">
            <v>WiMax</v>
          </cell>
          <cell r="F23" t="str">
            <v>Plano de velocidade</v>
          </cell>
          <cell r="G23" t="str">
            <v>Up to</v>
          </cell>
          <cell r="H23">
            <v>1</v>
          </cell>
          <cell r="I23" t="str">
            <v>Mbps</v>
          </cell>
          <cell r="J23">
            <v>1</v>
          </cell>
          <cell r="K23">
            <v>256</v>
          </cell>
          <cell r="L23" t="str">
            <v>Kbps</v>
          </cell>
          <cell r="M23">
            <v>12</v>
          </cell>
          <cell r="N23" t="str">
            <v>GB</v>
          </cell>
          <cell r="O23">
            <v>12</v>
          </cell>
          <cell r="P23" t="str">
            <v>AOA</v>
          </cell>
          <cell r="Q23" t="str">
            <v>?</v>
          </cell>
          <cell r="R23" t="str">
            <v>?</v>
          </cell>
          <cell r="S23">
            <v>16500</v>
          </cell>
          <cell r="V23">
            <v>1</v>
          </cell>
          <cell r="W23" t="str">
            <v>No</v>
          </cell>
          <cell r="X23" t="str">
            <v>No</v>
          </cell>
          <cell r="Y23" t="str">
            <v>No</v>
          </cell>
          <cell r="AA23" t="str">
            <v>?</v>
          </cell>
          <cell r="AB23">
            <v>0.1</v>
          </cell>
          <cell r="AC23">
            <v>98</v>
          </cell>
          <cell r="AD23">
            <v>168.37</v>
          </cell>
          <cell r="AE23">
            <v>72.565220190000005</v>
          </cell>
        </row>
        <row r="24">
          <cell r="C24" t="str">
            <v>Angola</v>
          </cell>
          <cell r="D24" t="str">
            <v>Netone [Angola]</v>
          </cell>
          <cell r="E24" t="str">
            <v>WiMax</v>
          </cell>
          <cell r="F24" t="str">
            <v>Plano de velocidade</v>
          </cell>
          <cell r="G24" t="str">
            <v>Up to</v>
          </cell>
          <cell r="H24">
            <v>2</v>
          </cell>
          <cell r="I24" t="str">
            <v>Mbps</v>
          </cell>
          <cell r="J24">
            <v>2</v>
          </cell>
          <cell r="K24">
            <v>512</v>
          </cell>
          <cell r="L24" t="str">
            <v>Kbps</v>
          </cell>
          <cell r="M24">
            <v>24</v>
          </cell>
          <cell r="N24" t="str">
            <v>GB</v>
          </cell>
          <cell r="O24">
            <v>24</v>
          </cell>
          <cell r="P24" t="str">
            <v>AOA</v>
          </cell>
          <cell r="Q24" t="str">
            <v>?</v>
          </cell>
          <cell r="R24" t="str">
            <v>?</v>
          </cell>
          <cell r="S24">
            <v>16200</v>
          </cell>
          <cell r="V24">
            <v>1</v>
          </cell>
          <cell r="W24" t="str">
            <v>No</v>
          </cell>
          <cell r="X24" t="str">
            <v>No</v>
          </cell>
          <cell r="Y24" t="str">
            <v>No</v>
          </cell>
          <cell r="AA24" t="str">
            <v>?</v>
          </cell>
          <cell r="AB24">
            <v>0.1</v>
          </cell>
          <cell r="AC24">
            <v>98</v>
          </cell>
          <cell r="AD24">
            <v>165.31</v>
          </cell>
          <cell r="AE24">
            <v>72.565220190000005</v>
          </cell>
        </row>
        <row r="25">
          <cell r="C25" t="str">
            <v>Angola</v>
          </cell>
          <cell r="D25" t="str">
            <v>Netone [Angola]</v>
          </cell>
          <cell r="E25" t="str">
            <v>WiMax</v>
          </cell>
          <cell r="F25" t="str">
            <v>Planos Plus</v>
          </cell>
          <cell r="G25" t="str">
            <v>Up to</v>
          </cell>
          <cell r="H25">
            <v>256</v>
          </cell>
          <cell r="I25" t="str">
            <v>Kbps</v>
          </cell>
          <cell r="J25">
            <v>0.25600000000000001</v>
          </cell>
          <cell r="K25">
            <v>128</v>
          </cell>
          <cell r="L25" t="str">
            <v>Kbps</v>
          </cell>
          <cell r="M25" t="str">
            <v>Unlimited</v>
          </cell>
          <cell r="O25" t="str">
            <v>Unlimited</v>
          </cell>
          <cell r="P25" t="str">
            <v>AOA</v>
          </cell>
          <cell r="Q25" t="str">
            <v>?</v>
          </cell>
          <cell r="R25" t="str">
            <v>?</v>
          </cell>
          <cell r="S25">
            <v>20460</v>
          </cell>
          <cell r="V25">
            <v>1</v>
          </cell>
          <cell r="W25" t="str">
            <v>No</v>
          </cell>
          <cell r="X25" t="str">
            <v>No</v>
          </cell>
          <cell r="Y25" t="str">
            <v>No</v>
          </cell>
          <cell r="AA25" t="str">
            <v>?</v>
          </cell>
          <cell r="AB25">
            <v>0.1</v>
          </cell>
          <cell r="AC25">
            <v>98</v>
          </cell>
          <cell r="AD25">
            <v>208.78</v>
          </cell>
          <cell r="AE25">
            <v>72.565220190000005</v>
          </cell>
        </row>
        <row r="26">
          <cell r="C26" t="str">
            <v>Angola</v>
          </cell>
          <cell r="D26" t="str">
            <v>Netone [Angola]</v>
          </cell>
          <cell r="E26" t="str">
            <v>WiMax</v>
          </cell>
          <cell r="F26" t="str">
            <v>Planos Plus</v>
          </cell>
          <cell r="G26" t="str">
            <v>Up to</v>
          </cell>
          <cell r="H26">
            <v>512</v>
          </cell>
          <cell r="I26" t="str">
            <v>Kbps</v>
          </cell>
          <cell r="J26">
            <v>0.51200000000000001</v>
          </cell>
          <cell r="K26">
            <v>256</v>
          </cell>
          <cell r="L26" t="str">
            <v>Kbps</v>
          </cell>
          <cell r="M26" t="str">
            <v>Unlimited</v>
          </cell>
          <cell r="O26" t="str">
            <v>Unlimited</v>
          </cell>
          <cell r="P26" t="str">
            <v>AOA</v>
          </cell>
          <cell r="Q26" t="str">
            <v>?</v>
          </cell>
          <cell r="R26" t="str">
            <v>?</v>
          </cell>
          <cell r="S26">
            <v>25000</v>
          </cell>
          <cell r="V26">
            <v>1</v>
          </cell>
          <cell r="W26" t="str">
            <v>No</v>
          </cell>
          <cell r="X26" t="str">
            <v>No</v>
          </cell>
          <cell r="Y26" t="str">
            <v>No</v>
          </cell>
          <cell r="AA26" t="str">
            <v>?</v>
          </cell>
          <cell r="AB26">
            <v>0.1</v>
          </cell>
          <cell r="AC26">
            <v>98</v>
          </cell>
          <cell r="AD26">
            <v>255.1</v>
          </cell>
          <cell r="AE26">
            <v>72.565220190000005</v>
          </cell>
        </row>
        <row r="27">
          <cell r="C27" t="str">
            <v>Angola</v>
          </cell>
          <cell r="D27" t="str">
            <v>Netone [Angola]</v>
          </cell>
          <cell r="E27" t="str">
            <v>WiMax</v>
          </cell>
          <cell r="F27" t="str">
            <v>Planos Plus</v>
          </cell>
          <cell r="G27" t="str">
            <v>Up to</v>
          </cell>
          <cell r="H27">
            <v>1</v>
          </cell>
          <cell r="I27" t="str">
            <v>Mbps</v>
          </cell>
          <cell r="J27">
            <v>1</v>
          </cell>
          <cell r="K27">
            <v>512</v>
          </cell>
          <cell r="L27" t="str">
            <v>Kbps</v>
          </cell>
          <cell r="M27" t="str">
            <v>Unlimited</v>
          </cell>
          <cell r="O27" t="str">
            <v>Unlimited</v>
          </cell>
          <cell r="P27" t="str">
            <v>AOA</v>
          </cell>
          <cell r="Q27" t="str">
            <v>?</v>
          </cell>
          <cell r="R27" t="str">
            <v>?</v>
          </cell>
          <cell r="S27">
            <v>38000</v>
          </cell>
          <cell r="V27">
            <v>1</v>
          </cell>
          <cell r="W27" t="str">
            <v>No</v>
          </cell>
          <cell r="X27" t="str">
            <v>No</v>
          </cell>
          <cell r="Y27" t="str">
            <v>No</v>
          </cell>
          <cell r="AA27" t="str">
            <v>?</v>
          </cell>
          <cell r="AB27">
            <v>0.1</v>
          </cell>
          <cell r="AC27">
            <v>98</v>
          </cell>
          <cell r="AD27">
            <v>387.76</v>
          </cell>
          <cell r="AE27">
            <v>72.565220190000005</v>
          </cell>
        </row>
        <row r="28">
          <cell r="C28" t="str">
            <v>Angola</v>
          </cell>
          <cell r="D28" t="str">
            <v>Netone [Angola]</v>
          </cell>
          <cell r="E28" t="str">
            <v>WiMax</v>
          </cell>
          <cell r="F28" t="str">
            <v>Planos Plus</v>
          </cell>
          <cell r="G28" t="str">
            <v>Up to</v>
          </cell>
          <cell r="H28">
            <v>2</v>
          </cell>
          <cell r="I28" t="str">
            <v>Mbps</v>
          </cell>
          <cell r="J28">
            <v>2</v>
          </cell>
          <cell r="K28">
            <v>2048</v>
          </cell>
          <cell r="L28" t="str">
            <v>Kbps</v>
          </cell>
          <cell r="M28" t="str">
            <v>Unlimited</v>
          </cell>
          <cell r="O28" t="str">
            <v>Unlimited</v>
          </cell>
          <cell r="P28" t="str">
            <v>AOA</v>
          </cell>
          <cell r="Q28" t="str">
            <v>?</v>
          </cell>
          <cell r="R28" t="str">
            <v>?</v>
          </cell>
          <cell r="S28">
            <v>48000</v>
          </cell>
          <cell r="V28">
            <v>1</v>
          </cell>
          <cell r="W28" t="str">
            <v>No</v>
          </cell>
          <cell r="X28" t="str">
            <v>No</v>
          </cell>
          <cell r="Y28" t="str">
            <v>No</v>
          </cell>
          <cell r="AA28" t="str">
            <v>?</v>
          </cell>
          <cell r="AB28">
            <v>0.1</v>
          </cell>
          <cell r="AC28">
            <v>98</v>
          </cell>
          <cell r="AD28">
            <v>489.8</v>
          </cell>
          <cell r="AE28">
            <v>72.565220190000005</v>
          </cell>
        </row>
        <row r="29">
          <cell r="C29" t="str">
            <v>Angola</v>
          </cell>
          <cell r="D29" t="str">
            <v>Netone [Angola]</v>
          </cell>
          <cell r="E29" t="str">
            <v>WiMax</v>
          </cell>
          <cell r="F29" t="str">
            <v>Planos Plus</v>
          </cell>
          <cell r="G29" t="str">
            <v>Up to</v>
          </cell>
          <cell r="H29">
            <v>256</v>
          </cell>
          <cell r="I29" t="str">
            <v>Kbps</v>
          </cell>
          <cell r="J29">
            <v>0.25600000000000001</v>
          </cell>
          <cell r="K29">
            <v>128</v>
          </cell>
          <cell r="L29" t="str">
            <v>Kbps</v>
          </cell>
          <cell r="M29" t="str">
            <v>Unlimited</v>
          </cell>
          <cell r="O29" t="str">
            <v>Unlimited</v>
          </cell>
          <cell r="P29" t="str">
            <v>AOA</v>
          </cell>
          <cell r="Q29" t="str">
            <v>?</v>
          </cell>
          <cell r="R29" t="str">
            <v>?</v>
          </cell>
          <cell r="S29">
            <v>16368</v>
          </cell>
          <cell r="V29">
            <v>12</v>
          </cell>
          <cell r="W29" t="str">
            <v>No</v>
          </cell>
          <cell r="X29" t="str">
            <v>No</v>
          </cell>
          <cell r="Y29" t="str">
            <v>No</v>
          </cell>
          <cell r="AA29" t="str">
            <v>?</v>
          </cell>
          <cell r="AB29">
            <v>0.1</v>
          </cell>
          <cell r="AC29">
            <v>98</v>
          </cell>
          <cell r="AD29">
            <v>167.02</v>
          </cell>
          <cell r="AE29">
            <v>72.565220190000005</v>
          </cell>
        </row>
        <row r="30">
          <cell r="C30" t="str">
            <v>Angola</v>
          </cell>
          <cell r="D30" t="str">
            <v>Netone [Angola]</v>
          </cell>
          <cell r="E30" t="str">
            <v>WiMax</v>
          </cell>
          <cell r="F30" t="str">
            <v>Planos Plus</v>
          </cell>
          <cell r="G30" t="str">
            <v>Up to</v>
          </cell>
          <cell r="H30">
            <v>512</v>
          </cell>
          <cell r="I30" t="str">
            <v>Kbps</v>
          </cell>
          <cell r="J30">
            <v>0.51200000000000001</v>
          </cell>
          <cell r="K30">
            <v>256</v>
          </cell>
          <cell r="L30" t="str">
            <v>Kbps</v>
          </cell>
          <cell r="M30" t="str">
            <v>Unlimited</v>
          </cell>
          <cell r="O30" t="str">
            <v>Unlimited</v>
          </cell>
          <cell r="P30" t="str">
            <v>AOA</v>
          </cell>
          <cell r="Q30" t="str">
            <v>?</v>
          </cell>
          <cell r="R30" t="str">
            <v>?</v>
          </cell>
          <cell r="S30">
            <v>20000</v>
          </cell>
          <cell r="V30">
            <v>12</v>
          </cell>
          <cell r="W30" t="str">
            <v>No</v>
          </cell>
          <cell r="X30" t="str">
            <v>No</v>
          </cell>
          <cell r="Y30" t="str">
            <v>No</v>
          </cell>
          <cell r="AA30" t="str">
            <v>?</v>
          </cell>
          <cell r="AB30">
            <v>0.1</v>
          </cell>
          <cell r="AC30">
            <v>98</v>
          </cell>
          <cell r="AD30">
            <v>204.08</v>
          </cell>
          <cell r="AE30">
            <v>72.565220190000005</v>
          </cell>
        </row>
        <row r="31">
          <cell r="C31" t="str">
            <v>Angola</v>
          </cell>
          <cell r="D31" t="str">
            <v>Netone [Angola]</v>
          </cell>
          <cell r="E31" t="str">
            <v>WiMax</v>
          </cell>
          <cell r="F31" t="str">
            <v>Planos Plus</v>
          </cell>
          <cell r="G31" t="str">
            <v>Up to</v>
          </cell>
          <cell r="H31">
            <v>1</v>
          </cell>
          <cell r="I31" t="str">
            <v>Mbps</v>
          </cell>
          <cell r="J31">
            <v>1</v>
          </cell>
          <cell r="K31">
            <v>512</v>
          </cell>
          <cell r="L31" t="str">
            <v>Kbps</v>
          </cell>
          <cell r="M31" t="str">
            <v>Unlimited</v>
          </cell>
          <cell r="O31" t="str">
            <v>Unlimited</v>
          </cell>
          <cell r="P31" t="str">
            <v>AOA</v>
          </cell>
          <cell r="Q31" t="str">
            <v>?</v>
          </cell>
          <cell r="R31" t="str">
            <v>?</v>
          </cell>
          <cell r="S31">
            <v>30400</v>
          </cell>
          <cell r="V31">
            <v>12</v>
          </cell>
          <cell r="W31" t="str">
            <v>No</v>
          </cell>
          <cell r="X31" t="str">
            <v>No</v>
          </cell>
          <cell r="Y31" t="str">
            <v>No</v>
          </cell>
          <cell r="AA31" t="str">
            <v>?</v>
          </cell>
          <cell r="AB31">
            <v>0.1</v>
          </cell>
          <cell r="AC31">
            <v>98</v>
          </cell>
          <cell r="AD31">
            <v>310.2</v>
          </cell>
          <cell r="AE31">
            <v>72.565220190000005</v>
          </cell>
        </row>
        <row r="32">
          <cell r="C32" t="str">
            <v>Angola</v>
          </cell>
          <cell r="D32" t="str">
            <v>Netone [Angola]</v>
          </cell>
          <cell r="E32" t="str">
            <v>WiMax</v>
          </cell>
          <cell r="F32" t="str">
            <v>Planos Plus</v>
          </cell>
          <cell r="G32" t="str">
            <v>Up to</v>
          </cell>
          <cell r="H32">
            <v>2</v>
          </cell>
          <cell r="I32" t="str">
            <v>Mbps</v>
          </cell>
          <cell r="J32">
            <v>2</v>
          </cell>
          <cell r="K32">
            <v>2048</v>
          </cell>
          <cell r="L32" t="str">
            <v>Kbps</v>
          </cell>
          <cell r="M32" t="str">
            <v>Unlimited</v>
          </cell>
          <cell r="O32" t="str">
            <v>Unlimited</v>
          </cell>
          <cell r="P32" t="str">
            <v>AOA</v>
          </cell>
          <cell r="Q32" t="str">
            <v>?</v>
          </cell>
          <cell r="R32" t="str">
            <v>?</v>
          </cell>
          <cell r="S32">
            <v>38400</v>
          </cell>
          <cell r="V32">
            <v>12</v>
          </cell>
          <cell r="W32" t="str">
            <v>No</v>
          </cell>
          <cell r="X32" t="str">
            <v>No</v>
          </cell>
          <cell r="Y32" t="str">
            <v>No</v>
          </cell>
          <cell r="AA32" t="str">
            <v>?</v>
          </cell>
          <cell r="AB32">
            <v>0.1</v>
          </cell>
          <cell r="AC32">
            <v>98</v>
          </cell>
          <cell r="AD32">
            <v>391.84</v>
          </cell>
          <cell r="AE32">
            <v>72.565220190000005</v>
          </cell>
        </row>
        <row r="33">
          <cell r="C33" t="str">
            <v>Angola</v>
          </cell>
          <cell r="D33" t="str">
            <v>Angola Telecom [Angola]</v>
          </cell>
          <cell r="E33" t="str">
            <v>ADSL</v>
          </cell>
          <cell r="F33" t="str">
            <v>Broadband internet</v>
          </cell>
          <cell r="H33">
            <v>256</v>
          </cell>
          <cell r="I33" t="str">
            <v>Kbps</v>
          </cell>
          <cell r="J33">
            <v>0.25600000000000001</v>
          </cell>
          <cell r="K33">
            <v>128</v>
          </cell>
          <cell r="L33" t="str">
            <v>Kbps</v>
          </cell>
          <cell r="P33" t="str">
            <v>AOA</v>
          </cell>
          <cell r="Q33">
            <v>1800</v>
          </cell>
          <cell r="R33" t="str">
            <v>?</v>
          </cell>
          <cell r="S33">
            <v>4896</v>
          </cell>
          <cell r="W33" t="str">
            <v>No</v>
          </cell>
          <cell r="X33" t="str">
            <v>No</v>
          </cell>
          <cell r="Y33" t="str">
            <v>Yes</v>
          </cell>
          <cell r="AA33" t="str">
            <v>?</v>
          </cell>
          <cell r="AB33">
            <v>0.1</v>
          </cell>
          <cell r="AC33">
            <v>98</v>
          </cell>
          <cell r="AD33">
            <v>49.96</v>
          </cell>
          <cell r="AE33">
            <v>72.565220190000005</v>
          </cell>
        </row>
        <row r="34">
          <cell r="C34" t="str">
            <v>Angola</v>
          </cell>
          <cell r="D34" t="str">
            <v>Angola Telecom [Angola]</v>
          </cell>
          <cell r="E34" t="str">
            <v>ADSL</v>
          </cell>
          <cell r="F34" t="str">
            <v>Broadband internet</v>
          </cell>
          <cell r="H34">
            <v>512</v>
          </cell>
          <cell r="I34" t="str">
            <v>Kbps</v>
          </cell>
          <cell r="J34">
            <v>0.51200000000000001</v>
          </cell>
          <cell r="K34">
            <v>128</v>
          </cell>
          <cell r="L34" t="str">
            <v>Kbps</v>
          </cell>
          <cell r="P34" t="str">
            <v>AOA</v>
          </cell>
          <cell r="Q34">
            <v>1800</v>
          </cell>
          <cell r="R34" t="str">
            <v>?</v>
          </cell>
          <cell r="S34">
            <v>7056</v>
          </cell>
          <cell r="W34" t="str">
            <v>No</v>
          </cell>
          <cell r="X34" t="str">
            <v>No</v>
          </cell>
          <cell r="Y34" t="str">
            <v>Yes</v>
          </cell>
          <cell r="AA34" t="str">
            <v>?</v>
          </cell>
          <cell r="AB34">
            <v>0.1</v>
          </cell>
          <cell r="AC34">
            <v>98</v>
          </cell>
          <cell r="AD34">
            <v>72</v>
          </cell>
          <cell r="AE34">
            <v>72.565220190000005</v>
          </cell>
        </row>
        <row r="35">
          <cell r="C35" t="str">
            <v>Angola</v>
          </cell>
          <cell r="D35" t="str">
            <v>Angola Telecom [Angola]</v>
          </cell>
          <cell r="E35" t="str">
            <v>ADSL</v>
          </cell>
          <cell r="F35" t="str">
            <v>Broadband internet</v>
          </cell>
          <cell r="H35">
            <v>1</v>
          </cell>
          <cell r="I35" t="str">
            <v>Mbps</v>
          </cell>
          <cell r="J35">
            <v>1</v>
          </cell>
          <cell r="K35">
            <v>256</v>
          </cell>
          <cell r="L35" t="str">
            <v>Kbps</v>
          </cell>
          <cell r="P35" t="str">
            <v>AOA</v>
          </cell>
          <cell r="Q35">
            <v>1800</v>
          </cell>
          <cell r="R35" t="str">
            <v>?</v>
          </cell>
          <cell r="S35">
            <v>12240</v>
          </cell>
          <cell r="W35" t="str">
            <v>No</v>
          </cell>
          <cell r="X35" t="str">
            <v>No</v>
          </cell>
          <cell r="Y35" t="str">
            <v>Yes</v>
          </cell>
          <cell r="AA35" t="str">
            <v>?</v>
          </cell>
          <cell r="AB35">
            <v>0.1</v>
          </cell>
          <cell r="AC35">
            <v>98</v>
          </cell>
          <cell r="AD35">
            <v>124.9</v>
          </cell>
          <cell r="AE35">
            <v>72.565220190000005</v>
          </cell>
        </row>
        <row r="36">
          <cell r="C36" t="str">
            <v>Angola</v>
          </cell>
          <cell r="D36" t="str">
            <v>Angola Telecom [Angola]</v>
          </cell>
          <cell r="E36" t="str">
            <v>ADSL</v>
          </cell>
          <cell r="F36" t="str">
            <v>Broadband internet</v>
          </cell>
          <cell r="H36">
            <v>2</v>
          </cell>
          <cell r="I36" t="str">
            <v>Mbps</v>
          </cell>
          <cell r="J36">
            <v>2</v>
          </cell>
          <cell r="K36">
            <v>512</v>
          </cell>
          <cell r="L36" t="str">
            <v>Kbps</v>
          </cell>
          <cell r="P36" t="str">
            <v>AOA</v>
          </cell>
          <cell r="Q36">
            <v>1800</v>
          </cell>
          <cell r="R36" t="str">
            <v>?</v>
          </cell>
          <cell r="S36">
            <v>19800</v>
          </cell>
          <cell r="W36" t="str">
            <v>No</v>
          </cell>
          <cell r="X36" t="str">
            <v>No</v>
          </cell>
          <cell r="Y36" t="str">
            <v>Yes</v>
          </cell>
          <cell r="AA36" t="str">
            <v>?</v>
          </cell>
          <cell r="AB36">
            <v>0.1</v>
          </cell>
          <cell r="AC36">
            <v>98</v>
          </cell>
          <cell r="AD36">
            <v>202.04</v>
          </cell>
          <cell r="AE36">
            <v>72.565220190000005</v>
          </cell>
        </row>
        <row r="37">
          <cell r="C37" t="str">
            <v>Argentina</v>
          </cell>
          <cell r="D37" t="str">
            <v>FiberTel [Argentina]</v>
          </cell>
          <cell r="E37" t="str">
            <v>Cable</v>
          </cell>
          <cell r="F37" t="str">
            <v>1 Mega</v>
          </cell>
          <cell r="H37">
            <v>1</v>
          </cell>
          <cell r="I37" t="str">
            <v>Mbps</v>
          </cell>
          <cell r="J37">
            <v>1</v>
          </cell>
          <cell r="K37">
            <v>256</v>
          </cell>
          <cell r="L37" t="str">
            <v>Kbps</v>
          </cell>
          <cell r="P37" t="str">
            <v>ARS</v>
          </cell>
          <cell r="Q37">
            <v>0</v>
          </cell>
          <cell r="R37">
            <v>0</v>
          </cell>
          <cell r="S37">
            <v>280</v>
          </cell>
          <cell r="W37" t="str">
            <v>No</v>
          </cell>
          <cell r="X37" t="str">
            <v>No</v>
          </cell>
          <cell r="Y37" t="str">
            <v>No</v>
          </cell>
          <cell r="AA37" t="str">
            <v>?</v>
          </cell>
          <cell r="AB37">
            <v>0.27</v>
          </cell>
          <cell r="AC37">
            <v>8.48</v>
          </cell>
          <cell r="AD37">
            <v>33.020000000000003</v>
          </cell>
          <cell r="AE37">
            <v>0</v>
          </cell>
        </row>
        <row r="38">
          <cell r="C38" t="str">
            <v>Argentina</v>
          </cell>
          <cell r="D38" t="str">
            <v>FiberTel [Argentina]</v>
          </cell>
          <cell r="E38" t="str">
            <v>Cable</v>
          </cell>
          <cell r="F38" t="str">
            <v>3 Megas</v>
          </cell>
          <cell r="H38">
            <v>3</v>
          </cell>
          <cell r="I38" t="str">
            <v>Mbps</v>
          </cell>
          <cell r="J38">
            <v>3</v>
          </cell>
          <cell r="K38">
            <v>512</v>
          </cell>
          <cell r="L38" t="str">
            <v>Kbps</v>
          </cell>
          <cell r="P38" t="str">
            <v>ARS</v>
          </cell>
          <cell r="Q38">
            <v>0</v>
          </cell>
          <cell r="R38">
            <v>0</v>
          </cell>
          <cell r="S38">
            <v>320</v>
          </cell>
          <cell r="T38">
            <v>208</v>
          </cell>
          <cell r="U38">
            <v>6</v>
          </cell>
          <cell r="W38" t="str">
            <v>No</v>
          </cell>
          <cell r="X38" t="str">
            <v>No</v>
          </cell>
          <cell r="Y38" t="str">
            <v>No</v>
          </cell>
          <cell r="AA38" t="str">
            <v>?</v>
          </cell>
          <cell r="AB38">
            <v>0.27</v>
          </cell>
          <cell r="AC38">
            <v>8.48</v>
          </cell>
          <cell r="AD38">
            <v>37.74</v>
          </cell>
          <cell r="AE38">
            <v>0</v>
          </cell>
        </row>
        <row r="39">
          <cell r="C39" t="str">
            <v>Argentina</v>
          </cell>
          <cell r="D39" t="str">
            <v>FiberTel [Argentina]</v>
          </cell>
          <cell r="E39" t="str">
            <v>Cable</v>
          </cell>
          <cell r="F39" t="str">
            <v>6 Megas</v>
          </cell>
          <cell r="H39">
            <v>6</v>
          </cell>
          <cell r="I39" t="str">
            <v>Mbps</v>
          </cell>
          <cell r="J39">
            <v>6</v>
          </cell>
          <cell r="K39">
            <v>768</v>
          </cell>
          <cell r="L39" t="str">
            <v>Kbps</v>
          </cell>
          <cell r="P39" t="str">
            <v>ARS</v>
          </cell>
          <cell r="Q39">
            <v>0</v>
          </cell>
          <cell r="R39">
            <v>0</v>
          </cell>
          <cell r="S39">
            <v>365</v>
          </cell>
          <cell r="T39">
            <v>238</v>
          </cell>
          <cell r="U39">
            <v>6</v>
          </cell>
          <cell r="W39" t="str">
            <v>No</v>
          </cell>
          <cell r="X39" t="str">
            <v>No</v>
          </cell>
          <cell r="Y39" t="str">
            <v>No</v>
          </cell>
          <cell r="AA39" t="str">
            <v>?</v>
          </cell>
          <cell r="AB39">
            <v>0.27</v>
          </cell>
          <cell r="AC39">
            <v>8.48</v>
          </cell>
          <cell r="AD39">
            <v>43.04</v>
          </cell>
          <cell r="AE39">
            <v>0</v>
          </cell>
        </row>
        <row r="40">
          <cell r="C40" t="str">
            <v>Argentina</v>
          </cell>
          <cell r="D40" t="str">
            <v>FiberTel [Argentina]</v>
          </cell>
          <cell r="E40" t="str">
            <v>Cable</v>
          </cell>
          <cell r="F40" t="str">
            <v>12 Megas</v>
          </cell>
          <cell r="H40">
            <v>12</v>
          </cell>
          <cell r="I40" t="str">
            <v>Mbps</v>
          </cell>
          <cell r="J40">
            <v>12</v>
          </cell>
          <cell r="K40">
            <v>1.5</v>
          </cell>
          <cell r="L40" t="str">
            <v>Mbps</v>
          </cell>
          <cell r="P40" t="str">
            <v>ARS</v>
          </cell>
          <cell r="Q40">
            <v>0</v>
          </cell>
          <cell r="R40">
            <v>0</v>
          </cell>
          <cell r="S40">
            <v>405</v>
          </cell>
          <cell r="T40">
            <v>264</v>
          </cell>
          <cell r="U40">
            <v>6</v>
          </cell>
          <cell r="W40" t="str">
            <v>No</v>
          </cell>
          <cell r="X40" t="str">
            <v>No</v>
          </cell>
          <cell r="Y40" t="str">
            <v>No</v>
          </cell>
          <cell r="AA40" t="str">
            <v>?</v>
          </cell>
          <cell r="AB40">
            <v>0.27</v>
          </cell>
          <cell r="AC40">
            <v>8.48</v>
          </cell>
          <cell r="AD40">
            <v>47.76</v>
          </cell>
          <cell r="AE40">
            <v>0</v>
          </cell>
        </row>
        <row r="41">
          <cell r="C41" t="str">
            <v>Argentina</v>
          </cell>
          <cell r="D41" t="str">
            <v>FiberTel [Argentina]</v>
          </cell>
          <cell r="E41" t="str">
            <v>Cable</v>
          </cell>
          <cell r="F41" t="str">
            <v>Evolution</v>
          </cell>
          <cell r="H41">
            <v>30</v>
          </cell>
          <cell r="I41" t="str">
            <v>Mbps</v>
          </cell>
          <cell r="J41">
            <v>30</v>
          </cell>
          <cell r="K41">
            <v>3</v>
          </cell>
          <cell r="L41" t="str">
            <v>Mbps</v>
          </cell>
          <cell r="P41" t="str">
            <v>ARS</v>
          </cell>
          <cell r="Q41">
            <v>100</v>
          </cell>
          <cell r="R41">
            <v>0</v>
          </cell>
          <cell r="S41">
            <v>550</v>
          </cell>
          <cell r="W41" t="str">
            <v>No</v>
          </cell>
          <cell r="X41" t="str">
            <v>No</v>
          </cell>
          <cell r="Y41" t="str">
            <v>No</v>
          </cell>
          <cell r="AA41" t="str">
            <v>?</v>
          </cell>
          <cell r="AB41">
            <v>0.27</v>
          </cell>
          <cell r="AC41">
            <v>8.48</v>
          </cell>
          <cell r="AD41">
            <v>64.86</v>
          </cell>
          <cell r="AE41">
            <v>0</v>
          </cell>
        </row>
        <row r="42">
          <cell r="C42" t="str">
            <v>Argentina</v>
          </cell>
          <cell r="D42" t="str">
            <v>Arnet [Argentina]</v>
          </cell>
          <cell r="E42" t="str">
            <v>ADSL</v>
          </cell>
          <cell r="F42" t="str">
            <v>15 Mega</v>
          </cell>
          <cell r="H42">
            <v>15</v>
          </cell>
          <cell r="I42" t="str">
            <v>Mbps</v>
          </cell>
          <cell r="J42">
            <v>15</v>
          </cell>
          <cell r="K42">
            <v>1</v>
          </cell>
          <cell r="L42" t="str">
            <v>Mbps</v>
          </cell>
          <cell r="P42" t="str">
            <v>ARS</v>
          </cell>
          <cell r="Q42">
            <v>0</v>
          </cell>
          <cell r="R42">
            <v>0</v>
          </cell>
          <cell r="S42">
            <v>322.5</v>
          </cell>
          <cell r="T42">
            <v>229</v>
          </cell>
          <cell r="U42">
            <v>6</v>
          </cell>
          <cell r="V42">
            <v>18</v>
          </cell>
          <cell r="W42" t="str">
            <v>Yes</v>
          </cell>
          <cell r="X42" t="str">
            <v>No</v>
          </cell>
          <cell r="Y42" t="str">
            <v>No</v>
          </cell>
          <cell r="AA42" t="str">
            <v>Yes</v>
          </cell>
          <cell r="AB42">
            <v>0.27</v>
          </cell>
          <cell r="AC42">
            <v>8.48</v>
          </cell>
          <cell r="AD42">
            <v>38.03</v>
          </cell>
          <cell r="AE42">
            <v>0</v>
          </cell>
        </row>
        <row r="43">
          <cell r="C43" t="str">
            <v>Argentina</v>
          </cell>
          <cell r="D43" t="str">
            <v>Arnet [Argentina]</v>
          </cell>
          <cell r="E43" t="str">
            <v>ADSL</v>
          </cell>
          <cell r="F43" t="str">
            <v>10 Mega</v>
          </cell>
          <cell r="H43">
            <v>10</v>
          </cell>
          <cell r="I43" t="str">
            <v>Mbps</v>
          </cell>
          <cell r="J43">
            <v>10</v>
          </cell>
          <cell r="K43">
            <v>1</v>
          </cell>
          <cell r="L43" t="str">
            <v>Mbps</v>
          </cell>
          <cell r="P43" t="str">
            <v>ARS</v>
          </cell>
          <cell r="Q43">
            <v>0</v>
          </cell>
          <cell r="R43">
            <v>0</v>
          </cell>
          <cell r="S43">
            <v>307.5</v>
          </cell>
          <cell r="T43">
            <v>199</v>
          </cell>
          <cell r="U43">
            <v>6</v>
          </cell>
          <cell r="V43">
            <v>18</v>
          </cell>
          <cell r="W43" t="str">
            <v>Yes</v>
          </cell>
          <cell r="X43" t="str">
            <v>No</v>
          </cell>
          <cell r="Y43" t="str">
            <v>No</v>
          </cell>
          <cell r="AA43" t="str">
            <v>Yes</v>
          </cell>
          <cell r="AB43">
            <v>0.27</v>
          </cell>
          <cell r="AC43">
            <v>8.48</v>
          </cell>
          <cell r="AD43">
            <v>36.26</v>
          </cell>
          <cell r="AE43">
            <v>0</v>
          </cell>
        </row>
        <row r="44">
          <cell r="C44" t="str">
            <v>Argentina</v>
          </cell>
          <cell r="D44" t="str">
            <v>Arnet [Argentina]</v>
          </cell>
          <cell r="E44" t="str">
            <v>ADSL</v>
          </cell>
          <cell r="F44" t="str">
            <v>6 Mega</v>
          </cell>
          <cell r="H44">
            <v>6</v>
          </cell>
          <cell r="I44" t="str">
            <v>Mbps</v>
          </cell>
          <cell r="J44">
            <v>6</v>
          </cell>
          <cell r="K44">
            <v>1</v>
          </cell>
          <cell r="L44" t="str">
            <v>Mbps</v>
          </cell>
          <cell r="P44" t="str">
            <v>ARS</v>
          </cell>
          <cell r="Q44">
            <v>0</v>
          </cell>
          <cell r="R44">
            <v>0</v>
          </cell>
          <cell r="S44">
            <v>267.5</v>
          </cell>
          <cell r="T44">
            <v>169</v>
          </cell>
          <cell r="U44">
            <v>6</v>
          </cell>
          <cell r="V44">
            <v>18</v>
          </cell>
          <cell r="W44" t="str">
            <v>Yes</v>
          </cell>
          <cell r="X44" t="str">
            <v>No</v>
          </cell>
          <cell r="Y44" t="str">
            <v>No</v>
          </cell>
          <cell r="AA44" t="str">
            <v>Yes</v>
          </cell>
          <cell r="AB44">
            <v>0.27</v>
          </cell>
          <cell r="AC44">
            <v>8.48</v>
          </cell>
          <cell r="AD44">
            <v>31.54</v>
          </cell>
          <cell r="AE44">
            <v>0</v>
          </cell>
        </row>
        <row r="45">
          <cell r="C45" t="str">
            <v>Argentina</v>
          </cell>
          <cell r="D45" t="str">
            <v>Arnet [Argentina]</v>
          </cell>
          <cell r="E45" t="str">
            <v>ADSL</v>
          </cell>
          <cell r="F45" t="str">
            <v>3 Megas</v>
          </cell>
          <cell r="H45">
            <v>3</v>
          </cell>
          <cell r="I45" t="str">
            <v>Mbps</v>
          </cell>
          <cell r="J45">
            <v>3</v>
          </cell>
          <cell r="K45">
            <v>512</v>
          </cell>
          <cell r="L45" t="str">
            <v>Kbps</v>
          </cell>
          <cell r="P45" t="str">
            <v>ARS</v>
          </cell>
          <cell r="Q45">
            <v>0</v>
          </cell>
          <cell r="R45">
            <v>0</v>
          </cell>
          <cell r="S45">
            <v>275</v>
          </cell>
          <cell r="T45">
            <v>169</v>
          </cell>
          <cell r="U45">
            <v>6</v>
          </cell>
          <cell r="V45">
            <v>18</v>
          </cell>
          <cell r="W45" t="str">
            <v>Yes</v>
          </cell>
          <cell r="X45" t="str">
            <v>No</v>
          </cell>
          <cell r="Y45" t="str">
            <v>No</v>
          </cell>
          <cell r="AA45" t="str">
            <v>Yes</v>
          </cell>
          <cell r="AB45">
            <v>0.27</v>
          </cell>
          <cell r="AC45">
            <v>8.48</v>
          </cell>
          <cell r="AD45">
            <v>32.43</v>
          </cell>
          <cell r="AE45">
            <v>0</v>
          </cell>
        </row>
        <row r="46">
          <cell r="C46" t="str">
            <v>Argentina</v>
          </cell>
          <cell r="D46" t="str">
            <v>Arnet [Argentina]</v>
          </cell>
          <cell r="E46" t="str">
            <v>ADSL</v>
          </cell>
          <cell r="F46" t="str">
            <v>1 Mega</v>
          </cell>
          <cell r="H46">
            <v>1</v>
          </cell>
          <cell r="I46" t="str">
            <v>Mbps</v>
          </cell>
          <cell r="J46">
            <v>1</v>
          </cell>
          <cell r="K46">
            <v>512</v>
          </cell>
          <cell r="L46" t="str">
            <v>Kbps</v>
          </cell>
          <cell r="P46" t="str">
            <v>ARS</v>
          </cell>
          <cell r="Q46">
            <v>0</v>
          </cell>
          <cell r="R46">
            <v>0</v>
          </cell>
          <cell r="S46">
            <v>245</v>
          </cell>
          <cell r="T46">
            <v>169</v>
          </cell>
          <cell r="U46">
            <v>6</v>
          </cell>
          <cell r="V46">
            <v>18</v>
          </cell>
          <cell r="W46" t="str">
            <v>Yes</v>
          </cell>
          <cell r="X46" t="str">
            <v>No</v>
          </cell>
          <cell r="Y46" t="str">
            <v>No</v>
          </cell>
          <cell r="AA46" t="str">
            <v>Yes</v>
          </cell>
          <cell r="AB46">
            <v>0.27</v>
          </cell>
          <cell r="AC46">
            <v>8.48</v>
          </cell>
          <cell r="AD46">
            <v>28.89</v>
          </cell>
          <cell r="AE46">
            <v>0</v>
          </cell>
        </row>
        <row r="47">
          <cell r="C47" t="str">
            <v>Argentina</v>
          </cell>
          <cell r="D47" t="str">
            <v>Telefonica de Argentina (Speedy) [Argentina]</v>
          </cell>
          <cell r="E47" t="str">
            <v>ADSL</v>
          </cell>
          <cell r="F47" t="str">
            <v>Speedy Initial</v>
          </cell>
          <cell r="H47">
            <v>3</v>
          </cell>
          <cell r="I47" t="str">
            <v>Mbps</v>
          </cell>
          <cell r="J47">
            <v>3</v>
          </cell>
          <cell r="K47">
            <v>512</v>
          </cell>
          <cell r="L47" t="str">
            <v>Kbps</v>
          </cell>
          <cell r="P47" t="str">
            <v>ARS</v>
          </cell>
          <cell r="Q47">
            <v>0</v>
          </cell>
          <cell r="R47">
            <v>0</v>
          </cell>
          <cell r="S47">
            <v>270</v>
          </cell>
          <cell r="T47">
            <v>219</v>
          </cell>
          <cell r="U47">
            <v>6</v>
          </cell>
          <cell r="V47">
            <v>18</v>
          </cell>
          <cell r="W47" t="str">
            <v>Yes</v>
          </cell>
          <cell r="X47" t="str">
            <v>No</v>
          </cell>
          <cell r="Y47" t="str">
            <v>No</v>
          </cell>
          <cell r="AA47" t="str">
            <v>?</v>
          </cell>
          <cell r="AB47">
            <v>0.27</v>
          </cell>
          <cell r="AC47">
            <v>8.48</v>
          </cell>
          <cell r="AD47">
            <v>31.84</v>
          </cell>
          <cell r="AE47">
            <v>0</v>
          </cell>
        </row>
        <row r="48">
          <cell r="C48" t="str">
            <v>Argentina</v>
          </cell>
          <cell r="D48" t="str">
            <v>Telefonica de Argentina (Speedy) [Argentina]</v>
          </cell>
          <cell r="E48" t="str">
            <v>ADSL</v>
          </cell>
          <cell r="F48" t="str">
            <v>Speedy Family</v>
          </cell>
          <cell r="H48">
            <v>6</v>
          </cell>
          <cell r="I48" t="str">
            <v>Mbps</v>
          </cell>
          <cell r="J48">
            <v>6</v>
          </cell>
          <cell r="K48">
            <v>512</v>
          </cell>
          <cell r="L48" t="str">
            <v>Kbps</v>
          </cell>
          <cell r="P48" t="str">
            <v>ARS</v>
          </cell>
          <cell r="Q48">
            <v>0</v>
          </cell>
          <cell r="R48">
            <v>0</v>
          </cell>
          <cell r="S48">
            <v>305</v>
          </cell>
          <cell r="T48">
            <v>219</v>
          </cell>
          <cell r="U48">
            <v>6</v>
          </cell>
          <cell r="V48">
            <v>18</v>
          </cell>
          <cell r="W48" t="str">
            <v>Yes</v>
          </cell>
          <cell r="X48" t="str">
            <v>No</v>
          </cell>
          <cell r="Y48" t="str">
            <v>No</v>
          </cell>
          <cell r="AA48" t="str">
            <v>?</v>
          </cell>
          <cell r="AB48">
            <v>0.27</v>
          </cell>
          <cell r="AC48">
            <v>8.48</v>
          </cell>
          <cell r="AD48">
            <v>35.97</v>
          </cell>
          <cell r="AE48">
            <v>0</v>
          </cell>
        </row>
        <row r="49">
          <cell r="C49" t="str">
            <v>Argentina</v>
          </cell>
          <cell r="D49" t="str">
            <v>Telefonica de Argentina (Speedy) [Argentina]</v>
          </cell>
          <cell r="E49" t="str">
            <v>ADSL</v>
          </cell>
          <cell r="F49" t="str">
            <v>Speedy Premium</v>
          </cell>
          <cell r="H49">
            <v>10</v>
          </cell>
          <cell r="I49" t="str">
            <v>Mbps</v>
          </cell>
          <cell r="J49">
            <v>10</v>
          </cell>
          <cell r="K49">
            <v>512</v>
          </cell>
          <cell r="L49" t="str">
            <v>Kbps</v>
          </cell>
          <cell r="P49" t="str">
            <v>ARS</v>
          </cell>
          <cell r="Q49">
            <v>0</v>
          </cell>
          <cell r="R49">
            <v>0</v>
          </cell>
          <cell r="S49">
            <v>340</v>
          </cell>
          <cell r="T49">
            <v>219</v>
          </cell>
          <cell r="U49">
            <v>6</v>
          </cell>
          <cell r="V49">
            <v>18</v>
          </cell>
          <cell r="W49" t="str">
            <v>Yes</v>
          </cell>
          <cell r="X49" t="str">
            <v>No</v>
          </cell>
          <cell r="Y49" t="str">
            <v>No</v>
          </cell>
          <cell r="AA49" t="str">
            <v>?</v>
          </cell>
          <cell r="AB49">
            <v>0.27</v>
          </cell>
          <cell r="AC49">
            <v>8.48</v>
          </cell>
          <cell r="AD49">
            <v>40.090000000000003</v>
          </cell>
          <cell r="AE49">
            <v>0</v>
          </cell>
        </row>
        <row r="50">
          <cell r="C50" t="str">
            <v>Australia</v>
          </cell>
          <cell r="D50" t="str">
            <v>iiNet [Australia]</v>
          </cell>
          <cell r="E50" t="str">
            <v>ADSL</v>
          </cell>
          <cell r="F50" t="str">
            <v>Naked Home- Value</v>
          </cell>
          <cell r="J50">
            <v>0</v>
          </cell>
          <cell r="M50">
            <v>100</v>
          </cell>
          <cell r="N50" t="str">
            <v>GB</v>
          </cell>
          <cell r="O50">
            <v>100</v>
          </cell>
          <cell r="P50" t="str">
            <v>AUD</v>
          </cell>
          <cell r="Q50">
            <v>79.95</v>
          </cell>
          <cell r="R50">
            <v>69</v>
          </cell>
          <cell r="S50">
            <v>59.95</v>
          </cell>
          <cell r="V50">
            <v>24</v>
          </cell>
          <cell r="W50" t="str">
            <v>No</v>
          </cell>
          <cell r="X50" t="str">
            <v>No</v>
          </cell>
          <cell r="Y50" t="str">
            <v>No</v>
          </cell>
          <cell r="Z50" t="str">
            <v>Includes VoIP service with free local and national calls</v>
          </cell>
          <cell r="AA50" t="str">
            <v>Yes</v>
          </cell>
          <cell r="AB50">
            <v>0.1</v>
          </cell>
          <cell r="AC50">
            <v>1.1499999999999999</v>
          </cell>
          <cell r="AD50">
            <v>52.13</v>
          </cell>
          <cell r="AE50">
            <v>1.510060148</v>
          </cell>
        </row>
        <row r="51">
          <cell r="C51" t="str">
            <v>Australia</v>
          </cell>
          <cell r="D51" t="str">
            <v>iiNet [Australia]</v>
          </cell>
          <cell r="E51" t="str">
            <v>ADSL</v>
          </cell>
          <cell r="F51" t="str">
            <v>Naked Home- 1</v>
          </cell>
          <cell r="J51">
            <v>0</v>
          </cell>
          <cell r="M51">
            <v>250</v>
          </cell>
          <cell r="N51" t="str">
            <v>GB</v>
          </cell>
          <cell r="O51">
            <v>250</v>
          </cell>
          <cell r="P51" t="str">
            <v>AUD</v>
          </cell>
          <cell r="Q51">
            <v>150</v>
          </cell>
          <cell r="R51">
            <v>99</v>
          </cell>
          <cell r="S51">
            <v>69.95</v>
          </cell>
          <cell r="W51" t="str">
            <v>No</v>
          </cell>
          <cell r="X51" t="str">
            <v>No</v>
          </cell>
          <cell r="Y51" t="str">
            <v>No</v>
          </cell>
          <cell r="Z51" t="str">
            <v>Includes VoIP service with free local and national calls</v>
          </cell>
          <cell r="AA51" t="str">
            <v>Yes</v>
          </cell>
          <cell r="AB51">
            <v>0.1</v>
          </cell>
          <cell r="AC51">
            <v>1.1499999999999999</v>
          </cell>
          <cell r="AD51">
            <v>60.83</v>
          </cell>
          <cell r="AE51">
            <v>1.510060148</v>
          </cell>
        </row>
        <row r="52">
          <cell r="C52" t="str">
            <v>Australia</v>
          </cell>
          <cell r="D52" t="str">
            <v>iiNet [Australia]</v>
          </cell>
          <cell r="E52" t="str">
            <v>ADSL</v>
          </cell>
          <cell r="F52" t="str">
            <v>Naked Home- 2</v>
          </cell>
          <cell r="J52">
            <v>0</v>
          </cell>
          <cell r="M52">
            <v>500</v>
          </cell>
          <cell r="N52" t="str">
            <v>GB</v>
          </cell>
          <cell r="O52">
            <v>500</v>
          </cell>
          <cell r="P52" t="str">
            <v>AUD</v>
          </cell>
          <cell r="Q52">
            <v>150</v>
          </cell>
          <cell r="R52">
            <v>99</v>
          </cell>
          <cell r="S52">
            <v>89.95</v>
          </cell>
          <cell r="W52" t="str">
            <v>No</v>
          </cell>
          <cell r="X52" t="str">
            <v>No</v>
          </cell>
          <cell r="Y52" t="str">
            <v>No</v>
          </cell>
          <cell r="Z52" t="str">
            <v>Includes VoIP service with free local and national calls</v>
          </cell>
          <cell r="AA52" t="str">
            <v>Yes</v>
          </cell>
          <cell r="AB52">
            <v>0.1</v>
          </cell>
          <cell r="AC52">
            <v>1.1499999999999999</v>
          </cell>
          <cell r="AD52">
            <v>78.22</v>
          </cell>
          <cell r="AE52">
            <v>1.510060148</v>
          </cell>
        </row>
        <row r="53">
          <cell r="C53" t="str">
            <v>Australia</v>
          </cell>
          <cell r="D53" t="str">
            <v>iiNet [Australia]</v>
          </cell>
          <cell r="E53" t="str">
            <v>ADSL</v>
          </cell>
          <cell r="F53" t="str">
            <v>Naked Home- 3</v>
          </cell>
          <cell r="J53">
            <v>0</v>
          </cell>
          <cell r="M53">
            <v>1000</v>
          </cell>
          <cell r="N53" t="str">
            <v>GB</v>
          </cell>
          <cell r="O53">
            <v>1000</v>
          </cell>
          <cell r="P53" t="str">
            <v>AUD</v>
          </cell>
          <cell r="Q53">
            <v>150</v>
          </cell>
          <cell r="R53">
            <v>99</v>
          </cell>
          <cell r="S53">
            <v>109.95</v>
          </cell>
          <cell r="W53" t="str">
            <v>No</v>
          </cell>
          <cell r="X53" t="str">
            <v>No</v>
          </cell>
          <cell r="Y53" t="str">
            <v>No</v>
          </cell>
          <cell r="Z53" t="str">
            <v>Includes VoIP service with free local and national calls</v>
          </cell>
          <cell r="AA53" t="str">
            <v>Yes</v>
          </cell>
          <cell r="AB53">
            <v>0.1</v>
          </cell>
          <cell r="AC53">
            <v>1.1499999999999999</v>
          </cell>
          <cell r="AD53">
            <v>95.61</v>
          </cell>
          <cell r="AE53">
            <v>1.510060148</v>
          </cell>
        </row>
        <row r="54">
          <cell r="C54" t="str">
            <v>Australia</v>
          </cell>
          <cell r="D54" t="str">
            <v>iiNet [Australia]</v>
          </cell>
          <cell r="E54" t="str">
            <v>FTTH</v>
          </cell>
          <cell r="F54" t="str">
            <v>Fibre 1 - Standard</v>
          </cell>
          <cell r="H54">
            <v>12</v>
          </cell>
          <cell r="I54" t="str">
            <v>Mbps</v>
          </cell>
          <cell r="J54">
            <v>12</v>
          </cell>
          <cell r="K54">
            <v>1</v>
          </cell>
          <cell r="L54" t="str">
            <v>Mbps</v>
          </cell>
          <cell r="M54">
            <v>20</v>
          </cell>
          <cell r="N54" t="str">
            <v>GB</v>
          </cell>
          <cell r="O54">
            <v>20</v>
          </cell>
          <cell r="P54" t="str">
            <v>AUD</v>
          </cell>
          <cell r="Q54">
            <v>159</v>
          </cell>
          <cell r="R54" t="str">
            <v>?</v>
          </cell>
          <cell r="S54">
            <v>49.95</v>
          </cell>
          <cell r="W54" t="str">
            <v>No</v>
          </cell>
          <cell r="X54" t="str">
            <v>No</v>
          </cell>
          <cell r="Y54" t="str">
            <v>No</v>
          </cell>
          <cell r="AA54" t="str">
            <v>Yes</v>
          </cell>
          <cell r="AB54">
            <v>0.1</v>
          </cell>
          <cell r="AC54">
            <v>1.1499999999999999</v>
          </cell>
          <cell r="AD54">
            <v>43.43</v>
          </cell>
          <cell r="AE54">
            <v>1.510060148</v>
          </cell>
        </row>
        <row r="55">
          <cell r="C55" t="str">
            <v>Australia</v>
          </cell>
          <cell r="D55" t="str">
            <v>iiNet [Australia]</v>
          </cell>
          <cell r="E55" t="str">
            <v>FTTH</v>
          </cell>
          <cell r="F55" t="str">
            <v>Fibre 2 - Standard</v>
          </cell>
          <cell r="H55">
            <v>12</v>
          </cell>
          <cell r="I55" t="str">
            <v>Mbps</v>
          </cell>
          <cell r="J55">
            <v>12</v>
          </cell>
          <cell r="K55">
            <v>1</v>
          </cell>
          <cell r="L55" t="str">
            <v>Mbps</v>
          </cell>
          <cell r="M55">
            <v>100</v>
          </cell>
          <cell r="N55" t="str">
            <v>GB</v>
          </cell>
          <cell r="O55">
            <v>100</v>
          </cell>
          <cell r="P55" t="str">
            <v>AUD</v>
          </cell>
          <cell r="Q55">
            <v>159</v>
          </cell>
          <cell r="R55" t="str">
            <v>?</v>
          </cell>
          <cell r="S55">
            <v>59.95</v>
          </cell>
          <cell r="W55" t="str">
            <v>No</v>
          </cell>
          <cell r="X55" t="str">
            <v>No</v>
          </cell>
          <cell r="Y55" t="str">
            <v>No</v>
          </cell>
          <cell r="AA55" t="str">
            <v>Yes</v>
          </cell>
          <cell r="AB55">
            <v>0.1</v>
          </cell>
          <cell r="AC55">
            <v>1.1499999999999999</v>
          </cell>
          <cell r="AD55">
            <v>52.13</v>
          </cell>
          <cell r="AE55">
            <v>1.510060148</v>
          </cell>
        </row>
        <row r="56">
          <cell r="C56" t="str">
            <v>Australia</v>
          </cell>
          <cell r="D56" t="str">
            <v>iiNet [Australia]</v>
          </cell>
          <cell r="E56" t="str">
            <v>FTTH</v>
          </cell>
          <cell r="F56" t="str">
            <v>Fibre 3 - Standard</v>
          </cell>
          <cell r="H56">
            <v>12</v>
          </cell>
          <cell r="I56" t="str">
            <v>Mbps</v>
          </cell>
          <cell r="J56">
            <v>12</v>
          </cell>
          <cell r="K56">
            <v>1</v>
          </cell>
          <cell r="L56" t="str">
            <v>Mbps</v>
          </cell>
          <cell r="M56">
            <v>500</v>
          </cell>
          <cell r="N56" t="str">
            <v>GB</v>
          </cell>
          <cell r="O56">
            <v>500</v>
          </cell>
          <cell r="P56" t="str">
            <v>AUD</v>
          </cell>
          <cell r="Q56">
            <v>159</v>
          </cell>
          <cell r="R56" t="str">
            <v>?</v>
          </cell>
          <cell r="S56">
            <v>79.95</v>
          </cell>
          <cell r="W56" t="str">
            <v>No</v>
          </cell>
          <cell r="X56" t="str">
            <v>No</v>
          </cell>
          <cell r="Y56" t="str">
            <v>No</v>
          </cell>
          <cell r="AA56" t="str">
            <v>Yes</v>
          </cell>
          <cell r="AB56">
            <v>0.1</v>
          </cell>
          <cell r="AC56">
            <v>1.1499999999999999</v>
          </cell>
          <cell r="AD56">
            <v>69.52</v>
          </cell>
          <cell r="AE56">
            <v>1.510060148</v>
          </cell>
        </row>
        <row r="57">
          <cell r="C57" t="str">
            <v>Australia</v>
          </cell>
          <cell r="D57" t="str">
            <v>iiNet [Australia]</v>
          </cell>
          <cell r="E57" t="str">
            <v>FTTH</v>
          </cell>
          <cell r="F57" t="str">
            <v>Fibre 1 - Fast</v>
          </cell>
          <cell r="H57">
            <v>25</v>
          </cell>
          <cell r="I57" t="str">
            <v>Mbps</v>
          </cell>
          <cell r="J57">
            <v>25</v>
          </cell>
          <cell r="K57">
            <v>5</v>
          </cell>
          <cell r="L57" t="str">
            <v>Mbps</v>
          </cell>
          <cell r="M57">
            <v>20</v>
          </cell>
          <cell r="N57" t="str">
            <v>GB</v>
          </cell>
          <cell r="O57">
            <v>20</v>
          </cell>
          <cell r="P57" t="str">
            <v>AUD</v>
          </cell>
          <cell r="Q57">
            <v>159</v>
          </cell>
          <cell r="R57" t="str">
            <v>?</v>
          </cell>
          <cell r="S57">
            <v>54.95</v>
          </cell>
          <cell r="W57" t="str">
            <v>No</v>
          </cell>
          <cell r="X57" t="str">
            <v>No</v>
          </cell>
          <cell r="Y57" t="str">
            <v>No</v>
          </cell>
          <cell r="AA57" t="str">
            <v>Yes</v>
          </cell>
          <cell r="AB57">
            <v>0.1</v>
          </cell>
          <cell r="AC57">
            <v>1.1499999999999999</v>
          </cell>
          <cell r="AD57">
            <v>47.78</v>
          </cell>
          <cell r="AE57">
            <v>1.510060148</v>
          </cell>
        </row>
        <row r="58">
          <cell r="C58" t="str">
            <v>Australia</v>
          </cell>
          <cell r="D58" t="str">
            <v>iiNet [Australia]</v>
          </cell>
          <cell r="E58" t="str">
            <v>FTTH</v>
          </cell>
          <cell r="F58" t="str">
            <v>Fibre 2 - Fast</v>
          </cell>
          <cell r="H58">
            <v>25</v>
          </cell>
          <cell r="I58" t="str">
            <v>Mbps</v>
          </cell>
          <cell r="J58">
            <v>25</v>
          </cell>
          <cell r="K58">
            <v>5</v>
          </cell>
          <cell r="L58" t="str">
            <v>Mbps</v>
          </cell>
          <cell r="M58">
            <v>100</v>
          </cell>
          <cell r="N58" t="str">
            <v>GB</v>
          </cell>
          <cell r="O58">
            <v>100</v>
          </cell>
          <cell r="P58" t="str">
            <v>AUD</v>
          </cell>
          <cell r="Q58">
            <v>159</v>
          </cell>
          <cell r="R58" t="str">
            <v>?</v>
          </cell>
          <cell r="S58">
            <v>64.95</v>
          </cell>
          <cell r="W58" t="str">
            <v>No</v>
          </cell>
          <cell r="X58" t="str">
            <v>No</v>
          </cell>
          <cell r="Y58" t="str">
            <v>No</v>
          </cell>
          <cell r="AA58" t="str">
            <v>Yes</v>
          </cell>
          <cell r="AB58">
            <v>0.1</v>
          </cell>
          <cell r="AC58">
            <v>1.1499999999999999</v>
          </cell>
          <cell r="AD58">
            <v>56.48</v>
          </cell>
          <cell r="AE58">
            <v>1.510060148</v>
          </cell>
        </row>
        <row r="59">
          <cell r="C59" t="str">
            <v>Australia</v>
          </cell>
          <cell r="D59" t="str">
            <v>iiNet [Australia]</v>
          </cell>
          <cell r="E59" t="str">
            <v>FTTH</v>
          </cell>
          <cell r="F59" t="str">
            <v>Fibre 3 - Fast</v>
          </cell>
          <cell r="H59">
            <v>25</v>
          </cell>
          <cell r="I59" t="str">
            <v>Mbps</v>
          </cell>
          <cell r="J59">
            <v>25</v>
          </cell>
          <cell r="K59">
            <v>5</v>
          </cell>
          <cell r="L59" t="str">
            <v>Mbps</v>
          </cell>
          <cell r="M59">
            <v>500</v>
          </cell>
          <cell r="N59" t="str">
            <v>GB</v>
          </cell>
          <cell r="O59">
            <v>500</v>
          </cell>
          <cell r="P59" t="str">
            <v>AUD</v>
          </cell>
          <cell r="Q59">
            <v>159</v>
          </cell>
          <cell r="R59" t="str">
            <v>?</v>
          </cell>
          <cell r="S59">
            <v>84.95</v>
          </cell>
          <cell r="W59" t="str">
            <v>No</v>
          </cell>
          <cell r="X59" t="str">
            <v>No</v>
          </cell>
          <cell r="Y59" t="str">
            <v>No</v>
          </cell>
          <cell r="AA59" t="str">
            <v>Yes</v>
          </cell>
          <cell r="AB59">
            <v>0.1</v>
          </cell>
          <cell r="AC59">
            <v>1.1499999999999999</v>
          </cell>
          <cell r="AD59">
            <v>73.87</v>
          </cell>
          <cell r="AE59">
            <v>1.510060148</v>
          </cell>
        </row>
        <row r="60">
          <cell r="C60" t="str">
            <v>Australia</v>
          </cell>
          <cell r="D60" t="str">
            <v>iiNet [Australia]</v>
          </cell>
          <cell r="E60" t="str">
            <v>FTTH</v>
          </cell>
          <cell r="F60" t="str">
            <v>Fibre 1 - Faster</v>
          </cell>
          <cell r="H60">
            <v>50</v>
          </cell>
          <cell r="I60" t="str">
            <v>Mbps</v>
          </cell>
          <cell r="J60">
            <v>50</v>
          </cell>
          <cell r="K60">
            <v>20</v>
          </cell>
          <cell r="L60" t="str">
            <v>Mbps</v>
          </cell>
          <cell r="M60">
            <v>20</v>
          </cell>
          <cell r="N60" t="str">
            <v>GB</v>
          </cell>
          <cell r="O60">
            <v>20</v>
          </cell>
          <cell r="P60" t="str">
            <v>AUD</v>
          </cell>
          <cell r="Q60">
            <v>159</v>
          </cell>
          <cell r="R60" t="str">
            <v>?</v>
          </cell>
          <cell r="S60">
            <v>64.95</v>
          </cell>
          <cell r="W60" t="str">
            <v>No</v>
          </cell>
          <cell r="X60" t="str">
            <v>No</v>
          </cell>
          <cell r="Y60" t="str">
            <v>No</v>
          </cell>
          <cell r="AA60" t="str">
            <v>Yes</v>
          </cell>
          <cell r="AB60">
            <v>0.1</v>
          </cell>
          <cell r="AC60">
            <v>1.1499999999999999</v>
          </cell>
          <cell r="AD60">
            <v>56.48</v>
          </cell>
          <cell r="AE60">
            <v>1.510060148</v>
          </cell>
        </row>
        <row r="61">
          <cell r="C61" t="str">
            <v>Australia</v>
          </cell>
          <cell r="D61" t="str">
            <v>iiNet [Australia]</v>
          </cell>
          <cell r="E61" t="str">
            <v>FTTH</v>
          </cell>
          <cell r="F61" t="str">
            <v>Fibre 2 - Faster</v>
          </cell>
          <cell r="H61">
            <v>50</v>
          </cell>
          <cell r="I61" t="str">
            <v>Mbps</v>
          </cell>
          <cell r="J61">
            <v>50</v>
          </cell>
          <cell r="K61">
            <v>20</v>
          </cell>
          <cell r="L61" t="str">
            <v>Mbps</v>
          </cell>
          <cell r="M61">
            <v>100</v>
          </cell>
          <cell r="N61" t="str">
            <v>GB</v>
          </cell>
          <cell r="O61">
            <v>100</v>
          </cell>
          <cell r="P61" t="str">
            <v>AUD</v>
          </cell>
          <cell r="Q61">
            <v>159</v>
          </cell>
          <cell r="R61" t="str">
            <v>?</v>
          </cell>
          <cell r="S61">
            <v>74.95</v>
          </cell>
          <cell r="W61" t="str">
            <v>No</v>
          </cell>
          <cell r="X61" t="str">
            <v>No</v>
          </cell>
          <cell r="Y61" t="str">
            <v>No</v>
          </cell>
          <cell r="AA61" t="str">
            <v>Yes</v>
          </cell>
          <cell r="AB61">
            <v>0.1</v>
          </cell>
          <cell r="AC61">
            <v>1.1499999999999999</v>
          </cell>
          <cell r="AD61">
            <v>65.17</v>
          </cell>
          <cell r="AE61">
            <v>1.510060148</v>
          </cell>
        </row>
        <row r="62">
          <cell r="C62" t="str">
            <v>Australia</v>
          </cell>
          <cell r="D62" t="str">
            <v>iiNet [Australia]</v>
          </cell>
          <cell r="E62" t="str">
            <v>FTTH</v>
          </cell>
          <cell r="F62" t="str">
            <v>Fibre 3 - Faster</v>
          </cell>
          <cell r="H62">
            <v>50</v>
          </cell>
          <cell r="I62" t="str">
            <v>Mbps</v>
          </cell>
          <cell r="J62">
            <v>50</v>
          </cell>
          <cell r="K62">
            <v>20</v>
          </cell>
          <cell r="L62" t="str">
            <v>Mbps</v>
          </cell>
          <cell r="M62">
            <v>500</v>
          </cell>
          <cell r="N62" t="str">
            <v>GB</v>
          </cell>
          <cell r="O62">
            <v>500</v>
          </cell>
          <cell r="P62" t="str">
            <v>AUD</v>
          </cell>
          <cell r="Q62">
            <v>159</v>
          </cell>
          <cell r="R62" t="str">
            <v>?</v>
          </cell>
          <cell r="S62">
            <v>94.95</v>
          </cell>
          <cell r="W62" t="str">
            <v>No</v>
          </cell>
          <cell r="X62" t="str">
            <v>No</v>
          </cell>
          <cell r="Y62" t="str">
            <v>No</v>
          </cell>
          <cell r="AA62" t="str">
            <v>Yes</v>
          </cell>
          <cell r="AB62">
            <v>0.1</v>
          </cell>
          <cell r="AC62">
            <v>1.1499999999999999</v>
          </cell>
          <cell r="AD62">
            <v>82.57</v>
          </cell>
          <cell r="AE62">
            <v>1.510060148</v>
          </cell>
        </row>
        <row r="63">
          <cell r="C63" t="str">
            <v>Australia</v>
          </cell>
          <cell r="D63" t="str">
            <v>iiNet [Australia]</v>
          </cell>
          <cell r="E63" t="str">
            <v>FTTH</v>
          </cell>
          <cell r="F63" t="str">
            <v>Fibre 1 - Fastest</v>
          </cell>
          <cell r="H63">
            <v>100</v>
          </cell>
          <cell r="I63" t="str">
            <v>Mbps</v>
          </cell>
          <cell r="J63">
            <v>100</v>
          </cell>
          <cell r="K63">
            <v>40</v>
          </cell>
          <cell r="L63" t="str">
            <v>Mbps</v>
          </cell>
          <cell r="M63">
            <v>20</v>
          </cell>
          <cell r="N63" t="str">
            <v>GB</v>
          </cell>
          <cell r="O63">
            <v>20</v>
          </cell>
          <cell r="P63" t="str">
            <v>AUD</v>
          </cell>
          <cell r="Q63">
            <v>159</v>
          </cell>
          <cell r="R63" t="str">
            <v>?</v>
          </cell>
          <cell r="S63">
            <v>69.95</v>
          </cell>
          <cell r="W63" t="str">
            <v>No</v>
          </cell>
          <cell r="X63" t="str">
            <v>No</v>
          </cell>
          <cell r="Y63" t="str">
            <v>No</v>
          </cell>
          <cell r="AA63" t="str">
            <v>Yes</v>
          </cell>
          <cell r="AB63">
            <v>0.1</v>
          </cell>
          <cell r="AC63">
            <v>1.1499999999999999</v>
          </cell>
          <cell r="AD63">
            <v>60.83</v>
          </cell>
          <cell r="AE63">
            <v>1.510060148</v>
          </cell>
        </row>
        <row r="64">
          <cell r="C64" t="str">
            <v>Australia</v>
          </cell>
          <cell r="D64" t="str">
            <v>iiNet [Australia]</v>
          </cell>
          <cell r="E64" t="str">
            <v>FTTH</v>
          </cell>
          <cell r="F64" t="str">
            <v>Fibre 2 - Fastest</v>
          </cell>
          <cell r="H64">
            <v>100</v>
          </cell>
          <cell r="I64" t="str">
            <v>Mbps</v>
          </cell>
          <cell r="J64">
            <v>100</v>
          </cell>
          <cell r="K64">
            <v>40</v>
          </cell>
          <cell r="L64" t="str">
            <v>Mbps</v>
          </cell>
          <cell r="M64">
            <v>100</v>
          </cell>
          <cell r="N64" t="str">
            <v>GB</v>
          </cell>
          <cell r="O64">
            <v>100</v>
          </cell>
          <cell r="P64" t="str">
            <v>AUD</v>
          </cell>
          <cell r="Q64">
            <v>159</v>
          </cell>
          <cell r="R64" t="str">
            <v>?</v>
          </cell>
          <cell r="S64">
            <v>79.95</v>
          </cell>
          <cell r="W64" t="str">
            <v>No</v>
          </cell>
          <cell r="X64" t="str">
            <v>No</v>
          </cell>
          <cell r="Y64" t="str">
            <v>No</v>
          </cell>
          <cell r="AA64" t="str">
            <v>Yes</v>
          </cell>
          <cell r="AB64">
            <v>0.1</v>
          </cell>
          <cell r="AC64">
            <v>1.1499999999999999</v>
          </cell>
          <cell r="AD64">
            <v>69.52</v>
          </cell>
          <cell r="AE64">
            <v>1.510060148</v>
          </cell>
        </row>
        <row r="65">
          <cell r="C65" t="str">
            <v>Australia</v>
          </cell>
          <cell r="D65" t="str">
            <v>iiNet [Australia]</v>
          </cell>
          <cell r="E65" t="str">
            <v>FTTH</v>
          </cell>
          <cell r="F65" t="str">
            <v>Fibre 3 - Fastest</v>
          </cell>
          <cell r="H65">
            <v>100</v>
          </cell>
          <cell r="I65" t="str">
            <v>Mbps</v>
          </cell>
          <cell r="J65">
            <v>100</v>
          </cell>
          <cell r="K65">
            <v>40</v>
          </cell>
          <cell r="L65" t="str">
            <v>Mbps</v>
          </cell>
          <cell r="M65">
            <v>500</v>
          </cell>
          <cell r="N65" t="str">
            <v>GB</v>
          </cell>
          <cell r="O65">
            <v>500</v>
          </cell>
          <cell r="P65" t="str">
            <v>AUD</v>
          </cell>
          <cell r="Q65">
            <v>159</v>
          </cell>
          <cell r="R65" t="str">
            <v>?</v>
          </cell>
          <cell r="S65">
            <v>99.95</v>
          </cell>
          <cell r="W65" t="str">
            <v>No</v>
          </cell>
          <cell r="X65" t="str">
            <v>No</v>
          </cell>
          <cell r="Y65" t="str">
            <v>No</v>
          </cell>
          <cell r="AA65" t="str">
            <v>Yes</v>
          </cell>
          <cell r="AB65">
            <v>0.1</v>
          </cell>
          <cell r="AC65">
            <v>1.1499999999999999</v>
          </cell>
          <cell r="AD65">
            <v>86.91</v>
          </cell>
          <cell r="AE65">
            <v>1.510060148</v>
          </cell>
        </row>
        <row r="66">
          <cell r="C66" t="str">
            <v>Australia</v>
          </cell>
          <cell r="D66" t="str">
            <v>Internode [Australia]</v>
          </cell>
          <cell r="E66" t="str">
            <v>ADSL</v>
          </cell>
          <cell r="F66" t="str">
            <v>Easy Naked ADSL2+ (150GB Special)</v>
          </cell>
          <cell r="G66" t="str">
            <v>Up to</v>
          </cell>
          <cell r="H66">
            <v>24</v>
          </cell>
          <cell r="I66" t="str">
            <v>Mbps</v>
          </cell>
          <cell r="J66">
            <v>24</v>
          </cell>
          <cell r="M66">
            <v>150</v>
          </cell>
          <cell r="N66" t="str">
            <v>GB</v>
          </cell>
          <cell r="O66">
            <v>150</v>
          </cell>
          <cell r="P66" t="str">
            <v>AUD</v>
          </cell>
          <cell r="Q66">
            <v>129</v>
          </cell>
          <cell r="R66">
            <v>119</v>
          </cell>
          <cell r="S66">
            <v>59.95</v>
          </cell>
          <cell r="W66" t="str">
            <v>No</v>
          </cell>
          <cell r="X66" t="str">
            <v>No</v>
          </cell>
          <cell r="Y66" t="str">
            <v>No</v>
          </cell>
          <cell r="AA66" t="str">
            <v>Yes</v>
          </cell>
          <cell r="AB66">
            <v>0.1</v>
          </cell>
          <cell r="AC66">
            <v>1.1499999999999999</v>
          </cell>
          <cell r="AD66">
            <v>52.13</v>
          </cell>
          <cell r="AE66">
            <v>1.510060148</v>
          </cell>
        </row>
        <row r="67">
          <cell r="C67" t="str">
            <v>Australia</v>
          </cell>
          <cell r="D67" t="str">
            <v>Internode [Australia]</v>
          </cell>
          <cell r="E67" t="str">
            <v>ADSL</v>
          </cell>
          <cell r="F67" t="str">
            <v>Easy Naked ADSL2+</v>
          </cell>
          <cell r="G67" t="str">
            <v>Up to</v>
          </cell>
          <cell r="H67">
            <v>24</v>
          </cell>
          <cell r="I67" t="str">
            <v>Mbps</v>
          </cell>
          <cell r="J67">
            <v>24</v>
          </cell>
          <cell r="M67">
            <v>250</v>
          </cell>
          <cell r="N67" t="str">
            <v>GB</v>
          </cell>
          <cell r="O67">
            <v>250</v>
          </cell>
          <cell r="P67" t="str">
            <v>AUD</v>
          </cell>
          <cell r="Q67">
            <v>129</v>
          </cell>
          <cell r="R67">
            <v>119</v>
          </cell>
          <cell r="S67">
            <v>79.95</v>
          </cell>
          <cell r="W67" t="str">
            <v>No</v>
          </cell>
          <cell r="X67" t="str">
            <v>No</v>
          </cell>
          <cell r="Y67" t="str">
            <v>No</v>
          </cell>
          <cell r="Z67" t="str">
            <v>Includes VOIP with $10 call credit</v>
          </cell>
          <cell r="AA67" t="str">
            <v>Yes</v>
          </cell>
          <cell r="AB67">
            <v>0.1</v>
          </cell>
          <cell r="AC67">
            <v>1.1499999999999999</v>
          </cell>
          <cell r="AD67">
            <v>69.52</v>
          </cell>
          <cell r="AE67">
            <v>1.510060148</v>
          </cell>
        </row>
        <row r="68">
          <cell r="C68" t="str">
            <v>Australia</v>
          </cell>
          <cell r="D68" t="str">
            <v>Internode [Australia]</v>
          </cell>
          <cell r="E68" t="str">
            <v>ADSL</v>
          </cell>
          <cell r="F68" t="str">
            <v>Easy Naked ADSL2+</v>
          </cell>
          <cell r="G68" t="str">
            <v>Up to</v>
          </cell>
          <cell r="H68">
            <v>24</v>
          </cell>
          <cell r="I68" t="str">
            <v>Mbps</v>
          </cell>
          <cell r="J68">
            <v>24</v>
          </cell>
          <cell r="M68">
            <v>400</v>
          </cell>
          <cell r="N68" t="str">
            <v>GB</v>
          </cell>
          <cell r="O68">
            <v>400</v>
          </cell>
          <cell r="P68" t="str">
            <v>AUD</v>
          </cell>
          <cell r="Q68">
            <v>129</v>
          </cell>
          <cell r="R68">
            <v>119</v>
          </cell>
          <cell r="S68">
            <v>89.95</v>
          </cell>
          <cell r="W68" t="str">
            <v>No</v>
          </cell>
          <cell r="X68" t="str">
            <v>No</v>
          </cell>
          <cell r="Y68" t="str">
            <v>No</v>
          </cell>
          <cell r="Z68" t="str">
            <v>Includes VOIP with $10 call credit</v>
          </cell>
          <cell r="AA68" t="str">
            <v>Yes</v>
          </cell>
          <cell r="AB68">
            <v>0.1</v>
          </cell>
          <cell r="AC68">
            <v>1.1499999999999999</v>
          </cell>
          <cell r="AD68">
            <v>78.22</v>
          </cell>
          <cell r="AE68">
            <v>1.510060148</v>
          </cell>
        </row>
        <row r="69">
          <cell r="C69" t="str">
            <v>Australia</v>
          </cell>
          <cell r="D69" t="str">
            <v>Internode [Australia]</v>
          </cell>
          <cell r="E69" t="str">
            <v>ADSL</v>
          </cell>
          <cell r="F69" t="str">
            <v>Easy Naked ADSL2+</v>
          </cell>
          <cell r="G69" t="str">
            <v>Up to</v>
          </cell>
          <cell r="H69">
            <v>24</v>
          </cell>
          <cell r="I69" t="str">
            <v>Mbps</v>
          </cell>
          <cell r="J69">
            <v>24</v>
          </cell>
          <cell r="M69">
            <v>1200</v>
          </cell>
          <cell r="N69" t="str">
            <v>GB</v>
          </cell>
          <cell r="O69">
            <v>1200</v>
          </cell>
          <cell r="P69" t="str">
            <v>AUD</v>
          </cell>
          <cell r="Q69">
            <v>129</v>
          </cell>
          <cell r="R69">
            <v>119</v>
          </cell>
          <cell r="S69">
            <v>109.95</v>
          </cell>
          <cell r="W69" t="str">
            <v>No</v>
          </cell>
          <cell r="X69" t="str">
            <v>No</v>
          </cell>
          <cell r="Y69" t="str">
            <v>No</v>
          </cell>
          <cell r="Z69" t="str">
            <v>Includes VOIP with $10 call credit</v>
          </cell>
          <cell r="AA69" t="str">
            <v>Yes</v>
          </cell>
          <cell r="AB69">
            <v>0.1</v>
          </cell>
          <cell r="AC69">
            <v>1.1499999999999999</v>
          </cell>
          <cell r="AD69">
            <v>95.61</v>
          </cell>
          <cell r="AE69">
            <v>1.510060148</v>
          </cell>
        </row>
        <row r="70">
          <cell r="C70" t="str">
            <v>Australia</v>
          </cell>
          <cell r="D70" t="str">
            <v>Internode [Australia]</v>
          </cell>
          <cell r="E70" t="str">
            <v>FTTH</v>
          </cell>
          <cell r="F70" t="str">
            <v>NBN Fibre Broadband</v>
          </cell>
          <cell r="H70">
            <v>12</v>
          </cell>
          <cell r="I70" t="str">
            <v>Mbps</v>
          </cell>
          <cell r="J70">
            <v>12</v>
          </cell>
          <cell r="K70">
            <v>1</v>
          </cell>
          <cell r="L70" t="str">
            <v>Mbps</v>
          </cell>
          <cell r="M70">
            <v>30</v>
          </cell>
          <cell r="N70" t="str">
            <v>GB</v>
          </cell>
          <cell r="O70">
            <v>30</v>
          </cell>
          <cell r="P70" t="str">
            <v>AUD</v>
          </cell>
          <cell r="Q70">
            <v>99</v>
          </cell>
          <cell r="R70">
            <v>75</v>
          </cell>
          <cell r="S70">
            <v>49.95</v>
          </cell>
          <cell r="W70" t="str">
            <v>No</v>
          </cell>
          <cell r="X70" t="str">
            <v>No</v>
          </cell>
          <cell r="Y70" t="str">
            <v>No</v>
          </cell>
          <cell r="AA70" t="str">
            <v>Yes</v>
          </cell>
          <cell r="AB70">
            <v>0.1</v>
          </cell>
          <cell r="AC70">
            <v>1.1499999999999999</v>
          </cell>
          <cell r="AD70">
            <v>43.43</v>
          </cell>
          <cell r="AE70">
            <v>1.510060148</v>
          </cell>
        </row>
        <row r="71">
          <cell r="C71" t="str">
            <v>Australia</v>
          </cell>
          <cell r="D71" t="str">
            <v>Internode [Australia]</v>
          </cell>
          <cell r="E71" t="str">
            <v>FTTH</v>
          </cell>
          <cell r="F71" t="str">
            <v>NBN Fibre Broadband</v>
          </cell>
          <cell r="H71">
            <v>12</v>
          </cell>
          <cell r="I71" t="str">
            <v>Mbps</v>
          </cell>
          <cell r="J71">
            <v>12</v>
          </cell>
          <cell r="K71">
            <v>1</v>
          </cell>
          <cell r="L71" t="str">
            <v>Mbps</v>
          </cell>
          <cell r="M71">
            <v>300</v>
          </cell>
          <cell r="N71" t="str">
            <v>GB</v>
          </cell>
          <cell r="O71">
            <v>300</v>
          </cell>
          <cell r="P71" t="str">
            <v>AUD</v>
          </cell>
          <cell r="Q71">
            <v>99</v>
          </cell>
          <cell r="R71">
            <v>75</v>
          </cell>
          <cell r="S71">
            <v>69.95</v>
          </cell>
          <cell r="W71" t="str">
            <v>No</v>
          </cell>
          <cell r="X71" t="str">
            <v>No</v>
          </cell>
          <cell r="Y71" t="str">
            <v>No</v>
          </cell>
          <cell r="AA71" t="str">
            <v>Yes</v>
          </cell>
          <cell r="AB71">
            <v>0.1</v>
          </cell>
          <cell r="AC71">
            <v>1.1499999999999999</v>
          </cell>
          <cell r="AD71">
            <v>60.83</v>
          </cell>
          <cell r="AE71">
            <v>1.510060148</v>
          </cell>
        </row>
        <row r="72">
          <cell r="C72" t="str">
            <v>Australia</v>
          </cell>
          <cell r="D72" t="str">
            <v>Internode [Australia]</v>
          </cell>
          <cell r="E72" t="str">
            <v>FTTH</v>
          </cell>
          <cell r="F72" t="str">
            <v>NBN Fibre Broadband</v>
          </cell>
          <cell r="H72">
            <v>12</v>
          </cell>
          <cell r="I72" t="str">
            <v>Mbps</v>
          </cell>
          <cell r="J72">
            <v>12</v>
          </cell>
          <cell r="K72">
            <v>1</v>
          </cell>
          <cell r="L72" t="str">
            <v>Mbps</v>
          </cell>
          <cell r="M72">
            <v>600</v>
          </cell>
          <cell r="N72" t="str">
            <v>GB</v>
          </cell>
          <cell r="O72">
            <v>600</v>
          </cell>
          <cell r="P72" t="str">
            <v>AUD</v>
          </cell>
          <cell r="Q72">
            <v>99</v>
          </cell>
          <cell r="R72">
            <v>75</v>
          </cell>
          <cell r="S72">
            <v>89.95</v>
          </cell>
          <cell r="W72" t="str">
            <v>No</v>
          </cell>
          <cell r="X72" t="str">
            <v>No</v>
          </cell>
          <cell r="Y72" t="str">
            <v>No</v>
          </cell>
          <cell r="AA72" t="str">
            <v>Yes</v>
          </cell>
          <cell r="AB72">
            <v>0.1</v>
          </cell>
          <cell r="AC72">
            <v>1.1499999999999999</v>
          </cell>
          <cell r="AD72">
            <v>78.22</v>
          </cell>
          <cell r="AE72">
            <v>1.510060148</v>
          </cell>
        </row>
        <row r="73">
          <cell r="C73" t="str">
            <v>Australia</v>
          </cell>
          <cell r="D73" t="str">
            <v>Internode [Australia]</v>
          </cell>
          <cell r="E73" t="str">
            <v>FTTH</v>
          </cell>
          <cell r="F73" t="str">
            <v>NBN Fibre Broadband</v>
          </cell>
          <cell r="H73">
            <v>12</v>
          </cell>
          <cell r="I73" t="str">
            <v>Mbps</v>
          </cell>
          <cell r="J73">
            <v>12</v>
          </cell>
          <cell r="K73">
            <v>1</v>
          </cell>
          <cell r="L73" t="str">
            <v>Mbps</v>
          </cell>
          <cell r="M73">
            <v>1000</v>
          </cell>
          <cell r="N73" t="str">
            <v>GB</v>
          </cell>
          <cell r="O73">
            <v>1000</v>
          </cell>
          <cell r="P73" t="str">
            <v>AUD</v>
          </cell>
          <cell r="Q73">
            <v>99</v>
          </cell>
          <cell r="R73">
            <v>75</v>
          </cell>
          <cell r="S73">
            <v>139.94999999999999</v>
          </cell>
          <cell r="W73" t="str">
            <v>No</v>
          </cell>
          <cell r="X73" t="str">
            <v>No</v>
          </cell>
          <cell r="Y73" t="str">
            <v>No</v>
          </cell>
          <cell r="AA73" t="str">
            <v>Yes</v>
          </cell>
          <cell r="AB73">
            <v>0.1</v>
          </cell>
          <cell r="AC73">
            <v>1.1499999999999999</v>
          </cell>
          <cell r="AD73">
            <v>121.7</v>
          </cell>
          <cell r="AE73">
            <v>1.510060148</v>
          </cell>
        </row>
        <row r="74">
          <cell r="C74" t="str">
            <v>Australia</v>
          </cell>
          <cell r="D74" t="str">
            <v>Internode [Australia]</v>
          </cell>
          <cell r="E74" t="str">
            <v>FTTH</v>
          </cell>
          <cell r="F74" t="str">
            <v>NBN Fibre Broadband</v>
          </cell>
          <cell r="H74">
            <v>25</v>
          </cell>
          <cell r="I74" t="str">
            <v>Mbps</v>
          </cell>
          <cell r="J74">
            <v>25</v>
          </cell>
          <cell r="K74">
            <v>5</v>
          </cell>
          <cell r="L74" t="str">
            <v>Mbps</v>
          </cell>
          <cell r="M74">
            <v>30</v>
          </cell>
          <cell r="N74" t="str">
            <v>GB</v>
          </cell>
          <cell r="O74">
            <v>30</v>
          </cell>
          <cell r="P74" t="str">
            <v>AUD</v>
          </cell>
          <cell r="Q74">
            <v>99</v>
          </cell>
          <cell r="R74">
            <v>75</v>
          </cell>
          <cell r="S74">
            <v>54.95</v>
          </cell>
          <cell r="W74" t="str">
            <v>No</v>
          </cell>
          <cell r="X74" t="str">
            <v>No</v>
          </cell>
          <cell r="Y74" t="str">
            <v>No</v>
          </cell>
          <cell r="AA74" t="str">
            <v>Yes</v>
          </cell>
          <cell r="AB74">
            <v>0.1</v>
          </cell>
          <cell r="AC74">
            <v>1.1499999999999999</v>
          </cell>
          <cell r="AD74">
            <v>47.78</v>
          </cell>
          <cell r="AE74">
            <v>1.510060148</v>
          </cell>
        </row>
        <row r="75">
          <cell r="C75" t="str">
            <v>Australia</v>
          </cell>
          <cell r="D75" t="str">
            <v>Internode [Australia]</v>
          </cell>
          <cell r="E75" t="str">
            <v>FTTH</v>
          </cell>
          <cell r="F75" t="str">
            <v>NBN Fibre Broadband</v>
          </cell>
          <cell r="H75">
            <v>25</v>
          </cell>
          <cell r="I75" t="str">
            <v>Mbps</v>
          </cell>
          <cell r="J75">
            <v>25</v>
          </cell>
          <cell r="K75">
            <v>5</v>
          </cell>
          <cell r="L75" t="str">
            <v>Mbps</v>
          </cell>
          <cell r="M75">
            <v>300</v>
          </cell>
          <cell r="N75" t="str">
            <v>GB</v>
          </cell>
          <cell r="O75">
            <v>300</v>
          </cell>
          <cell r="P75" t="str">
            <v>AUD</v>
          </cell>
          <cell r="Q75">
            <v>99</v>
          </cell>
          <cell r="R75">
            <v>75</v>
          </cell>
          <cell r="S75">
            <v>74.95</v>
          </cell>
          <cell r="W75" t="str">
            <v>No</v>
          </cell>
          <cell r="X75" t="str">
            <v>No</v>
          </cell>
          <cell r="Y75" t="str">
            <v>No</v>
          </cell>
          <cell r="AA75" t="str">
            <v>Yes</v>
          </cell>
          <cell r="AB75">
            <v>0.1</v>
          </cell>
          <cell r="AC75">
            <v>1.1499999999999999</v>
          </cell>
          <cell r="AD75">
            <v>65.17</v>
          </cell>
          <cell r="AE75">
            <v>1.510060148</v>
          </cell>
        </row>
        <row r="76">
          <cell r="C76" t="str">
            <v>Australia</v>
          </cell>
          <cell r="D76" t="str">
            <v>Internode [Australia]</v>
          </cell>
          <cell r="E76" t="str">
            <v>FTTH</v>
          </cell>
          <cell r="F76" t="str">
            <v>NBN Fibre Broadband</v>
          </cell>
          <cell r="H76">
            <v>25</v>
          </cell>
          <cell r="I76" t="str">
            <v>Mbps</v>
          </cell>
          <cell r="J76">
            <v>25</v>
          </cell>
          <cell r="K76">
            <v>5</v>
          </cell>
          <cell r="L76" t="str">
            <v>Mbps</v>
          </cell>
          <cell r="M76">
            <v>600</v>
          </cell>
          <cell r="N76" t="str">
            <v>GB</v>
          </cell>
          <cell r="O76">
            <v>600</v>
          </cell>
          <cell r="P76" t="str">
            <v>AUD</v>
          </cell>
          <cell r="Q76">
            <v>99</v>
          </cell>
          <cell r="R76">
            <v>75</v>
          </cell>
          <cell r="S76">
            <v>94.95</v>
          </cell>
          <cell r="W76" t="str">
            <v>No</v>
          </cell>
          <cell r="X76" t="str">
            <v>No</v>
          </cell>
          <cell r="Y76" t="str">
            <v>No</v>
          </cell>
          <cell r="AA76" t="str">
            <v>Yes</v>
          </cell>
          <cell r="AB76">
            <v>0.1</v>
          </cell>
          <cell r="AC76">
            <v>1.1499999999999999</v>
          </cell>
          <cell r="AD76">
            <v>82.57</v>
          </cell>
          <cell r="AE76">
            <v>1.510060148</v>
          </cell>
        </row>
        <row r="77">
          <cell r="C77" t="str">
            <v>Australia</v>
          </cell>
          <cell r="D77" t="str">
            <v>Internode [Australia]</v>
          </cell>
          <cell r="E77" t="str">
            <v>FTTH</v>
          </cell>
          <cell r="F77" t="str">
            <v>NBN Fibre Broadband</v>
          </cell>
          <cell r="H77">
            <v>25</v>
          </cell>
          <cell r="I77" t="str">
            <v>Mbps</v>
          </cell>
          <cell r="J77">
            <v>25</v>
          </cell>
          <cell r="K77">
            <v>5</v>
          </cell>
          <cell r="L77" t="str">
            <v>Mbps</v>
          </cell>
          <cell r="M77">
            <v>1000</v>
          </cell>
          <cell r="N77" t="str">
            <v>GB</v>
          </cell>
          <cell r="O77">
            <v>1000</v>
          </cell>
          <cell r="P77" t="str">
            <v>AUD</v>
          </cell>
          <cell r="Q77">
            <v>99</v>
          </cell>
          <cell r="R77">
            <v>75</v>
          </cell>
          <cell r="S77">
            <v>144.94999999999999</v>
          </cell>
          <cell r="W77" t="str">
            <v>No</v>
          </cell>
          <cell r="X77" t="str">
            <v>No</v>
          </cell>
          <cell r="Y77" t="str">
            <v>No</v>
          </cell>
          <cell r="AA77" t="str">
            <v>Yes</v>
          </cell>
          <cell r="AB77">
            <v>0.1</v>
          </cell>
          <cell r="AC77">
            <v>1.1499999999999999</v>
          </cell>
          <cell r="AD77">
            <v>126.04</v>
          </cell>
          <cell r="AE77">
            <v>1.510060148</v>
          </cell>
        </row>
        <row r="78">
          <cell r="C78" t="str">
            <v>Australia</v>
          </cell>
          <cell r="D78" t="str">
            <v>Internode [Australia]</v>
          </cell>
          <cell r="E78" t="str">
            <v>FTTH</v>
          </cell>
          <cell r="F78" t="str">
            <v>NBN Fibre Broadband</v>
          </cell>
          <cell r="H78">
            <v>50</v>
          </cell>
          <cell r="I78" t="str">
            <v>Mbps</v>
          </cell>
          <cell r="J78">
            <v>50</v>
          </cell>
          <cell r="K78">
            <v>20</v>
          </cell>
          <cell r="L78" t="str">
            <v>Mbps</v>
          </cell>
          <cell r="M78">
            <v>30</v>
          </cell>
          <cell r="N78" t="str">
            <v>GB</v>
          </cell>
          <cell r="O78">
            <v>30</v>
          </cell>
          <cell r="P78" t="str">
            <v>AUD</v>
          </cell>
          <cell r="Q78">
            <v>99</v>
          </cell>
          <cell r="R78">
            <v>75</v>
          </cell>
          <cell r="S78">
            <v>64.95</v>
          </cell>
          <cell r="W78" t="str">
            <v>No</v>
          </cell>
          <cell r="X78" t="str">
            <v>No</v>
          </cell>
          <cell r="Y78" t="str">
            <v>No</v>
          </cell>
          <cell r="AA78" t="str">
            <v>Yes</v>
          </cell>
          <cell r="AB78">
            <v>0.1</v>
          </cell>
          <cell r="AC78">
            <v>1.1499999999999999</v>
          </cell>
          <cell r="AD78">
            <v>56.48</v>
          </cell>
          <cell r="AE78">
            <v>1.510060148</v>
          </cell>
        </row>
        <row r="79">
          <cell r="C79" t="str">
            <v>Australia</v>
          </cell>
          <cell r="D79" t="str">
            <v>Internode [Australia]</v>
          </cell>
          <cell r="E79" t="str">
            <v>FTTH</v>
          </cell>
          <cell r="F79" t="str">
            <v>NBN Fibre Broadband</v>
          </cell>
          <cell r="H79">
            <v>50</v>
          </cell>
          <cell r="I79" t="str">
            <v>Mbps</v>
          </cell>
          <cell r="J79">
            <v>50</v>
          </cell>
          <cell r="K79">
            <v>20</v>
          </cell>
          <cell r="L79" t="str">
            <v>Mbps</v>
          </cell>
          <cell r="M79">
            <v>300</v>
          </cell>
          <cell r="N79" t="str">
            <v>GB</v>
          </cell>
          <cell r="O79">
            <v>300</v>
          </cell>
          <cell r="P79" t="str">
            <v>AUD</v>
          </cell>
          <cell r="Q79">
            <v>99</v>
          </cell>
          <cell r="R79">
            <v>75</v>
          </cell>
          <cell r="S79">
            <v>84.95</v>
          </cell>
          <cell r="W79" t="str">
            <v>No</v>
          </cell>
          <cell r="X79" t="str">
            <v>No</v>
          </cell>
          <cell r="Y79" t="str">
            <v>No</v>
          </cell>
          <cell r="AA79" t="str">
            <v>Yes</v>
          </cell>
          <cell r="AB79">
            <v>0.1</v>
          </cell>
          <cell r="AC79">
            <v>1.1499999999999999</v>
          </cell>
          <cell r="AD79">
            <v>73.87</v>
          </cell>
          <cell r="AE79">
            <v>1.510060148</v>
          </cell>
        </row>
        <row r="80">
          <cell r="C80" t="str">
            <v>Australia</v>
          </cell>
          <cell r="D80" t="str">
            <v>Internode [Australia]</v>
          </cell>
          <cell r="E80" t="str">
            <v>FTTH</v>
          </cell>
          <cell r="F80" t="str">
            <v>NBN Fibre Broadband</v>
          </cell>
          <cell r="H80">
            <v>50</v>
          </cell>
          <cell r="I80" t="str">
            <v>Mbps</v>
          </cell>
          <cell r="J80">
            <v>50</v>
          </cell>
          <cell r="K80">
            <v>20</v>
          </cell>
          <cell r="L80" t="str">
            <v>Mbps</v>
          </cell>
          <cell r="M80">
            <v>600</v>
          </cell>
          <cell r="N80" t="str">
            <v>GB</v>
          </cell>
          <cell r="O80">
            <v>600</v>
          </cell>
          <cell r="P80" t="str">
            <v>AUD</v>
          </cell>
          <cell r="Q80">
            <v>99</v>
          </cell>
          <cell r="R80">
            <v>75</v>
          </cell>
          <cell r="S80">
            <v>104.95</v>
          </cell>
          <cell r="W80" t="str">
            <v>No</v>
          </cell>
          <cell r="X80" t="str">
            <v>No</v>
          </cell>
          <cell r="Y80" t="str">
            <v>No</v>
          </cell>
          <cell r="AA80" t="str">
            <v>Yes</v>
          </cell>
          <cell r="AB80">
            <v>0.1</v>
          </cell>
          <cell r="AC80">
            <v>1.1499999999999999</v>
          </cell>
          <cell r="AD80">
            <v>91.26</v>
          </cell>
          <cell r="AE80">
            <v>1.510060148</v>
          </cell>
        </row>
        <row r="81">
          <cell r="C81" t="str">
            <v>Australia</v>
          </cell>
          <cell r="D81" t="str">
            <v>Internode [Australia]</v>
          </cell>
          <cell r="E81" t="str">
            <v>FTTH</v>
          </cell>
          <cell r="F81" t="str">
            <v>NBN Fibre Broadband</v>
          </cell>
          <cell r="H81">
            <v>50</v>
          </cell>
          <cell r="I81" t="str">
            <v>Mbps</v>
          </cell>
          <cell r="J81">
            <v>50</v>
          </cell>
          <cell r="K81">
            <v>20</v>
          </cell>
          <cell r="L81" t="str">
            <v>Mbps</v>
          </cell>
          <cell r="M81">
            <v>1000</v>
          </cell>
          <cell r="N81" t="str">
            <v>GB</v>
          </cell>
          <cell r="O81">
            <v>1000</v>
          </cell>
          <cell r="P81" t="str">
            <v>AUD</v>
          </cell>
          <cell r="Q81">
            <v>99</v>
          </cell>
          <cell r="R81">
            <v>75</v>
          </cell>
          <cell r="S81">
            <v>154.94999999999999</v>
          </cell>
          <cell r="W81" t="str">
            <v>No</v>
          </cell>
          <cell r="X81" t="str">
            <v>No</v>
          </cell>
          <cell r="Y81" t="str">
            <v>No</v>
          </cell>
          <cell r="AA81" t="str">
            <v>Yes</v>
          </cell>
          <cell r="AB81">
            <v>0.1</v>
          </cell>
          <cell r="AC81">
            <v>1.1499999999999999</v>
          </cell>
          <cell r="AD81">
            <v>134.74</v>
          </cell>
          <cell r="AE81">
            <v>1.510060148</v>
          </cell>
        </row>
        <row r="82">
          <cell r="C82" t="str">
            <v>Australia</v>
          </cell>
          <cell r="D82" t="str">
            <v>Internode [Australia]</v>
          </cell>
          <cell r="E82" t="str">
            <v>FTTH</v>
          </cell>
          <cell r="F82" t="str">
            <v>NBN Fibre Broadband</v>
          </cell>
          <cell r="H82">
            <v>100</v>
          </cell>
          <cell r="I82" t="str">
            <v>Mbps</v>
          </cell>
          <cell r="J82">
            <v>100</v>
          </cell>
          <cell r="K82">
            <v>40</v>
          </cell>
          <cell r="L82" t="str">
            <v>Mbps</v>
          </cell>
          <cell r="M82">
            <v>30</v>
          </cell>
          <cell r="N82" t="str">
            <v>GB</v>
          </cell>
          <cell r="O82">
            <v>30</v>
          </cell>
          <cell r="P82" t="str">
            <v>AUD</v>
          </cell>
          <cell r="Q82">
            <v>99</v>
          </cell>
          <cell r="R82">
            <v>75</v>
          </cell>
          <cell r="S82">
            <v>74.95</v>
          </cell>
          <cell r="W82" t="str">
            <v>No</v>
          </cell>
          <cell r="X82" t="str">
            <v>No</v>
          </cell>
          <cell r="Y82" t="str">
            <v>No</v>
          </cell>
          <cell r="AA82" t="str">
            <v>Yes</v>
          </cell>
          <cell r="AB82">
            <v>0.1</v>
          </cell>
          <cell r="AC82">
            <v>1.1499999999999999</v>
          </cell>
          <cell r="AD82">
            <v>65.17</v>
          </cell>
          <cell r="AE82">
            <v>1.510060148</v>
          </cell>
        </row>
        <row r="83">
          <cell r="C83" t="str">
            <v>Australia</v>
          </cell>
          <cell r="D83" t="str">
            <v>Internode [Australia]</v>
          </cell>
          <cell r="E83" t="str">
            <v>FTTH</v>
          </cell>
          <cell r="F83" t="str">
            <v>NBN Fibre Broadband</v>
          </cell>
          <cell r="H83">
            <v>100</v>
          </cell>
          <cell r="I83" t="str">
            <v>Mbps</v>
          </cell>
          <cell r="J83">
            <v>100</v>
          </cell>
          <cell r="K83">
            <v>40</v>
          </cell>
          <cell r="L83" t="str">
            <v>Mbps</v>
          </cell>
          <cell r="M83">
            <v>300</v>
          </cell>
          <cell r="N83" t="str">
            <v>GB</v>
          </cell>
          <cell r="O83">
            <v>300</v>
          </cell>
          <cell r="P83" t="str">
            <v>AUD</v>
          </cell>
          <cell r="Q83">
            <v>99</v>
          </cell>
          <cell r="R83">
            <v>75</v>
          </cell>
          <cell r="S83">
            <v>94.95</v>
          </cell>
          <cell r="W83" t="str">
            <v>No</v>
          </cell>
          <cell r="X83" t="str">
            <v>No</v>
          </cell>
          <cell r="Y83" t="str">
            <v>No</v>
          </cell>
          <cell r="AA83" t="str">
            <v>Yes</v>
          </cell>
          <cell r="AB83">
            <v>0.1</v>
          </cell>
          <cell r="AC83">
            <v>1.1499999999999999</v>
          </cell>
          <cell r="AD83">
            <v>82.57</v>
          </cell>
          <cell r="AE83">
            <v>1.510060148</v>
          </cell>
        </row>
        <row r="84">
          <cell r="C84" t="str">
            <v>Australia</v>
          </cell>
          <cell r="D84" t="str">
            <v>Internode [Australia]</v>
          </cell>
          <cell r="E84" t="str">
            <v>FTTH</v>
          </cell>
          <cell r="F84" t="str">
            <v>NBN Fibre Broadband</v>
          </cell>
          <cell r="H84">
            <v>100</v>
          </cell>
          <cell r="I84" t="str">
            <v>Mbps</v>
          </cell>
          <cell r="J84">
            <v>100</v>
          </cell>
          <cell r="K84">
            <v>40</v>
          </cell>
          <cell r="L84" t="str">
            <v>Mbps</v>
          </cell>
          <cell r="M84">
            <v>600</v>
          </cell>
          <cell r="N84" t="str">
            <v>GB</v>
          </cell>
          <cell r="O84">
            <v>600</v>
          </cell>
          <cell r="P84" t="str">
            <v>AUD</v>
          </cell>
          <cell r="Q84">
            <v>99</v>
          </cell>
          <cell r="R84">
            <v>75</v>
          </cell>
          <cell r="S84">
            <v>114.95</v>
          </cell>
          <cell r="W84" t="str">
            <v>No</v>
          </cell>
          <cell r="X84" t="str">
            <v>No</v>
          </cell>
          <cell r="Y84" t="str">
            <v>No</v>
          </cell>
          <cell r="AA84" t="str">
            <v>Yes</v>
          </cell>
          <cell r="AB84">
            <v>0.1</v>
          </cell>
          <cell r="AC84">
            <v>1.1499999999999999</v>
          </cell>
          <cell r="AD84">
            <v>99.96</v>
          </cell>
          <cell r="AE84">
            <v>1.510060148</v>
          </cell>
        </row>
        <row r="85">
          <cell r="C85" t="str">
            <v>Australia</v>
          </cell>
          <cell r="D85" t="str">
            <v>Internode [Australia]</v>
          </cell>
          <cell r="E85" t="str">
            <v>FTTH</v>
          </cell>
          <cell r="F85" t="str">
            <v>NBN Fibre Broadband</v>
          </cell>
          <cell r="H85">
            <v>100</v>
          </cell>
          <cell r="I85" t="str">
            <v>Mbps</v>
          </cell>
          <cell r="J85">
            <v>100</v>
          </cell>
          <cell r="K85">
            <v>40</v>
          </cell>
          <cell r="L85" t="str">
            <v>Mbps</v>
          </cell>
          <cell r="M85">
            <v>1000</v>
          </cell>
          <cell r="N85" t="str">
            <v>GB</v>
          </cell>
          <cell r="O85">
            <v>1000</v>
          </cell>
          <cell r="P85" t="str">
            <v>AUD</v>
          </cell>
          <cell r="Q85">
            <v>99</v>
          </cell>
          <cell r="R85">
            <v>75</v>
          </cell>
          <cell r="S85">
            <v>164.95</v>
          </cell>
          <cell r="W85" t="str">
            <v>No</v>
          </cell>
          <cell r="X85" t="str">
            <v>No</v>
          </cell>
          <cell r="Y85" t="str">
            <v>No</v>
          </cell>
          <cell r="AA85" t="str">
            <v>Yes</v>
          </cell>
          <cell r="AB85">
            <v>0.1</v>
          </cell>
          <cell r="AC85">
            <v>1.1499999999999999</v>
          </cell>
          <cell r="AD85">
            <v>143.43</v>
          </cell>
          <cell r="AE85">
            <v>1.510060148</v>
          </cell>
        </row>
        <row r="86">
          <cell r="C86" t="str">
            <v>Australia</v>
          </cell>
          <cell r="D86" t="str">
            <v>Optus [Australia]</v>
          </cell>
          <cell r="E86" t="str">
            <v>ADSL</v>
          </cell>
          <cell r="F86" t="str">
            <v>Naked Broadband</v>
          </cell>
          <cell r="J86">
            <v>0</v>
          </cell>
          <cell r="M86">
            <v>30</v>
          </cell>
          <cell r="N86" t="str">
            <v>GB</v>
          </cell>
          <cell r="O86">
            <v>30</v>
          </cell>
          <cell r="P86" t="str">
            <v>AUD</v>
          </cell>
          <cell r="Q86">
            <v>90</v>
          </cell>
          <cell r="R86">
            <v>0</v>
          </cell>
          <cell r="S86">
            <v>55</v>
          </cell>
          <cell r="V86">
            <v>24</v>
          </cell>
          <cell r="W86" t="str">
            <v>No</v>
          </cell>
          <cell r="X86" t="str">
            <v>No</v>
          </cell>
          <cell r="Y86" t="str">
            <v>No</v>
          </cell>
          <cell r="AA86" t="str">
            <v>Yes</v>
          </cell>
          <cell r="AB86">
            <v>0.1</v>
          </cell>
          <cell r="AC86">
            <v>1.1499999999999999</v>
          </cell>
          <cell r="AD86">
            <v>47.83</v>
          </cell>
          <cell r="AE86">
            <v>1.510060148</v>
          </cell>
        </row>
        <row r="87">
          <cell r="C87" t="str">
            <v>Australia</v>
          </cell>
          <cell r="D87" t="str">
            <v>Optus [Australia]</v>
          </cell>
          <cell r="E87" t="str">
            <v>ADSL</v>
          </cell>
          <cell r="F87" t="str">
            <v>Naked Broadband</v>
          </cell>
          <cell r="J87">
            <v>0</v>
          </cell>
          <cell r="M87">
            <v>200</v>
          </cell>
          <cell r="N87" t="str">
            <v>GB</v>
          </cell>
          <cell r="O87">
            <v>200</v>
          </cell>
          <cell r="P87" t="str">
            <v>AUD</v>
          </cell>
          <cell r="Q87">
            <v>90</v>
          </cell>
          <cell r="R87">
            <v>0</v>
          </cell>
          <cell r="S87">
            <v>80</v>
          </cell>
          <cell r="V87">
            <v>24</v>
          </cell>
          <cell r="W87" t="str">
            <v>No</v>
          </cell>
          <cell r="X87" t="str">
            <v>No</v>
          </cell>
          <cell r="Y87" t="str">
            <v>No</v>
          </cell>
          <cell r="AA87" t="str">
            <v>Yes</v>
          </cell>
          <cell r="AB87">
            <v>0.1</v>
          </cell>
          <cell r="AC87">
            <v>1.1499999999999999</v>
          </cell>
          <cell r="AD87">
            <v>69.569999999999993</v>
          </cell>
          <cell r="AE87">
            <v>1.510060148</v>
          </cell>
        </row>
        <row r="88">
          <cell r="C88" t="str">
            <v>Australia</v>
          </cell>
          <cell r="D88" t="str">
            <v>Optus [Australia]</v>
          </cell>
          <cell r="E88" t="str">
            <v>ADSL</v>
          </cell>
          <cell r="F88" t="str">
            <v>Naked Broadband</v>
          </cell>
          <cell r="J88">
            <v>0</v>
          </cell>
          <cell r="M88" t="str">
            <v>Unlimited</v>
          </cell>
          <cell r="O88" t="str">
            <v>Unlimited</v>
          </cell>
          <cell r="P88" t="str">
            <v>AUD</v>
          </cell>
          <cell r="Q88">
            <v>90</v>
          </cell>
          <cell r="R88">
            <v>0</v>
          </cell>
          <cell r="S88">
            <v>100</v>
          </cell>
          <cell r="V88">
            <v>24</v>
          </cell>
          <cell r="W88" t="str">
            <v>No</v>
          </cell>
          <cell r="X88" t="str">
            <v>No</v>
          </cell>
          <cell r="Y88" t="str">
            <v>No</v>
          </cell>
          <cell r="AA88" t="str">
            <v>Yes</v>
          </cell>
          <cell r="AB88">
            <v>0.1</v>
          </cell>
          <cell r="AC88">
            <v>1.1499999999999999</v>
          </cell>
          <cell r="AD88">
            <v>86.96</v>
          </cell>
          <cell r="AE88">
            <v>1.510060148</v>
          </cell>
        </row>
        <row r="89">
          <cell r="C89" t="str">
            <v>Australia</v>
          </cell>
          <cell r="D89" t="str">
            <v>Optus [Australia]</v>
          </cell>
          <cell r="E89" t="str">
            <v>FTTH</v>
          </cell>
          <cell r="F89" t="str">
            <v>NBN Fibre Broadband</v>
          </cell>
          <cell r="H89">
            <v>12</v>
          </cell>
          <cell r="I89" t="str">
            <v>Mbps</v>
          </cell>
          <cell r="J89">
            <v>12</v>
          </cell>
          <cell r="K89">
            <v>1</v>
          </cell>
          <cell r="L89" t="str">
            <v>Mbps</v>
          </cell>
          <cell r="M89">
            <v>30</v>
          </cell>
          <cell r="N89" t="str">
            <v>GB</v>
          </cell>
          <cell r="O89">
            <v>30</v>
          </cell>
          <cell r="P89" t="str">
            <v>AUD</v>
          </cell>
          <cell r="Q89">
            <v>90</v>
          </cell>
          <cell r="R89">
            <v>0</v>
          </cell>
          <cell r="S89">
            <v>55</v>
          </cell>
          <cell r="V89">
            <v>24</v>
          </cell>
          <cell r="W89" t="str">
            <v>No</v>
          </cell>
          <cell r="X89" t="str">
            <v>No</v>
          </cell>
          <cell r="Y89" t="str">
            <v>No</v>
          </cell>
          <cell r="AA89" t="str">
            <v>Yes</v>
          </cell>
          <cell r="AB89">
            <v>0.1</v>
          </cell>
          <cell r="AC89">
            <v>1.1499999999999999</v>
          </cell>
          <cell r="AD89">
            <v>47.83</v>
          </cell>
          <cell r="AE89">
            <v>1.510060148</v>
          </cell>
        </row>
        <row r="90">
          <cell r="C90" t="str">
            <v>Australia</v>
          </cell>
          <cell r="D90" t="str">
            <v>Optus [Australia]</v>
          </cell>
          <cell r="E90" t="str">
            <v>FTTH</v>
          </cell>
          <cell r="F90" t="str">
            <v>NBN Fibre Broadband</v>
          </cell>
          <cell r="H90">
            <v>12</v>
          </cell>
          <cell r="I90" t="str">
            <v>Mbps</v>
          </cell>
          <cell r="J90">
            <v>12</v>
          </cell>
          <cell r="K90">
            <v>1</v>
          </cell>
          <cell r="L90" t="str">
            <v>Mbps</v>
          </cell>
          <cell r="M90">
            <v>200</v>
          </cell>
          <cell r="N90" t="str">
            <v>GB</v>
          </cell>
          <cell r="O90">
            <v>200</v>
          </cell>
          <cell r="P90" t="str">
            <v>AUD</v>
          </cell>
          <cell r="Q90">
            <v>90</v>
          </cell>
          <cell r="R90">
            <v>0</v>
          </cell>
          <cell r="S90">
            <v>80</v>
          </cell>
          <cell r="V90">
            <v>24</v>
          </cell>
          <cell r="W90" t="str">
            <v>No</v>
          </cell>
          <cell r="X90" t="str">
            <v>No</v>
          </cell>
          <cell r="Y90" t="str">
            <v>No</v>
          </cell>
          <cell r="AA90" t="str">
            <v>Yes</v>
          </cell>
          <cell r="AB90">
            <v>0.1</v>
          </cell>
          <cell r="AC90">
            <v>1.1499999999999999</v>
          </cell>
          <cell r="AD90">
            <v>69.569999999999993</v>
          </cell>
          <cell r="AE90">
            <v>1.510060148</v>
          </cell>
        </row>
        <row r="91">
          <cell r="C91" t="str">
            <v>Australia</v>
          </cell>
          <cell r="D91" t="str">
            <v>Optus [Australia]</v>
          </cell>
          <cell r="E91" t="str">
            <v>FTTH</v>
          </cell>
          <cell r="F91" t="str">
            <v>NBN Fibre Broadband</v>
          </cell>
          <cell r="H91">
            <v>12</v>
          </cell>
          <cell r="I91" t="str">
            <v>Mbps</v>
          </cell>
          <cell r="J91">
            <v>12</v>
          </cell>
          <cell r="K91">
            <v>1</v>
          </cell>
          <cell r="L91" t="str">
            <v>Mbps</v>
          </cell>
          <cell r="M91" t="str">
            <v>Unlimited</v>
          </cell>
          <cell r="O91" t="str">
            <v>Unlimited</v>
          </cell>
          <cell r="P91" t="str">
            <v>AUD</v>
          </cell>
          <cell r="Q91">
            <v>90</v>
          </cell>
          <cell r="R91">
            <v>0</v>
          </cell>
          <cell r="S91">
            <v>100</v>
          </cell>
          <cell r="V91">
            <v>24</v>
          </cell>
          <cell r="W91" t="str">
            <v>No</v>
          </cell>
          <cell r="X91" t="str">
            <v>No</v>
          </cell>
          <cell r="Y91" t="str">
            <v>No</v>
          </cell>
          <cell r="AA91" t="str">
            <v>Yes</v>
          </cell>
          <cell r="AB91">
            <v>0.1</v>
          </cell>
          <cell r="AC91">
            <v>1.1499999999999999</v>
          </cell>
          <cell r="AD91">
            <v>86.96</v>
          </cell>
          <cell r="AE91">
            <v>1.510060148</v>
          </cell>
        </row>
        <row r="92">
          <cell r="C92" t="str">
            <v>Australia</v>
          </cell>
          <cell r="D92" t="str">
            <v>Optus [Australia]</v>
          </cell>
          <cell r="E92" t="str">
            <v>FTTH</v>
          </cell>
          <cell r="F92" t="str">
            <v>NBN Fibre Broadband</v>
          </cell>
          <cell r="H92">
            <v>25</v>
          </cell>
          <cell r="I92" t="str">
            <v>Mbps</v>
          </cell>
          <cell r="J92">
            <v>25</v>
          </cell>
          <cell r="K92">
            <v>5</v>
          </cell>
          <cell r="L92" t="str">
            <v>Mbps</v>
          </cell>
          <cell r="M92">
            <v>30</v>
          </cell>
          <cell r="N92" t="str">
            <v>GB</v>
          </cell>
          <cell r="O92">
            <v>30</v>
          </cell>
          <cell r="P92" t="str">
            <v>AUD</v>
          </cell>
          <cell r="Q92">
            <v>90</v>
          </cell>
          <cell r="R92">
            <v>0</v>
          </cell>
          <cell r="S92">
            <v>60</v>
          </cell>
          <cell r="V92">
            <v>24</v>
          </cell>
          <cell r="W92" t="str">
            <v>No</v>
          </cell>
          <cell r="X92" t="str">
            <v>No</v>
          </cell>
          <cell r="Y92" t="str">
            <v>No</v>
          </cell>
          <cell r="AA92" t="str">
            <v>Yes</v>
          </cell>
          <cell r="AB92">
            <v>0.1</v>
          </cell>
          <cell r="AC92">
            <v>1.1499999999999999</v>
          </cell>
          <cell r="AD92">
            <v>52.17</v>
          </cell>
          <cell r="AE92">
            <v>1.510060148</v>
          </cell>
        </row>
        <row r="93">
          <cell r="C93" t="str">
            <v>Australia</v>
          </cell>
          <cell r="D93" t="str">
            <v>Optus [Australia]</v>
          </cell>
          <cell r="E93" t="str">
            <v>FTTH</v>
          </cell>
          <cell r="F93" t="str">
            <v>NBN Fibre Broadband</v>
          </cell>
          <cell r="H93">
            <v>25</v>
          </cell>
          <cell r="I93" t="str">
            <v>Mbps</v>
          </cell>
          <cell r="J93">
            <v>25</v>
          </cell>
          <cell r="K93">
            <v>5</v>
          </cell>
          <cell r="L93" t="str">
            <v>Mbps</v>
          </cell>
          <cell r="M93">
            <v>200</v>
          </cell>
          <cell r="N93" t="str">
            <v>GB</v>
          </cell>
          <cell r="O93">
            <v>200</v>
          </cell>
          <cell r="P93" t="str">
            <v>AUD</v>
          </cell>
          <cell r="Q93">
            <v>90</v>
          </cell>
          <cell r="R93">
            <v>0</v>
          </cell>
          <cell r="S93">
            <v>85</v>
          </cell>
          <cell r="V93">
            <v>24</v>
          </cell>
          <cell r="W93" t="str">
            <v>No</v>
          </cell>
          <cell r="X93" t="str">
            <v>No</v>
          </cell>
          <cell r="Y93" t="str">
            <v>No</v>
          </cell>
          <cell r="AA93" t="str">
            <v>Yes</v>
          </cell>
          <cell r="AB93">
            <v>0.1</v>
          </cell>
          <cell r="AC93">
            <v>1.1499999999999999</v>
          </cell>
          <cell r="AD93">
            <v>73.91</v>
          </cell>
          <cell r="AE93">
            <v>1.510060148</v>
          </cell>
        </row>
        <row r="94">
          <cell r="C94" t="str">
            <v>Australia</v>
          </cell>
          <cell r="D94" t="str">
            <v>Optus [Australia]</v>
          </cell>
          <cell r="E94" t="str">
            <v>FTTH</v>
          </cell>
          <cell r="F94" t="str">
            <v>NBN Fibre Broadband</v>
          </cell>
          <cell r="H94">
            <v>25</v>
          </cell>
          <cell r="I94" t="str">
            <v>Mbps</v>
          </cell>
          <cell r="J94">
            <v>25</v>
          </cell>
          <cell r="K94">
            <v>5</v>
          </cell>
          <cell r="L94" t="str">
            <v>Mbps</v>
          </cell>
          <cell r="M94" t="str">
            <v>Unlimited</v>
          </cell>
          <cell r="O94" t="str">
            <v>Unlimited</v>
          </cell>
          <cell r="P94" t="str">
            <v>AUD</v>
          </cell>
          <cell r="Q94">
            <v>90</v>
          </cell>
          <cell r="R94">
            <v>0</v>
          </cell>
          <cell r="S94">
            <v>105</v>
          </cell>
          <cell r="V94">
            <v>24</v>
          </cell>
          <cell r="W94" t="str">
            <v>No</v>
          </cell>
          <cell r="X94" t="str">
            <v>No</v>
          </cell>
          <cell r="Y94" t="str">
            <v>No</v>
          </cell>
          <cell r="AA94" t="str">
            <v>Yes</v>
          </cell>
          <cell r="AB94">
            <v>0.1</v>
          </cell>
          <cell r="AC94">
            <v>1.1499999999999999</v>
          </cell>
          <cell r="AD94">
            <v>91.3</v>
          </cell>
          <cell r="AE94">
            <v>1.510060148</v>
          </cell>
        </row>
        <row r="95">
          <cell r="C95" t="str">
            <v>Australia</v>
          </cell>
          <cell r="D95" t="str">
            <v>Optus [Australia]</v>
          </cell>
          <cell r="E95" t="str">
            <v>FTTH</v>
          </cell>
          <cell r="F95" t="str">
            <v>NBN Fibre Broadband</v>
          </cell>
          <cell r="H95">
            <v>50</v>
          </cell>
          <cell r="I95" t="str">
            <v>Mbps</v>
          </cell>
          <cell r="J95">
            <v>50</v>
          </cell>
          <cell r="K95">
            <v>20</v>
          </cell>
          <cell r="L95" t="str">
            <v>Mbps</v>
          </cell>
          <cell r="M95">
            <v>30</v>
          </cell>
          <cell r="N95" t="str">
            <v>GB</v>
          </cell>
          <cell r="O95">
            <v>30</v>
          </cell>
          <cell r="P95" t="str">
            <v>AUD</v>
          </cell>
          <cell r="Q95">
            <v>90</v>
          </cell>
          <cell r="R95">
            <v>0</v>
          </cell>
          <cell r="S95">
            <v>65</v>
          </cell>
          <cell r="V95">
            <v>24</v>
          </cell>
          <cell r="W95" t="str">
            <v>No</v>
          </cell>
          <cell r="X95" t="str">
            <v>No</v>
          </cell>
          <cell r="Y95" t="str">
            <v>No</v>
          </cell>
          <cell r="AA95" t="str">
            <v>Yes</v>
          </cell>
          <cell r="AB95">
            <v>0.1</v>
          </cell>
          <cell r="AC95">
            <v>1.1499999999999999</v>
          </cell>
          <cell r="AD95">
            <v>56.52</v>
          </cell>
          <cell r="AE95">
            <v>1.510060148</v>
          </cell>
        </row>
        <row r="96">
          <cell r="C96" t="str">
            <v>Australia</v>
          </cell>
          <cell r="D96" t="str">
            <v>Optus [Australia]</v>
          </cell>
          <cell r="E96" t="str">
            <v>FTTH</v>
          </cell>
          <cell r="F96" t="str">
            <v>NBN Fibre Broadband</v>
          </cell>
          <cell r="H96">
            <v>50</v>
          </cell>
          <cell r="I96" t="str">
            <v>Mbps</v>
          </cell>
          <cell r="J96">
            <v>50</v>
          </cell>
          <cell r="K96">
            <v>20</v>
          </cell>
          <cell r="L96" t="str">
            <v>Mbps</v>
          </cell>
          <cell r="M96">
            <v>200</v>
          </cell>
          <cell r="N96" t="str">
            <v>GB</v>
          </cell>
          <cell r="O96">
            <v>200</v>
          </cell>
          <cell r="P96" t="str">
            <v>AUD</v>
          </cell>
          <cell r="Q96">
            <v>90</v>
          </cell>
          <cell r="R96">
            <v>0</v>
          </cell>
          <cell r="S96">
            <v>90</v>
          </cell>
          <cell r="V96">
            <v>24</v>
          </cell>
          <cell r="W96" t="str">
            <v>No</v>
          </cell>
          <cell r="X96" t="str">
            <v>No</v>
          </cell>
          <cell r="Y96" t="str">
            <v>No</v>
          </cell>
          <cell r="AA96" t="str">
            <v>Yes</v>
          </cell>
          <cell r="AB96">
            <v>0.1</v>
          </cell>
          <cell r="AC96">
            <v>1.1499999999999999</v>
          </cell>
          <cell r="AD96">
            <v>78.260000000000005</v>
          </cell>
          <cell r="AE96">
            <v>1.510060148</v>
          </cell>
        </row>
        <row r="97">
          <cell r="C97" t="str">
            <v>Australia</v>
          </cell>
          <cell r="D97" t="str">
            <v>Optus [Australia]</v>
          </cell>
          <cell r="E97" t="str">
            <v>FTTH</v>
          </cell>
          <cell r="F97" t="str">
            <v>NBN Fibre Broadband</v>
          </cell>
          <cell r="H97">
            <v>50</v>
          </cell>
          <cell r="I97" t="str">
            <v>Mbps</v>
          </cell>
          <cell r="J97">
            <v>50</v>
          </cell>
          <cell r="K97">
            <v>20</v>
          </cell>
          <cell r="L97" t="str">
            <v>Mbps</v>
          </cell>
          <cell r="M97" t="str">
            <v>Unlimited</v>
          </cell>
          <cell r="O97" t="str">
            <v>Unlimited</v>
          </cell>
          <cell r="P97" t="str">
            <v>AUD</v>
          </cell>
          <cell r="Q97">
            <v>90</v>
          </cell>
          <cell r="R97">
            <v>0</v>
          </cell>
          <cell r="S97">
            <v>110</v>
          </cell>
          <cell r="V97">
            <v>24</v>
          </cell>
          <cell r="W97" t="str">
            <v>No</v>
          </cell>
          <cell r="X97" t="str">
            <v>No</v>
          </cell>
          <cell r="Y97" t="str">
            <v>No</v>
          </cell>
          <cell r="AA97" t="str">
            <v>Yes</v>
          </cell>
          <cell r="AB97">
            <v>0.1</v>
          </cell>
          <cell r="AC97">
            <v>1.1499999999999999</v>
          </cell>
          <cell r="AD97">
            <v>95.65</v>
          </cell>
          <cell r="AE97">
            <v>1.510060148</v>
          </cell>
        </row>
        <row r="98">
          <cell r="C98" t="str">
            <v>Australia</v>
          </cell>
          <cell r="D98" t="str">
            <v>Optus [Australia]</v>
          </cell>
          <cell r="E98" t="str">
            <v>FTTH</v>
          </cell>
          <cell r="F98" t="str">
            <v>NBN Fibre Broadband</v>
          </cell>
          <cell r="H98">
            <v>100</v>
          </cell>
          <cell r="I98" t="str">
            <v>Mbps</v>
          </cell>
          <cell r="J98">
            <v>100</v>
          </cell>
          <cell r="K98">
            <v>40</v>
          </cell>
          <cell r="L98" t="str">
            <v>Mbps</v>
          </cell>
          <cell r="M98">
            <v>30</v>
          </cell>
          <cell r="N98" t="str">
            <v>GB</v>
          </cell>
          <cell r="O98">
            <v>30</v>
          </cell>
          <cell r="P98" t="str">
            <v>AUD</v>
          </cell>
          <cell r="Q98">
            <v>90</v>
          </cell>
          <cell r="R98">
            <v>0</v>
          </cell>
          <cell r="S98">
            <v>75</v>
          </cell>
          <cell r="V98">
            <v>24</v>
          </cell>
          <cell r="W98" t="str">
            <v>No</v>
          </cell>
          <cell r="X98" t="str">
            <v>No</v>
          </cell>
          <cell r="Y98" t="str">
            <v>No</v>
          </cell>
          <cell r="AA98" t="str">
            <v>Yes</v>
          </cell>
          <cell r="AB98">
            <v>0.1</v>
          </cell>
          <cell r="AC98">
            <v>1.1499999999999999</v>
          </cell>
          <cell r="AD98">
            <v>65.22</v>
          </cell>
          <cell r="AE98">
            <v>1.510060148</v>
          </cell>
        </row>
        <row r="99">
          <cell r="C99" t="str">
            <v>Australia</v>
          </cell>
          <cell r="D99" t="str">
            <v>Optus [Australia]</v>
          </cell>
          <cell r="E99" t="str">
            <v>FTTH</v>
          </cell>
          <cell r="F99" t="str">
            <v>NBN Fibre Broadband</v>
          </cell>
          <cell r="H99">
            <v>100</v>
          </cell>
          <cell r="I99" t="str">
            <v>Mbps</v>
          </cell>
          <cell r="J99">
            <v>100</v>
          </cell>
          <cell r="K99">
            <v>40</v>
          </cell>
          <cell r="L99" t="str">
            <v>Mbps</v>
          </cell>
          <cell r="M99">
            <v>200</v>
          </cell>
          <cell r="N99" t="str">
            <v>GB</v>
          </cell>
          <cell r="O99">
            <v>200</v>
          </cell>
          <cell r="P99" t="str">
            <v>AUD</v>
          </cell>
          <cell r="Q99">
            <v>90</v>
          </cell>
          <cell r="R99">
            <v>0</v>
          </cell>
          <cell r="S99">
            <v>100</v>
          </cell>
          <cell r="V99">
            <v>24</v>
          </cell>
          <cell r="W99" t="str">
            <v>No</v>
          </cell>
          <cell r="X99" t="str">
            <v>No</v>
          </cell>
          <cell r="Y99" t="str">
            <v>No</v>
          </cell>
          <cell r="AA99" t="str">
            <v>Yes</v>
          </cell>
          <cell r="AB99">
            <v>0.1</v>
          </cell>
          <cell r="AC99">
            <v>1.1499999999999999</v>
          </cell>
          <cell r="AD99">
            <v>86.96</v>
          </cell>
          <cell r="AE99">
            <v>1.510060148</v>
          </cell>
        </row>
        <row r="100">
          <cell r="C100" t="str">
            <v>Australia</v>
          </cell>
          <cell r="D100" t="str">
            <v>Optus [Australia]</v>
          </cell>
          <cell r="E100" t="str">
            <v>FTTH</v>
          </cell>
          <cell r="F100" t="str">
            <v>NBN Fibre Broadband</v>
          </cell>
          <cell r="H100">
            <v>100</v>
          </cell>
          <cell r="I100" t="str">
            <v>Mbps</v>
          </cell>
          <cell r="J100">
            <v>100</v>
          </cell>
          <cell r="K100">
            <v>40</v>
          </cell>
          <cell r="L100" t="str">
            <v>Mbps</v>
          </cell>
          <cell r="M100" t="str">
            <v>Unlimited</v>
          </cell>
          <cell r="O100" t="str">
            <v>Unlimited</v>
          </cell>
          <cell r="P100" t="str">
            <v>AUD</v>
          </cell>
          <cell r="Q100">
            <v>90</v>
          </cell>
          <cell r="R100">
            <v>0</v>
          </cell>
          <cell r="S100">
            <v>120</v>
          </cell>
          <cell r="V100">
            <v>24</v>
          </cell>
          <cell r="W100" t="str">
            <v>No</v>
          </cell>
          <cell r="X100" t="str">
            <v>No</v>
          </cell>
          <cell r="Y100" t="str">
            <v>No</v>
          </cell>
          <cell r="AA100" t="str">
            <v>Yes</v>
          </cell>
          <cell r="AB100">
            <v>0.1</v>
          </cell>
          <cell r="AC100">
            <v>1.1499999999999999</v>
          </cell>
          <cell r="AD100">
            <v>104.35</v>
          </cell>
          <cell r="AE100">
            <v>1.510060148</v>
          </cell>
        </row>
        <row r="101">
          <cell r="C101" t="str">
            <v>Australia</v>
          </cell>
          <cell r="D101" t="str">
            <v>Telstra BigPond [Australia]</v>
          </cell>
          <cell r="E101" t="str">
            <v>ADSL</v>
          </cell>
          <cell r="F101" t="str">
            <v>T-Broadband</v>
          </cell>
          <cell r="J101">
            <v>0</v>
          </cell>
          <cell r="M101">
            <v>50</v>
          </cell>
          <cell r="N101" t="str">
            <v>GB</v>
          </cell>
          <cell r="O101">
            <v>50</v>
          </cell>
          <cell r="P101" t="str">
            <v>AUD</v>
          </cell>
          <cell r="Q101">
            <v>216</v>
          </cell>
          <cell r="R101">
            <v>0</v>
          </cell>
          <cell r="S101">
            <v>73</v>
          </cell>
          <cell r="W101" t="str">
            <v>No</v>
          </cell>
          <cell r="X101" t="str">
            <v>No</v>
          </cell>
          <cell r="Y101" t="str">
            <v>Yes</v>
          </cell>
          <cell r="AA101" t="str">
            <v>Yes</v>
          </cell>
          <cell r="AB101">
            <v>0.1</v>
          </cell>
          <cell r="AC101">
            <v>1.1499999999999999</v>
          </cell>
          <cell r="AD101">
            <v>63.48</v>
          </cell>
          <cell r="AE101">
            <v>1.510060148</v>
          </cell>
        </row>
        <row r="102">
          <cell r="C102" t="str">
            <v>Australia</v>
          </cell>
          <cell r="D102" t="str">
            <v>Telstra BigPond [Australia]</v>
          </cell>
          <cell r="E102" t="str">
            <v>ADSL</v>
          </cell>
          <cell r="F102" t="str">
            <v>T-Broadband</v>
          </cell>
          <cell r="J102">
            <v>0</v>
          </cell>
          <cell r="M102">
            <v>200</v>
          </cell>
          <cell r="N102" t="str">
            <v>GB</v>
          </cell>
          <cell r="O102">
            <v>200</v>
          </cell>
          <cell r="P102" t="str">
            <v>AUD</v>
          </cell>
          <cell r="Q102">
            <v>216</v>
          </cell>
          <cell r="R102">
            <v>0</v>
          </cell>
          <cell r="S102">
            <v>93</v>
          </cell>
          <cell r="W102" t="str">
            <v>No</v>
          </cell>
          <cell r="X102" t="str">
            <v>No</v>
          </cell>
          <cell r="Y102" t="str">
            <v>Yes</v>
          </cell>
          <cell r="AA102" t="str">
            <v>Yes</v>
          </cell>
          <cell r="AB102">
            <v>0.1</v>
          </cell>
          <cell r="AC102">
            <v>1.1499999999999999</v>
          </cell>
          <cell r="AD102">
            <v>80.87</v>
          </cell>
          <cell r="AE102">
            <v>1.510060148</v>
          </cell>
        </row>
        <row r="103">
          <cell r="C103" t="str">
            <v>Australia</v>
          </cell>
          <cell r="D103" t="str">
            <v>Telstra BigPond [Australia]</v>
          </cell>
          <cell r="E103" t="str">
            <v>ADSL</v>
          </cell>
          <cell r="F103" t="str">
            <v>T-Broadband</v>
          </cell>
          <cell r="J103">
            <v>0</v>
          </cell>
          <cell r="M103">
            <v>500</v>
          </cell>
          <cell r="N103" t="str">
            <v>GB</v>
          </cell>
          <cell r="O103">
            <v>500</v>
          </cell>
          <cell r="P103" t="str">
            <v>AUD</v>
          </cell>
          <cell r="Q103">
            <v>216</v>
          </cell>
          <cell r="R103">
            <v>0</v>
          </cell>
          <cell r="S103">
            <v>113</v>
          </cell>
          <cell r="W103" t="str">
            <v>No</v>
          </cell>
          <cell r="X103" t="str">
            <v>No</v>
          </cell>
          <cell r="Y103" t="str">
            <v>Yes</v>
          </cell>
          <cell r="AA103" t="str">
            <v>Yes</v>
          </cell>
          <cell r="AB103">
            <v>0.1</v>
          </cell>
          <cell r="AC103">
            <v>1.1499999999999999</v>
          </cell>
          <cell r="AD103">
            <v>98.26</v>
          </cell>
          <cell r="AE103">
            <v>1.510060148</v>
          </cell>
        </row>
        <row r="104">
          <cell r="C104" t="str">
            <v>Australia</v>
          </cell>
          <cell r="D104" t="str">
            <v>Telstra BigPond [Australia]</v>
          </cell>
          <cell r="E104" t="str">
            <v>FTTH</v>
          </cell>
          <cell r="F104" t="str">
            <v>T-Broadband</v>
          </cell>
          <cell r="H104">
            <v>25</v>
          </cell>
          <cell r="I104" t="str">
            <v>Mbps</v>
          </cell>
          <cell r="J104">
            <v>25</v>
          </cell>
          <cell r="K104">
            <v>5</v>
          </cell>
          <cell r="L104" t="str">
            <v>Mbps</v>
          </cell>
          <cell r="M104">
            <v>10</v>
          </cell>
          <cell r="N104" t="str">
            <v>GB</v>
          </cell>
          <cell r="O104">
            <v>10</v>
          </cell>
          <cell r="P104" t="str">
            <v>AUD</v>
          </cell>
          <cell r="Q104">
            <v>59</v>
          </cell>
          <cell r="R104">
            <v>0</v>
          </cell>
          <cell r="S104">
            <v>80</v>
          </cell>
          <cell r="V104">
            <v>24</v>
          </cell>
          <cell r="W104" t="str">
            <v>No</v>
          </cell>
          <cell r="X104" t="str">
            <v>No</v>
          </cell>
          <cell r="Y104" t="str">
            <v>Yes</v>
          </cell>
          <cell r="Z104" t="str">
            <v>Unlimited local</v>
          </cell>
          <cell r="AA104" t="str">
            <v>Yes</v>
          </cell>
          <cell r="AB104">
            <v>0.1</v>
          </cell>
          <cell r="AC104">
            <v>1.1499999999999999</v>
          </cell>
          <cell r="AD104">
            <v>69.569999999999993</v>
          </cell>
          <cell r="AE104">
            <v>1.510060148</v>
          </cell>
        </row>
        <row r="105">
          <cell r="C105" t="str">
            <v>Australia</v>
          </cell>
          <cell r="D105" t="str">
            <v>Telstra BigPond [Australia]</v>
          </cell>
          <cell r="E105" t="str">
            <v>FTTH</v>
          </cell>
          <cell r="F105" t="str">
            <v>T-Broadband</v>
          </cell>
          <cell r="H105">
            <v>25</v>
          </cell>
          <cell r="I105" t="str">
            <v>Mbps</v>
          </cell>
          <cell r="J105">
            <v>25</v>
          </cell>
          <cell r="K105">
            <v>5</v>
          </cell>
          <cell r="L105" t="str">
            <v>Mbps</v>
          </cell>
          <cell r="M105">
            <v>100</v>
          </cell>
          <cell r="N105" t="str">
            <v>GB</v>
          </cell>
          <cell r="O105">
            <v>100</v>
          </cell>
          <cell r="P105" t="str">
            <v>AUD</v>
          </cell>
          <cell r="Q105">
            <v>59</v>
          </cell>
          <cell r="R105">
            <v>0</v>
          </cell>
          <cell r="S105">
            <v>100</v>
          </cell>
          <cell r="V105">
            <v>24</v>
          </cell>
          <cell r="W105" t="str">
            <v>No</v>
          </cell>
          <cell r="X105" t="str">
            <v>No</v>
          </cell>
          <cell r="Y105" t="str">
            <v>Yes</v>
          </cell>
          <cell r="Z105" t="str">
            <v>Unlimited nat'l landline</v>
          </cell>
          <cell r="AA105" t="str">
            <v>Yes</v>
          </cell>
          <cell r="AB105">
            <v>0.1</v>
          </cell>
          <cell r="AC105">
            <v>1.1499999999999999</v>
          </cell>
          <cell r="AD105">
            <v>86.96</v>
          </cell>
          <cell r="AE105">
            <v>1.510060148</v>
          </cell>
        </row>
        <row r="106">
          <cell r="C106" t="str">
            <v>Australia</v>
          </cell>
          <cell r="D106" t="str">
            <v>Telstra BigPond [Australia]</v>
          </cell>
          <cell r="E106" t="str">
            <v>FTTH</v>
          </cell>
          <cell r="F106" t="str">
            <v>T-Broadband</v>
          </cell>
          <cell r="H106">
            <v>25</v>
          </cell>
          <cell r="I106" t="str">
            <v>Mbps</v>
          </cell>
          <cell r="J106">
            <v>25</v>
          </cell>
          <cell r="K106">
            <v>5</v>
          </cell>
          <cell r="L106" t="str">
            <v>Mbps</v>
          </cell>
          <cell r="M106">
            <v>200</v>
          </cell>
          <cell r="N106" t="str">
            <v>GB</v>
          </cell>
          <cell r="O106">
            <v>200</v>
          </cell>
          <cell r="P106" t="str">
            <v>AUD</v>
          </cell>
          <cell r="Q106">
            <v>59</v>
          </cell>
          <cell r="R106">
            <v>0</v>
          </cell>
          <cell r="S106">
            <v>130</v>
          </cell>
          <cell r="V106">
            <v>24</v>
          </cell>
          <cell r="W106" t="str">
            <v>No</v>
          </cell>
          <cell r="X106" t="str">
            <v>No</v>
          </cell>
          <cell r="Y106" t="str">
            <v>Yes</v>
          </cell>
          <cell r="Z106" t="str">
            <v>Unlimited nat'l landline</v>
          </cell>
          <cell r="AA106" t="str">
            <v>Yes</v>
          </cell>
          <cell r="AB106">
            <v>0.1</v>
          </cell>
          <cell r="AC106">
            <v>1.1499999999999999</v>
          </cell>
          <cell r="AD106">
            <v>113.04</v>
          </cell>
          <cell r="AE106">
            <v>1.510060148</v>
          </cell>
        </row>
        <row r="107">
          <cell r="C107" t="str">
            <v>Australia</v>
          </cell>
          <cell r="D107" t="str">
            <v>Telstra BigPond [Australia]</v>
          </cell>
          <cell r="E107" t="str">
            <v>FTTH</v>
          </cell>
          <cell r="F107" t="str">
            <v>T-Broadband</v>
          </cell>
          <cell r="H107">
            <v>25</v>
          </cell>
          <cell r="I107" t="str">
            <v>Mbps</v>
          </cell>
          <cell r="J107">
            <v>25</v>
          </cell>
          <cell r="K107">
            <v>5</v>
          </cell>
          <cell r="L107" t="str">
            <v>Mbps</v>
          </cell>
          <cell r="M107">
            <v>500</v>
          </cell>
          <cell r="N107" t="str">
            <v>GB</v>
          </cell>
          <cell r="O107">
            <v>500</v>
          </cell>
          <cell r="P107" t="str">
            <v>AUD</v>
          </cell>
          <cell r="Q107">
            <v>59</v>
          </cell>
          <cell r="R107">
            <v>0</v>
          </cell>
          <cell r="S107">
            <v>150</v>
          </cell>
          <cell r="V107">
            <v>24</v>
          </cell>
          <cell r="W107" t="str">
            <v>No</v>
          </cell>
          <cell r="X107" t="str">
            <v>No</v>
          </cell>
          <cell r="Y107" t="str">
            <v>Yes</v>
          </cell>
          <cell r="Z107" t="str">
            <v>Unlimited nat'l landline</v>
          </cell>
          <cell r="AA107" t="str">
            <v>Yes</v>
          </cell>
          <cell r="AB107">
            <v>0.1</v>
          </cell>
          <cell r="AC107">
            <v>1.1499999999999999</v>
          </cell>
          <cell r="AD107">
            <v>130.43</v>
          </cell>
          <cell r="AE107">
            <v>1.510060148</v>
          </cell>
        </row>
        <row r="108">
          <cell r="C108" t="str">
            <v>Australia</v>
          </cell>
          <cell r="D108" t="str">
            <v>Telstra BigPond [Australia]</v>
          </cell>
          <cell r="E108" t="str">
            <v>FTTH</v>
          </cell>
          <cell r="F108" t="str">
            <v>T-Broadband</v>
          </cell>
          <cell r="H108">
            <v>50</v>
          </cell>
          <cell r="I108" t="str">
            <v>Mbps</v>
          </cell>
          <cell r="J108">
            <v>50</v>
          </cell>
          <cell r="K108">
            <v>20</v>
          </cell>
          <cell r="L108" t="str">
            <v>Mbps</v>
          </cell>
          <cell r="M108">
            <v>10</v>
          </cell>
          <cell r="N108" t="str">
            <v>GB</v>
          </cell>
          <cell r="O108">
            <v>10</v>
          </cell>
          <cell r="P108" t="str">
            <v>AUD</v>
          </cell>
          <cell r="Q108">
            <v>59</v>
          </cell>
          <cell r="R108">
            <v>0</v>
          </cell>
          <cell r="S108">
            <v>90</v>
          </cell>
          <cell r="V108">
            <v>24</v>
          </cell>
          <cell r="W108" t="str">
            <v>No</v>
          </cell>
          <cell r="X108" t="str">
            <v>No</v>
          </cell>
          <cell r="Y108" t="str">
            <v>Yes</v>
          </cell>
          <cell r="Z108" t="str">
            <v>Unlimited local</v>
          </cell>
          <cell r="AA108" t="str">
            <v>Yes</v>
          </cell>
          <cell r="AB108">
            <v>0.1</v>
          </cell>
          <cell r="AC108">
            <v>1.1499999999999999</v>
          </cell>
          <cell r="AD108">
            <v>78.260000000000005</v>
          </cell>
          <cell r="AE108">
            <v>1.510060148</v>
          </cell>
        </row>
        <row r="109">
          <cell r="C109" t="str">
            <v>Australia</v>
          </cell>
          <cell r="D109" t="str">
            <v>Telstra BigPond [Australia]</v>
          </cell>
          <cell r="E109" t="str">
            <v>FTTH</v>
          </cell>
          <cell r="F109" t="str">
            <v>T-Broadband</v>
          </cell>
          <cell r="H109">
            <v>50</v>
          </cell>
          <cell r="I109" t="str">
            <v>Mbps</v>
          </cell>
          <cell r="J109">
            <v>50</v>
          </cell>
          <cell r="K109">
            <v>20</v>
          </cell>
          <cell r="L109" t="str">
            <v>Mbps</v>
          </cell>
          <cell r="M109">
            <v>100</v>
          </cell>
          <cell r="N109" t="str">
            <v>GB</v>
          </cell>
          <cell r="O109">
            <v>100</v>
          </cell>
          <cell r="P109" t="str">
            <v>AUD</v>
          </cell>
          <cell r="Q109">
            <v>59</v>
          </cell>
          <cell r="R109">
            <v>0</v>
          </cell>
          <cell r="S109">
            <v>110</v>
          </cell>
          <cell r="V109">
            <v>24</v>
          </cell>
          <cell r="W109" t="str">
            <v>No</v>
          </cell>
          <cell r="X109" t="str">
            <v>No</v>
          </cell>
          <cell r="Y109" t="str">
            <v>Yes</v>
          </cell>
          <cell r="Z109" t="str">
            <v>Unlimited nat'l landline</v>
          </cell>
          <cell r="AA109" t="str">
            <v>Yes</v>
          </cell>
          <cell r="AB109">
            <v>0.1</v>
          </cell>
          <cell r="AC109">
            <v>1.1499999999999999</v>
          </cell>
          <cell r="AD109">
            <v>95.65</v>
          </cell>
          <cell r="AE109">
            <v>1.510060148</v>
          </cell>
        </row>
        <row r="110">
          <cell r="C110" t="str">
            <v>Australia</v>
          </cell>
          <cell r="D110" t="str">
            <v>Telstra BigPond [Australia]</v>
          </cell>
          <cell r="E110" t="str">
            <v>FTTH</v>
          </cell>
          <cell r="F110" t="str">
            <v>T-Broadband</v>
          </cell>
          <cell r="H110">
            <v>50</v>
          </cell>
          <cell r="I110" t="str">
            <v>Mbps</v>
          </cell>
          <cell r="J110">
            <v>50</v>
          </cell>
          <cell r="K110">
            <v>20</v>
          </cell>
          <cell r="L110" t="str">
            <v>Mbps</v>
          </cell>
          <cell r="M110">
            <v>200</v>
          </cell>
          <cell r="N110" t="str">
            <v>GB</v>
          </cell>
          <cell r="O110">
            <v>200</v>
          </cell>
          <cell r="P110" t="str">
            <v>AUD</v>
          </cell>
          <cell r="Q110">
            <v>59</v>
          </cell>
          <cell r="R110">
            <v>0</v>
          </cell>
          <cell r="S110">
            <v>140</v>
          </cell>
          <cell r="V110">
            <v>24</v>
          </cell>
          <cell r="W110" t="str">
            <v>No</v>
          </cell>
          <cell r="X110" t="str">
            <v>No</v>
          </cell>
          <cell r="Y110" t="str">
            <v>Yes</v>
          </cell>
          <cell r="Z110" t="str">
            <v>Unlimited nat'l landline</v>
          </cell>
          <cell r="AA110" t="str">
            <v>Yes</v>
          </cell>
          <cell r="AB110">
            <v>0.1</v>
          </cell>
          <cell r="AC110">
            <v>1.1499999999999999</v>
          </cell>
          <cell r="AD110">
            <v>121.74</v>
          </cell>
          <cell r="AE110">
            <v>1.510060148</v>
          </cell>
        </row>
        <row r="111">
          <cell r="C111" t="str">
            <v>Australia</v>
          </cell>
          <cell r="D111" t="str">
            <v>Telstra BigPond [Australia]</v>
          </cell>
          <cell r="E111" t="str">
            <v>FTTH</v>
          </cell>
          <cell r="F111" t="str">
            <v>T-Broadband</v>
          </cell>
          <cell r="H111">
            <v>50</v>
          </cell>
          <cell r="I111" t="str">
            <v>Mbps</v>
          </cell>
          <cell r="J111">
            <v>50</v>
          </cell>
          <cell r="K111">
            <v>20</v>
          </cell>
          <cell r="L111" t="str">
            <v>Mbps</v>
          </cell>
          <cell r="M111">
            <v>500</v>
          </cell>
          <cell r="N111" t="str">
            <v>GB</v>
          </cell>
          <cell r="O111">
            <v>500</v>
          </cell>
          <cell r="P111" t="str">
            <v>AUD</v>
          </cell>
          <cell r="Q111">
            <v>59</v>
          </cell>
          <cell r="R111">
            <v>0</v>
          </cell>
          <cell r="S111">
            <v>160</v>
          </cell>
          <cell r="V111">
            <v>24</v>
          </cell>
          <cell r="W111" t="str">
            <v>No</v>
          </cell>
          <cell r="X111" t="str">
            <v>No</v>
          </cell>
          <cell r="Y111" t="str">
            <v>Yes</v>
          </cell>
          <cell r="Z111" t="str">
            <v>Unlimited nat'l landline</v>
          </cell>
          <cell r="AA111" t="str">
            <v>Yes</v>
          </cell>
          <cell r="AB111">
            <v>0.1</v>
          </cell>
          <cell r="AC111">
            <v>1.1499999999999999</v>
          </cell>
          <cell r="AD111">
            <v>139.13</v>
          </cell>
          <cell r="AE111">
            <v>1.510060148</v>
          </cell>
        </row>
        <row r="112">
          <cell r="C112" t="str">
            <v>Australia</v>
          </cell>
          <cell r="D112" t="str">
            <v>Telstra BigPond [Australia]</v>
          </cell>
          <cell r="E112" t="str">
            <v>FTTH</v>
          </cell>
          <cell r="F112" t="str">
            <v>T-Broadband</v>
          </cell>
          <cell r="H112">
            <v>100</v>
          </cell>
          <cell r="I112" t="str">
            <v>Mbps</v>
          </cell>
          <cell r="J112">
            <v>100</v>
          </cell>
          <cell r="K112">
            <v>40</v>
          </cell>
          <cell r="L112" t="str">
            <v>Mbps</v>
          </cell>
          <cell r="M112">
            <v>10</v>
          </cell>
          <cell r="N112" t="str">
            <v>GB</v>
          </cell>
          <cell r="O112">
            <v>10</v>
          </cell>
          <cell r="P112" t="str">
            <v>AUD</v>
          </cell>
          <cell r="Q112">
            <v>59</v>
          </cell>
          <cell r="R112">
            <v>0</v>
          </cell>
          <cell r="S112">
            <v>100</v>
          </cell>
          <cell r="V112">
            <v>24</v>
          </cell>
          <cell r="W112" t="str">
            <v>No</v>
          </cell>
          <cell r="X112" t="str">
            <v>No</v>
          </cell>
          <cell r="Y112" t="str">
            <v>Yes</v>
          </cell>
          <cell r="Z112" t="str">
            <v>Unlimited local</v>
          </cell>
          <cell r="AA112" t="str">
            <v>Yes</v>
          </cell>
          <cell r="AB112">
            <v>0.1</v>
          </cell>
          <cell r="AC112">
            <v>1.1499999999999999</v>
          </cell>
          <cell r="AD112">
            <v>86.96</v>
          </cell>
          <cell r="AE112">
            <v>1.510060148</v>
          </cell>
        </row>
        <row r="113">
          <cell r="C113" t="str">
            <v>Australia</v>
          </cell>
          <cell r="D113" t="str">
            <v>Telstra BigPond [Australia]</v>
          </cell>
          <cell r="E113" t="str">
            <v>FTTH</v>
          </cell>
          <cell r="F113" t="str">
            <v>T-Broadband</v>
          </cell>
          <cell r="H113">
            <v>100</v>
          </cell>
          <cell r="I113" t="str">
            <v>Mbps</v>
          </cell>
          <cell r="J113">
            <v>100</v>
          </cell>
          <cell r="K113">
            <v>40</v>
          </cell>
          <cell r="L113" t="str">
            <v>Mbps</v>
          </cell>
          <cell r="M113">
            <v>100</v>
          </cell>
          <cell r="N113" t="str">
            <v>GB</v>
          </cell>
          <cell r="O113">
            <v>100</v>
          </cell>
          <cell r="P113" t="str">
            <v>AUD</v>
          </cell>
          <cell r="Q113">
            <v>59</v>
          </cell>
          <cell r="R113">
            <v>0</v>
          </cell>
          <cell r="S113">
            <v>120</v>
          </cell>
          <cell r="V113">
            <v>24</v>
          </cell>
          <cell r="W113" t="str">
            <v>No</v>
          </cell>
          <cell r="X113" t="str">
            <v>No</v>
          </cell>
          <cell r="Y113" t="str">
            <v>Yes</v>
          </cell>
          <cell r="Z113" t="str">
            <v>Unlimited nat'l landline</v>
          </cell>
          <cell r="AA113" t="str">
            <v>Yes</v>
          </cell>
          <cell r="AB113">
            <v>0.1</v>
          </cell>
          <cell r="AC113">
            <v>1.1499999999999999</v>
          </cell>
          <cell r="AD113">
            <v>104.35</v>
          </cell>
          <cell r="AE113">
            <v>1.510060148</v>
          </cell>
        </row>
        <row r="114">
          <cell r="C114" t="str">
            <v>Australia</v>
          </cell>
          <cell r="D114" t="str">
            <v>Telstra BigPond [Australia]</v>
          </cell>
          <cell r="E114" t="str">
            <v>FTTH</v>
          </cell>
          <cell r="F114" t="str">
            <v>T-Broadband</v>
          </cell>
          <cell r="H114">
            <v>100</v>
          </cell>
          <cell r="I114" t="str">
            <v>Mbps</v>
          </cell>
          <cell r="J114">
            <v>100</v>
          </cell>
          <cell r="K114">
            <v>40</v>
          </cell>
          <cell r="L114" t="str">
            <v>Mbps</v>
          </cell>
          <cell r="M114">
            <v>200</v>
          </cell>
          <cell r="N114" t="str">
            <v>GB</v>
          </cell>
          <cell r="O114">
            <v>200</v>
          </cell>
          <cell r="P114" t="str">
            <v>AUD</v>
          </cell>
          <cell r="Q114">
            <v>59</v>
          </cell>
          <cell r="R114">
            <v>0</v>
          </cell>
          <cell r="S114">
            <v>150</v>
          </cell>
          <cell r="V114">
            <v>24</v>
          </cell>
          <cell r="W114" t="str">
            <v>No</v>
          </cell>
          <cell r="X114" t="str">
            <v>No</v>
          </cell>
          <cell r="Y114" t="str">
            <v>Yes</v>
          </cell>
          <cell r="Z114" t="str">
            <v>Unlimited nat'l landline</v>
          </cell>
          <cell r="AA114" t="str">
            <v>Yes</v>
          </cell>
          <cell r="AB114">
            <v>0.1</v>
          </cell>
          <cell r="AC114">
            <v>1.1499999999999999</v>
          </cell>
          <cell r="AD114">
            <v>130.43</v>
          </cell>
          <cell r="AE114">
            <v>1.510060148</v>
          </cell>
        </row>
        <row r="115">
          <cell r="C115" t="str">
            <v>Australia</v>
          </cell>
          <cell r="D115" t="str">
            <v>Telstra BigPond [Australia]</v>
          </cell>
          <cell r="E115" t="str">
            <v>FTTH</v>
          </cell>
          <cell r="F115" t="str">
            <v>T-Broadband</v>
          </cell>
          <cell r="H115">
            <v>100</v>
          </cell>
          <cell r="I115" t="str">
            <v>Mbps</v>
          </cell>
          <cell r="J115">
            <v>100</v>
          </cell>
          <cell r="K115">
            <v>40</v>
          </cell>
          <cell r="L115" t="str">
            <v>Mbps</v>
          </cell>
          <cell r="M115">
            <v>500</v>
          </cell>
          <cell r="N115" t="str">
            <v>GB</v>
          </cell>
          <cell r="O115">
            <v>500</v>
          </cell>
          <cell r="P115" t="str">
            <v>AUD</v>
          </cell>
          <cell r="Q115">
            <v>59</v>
          </cell>
          <cell r="R115">
            <v>0</v>
          </cell>
          <cell r="S115">
            <v>170</v>
          </cell>
          <cell r="V115">
            <v>24</v>
          </cell>
          <cell r="W115" t="str">
            <v>No</v>
          </cell>
          <cell r="X115" t="str">
            <v>No</v>
          </cell>
          <cell r="Y115" t="str">
            <v>Yes</v>
          </cell>
          <cell r="Z115" t="str">
            <v>Unlimited nat'l landline</v>
          </cell>
          <cell r="AA115" t="str">
            <v>Yes</v>
          </cell>
          <cell r="AB115">
            <v>0.1</v>
          </cell>
          <cell r="AC115">
            <v>1.1499999999999999</v>
          </cell>
          <cell r="AD115">
            <v>147.83000000000001</v>
          </cell>
          <cell r="AE115">
            <v>1.510060148</v>
          </cell>
        </row>
        <row r="116">
          <cell r="C116" t="str">
            <v>Austria</v>
          </cell>
          <cell r="D116" t="str">
            <v>Tele2Austria [Austria]</v>
          </cell>
          <cell r="E116" t="str">
            <v>ADSL</v>
          </cell>
          <cell r="F116" t="str">
            <v>ADSL Internet Flatrate</v>
          </cell>
          <cell r="H116">
            <v>8</v>
          </cell>
          <cell r="I116" t="str">
            <v>Mbps</v>
          </cell>
          <cell r="J116">
            <v>8</v>
          </cell>
          <cell r="K116">
            <v>768</v>
          </cell>
          <cell r="L116" t="str">
            <v>Kbps</v>
          </cell>
          <cell r="M116" t="str">
            <v>Unlimited</v>
          </cell>
          <cell r="O116" t="str">
            <v>Unlimited</v>
          </cell>
          <cell r="P116" t="str">
            <v>EUR</v>
          </cell>
          <cell r="Q116">
            <v>0</v>
          </cell>
          <cell r="R116">
            <v>0</v>
          </cell>
          <cell r="S116">
            <v>27.15</v>
          </cell>
          <cell r="W116" t="str">
            <v>Yes</v>
          </cell>
          <cell r="X116" t="str">
            <v>No</v>
          </cell>
          <cell r="Y116" t="str">
            <v>No</v>
          </cell>
          <cell r="Z116">
            <v>500</v>
          </cell>
          <cell r="AA116" t="str">
            <v>Yes</v>
          </cell>
          <cell r="AB116">
            <v>0.2</v>
          </cell>
          <cell r="AC116">
            <v>0.79</v>
          </cell>
          <cell r="AD116">
            <v>34.369999999999997</v>
          </cell>
          <cell r="AE116">
            <v>0.83682889500000002</v>
          </cell>
        </row>
        <row r="117">
          <cell r="C117" t="str">
            <v>Austria</v>
          </cell>
          <cell r="D117" t="str">
            <v>Tele2Austria [Austria]</v>
          </cell>
          <cell r="E117" t="str">
            <v>ADSL</v>
          </cell>
          <cell r="F117" t="str">
            <v>Volles Rohr 8</v>
          </cell>
          <cell r="H117">
            <v>8</v>
          </cell>
          <cell r="I117" t="str">
            <v>Mbps</v>
          </cell>
          <cell r="J117">
            <v>8</v>
          </cell>
          <cell r="K117">
            <v>768</v>
          </cell>
          <cell r="L117" t="str">
            <v>Kbps</v>
          </cell>
          <cell r="M117" t="str">
            <v>Unlimited</v>
          </cell>
          <cell r="O117" t="str">
            <v>Unlimited</v>
          </cell>
          <cell r="P117" t="str">
            <v>EUR</v>
          </cell>
          <cell r="Q117">
            <v>0</v>
          </cell>
          <cell r="R117">
            <v>0</v>
          </cell>
          <cell r="S117">
            <v>31.15</v>
          </cell>
          <cell r="V117">
            <v>12</v>
          </cell>
          <cell r="W117" t="str">
            <v>No</v>
          </cell>
          <cell r="X117" t="str">
            <v>No</v>
          </cell>
          <cell r="Y117" t="str">
            <v>Yes</v>
          </cell>
          <cell r="AA117" t="str">
            <v>Yes</v>
          </cell>
          <cell r="AB117">
            <v>0.2</v>
          </cell>
          <cell r="AC117">
            <v>0.79</v>
          </cell>
          <cell r="AD117">
            <v>39.43</v>
          </cell>
          <cell r="AE117">
            <v>0.83682889500000002</v>
          </cell>
        </row>
        <row r="118">
          <cell r="C118" t="str">
            <v>Austria</v>
          </cell>
          <cell r="D118" t="str">
            <v>Tele2Austria [Austria]</v>
          </cell>
          <cell r="E118" t="str">
            <v>ADSL</v>
          </cell>
          <cell r="F118" t="str">
            <v>Internet &amp; Telefon</v>
          </cell>
          <cell r="H118">
            <v>8</v>
          </cell>
          <cell r="I118" t="str">
            <v>Mbps</v>
          </cell>
          <cell r="J118">
            <v>8</v>
          </cell>
          <cell r="K118">
            <v>768</v>
          </cell>
          <cell r="L118" t="str">
            <v>Kbps</v>
          </cell>
          <cell r="M118" t="str">
            <v>Unlimited</v>
          </cell>
          <cell r="O118" t="str">
            <v>Unlimited</v>
          </cell>
          <cell r="P118" t="str">
            <v>EUR</v>
          </cell>
          <cell r="Q118">
            <v>0</v>
          </cell>
          <cell r="R118">
            <v>0</v>
          </cell>
          <cell r="S118">
            <v>19.05</v>
          </cell>
          <cell r="V118">
            <v>24</v>
          </cell>
          <cell r="W118" t="str">
            <v>No</v>
          </cell>
          <cell r="X118" t="str">
            <v>No</v>
          </cell>
          <cell r="Y118" t="str">
            <v>Yes</v>
          </cell>
          <cell r="AA118" t="str">
            <v>Yes</v>
          </cell>
          <cell r="AB118">
            <v>0.2</v>
          </cell>
          <cell r="AC118">
            <v>0.79</v>
          </cell>
          <cell r="AD118">
            <v>24.11</v>
          </cell>
          <cell r="AE118">
            <v>0.83682889500000002</v>
          </cell>
        </row>
        <row r="119">
          <cell r="C119" t="str">
            <v>Austria</v>
          </cell>
          <cell r="D119" t="str">
            <v>Tele2Austria [Austria]</v>
          </cell>
          <cell r="E119" t="str">
            <v>ADSL</v>
          </cell>
          <cell r="F119" t="str">
            <v>Internet &amp; Telefon</v>
          </cell>
          <cell r="H119">
            <v>20</v>
          </cell>
          <cell r="I119" t="str">
            <v>Mbps</v>
          </cell>
          <cell r="J119">
            <v>20</v>
          </cell>
          <cell r="K119">
            <v>4</v>
          </cell>
          <cell r="L119" t="str">
            <v>Mbps</v>
          </cell>
          <cell r="M119" t="str">
            <v>Unlimited</v>
          </cell>
          <cell r="O119" t="str">
            <v>Unlimited</v>
          </cell>
          <cell r="P119" t="str">
            <v>EUR</v>
          </cell>
          <cell r="Q119">
            <v>0</v>
          </cell>
          <cell r="R119">
            <v>0</v>
          </cell>
          <cell r="S119">
            <v>26.15</v>
          </cell>
          <cell r="V119">
            <v>24</v>
          </cell>
          <cell r="W119" t="str">
            <v>No</v>
          </cell>
          <cell r="X119" t="str">
            <v>No</v>
          </cell>
          <cell r="Y119" t="str">
            <v>Yes</v>
          </cell>
          <cell r="AA119" t="str">
            <v>Yes</v>
          </cell>
          <cell r="AB119">
            <v>0.2</v>
          </cell>
          <cell r="AC119">
            <v>0.79</v>
          </cell>
          <cell r="AD119">
            <v>33.1</v>
          </cell>
          <cell r="AE119">
            <v>0.83682889500000002</v>
          </cell>
        </row>
        <row r="120">
          <cell r="C120" t="str">
            <v>Austria</v>
          </cell>
          <cell r="D120" t="str">
            <v>Tele2Austria [Austria]</v>
          </cell>
          <cell r="E120" t="str">
            <v>ADSL</v>
          </cell>
          <cell r="F120" t="str">
            <v>Internet &amp; Telefon</v>
          </cell>
          <cell r="H120">
            <v>30</v>
          </cell>
          <cell r="I120" t="str">
            <v>Mbps</v>
          </cell>
          <cell r="J120">
            <v>30</v>
          </cell>
          <cell r="K120">
            <v>4</v>
          </cell>
          <cell r="L120" t="str">
            <v>Mbps</v>
          </cell>
          <cell r="M120" t="str">
            <v>Unlimited</v>
          </cell>
          <cell r="O120" t="str">
            <v>Unlimited</v>
          </cell>
          <cell r="P120" t="str">
            <v>EUR</v>
          </cell>
          <cell r="Q120">
            <v>0</v>
          </cell>
          <cell r="R120">
            <v>0</v>
          </cell>
          <cell r="S120">
            <v>31.15</v>
          </cell>
          <cell r="V120">
            <v>24</v>
          </cell>
          <cell r="W120" t="str">
            <v>No</v>
          </cell>
          <cell r="X120" t="str">
            <v>No</v>
          </cell>
          <cell r="Y120" t="str">
            <v>Yes</v>
          </cell>
          <cell r="AA120" t="str">
            <v>Yes</v>
          </cell>
          <cell r="AB120">
            <v>0.2</v>
          </cell>
          <cell r="AC120">
            <v>0.79</v>
          </cell>
          <cell r="AD120">
            <v>39.43</v>
          </cell>
          <cell r="AE120">
            <v>0.83682889500000002</v>
          </cell>
        </row>
        <row r="121">
          <cell r="C121" t="str">
            <v>Austria</v>
          </cell>
          <cell r="D121" t="str">
            <v>Telecom Austria [Austria]</v>
          </cell>
          <cell r="E121" t="str">
            <v>ADSL</v>
          </cell>
          <cell r="F121" t="str">
            <v>A1 Broadband</v>
          </cell>
          <cell r="G121" t="str">
            <v>Up to</v>
          </cell>
          <cell r="H121">
            <v>8</v>
          </cell>
          <cell r="I121" t="str">
            <v>Mbps</v>
          </cell>
          <cell r="J121">
            <v>8</v>
          </cell>
          <cell r="K121">
            <v>768</v>
          </cell>
          <cell r="L121" t="str">
            <v>Kbps</v>
          </cell>
          <cell r="M121" t="str">
            <v>Unlimited</v>
          </cell>
          <cell r="O121" t="str">
            <v>Unlimited</v>
          </cell>
          <cell r="P121" t="str">
            <v>EUR</v>
          </cell>
          <cell r="Q121">
            <v>0</v>
          </cell>
          <cell r="R121">
            <v>0</v>
          </cell>
          <cell r="S121">
            <v>19.149999999999999</v>
          </cell>
          <cell r="V121">
            <v>24</v>
          </cell>
          <cell r="W121" t="str">
            <v>No</v>
          </cell>
          <cell r="X121" t="str">
            <v>No</v>
          </cell>
          <cell r="Y121" t="str">
            <v>No</v>
          </cell>
          <cell r="AA121" t="str">
            <v>Yes</v>
          </cell>
          <cell r="AB121">
            <v>0.2</v>
          </cell>
          <cell r="AC121">
            <v>0.79</v>
          </cell>
          <cell r="AD121">
            <v>24.24</v>
          </cell>
          <cell r="AE121">
            <v>0.83682889500000002</v>
          </cell>
        </row>
        <row r="122">
          <cell r="C122" t="str">
            <v>Austria</v>
          </cell>
          <cell r="D122" t="str">
            <v>Telecom Austria [Austria]</v>
          </cell>
          <cell r="E122" t="str">
            <v>FTTC</v>
          </cell>
          <cell r="F122" t="str">
            <v>A1 Broadband</v>
          </cell>
          <cell r="G122" t="str">
            <v>Up to</v>
          </cell>
          <cell r="H122">
            <v>16</v>
          </cell>
          <cell r="I122" t="str">
            <v>Mbps</v>
          </cell>
          <cell r="J122">
            <v>16</v>
          </cell>
          <cell r="K122">
            <v>3</v>
          </cell>
          <cell r="L122" t="str">
            <v>Mbps</v>
          </cell>
          <cell r="M122" t="str">
            <v>Unlimited</v>
          </cell>
          <cell r="O122" t="str">
            <v>Unlimited</v>
          </cell>
          <cell r="P122" t="str">
            <v>EUR</v>
          </cell>
          <cell r="Q122">
            <v>0</v>
          </cell>
          <cell r="R122">
            <v>0</v>
          </cell>
          <cell r="S122">
            <v>25.05</v>
          </cell>
          <cell r="T122">
            <v>19.149999999999999</v>
          </cell>
          <cell r="U122">
            <v>3</v>
          </cell>
          <cell r="V122">
            <v>24</v>
          </cell>
          <cell r="W122" t="str">
            <v>No</v>
          </cell>
          <cell r="X122" t="str">
            <v>No</v>
          </cell>
          <cell r="Y122" t="str">
            <v>No</v>
          </cell>
          <cell r="AA122" t="str">
            <v>Yes</v>
          </cell>
          <cell r="AB122">
            <v>0.2</v>
          </cell>
          <cell r="AC122">
            <v>0.79</v>
          </cell>
          <cell r="AD122">
            <v>31.71</v>
          </cell>
          <cell r="AE122">
            <v>0.83682889500000002</v>
          </cell>
        </row>
        <row r="123">
          <cell r="C123" t="str">
            <v>Austria</v>
          </cell>
          <cell r="D123" t="str">
            <v>Telecom Austria [Austria]</v>
          </cell>
          <cell r="E123" t="str">
            <v>FTTC</v>
          </cell>
          <cell r="F123" t="str">
            <v>A1 Broadband</v>
          </cell>
          <cell r="G123" t="str">
            <v>Up to</v>
          </cell>
          <cell r="H123">
            <v>30</v>
          </cell>
          <cell r="I123" t="str">
            <v>Mbps</v>
          </cell>
          <cell r="J123">
            <v>30</v>
          </cell>
          <cell r="K123">
            <v>6</v>
          </cell>
          <cell r="L123" t="str">
            <v>Mbps</v>
          </cell>
          <cell r="M123" t="str">
            <v>Unlimited</v>
          </cell>
          <cell r="O123" t="str">
            <v>Unlimited</v>
          </cell>
          <cell r="P123" t="str">
            <v>EUR</v>
          </cell>
          <cell r="Q123">
            <v>0</v>
          </cell>
          <cell r="R123">
            <v>0</v>
          </cell>
          <cell r="S123">
            <v>29.05</v>
          </cell>
          <cell r="T123">
            <v>19.149999999999999</v>
          </cell>
          <cell r="U123">
            <v>3</v>
          </cell>
          <cell r="V123">
            <v>24</v>
          </cell>
          <cell r="W123" t="str">
            <v>No</v>
          </cell>
          <cell r="X123" t="str">
            <v>No</v>
          </cell>
          <cell r="Y123" t="str">
            <v>No</v>
          </cell>
          <cell r="AA123" t="str">
            <v>Yes</v>
          </cell>
          <cell r="AB123">
            <v>0.2</v>
          </cell>
          <cell r="AC123">
            <v>0.79</v>
          </cell>
          <cell r="AD123">
            <v>36.770000000000003</v>
          </cell>
          <cell r="AE123">
            <v>0.83682889500000002</v>
          </cell>
        </row>
        <row r="124">
          <cell r="C124" t="str">
            <v>Austria</v>
          </cell>
          <cell r="D124" t="str">
            <v>Telecom Austria [Austria]</v>
          </cell>
          <cell r="E124" t="str">
            <v>FTTH</v>
          </cell>
          <cell r="F124" t="str">
            <v>A1 Broadband</v>
          </cell>
          <cell r="G124" t="str">
            <v>Up to</v>
          </cell>
          <cell r="H124">
            <v>50</v>
          </cell>
          <cell r="I124" t="str">
            <v>Mbps</v>
          </cell>
          <cell r="J124">
            <v>50</v>
          </cell>
          <cell r="K124">
            <v>10</v>
          </cell>
          <cell r="L124" t="str">
            <v>Mbps</v>
          </cell>
          <cell r="P124" t="str">
            <v>EUR</v>
          </cell>
          <cell r="Q124">
            <v>0</v>
          </cell>
          <cell r="R124" t="str">
            <v>?</v>
          </cell>
          <cell r="S124">
            <v>49.05</v>
          </cell>
          <cell r="T124">
            <v>19.149999999999999</v>
          </cell>
          <cell r="U124">
            <v>3</v>
          </cell>
          <cell r="V124">
            <v>24</v>
          </cell>
          <cell r="W124" t="str">
            <v>No</v>
          </cell>
          <cell r="X124" t="str">
            <v>No</v>
          </cell>
          <cell r="Y124" t="str">
            <v>No</v>
          </cell>
          <cell r="AA124" t="str">
            <v>Yes</v>
          </cell>
          <cell r="AB124">
            <v>0.2</v>
          </cell>
          <cell r="AC124">
            <v>0.79</v>
          </cell>
          <cell r="AD124">
            <v>62.09</v>
          </cell>
          <cell r="AE124">
            <v>0.83682889500000002</v>
          </cell>
        </row>
        <row r="125">
          <cell r="C125" t="str">
            <v>Austria</v>
          </cell>
          <cell r="D125" t="str">
            <v>Telecom Austria [Austria]</v>
          </cell>
          <cell r="E125" t="str">
            <v>FTTH</v>
          </cell>
          <cell r="F125" t="str">
            <v>A1 Broadband</v>
          </cell>
          <cell r="G125" t="str">
            <v>Up to</v>
          </cell>
          <cell r="H125">
            <v>100</v>
          </cell>
          <cell r="I125" t="str">
            <v>Mbps</v>
          </cell>
          <cell r="J125">
            <v>100</v>
          </cell>
          <cell r="K125">
            <v>20</v>
          </cell>
          <cell r="L125" t="str">
            <v>Mbps</v>
          </cell>
          <cell r="P125" t="str">
            <v>EUR</v>
          </cell>
          <cell r="Q125">
            <v>0</v>
          </cell>
          <cell r="R125" t="str">
            <v>?</v>
          </cell>
          <cell r="S125">
            <v>64.05</v>
          </cell>
          <cell r="T125">
            <v>19.149999999999999</v>
          </cell>
          <cell r="U125">
            <v>3</v>
          </cell>
          <cell r="V125">
            <v>24</v>
          </cell>
          <cell r="W125" t="str">
            <v>No</v>
          </cell>
          <cell r="X125" t="str">
            <v>No</v>
          </cell>
          <cell r="Y125" t="str">
            <v>No</v>
          </cell>
          <cell r="AA125" t="str">
            <v>Yes</v>
          </cell>
          <cell r="AB125">
            <v>0.2</v>
          </cell>
          <cell r="AC125">
            <v>0.79</v>
          </cell>
          <cell r="AD125">
            <v>81.08</v>
          </cell>
          <cell r="AE125">
            <v>0.83682889500000002</v>
          </cell>
        </row>
        <row r="126">
          <cell r="C126" t="str">
            <v>Austria</v>
          </cell>
          <cell r="D126" t="str">
            <v>UPC Austria [Austria]</v>
          </cell>
          <cell r="E126" t="str">
            <v>ADSL</v>
          </cell>
          <cell r="F126" t="str">
            <v>Take IT Easy</v>
          </cell>
          <cell r="G126" t="str">
            <v>Up to</v>
          </cell>
          <cell r="H126">
            <v>8</v>
          </cell>
          <cell r="I126" t="str">
            <v>Mbps</v>
          </cell>
          <cell r="J126">
            <v>8</v>
          </cell>
          <cell r="K126">
            <v>768</v>
          </cell>
          <cell r="L126" t="str">
            <v>Kbps</v>
          </cell>
          <cell r="M126" t="str">
            <v>Unlimited</v>
          </cell>
          <cell r="O126" t="str">
            <v>Unlimited</v>
          </cell>
          <cell r="P126" t="str">
            <v>EUR</v>
          </cell>
          <cell r="Q126">
            <v>0</v>
          </cell>
          <cell r="R126">
            <v>0</v>
          </cell>
          <cell r="S126">
            <v>26.15</v>
          </cell>
          <cell r="V126">
            <v>12</v>
          </cell>
          <cell r="W126" t="str">
            <v>No</v>
          </cell>
          <cell r="X126" t="str">
            <v>No</v>
          </cell>
          <cell r="Y126" t="str">
            <v>Yes</v>
          </cell>
          <cell r="AA126" t="str">
            <v>Yes</v>
          </cell>
          <cell r="AB126">
            <v>0.2</v>
          </cell>
          <cell r="AC126">
            <v>0.79</v>
          </cell>
          <cell r="AD126">
            <v>33.1</v>
          </cell>
          <cell r="AE126">
            <v>0.83682889500000002</v>
          </cell>
        </row>
        <row r="127">
          <cell r="C127" t="str">
            <v>Austria</v>
          </cell>
          <cell r="D127" t="str">
            <v>UPC Austria [Austria]</v>
          </cell>
          <cell r="E127" t="str">
            <v>ADSL</v>
          </cell>
          <cell r="F127" t="str">
            <v>Take IT Max</v>
          </cell>
          <cell r="G127" t="str">
            <v>Up to</v>
          </cell>
          <cell r="H127">
            <v>20</v>
          </cell>
          <cell r="I127" t="str">
            <v>Mbps</v>
          </cell>
          <cell r="J127">
            <v>20</v>
          </cell>
          <cell r="K127">
            <v>1</v>
          </cell>
          <cell r="L127" t="str">
            <v>Mbps</v>
          </cell>
          <cell r="M127" t="str">
            <v>Unlimited</v>
          </cell>
          <cell r="O127" t="str">
            <v>Unlimited</v>
          </cell>
          <cell r="P127" t="str">
            <v>EUR</v>
          </cell>
          <cell r="Q127">
            <v>0</v>
          </cell>
          <cell r="R127">
            <v>0</v>
          </cell>
          <cell r="S127">
            <v>26.15</v>
          </cell>
          <cell r="T127">
            <v>21.15</v>
          </cell>
          <cell r="U127">
            <v>6</v>
          </cell>
          <cell r="V127">
            <v>12</v>
          </cell>
          <cell r="W127" t="str">
            <v>No</v>
          </cell>
          <cell r="X127" t="str">
            <v>No</v>
          </cell>
          <cell r="Y127" t="str">
            <v>Yes</v>
          </cell>
          <cell r="AA127" t="str">
            <v>Yes</v>
          </cell>
          <cell r="AB127">
            <v>0.2</v>
          </cell>
          <cell r="AC127">
            <v>0.79</v>
          </cell>
          <cell r="AD127">
            <v>33.1</v>
          </cell>
          <cell r="AE127">
            <v>0.83682889500000002</v>
          </cell>
        </row>
        <row r="128">
          <cell r="C128" t="str">
            <v>Austria</v>
          </cell>
          <cell r="D128" t="str">
            <v>UPC Austria [Austria]</v>
          </cell>
          <cell r="E128" t="str">
            <v>ADSL</v>
          </cell>
          <cell r="F128" t="str">
            <v>Take IT Supermax</v>
          </cell>
          <cell r="G128" t="str">
            <v>Up to</v>
          </cell>
          <cell r="H128">
            <v>35</v>
          </cell>
          <cell r="I128" t="str">
            <v>Mbps</v>
          </cell>
          <cell r="J128">
            <v>35</v>
          </cell>
          <cell r="K128">
            <v>4</v>
          </cell>
          <cell r="L128" t="str">
            <v>Mbps</v>
          </cell>
          <cell r="M128" t="str">
            <v>Unlimited</v>
          </cell>
          <cell r="O128" t="str">
            <v>Unlimited</v>
          </cell>
          <cell r="P128" t="str">
            <v>EUR</v>
          </cell>
          <cell r="Q128">
            <v>0</v>
          </cell>
          <cell r="R128">
            <v>0</v>
          </cell>
          <cell r="S128">
            <v>31.15</v>
          </cell>
          <cell r="T128">
            <v>21.15</v>
          </cell>
          <cell r="U128">
            <v>6</v>
          </cell>
          <cell r="V128">
            <v>12</v>
          </cell>
          <cell r="W128" t="str">
            <v>No</v>
          </cell>
          <cell r="X128" t="str">
            <v>No</v>
          </cell>
          <cell r="Y128" t="str">
            <v>Yes</v>
          </cell>
          <cell r="AA128" t="str">
            <v>Yes</v>
          </cell>
          <cell r="AB128">
            <v>0.2</v>
          </cell>
          <cell r="AC128">
            <v>0.79</v>
          </cell>
          <cell r="AD128">
            <v>39.43</v>
          </cell>
          <cell r="AE128">
            <v>0.83682889500000002</v>
          </cell>
        </row>
        <row r="129">
          <cell r="C129" t="str">
            <v>Austria</v>
          </cell>
          <cell r="D129" t="str">
            <v>UPC Austria [Austria]</v>
          </cell>
          <cell r="E129" t="str">
            <v>Cable</v>
          </cell>
          <cell r="F129" t="str">
            <v>Internet-Fix</v>
          </cell>
          <cell r="H129">
            <v>10</v>
          </cell>
          <cell r="I129" t="str">
            <v>Mbps</v>
          </cell>
          <cell r="J129">
            <v>10</v>
          </cell>
          <cell r="K129">
            <v>1</v>
          </cell>
          <cell r="L129" t="str">
            <v>Mbps</v>
          </cell>
          <cell r="M129" t="str">
            <v>Unlimited</v>
          </cell>
          <cell r="O129" t="str">
            <v>Unlimited</v>
          </cell>
          <cell r="P129" t="str">
            <v>EUR</v>
          </cell>
          <cell r="Q129">
            <v>0</v>
          </cell>
          <cell r="R129">
            <v>0</v>
          </cell>
          <cell r="S129">
            <v>17.149999999999999</v>
          </cell>
          <cell r="V129">
            <v>24</v>
          </cell>
          <cell r="W129" t="str">
            <v>No</v>
          </cell>
          <cell r="X129" t="str">
            <v>No</v>
          </cell>
          <cell r="Y129" t="str">
            <v>No</v>
          </cell>
          <cell r="AA129" t="str">
            <v>Yes</v>
          </cell>
          <cell r="AB129">
            <v>0.2</v>
          </cell>
          <cell r="AC129">
            <v>0.79</v>
          </cell>
          <cell r="AD129">
            <v>21.71</v>
          </cell>
          <cell r="AE129">
            <v>0.83682889500000002</v>
          </cell>
        </row>
        <row r="130">
          <cell r="C130" t="str">
            <v>Austria</v>
          </cell>
          <cell r="D130" t="str">
            <v>UPC Austria [Austria]</v>
          </cell>
          <cell r="E130" t="str">
            <v>Cable</v>
          </cell>
          <cell r="F130" t="str">
            <v>Super Fiber Power</v>
          </cell>
          <cell r="H130">
            <v>75</v>
          </cell>
          <cell r="I130" t="str">
            <v>Mbps</v>
          </cell>
          <cell r="J130">
            <v>75</v>
          </cell>
          <cell r="K130">
            <v>7.5</v>
          </cell>
          <cell r="L130" t="str">
            <v>Mbps</v>
          </cell>
          <cell r="M130" t="str">
            <v>Unlimited</v>
          </cell>
          <cell r="O130" t="str">
            <v>Unlimited</v>
          </cell>
          <cell r="P130" t="str">
            <v>EUR</v>
          </cell>
          <cell r="Q130">
            <v>0</v>
          </cell>
          <cell r="R130">
            <v>0</v>
          </cell>
          <cell r="S130">
            <v>26.15</v>
          </cell>
          <cell r="T130">
            <v>21.15</v>
          </cell>
          <cell r="U130">
            <v>3</v>
          </cell>
          <cell r="V130">
            <v>24</v>
          </cell>
          <cell r="W130" t="str">
            <v>No</v>
          </cell>
          <cell r="X130" t="str">
            <v>No</v>
          </cell>
          <cell r="Y130" t="str">
            <v>No</v>
          </cell>
          <cell r="AA130" t="str">
            <v>Yes</v>
          </cell>
          <cell r="AB130">
            <v>0.2</v>
          </cell>
          <cell r="AC130">
            <v>0.79</v>
          </cell>
          <cell r="AD130">
            <v>33.1</v>
          </cell>
          <cell r="AE130">
            <v>0.83682889500000002</v>
          </cell>
        </row>
        <row r="131">
          <cell r="C131" t="str">
            <v>Austria</v>
          </cell>
          <cell r="D131" t="str">
            <v>UPC Austria [Austria]</v>
          </cell>
          <cell r="E131" t="str">
            <v>Cable</v>
          </cell>
          <cell r="F131" t="str">
            <v>Ultra Fiber Power</v>
          </cell>
          <cell r="H131">
            <v>150</v>
          </cell>
          <cell r="I131" t="str">
            <v>Mbps</v>
          </cell>
          <cell r="J131">
            <v>150</v>
          </cell>
          <cell r="K131">
            <v>15</v>
          </cell>
          <cell r="L131" t="str">
            <v>Mbps</v>
          </cell>
          <cell r="M131" t="str">
            <v>Unlimited</v>
          </cell>
          <cell r="O131" t="str">
            <v>Unlimited</v>
          </cell>
          <cell r="P131" t="str">
            <v>EUR</v>
          </cell>
          <cell r="Q131">
            <v>0</v>
          </cell>
          <cell r="R131">
            <v>0</v>
          </cell>
          <cell r="S131">
            <v>51.15</v>
          </cell>
          <cell r="V131">
            <v>12</v>
          </cell>
          <cell r="W131" t="str">
            <v>No</v>
          </cell>
          <cell r="X131" t="str">
            <v>No</v>
          </cell>
          <cell r="Y131" t="str">
            <v>No</v>
          </cell>
          <cell r="AA131" t="str">
            <v>Yes</v>
          </cell>
          <cell r="AB131">
            <v>0.2</v>
          </cell>
          <cell r="AC131">
            <v>0.79</v>
          </cell>
          <cell r="AD131">
            <v>64.75</v>
          </cell>
          <cell r="AE131">
            <v>0.83682889500000002</v>
          </cell>
        </row>
        <row r="132">
          <cell r="C132" t="str">
            <v>Azerbaijan</v>
          </cell>
          <cell r="D132" t="str">
            <v>IntraNS [Azerbaijan]</v>
          </cell>
          <cell r="E132" t="str">
            <v>ADSL</v>
          </cell>
          <cell r="F132" t="str">
            <v>ADSL unlimited access</v>
          </cell>
          <cell r="H132">
            <v>512</v>
          </cell>
          <cell r="I132" t="str">
            <v>Kbps</v>
          </cell>
          <cell r="J132">
            <v>0.51200000000000001</v>
          </cell>
          <cell r="K132">
            <v>512</v>
          </cell>
          <cell r="L132" t="str">
            <v>Kbps</v>
          </cell>
          <cell r="M132">
            <v>30</v>
          </cell>
          <cell r="N132" t="str">
            <v>GB</v>
          </cell>
          <cell r="O132">
            <v>30</v>
          </cell>
          <cell r="P132" t="str">
            <v>AZN</v>
          </cell>
          <cell r="Q132">
            <v>15</v>
          </cell>
          <cell r="R132" t="str">
            <v>?</v>
          </cell>
          <cell r="S132">
            <v>44</v>
          </cell>
          <cell r="W132" t="str">
            <v>No</v>
          </cell>
          <cell r="X132" t="str">
            <v>No</v>
          </cell>
          <cell r="Y132" t="str">
            <v>Yes</v>
          </cell>
          <cell r="AA132" t="str">
            <v>No</v>
          </cell>
          <cell r="AB132">
            <v>0.18</v>
          </cell>
          <cell r="AC132">
            <v>0.8</v>
          </cell>
          <cell r="AD132">
            <v>55</v>
          </cell>
          <cell r="AE132">
            <v>0.35756148100000001</v>
          </cell>
        </row>
        <row r="133">
          <cell r="C133" t="str">
            <v>Azerbaijan</v>
          </cell>
          <cell r="D133" t="str">
            <v>IntraNS [Azerbaijan]</v>
          </cell>
          <cell r="E133" t="str">
            <v>ADSL</v>
          </cell>
          <cell r="F133" t="str">
            <v>ADSL unlimited access</v>
          </cell>
          <cell r="H133">
            <v>1024</v>
          </cell>
          <cell r="I133" t="str">
            <v>Kbps</v>
          </cell>
          <cell r="J133">
            <v>1.024</v>
          </cell>
          <cell r="K133">
            <v>1024</v>
          </cell>
          <cell r="L133" t="str">
            <v>Kbps</v>
          </cell>
          <cell r="M133">
            <v>30</v>
          </cell>
          <cell r="N133" t="str">
            <v>GB</v>
          </cell>
          <cell r="O133">
            <v>30</v>
          </cell>
          <cell r="P133" t="str">
            <v>AZN</v>
          </cell>
          <cell r="Q133">
            <v>15</v>
          </cell>
          <cell r="R133" t="str">
            <v>?</v>
          </cell>
          <cell r="S133">
            <v>80</v>
          </cell>
          <cell r="W133" t="str">
            <v>No</v>
          </cell>
          <cell r="X133" t="str">
            <v>No</v>
          </cell>
          <cell r="Y133" t="str">
            <v>Yes</v>
          </cell>
          <cell r="AA133" t="str">
            <v>No</v>
          </cell>
          <cell r="AB133">
            <v>0.18</v>
          </cell>
          <cell r="AC133">
            <v>0.8</v>
          </cell>
          <cell r="AD133">
            <v>100</v>
          </cell>
          <cell r="AE133">
            <v>0.35756148100000001</v>
          </cell>
        </row>
        <row r="134">
          <cell r="C134" t="str">
            <v>Azerbaijan</v>
          </cell>
          <cell r="D134" t="str">
            <v>IntraNS [Azerbaijan]</v>
          </cell>
          <cell r="E134" t="str">
            <v>ADSL</v>
          </cell>
          <cell r="F134" t="str">
            <v>ADSL unlimited access</v>
          </cell>
          <cell r="H134">
            <v>2048</v>
          </cell>
          <cell r="I134" t="str">
            <v>Kbps</v>
          </cell>
          <cell r="J134">
            <v>2.048</v>
          </cell>
          <cell r="K134">
            <v>1024</v>
          </cell>
          <cell r="L134" t="str">
            <v>Kbps</v>
          </cell>
          <cell r="M134">
            <v>30</v>
          </cell>
          <cell r="N134" t="str">
            <v>GB</v>
          </cell>
          <cell r="O134">
            <v>30</v>
          </cell>
          <cell r="P134" t="str">
            <v>AZN</v>
          </cell>
          <cell r="Q134">
            <v>15</v>
          </cell>
          <cell r="R134" t="str">
            <v>?</v>
          </cell>
          <cell r="S134">
            <v>140</v>
          </cell>
          <cell r="W134" t="str">
            <v>No</v>
          </cell>
          <cell r="X134" t="str">
            <v>No</v>
          </cell>
          <cell r="Y134" t="str">
            <v>Yes</v>
          </cell>
          <cell r="AA134" t="str">
            <v>No</v>
          </cell>
          <cell r="AB134">
            <v>0.18</v>
          </cell>
          <cell r="AC134">
            <v>0.8</v>
          </cell>
          <cell r="AD134">
            <v>175</v>
          </cell>
          <cell r="AE134">
            <v>0.35756148100000001</v>
          </cell>
        </row>
        <row r="135">
          <cell r="C135" t="str">
            <v>Azerbaijan</v>
          </cell>
          <cell r="D135" t="str">
            <v>IntraNS [Azerbaijan]</v>
          </cell>
          <cell r="E135" t="str">
            <v>ADSL</v>
          </cell>
          <cell r="F135" t="str">
            <v>ADSL unlimited access</v>
          </cell>
          <cell r="H135">
            <v>3072</v>
          </cell>
          <cell r="I135" t="str">
            <v>Kbps</v>
          </cell>
          <cell r="J135">
            <v>3.0720000000000001</v>
          </cell>
          <cell r="K135">
            <v>1024</v>
          </cell>
          <cell r="L135" t="str">
            <v>Kbps</v>
          </cell>
          <cell r="M135">
            <v>30</v>
          </cell>
          <cell r="N135" t="str">
            <v>GB</v>
          </cell>
          <cell r="O135">
            <v>30</v>
          </cell>
          <cell r="P135" t="str">
            <v>AZN</v>
          </cell>
          <cell r="Q135">
            <v>15</v>
          </cell>
          <cell r="R135" t="str">
            <v>?</v>
          </cell>
          <cell r="S135">
            <v>240</v>
          </cell>
          <cell r="W135" t="str">
            <v>No</v>
          </cell>
          <cell r="X135" t="str">
            <v>No</v>
          </cell>
          <cell r="Y135" t="str">
            <v>Yes</v>
          </cell>
          <cell r="AA135" t="str">
            <v>No</v>
          </cell>
          <cell r="AB135">
            <v>0.18</v>
          </cell>
          <cell r="AC135">
            <v>0.8</v>
          </cell>
          <cell r="AD135">
            <v>300</v>
          </cell>
          <cell r="AE135">
            <v>0.35756148100000001</v>
          </cell>
        </row>
        <row r="136">
          <cell r="C136" t="str">
            <v>Azerbaijan</v>
          </cell>
          <cell r="D136" t="str">
            <v>IntraNS [Azerbaijan]</v>
          </cell>
          <cell r="E136" t="str">
            <v>ADSL</v>
          </cell>
          <cell r="F136" t="str">
            <v>ADSL unlimited access</v>
          </cell>
          <cell r="H136">
            <v>4096</v>
          </cell>
          <cell r="I136" t="str">
            <v>Kbps</v>
          </cell>
          <cell r="J136">
            <v>4.0960000000000001</v>
          </cell>
          <cell r="K136">
            <v>1024</v>
          </cell>
          <cell r="L136" t="str">
            <v>Kbps</v>
          </cell>
          <cell r="M136">
            <v>30</v>
          </cell>
          <cell r="N136" t="str">
            <v>GB</v>
          </cell>
          <cell r="O136">
            <v>30</v>
          </cell>
          <cell r="P136" t="str">
            <v>AZN</v>
          </cell>
          <cell r="Q136">
            <v>15</v>
          </cell>
          <cell r="R136" t="str">
            <v>?</v>
          </cell>
          <cell r="S136">
            <v>320</v>
          </cell>
          <cell r="W136" t="str">
            <v>No</v>
          </cell>
          <cell r="X136" t="str">
            <v>No</v>
          </cell>
          <cell r="Y136" t="str">
            <v>Yes</v>
          </cell>
          <cell r="AA136" t="str">
            <v>No</v>
          </cell>
          <cell r="AB136">
            <v>0.18</v>
          </cell>
          <cell r="AC136">
            <v>0.8</v>
          </cell>
          <cell r="AD136">
            <v>400</v>
          </cell>
          <cell r="AE136">
            <v>0.35756148100000001</v>
          </cell>
        </row>
        <row r="137">
          <cell r="C137" t="str">
            <v>Bangladesh</v>
          </cell>
          <cell r="D137" t="str">
            <v>BTCL [Bangladesh]</v>
          </cell>
          <cell r="E137" t="str">
            <v>ADSL</v>
          </cell>
          <cell r="F137" t="str">
            <v>Super saver: Volume based package</v>
          </cell>
          <cell r="H137">
            <v>256</v>
          </cell>
          <cell r="I137" t="str">
            <v>Kbps</v>
          </cell>
          <cell r="J137">
            <v>0.25600000000000001</v>
          </cell>
          <cell r="M137">
            <v>4</v>
          </cell>
          <cell r="N137" t="str">
            <v>GB</v>
          </cell>
          <cell r="O137">
            <v>4</v>
          </cell>
          <cell r="P137" t="str">
            <v>BDT</v>
          </cell>
          <cell r="Q137">
            <v>400</v>
          </cell>
          <cell r="R137">
            <v>2000</v>
          </cell>
          <cell r="S137">
            <v>300</v>
          </cell>
          <cell r="W137" t="str">
            <v>Yes</v>
          </cell>
          <cell r="X137" t="str">
            <v>No</v>
          </cell>
          <cell r="Y137" t="str">
            <v>No</v>
          </cell>
          <cell r="AA137" t="str">
            <v>No</v>
          </cell>
          <cell r="AB137">
            <v>0.15</v>
          </cell>
          <cell r="AC137">
            <v>79</v>
          </cell>
          <cell r="AD137">
            <v>3.8</v>
          </cell>
          <cell r="AE137">
            <v>25.918766819999998</v>
          </cell>
        </row>
        <row r="138">
          <cell r="C138" t="str">
            <v>Bangladesh</v>
          </cell>
          <cell r="D138" t="str">
            <v>BTCL [Bangladesh]</v>
          </cell>
          <cell r="E138" t="str">
            <v>ADSL</v>
          </cell>
          <cell r="F138" t="str">
            <v>Standard: Volume based package</v>
          </cell>
          <cell r="H138">
            <v>512</v>
          </cell>
          <cell r="I138" t="str">
            <v>Kbps</v>
          </cell>
          <cell r="J138">
            <v>0.51200000000000001</v>
          </cell>
          <cell r="M138">
            <v>10</v>
          </cell>
          <cell r="N138" t="str">
            <v>GB</v>
          </cell>
          <cell r="O138">
            <v>10</v>
          </cell>
          <cell r="P138" t="str">
            <v>BDT</v>
          </cell>
          <cell r="Q138">
            <v>400</v>
          </cell>
          <cell r="R138">
            <v>2000</v>
          </cell>
          <cell r="S138">
            <v>500</v>
          </cell>
          <cell r="W138" t="str">
            <v>Yes</v>
          </cell>
          <cell r="X138" t="str">
            <v>No</v>
          </cell>
          <cell r="Y138" t="str">
            <v>No</v>
          </cell>
          <cell r="AA138" t="str">
            <v>No</v>
          </cell>
          <cell r="AB138">
            <v>0.15</v>
          </cell>
          <cell r="AC138">
            <v>79</v>
          </cell>
          <cell r="AD138">
            <v>6.33</v>
          </cell>
          <cell r="AE138">
            <v>25.918766819999998</v>
          </cell>
        </row>
        <row r="139">
          <cell r="C139" t="str">
            <v>Bangladesh</v>
          </cell>
          <cell r="D139" t="str">
            <v>BTCL [Bangladesh]</v>
          </cell>
          <cell r="E139" t="str">
            <v>ADSL</v>
          </cell>
          <cell r="F139" t="str">
            <v>Premium: Volume based package</v>
          </cell>
          <cell r="H139">
            <v>1</v>
          </cell>
          <cell r="I139" t="str">
            <v>Mbps</v>
          </cell>
          <cell r="J139">
            <v>1</v>
          </cell>
          <cell r="M139">
            <v>25</v>
          </cell>
          <cell r="N139" t="str">
            <v>GB</v>
          </cell>
          <cell r="O139">
            <v>25</v>
          </cell>
          <cell r="P139" t="str">
            <v>BDT</v>
          </cell>
          <cell r="Q139">
            <v>400</v>
          </cell>
          <cell r="R139">
            <v>2000</v>
          </cell>
          <cell r="S139">
            <v>1000</v>
          </cell>
          <cell r="W139" t="str">
            <v>Yes</v>
          </cell>
          <cell r="X139" t="str">
            <v>No</v>
          </cell>
          <cell r="Y139" t="str">
            <v>No</v>
          </cell>
          <cell r="AA139" t="str">
            <v>No</v>
          </cell>
          <cell r="AB139">
            <v>0.15</v>
          </cell>
          <cell r="AC139">
            <v>79</v>
          </cell>
          <cell r="AD139">
            <v>12.66</v>
          </cell>
          <cell r="AE139">
            <v>25.918766819999998</v>
          </cell>
        </row>
        <row r="140">
          <cell r="C140" t="str">
            <v>Bangladesh</v>
          </cell>
          <cell r="D140" t="str">
            <v>BTCL [Bangladesh]</v>
          </cell>
          <cell r="E140" t="str">
            <v>ADSL</v>
          </cell>
          <cell r="F140" t="str">
            <v>Bcube Infinity-256: 24-hour unlimited package</v>
          </cell>
          <cell r="H140">
            <v>256</v>
          </cell>
          <cell r="I140" t="str">
            <v>Kbps</v>
          </cell>
          <cell r="J140">
            <v>0.25600000000000001</v>
          </cell>
          <cell r="M140" t="str">
            <v>Unlimited</v>
          </cell>
          <cell r="O140" t="str">
            <v>Unlimited</v>
          </cell>
          <cell r="P140" t="str">
            <v>BDT</v>
          </cell>
          <cell r="Q140">
            <v>400</v>
          </cell>
          <cell r="R140">
            <v>2000</v>
          </cell>
          <cell r="S140">
            <v>450</v>
          </cell>
          <cell r="W140" t="str">
            <v>Yes</v>
          </cell>
          <cell r="X140" t="str">
            <v>No</v>
          </cell>
          <cell r="Y140" t="str">
            <v>No</v>
          </cell>
          <cell r="AA140" t="str">
            <v>No</v>
          </cell>
          <cell r="AB140">
            <v>0.15</v>
          </cell>
          <cell r="AC140">
            <v>79</v>
          </cell>
          <cell r="AD140">
            <v>5.7</v>
          </cell>
          <cell r="AE140">
            <v>25.918766819999998</v>
          </cell>
        </row>
        <row r="141">
          <cell r="C141" t="str">
            <v>Bangladesh</v>
          </cell>
          <cell r="D141" t="str">
            <v>BTCL [Bangladesh]</v>
          </cell>
          <cell r="E141" t="str">
            <v>ADSL</v>
          </cell>
          <cell r="F141" t="str">
            <v>Bcube Infinity-512: 24-hour unlimited package</v>
          </cell>
          <cell r="H141">
            <v>512</v>
          </cell>
          <cell r="I141" t="str">
            <v>Kbps</v>
          </cell>
          <cell r="J141">
            <v>0.51200000000000001</v>
          </cell>
          <cell r="M141" t="str">
            <v>Unlimited</v>
          </cell>
          <cell r="O141" t="str">
            <v>Unlimited</v>
          </cell>
          <cell r="P141" t="str">
            <v>BDT</v>
          </cell>
          <cell r="Q141">
            <v>400</v>
          </cell>
          <cell r="R141">
            <v>2000</v>
          </cell>
          <cell r="S141">
            <v>750</v>
          </cell>
          <cell r="W141" t="str">
            <v>Yes</v>
          </cell>
          <cell r="X141" t="str">
            <v>No</v>
          </cell>
          <cell r="Y141" t="str">
            <v>No</v>
          </cell>
          <cell r="AA141" t="str">
            <v>No</v>
          </cell>
          <cell r="AB141">
            <v>0.15</v>
          </cell>
          <cell r="AC141">
            <v>79</v>
          </cell>
          <cell r="AD141">
            <v>9.49</v>
          </cell>
          <cell r="AE141">
            <v>25.918766819999998</v>
          </cell>
        </row>
        <row r="142">
          <cell r="C142" t="str">
            <v>Bangladesh</v>
          </cell>
          <cell r="D142" t="str">
            <v>BTCL [Bangladesh]</v>
          </cell>
          <cell r="E142" t="str">
            <v>ADSL</v>
          </cell>
          <cell r="F142" t="str">
            <v>Bcube Infinity-1024: 24-hour unlimited package</v>
          </cell>
          <cell r="H142">
            <v>1</v>
          </cell>
          <cell r="I142" t="str">
            <v>Mbps</v>
          </cell>
          <cell r="J142">
            <v>1</v>
          </cell>
          <cell r="M142" t="str">
            <v>Unlimited</v>
          </cell>
          <cell r="O142" t="str">
            <v>Unlimited</v>
          </cell>
          <cell r="P142" t="str">
            <v>BDT</v>
          </cell>
          <cell r="Q142">
            <v>400</v>
          </cell>
          <cell r="R142">
            <v>2000</v>
          </cell>
          <cell r="S142">
            <v>1150</v>
          </cell>
          <cell r="W142" t="str">
            <v>Yes</v>
          </cell>
          <cell r="X142" t="str">
            <v>No</v>
          </cell>
          <cell r="Y142" t="str">
            <v>No</v>
          </cell>
          <cell r="AA142" t="str">
            <v>No</v>
          </cell>
          <cell r="AB142">
            <v>0.15</v>
          </cell>
          <cell r="AC142">
            <v>79</v>
          </cell>
          <cell r="AD142">
            <v>14.56</v>
          </cell>
          <cell r="AE142">
            <v>25.918766819999998</v>
          </cell>
        </row>
        <row r="143">
          <cell r="C143" t="str">
            <v>Bangladesh</v>
          </cell>
          <cell r="D143" t="str">
            <v>BTCL [Bangladesh]</v>
          </cell>
          <cell r="E143" t="str">
            <v>ADSL</v>
          </cell>
          <cell r="F143" t="str">
            <v>Bcube Infinity-1024: 24-hour unlimited package</v>
          </cell>
          <cell r="H143">
            <v>1.5</v>
          </cell>
          <cell r="I143" t="str">
            <v>Mbps</v>
          </cell>
          <cell r="J143">
            <v>1.5</v>
          </cell>
          <cell r="M143" t="str">
            <v>Unlimited</v>
          </cell>
          <cell r="O143" t="str">
            <v>Unlimited</v>
          </cell>
          <cell r="P143" t="str">
            <v>BDT</v>
          </cell>
          <cell r="Q143">
            <v>400</v>
          </cell>
          <cell r="R143">
            <v>2000</v>
          </cell>
          <cell r="S143">
            <v>1600</v>
          </cell>
          <cell r="W143" t="str">
            <v>Yes</v>
          </cell>
          <cell r="X143" t="str">
            <v>No</v>
          </cell>
          <cell r="Y143" t="str">
            <v>No</v>
          </cell>
          <cell r="AA143" t="str">
            <v>No</v>
          </cell>
          <cell r="AB143">
            <v>0.15</v>
          </cell>
          <cell r="AC143">
            <v>79</v>
          </cell>
          <cell r="AD143">
            <v>20.25</v>
          </cell>
          <cell r="AE143">
            <v>25.918766819999998</v>
          </cell>
        </row>
        <row r="144">
          <cell r="C144" t="str">
            <v>Bangladesh</v>
          </cell>
          <cell r="D144" t="str">
            <v>InTech Online [Bangladesh]</v>
          </cell>
          <cell r="E144" t="str">
            <v>ADSL</v>
          </cell>
          <cell r="F144" t="str">
            <v>InTech regular</v>
          </cell>
          <cell r="G144" t="str">
            <v>Up to</v>
          </cell>
          <cell r="H144">
            <v>32</v>
          </cell>
          <cell r="I144" t="str">
            <v>Kbps</v>
          </cell>
          <cell r="J144">
            <v>3.2000000000000001E-2</v>
          </cell>
          <cell r="K144">
            <v>48</v>
          </cell>
          <cell r="L144" t="str">
            <v>Kbps</v>
          </cell>
          <cell r="M144" t="str">
            <v>Unlimited</v>
          </cell>
          <cell r="O144" t="str">
            <v>Unlimited</v>
          </cell>
          <cell r="P144" t="str">
            <v>BDT</v>
          </cell>
          <cell r="Q144">
            <v>7000</v>
          </cell>
          <cell r="R144">
            <v>0</v>
          </cell>
          <cell r="S144">
            <v>3500</v>
          </cell>
          <cell r="W144" t="str">
            <v>Yes</v>
          </cell>
          <cell r="X144" t="str">
            <v>No</v>
          </cell>
          <cell r="Y144" t="str">
            <v>No</v>
          </cell>
          <cell r="AA144" t="str">
            <v>No</v>
          </cell>
          <cell r="AB144">
            <v>0.15</v>
          </cell>
          <cell r="AC144">
            <v>79</v>
          </cell>
          <cell r="AD144">
            <v>44.3</v>
          </cell>
          <cell r="AE144">
            <v>25.918766819999998</v>
          </cell>
        </row>
        <row r="145">
          <cell r="C145" t="str">
            <v>Bangladesh</v>
          </cell>
          <cell r="D145" t="str">
            <v>InTech Online [Bangladesh]</v>
          </cell>
          <cell r="E145" t="str">
            <v>ADSL</v>
          </cell>
          <cell r="F145" t="str">
            <v>InTech prime</v>
          </cell>
          <cell r="G145" t="str">
            <v>Up to</v>
          </cell>
          <cell r="H145">
            <v>64</v>
          </cell>
          <cell r="I145" t="str">
            <v>Kbps</v>
          </cell>
          <cell r="J145">
            <v>6.4000000000000001E-2</v>
          </cell>
          <cell r="K145">
            <v>48</v>
          </cell>
          <cell r="L145" t="str">
            <v>Kbps</v>
          </cell>
          <cell r="M145" t="str">
            <v>Unlimited</v>
          </cell>
          <cell r="O145" t="str">
            <v>Unlimited</v>
          </cell>
          <cell r="P145" t="str">
            <v>BDT</v>
          </cell>
          <cell r="Q145">
            <v>7000</v>
          </cell>
          <cell r="R145">
            <v>0</v>
          </cell>
          <cell r="S145">
            <v>7000</v>
          </cell>
          <cell r="W145" t="str">
            <v>Yes</v>
          </cell>
          <cell r="X145" t="str">
            <v>No</v>
          </cell>
          <cell r="Y145" t="str">
            <v>No</v>
          </cell>
          <cell r="AA145" t="str">
            <v>No</v>
          </cell>
          <cell r="AB145">
            <v>0.15</v>
          </cell>
          <cell r="AC145">
            <v>79</v>
          </cell>
          <cell r="AD145">
            <v>88.61</v>
          </cell>
          <cell r="AE145">
            <v>25.918766819999998</v>
          </cell>
        </row>
        <row r="146">
          <cell r="C146" t="str">
            <v>Bangladesh</v>
          </cell>
          <cell r="D146" t="str">
            <v>InTech Online [Bangladesh]</v>
          </cell>
          <cell r="E146" t="str">
            <v>ADSL</v>
          </cell>
          <cell r="F146" t="str">
            <v>InTech supreme</v>
          </cell>
          <cell r="G146" t="str">
            <v>Up to</v>
          </cell>
          <cell r="H146">
            <v>128</v>
          </cell>
          <cell r="I146" t="str">
            <v>Kbps</v>
          </cell>
          <cell r="J146">
            <v>0.128</v>
          </cell>
          <cell r="K146">
            <v>48</v>
          </cell>
          <cell r="L146" t="str">
            <v>Kbps</v>
          </cell>
          <cell r="M146" t="str">
            <v>Unlimited</v>
          </cell>
          <cell r="O146" t="str">
            <v>Unlimited</v>
          </cell>
          <cell r="P146" t="str">
            <v>BDT</v>
          </cell>
          <cell r="Q146">
            <v>7000</v>
          </cell>
          <cell r="R146">
            <v>0</v>
          </cell>
          <cell r="S146">
            <v>14000</v>
          </cell>
          <cell r="W146" t="str">
            <v>Yes</v>
          </cell>
          <cell r="X146" t="str">
            <v>No</v>
          </cell>
          <cell r="Y146" t="str">
            <v>No</v>
          </cell>
          <cell r="AA146" t="str">
            <v>No</v>
          </cell>
          <cell r="AB146">
            <v>0.15</v>
          </cell>
          <cell r="AC146">
            <v>79</v>
          </cell>
          <cell r="AD146">
            <v>177.22</v>
          </cell>
          <cell r="AE146">
            <v>25.918766819999998</v>
          </cell>
        </row>
        <row r="147">
          <cell r="C147" t="str">
            <v>Bangladesh</v>
          </cell>
          <cell r="D147" t="str">
            <v>InTech Online [Bangladesh]</v>
          </cell>
          <cell r="E147" t="str">
            <v>ADSL</v>
          </cell>
          <cell r="F147" t="str">
            <v>InTech single user</v>
          </cell>
          <cell r="G147" t="str">
            <v>Up to</v>
          </cell>
          <cell r="H147">
            <v>44</v>
          </cell>
          <cell r="I147" t="str">
            <v>Kbps</v>
          </cell>
          <cell r="J147">
            <v>4.3999999999999997E-2</v>
          </cell>
          <cell r="K147">
            <v>48</v>
          </cell>
          <cell r="L147" t="str">
            <v>Kbps</v>
          </cell>
          <cell r="P147" t="str">
            <v>BDT</v>
          </cell>
          <cell r="Q147">
            <v>2000</v>
          </cell>
          <cell r="R147">
            <v>0</v>
          </cell>
          <cell r="S147">
            <v>1000</v>
          </cell>
          <cell r="W147" t="str">
            <v>Yes</v>
          </cell>
          <cell r="X147" t="str">
            <v>No</v>
          </cell>
          <cell r="Y147" t="str">
            <v>No</v>
          </cell>
          <cell r="AA147" t="str">
            <v>No</v>
          </cell>
          <cell r="AB147">
            <v>0.15</v>
          </cell>
          <cell r="AC147">
            <v>79</v>
          </cell>
          <cell r="AD147">
            <v>12.66</v>
          </cell>
          <cell r="AE147">
            <v>25.918766819999998</v>
          </cell>
        </row>
        <row r="148">
          <cell r="C148" t="str">
            <v>Bangladesh</v>
          </cell>
          <cell r="D148" t="str">
            <v>Link3 [Bangladesh]</v>
          </cell>
          <cell r="E148" t="str">
            <v>FTTH</v>
          </cell>
          <cell r="F148" t="str">
            <v>GATI</v>
          </cell>
          <cell r="H148">
            <v>1</v>
          </cell>
          <cell r="I148" t="str">
            <v>Mbps</v>
          </cell>
          <cell r="J148">
            <v>1</v>
          </cell>
          <cell r="M148" t="str">
            <v>Unlimited</v>
          </cell>
          <cell r="O148" t="str">
            <v>Unlimited</v>
          </cell>
          <cell r="P148" t="str">
            <v>BDT</v>
          </cell>
          <cell r="Q148" t="str">
            <v>?</v>
          </cell>
          <cell r="R148" t="str">
            <v>?</v>
          </cell>
          <cell r="S148">
            <v>1400</v>
          </cell>
          <cell r="W148" t="str">
            <v>No</v>
          </cell>
          <cell r="X148" t="str">
            <v>No</v>
          </cell>
          <cell r="Y148" t="str">
            <v>No</v>
          </cell>
          <cell r="AA148" t="str">
            <v>?</v>
          </cell>
          <cell r="AB148">
            <v>0.15</v>
          </cell>
          <cell r="AC148">
            <v>79</v>
          </cell>
          <cell r="AD148">
            <v>17.72</v>
          </cell>
          <cell r="AE148">
            <v>25.918766819999998</v>
          </cell>
        </row>
        <row r="149">
          <cell r="C149" t="str">
            <v>Bangladesh</v>
          </cell>
          <cell r="D149" t="str">
            <v>Link3 [Bangladesh]</v>
          </cell>
          <cell r="E149" t="str">
            <v>FTTH</v>
          </cell>
          <cell r="F149" t="str">
            <v>GATI</v>
          </cell>
          <cell r="H149">
            <v>1.5</v>
          </cell>
          <cell r="I149" t="str">
            <v>Mbps</v>
          </cell>
          <cell r="J149">
            <v>1.5</v>
          </cell>
          <cell r="M149" t="str">
            <v>Unlimited</v>
          </cell>
          <cell r="O149" t="str">
            <v>Unlimited</v>
          </cell>
          <cell r="P149" t="str">
            <v>BDT</v>
          </cell>
          <cell r="Q149" t="str">
            <v>?</v>
          </cell>
          <cell r="R149" t="str">
            <v>?</v>
          </cell>
          <cell r="S149">
            <v>2000</v>
          </cell>
          <cell r="W149" t="str">
            <v>No</v>
          </cell>
          <cell r="X149" t="str">
            <v>No</v>
          </cell>
          <cell r="Y149" t="str">
            <v>No</v>
          </cell>
          <cell r="AA149" t="str">
            <v>?</v>
          </cell>
          <cell r="AB149">
            <v>0.15</v>
          </cell>
          <cell r="AC149">
            <v>79</v>
          </cell>
          <cell r="AD149">
            <v>25.32</v>
          </cell>
          <cell r="AE149">
            <v>25.918766819999998</v>
          </cell>
        </row>
        <row r="150">
          <cell r="C150" t="str">
            <v>Bangladesh</v>
          </cell>
          <cell r="D150" t="str">
            <v>Link3 [Bangladesh]</v>
          </cell>
          <cell r="E150" t="str">
            <v>FTTH</v>
          </cell>
          <cell r="F150" t="str">
            <v>GATI</v>
          </cell>
          <cell r="H150">
            <v>2.5</v>
          </cell>
          <cell r="I150" t="str">
            <v>Mbps</v>
          </cell>
          <cell r="J150">
            <v>2.5</v>
          </cell>
          <cell r="M150" t="str">
            <v>Unlimited</v>
          </cell>
          <cell r="O150" t="str">
            <v>Unlimited</v>
          </cell>
          <cell r="P150" t="str">
            <v>BDT</v>
          </cell>
          <cell r="Q150" t="str">
            <v>?</v>
          </cell>
          <cell r="R150" t="str">
            <v>?</v>
          </cell>
          <cell r="S150">
            <v>3500</v>
          </cell>
          <cell r="W150" t="str">
            <v>No</v>
          </cell>
          <cell r="X150" t="str">
            <v>No</v>
          </cell>
          <cell r="Y150" t="str">
            <v>No</v>
          </cell>
          <cell r="AA150" t="str">
            <v>?</v>
          </cell>
          <cell r="AB150">
            <v>0.15</v>
          </cell>
          <cell r="AC150">
            <v>79</v>
          </cell>
          <cell r="AD150">
            <v>44.3</v>
          </cell>
          <cell r="AE150">
            <v>25.918766819999998</v>
          </cell>
        </row>
        <row r="151">
          <cell r="C151" t="str">
            <v>Bangladesh</v>
          </cell>
          <cell r="D151" t="str">
            <v>Link3 [Bangladesh]</v>
          </cell>
          <cell r="E151" t="str">
            <v>FTTH</v>
          </cell>
          <cell r="F151" t="str">
            <v>GATI</v>
          </cell>
          <cell r="H151">
            <v>3.5</v>
          </cell>
          <cell r="I151" t="str">
            <v>Mbps</v>
          </cell>
          <cell r="J151">
            <v>3.5</v>
          </cell>
          <cell r="M151" t="str">
            <v>Unlimited</v>
          </cell>
          <cell r="O151" t="str">
            <v>Unlimited</v>
          </cell>
          <cell r="P151" t="str">
            <v>BDT</v>
          </cell>
          <cell r="Q151" t="str">
            <v>?</v>
          </cell>
          <cell r="R151" t="str">
            <v>?</v>
          </cell>
          <cell r="S151">
            <v>6500</v>
          </cell>
          <cell r="W151" t="str">
            <v>No</v>
          </cell>
          <cell r="X151" t="str">
            <v>No</v>
          </cell>
          <cell r="Y151" t="str">
            <v>No</v>
          </cell>
          <cell r="AA151" t="str">
            <v>?</v>
          </cell>
          <cell r="AB151">
            <v>0.15</v>
          </cell>
          <cell r="AC151">
            <v>79</v>
          </cell>
          <cell r="AD151">
            <v>82.28</v>
          </cell>
          <cell r="AE151">
            <v>25.918766819999998</v>
          </cell>
        </row>
        <row r="152">
          <cell r="C152" t="str">
            <v>Bangladesh</v>
          </cell>
          <cell r="D152" t="str">
            <v>Link3 [Bangladesh]</v>
          </cell>
          <cell r="E152" t="str">
            <v>FTTH</v>
          </cell>
          <cell r="F152" t="str">
            <v>GATI</v>
          </cell>
          <cell r="H152">
            <v>4</v>
          </cell>
          <cell r="I152" t="str">
            <v>Mbps</v>
          </cell>
          <cell r="J152">
            <v>4</v>
          </cell>
          <cell r="M152" t="str">
            <v>Unlimited</v>
          </cell>
          <cell r="O152" t="str">
            <v>Unlimited</v>
          </cell>
          <cell r="P152" t="str">
            <v>BDT</v>
          </cell>
          <cell r="Q152" t="str">
            <v>?</v>
          </cell>
          <cell r="R152" t="str">
            <v>?</v>
          </cell>
          <cell r="S152">
            <v>9000</v>
          </cell>
          <cell r="W152" t="str">
            <v>No</v>
          </cell>
          <cell r="X152" t="str">
            <v>No</v>
          </cell>
          <cell r="Y152" t="str">
            <v>No</v>
          </cell>
          <cell r="AA152" t="str">
            <v>?</v>
          </cell>
          <cell r="AB152">
            <v>0.15</v>
          </cell>
          <cell r="AC152">
            <v>79</v>
          </cell>
          <cell r="AD152">
            <v>113.92</v>
          </cell>
          <cell r="AE152">
            <v>25.918766819999998</v>
          </cell>
        </row>
        <row r="153">
          <cell r="C153" t="str">
            <v>Belarus</v>
          </cell>
          <cell r="D153" t="str">
            <v>Beltelecom [Belarus]</v>
          </cell>
          <cell r="E153" t="str">
            <v>WiMax</v>
          </cell>
          <cell r="F153" t="str">
            <v>Homebody Plus</v>
          </cell>
          <cell r="G153" t="str">
            <v>Up to</v>
          </cell>
          <cell r="H153">
            <v>3072</v>
          </cell>
          <cell r="I153" t="str">
            <v>Kbps</v>
          </cell>
          <cell r="J153">
            <v>3.0720000000000001</v>
          </cell>
          <cell r="K153">
            <v>512</v>
          </cell>
          <cell r="L153" t="str">
            <v>Kbps</v>
          </cell>
          <cell r="M153" t="str">
            <v>Unlimited</v>
          </cell>
          <cell r="O153" t="str">
            <v>Unlimited</v>
          </cell>
          <cell r="P153" t="str">
            <v>BYR</v>
          </cell>
          <cell r="Q153" t="str">
            <v>?</v>
          </cell>
          <cell r="R153" t="str">
            <v>?</v>
          </cell>
          <cell r="S153">
            <v>116100</v>
          </cell>
          <cell r="W153" t="str">
            <v>No</v>
          </cell>
          <cell r="X153" t="str">
            <v>No</v>
          </cell>
          <cell r="Y153" t="str">
            <v>No</v>
          </cell>
          <cell r="AA153" t="str">
            <v>Yes</v>
          </cell>
          <cell r="AB153">
            <v>0.2</v>
          </cell>
          <cell r="AC153">
            <v>10580</v>
          </cell>
          <cell r="AD153">
            <v>10.97</v>
          </cell>
          <cell r="AE153">
            <v>3818.8427830000001</v>
          </cell>
        </row>
        <row r="154">
          <cell r="C154" t="str">
            <v>Belarus</v>
          </cell>
          <cell r="D154" t="str">
            <v>Beltelecom [Belarus]</v>
          </cell>
          <cell r="E154" t="str">
            <v>WiMax</v>
          </cell>
          <cell r="F154" t="str">
            <v>Homebody XXL</v>
          </cell>
          <cell r="G154" t="str">
            <v>Up to</v>
          </cell>
          <cell r="H154">
            <v>4096</v>
          </cell>
          <cell r="I154" t="str">
            <v>Kbps</v>
          </cell>
          <cell r="J154">
            <v>4.0960000000000001</v>
          </cell>
          <cell r="K154">
            <v>512</v>
          </cell>
          <cell r="L154" t="str">
            <v>Kbps</v>
          </cell>
          <cell r="M154" t="str">
            <v>Unlimited</v>
          </cell>
          <cell r="O154" t="str">
            <v>Unlimited</v>
          </cell>
          <cell r="P154" t="str">
            <v>BYR</v>
          </cell>
          <cell r="Q154" t="str">
            <v>?</v>
          </cell>
          <cell r="R154" t="str">
            <v>?</v>
          </cell>
          <cell r="S154">
            <v>145200</v>
          </cell>
          <cell r="W154" t="str">
            <v>No</v>
          </cell>
          <cell r="X154" t="str">
            <v>No</v>
          </cell>
          <cell r="Y154" t="str">
            <v>No</v>
          </cell>
          <cell r="AA154" t="str">
            <v>Yes</v>
          </cell>
          <cell r="AB154">
            <v>0.2</v>
          </cell>
          <cell r="AC154">
            <v>10580</v>
          </cell>
          <cell r="AD154">
            <v>13.72</v>
          </cell>
          <cell r="AE154">
            <v>3818.8427830000001</v>
          </cell>
        </row>
        <row r="155">
          <cell r="C155" t="str">
            <v>Belarus</v>
          </cell>
          <cell r="D155" t="str">
            <v>Beltelecom [Belarus]</v>
          </cell>
          <cell r="E155" t="str">
            <v>WiMax</v>
          </cell>
          <cell r="F155" t="str">
            <v>Comfort Standard</v>
          </cell>
          <cell r="J155">
            <v>0</v>
          </cell>
          <cell r="M155">
            <v>4</v>
          </cell>
          <cell r="N155" t="str">
            <v>GB</v>
          </cell>
          <cell r="O155">
            <v>4</v>
          </cell>
          <cell r="P155" t="str">
            <v>BYR</v>
          </cell>
          <cell r="Q155" t="str">
            <v>?</v>
          </cell>
          <cell r="R155" t="str">
            <v>?</v>
          </cell>
          <cell r="S155">
            <v>56100</v>
          </cell>
          <cell r="W155" t="str">
            <v>No</v>
          </cell>
          <cell r="X155" t="str">
            <v>No</v>
          </cell>
          <cell r="Y155" t="str">
            <v>No</v>
          </cell>
          <cell r="AA155" t="str">
            <v>Yes</v>
          </cell>
          <cell r="AB155">
            <v>0.2</v>
          </cell>
          <cell r="AC155">
            <v>10580</v>
          </cell>
          <cell r="AD155">
            <v>5.3</v>
          </cell>
          <cell r="AE155">
            <v>3818.8427830000001</v>
          </cell>
        </row>
        <row r="156">
          <cell r="C156" t="str">
            <v>Belarus</v>
          </cell>
          <cell r="D156" t="str">
            <v>Beltelecom [Belarus]</v>
          </cell>
          <cell r="E156" t="str">
            <v>WiMax</v>
          </cell>
          <cell r="F156" t="str">
            <v>Comfort Express</v>
          </cell>
          <cell r="J156">
            <v>0</v>
          </cell>
          <cell r="M156">
            <v>10</v>
          </cell>
          <cell r="N156" t="str">
            <v>GB</v>
          </cell>
          <cell r="O156">
            <v>10</v>
          </cell>
          <cell r="P156" t="str">
            <v>BYR</v>
          </cell>
          <cell r="Q156" t="str">
            <v>?</v>
          </cell>
          <cell r="R156" t="str">
            <v>?</v>
          </cell>
          <cell r="S156">
            <v>75900</v>
          </cell>
          <cell r="W156" t="str">
            <v>No</v>
          </cell>
          <cell r="X156" t="str">
            <v>No</v>
          </cell>
          <cell r="Y156" t="str">
            <v>No</v>
          </cell>
          <cell r="AA156" t="str">
            <v>Yes</v>
          </cell>
          <cell r="AB156">
            <v>0.2</v>
          </cell>
          <cell r="AC156">
            <v>10580</v>
          </cell>
          <cell r="AD156">
            <v>7.17</v>
          </cell>
          <cell r="AE156">
            <v>3818.8427830000001</v>
          </cell>
        </row>
        <row r="157">
          <cell r="C157" t="str">
            <v>Belgium</v>
          </cell>
          <cell r="D157" t="str">
            <v>Belgacom [Belgium]</v>
          </cell>
          <cell r="E157" t="str">
            <v>FTTC</v>
          </cell>
          <cell r="F157" t="str">
            <v>Proximus internet everywhere Start</v>
          </cell>
          <cell r="H157">
            <v>30</v>
          </cell>
          <cell r="I157" t="str">
            <v>Mbps</v>
          </cell>
          <cell r="J157">
            <v>30</v>
          </cell>
          <cell r="K157">
            <v>3</v>
          </cell>
          <cell r="L157" t="str">
            <v>Mbps</v>
          </cell>
          <cell r="M157">
            <v>50</v>
          </cell>
          <cell r="N157" t="str">
            <v>GB</v>
          </cell>
          <cell r="O157">
            <v>50</v>
          </cell>
          <cell r="P157" t="str">
            <v>EUR</v>
          </cell>
          <cell r="Q157">
            <v>50</v>
          </cell>
          <cell r="R157">
            <v>0</v>
          </cell>
          <cell r="S157">
            <v>25.5</v>
          </cell>
          <cell r="W157" t="str">
            <v>No</v>
          </cell>
          <cell r="X157" t="str">
            <v>No</v>
          </cell>
          <cell r="Y157" t="str">
            <v>No</v>
          </cell>
          <cell r="AA157" t="str">
            <v>Yes</v>
          </cell>
          <cell r="AB157">
            <v>0.21</v>
          </cell>
          <cell r="AC157">
            <v>0.79</v>
          </cell>
          <cell r="AD157">
            <v>32.28</v>
          </cell>
          <cell r="AE157">
            <v>0.84743031899999999</v>
          </cell>
        </row>
        <row r="158">
          <cell r="C158" t="str">
            <v>Belgium</v>
          </cell>
          <cell r="D158" t="str">
            <v>Belgacom [Belgium]</v>
          </cell>
          <cell r="E158" t="str">
            <v>FTTC</v>
          </cell>
          <cell r="F158" t="str">
            <v>Proximus internet everywhere Comfort</v>
          </cell>
          <cell r="H158">
            <v>30</v>
          </cell>
          <cell r="I158" t="str">
            <v>Mbps</v>
          </cell>
          <cell r="J158">
            <v>30</v>
          </cell>
          <cell r="K158">
            <v>4</v>
          </cell>
          <cell r="L158" t="str">
            <v>Mbps</v>
          </cell>
          <cell r="M158">
            <v>150</v>
          </cell>
          <cell r="N158" t="str">
            <v>GB</v>
          </cell>
          <cell r="O158">
            <v>150</v>
          </cell>
          <cell r="P158" t="str">
            <v>EUR</v>
          </cell>
          <cell r="Q158">
            <v>50</v>
          </cell>
          <cell r="R158">
            <v>0</v>
          </cell>
          <cell r="S158">
            <v>36.950000000000003</v>
          </cell>
          <cell r="T158">
            <v>31.95</v>
          </cell>
          <cell r="U158">
            <v>6</v>
          </cell>
          <cell r="W158" t="str">
            <v>No</v>
          </cell>
          <cell r="X158" t="str">
            <v>No</v>
          </cell>
          <cell r="Y158" t="str">
            <v>No</v>
          </cell>
          <cell r="AA158" t="str">
            <v>Yes</v>
          </cell>
          <cell r="AB158">
            <v>0.21</v>
          </cell>
          <cell r="AC158">
            <v>0.79</v>
          </cell>
          <cell r="AD158">
            <v>46.77</v>
          </cell>
          <cell r="AE158">
            <v>0.84743031899999999</v>
          </cell>
        </row>
        <row r="159">
          <cell r="C159" t="str">
            <v>Belgium</v>
          </cell>
          <cell r="D159" t="str">
            <v>Belgacom [Belgium]</v>
          </cell>
          <cell r="E159" t="str">
            <v>FTTC</v>
          </cell>
          <cell r="F159" t="str">
            <v>Proximus internet everywhere Maxi</v>
          </cell>
          <cell r="H159">
            <v>30</v>
          </cell>
          <cell r="I159" t="str">
            <v>Mbps</v>
          </cell>
          <cell r="J159">
            <v>30</v>
          </cell>
          <cell r="K159">
            <v>5</v>
          </cell>
          <cell r="L159" t="str">
            <v>Mbps</v>
          </cell>
          <cell r="M159">
            <v>250</v>
          </cell>
          <cell r="N159" t="str">
            <v>GB</v>
          </cell>
          <cell r="O159">
            <v>250</v>
          </cell>
          <cell r="P159" t="str">
            <v>EUR</v>
          </cell>
          <cell r="Q159">
            <v>50</v>
          </cell>
          <cell r="R159">
            <v>0</v>
          </cell>
          <cell r="S159">
            <v>46.2</v>
          </cell>
          <cell r="T159">
            <v>41.2</v>
          </cell>
          <cell r="U159">
            <v>6</v>
          </cell>
          <cell r="W159" t="str">
            <v>No</v>
          </cell>
          <cell r="X159" t="str">
            <v>No</v>
          </cell>
          <cell r="Y159" t="str">
            <v>No</v>
          </cell>
          <cell r="AA159" t="str">
            <v>Yes</v>
          </cell>
          <cell r="AB159">
            <v>0.21</v>
          </cell>
          <cell r="AC159">
            <v>0.79</v>
          </cell>
          <cell r="AD159">
            <v>58.48</v>
          </cell>
          <cell r="AE159">
            <v>0.84743031899999999</v>
          </cell>
        </row>
        <row r="160">
          <cell r="C160" t="str">
            <v>Belgium</v>
          </cell>
          <cell r="D160" t="str">
            <v>Telenet [Belgium]</v>
          </cell>
          <cell r="E160" t="str">
            <v>Cable</v>
          </cell>
          <cell r="F160" t="str">
            <v>Internet 60</v>
          </cell>
          <cell r="H160">
            <v>60</v>
          </cell>
          <cell r="I160" t="str">
            <v>Mbps</v>
          </cell>
          <cell r="J160">
            <v>60</v>
          </cell>
          <cell r="K160">
            <v>5</v>
          </cell>
          <cell r="L160" t="str">
            <v>Mbps</v>
          </cell>
          <cell r="M160">
            <v>150</v>
          </cell>
          <cell r="N160" t="str">
            <v>GB</v>
          </cell>
          <cell r="O160">
            <v>150</v>
          </cell>
          <cell r="P160" t="str">
            <v>EUR</v>
          </cell>
          <cell r="Q160">
            <v>30</v>
          </cell>
          <cell r="R160">
            <v>0</v>
          </cell>
          <cell r="S160">
            <v>47.4</v>
          </cell>
          <cell r="T160">
            <v>42.4</v>
          </cell>
          <cell r="U160">
            <v>4</v>
          </cell>
          <cell r="W160" t="str">
            <v>No</v>
          </cell>
          <cell r="X160" t="str">
            <v>No</v>
          </cell>
          <cell r="Y160" t="str">
            <v>No</v>
          </cell>
          <cell r="AA160" t="str">
            <v>Yes</v>
          </cell>
          <cell r="AB160">
            <v>0.21</v>
          </cell>
          <cell r="AC160">
            <v>0.79</v>
          </cell>
          <cell r="AD160">
            <v>60</v>
          </cell>
          <cell r="AE160">
            <v>0.84743031899999999</v>
          </cell>
        </row>
        <row r="161">
          <cell r="C161" t="str">
            <v>Belgium</v>
          </cell>
          <cell r="D161" t="str">
            <v>Telenet [Belgium]</v>
          </cell>
          <cell r="E161" t="str">
            <v>Cable</v>
          </cell>
          <cell r="F161" t="str">
            <v>Fibernet XL</v>
          </cell>
          <cell r="H161">
            <v>120</v>
          </cell>
          <cell r="I161" t="str">
            <v>Mbps</v>
          </cell>
          <cell r="J161">
            <v>120</v>
          </cell>
          <cell r="K161">
            <v>10</v>
          </cell>
          <cell r="L161" t="str">
            <v>Mbps</v>
          </cell>
          <cell r="M161" t="str">
            <v>Unlimited</v>
          </cell>
          <cell r="O161" t="str">
            <v>Unlimited</v>
          </cell>
          <cell r="P161" t="str">
            <v>EUR</v>
          </cell>
          <cell r="Q161">
            <v>30</v>
          </cell>
          <cell r="R161">
            <v>0</v>
          </cell>
          <cell r="S161">
            <v>67.8</v>
          </cell>
          <cell r="T161">
            <v>62.8</v>
          </cell>
          <cell r="U161">
            <v>4</v>
          </cell>
          <cell r="W161" t="str">
            <v>No</v>
          </cell>
          <cell r="X161" t="str">
            <v>No</v>
          </cell>
          <cell r="Y161" t="str">
            <v>No</v>
          </cell>
          <cell r="AA161" t="str">
            <v>Yes</v>
          </cell>
          <cell r="AB161">
            <v>0.21</v>
          </cell>
          <cell r="AC161">
            <v>0.79</v>
          </cell>
          <cell r="AD161">
            <v>85.82</v>
          </cell>
          <cell r="AE161">
            <v>0.84743031899999999</v>
          </cell>
        </row>
        <row r="162">
          <cell r="C162" t="str">
            <v>Belgium</v>
          </cell>
          <cell r="D162" t="str">
            <v>Telenet [Belgium]</v>
          </cell>
          <cell r="E162" t="str">
            <v>Cable</v>
          </cell>
          <cell r="F162" t="str">
            <v>Basic internet</v>
          </cell>
          <cell r="H162">
            <v>30</v>
          </cell>
          <cell r="I162" t="str">
            <v>Mbps</v>
          </cell>
          <cell r="J162">
            <v>30</v>
          </cell>
          <cell r="K162">
            <v>3</v>
          </cell>
          <cell r="L162" t="str">
            <v>Mbps</v>
          </cell>
          <cell r="M162">
            <v>100</v>
          </cell>
          <cell r="N162" t="str">
            <v>GB</v>
          </cell>
          <cell r="O162">
            <v>100</v>
          </cell>
          <cell r="P162" t="str">
            <v>EUR</v>
          </cell>
          <cell r="Q162">
            <v>30</v>
          </cell>
          <cell r="R162">
            <v>0</v>
          </cell>
          <cell r="S162">
            <v>26</v>
          </cell>
          <cell r="T162">
            <v>21</v>
          </cell>
          <cell r="U162">
            <v>4</v>
          </cell>
          <cell r="W162" t="str">
            <v>No</v>
          </cell>
          <cell r="X162" t="str">
            <v>No</v>
          </cell>
          <cell r="Y162" t="str">
            <v>No</v>
          </cell>
          <cell r="AA162" t="str">
            <v>Yes</v>
          </cell>
          <cell r="AB162">
            <v>0.21</v>
          </cell>
          <cell r="AC162">
            <v>0.79</v>
          </cell>
          <cell r="AD162">
            <v>32.909999999999997</v>
          </cell>
          <cell r="AE162">
            <v>0.84743031899999999</v>
          </cell>
        </row>
        <row r="163">
          <cell r="C163" t="str">
            <v>Benin</v>
          </cell>
          <cell r="D163" t="str">
            <v>Isocel [Benin]</v>
          </cell>
          <cell r="E163" t="str">
            <v>WiMax</v>
          </cell>
          <cell r="H163">
            <v>128</v>
          </cell>
          <cell r="I163" t="str">
            <v>Kbps</v>
          </cell>
          <cell r="J163">
            <v>0.128</v>
          </cell>
          <cell r="P163" t="str">
            <v>XOF</v>
          </cell>
          <cell r="Q163">
            <v>24000</v>
          </cell>
          <cell r="R163">
            <v>50000</v>
          </cell>
          <cell r="S163">
            <v>25000</v>
          </cell>
          <cell r="V163">
            <v>1</v>
          </cell>
          <cell r="W163" t="str">
            <v>No</v>
          </cell>
          <cell r="X163" t="str">
            <v>No</v>
          </cell>
          <cell r="Y163" t="str">
            <v>No</v>
          </cell>
          <cell r="AA163" t="str">
            <v>?</v>
          </cell>
          <cell r="AB163">
            <v>0.18</v>
          </cell>
          <cell r="AC163">
            <v>516.65</v>
          </cell>
          <cell r="AD163">
            <v>48.39</v>
          </cell>
          <cell r="AE163">
            <v>221.97042759999999</v>
          </cell>
        </row>
        <row r="164">
          <cell r="C164" t="str">
            <v>Benin</v>
          </cell>
          <cell r="D164" t="str">
            <v>Kanakoo [Benin]</v>
          </cell>
          <cell r="E164" t="str">
            <v>WiMax</v>
          </cell>
          <cell r="F164" t="str">
            <v>Kanakoo WIMAX</v>
          </cell>
          <cell r="H164">
            <v>256</v>
          </cell>
          <cell r="I164" t="str">
            <v>Kbps</v>
          </cell>
          <cell r="J164">
            <v>0.25600000000000001</v>
          </cell>
          <cell r="M164" t="str">
            <v>Unlimited</v>
          </cell>
          <cell r="O164" t="str">
            <v>Unlimited</v>
          </cell>
          <cell r="P164" t="str">
            <v>XOF</v>
          </cell>
          <cell r="Q164">
            <v>20000</v>
          </cell>
          <cell r="R164">
            <v>200000</v>
          </cell>
          <cell r="S164">
            <v>25000</v>
          </cell>
          <cell r="W164" t="str">
            <v>No</v>
          </cell>
          <cell r="X164" t="str">
            <v>No</v>
          </cell>
          <cell r="Y164" t="str">
            <v>No</v>
          </cell>
          <cell r="AA164" t="str">
            <v>Yes</v>
          </cell>
          <cell r="AB164">
            <v>0.18</v>
          </cell>
          <cell r="AC164">
            <v>516.65</v>
          </cell>
          <cell r="AD164">
            <v>48.39</v>
          </cell>
          <cell r="AE164">
            <v>221.97042759999999</v>
          </cell>
        </row>
        <row r="165">
          <cell r="C165" t="str">
            <v>Benin</v>
          </cell>
          <cell r="D165" t="str">
            <v>Kanakoo [Benin]</v>
          </cell>
          <cell r="E165" t="str">
            <v>ADSL</v>
          </cell>
          <cell r="F165" t="str">
            <v>Comfort Kanakoo ADSL</v>
          </cell>
          <cell r="H165">
            <v>1024</v>
          </cell>
          <cell r="I165" t="str">
            <v>Kbps</v>
          </cell>
          <cell r="J165">
            <v>1.024</v>
          </cell>
          <cell r="M165" t="str">
            <v>Unlimited</v>
          </cell>
          <cell r="O165" t="str">
            <v>Unlimited</v>
          </cell>
          <cell r="P165" t="str">
            <v>XOF</v>
          </cell>
          <cell r="Q165">
            <v>20000</v>
          </cell>
          <cell r="R165">
            <v>92000</v>
          </cell>
          <cell r="S165">
            <v>80000</v>
          </cell>
          <cell r="W165" t="str">
            <v>?</v>
          </cell>
          <cell r="X165" t="str">
            <v>No</v>
          </cell>
          <cell r="Y165" t="str">
            <v>No</v>
          </cell>
          <cell r="AA165" t="str">
            <v>Yes</v>
          </cell>
          <cell r="AB165">
            <v>0.18</v>
          </cell>
          <cell r="AC165">
            <v>516.65</v>
          </cell>
          <cell r="AD165">
            <v>154.84</v>
          </cell>
          <cell r="AE165">
            <v>221.97042759999999</v>
          </cell>
        </row>
        <row r="166">
          <cell r="C166" t="str">
            <v>Benin</v>
          </cell>
          <cell r="D166" t="str">
            <v>Kanakoo [Benin]</v>
          </cell>
          <cell r="E166" t="str">
            <v>ADSL</v>
          </cell>
          <cell r="F166" t="str">
            <v>Kanakoo Family ADSL</v>
          </cell>
          <cell r="H166">
            <v>512</v>
          </cell>
          <cell r="I166" t="str">
            <v>Kbps</v>
          </cell>
          <cell r="J166">
            <v>0.51200000000000001</v>
          </cell>
          <cell r="M166" t="str">
            <v>Unlimited</v>
          </cell>
          <cell r="O166" t="str">
            <v>Unlimited</v>
          </cell>
          <cell r="P166" t="str">
            <v>XOF</v>
          </cell>
          <cell r="Q166">
            <v>20000</v>
          </cell>
          <cell r="R166">
            <v>92000</v>
          </cell>
          <cell r="S166">
            <v>25000</v>
          </cell>
          <cell r="W166" t="str">
            <v>?</v>
          </cell>
          <cell r="X166" t="str">
            <v>No</v>
          </cell>
          <cell r="Y166" t="str">
            <v>No</v>
          </cell>
          <cell r="AA166" t="str">
            <v>Yes</v>
          </cell>
          <cell r="AB166">
            <v>0.18</v>
          </cell>
          <cell r="AC166">
            <v>516.65</v>
          </cell>
          <cell r="AD166">
            <v>48.39</v>
          </cell>
          <cell r="AE166">
            <v>221.97042759999999</v>
          </cell>
        </row>
        <row r="167">
          <cell r="C167" t="str">
            <v>Bolivia</v>
          </cell>
          <cell r="D167" t="str">
            <v>Comteco [Bolivia]</v>
          </cell>
          <cell r="E167" t="str">
            <v>ADSL</v>
          </cell>
          <cell r="F167" t="str">
            <v>Discovery</v>
          </cell>
          <cell r="G167" t="str">
            <v>Up to</v>
          </cell>
          <cell r="H167">
            <v>512</v>
          </cell>
          <cell r="I167" t="str">
            <v>Kbps</v>
          </cell>
          <cell r="J167">
            <v>0.51200000000000001</v>
          </cell>
          <cell r="M167" t="str">
            <v>Unlimited</v>
          </cell>
          <cell r="O167" t="str">
            <v>Unlimited</v>
          </cell>
          <cell r="P167" t="str">
            <v>BOB</v>
          </cell>
          <cell r="Q167">
            <v>200</v>
          </cell>
          <cell r="R167" t="str">
            <v>?</v>
          </cell>
          <cell r="S167">
            <v>185</v>
          </cell>
          <cell r="W167" t="str">
            <v>Yes</v>
          </cell>
          <cell r="X167" t="str">
            <v>No</v>
          </cell>
          <cell r="Y167" t="str">
            <v>No</v>
          </cell>
          <cell r="AA167" t="str">
            <v>?</v>
          </cell>
          <cell r="AB167">
            <v>0.14940000000000001</v>
          </cell>
          <cell r="AC167">
            <v>6.86</v>
          </cell>
          <cell r="AD167">
            <v>26.97</v>
          </cell>
          <cell r="AE167">
            <v>3.2327577019999998</v>
          </cell>
        </row>
        <row r="168">
          <cell r="C168" t="str">
            <v>Bolivia</v>
          </cell>
          <cell r="D168" t="str">
            <v>Comteco [Bolivia]</v>
          </cell>
          <cell r="E168" t="str">
            <v>ADSL</v>
          </cell>
          <cell r="F168" t="str">
            <v>Hogar</v>
          </cell>
          <cell r="G168" t="str">
            <v>Up to</v>
          </cell>
          <cell r="H168">
            <v>1</v>
          </cell>
          <cell r="I168" t="str">
            <v>Mbps</v>
          </cell>
          <cell r="J168">
            <v>1</v>
          </cell>
          <cell r="M168" t="str">
            <v>Unlimited</v>
          </cell>
          <cell r="O168" t="str">
            <v>Unlimited</v>
          </cell>
          <cell r="P168" t="str">
            <v>BOB</v>
          </cell>
          <cell r="Q168">
            <v>200</v>
          </cell>
          <cell r="R168" t="str">
            <v>?</v>
          </cell>
          <cell r="S168">
            <v>199</v>
          </cell>
          <cell r="W168" t="str">
            <v>Yes</v>
          </cell>
          <cell r="X168" t="str">
            <v>No</v>
          </cell>
          <cell r="Y168" t="str">
            <v>No</v>
          </cell>
          <cell r="AA168" t="str">
            <v>?</v>
          </cell>
          <cell r="AB168">
            <v>0.14940000000000001</v>
          </cell>
          <cell r="AC168">
            <v>6.86</v>
          </cell>
          <cell r="AD168">
            <v>29.01</v>
          </cell>
          <cell r="AE168">
            <v>3.2327577019999998</v>
          </cell>
        </row>
        <row r="169">
          <cell r="C169" t="str">
            <v>Bolivia</v>
          </cell>
          <cell r="D169" t="str">
            <v>Comteco [Bolivia]</v>
          </cell>
          <cell r="E169" t="str">
            <v>ADSL</v>
          </cell>
          <cell r="F169" t="str">
            <v>Evolution</v>
          </cell>
          <cell r="G169" t="str">
            <v>Up to</v>
          </cell>
          <cell r="H169">
            <v>1.25</v>
          </cell>
          <cell r="I169" t="str">
            <v>Mbps</v>
          </cell>
          <cell r="J169">
            <v>1.25</v>
          </cell>
          <cell r="M169" t="str">
            <v>Unlimited</v>
          </cell>
          <cell r="O169" t="str">
            <v>Unlimited</v>
          </cell>
          <cell r="P169" t="str">
            <v>BOB</v>
          </cell>
          <cell r="Q169">
            <v>200</v>
          </cell>
          <cell r="R169" t="str">
            <v>?</v>
          </cell>
          <cell r="S169">
            <v>260</v>
          </cell>
          <cell r="W169" t="str">
            <v>Yes</v>
          </cell>
          <cell r="X169" t="str">
            <v>No</v>
          </cell>
          <cell r="Y169" t="str">
            <v>No</v>
          </cell>
          <cell r="AA169" t="str">
            <v>?</v>
          </cell>
          <cell r="AB169">
            <v>0.14940000000000001</v>
          </cell>
          <cell r="AC169">
            <v>6.86</v>
          </cell>
          <cell r="AD169">
            <v>37.9</v>
          </cell>
          <cell r="AE169">
            <v>3.2327577019999998</v>
          </cell>
        </row>
        <row r="170">
          <cell r="C170" t="str">
            <v>Bolivia</v>
          </cell>
          <cell r="D170" t="str">
            <v>Comteco [Bolivia]</v>
          </cell>
          <cell r="E170" t="str">
            <v>ADSL</v>
          </cell>
          <cell r="F170" t="str">
            <v>Professional</v>
          </cell>
          <cell r="G170" t="str">
            <v>Up to</v>
          </cell>
          <cell r="H170">
            <v>2</v>
          </cell>
          <cell r="I170" t="str">
            <v>Mbps</v>
          </cell>
          <cell r="J170">
            <v>2</v>
          </cell>
          <cell r="M170" t="str">
            <v>Unlimited</v>
          </cell>
          <cell r="O170" t="str">
            <v>Unlimited</v>
          </cell>
          <cell r="P170" t="str">
            <v>BOB</v>
          </cell>
          <cell r="Q170">
            <v>200</v>
          </cell>
          <cell r="R170" t="str">
            <v>?</v>
          </cell>
          <cell r="S170">
            <v>420</v>
          </cell>
          <cell r="W170" t="str">
            <v>Yes</v>
          </cell>
          <cell r="X170" t="str">
            <v>No</v>
          </cell>
          <cell r="Y170" t="str">
            <v>No</v>
          </cell>
          <cell r="AA170" t="str">
            <v>?</v>
          </cell>
          <cell r="AB170">
            <v>0.14940000000000001</v>
          </cell>
          <cell r="AC170">
            <v>6.86</v>
          </cell>
          <cell r="AD170">
            <v>61.22</v>
          </cell>
          <cell r="AE170">
            <v>3.2327577019999998</v>
          </cell>
        </row>
        <row r="171">
          <cell r="C171" t="str">
            <v>Bolivia</v>
          </cell>
          <cell r="D171" t="str">
            <v>Comteco [Bolivia]</v>
          </cell>
          <cell r="E171" t="str">
            <v>ADSL</v>
          </cell>
          <cell r="F171" t="str">
            <v>Empresarial</v>
          </cell>
          <cell r="G171" t="str">
            <v>Up to</v>
          </cell>
          <cell r="H171">
            <v>3</v>
          </cell>
          <cell r="I171" t="str">
            <v>Mbps</v>
          </cell>
          <cell r="J171">
            <v>3</v>
          </cell>
          <cell r="M171" t="str">
            <v>Unlimited</v>
          </cell>
          <cell r="O171" t="str">
            <v>Unlimited</v>
          </cell>
          <cell r="P171" t="str">
            <v>BOB</v>
          </cell>
          <cell r="Q171">
            <v>200</v>
          </cell>
          <cell r="R171" t="str">
            <v>?</v>
          </cell>
          <cell r="S171">
            <v>800</v>
          </cell>
          <cell r="W171" t="str">
            <v>Yes</v>
          </cell>
          <cell r="X171" t="str">
            <v>No</v>
          </cell>
          <cell r="Y171" t="str">
            <v>No</v>
          </cell>
          <cell r="AA171" t="str">
            <v>?</v>
          </cell>
          <cell r="AB171">
            <v>0.14940000000000001</v>
          </cell>
          <cell r="AC171">
            <v>6.86</v>
          </cell>
          <cell r="AD171">
            <v>116.62</v>
          </cell>
          <cell r="AE171">
            <v>3.2327577019999998</v>
          </cell>
        </row>
        <row r="172">
          <cell r="C172" t="str">
            <v>Bolivia</v>
          </cell>
          <cell r="D172" t="str">
            <v>Cotas [Bolivia]</v>
          </cell>
          <cell r="E172" t="str">
            <v>ADSL</v>
          </cell>
          <cell r="F172" t="str">
            <v>ADSL 6300</v>
          </cell>
          <cell r="H172">
            <v>340</v>
          </cell>
          <cell r="I172" t="str">
            <v>Kbps</v>
          </cell>
          <cell r="J172">
            <v>0.34</v>
          </cell>
          <cell r="M172">
            <v>105</v>
          </cell>
          <cell r="N172" t="str">
            <v>hours</v>
          </cell>
          <cell r="O172" t="str">
            <v>105 hours</v>
          </cell>
          <cell r="P172" t="str">
            <v>BOB</v>
          </cell>
          <cell r="Q172">
            <v>175</v>
          </cell>
          <cell r="R172" t="str">
            <v>?</v>
          </cell>
          <cell r="S172">
            <v>140</v>
          </cell>
          <cell r="W172" t="str">
            <v>?</v>
          </cell>
          <cell r="X172" t="str">
            <v>No</v>
          </cell>
          <cell r="Y172" t="str">
            <v>No</v>
          </cell>
          <cell r="AA172" t="str">
            <v>Yes</v>
          </cell>
          <cell r="AB172">
            <v>0.15</v>
          </cell>
          <cell r="AC172">
            <v>6.86</v>
          </cell>
          <cell r="AD172">
            <v>20.41</v>
          </cell>
          <cell r="AE172">
            <v>3.2327577019999998</v>
          </cell>
        </row>
        <row r="173">
          <cell r="C173" t="str">
            <v>Bolivia</v>
          </cell>
          <cell r="D173" t="str">
            <v>Cotas [Bolivia]</v>
          </cell>
          <cell r="E173" t="str">
            <v>ADSL</v>
          </cell>
          <cell r="F173" t="str">
            <v>Plan BA66</v>
          </cell>
          <cell r="H173">
            <v>250</v>
          </cell>
          <cell r="I173" t="str">
            <v>Kbps</v>
          </cell>
          <cell r="J173">
            <v>0.25</v>
          </cell>
          <cell r="P173" t="str">
            <v>BOB</v>
          </cell>
          <cell r="Q173">
            <v>175</v>
          </cell>
          <cell r="R173" t="str">
            <v>?</v>
          </cell>
          <cell r="S173">
            <v>99</v>
          </cell>
          <cell r="W173" t="str">
            <v>?</v>
          </cell>
          <cell r="X173" t="str">
            <v>No</v>
          </cell>
          <cell r="Y173" t="str">
            <v>No</v>
          </cell>
          <cell r="AA173" t="str">
            <v>Yes</v>
          </cell>
          <cell r="AB173">
            <v>0.15</v>
          </cell>
          <cell r="AC173">
            <v>6.86</v>
          </cell>
          <cell r="AD173">
            <v>14.43</v>
          </cell>
          <cell r="AE173">
            <v>3.2327577019999998</v>
          </cell>
        </row>
        <row r="174">
          <cell r="C174" t="str">
            <v>Bolivia</v>
          </cell>
          <cell r="D174" t="str">
            <v>Cotas [Bolivia]</v>
          </cell>
          <cell r="E174" t="str">
            <v>ADSL</v>
          </cell>
          <cell r="F174" t="str">
            <v>Empresa 1</v>
          </cell>
          <cell r="H174">
            <v>900</v>
          </cell>
          <cell r="I174" t="str">
            <v>Kbps</v>
          </cell>
          <cell r="J174">
            <v>0.9</v>
          </cell>
          <cell r="P174" t="str">
            <v>BOB</v>
          </cell>
          <cell r="Q174">
            <v>175</v>
          </cell>
          <cell r="R174" t="str">
            <v>?</v>
          </cell>
          <cell r="S174">
            <v>281</v>
          </cell>
          <cell r="W174" t="str">
            <v>?</v>
          </cell>
          <cell r="X174" t="str">
            <v>No</v>
          </cell>
          <cell r="Y174" t="str">
            <v>No</v>
          </cell>
          <cell r="AA174" t="str">
            <v>Yes</v>
          </cell>
          <cell r="AB174">
            <v>0.15</v>
          </cell>
          <cell r="AC174">
            <v>6.86</v>
          </cell>
          <cell r="AD174">
            <v>40.96</v>
          </cell>
          <cell r="AE174">
            <v>3.2327577019999998</v>
          </cell>
        </row>
        <row r="175">
          <cell r="C175" t="str">
            <v>Bolivia</v>
          </cell>
          <cell r="D175" t="str">
            <v>Cotas [Bolivia]</v>
          </cell>
          <cell r="E175" t="str">
            <v>ADSL</v>
          </cell>
          <cell r="F175" t="str">
            <v>Empresa 1 plus</v>
          </cell>
          <cell r="H175">
            <v>1024</v>
          </cell>
          <cell r="I175" t="str">
            <v>Kbps</v>
          </cell>
          <cell r="J175">
            <v>1.024</v>
          </cell>
          <cell r="P175" t="str">
            <v>BOB</v>
          </cell>
          <cell r="Q175">
            <v>175</v>
          </cell>
          <cell r="R175" t="str">
            <v>?</v>
          </cell>
          <cell r="S175">
            <v>317</v>
          </cell>
          <cell r="W175" t="str">
            <v>?</v>
          </cell>
          <cell r="X175" t="str">
            <v>No</v>
          </cell>
          <cell r="Y175" t="str">
            <v>No</v>
          </cell>
          <cell r="AA175" t="str">
            <v>Yes</v>
          </cell>
          <cell r="AB175">
            <v>0.15</v>
          </cell>
          <cell r="AC175">
            <v>6.86</v>
          </cell>
          <cell r="AD175">
            <v>46.21</v>
          </cell>
          <cell r="AE175">
            <v>3.2327577019999998</v>
          </cell>
        </row>
        <row r="176">
          <cell r="C176" t="str">
            <v>Bolivia</v>
          </cell>
          <cell r="D176" t="str">
            <v>Cotas [Bolivia]</v>
          </cell>
          <cell r="E176" t="str">
            <v>ADSL</v>
          </cell>
          <cell r="F176" t="str">
            <v>Empresa 2</v>
          </cell>
          <cell r="H176">
            <v>1150</v>
          </cell>
          <cell r="I176" t="str">
            <v>Kbps</v>
          </cell>
          <cell r="J176">
            <v>1.1499999999999999</v>
          </cell>
          <cell r="P176" t="str">
            <v>BOB</v>
          </cell>
          <cell r="Q176">
            <v>175</v>
          </cell>
          <cell r="R176" t="str">
            <v>?</v>
          </cell>
          <cell r="S176">
            <v>353</v>
          </cell>
          <cell r="W176" t="str">
            <v>?</v>
          </cell>
          <cell r="X176" t="str">
            <v>No</v>
          </cell>
          <cell r="Y176" t="str">
            <v>No</v>
          </cell>
          <cell r="AA176" t="str">
            <v>Yes</v>
          </cell>
          <cell r="AB176">
            <v>0.15</v>
          </cell>
          <cell r="AC176">
            <v>6.86</v>
          </cell>
          <cell r="AD176">
            <v>51.46</v>
          </cell>
          <cell r="AE176">
            <v>3.2327577019999998</v>
          </cell>
        </row>
        <row r="177">
          <cell r="C177" t="str">
            <v>Bolivia</v>
          </cell>
          <cell r="D177" t="str">
            <v>Cotas [Bolivia]</v>
          </cell>
          <cell r="E177" t="str">
            <v>ADSL</v>
          </cell>
          <cell r="F177" t="str">
            <v>Empresa 3</v>
          </cell>
          <cell r="H177">
            <v>1265</v>
          </cell>
          <cell r="I177" t="str">
            <v>Kbps</v>
          </cell>
          <cell r="J177">
            <v>1.2649999999999999</v>
          </cell>
          <cell r="P177" t="str">
            <v>BOB</v>
          </cell>
          <cell r="Q177">
            <v>175</v>
          </cell>
          <cell r="R177" t="str">
            <v>?</v>
          </cell>
          <cell r="S177">
            <v>382</v>
          </cell>
          <cell r="W177" t="str">
            <v>?</v>
          </cell>
          <cell r="X177" t="str">
            <v>No</v>
          </cell>
          <cell r="Y177" t="str">
            <v>No</v>
          </cell>
          <cell r="AA177" t="str">
            <v>Yes</v>
          </cell>
          <cell r="AB177">
            <v>0.15</v>
          </cell>
          <cell r="AC177">
            <v>6.86</v>
          </cell>
          <cell r="AD177">
            <v>55.69</v>
          </cell>
          <cell r="AE177">
            <v>3.2327577019999998</v>
          </cell>
        </row>
        <row r="178">
          <cell r="C178" t="str">
            <v>Bolivia</v>
          </cell>
          <cell r="D178" t="str">
            <v>Cotas [Bolivia]</v>
          </cell>
          <cell r="E178" t="str">
            <v>ADSL</v>
          </cell>
          <cell r="F178" t="str">
            <v>Empresa 4</v>
          </cell>
          <cell r="H178">
            <v>1530</v>
          </cell>
          <cell r="I178" t="str">
            <v>Kbps</v>
          </cell>
          <cell r="J178">
            <v>1.53</v>
          </cell>
          <cell r="P178" t="str">
            <v>BOB</v>
          </cell>
          <cell r="Q178">
            <v>175</v>
          </cell>
          <cell r="R178" t="str">
            <v>?</v>
          </cell>
          <cell r="S178">
            <v>454</v>
          </cell>
          <cell r="W178" t="str">
            <v>?</v>
          </cell>
          <cell r="X178" t="str">
            <v>No</v>
          </cell>
          <cell r="Y178" t="str">
            <v>No</v>
          </cell>
          <cell r="AA178" t="str">
            <v>Yes</v>
          </cell>
          <cell r="AB178">
            <v>0.15</v>
          </cell>
          <cell r="AC178">
            <v>6.86</v>
          </cell>
          <cell r="AD178">
            <v>66.180000000000007</v>
          </cell>
          <cell r="AE178">
            <v>3.2327577019999998</v>
          </cell>
        </row>
        <row r="179">
          <cell r="C179" t="str">
            <v>Bolivia</v>
          </cell>
          <cell r="D179" t="str">
            <v>Cotas [Bolivia]</v>
          </cell>
          <cell r="E179" t="str">
            <v>ADSL</v>
          </cell>
          <cell r="F179" t="str">
            <v>Corporativo 1</v>
          </cell>
          <cell r="H179">
            <v>1800</v>
          </cell>
          <cell r="I179" t="str">
            <v>Kbps</v>
          </cell>
          <cell r="J179">
            <v>1.8</v>
          </cell>
          <cell r="P179" t="str">
            <v>BOB</v>
          </cell>
          <cell r="Q179">
            <v>175</v>
          </cell>
          <cell r="R179" t="str">
            <v>?</v>
          </cell>
          <cell r="S179">
            <v>526</v>
          </cell>
          <cell r="W179" t="str">
            <v>?</v>
          </cell>
          <cell r="X179" t="str">
            <v>No</v>
          </cell>
          <cell r="Y179" t="str">
            <v>No</v>
          </cell>
          <cell r="AA179" t="str">
            <v>Yes</v>
          </cell>
          <cell r="AB179">
            <v>0.15</v>
          </cell>
          <cell r="AC179">
            <v>6.86</v>
          </cell>
          <cell r="AD179">
            <v>76.680000000000007</v>
          </cell>
          <cell r="AE179">
            <v>3.2327577019999998</v>
          </cell>
        </row>
        <row r="180">
          <cell r="C180" t="str">
            <v>Bolivia</v>
          </cell>
          <cell r="D180" t="str">
            <v>Cotas [Bolivia]</v>
          </cell>
          <cell r="E180" t="str">
            <v>ADSL</v>
          </cell>
          <cell r="F180" t="str">
            <v>Corporativo 2</v>
          </cell>
          <cell r="H180">
            <v>2450</v>
          </cell>
          <cell r="I180" t="str">
            <v>Kbps</v>
          </cell>
          <cell r="J180">
            <v>2.4500000000000002</v>
          </cell>
          <cell r="P180" t="str">
            <v>BOB</v>
          </cell>
          <cell r="Q180">
            <v>175</v>
          </cell>
          <cell r="R180" t="str">
            <v>?</v>
          </cell>
          <cell r="S180">
            <v>713</v>
          </cell>
          <cell r="W180" t="str">
            <v>?</v>
          </cell>
          <cell r="X180" t="str">
            <v>No</v>
          </cell>
          <cell r="Y180" t="str">
            <v>No</v>
          </cell>
          <cell r="AA180" t="str">
            <v>Yes</v>
          </cell>
          <cell r="AB180">
            <v>0.15</v>
          </cell>
          <cell r="AC180">
            <v>6.86</v>
          </cell>
          <cell r="AD180">
            <v>103.94</v>
          </cell>
          <cell r="AE180">
            <v>3.2327577019999998</v>
          </cell>
        </row>
        <row r="181">
          <cell r="C181" t="str">
            <v>Bolivia</v>
          </cell>
          <cell r="D181" t="str">
            <v>Cotas [Bolivia]</v>
          </cell>
          <cell r="E181" t="str">
            <v>Cable</v>
          </cell>
          <cell r="F181" t="str">
            <v>Corporativo 3</v>
          </cell>
          <cell r="H181">
            <v>3350</v>
          </cell>
          <cell r="I181" t="str">
            <v>Kbps</v>
          </cell>
          <cell r="J181">
            <v>3.35</v>
          </cell>
          <cell r="P181" t="str">
            <v>BOB</v>
          </cell>
          <cell r="Q181">
            <v>175</v>
          </cell>
          <cell r="R181" t="str">
            <v>?</v>
          </cell>
          <cell r="S181">
            <v>972</v>
          </cell>
          <cell r="W181" t="str">
            <v>?</v>
          </cell>
          <cell r="X181" t="str">
            <v>No</v>
          </cell>
          <cell r="Y181" t="str">
            <v>No</v>
          </cell>
          <cell r="AA181" t="str">
            <v>Yes</v>
          </cell>
          <cell r="AB181">
            <v>0.15</v>
          </cell>
          <cell r="AC181">
            <v>6.86</v>
          </cell>
          <cell r="AD181">
            <v>141.69</v>
          </cell>
          <cell r="AE181">
            <v>3.2327577019999998</v>
          </cell>
        </row>
        <row r="182">
          <cell r="C182" t="str">
            <v>Bolivia</v>
          </cell>
          <cell r="D182" t="str">
            <v>Cotas [Bolivia]</v>
          </cell>
          <cell r="E182" t="str">
            <v>Cable</v>
          </cell>
          <cell r="F182" t="str">
            <v>Corporativo 3+</v>
          </cell>
          <cell r="H182">
            <v>4720</v>
          </cell>
          <cell r="I182" t="str">
            <v>Kbps</v>
          </cell>
          <cell r="J182">
            <v>4.72</v>
          </cell>
          <cell r="P182" t="str">
            <v>BOB</v>
          </cell>
          <cell r="Q182">
            <v>175</v>
          </cell>
          <cell r="R182" t="str">
            <v>?</v>
          </cell>
          <cell r="S182">
            <v>1364</v>
          </cell>
          <cell r="W182" t="str">
            <v>?</v>
          </cell>
          <cell r="X182" t="str">
            <v>No</v>
          </cell>
          <cell r="Y182" t="str">
            <v>No</v>
          </cell>
          <cell r="AA182" t="str">
            <v>Yes</v>
          </cell>
          <cell r="AB182">
            <v>0.15</v>
          </cell>
          <cell r="AC182">
            <v>6.86</v>
          </cell>
          <cell r="AD182">
            <v>198.83</v>
          </cell>
          <cell r="AE182">
            <v>3.2327577019999998</v>
          </cell>
        </row>
        <row r="183">
          <cell r="C183" t="str">
            <v>Bolivia</v>
          </cell>
          <cell r="D183" t="str">
            <v>Cotas [Bolivia]</v>
          </cell>
          <cell r="E183" t="str">
            <v>Cable</v>
          </cell>
          <cell r="F183" t="str">
            <v>Corporativo 4</v>
          </cell>
          <cell r="H183">
            <v>6100</v>
          </cell>
          <cell r="I183" t="str">
            <v>Kbps</v>
          </cell>
          <cell r="J183">
            <v>6.1</v>
          </cell>
          <cell r="P183" t="str">
            <v>BOB</v>
          </cell>
          <cell r="Q183">
            <v>175</v>
          </cell>
          <cell r="R183" t="str">
            <v>?</v>
          </cell>
          <cell r="S183">
            <v>1757</v>
          </cell>
          <cell r="W183" t="str">
            <v>?</v>
          </cell>
          <cell r="X183" t="str">
            <v>No</v>
          </cell>
          <cell r="Y183" t="str">
            <v>No</v>
          </cell>
          <cell r="AA183" t="str">
            <v>Yes</v>
          </cell>
          <cell r="AB183">
            <v>0.15</v>
          </cell>
          <cell r="AC183">
            <v>6.86</v>
          </cell>
          <cell r="AD183">
            <v>256.12</v>
          </cell>
          <cell r="AE183">
            <v>3.2327577019999998</v>
          </cell>
        </row>
        <row r="184">
          <cell r="C184" t="str">
            <v>Bolivia</v>
          </cell>
          <cell r="D184" t="str">
            <v>Cotas [Bolivia]</v>
          </cell>
          <cell r="E184" t="str">
            <v>Cable</v>
          </cell>
          <cell r="F184" t="str">
            <v>Corporativo 5</v>
          </cell>
          <cell r="H184">
            <v>8150</v>
          </cell>
          <cell r="I184" t="str">
            <v>Kbps</v>
          </cell>
          <cell r="J184">
            <v>8.15</v>
          </cell>
          <cell r="P184" t="str">
            <v>BOB</v>
          </cell>
          <cell r="Q184">
            <v>175</v>
          </cell>
          <cell r="R184" t="str">
            <v>?</v>
          </cell>
          <cell r="S184">
            <v>2340</v>
          </cell>
          <cell r="W184" t="str">
            <v>?</v>
          </cell>
          <cell r="X184" t="str">
            <v>No</v>
          </cell>
          <cell r="Y184" t="str">
            <v>No</v>
          </cell>
          <cell r="AA184" t="str">
            <v>Yes</v>
          </cell>
          <cell r="AB184">
            <v>0.15</v>
          </cell>
          <cell r="AC184">
            <v>6.86</v>
          </cell>
          <cell r="AD184">
            <v>341.11</v>
          </cell>
          <cell r="AE184">
            <v>3.2327577019999998</v>
          </cell>
        </row>
        <row r="185">
          <cell r="C185" t="str">
            <v>Bolivia</v>
          </cell>
          <cell r="D185" t="str">
            <v>Cotas [Bolivia]</v>
          </cell>
          <cell r="E185" t="str">
            <v>Cable</v>
          </cell>
          <cell r="F185" t="str">
            <v>Corporativo 6</v>
          </cell>
          <cell r="H185">
            <v>10570</v>
          </cell>
          <cell r="I185" t="str">
            <v>Kbps</v>
          </cell>
          <cell r="J185">
            <v>10.57</v>
          </cell>
          <cell r="P185" t="str">
            <v>BOB</v>
          </cell>
          <cell r="Q185">
            <v>175</v>
          </cell>
          <cell r="R185" t="str">
            <v>?</v>
          </cell>
          <cell r="S185">
            <v>3023</v>
          </cell>
          <cell r="W185" t="str">
            <v>?</v>
          </cell>
          <cell r="X185" t="str">
            <v>No</v>
          </cell>
          <cell r="Y185" t="str">
            <v>No</v>
          </cell>
          <cell r="AA185" t="str">
            <v>Yes</v>
          </cell>
          <cell r="AB185">
            <v>0.15</v>
          </cell>
          <cell r="AC185">
            <v>6.86</v>
          </cell>
          <cell r="AD185">
            <v>440.67</v>
          </cell>
          <cell r="AE185">
            <v>3.2327577019999998</v>
          </cell>
        </row>
        <row r="186">
          <cell r="C186" t="str">
            <v>Bolivia</v>
          </cell>
          <cell r="D186" t="str">
            <v>Cotas [Bolivia]</v>
          </cell>
          <cell r="E186" t="str">
            <v>Cable</v>
          </cell>
          <cell r="F186" t="str">
            <v>Plan Premium 1</v>
          </cell>
          <cell r="H186">
            <v>15000</v>
          </cell>
          <cell r="I186" t="str">
            <v>Kbps</v>
          </cell>
          <cell r="J186">
            <v>15</v>
          </cell>
          <cell r="P186" t="str">
            <v>BOB</v>
          </cell>
          <cell r="Q186">
            <v>175</v>
          </cell>
          <cell r="R186" t="str">
            <v>?</v>
          </cell>
          <cell r="S186">
            <v>3856</v>
          </cell>
          <cell r="W186" t="str">
            <v>?</v>
          </cell>
          <cell r="X186" t="str">
            <v>No</v>
          </cell>
          <cell r="Y186" t="str">
            <v>No</v>
          </cell>
          <cell r="AA186" t="str">
            <v>Yes</v>
          </cell>
          <cell r="AB186">
            <v>0.15</v>
          </cell>
          <cell r="AC186">
            <v>6.86</v>
          </cell>
          <cell r="AD186">
            <v>562.1</v>
          </cell>
          <cell r="AE186">
            <v>3.2327577019999998</v>
          </cell>
        </row>
        <row r="187">
          <cell r="C187" t="str">
            <v>Bolivia</v>
          </cell>
          <cell r="D187" t="str">
            <v>Cotas [Bolivia]</v>
          </cell>
          <cell r="E187" t="str">
            <v>Cable</v>
          </cell>
          <cell r="F187" t="str">
            <v>Plan Premium 2</v>
          </cell>
          <cell r="H187">
            <v>20000</v>
          </cell>
          <cell r="I187" t="str">
            <v>Kbps</v>
          </cell>
          <cell r="J187">
            <v>20</v>
          </cell>
          <cell r="P187" t="str">
            <v>BOB</v>
          </cell>
          <cell r="Q187">
            <v>175</v>
          </cell>
          <cell r="R187" t="str">
            <v>?</v>
          </cell>
          <cell r="S187">
            <v>5120</v>
          </cell>
          <cell r="W187" t="str">
            <v>?</v>
          </cell>
          <cell r="X187" t="str">
            <v>No</v>
          </cell>
          <cell r="Y187" t="str">
            <v>No</v>
          </cell>
          <cell r="AA187" t="str">
            <v>Yes</v>
          </cell>
          <cell r="AB187">
            <v>0.15</v>
          </cell>
          <cell r="AC187">
            <v>6.86</v>
          </cell>
          <cell r="AD187">
            <v>746.36</v>
          </cell>
          <cell r="AE187">
            <v>3.2327577019999998</v>
          </cell>
        </row>
        <row r="188">
          <cell r="C188" t="str">
            <v>Bolivia</v>
          </cell>
          <cell r="D188" t="str">
            <v>Cotas [Bolivia]</v>
          </cell>
          <cell r="E188" t="str">
            <v>Cable</v>
          </cell>
          <cell r="F188" t="str">
            <v>Plan Premium 3</v>
          </cell>
          <cell r="H188">
            <v>30000</v>
          </cell>
          <cell r="I188" t="str">
            <v>Kbps</v>
          </cell>
          <cell r="J188">
            <v>30</v>
          </cell>
          <cell r="P188" t="str">
            <v>BOB</v>
          </cell>
          <cell r="Q188">
            <v>175</v>
          </cell>
          <cell r="R188" t="str">
            <v>?</v>
          </cell>
          <cell r="S188">
            <v>7657</v>
          </cell>
          <cell r="W188" t="str">
            <v>?</v>
          </cell>
          <cell r="X188" t="str">
            <v>No</v>
          </cell>
          <cell r="Y188" t="str">
            <v>No</v>
          </cell>
          <cell r="AA188" t="str">
            <v>Yes</v>
          </cell>
          <cell r="AB188">
            <v>0.15</v>
          </cell>
          <cell r="AC188">
            <v>6.86</v>
          </cell>
          <cell r="AD188">
            <v>1116.18</v>
          </cell>
          <cell r="AE188">
            <v>3.2327577019999998</v>
          </cell>
        </row>
        <row r="189">
          <cell r="C189" t="str">
            <v>Bolivia</v>
          </cell>
          <cell r="D189" t="str">
            <v>Cotas [Bolivia]</v>
          </cell>
          <cell r="E189" t="str">
            <v>Cable</v>
          </cell>
          <cell r="F189" t="str">
            <v>Plan Premium 4</v>
          </cell>
          <cell r="H189">
            <v>40000</v>
          </cell>
          <cell r="I189" t="str">
            <v>Kbps</v>
          </cell>
          <cell r="J189">
            <v>40</v>
          </cell>
          <cell r="P189" t="str">
            <v>BOB</v>
          </cell>
          <cell r="Q189">
            <v>175</v>
          </cell>
          <cell r="R189" t="str">
            <v>?</v>
          </cell>
          <cell r="S189">
            <v>10168</v>
          </cell>
          <cell r="W189" t="str">
            <v>?</v>
          </cell>
          <cell r="X189" t="str">
            <v>No</v>
          </cell>
          <cell r="Y189" t="str">
            <v>No</v>
          </cell>
          <cell r="AA189" t="str">
            <v>Yes</v>
          </cell>
          <cell r="AB189">
            <v>0.15</v>
          </cell>
          <cell r="AC189">
            <v>6.86</v>
          </cell>
          <cell r="AD189">
            <v>1482.22</v>
          </cell>
          <cell r="AE189">
            <v>3.2327577019999998</v>
          </cell>
        </row>
        <row r="190">
          <cell r="C190" t="str">
            <v>Bolivia</v>
          </cell>
          <cell r="D190" t="str">
            <v>Cotas [Bolivia]</v>
          </cell>
          <cell r="E190" t="str">
            <v>Cable</v>
          </cell>
          <cell r="F190" t="str">
            <v>Plan Premium 5</v>
          </cell>
          <cell r="H190">
            <v>50000</v>
          </cell>
          <cell r="I190" t="str">
            <v>Kbps</v>
          </cell>
          <cell r="J190">
            <v>50</v>
          </cell>
          <cell r="P190" t="str">
            <v>BOB</v>
          </cell>
          <cell r="Q190">
            <v>175</v>
          </cell>
          <cell r="R190" t="str">
            <v>?</v>
          </cell>
          <cell r="S190">
            <v>12668</v>
          </cell>
          <cell r="W190" t="str">
            <v>?</v>
          </cell>
          <cell r="X190" t="str">
            <v>No</v>
          </cell>
          <cell r="Y190" t="str">
            <v>No</v>
          </cell>
          <cell r="AA190" t="str">
            <v>Yes</v>
          </cell>
          <cell r="AB190">
            <v>0.15</v>
          </cell>
          <cell r="AC190">
            <v>6.86</v>
          </cell>
          <cell r="AD190">
            <v>1846.65</v>
          </cell>
          <cell r="AE190">
            <v>3.2327577019999998</v>
          </cell>
        </row>
        <row r="191">
          <cell r="C191" t="str">
            <v>Bolivia</v>
          </cell>
          <cell r="D191" t="str">
            <v>Cotel [Bolivia]</v>
          </cell>
          <cell r="E191" t="str">
            <v>ADSL</v>
          </cell>
          <cell r="F191" t="str">
            <v>Hogar</v>
          </cell>
          <cell r="H191">
            <v>128</v>
          </cell>
          <cell r="I191" t="str">
            <v>Kbps</v>
          </cell>
          <cell r="J191">
            <v>0.128</v>
          </cell>
          <cell r="M191">
            <v>100</v>
          </cell>
          <cell r="N191" t="str">
            <v>hours</v>
          </cell>
          <cell r="O191" t="str">
            <v>100 hours</v>
          </cell>
          <cell r="P191" t="str">
            <v>BOB</v>
          </cell>
          <cell r="Q191">
            <v>200</v>
          </cell>
          <cell r="R191">
            <v>350</v>
          </cell>
          <cell r="S191">
            <v>179</v>
          </cell>
          <cell r="W191" t="str">
            <v>Yes</v>
          </cell>
          <cell r="X191" t="str">
            <v>No</v>
          </cell>
          <cell r="Y191" t="str">
            <v>No</v>
          </cell>
          <cell r="AA191" t="str">
            <v>?</v>
          </cell>
          <cell r="AB191">
            <v>0.15</v>
          </cell>
          <cell r="AC191">
            <v>6.86</v>
          </cell>
          <cell r="AD191">
            <v>26.09</v>
          </cell>
          <cell r="AE191">
            <v>3.2327577019999998</v>
          </cell>
        </row>
        <row r="192">
          <cell r="C192" t="str">
            <v>Bolivia</v>
          </cell>
          <cell r="D192" t="str">
            <v>Cotel [Bolivia]</v>
          </cell>
          <cell r="E192" t="str">
            <v>ADSL</v>
          </cell>
          <cell r="F192" t="str">
            <v>Hogar</v>
          </cell>
          <cell r="H192">
            <v>128</v>
          </cell>
          <cell r="I192" t="str">
            <v>Kbps</v>
          </cell>
          <cell r="J192">
            <v>0.128</v>
          </cell>
          <cell r="P192" t="str">
            <v>BOB</v>
          </cell>
          <cell r="Q192">
            <v>200</v>
          </cell>
          <cell r="R192">
            <v>350</v>
          </cell>
          <cell r="S192">
            <v>179</v>
          </cell>
          <cell r="W192" t="str">
            <v>Yes</v>
          </cell>
          <cell r="X192" t="str">
            <v>No</v>
          </cell>
          <cell r="Y192" t="str">
            <v>No</v>
          </cell>
          <cell r="AA192" t="str">
            <v>?</v>
          </cell>
          <cell r="AB192">
            <v>0.15</v>
          </cell>
          <cell r="AC192">
            <v>6.86</v>
          </cell>
          <cell r="AD192">
            <v>26.09</v>
          </cell>
          <cell r="AE192">
            <v>3.2327577019999998</v>
          </cell>
        </row>
        <row r="193">
          <cell r="C193" t="str">
            <v>Bolivia</v>
          </cell>
          <cell r="D193" t="str">
            <v>Cotel [Bolivia]</v>
          </cell>
          <cell r="E193" t="str">
            <v>ADSL</v>
          </cell>
          <cell r="F193" t="str">
            <v>Residencial</v>
          </cell>
          <cell r="H193">
            <v>256</v>
          </cell>
          <cell r="I193" t="str">
            <v>Kbps</v>
          </cell>
          <cell r="J193">
            <v>0.25600000000000001</v>
          </cell>
          <cell r="P193" t="str">
            <v>BOB</v>
          </cell>
          <cell r="Q193">
            <v>200</v>
          </cell>
          <cell r="R193">
            <v>350</v>
          </cell>
          <cell r="S193">
            <v>240</v>
          </cell>
          <cell r="W193" t="str">
            <v>Yes</v>
          </cell>
          <cell r="X193" t="str">
            <v>No</v>
          </cell>
          <cell r="Y193" t="str">
            <v>No</v>
          </cell>
          <cell r="AA193" t="str">
            <v>?</v>
          </cell>
          <cell r="AB193">
            <v>0.15</v>
          </cell>
          <cell r="AC193">
            <v>6.86</v>
          </cell>
          <cell r="AD193">
            <v>34.99</v>
          </cell>
          <cell r="AE193">
            <v>3.2327577019999998</v>
          </cell>
        </row>
        <row r="194">
          <cell r="C194" t="str">
            <v>Bolivia</v>
          </cell>
          <cell r="D194" t="str">
            <v>Cotel [Bolivia]</v>
          </cell>
          <cell r="E194" t="str">
            <v>ADSL</v>
          </cell>
          <cell r="F194" t="str">
            <v>Residencial</v>
          </cell>
          <cell r="H194">
            <v>320</v>
          </cell>
          <cell r="I194" t="str">
            <v>Kbps</v>
          </cell>
          <cell r="J194">
            <v>0.32</v>
          </cell>
          <cell r="P194" t="str">
            <v>BOB</v>
          </cell>
          <cell r="Q194">
            <v>200</v>
          </cell>
          <cell r="R194">
            <v>350</v>
          </cell>
          <cell r="S194">
            <v>280</v>
          </cell>
          <cell r="W194" t="str">
            <v>Yes</v>
          </cell>
          <cell r="X194" t="str">
            <v>No</v>
          </cell>
          <cell r="Y194" t="str">
            <v>No</v>
          </cell>
          <cell r="AA194" t="str">
            <v>?</v>
          </cell>
          <cell r="AB194">
            <v>0.15</v>
          </cell>
          <cell r="AC194">
            <v>6.86</v>
          </cell>
          <cell r="AD194">
            <v>40.82</v>
          </cell>
          <cell r="AE194">
            <v>3.2327577019999998</v>
          </cell>
        </row>
        <row r="195">
          <cell r="C195" t="str">
            <v>Bolivia</v>
          </cell>
          <cell r="D195" t="str">
            <v>Cotel [Bolivia]</v>
          </cell>
          <cell r="E195" t="str">
            <v>ADSL</v>
          </cell>
          <cell r="F195" t="str">
            <v>Residencial</v>
          </cell>
          <cell r="H195">
            <v>512</v>
          </cell>
          <cell r="I195" t="str">
            <v>Kbps</v>
          </cell>
          <cell r="J195">
            <v>0.51200000000000001</v>
          </cell>
          <cell r="P195" t="str">
            <v>BOB</v>
          </cell>
          <cell r="Q195">
            <v>200</v>
          </cell>
          <cell r="R195">
            <v>350</v>
          </cell>
          <cell r="S195">
            <v>350</v>
          </cell>
          <cell r="W195" t="str">
            <v>Yes</v>
          </cell>
          <cell r="X195" t="str">
            <v>No</v>
          </cell>
          <cell r="Y195" t="str">
            <v>No</v>
          </cell>
          <cell r="AA195" t="str">
            <v>?</v>
          </cell>
          <cell r="AB195">
            <v>0.15</v>
          </cell>
          <cell r="AC195">
            <v>6.86</v>
          </cell>
          <cell r="AD195">
            <v>51.02</v>
          </cell>
          <cell r="AE195">
            <v>3.2327577019999998</v>
          </cell>
        </row>
        <row r="196">
          <cell r="C196" t="str">
            <v>Bolivia</v>
          </cell>
          <cell r="D196" t="str">
            <v>Cotel [Bolivia]</v>
          </cell>
          <cell r="E196" t="str">
            <v>ADSL</v>
          </cell>
          <cell r="F196" t="str">
            <v>Empresa</v>
          </cell>
          <cell r="H196">
            <v>640</v>
          </cell>
          <cell r="I196" t="str">
            <v>Kbps</v>
          </cell>
          <cell r="J196">
            <v>0.64</v>
          </cell>
          <cell r="P196" t="str">
            <v>BOB</v>
          </cell>
          <cell r="Q196">
            <v>200</v>
          </cell>
          <cell r="R196">
            <v>350</v>
          </cell>
          <cell r="S196">
            <v>399</v>
          </cell>
          <cell r="W196" t="str">
            <v>Yes</v>
          </cell>
          <cell r="X196" t="str">
            <v>No</v>
          </cell>
          <cell r="Y196" t="str">
            <v>No</v>
          </cell>
          <cell r="AA196" t="str">
            <v>?</v>
          </cell>
          <cell r="AB196">
            <v>0.15</v>
          </cell>
          <cell r="AC196">
            <v>6.86</v>
          </cell>
          <cell r="AD196">
            <v>58.16</v>
          </cell>
          <cell r="AE196">
            <v>3.2327577019999998</v>
          </cell>
        </row>
        <row r="197">
          <cell r="C197" t="str">
            <v>Bolivia</v>
          </cell>
          <cell r="D197" t="str">
            <v>Cotel [Bolivia]</v>
          </cell>
          <cell r="E197" t="str">
            <v>ADSL</v>
          </cell>
          <cell r="F197" t="str">
            <v>Empresa</v>
          </cell>
          <cell r="H197">
            <v>832</v>
          </cell>
          <cell r="I197" t="str">
            <v>Kbps</v>
          </cell>
          <cell r="J197">
            <v>0.83199999999999996</v>
          </cell>
          <cell r="P197" t="str">
            <v>BOB</v>
          </cell>
          <cell r="Q197">
            <v>200</v>
          </cell>
          <cell r="R197">
            <v>350</v>
          </cell>
          <cell r="S197">
            <v>450</v>
          </cell>
          <cell r="W197" t="str">
            <v>Yes</v>
          </cell>
          <cell r="X197" t="str">
            <v>No</v>
          </cell>
          <cell r="Y197" t="str">
            <v>No</v>
          </cell>
          <cell r="AA197" t="str">
            <v>?</v>
          </cell>
          <cell r="AB197">
            <v>0.15</v>
          </cell>
          <cell r="AC197">
            <v>6.86</v>
          </cell>
          <cell r="AD197">
            <v>65.599999999999994</v>
          </cell>
          <cell r="AE197">
            <v>3.2327577019999998</v>
          </cell>
        </row>
        <row r="198">
          <cell r="C198" t="str">
            <v>Bolivia</v>
          </cell>
          <cell r="D198" t="str">
            <v>Cotel [Bolivia]</v>
          </cell>
          <cell r="E198" t="str">
            <v>ADSL</v>
          </cell>
          <cell r="F198" t="str">
            <v>Empresa</v>
          </cell>
          <cell r="H198">
            <v>1216</v>
          </cell>
          <cell r="I198" t="str">
            <v>Kbps</v>
          </cell>
          <cell r="J198">
            <v>1.216</v>
          </cell>
          <cell r="P198" t="str">
            <v>BOB</v>
          </cell>
          <cell r="Q198">
            <v>200</v>
          </cell>
          <cell r="R198">
            <v>350</v>
          </cell>
          <cell r="S198">
            <v>689</v>
          </cell>
          <cell r="W198" t="str">
            <v>Yes</v>
          </cell>
          <cell r="X198" t="str">
            <v>No</v>
          </cell>
          <cell r="Y198" t="str">
            <v>No</v>
          </cell>
          <cell r="AA198" t="str">
            <v>?</v>
          </cell>
          <cell r="AB198">
            <v>0.15</v>
          </cell>
          <cell r="AC198">
            <v>6.86</v>
          </cell>
          <cell r="AD198">
            <v>100.44</v>
          </cell>
          <cell r="AE198">
            <v>3.2327577019999998</v>
          </cell>
        </row>
        <row r="199">
          <cell r="C199" t="str">
            <v>Bolivia</v>
          </cell>
          <cell r="D199" t="str">
            <v>Cotel [Bolivia]</v>
          </cell>
          <cell r="E199" t="str">
            <v>ADSL</v>
          </cell>
          <cell r="F199" t="str">
            <v>Empresa</v>
          </cell>
          <cell r="H199">
            <v>2048</v>
          </cell>
          <cell r="I199" t="str">
            <v>Kbps</v>
          </cell>
          <cell r="J199">
            <v>2.048</v>
          </cell>
          <cell r="P199" t="str">
            <v>BOB</v>
          </cell>
          <cell r="Q199">
            <v>200</v>
          </cell>
          <cell r="R199">
            <v>350</v>
          </cell>
          <cell r="S199">
            <v>1450</v>
          </cell>
          <cell r="W199" t="str">
            <v>Yes</v>
          </cell>
          <cell r="X199" t="str">
            <v>No</v>
          </cell>
          <cell r="Y199" t="str">
            <v>No</v>
          </cell>
          <cell r="AA199" t="str">
            <v>?</v>
          </cell>
          <cell r="AB199">
            <v>0.15</v>
          </cell>
          <cell r="AC199">
            <v>6.86</v>
          </cell>
          <cell r="AD199">
            <v>211.37</v>
          </cell>
          <cell r="AE199">
            <v>3.2327577019999998</v>
          </cell>
        </row>
        <row r="200">
          <cell r="C200" t="str">
            <v>Bolivia</v>
          </cell>
          <cell r="D200" t="str">
            <v>Entel [Bolivia]</v>
          </cell>
          <cell r="E200" t="str">
            <v>WiMax</v>
          </cell>
          <cell r="F200" t="str">
            <v>Internet WIMAX - BAI-100</v>
          </cell>
          <cell r="G200" t="str">
            <v>Up to</v>
          </cell>
          <cell r="H200">
            <v>128</v>
          </cell>
          <cell r="I200" t="str">
            <v>Kbps</v>
          </cell>
          <cell r="J200">
            <v>0.128</v>
          </cell>
          <cell r="P200" t="str">
            <v>BOB</v>
          </cell>
          <cell r="Q200">
            <v>155</v>
          </cell>
          <cell r="R200">
            <v>0</v>
          </cell>
          <cell r="S200">
            <v>160</v>
          </cell>
          <cell r="W200" t="str">
            <v>No</v>
          </cell>
          <cell r="X200" t="str">
            <v>No</v>
          </cell>
          <cell r="Y200" t="str">
            <v>No</v>
          </cell>
          <cell r="AA200" t="str">
            <v>Yes</v>
          </cell>
          <cell r="AB200">
            <v>0.15</v>
          </cell>
          <cell r="AC200">
            <v>6.86</v>
          </cell>
          <cell r="AD200">
            <v>23.32</v>
          </cell>
          <cell r="AE200">
            <v>3.2327577019999998</v>
          </cell>
        </row>
        <row r="201">
          <cell r="C201" t="str">
            <v>Bolivia</v>
          </cell>
          <cell r="D201" t="str">
            <v>Entel [Bolivia]</v>
          </cell>
          <cell r="E201" t="str">
            <v>WiMax</v>
          </cell>
          <cell r="F201" t="str">
            <v>Internet WIMAX - BAI-200</v>
          </cell>
          <cell r="G201" t="str">
            <v>Up to</v>
          </cell>
          <cell r="H201">
            <v>256</v>
          </cell>
          <cell r="I201" t="str">
            <v>Kbps</v>
          </cell>
          <cell r="J201">
            <v>0.25600000000000001</v>
          </cell>
          <cell r="P201" t="str">
            <v>BOB</v>
          </cell>
          <cell r="Q201">
            <v>155</v>
          </cell>
          <cell r="R201">
            <v>0</v>
          </cell>
          <cell r="S201">
            <v>220</v>
          </cell>
          <cell r="W201" t="str">
            <v>No</v>
          </cell>
          <cell r="X201" t="str">
            <v>No</v>
          </cell>
          <cell r="Y201" t="str">
            <v>No</v>
          </cell>
          <cell r="AA201" t="str">
            <v>Yes</v>
          </cell>
          <cell r="AB201">
            <v>0.15</v>
          </cell>
          <cell r="AC201">
            <v>6.86</v>
          </cell>
          <cell r="AD201">
            <v>32.07</v>
          </cell>
          <cell r="AE201">
            <v>3.2327577019999998</v>
          </cell>
        </row>
        <row r="202">
          <cell r="C202" t="str">
            <v>Bolivia</v>
          </cell>
          <cell r="D202" t="str">
            <v>Entel [Bolivia]</v>
          </cell>
          <cell r="E202" t="str">
            <v>WiMax</v>
          </cell>
          <cell r="F202" t="str">
            <v>Internet WIMAX - BAI-400</v>
          </cell>
          <cell r="G202" t="str">
            <v>Up to</v>
          </cell>
          <cell r="H202">
            <v>512</v>
          </cell>
          <cell r="I202" t="str">
            <v>Kbps</v>
          </cell>
          <cell r="J202">
            <v>0.51200000000000001</v>
          </cell>
          <cell r="P202" t="str">
            <v>BOB</v>
          </cell>
          <cell r="Q202">
            <v>155</v>
          </cell>
          <cell r="R202">
            <v>0</v>
          </cell>
          <cell r="S202">
            <v>450</v>
          </cell>
          <cell r="W202" t="str">
            <v>No</v>
          </cell>
          <cell r="X202" t="str">
            <v>No</v>
          </cell>
          <cell r="Y202" t="str">
            <v>No</v>
          </cell>
          <cell r="AA202" t="str">
            <v>Yes</v>
          </cell>
          <cell r="AB202">
            <v>0.15</v>
          </cell>
          <cell r="AC202">
            <v>6.86</v>
          </cell>
          <cell r="AD202">
            <v>65.599999999999994</v>
          </cell>
          <cell r="AE202">
            <v>3.2327577019999998</v>
          </cell>
        </row>
        <row r="203">
          <cell r="C203" t="str">
            <v>Bolivia</v>
          </cell>
          <cell r="D203" t="str">
            <v>Entel [Bolivia]</v>
          </cell>
          <cell r="E203" t="str">
            <v>WiMax</v>
          </cell>
          <cell r="F203" t="str">
            <v>Internet WIMAX - BAI-500</v>
          </cell>
          <cell r="G203" t="str">
            <v>Up to</v>
          </cell>
          <cell r="H203">
            <v>768</v>
          </cell>
          <cell r="I203" t="str">
            <v>Kbps</v>
          </cell>
          <cell r="J203">
            <v>0.76800000000000002</v>
          </cell>
          <cell r="P203" t="str">
            <v>BOB</v>
          </cell>
          <cell r="Q203">
            <v>155</v>
          </cell>
          <cell r="R203">
            <v>0</v>
          </cell>
          <cell r="S203">
            <v>630</v>
          </cell>
          <cell r="W203" t="str">
            <v>No</v>
          </cell>
          <cell r="X203" t="str">
            <v>No</v>
          </cell>
          <cell r="Y203" t="str">
            <v>No</v>
          </cell>
          <cell r="AA203" t="str">
            <v>Yes</v>
          </cell>
          <cell r="AB203">
            <v>0.15</v>
          </cell>
          <cell r="AC203">
            <v>6.86</v>
          </cell>
          <cell r="AD203">
            <v>91.84</v>
          </cell>
          <cell r="AE203">
            <v>3.2327577019999998</v>
          </cell>
        </row>
        <row r="204">
          <cell r="C204" t="str">
            <v>Bolivia</v>
          </cell>
          <cell r="D204" t="str">
            <v>Entel [Bolivia]</v>
          </cell>
          <cell r="E204" t="str">
            <v>WiMax</v>
          </cell>
          <cell r="F204" t="str">
            <v>Internet WIMAX - BAI-700</v>
          </cell>
          <cell r="G204" t="str">
            <v>Up to</v>
          </cell>
          <cell r="H204">
            <v>1024</v>
          </cell>
          <cell r="I204" t="str">
            <v>Kbps</v>
          </cell>
          <cell r="J204">
            <v>1.024</v>
          </cell>
          <cell r="P204" t="str">
            <v>BOB</v>
          </cell>
          <cell r="Q204">
            <v>155</v>
          </cell>
          <cell r="R204">
            <v>0</v>
          </cell>
          <cell r="S204">
            <v>900</v>
          </cell>
          <cell r="W204" t="str">
            <v>No</v>
          </cell>
          <cell r="X204" t="str">
            <v>No</v>
          </cell>
          <cell r="Y204" t="str">
            <v>No</v>
          </cell>
          <cell r="AA204" t="str">
            <v>Yes</v>
          </cell>
          <cell r="AB204">
            <v>0.15</v>
          </cell>
          <cell r="AC204">
            <v>6.86</v>
          </cell>
          <cell r="AD204">
            <v>131.19999999999999</v>
          </cell>
          <cell r="AE204">
            <v>3.2327577019999998</v>
          </cell>
        </row>
        <row r="205">
          <cell r="C205" t="str">
            <v>Bolivia</v>
          </cell>
          <cell r="D205" t="str">
            <v>Entel [Bolivia]</v>
          </cell>
          <cell r="E205" t="str">
            <v>WiMax</v>
          </cell>
          <cell r="F205" t="str">
            <v>Internet WIMAX - BAI-800</v>
          </cell>
          <cell r="G205" t="str">
            <v>Up to</v>
          </cell>
          <cell r="H205">
            <v>1536</v>
          </cell>
          <cell r="I205" t="str">
            <v>Kbps</v>
          </cell>
          <cell r="J205">
            <v>1.536</v>
          </cell>
          <cell r="P205" t="str">
            <v>BOB</v>
          </cell>
          <cell r="Q205">
            <v>155</v>
          </cell>
          <cell r="R205">
            <v>0</v>
          </cell>
          <cell r="S205">
            <v>1250</v>
          </cell>
          <cell r="W205" t="str">
            <v>No</v>
          </cell>
          <cell r="X205" t="str">
            <v>No</v>
          </cell>
          <cell r="Y205" t="str">
            <v>No</v>
          </cell>
          <cell r="AA205" t="str">
            <v>Yes</v>
          </cell>
          <cell r="AB205">
            <v>0.15</v>
          </cell>
          <cell r="AC205">
            <v>6.86</v>
          </cell>
          <cell r="AD205">
            <v>182.22</v>
          </cell>
          <cell r="AE205">
            <v>3.2327577019999998</v>
          </cell>
        </row>
        <row r="206">
          <cell r="C206" t="str">
            <v>Bolivia</v>
          </cell>
          <cell r="D206" t="str">
            <v>Entel [Bolivia]</v>
          </cell>
          <cell r="E206" t="str">
            <v>WiMax</v>
          </cell>
          <cell r="F206" t="str">
            <v>Internet WIMAX - BAI-900</v>
          </cell>
          <cell r="G206" t="str">
            <v>Up to</v>
          </cell>
          <cell r="H206">
            <v>2048</v>
          </cell>
          <cell r="I206" t="str">
            <v>Kbps</v>
          </cell>
          <cell r="J206">
            <v>2.048</v>
          </cell>
          <cell r="P206" t="str">
            <v>BOB</v>
          </cell>
          <cell r="Q206">
            <v>155</v>
          </cell>
          <cell r="R206">
            <v>0</v>
          </cell>
          <cell r="S206">
            <v>1590</v>
          </cell>
          <cell r="W206" t="str">
            <v>No</v>
          </cell>
          <cell r="X206" t="str">
            <v>No</v>
          </cell>
          <cell r="Y206" t="str">
            <v>No</v>
          </cell>
          <cell r="AA206" t="str">
            <v>Yes</v>
          </cell>
          <cell r="AB206">
            <v>0.15</v>
          </cell>
          <cell r="AC206">
            <v>6.86</v>
          </cell>
          <cell r="AD206">
            <v>231.78</v>
          </cell>
          <cell r="AE206">
            <v>3.2327577019999998</v>
          </cell>
        </row>
        <row r="207">
          <cell r="C207" t="str">
            <v>Bolivia</v>
          </cell>
          <cell r="D207" t="str">
            <v>Entel [Bolivia]</v>
          </cell>
          <cell r="E207" t="str">
            <v>WiMax</v>
          </cell>
          <cell r="F207" t="str">
            <v>Internet WIMAX Premium - BAI-100</v>
          </cell>
          <cell r="G207" t="str">
            <v>Up to</v>
          </cell>
          <cell r="H207">
            <v>128</v>
          </cell>
          <cell r="I207" t="str">
            <v>Kbps</v>
          </cell>
          <cell r="J207">
            <v>0.128</v>
          </cell>
          <cell r="K207">
            <v>64</v>
          </cell>
          <cell r="L207" t="str">
            <v>Kbps</v>
          </cell>
          <cell r="P207" t="str">
            <v>BOB</v>
          </cell>
          <cell r="Q207">
            <v>155</v>
          </cell>
          <cell r="R207">
            <v>0</v>
          </cell>
          <cell r="S207">
            <v>225</v>
          </cell>
          <cell r="W207" t="str">
            <v>No</v>
          </cell>
          <cell r="X207" t="str">
            <v>No</v>
          </cell>
          <cell r="Y207" t="str">
            <v>No</v>
          </cell>
          <cell r="AA207" t="str">
            <v>Yes</v>
          </cell>
          <cell r="AB207">
            <v>0.15</v>
          </cell>
          <cell r="AC207">
            <v>6.86</v>
          </cell>
          <cell r="AD207">
            <v>32.799999999999997</v>
          </cell>
          <cell r="AE207">
            <v>3.2327577019999998</v>
          </cell>
        </row>
        <row r="208">
          <cell r="C208" t="str">
            <v>Bolivia</v>
          </cell>
          <cell r="D208" t="str">
            <v>Entel [Bolivia]</v>
          </cell>
          <cell r="E208" t="str">
            <v>WiMax</v>
          </cell>
          <cell r="F208" t="str">
            <v>Internet WIMAX Premium - BAI-200</v>
          </cell>
          <cell r="G208" t="str">
            <v>Up to</v>
          </cell>
          <cell r="H208">
            <v>256</v>
          </cell>
          <cell r="I208" t="str">
            <v>Kbps</v>
          </cell>
          <cell r="J208">
            <v>0.25600000000000001</v>
          </cell>
          <cell r="K208">
            <v>128</v>
          </cell>
          <cell r="L208" t="str">
            <v>Kbps</v>
          </cell>
          <cell r="P208" t="str">
            <v>BOB</v>
          </cell>
          <cell r="Q208">
            <v>155</v>
          </cell>
          <cell r="R208">
            <v>0</v>
          </cell>
          <cell r="S208">
            <v>310</v>
          </cell>
          <cell r="W208" t="str">
            <v>No</v>
          </cell>
          <cell r="X208" t="str">
            <v>No</v>
          </cell>
          <cell r="Y208" t="str">
            <v>No</v>
          </cell>
          <cell r="AA208" t="str">
            <v>Yes</v>
          </cell>
          <cell r="AB208">
            <v>0.15</v>
          </cell>
          <cell r="AC208">
            <v>6.86</v>
          </cell>
          <cell r="AD208">
            <v>45.19</v>
          </cell>
          <cell r="AE208">
            <v>3.2327577019999998</v>
          </cell>
        </row>
        <row r="209">
          <cell r="C209" t="str">
            <v>Bolivia</v>
          </cell>
          <cell r="D209" t="str">
            <v>Entel [Bolivia]</v>
          </cell>
          <cell r="E209" t="str">
            <v>WiMax</v>
          </cell>
          <cell r="F209" t="str">
            <v>Internet WIMAX Premium - BAI-400</v>
          </cell>
          <cell r="G209" t="str">
            <v>Up to</v>
          </cell>
          <cell r="H209">
            <v>512</v>
          </cell>
          <cell r="I209" t="str">
            <v>Kbps</v>
          </cell>
          <cell r="J209">
            <v>0.51200000000000001</v>
          </cell>
          <cell r="K209">
            <v>256</v>
          </cell>
          <cell r="L209" t="str">
            <v>Kbps</v>
          </cell>
          <cell r="P209" t="str">
            <v>BOB</v>
          </cell>
          <cell r="Q209">
            <v>155</v>
          </cell>
          <cell r="R209">
            <v>0</v>
          </cell>
          <cell r="S209">
            <v>630</v>
          </cell>
          <cell r="W209" t="str">
            <v>No</v>
          </cell>
          <cell r="X209" t="str">
            <v>No</v>
          </cell>
          <cell r="Y209" t="str">
            <v>No</v>
          </cell>
          <cell r="AA209" t="str">
            <v>Yes</v>
          </cell>
          <cell r="AB209">
            <v>0.15</v>
          </cell>
          <cell r="AC209">
            <v>6.86</v>
          </cell>
          <cell r="AD209">
            <v>91.84</v>
          </cell>
          <cell r="AE209">
            <v>3.2327577019999998</v>
          </cell>
        </row>
        <row r="210">
          <cell r="C210" t="str">
            <v>Bolivia</v>
          </cell>
          <cell r="D210" t="str">
            <v>Entel [Bolivia]</v>
          </cell>
          <cell r="E210" t="str">
            <v>WiMax</v>
          </cell>
          <cell r="F210" t="str">
            <v>Internet WIMAX Premium - BAI-500</v>
          </cell>
          <cell r="G210" t="str">
            <v>Up to</v>
          </cell>
          <cell r="H210">
            <v>768</v>
          </cell>
          <cell r="I210" t="str">
            <v>Kbps</v>
          </cell>
          <cell r="J210">
            <v>0.76800000000000002</v>
          </cell>
          <cell r="K210">
            <v>384</v>
          </cell>
          <cell r="L210" t="str">
            <v>Kbps</v>
          </cell>
          <cell r="P210" t="str">
            <v>BOB</v>
          </cell>
          <cell r="Q210">
            <v>155</v>
          </cell>
          <cell r="R210">
            <v>0</v>
          </cell>
          <cell r="S210">
            <v>900</v>
          </cell>
          <cell r="W210" t="str">
            <v>No</v>
          </cell>
          <cell r="X210" t="str">
            <v>No</v>
          </cell>
          <cell r="Y210" t="str">
            <v>No</v>
          </cell>
          <cell r="AA210" t="str">
            <v>Yes</v>
          </cell>
          <cell r="AB210">
            <v>0.15</v>
          </cell>
          <cell r="AC210">
            <v>6.86</v>
          </cell>
          <cell r="AD210">
            <v>131.19999999999999</v>
          </cell>
          <cell r="AE210">
            <v>3.2327577019999998</v>
          </cell>
        </row>
        <row r="211">
          <cell r="C211" t="str">
            <v>Bolivia</v>
          </cell>
          <cell r="D211" t="str">
            <v>Entel [Bolivia]</v>
          </cell>
          <cell r="E211" t="str">
            <v>WiMax</v>
          </cell>
          <cell r="F211" t="str">
            <v>Internet WIMAX Premium - BAI-700</v>
          </cell>
          <cell r="G211" t="str">
            <v>Up to</v>
          </cell>
          <cell r="H211">
            <v>1024</v>
          </cell>
          <cell r="I211" t="str">
            <v>Kbps</v>
          </cell>
          <cell r="J211">
            <v>1.024</v>
          </cell>
          <cell r="K211">
            <v>512</v>
          </cell>
          <cell r="L211" t="str">
            <v>Kbps</v>
          </cell>
          <cell r="P211" t="str">
            <v>BOB</v>
          </cell>
          <cell r="Q211">
            <v>155</v>
          </cell>
          <cell r="R211">
            <v>0</v>
          </cell>
          <cell r="S211">
            <v>1200</v>
          </cell>
          <cell r="W211" t="str">
            <v>No</v>
          </cell>
          <cell r="X211" t="str">
            <v>No</v>
          </cell>
          <cell r="Y211" t="str">
            <v>No</v>
          </cell>
          <cell r="AA211" t="str">
            <v>Yes</v>
          </cell>
          <cell r="AB211">
            <v>0.15</v>
          </cell>
          <cell r="AC211">
            <v>6.86</v>
          </cell>
          <cell r="AD211">
            <v>174.93</v>
          </cell>
          <cell r="AE211">
            <v>3.2327577019999998</v>
          </cell>
        </row>
        <row r="212">
          <cell r="C212" t="str">
            <v>Bolivia</v>
          </cell>
          <cell r="D212" t="str">
            <v>Entel [Bolivia]</v>
          </cell>
          <cell r="E212" t="str">
            <v>WiMax</v>
          </cell>
          <cell r="F212" t="str">
            <v>Internet WIMAX Premium - BAI-800</v>
          </cell>
          <cell r="G212" t="str">
            <v>Up to</v>
          </cell>
          <cell r="H212">
            <v>1536</v>
          </cell>
          <cell r="I212" t="str">
            <v>Kbps</v>
          </cell>
          <cell r="J212">
            <v>1.536</v>
          </cell>
          <cell r="K212">
            <v>768</v>
          </cell>
          <cell r="L212" t="str">
            <v>Kbps</v>
          </cell>
          <cell r="P212" t="str">
            <v>BOB</v>
          </cell>
          <cell r="Q212">
            <v>155</v>
          </cell>
          <cell r="R212">
            <v>0</v>
          </cell>
          <cell r="S212">
            <v>1700</v>
          </cell>
          <cell r="W212" t="str">
            <v>No</v>
          </cell>
          <cell r="X212" t="str">
            <v>No</v>
          </cell>
          <cell r="Y212" t="str">
            <v>No</v>
          </cell>
          <cell r="AA212" t="str">
            <v>Yes</v>
          </cell>
          <cell r="AB212">
            <v>0.15</v>
          </cell>
          <cell r="AC212">
            <v>6.86</v>
          </cell>
          <cell r="AD212">
            <v>247.81</v>
          </cell>
          <cell r="AE212">
            <v>3.2327577019999998</v>
          </cell>
        </row>
        <row r="213">
          <cell r="C213" t="str">
            <v>Bolivia</v>
          </cell>
          <cell r="D213" t="str">
            <v>Entel [Bolivia]</v>
          </cell>
          <cell r="E213" t="str">
            <v>WiMax</v>
          </cell>
          <cell r="F213" t="str">
            <v>Internet WIMAX Premium - BAI-900</v>
          </cell>
          <cell r="G213" t="str">
            <v>Up to</v>
          </cell>
          <cell r="H213">
            <v>2048</v>
          </cell>
          <cell r="I213" t="str">
            <v>Kbps</v>
          </cell>
          <cell r="J213">
            <v>2.048</v>
          </cell>
          <cell r="K213">
            <v>1024</v>
          </cell>
          <cell r="L213" t="str">
            <v>Kbps</v>
          </cell>
          <cell r="P213" t="str">
            <v>BOB</v>
          </cell>
          <cell r="Q213">
            <v>155</v>
          </cell>
          <cell r="R213">
            <v>0</v>
          </cell>
          <cell r="S213">
            <v>2250</v>
          </cell>
          <cell r="W213" t="str">
            <v>No</v>
          </cell>
          <cell r="X213" t="str">
            <v>No</v>
          </cell>
          <cell r="Y213" t="str">
            <v>No</v>
          </cell>
          <cell r="AA213" t="str">
            <v>Yes</v>
          </cell>
          <cell r="AB213">
            <v>0.15</v>
          </cell>
          <cell r="AC213">
            <v>6.86</v>
          </cell>
          <cell r="AD213">
            <v>327.99</v>
          </cell>
          <cell r="AE213">
            <v>3.2327577019999998</v>
          </cell>
        </row>
        <row r="214">
          <cell r="C214" t="str">
            <v>Bolivia</v>
          </cell>
          <cell r="D214" t="str">
            <v>Entel [Bolivia]</v>
          </cell>
          <cell r="E214" t="str">
            <v>ADSL</v>
          </cell>
          <cell r="F214" t="str">
            <v>SBA ï¿½ 100</v>
          </cell>
          <cell r="H214">
            <v>512</v>
          </cell>
          <cell r="I214" t="str">
            <v>Kbps</v>
          </cell>
          <cell r="J214">
            <v>0.51200000000000001</v>
          </cell>
          <cell r="P214" t="str">
            <v>BOB</v>
          </cell>
          <cell r="Q214">
            <v>250</v>
          </cell>
          <cell r="R214">
            <v>0</v>
          </cell>
          <cell r="S214">
            <v>150</v>
          </cell>
          <cell r="W214" t="str">
            <v>Yes</v>
          </cell>
          <cell r="X214" t="str">
            <v>No</v>
          </cell>
          <cell r="Y214" t="str">
            <v>No</v>
          </cell>
          <cell r="AA214" t="str">
            <v>Yes</v>
          </cell>
          <cell r="AB214">
            <v>0.15</v>
          </cell>
          <cell r="AC214">
            <v>6.86</v>
          </cell>
          <cell r="AD214">
            <v>21.87</v>
          </cell>
          <cell r="AE214">
            <v>3.2327577019999998</v>
          </cell>
        </row>
        <row r="215">
          <cell r="C215" t="str">
            <v>Bolivia</v>
          </cell>
          <cell r="D215" t="str">
            <v>Entel [Bolivia]</v>
          </cell>
          <cell r="E215" t="str">
            <v>ADSL</v>
          </cell>
          <cell r="F215" t="str">
            <v>SBA ï¿½ 200</v>
          </cell>
          <cell r="H215">
            <v>768</v>
          </cell>
          <cell r="I215" t="str">
            <v>Kbps</v>
          </cell>
          <cell r="J215">
            <v>0.76800000000000002</v>
          </cell>
          <cell r="P215" t="str">
            <v>BOB</v>
          </cell>
          <cell r="Q215">
            <v>250</v>
          </cell>
          <cell r="R215">
            <v>0</v>
          </cell>
          <cell r="S215">
            <v>170</v>
          </cell>
          <cell r="W215" t="str">
            <v>Yes</v>
          </cell>
          <cell r="X215" t="str">
            <v>No</v>
          </cell>
          <cell r="Y215" t="str">
            <v>No</v>
          </cell>
          <cell r="AA215" t="str">
            <v>Yes</v>
          </cell>
          <cell r="AB215">
            <v>0.15</v>
          </cell>
          <cell r="AC215">
            <v>6.86</v>
          </cell>
          <cell r="AD215">
            <v>24.78</v>
          </cell>
          <cell r="AE215">
            <v>3.2327577019999998</v>
          </cell>
        </row>
        <row r="216">
          <cell r="C216" t="str">
            <v>Bolivia</v>
          </cell>
          <cell r="D216" t="str">
            <v>Entel [Bolivia]</v>
          </cell>
          <cell r="E216" t="str">
            <v>ADSL</v>
          </cell>
          <cell r="F216" t="str">
            <v>SBA ï¿½ 300</v>
          </cell>
          <cell r="H216">
            <v>1024</v>
          </cell>
          <cell r="I216" t="str">
            <v>Kbps</v>
          </cell>
          <cell r="J216">
            <v>1.024</v>
          </cell>
          <cell r="P216" t="str">
            <v>BOB</v>
          </cell>
          <cell r="Q216">
            <v>250</v>
          </cell>
          <cell r="R216">
            <v>0</v>
          </cell>
          <cell r="S216">
            <v>195</v>
          </cell>
          <cell r="W216" t="str">
            <v>Yes</v>
          </cell>
          <cell r="X216" t="str">
            <v>No</v>
          </cell>
          <cell r="Y216" t="str">
            <v>No</v>
          </cell>
          <cell r="AA216" t="str">
            <v>Yes</v>
          </cell>
          <cell r="AB216">
            <v>0.15</v>
          </cell>
          <cell r="AC216">
            <v>6.86</v>
          </cell>
          <cell r="AD216">
            <v>28.43</v>
          </cell>
          <cell r="AE216">
            <v>3.2327577019999998</v>
          </cell>
        </row>
        <row r="217">
          <cell r="C217" t="str">
            <v>Bolivia</v>
          </cell>
          <cell r="D217" t="str">
            <v>Entel [Bolivia]</v>
          </cell>
          <cell r="E217" t="str">
            <v>ADSL</v>
          </cell>
          <cell r="F217" t="str">
            <v>SBA ï¿½ 400</v>
          </cell>
          <cell r="H217">
            <v>1536</v>
          </cell>
          <cell r="I217" t="str">
            <v>Kbps</v>
          </cell>
          <cell r="J217">
            <v>1.536</v>
          </cell>
          <cell r="P217" t="str">
            <v>BOB</v>
          </cell>
          <cell r="Q217">
            <v>250</v>
          </cell>
          <cell r="R217">
            <v>0</v>
          </cell>
          <cell r="S217">
            <v>225</v>
          </cell>
          <cell r="W217" t="str">
            <v>Yes</v>
          </cell>
          <cell r="X217" t="str">
            <v>No</v>
          </cell>
          <cell r="Y217" t="str">
            <v>No</v>
          </cell>
          <cell r="AA217" t="str">
            <v>Yes</v>
          </cell>
          <cell r="AB217">
            <v>0.15</v>
          </cell>
          <cell r="AC217">
            <v>6.86</v>
          </cell>
          <cell r="AD217">
            <v>32.799999999999997</v>
          </cell>
          <cell r="AE217">
            <v>3.2327577019999998</v>
          </cell>
        </row>
        <row r="218">
          <cell r="C218" t="str">
            <v>Bolivia</v>
          </cell>
          <cell r="D218" t="str">
            <v>Entel [Bolivia]</v>
          </cell>
          <cell r="E218" t="str">
            <v>ADSL</v>
          </cell>
          <cell r="F218" t="str">
            <v>SBA ï¿½ 500</v>
          </cell>
          <cell r="H218">
            <v>2048</v>
          </cell>
          <cell r="I218" t="str">
            <v>Kbps</v>
          </cell>
          <cell r="J218">
            <v>2.048</v>
          </cell>
          <cell r="P218" t="str">
            <v>BOB</v>
          </cell>
          <cell r="Q218">
            <v>250</v>
          </cell>
          <cell r="R218">
            <v>0</v>
          </cell>
          <cell r="S218">
            <v>240</v>
          </cell>
          <cell r="W218" t="str">
            <v>Yes</v>
          </cell>
          <cell r="X218" t="str">
            <v>No</v>
          </cell>
          <cell r="Y218" t="str">
            <v>No</v>
          </cell>
          <cell r="AA218" t="str">
            <v>Yes</v>
          </cell>
          <cell r="AB218">
            <v>0.15</v>
          </cell>
          <cell r="AC218">
            <v>6.86</v>
          </cell>
          <cell r="AD218">
            <v>34.99</v>
          </cell>
          <cell r="AE218">
            <v>3.2327577019999998</v>
          </cell>
        </row>
        <row r="219">
          <cell r="C219" t="str">
            <v>Bolivia</v>
          </cell>
          <cell r="D219" t="str">
            <v>Entel [Bolivia]</v>
          </cell>
          <cell r="E219" t="str">
            <v>ADSL</v>
          </cell>
          <cell r="F219" t="str">
            <v>SBA ï¿½ 600</v>
          </cell>
          <cell r="H219">
            <v>3072</v>
          </cell>
          <cell r="I219" t="str">
            <v>Kbps</v>
          </cell>
          <cell r="J219">
            <v>3.0720000000000001</v>
          </cell>
          <cell r="P219" t="str">
            <v>BOB</v>
          </cell>
          <cell r="Q219">
            <v>250</v>
          </cell>
          <cell r="R219">
            <v>0</v>
          </cell>
          <cell r="S219">
            <v>299</v>
          </cell>
          <cell r="W219" t="str">
            <v>Yes</v>
          </cell>
          <cell r="X219" t="str">
            <v>No</v>
          </cell>
          <cell r="Y219" t="str">
            <v>No</v>
          </cell>
          <cell r="AA219" t="str">
            <v>Yes</v>
          </cell>
          <cell r="AB219">
            <v>0.15</v>
          </cell>
          <cell r="AC219">
            <v>6.86</v>
          </cell>
          <cell r="AD219">
            <v>43.59</v>
          </cell>
          <cell r="AE219">
            <v>3.2327577019999998</v>
          </cell>
        </row>
        <row r="220">
          <cell r="C220" t="str">
            <v>Bolivia</v>
          </cell>
          <cell r="D220" t="str">
            <v>Entel [Bolivia]</v>
          </cell>
          <cell r="E220" t="str">
            <v>ADSL</v>
          </cell>
          <cell r="F220" t="str">
            <v>SBA ï¿½ 700</v>
          </cell>
          <cell r="H220">
            <v>5120</v>
          </cell>
          <cell r="I220" t="str">
            <v>Kbps</v>
          </cell>
          <cell r="J220">
            <v>5.12</v>
          </cell>
          <cell r="P220" t="str">
            <v>BOB</v>
          </cell>
          <cell r="Q220">
            <v>250</v>
          </cell>
          <cell r="R220">
            <v>0</v>
          </cell>
          <cell r="S220">
            <v>450</v>
          </cell>
          <cell r="W220" t="str">
            <v>Yes</v>
          </cell>
          <cell r="X220" t="str">
            <v>No</v>
          </cell>
          <cell r="Y220" t="str">
            <v>No</v>
          </cell>
          <cell r="AA220" t="str">
            <v>Yes</v>
          </cell>
          <cell r="AB220">
            <v>0.15</v>
          </cell>
          <cell r="AC220">
            <v>6.86</v>
          </cell>
          <cell r="AD220">
            <v>65.599999999999994</v>
          </cell>
          <cell r="AE220">
            <v>3.2327577019999998</v>
          </cell>
        </row>
        <row r="221">
          <cell r="C221" t="str">
            <v>Bolivia</v>
          </cell>
          <cell r="D221" t="str">
            <v>Entel [Bolivia]</v>
          </cell>
          <cell r="E221" t="str">
            <v>ADSL</v>
          </cell>
          <cell r="F221" t="str">
            <v>BAN-200</v>
          </cell>
          <cell r="H221">
            <v>256</v>
          </cell>
          <cell r="I221" t="str">
            <v>Kbps</v>
          </cell>
          <cell r="J221">
            <v>0.25600000000000001</v>
          </cell>
          <cell r="P221" t="str">
            <v>BOB</v>
          </cell>
          <cell r="Q221">
            <v>300</v>
          </cell>
          <cell r="R221">
            <v>0</v>
          </cell>
          <cell r="S221">
            <v>220</v>
          </cell>
          <cell r="W221" t="str">
            <v>Yes</v>
          </cell>
          <cell r="X221" t="str">
            <v>No</v>
          </cell>
          <cell r="Y221" t="str">
            <v>No</v>
          </cell>
          <cell r="AA221" t="str">
            <v>Yes</v>
          </cell>
          <cell r="AB221">
            <v>0.15</v>
          </cell>
          <cell r="AC221">
            <v>6.86</v>
          </cell>
          <cell r="AD221">
            <v>32.07</v>
          </cell>
          <cell r="AE221">
            <v>3.2327577019999998</v>
          </cell>
        </row>
        <row r="222">
          <cell r="C222" t="str">
            <v>Bolivia</v>
          </cell>
          <cell r="D222" t="str">
            <v>Entel [Bolivia]</v>
          </cell>
          <cell r="E222" t="str">
            <v>ADSL</v>
          </cell>
          <cell r="F222" t="str">
            <v>BAN-400</v>
          </cell>
          <cell r="H222">
            <v>512</v>
          </cell>
          <cell r="I222" t="str">
            <v>Kbps</v>
          </cell>
          <cell r="J222">
            <v>0.51200000000000001</v>
          </cell>
          <cell r="P222" t="str">
            <v>BOB</v>
          </cell>
          <cell r="Q222">
            <v>300</v>
          </cell>
          <cell r="R222">
            <v>0</v>
          </cell>
          <cell r="S222">
            <v>371</v>
          </cell>
          <cell r="W222" t="str">
            <v>Yes</v>
          </cell>
          <cell r="X222" t="str">
            <v>No</v>
          </cell>
          <cell r="Y222" t="str">
            <v>No</v>
          </cell>
          <cell r="AA222" t="str">
            <v>Yes</v>
          </cell>
          <cell r="AB222">
            <v>0.15</v>
          </cell>
          <cell r="AC222">
            <v>6.86</v>
          </cell>
          <cell r="AD222">
            <v>54.08</v>
          </cell>
          <cell r="AE222">
            <v>3.2327577019999998</v>
          </cell>
        </row>
        <row r="223">
          <cell r="C223" t="str">
            <v>Bolivia</v>
          </cell>
          <cell r="D223" t="str">
            <v>Entel [Bolivia]</v>
          </cell>
          <cell r="E223" t="str">
            <v>ADSL</v>
          </cell>
          <cell r="F223" t="str">
            <v>BAN-500</v>
          </cell>
          <cell r="H223">
            <v>768</v>
          </cell>
          <cell r="I223" t="str">
            <v>Kbps</v>
          </cell>
          <cell r="J223">
            <v>0.76800000000000002</v>
          </cell>
          <cell r="P223" t="str">
            <v>BOB</v>
          </cell>
          <cell r="Q223">
            <v>300</v>
          </cell>
          <cell r="R223">
            <v>0</v>
          </cell>
          <cell r="S223">
            <v>470</v>
          </cell>
          <cell r="W223" t="str">
            <v>Yes</v>
          </cell>
          <cell r="X223" t="str">
            <v>No</v>
          </cell>
          <cell r="Y223" t="str">
            <v>No</v>
          </cell>
          <cell r="AA223" t="str">
            <v>Yes</v>
          </cell>
          <cell r="AB223">
            <v>0.15</v>
          </cell>
          <cell r="AC223">
            <v>6.86</v>
          </cell>
          <cell r="AD223">
            <v>68.510000000000005</v>
          </cell>
          <cell r="AE223">
            <v>3.2327577019999998</v>
          </cell>
        </row>
        <row r="224">
          <cell r="C224" t="str">
            <v>Bolivia</v>
          </cell>
          <cell r="D224" t="str">
            <v>Entel [Bolivia]</v>
          </cell>
          <cell r="E224" t="str">
            <v>ADSL</v>
          </cell>
          <cell r="F224" t="str">
            <v>BAE ï¿½ 100</v>
          </cell>
          <cell r="H224">
            <v>2048</v>
          </cell>
          <cell r="I224" t="str">
            <v>Kbps</v>
          </cell>
          <cell r="J224">
            <v>2.048</v>
          </cell>
          <cell r="P224" t="str">
            <v>BOB</v>
          </cell>
          <cell r="Q224">
            <v>0</v>
          </cell>
          <cell r="R224">
            <v>0</v>
          </cell>
          <cell r="S224">
            <v>680</v>
          </cell>
          <cell r="W224" t="str">
            <v>Yes</v>
          </cell>
          <cell r="X224" t="str">
            <v>No</v>
          </cell>
          <cell r="Y224" t="str">
            <v>No</v>
          </cell>
          <cell r="AA224" t="str">
            <v>Yes</v>
          </cell>
          <cell r="AB224">
            <v>0.15</v>
          </cell>
          <cell r="AC224">
            <v>6.86</v>
          </cell>
          <cell r="AD224">
            <v>99.13</v>
          </cell>
          <cell r="AE224">
            <v>3.2327577019999998</v>
          </cell>
        </row>
        <row r="225">
          <cell r="C225" t="str">
            <v>Bolivia</v>
          </cell>
          <cell r="D225" t="str">
            <v>Entel [Bolivia]</v>
          </cell>
          <cell r="E225" t="str">
            <v>ADSL</v>
          </cell>
          <cell r="F225" t="str">
            <v>BAE ï¿½ 200</v>
          </cell>
          <cell r="H225">
            <v>3072</v>
          </cell>
          <cell r="I225" t="str">
            <v>Kbps</v>
          </cell>
          <cell r="J225">
            <v>3.0720000000000001</v>
          </cell>
          <cell r="P225" t="str">
            <v>BOB</v>
          </cell>
          <cell r="Q225">
            <v>0</v>
          </cell>
          <cell r="R225">
            <v>0</v>
          </cell>
          <cell r="S225">
            <v>980</v>
          </cell>
          <cell r="W225" t="str">
            <v>Yes</v>
          </cell>
          <cell r="X225" t="str">
            <v>No</v>
          </cell>
          <cell r="Y225" t="str">
            <v>No</v>
          </cell>
          <cell r="AA225" t="str">
            <v>Yes</v>
          </cell>
          <cell r="AB225">
            <v>0.15</v>
          </cell>
          <cell r="AC225">
            <v>6.86</v>
          </cell>
          <cell r="AD225">
            <v>142.86000000000001</v>
          </cell>
          <cell r="AE225">
            <v>3.2327577019999998</v>
          </cell>
        </row>
        <row r="226">
          <cell r="C226" t="str">
            <v>Bolivia</v>
          </cell>
          <cell r="D226" t="str">
            <v>Entel [Bolivia]</v>
          </cell>
          <cell r="E226" t="str">
            <v>ADSL</v>
          </cell>
          <cell r="F226" t="str">
            <v>BAE ï¿½ 300</v>
          </cell>
          <cell r="H226">
            <v>4096</v>
          </cell>
          <cell r="I226" t="str">
            <v>Kbps</v>
          </cell>
          <cell r="J226">
            <v>4.0960000000000001</v>
          </cell>
          <cell r="P226" t="str">
            <v>BOB</v>
          </cell>
          <cell r="Q226">
            <v>0</v>
          </cell>
          <cell r="R226">
            <v>0</v>
          </cell>
          <cell r="S226">
            <v>1300</v>
          </cell>
          <cell r="W226" t="str">
            <v>Yes</v>
          </cell>
          <cell r="X226" t="str">
            <v>No</v>
          </cell>
          <cell r="Y226" t="str">
            <v>No</v>
          </cell>
          <cell r="AA226" t="str">
            <v>Yes</v>
          </cell>
          <cell r="AB226">
            <v>0.15</v>
          </cell>
          <cell r="AC226">
            <v>6.86</v>
          </cell>
          <cell r="AD226">
            <v>189.5</v>
          </cell>
          <cell r="AE226">
            <v>3.2327577019999998</v>
          </cell>
        </row>
        <row r="227">
          <cell r="C227" t="str">
            <v>Bolivia</v>
          </cell>
          <cell r="D227" t="str">
            <v>Entel [Bolivia]</v>
          </cell>
          <cell r="E227" t="str">
            <v>ADSL</v>
          </cell>
          <cell r="F227" t="str">
            <v>BAE ï¿½ 400</v>
          </cell>
          <cell r="H227">
            <v>6144</v>
          </cell>
          <cell r="I227" t="str">
            <v>Kbps</v>
          </cell>
          <cell r="J227">
            <v>6.1440000000000001</v>
          </cell>
          <cell r="P227" t="str">
            <v>BOB</v>
          </cell>
          <cell r="Q227">
            <v>0</v>
          </cell>
          <cell r="R227">
            <v>0</v>
          </cell>
          <cell r="S227">
            <v>2100</v>
          </cell>
          <cell r="W227" t="str">
            <v>Yes</v>
          </cell>
          <cell r="X227" t="str">
            <v>No</v>
          </cell>
          <cell r="Y227" t="str">
            <v>No</v>
          </cell>
          <cell r="AA227" t="str">
            <v>Yes</v>
          </cell>
          <cell r="AB227">
            <v>0.15</v>
          </cell>
          <cell r="AC227">
            <v>6.86</v>
          </cell>
          <cell r="AD227">
            <v>306.12</v>
          </cell>
          <cell r="AE227">
            <v>3.2327577019999998</v>
          </cell>
        </row>
        <row r="228">
          <cell r="C228" t="str">
            <v>Bolivia</v>
          </cell>
          <cell r="D228" t="str">
            <v>Entel [Bolivia]</v>
          </cell>
          <cell r="E228" t="str">
            <v>ADSL</v>
          </cell>
          <cell r="F228" t="str">
            <v>BAE ï¿½ 500</v>
          </cell>
          <cell r="H228">
            <v>8192</v>
          </cell>
          <cell r="I228" t="str">
            <v>Kbps</v>
          </cell>
          <cell r="J228">
            <v>8.1920000000000002</v>
          </cell>
          <cell r="P228" t="str">
            <v>BOB</v>
          </cell>
          <cell r="Q228">
            <v>0</v>
          </cell>
          <cell r="R228">
            <v>0</v>
          </cell>
          <cell r="S228">
            <v>2700</v>
          </cell>
          <cell r="W228" t="str">
            <v>Yes</v>
          </cell>
          <cell r="X228" t="str">
            <v>No</v>
          </cell>
          <cell r="Y228" t="str">
            <v>No</v>
          </cell>
          <cell r="AA228" t="str">
            <v>Yes</v>
          </cell>
          <cell r="AB228">
            <v>0.15</v>
          </cell>
          <cell r="AC228">
            <v>6.86</v>
          </cell>
          <cell r="AD228">
            <v>393.59</v>
          </cell>
          <cell r="AE228">
            <v>3.2327577019999998</v>
          </cell>
        </row>
        <row r="229">
          <cell r="C229" t="str">
            <v>Brazil</v>
          </cell>
          <cell r="D229" t="str">
            <v>GVT (Power) [Brazil]</v>
          </cell>
          <cell r="E229" t="str">
            <v>ADSL</v>
          </cell>
          <cell r="F229" t="str">
            <v>Power 15 MEGA</v>
          </cell>
          <cell r="H229">
            <v>15</v>
          </cell>
          <cell r="I229" t="str">
            <v>Mbps</v>
          </cell>
          <cell r="J229">
            <v>15</v>
          </cell>
          <cell r="K229">
            <v>1</v>
          </cell>
          <cell r="L229" t="str">
            <v>Mbps</v>
          </cell>
          <cell r="P229" t="str">
            <v>BRL</v>
          </cell>
          <cell r="Q229">
            <v>49.9</v>
          </cell>
          <cell r="R229">
            <v>0</v>
          </cell>
          <cell r="S229">
            <v>114.9</v>
          </cell>
          <cell r="V229">
            <v>12</v>
          </cell>
          <cell r="W229" t="str">
            <v>Yes</v>
          </cell>
          <cell r="X229" t="str">
            <v>No</v>
          </cell>
          <cell r="Y229" t="str">
            <v>No</v>
          </cell>
          <cell r="AA229" t="str">
            <v>Yes</v>
          </cell>
          <cell r="AC229">
            <v>2.4500000000000002</v>
          </cell>
          <cell r="AD229">
            <v>46.9</v>
          </cell>
          <cell r="AE229">
            <v>1.608398969</v>
          </cell>
        </row>
        <row r="230">
          <cell r="C230" t="str">
            <v>Brazil</v>
          </cell>
          <cell r="D230" t="str">
            <v>GVT (Power) [Brazil]</v>
          </cell>
          <cell r="E230" t="str">
            <v>FTTC</v>
          </cell>
          <cell r="F230" t="str">
            <v>Power 25 MEGA</v>
          </cell>
          <cell r="H230">
            <v>25</v>
          </cell>
          <cell r="I230" t="str">
            <v>Mbps</v>
          </cell>
          <cell r="J230">
            <v>25</v>
          </cell>
          <cell r="K230">
            <v>2</v>
          </cell>
          <cell r="L230" t="str">
            <v>Mbps</v>
          </cell>
          <cell r="P230" t="str">
            <v>BRL</v>
          </cell>
          <cell r="Q230">
            <v>99.9</v>
          </cell>
          <cell r="R230">
            <v>0</v>
          </cell>
          <cell r="S230">
            <v>119.9</v>
          </cell>
          <cell r="V230">
            <v>12</v>
          </cell>
          <cell r="W230" t="str">
            <v>Yes</v>
          </cell>
          <cell r="X230" t="str">
            <v>No</v>
          </cell>
          <cell r="Y230" t="str">
            <v>No</v>
          </cell>
          <cell r="AA230" t="str">
            <v>Yes</v>
          </cell>
          <cell r="AC230">
            <v>2.4500000000000002</v>
          </cell>
          <cell r="AD230">
            <v>48.94</v>
          </cell>
          <cell r="AE230">
            <v>1.608398969</v>
          </cell>
        </row>
        <row r="231">
          <cell r="C231" t="str">
            <v>Brazil</v>
          </cell>
          <cell r="D231" t="str">
            <v>GVT (Power) [Brazil]</v>
          </cell>
          <cell r="E231" t="str">
            <v>FTTC</v>
          </cell>
          <cell r="F231" t="str">
            <v>Power 35 MEGA</v>
          </cell>
          <cell r="H231">
            <v>35</v>
          </cell>
          <cell r="I231" t="str">
            <v>Mbps</v>
          </cell>
          <cell r="J231">
            <v>35</v>
          </cell>
          <cell r="K231">
            <v>3</v>
          </cell>
          <cell r="L231" t="str">
            <v>Mbps</v>
          </cell>
          <cell r="P231" t="str">
            <v>BRL</v>
          </cell>
          <cell r="Q231">
            <v>99.9</v>
          </cell>
          <cell r="R231">
            <v>0</v>
          </cell>
          <cell r="S231">
            <v>139.9</v>
          </cell>
          <cell r="V231">
            <v>12</v>
          </cell>
          <cell r="W231" t="str">
            <v>Yes</v>
          </cell>
          <cell r="X231" t="str">
            <v>No</v>
          </cell>
          <cell r="Y231" t="str">
            <v>No</v>
          </cell>
          <cell r="AA231" t="str">
            <v>Yes</v>
          </cell>
          <cell r="AC231">
            <v>2.4500000000000002</v>
          </cell>
          <cell r="AD231">
            <v>57.1</v>
          </cell>
          <cell r="AE231">
            <v>1.608398969</v>
          </cell>
        </row>
        <row r="232">
          <cell r="C232" t="str">
            <v>Brazil</v>
          </cell>
          <cell r="D232" t="str">
            <v>GVT (Power) [Brazil]</v>
          </cell>
          <cell r="E232" t="str">
            <v>FTTC</v>
          </cell>
          <cell r="F232" t="str">
            <v>Power 50 MEGA</v>
          </cell>
          <cell r="H232">
            <v>50</v>
          </cell>
          <cell r="I232" t="str">
            <v>Mbps</v>
          </cell>
          <cell r="J232">
            <v>50</v>
          </cell>
          <cell r="K232">
            <v>5</v>
          </cell>
          <cell r="L232" t="str">
            <v>Mbps</v>
          </cell>
          <cell r="P232" t="str">
            <v>BRL</v>
          </cell>
          <cell r="Q232">
            <v>99.9</v>
          </cell>
          <cell r="R232">
            <v>0</v>
          </cell>
          <cell r="S232">
            <v>284.89999999999998</v>
          </cell>
          <cell r="V232">
            <v>12</v>
          </cell>
          <cell r="W232" t="str">
            <v>Yes</v>
          </cell>
          <cell r="X232" t="str">
            <v>No</v>
          </cell>
          <cell r="Y232" t="str">
            <v>No</v>
          </cell>
          <cell r="AA232" t="str">
            <v>Yes</v>
          </cell>
          <cell r="AC232">
            <v>2.4500000000000002</v>
          </cell>
          <cell r="AD232">
            <v>116.29</v>
          </cell>
          <cell r="AE232">
            <v>1.608398969</v>
          </cell>
        </row>
        <row r="233">
          <cell r="C233" t="str">
            <v>Brazil</v>
          </cell>
          <cell r="D233" t="str">
            <v>GVT (Power) [Brazil]</v>
          </cell>
          <cell r="E233" t="str">
            <v>FTTH</v>
          </cell>
          <cell r="F233" t="str">
            <v>Power 150 MEGA</v>
          </cell>
          <cell r="H233">
            <v>150</v>
          </cell>
          <cell r="I233" t="str">
            <v>Mbps</v>
          </cell>
          <cell r="J233">
            <v>150</v>
          </cell>
          <cell r="K233">
            <v>15</v>
          </cell>
          <cell r="L233" t="str">
            <v>Mbps</v>
          </cell>
          <cell r="P233" t="str">
            <v>BRL</v>
          </cell>
          <cell r="Q233">
            <v>199.9</v>
          </cell>
          <cell r="R233">
            <v>0</v>
          </cell>
          <cell r="S233">
            <v>429.9</v>
          </cell>
          <cell r="V233">
            <v>12</v>
          </cell>
          <cell r="W233" t="str">
            <v>Yes</v>
          </cell>
          <cell r="X233" t="str">
            <v>No</v>
          </cell>
          <cell r="Y233" t="str">
            <v>No</v>
          </cell>
          <cell r="AA233" t="str">
            <v>Yes</v>
          </cell>
          <cell r="AC233">
            <v>2.4500000000000002</v>
          </cell>
          <cell r="AD233">
            <v>175.47</v>
          </cell>
          <cell r="AE233">
            <v>1.608398969</v>
          </cell>
        </row>
        <row r="234">
          <cell r="C234" t="str">
            <v>Brazil</v>
          </cell>
          <cell r="D234" t="str">
            <v>NET [Brazil]</v>
          </cell>
          <cell r="E234" t="str">
            <v>Cable</v>
          </cell>
          <cell r="F234" t="str">
            <v>1 Mega</v>
          </cell>
          <cell r="G234" t="str">
            <v>Up to</v>
          </cell>
          <cell r="H234">
            <v>1</v>
          </cell>
          <cell r="I234" t="str">
            <v>Mbps</v>
          </cell>
          <cell r="J234">
            <v>1</v>
          </cell>
          <cell r="K234">
            <v>500</v>
          </cell>
          <cell r="L234" t="str">
            <v>Kbps</v>
          </cell>
          <cell r="M234">
            <v>20</v>
          </cell>
          <cell r="N234" t="str">
            <v>GB</v>
          </cell>
          <cell r="O234">
            <v>20</v>
          </cell>
          <cell r="P234" t="str">
            <v>BRL</v>
          </cell>
          <cell r="Q234">
            <v>250</v>
          </cell>
          <cell r="R234">
            <v>0</v>
          </cell>
          <cell r="S234">
            <v>69.900000000000006</v>
          </cell>
          <cell r="W234" t="str">
            <v>No</v>
          </cell>
          <cell r="X234" t="str">
            <v>No</v>
          </cell>
          <cell r="Y234" t="str">
            <v>No</v>
          </cell>
          <cell r="AA234" t="str">
            <v>?</v>
          </cell>
          <cell r="AC234">
            <v>2.4500000000000002</v>
          </cell>
          <cell r="AD234">
            <v>28.53</v>
          </cell>
          <cell r="AE234">
            <v>1.608398969</v>
          </cell>
        </row>
        <row r="235">
          <cell r="C235" t="str">
            <v>Brazil</v>
          </cell>
          <cell r="D235" t="str">
            <v>NET [Brazil]</v>
          </cell>
          <cell r="E235" t="str">
            <v>Cable</v>
          </cell>
          <cell r="F235" t="str">
            <v>10 Mega</v>
          </cell>
          <cell r="G235" t="str">
            <v>Up to</v>
          </cell>
          <cell r="H235">
            <v>10</v>
          </cell>
          <cell r="I235" t="str">
            <v>Mbps</v>
          </cell>
          <cell r="J235">
            <v>10</v>
          </cell>
          <cell r="K235">
            <v>1</v>
          </cell>
          <cell r="L235" t="str">
            <v>Mbps</v>
          </cell>
          <cell r="M235">
            <v>80</v>
          </cell>
          <cell r="N235" t="str">
            <v>GB</v>
          </cell>
          <cell r="O235">
            <v>80</v>
          </cell>
          <cell r="P235" t="str">
            <v>BRL</v>
          </cell>
          <cell r="Q235">
            <v>250</v>
          </cell>
          <cell r="R235">
            <v>0</v>
          </cell>
          <cell r="S235">
            <v>89.9</v>
          </cell>
          <cell r="W235" t="str">
            <v>No</v>
          </cell>
          <cell r="X235" t="str">
            <v>No</v>
          </cell>
          <cell r="Y235" t="str">
            <v>No</v>
          </cell>
          <cell r="AA235" t="str">
            <v>?</v>
          </cell>
          <cell r="AC235">
            <v>2.4500000000000002</v>
          </cell>
          <cell r="AD235">
            <v>36.69</v>
          </cell>
          <cell r="AE235">
            <v>1.608398969</v>
          </cell>
        </row>
        <row r="236">
          <cell r="C236" t="str">
            <v>Brazil</v>
          </cell>
          <cell r="D236" t="str">
            <v>NET [Brazil]</v>
          </cell>
          <cell r="E236" t="str">
            <v>Cable</v>
          </cell>
          <cell r="F236" t="str">
            <v>30 Mega</v>
          </cell>
          <cell r="G236" t="str">
            <v>Up to</v>
          </cell>
          <cell r="H236">
            <v>30</v>
          </cell>
          <cell r="I236" t="str">
            <v>Mbps</v>
          </cell>
          <cell r="J236">
            <v>30</v>
          </cell>
          <cell r="K236">
            <v>2</v>
          </cell>
          <cell r="L236" t="str">
            <v>Mbps</v>
          </cell>
          <cell r="M236">
            <v>100</v>
          </cell>
          <cell r="N236" t="str">
            <v>GB</v>
          </cell>
          <cell r="O236">
            <v>100</v>
          </cell>
          <cell r="P236" t="str">
            <v>BRL</v>
          </cell>
          <cell r="Q236">
            <v>250</v>
          </cell>
          <cell r="R236">
            <v>0</v>
          </cell>
          <cell r="S236">
            <v>129.9</v>
          </cell>
          <cell r="W236" t="str">
            <v>No</v>
          </cell>
          <cell r="X236" t="str">
            <v>No</v>
          </cell>
          <cell r="Y236" t="str">
            <v>No</v>
          </cell>
          <cell r="AA236" t="str">
            <v>?</v>
          </cell>
          <cell r="AC236">
            <v>2.4500000000000002</v>
          </cell>
          <cell r="AD236">
            <v>53.02</v>
          </cell>
          <cell r="AE236">
            <v>1.608398969</v>
          </cell>
        </row>
        <row r="237">
          <cell r="C237" t="str">
            <v>Brazil</v>
          </cell>
          <cell r="D237" t="str">
            <v>NET [Brazil]</v>
          </cell>
          <cell r="E237" t="str">
            <v>Cable</v>
          </cell>
          <cell r="F237" t="str">
            <v>60 Mega</v>
          </cell>
          <cell r="G237" t="str">
            <v>Up to</v>
          </cell>
          <cell r="H237">
            <v>60</v>
          </cell>
          <cell r="I237" t="str">
            <v>Mbps</v>
          </cell>
          <cell r="J237">
            <v>60</v>
          </cell>
          <cell r="K237">
            <v>3</v>
          </cell>
          <cell r="L237" t="str">
            <v>Mbps</v>
          </cell>
          <cell r="M237">
            <v>150</v>
          </cell>
          <cell r="N237" t="str">
            <v>GB</v>
          </cell>
          <cell r="O237">
            <v>150</v>
          </cell>
          <cell r="P237" t="str">
            <v>BRL</v>
          </cell>
          <cell r="Q237">
            <v>250</v>
          </cell>
          <cell r="R237">
            <v>0</v>
          </cell>
          <cell r="S237">
            <v>219.9</v>
          </cell>
          <cell r="W237" t="str">
            <v>No</v>
          </cell>
          <cell r="X237" t="str">
            <v>No</v>
          </cell>
          <cell r="Y237" t="str">
            <v>No</v>
          </cell>
          <cell r="AA237" t="str">
            <v>?</v>
          </cell>
          <cell r="AC237">
            <v>2.4500000000000002</v>
          </cell>
          <cell r="AD237">
            <v>89.76</v>
          </cell>
          <cell r="AE237">
            <v>1.608398969</v>
          </cell>
        </row>
        <row r="238">
          <cell r="C238" t="str">
            <v>Brazil</v>
          </cell>
          <cell r="D238" t="str">
            <v>NET [Brazil]</v>
          </cell>
          <cell r="E238" t="str">
            <v>Cable</v>
          </cell>
          <cell r="F238" t="str">
            <v>120 Mega</v>
          </cell>
          <cell r="G238" t="str">
            <v>Up to</v>
          </cell>
          <cell r="H238">
            <v>120</v>
          </cell>
          <cell r="I238" t="str">
            <v>Mbps</v>
          </cell>
          <cell r="J238">
            <v>120</v>
          </cell>
          <cell r="K238">
            <v>4</v>
          </cell>
          <cell r="L238" t="str">
            <v>Mbps</v>
          </cell>
          <cell r="M238">
            <v>200</v>
          </cell>
          <cell r="N238" t="str">
            <v>GB</v>
          </cell>
          <cell r="O238">
            <v>200</v>
          </cell>
          <cell r="P238" t="str">
            <v>BRL</v>
          </cell>
          <cell r="Q238">
            <v>250</v>
          </cell>
          <cell r="R238">
            <v>0</v>
          </cell>
          <cell r="S238">
            <v>419.9</v>
          </cell>
          <cell r="W238" t="str">
            <v>No</v>
          </cell>
          <cell r="X238" t="str">
            <v>No</v>
          </cell>
          <cell r="Y238" t="str">
            <v>No</v>
          </cell>
          <cell r="AA238" t="str">
            <v>?</v>
          </cell>
          <cell r="AC238">
            <v>2.4500000000000002</v>
          </cell>
          <cell r="AD238">
            <v>171.39</v>
          </cell>
          <cell r="AE238">
            <v>1.608398969</v>
          </cell>
        </row>
        <row r="239">
          <cell r="C239" t="str">
            <v>Brazil</v>
          </cell>
          <cell r="D239" t="str">
            <v>NET [Brazil]</v>
          </cell>
          <cell r="E239" t="str">
            <v>Cable</v>
          </cell>
          <cell r="F239" t="str">
            <v>500 Mega</v>
          </cell>
          <cell r="G239" t="str">
            <v>Up to</v>
          </cell>
          <cell r="H239">
            <v>500</v>
          </cell>
          <cell r="I239" t="str">
            <v>Mbps</v>
          </cell>
          <cell r="J239">
            <v>500</v>
          </cell>
          <cell r="K239">
            <v>100</v>
          </cell>
          <cell r="L239" t="str">
            <v>Mbps</v>
          </cell>
          <cell r="M239">
            <v>500</v>
          </cell>
          <cell r="N239" t="str">
            <v>GB</v>
          </cell>
          <cell r="O239">
            <v>500</v>
          </cell>
          <cell r="P239" t="str">
            <v>BRL</v>
          </cell>
          <cell r="Q239">
            <v>250</v>
          </cell>
          <cell r="R239">
            <v>0</v>
          </cell>
          <cell r="S239">
            <v>1019.9</v>
          </cell>
          <cell r="W239" t="str">
            <v>No</v>
          </cell>
          <cell r="X239" t="str">
            <v>No</v>
          </cell>
          <cell r="Y239" t="str">
            <v>No</v>
          </cell>
          <cell r="AA239" t="str">
            <v>?</v>
          </cell>
          <cell r="AC239">
            <v>2.4500000000000002</v>
          </cell>
          <cell r="AD239">
            <v>416.29</v>
          </cell>
          <cell r="AE239">
            <v>1.608398969</v>
          </cell>
        </row>
        <row r="240">
          <cell r="C240" t="str">
            <v>Brazil</v>
          </cell>
          <cell r="D240" t="str">
            <v>NET [Brazil]</v>
          </cell>
          <cell r="E240" t="str">
            <v>Cable</v>
          </cell>
          <cell r="F240" t="str">
            <v>Popular Internet</v>
          </cell>
          <cell r="G240" t="str">
            <v>Up to</v>
          </cell>
          <cell r="H240">
            <v>1</v>
          </cell>
          <cell r="I240" t="str">
            <v>Mbps</v>
          </cell>
          <cell r="J240">
            <v>1</v>
          </cell>
          <cell r="K240">
            <v>500</v>
          </cell>
          <cell r="L240" t="str">
            <v>Kbps</v>
          </cell>
          <cell r="M240">
            <v>20</v>
          </cell>
          <cell r="N240" t="str">
            <v>GB</v>
          </cell>
          <cell r="O240">
            <v>20</v>
          </cell>
          <cell r="P240" t="str">
            <v>BRL</v>
          </cell>
          <cell r="Q240">
            <v>250</v>
          </cell>
          <cell r="R240">
            <v>0</v>
          </cell>
          <cell r="S240">
            <v>29.8</v>
          </cell>
          <cell r="W240" t="str">
            <v>No</v>
          </cell>
          <cell r="X240" t="str">
            <v>No</v>
          </cell>
          <cell r="Y240" t="str">
            <v>No</v>
          </cell>
          <cell r="AA240" t="str">
            <v>?</v>
          </cell>
          <cell r="AC240">
            <v>2.4500000000000002</v>
          </cell>
          <cell r="AD240">
            <v>12.16</v>
          </cell>
          <cell r="AE240">
            <v>1.608398969</v>
          </cell>
        </row>
        <row r="241">
          <cell r="C241" t="str">
            <v>Brazil</v>
          </cell>
          <cell r="D241" t="str">
            <v>Oi (Velox) [Brazil]</v>
          </cell>
          <cell r="E241" t="str">
            <v>ADSL</v>
          </cell>
          <cell r="F241" t="str">
            <v>2 Mega</v>
          </cell>
          <cell r="H241">
            <v>2</v>
          </cell>
          <cell r="I241" t="str">
            <v>Mbps</v>
          </cell>
          <cell r="J241">
            <v>2</v>
          </cell>
          <cell r="K241">
            <v>512</v>
          </cell>
          <cell r="L241" t="str">
            <v>Kbps</v>
          </cell>
          <cell r="M241" t="str">
            <v>Unlimited</v>
          </cell>
          <cell r="O241" t="str">
            <v>Unlimited</v>
          </cell>
          <cell r="P241" t="str">
            <v>BRL</v>
          </cell>
          <cell r="Q241" t="str">
            <v>?</v>
          </cell>
          <cell r="R241">
            <v>0</v>
          </cell>
          <cell r="S241">
            <v>39.9</v>
          </cell>
          <cell r="V241">
            <v>12</v>
          </cell>
          <cell r="W241" t="str">
            <v>Yes</v>
          </cell>
          <cell r="X241" t="str">
            <v>No</v>
          </cell>
          <cell r="Y241" t="str">
            <v>No</v>
          </cell>
          <cell r="AA241" t="str">
            <v>?</v>
          </cell>
          <cell r="AC241">
            <v>2.4500000000000002</v>
          </cell>
          <cell r="AD241">
            <v>16.29</v>
          </cell>
          <cell r="AE241">
            <v>1.608398969</v>
          </cell>
        </row>
        <row r="242">
          <cell r="C242" t="str">
            <v>Brazil</v>
          </cell>
          <cell r="D242" t="str">
            <v>Oi (Velox) [Brazil]</v>
          </cell>
          <cell r="E242" t="str">
            <v>ADSL</v>
          </cell>
          <cell r="F242" t="str">
            <v>5 Mega</v>
          </cell>
          <cell r="H242">
            <v>5</v>
          </cell>
          <cell r="I242" t="str">
            <v>Mbps</v>
          </cell>
          <cell r="J242">
            <v>5</v>
          </cell>
          <cell r="K242">
            <v>512</v>
          </cell>
          <cell r="L242" t="str">
            <v>Kbps</v>
          </cell>
          <cell r="M242" t="str">
            <v>Unlimited</v>
          </cell>
          <cell r="O242" t="str">
            <v>Unlimited</v>
          </cell>
          <cell r="P242" t="str">
            <v>BRL</v>
          </cell>
          <cell r="Q242" t="str">
            <v>?</v>
          </cell>
          <cell r="R242">
            <v>0</v>
          </cell>
          <cell r="S242">
            <v>49.9</v>
          </cell>
          <cell r="V242">
            <v>12</v>
          </cell>
          <cell r="W242" t="str">
            <v>Yes</v>
          </cell>
          <cell r="X242" t="str">
            <v>No</v>
          </cell>
          <cell r="Y242" t="str">
            <v>No</v>
          </cell>
          <cell r="AA242" t="str">
            <v>?</v>
          </cell>
          <cell r="AC242">
            <v>2.4500000000000002</v>
          </cell>
          <cell r="AD242">
            <v>20.37</v>
          </cell>
          <cell r="AE242">
            <v>1.608398969</v>
          </cell>
        </row>
        <row r="243">
          <cell r="C243" t="str">
            <v>Brazil</v>
          </cell>
          <cell r="D243" t="str">
            <v>Oi (Velox) [Brazil]</v>
          </cell>
          <cell r="E243" t="str">
            <v>ADSL</v>
          </cell>
          <cell r="F243" t="str">
            <v>10 Mega</v>
          </cell>
          <cell r="H243">
            <v>10</v>
          </cell>
          <cell r="I243" t="str">
            <v>Mbps</v>
          </cell>
          <cell r="J243">
            <v>10</v>
          </cell>
          <cell r="K243">
            <v>512</v>
          </cell>
          <cell r="L243" t="str">
            <v>Kbps</v>
          </cell>
          <cell r="M243" t="str">
            <v>Unlimited</v>
          </cell>
          <cell r="O243" t="str">
            <v>Unlimited</v>
          </cell>
          <cell r="P243" t="str">
            <v>BRL</v>
          </cell>
          <cell r="Q243" t="str">
            <v>?</v>
          </cell>
          <cell r="R243">
            <v>0</v>
          </cell>
          <cell r="S243">
            <v>59.9</v>
          </cell>
          <cell r="V243">
            <v>12</v>
          </cell>
          <cell r="W243" t="str">
            <v>Yes</v>
          </cell>
          <cell r="X243" t="str">
            <v>No</v>
          </cell>
          <cell r="Y243" t="str">
            <v>No</v>
          </cell>
          <cell r="AA243" t="str">
            <v>?</v>
          </cell>
          <cell r="AC243">
            <v>2.4500000000000002</v>
          </cell>
          <cell r="AD243">
            <v>24.45</v>
          </cell>
          <cell r="AE243">
            <v>1.608398969</v>
          </cell>
        </row>
        <row r="244">
          <cell r="C244" t="str">
            <v>Brazil</v>
          </cell>
          <cell r="D244" t="str">
            <v>Oi (Velox) [Brazil]</v>
          </cell>
          <cell r="E244" t="str">
            <v>ADSL</v>
          </cell>
          <cell r="F244" t="str">
            <v>15 Mega</v>
          </cell>
          <cell r="H244">
            <v>15</v>
          </cell>
          <cell r="I244" t="str">
            <v>Mbps</v>
          </cell>
          <cell r="J244">
            <v>15</v>
          </cell>
          <cell r="K244">
            <v>1</v>
          </cell>
          <cell r="L244" t="str">
            <v>Mbps</v>
          </cell>
          <cell r="M244" t="str">
            <v>Unlimited</v>
          </cell>
          <cell r="O244" t="str">
            <v>Unlimited</v>
          </cell>
          <cell r="P244" t="str">
            <v>BRL</v>
          </cell>
          <cell r="Q244" t="str">
            <v>?</v>
          </cell>
          <cell r="R244">
            <v>0</v>
          </cell>
          <cell r="S244">
            <v>69.900000000000006</v>
          </cell>
          <cell r="V244">
            <v>12</v>
          </cell>
          <cell r="W244" t="str">
            <v>Yes</v>
          </cell>
          <cell r="X244" t="str">
            <v>No</v>
          </cell>
          <cell r="Y244" t="str">
            <v>No</v>
          </cell>
          <cell r="AA244" t="str">
            <v>?</v>
          </cell>
          <cell r="AC244">
            <v>2.4500000000000002</v>
          </cell>
          <cell r="AD244">
            <v>28.53</v>
          </cell>
          <cell r="AE244">
            <v>1.608398969</v>
          </cell>
        </row>
        <row r="245">
          <cell r="C245" t="str">
            <v>Brazil</v>
          </cell>
          <cell r="D245" t="str">
            <v>Oi (Velox) [Brazil]</v>
          </cell>
          <cell r="E245" t="str">
            <v>ADSL</v>
          </cell>
          <cell r="F245" t="str">
            <v>Hi Velox without Fixed</v>
          </cell>
          <cell r="H245">
            <v>300</v>
          </cell>
          <cell r="I245" t="str">
            <v>Kbps</v>
          </cell>
          <cell r="J245">
            <v>0.3</v>
          </cell>
          <cell r="K245">
            <v>128</v>
          </cell>
          <cell r="L245" t="str">
            <v>Kbps</v>
          </cell>
          <cell r="M245" t="str">
            <v>Unlimited</v>
          </cell>
          <cell r="O245" t="str">
            <v>Unlimited</v>
          </cell>
          <cell r="P245" t="str">
            <v>BRL</v>
          </cell>
          <cell r="Q245">
            <v>160</v>
          </cell>
          <cell r="R245">
            <v>0</v>
          </cell>
          <cell r="S245">
            <v>62.9</v>
          </cell>
          <cell r="V245">
            <v>12</v>
          </cell>
          <cell r="W245" t="str">
            <v>No</v>
          </cell>
          <cell r="X245" t="str">
            <v>No</v>
          </cell>
          <cell r="Y245" t="str">
            <v>No</v>
          </cell>
          <cell r="AA245" t="str">
            <v>?</v>
          </cell>
          <cell r="AC245">
            <v>2.4500000000000002</v>
          </cell>
          <cell r="AD245">
            <v>25.67</v>
          </cell>
          <cell r="AE245">
            <v>1.608398969</v>
          </cell>
        </row>
        <row r="246">
          <cell r="C246" t="str">
            <v>Brazil</v>
          </cell>
          <cell r="D246" t="str">
            <v>Oi (Velox) [Brazil]</v>
          </cell>
          <cell r="E246" t="str">
            <v>ADSL</v>
          </cell>
          <cell r="F246" t="str">
            <v>Hi Velox without Fixed</v>
          </cell>
          <cell r="H246">
            <v>600</v>
          </cell>
          <cell r="I246" t="str">
            <v>Kbps</v>
          </cell>
          <cell r="J246">
            <v>0.6</v>
          </cell>
          <cell r="K246">
            <v>300</v>
          </cell>
          <cell r="L246" t="str">
            <v>Kbps</v>
          </cell>
          <cell r="M246" t="str">
            <v>Unlimited</v>
          </cell>
          <cell r="O246" t="str">
            <v>Unlimited</v>
          </cell>
          <cell r="P246" t="str">
            <v>BRL</v>
          </cell>
          <cell r="Q246">
            <v>160</v>
          </cell>
          <cell r="R246">
            <v>0</v>
          </cell>
          <cell r="S246">
            <v>62.9</v>
          </cell>
          <cell r="V246">
            <v>12</v>
          </cell>
          <cell r="W246" t="str">
            <v>No</v>
          </cell>
          <cell r="X246" t="str">
            <v>No</v>
          </cell>
          <cell r="Y246" t="str">
            <v>No</v>
          </cell>
          <cell r="AA246" t="str">
            <v>?</v>
          </cell>
          <cell r="AC246">
            <v>2.4500000000000002</v>
          </cell>
          <cell r="AD246">
            <v>25.67</v>
          </cell>
          <cell r="AE246">
            <v>1.608398969</v>
          </cell>
        </row>
        <row r="247">
          <cell r="C247" t="str">
            <v>Brazil</v>
          </cell>
          <cell r="D247" t="str">
            <v>Oi (Velox) [Brazil]</v>
          </cell>
          <cell r="E247" t="str">
            <v>ADSL</v>
          </cell>
          <cell r="F247" t="str">
            <v>Hi Velox without Fixed</v>
          </cell>
          <cell r="H247">
            <v>1</v>
          </cell>
          <cell r="I247" t="str">
            <v>Mbps</v>
          </cell>
          <cell r="J247">
            <v>1</v>
          </cell>
          <cell r="K247">
            <v>300</v>
          </cell>
          <cell r="L247" t="str">
            <v>Kbps</v>
          </cell>
          <cell r="M247" t="str">
            <v>Unlimited</v>
          </cell>
          <cell r="O247" t="str">
            <v>Unlimited</v>
          </cell>
          <cell r="P247" t="str">
            <v>BRL</v>
          </cell>
          <cell r="Q247">
            <v>160</v>
          </cell>
          <cell r="R247">
            <v>0</v>
          </cell>
          <cell r="S247">
            <v>62.9</v>
          </cell>
          <cell r="V247">
            <v>12</v>
          </cell>
          <cell r="W247" t="str">
            <v>No</v>
          </cell>
          <cell r="X247" t="str">
            <v>No</v>
          </cell>
          <cell r="Y247" t="str">
            <v>No</v>
          </cell>
          <cell r="AA247" t="str">
            <v>?</v>
          </cell>
          <cell r="AC247">
            <v>2.4500000000000002</v>
          </cell>
          <cell r="AD247">
            <v>25.67</v>
          </cell>
          <cell r="AE247">
            <v>1.608398969</v>
          </cell>
        </row>
        <row r="248">
          <cell r="C248" t="str">
            <v>Brazil</v>
          </cell>
          <cell r="D248" t="str">
            <v>Oi (Velox) [Brazil]</v>
          </cell>
          <cell r="E248" t="str">
            <v>ADSL</v>
          </cell>
          <cell r="F248" t="str">
            <v>Hi Velox without Fixed</v>
          </cell>
          <cell r="H248">
            <v>2</v>
          </cell>
          <cell r="I248" t="str">
            <v>Mbps</v>
          </cell>
          <cell r="J248">
            <v>2</v>
          </cell>
          <cell r="K248">
            <v>512</v>
          </cell>
          <cell r="L248" t="str">
            <v>Kbps</v>
          </cell>
          <cell r="M248" t="str">
            <v>Unlimited</v>
          </cell>
          <cell r="O248" t="str">
            <v>Unlimited</v>
          </cell>
          <cell r="P248" t="str">
            <v>BRL</v>
          </cell>
          <cell r="Q248">
            <v>160</v>
          </cell>
          <cell r="R248">
            <v>0</v>
          </cell>
          <cell r="S248">
            <v>74.900000000000006</v>
          </cell>
          <cell r="V248">
            <v>12</v>
          </cell>
          <cell r="W248" t="str">
            <v>No</v>
          </cell>
          <cell r="X248" t="str">
            <v>No</v>
          </cell>
          <cell r="Y248" t="str">
            <v>No</v>
          </cell>
          <cell r="AA248" t="str">
            <v>?</v>
          </cell>
          <cell r="AC248">
            <v>2.4500000000000002</v>
          </cell>
          <cell r="AD248">
            <v>30.57</v>
          </cell>
          <cell r="AE248">
            <v>1.608398969</v>
          </cell>
        </row>
        <row r="249">
          <cell r="C249" t="str">
            <v>Brazil</v>
          </cell>
          <cell r="D249" t="str">
            <v>Oi (Velox) [Brazil]</v>
          </cell>
          <cell r="E249" t="str">
            <v>ADSL</v>
          </cell>
          <cell r="F249" t="str">
            <v>Hi Velox without Fixed</v>
          </cell>
          <cell r="H249">
            <v>5</v>
          </cell>
          <cell r="I249" t="str">
            <v>Mbps</v>
          </cell>
          <cell r="J249">
            <v>5</v>
          </cell>
          <cell r="K249">
            <v>512</v>
          </cell>
          <cell r="L249" t="str">
            <v>Kbps</v>
          </cell>
          <cell r="M249" t="str">
            <v>Unlimited</v>
          </cell>
          <cell r="O249" t="str">
            <v>Unlimited</v>
          </cell>
          <cell r="P249" t="str">
            <v>BRL</v>
          </cell>
          <cell r="Q249">
            <v>160</v>
          </cell>
          <cell r="R249">
            <v>0</v>
          </cell>
          <cell r="S249">
            <v>84.9</v>
          </cell>
          <cell r="V249">
            <v>12</v>
          </cell>
          <cell r="W249" t="str">
            <v>No</v>
          </cell>
          <cell r="X249" t="str">
            <v>No</v>
          </cell>
          <cell r="Y249" t="str">
            <v>No</v>
          </cell>
          <cell r="AA249" t="str">
            <v>?</v>
          </cell>
          <cell r="AC249">
            <v>2.4500000000000002</v>
          </cell>
          <cell r="AD249">
            <v>34.65</v>
          </cell>
          <cell r="AE249">
            <v>1.608398969</v>
          </cell>
        </row>
        <row r="250">
          <cell r="C250" t="str">
            <v>Brazil</v>
          </cell>
          <cell r="D250" t="str">
            <v>Oi (Velox) [Brazil]</v>
          </cell>
          <cell r="E250" t="str">
            <v>ADSL</v>
          </cell>
          <cell r="F250" t="str">
            <v>Hi Velox without Fixed</v>
          </cell>
          <cell r="H250">
            <v>10</v>
          </cell>
          <cell r="I250" t="str">
            <v>Mbps</v>
          </cell>
          <cell r="J250">
            <v>10</v>
          </cell>
          <cell r="K250">
            <v>512</v>
          </cell>
          <cell r="L250" t="str">
            <v>Kbps</v>
          </cell>
          <cell r="M250" t="str">
            <v>Unlimited</v>
          </cell>
          <cell r="O250" t="str">
            <v>Unlimited</v>
          </cell>
          <cell r="P250" t="str">
            <v>BRL</v>
          </cell>
          <cell r="Q250">
            <v>160</v>
          </cell>
          <cell r="R250">
            <v>0</v>
          </cell>
          <cell r="S250">
            <v>94.9</v>
          </cell>
          <cell r="V250">
            <v>12</v>
          </cell>
          <cell r="W250" t="str">
            <v>No</v>
          </cell>
          <cell r="X250" t="str">
            <v>No</v>
          </cell>
          <cell r="Y250" t="str">
            <v>No</v>
          </cell>
          <cell r="AA250" t="str">
            <v>?</v>
          </cell>
          <cell r="AC250">
            <v>2.4500000000000002</v>
          </cell>
          <cell r="AD250">
            <v>38.729999999999997</v>
          </cell>
          <cell r="AE250">
            <v>1.608398969</v>
          </cell>
        </row>
        <row r="251">
          <cell r="C251" t="str">
            <v>Brazil</v>
          </cell>
          <cell r="D251" t="str">
            <v>Telefonica Brasil (Speedy) [Brazil]</v>
          </cell>
          <cell r="E251" t="str">
            <v>GPON</v>
          </cell>
          <cell r="F251" t="str">
            <v>Live Internet Fibre 50 Mega</v>
          </cell>
          <cell r="H251">
            <v>50</v>
          </cell>
          <cell r="I251" t="str">
            <v>Mbps</v>
          </cell>
          <cell r="J251">
            <v>50</v>
          </cell>
          <cell r="P251" t="str">
            <v>BRL</v>
          </cell>
          <cell r="Q251" t="str">
            <v>?</v>
          </cell>
          <cell r="R251">
            <v>0</v>
          </cell>
          <cell r="S251">
            <v>79.900000000000006</v>
          </cell>
          <cell r="T251">
            <v>59.9</v>
          </cell>
          <cell r="U251">
            <v>3</v>
          </cell>
          <cell r="V251">
            <v>1</v>
          </cell>
          <cell r="W251" t="str">
            <v>No</v>
          </cell>
          <cell r="X251" t="str">
            <v>No</v>
          </cell>
          <cell r="Y251" t="str">
            <v>No</v>
          </cell>
          <cell r="AA251" t="str">
            <v>?</v>
          </cell>
          <cell r="AC251">
            <v>2.4500000000000002</v>
          </cell>
          <cell r="AD251">
            <v>32.61</v>
          </cell>
          <cell r="AE251">
            <v>1.608398969</v>
          </cell>
        </row>
        <row r="252">
          <cell r="C252" t="str">
            <v>Brazil</v>
          </cell>
          <cell r="D252" t="str">
            <v>Telefonica Brasil (Speedy) [Brazil]</v>
          </cell>
          <cell r="E252" t="str">
            <v>GPON</v>
          </cell>
          <cell r="F252" t="str">
            <v>Live Internet Fibre 100 Mega</v>
          </cell>
          <cell r="H252">
            <v>100</v>
          </cell>
          <cell r="I252" t="str">
            <v>Mbps</v>
          </cell>
          <cell r="J252">
            <v>100</v>
          </cell>
          <cell r="P252" t="str">
            <v>BRL</v>
          </cell>
          <cell r="Q252" t="str">
            <v>?</v>
          </cell>
          <cell r="R252">
            <v>0</v>
          </cell>
          <cell r="S252">
            <v>119.9</v>
          </cell>
          <cell r="T252">
            <v>99.9</v>
          </cell>
          <cell r="U252">
            <v>3</v>
          </cell>
          <cell r="V252">
            <v>1</v>
          </cell>
          <cell r="W252" t="str">
            <v>No</v>
          </cell>
          <cell r="X252" t="str">
            <v>No</v>
          </cell>
          <cell r="Y252" t="str">
            <v>No</v>
          </cell>
          <cell r="AA252" t="str">
            <v>?</v>
          </cell>
          <cell r="AC252">
            <v>2.4500000000000002</v>
          </cell>
          <cell r="AD252">
            <v>48.94</v>
          </cell>
          <cell r="AE252">
            <v>1.608398969</v>
          </cell>
        </row>
        <row r="253">
          <cell r="C253" t="str">
            <v>Brazil</v>
          </cell>
          <cell r="D253" t="str">
            <v>Telefonica Brasil (Speedy) [Brazil]</v>
          </cell>
          <cell r="E253" t="str">
            <v>GPON</v>
          </cell>
          <cell r="F253" t="str">
            <v>Live Internet Fibre 200 Mega</v>
          </cell>
          <cell r="H253">
            <v>200</v>
          </cell>
          <cell r="I253" t="str">
            <v>Mbps</v>
          </cell>
          <cell r="J253">
            <v>200</v>
          </cell>
          <cell r="P253" t="str">
            <v>BRL</v>
          </cell>
          <cell r="Q253" t="str">
            <v>?</v>
          </cell>
          <cell r="R253">
            <v>0</v>
          </cell>
          <cell r="S253">
            <v>159.9</v>
          </cell>
          <cell r="T253">
            <v>139.9</v>
          </cell>
          <cell r="U253">
            <v>3</v>
          </cell>
          <cell r="V253">
            <v>1</v>
          </cell>
          <cell r="W253" t="str">
            <v>No</v>
          </cell>
          <cell r="X253" t="str">
            <v>No</v>
          </cell>
          <cell r="Y253" t="str">
            <v>No</v>
          </cell>
          <cell r="AA253" t="str">
            <v>?</v>
          </cell>
          <cell r="AC253">
            <v>2.4500000000000002</v>
          </cell>
          <cell r="AD253">
            <v>65.27</v>
          </cell>
          <cell r="AE253">
            <v>1.608398969</v>
          </cell>
        </row>
        <row r="254">
          <cell r="C254" t="str">
            <v>Bulgaria</v>
          </cell>
          <cell r="D254" t="str">
            <v>Blizoo [Bulgaria]</v>
          </cell>
          <cell r="E254" t="str">
            <v>Cable</v>
          </cell>
          <cell r="F254" t="str">
            <v>Net 25</v>
          </cell>
          <cell r="H254">
            <v>25</v>
          </cell>
          <cell r="I254" t="str">
            <v>Mbps</v>
          </cell>
          <cell r="J254">
            <v>25</v>
          </cell>
          <cell r="K254">
            <v>3</v>
          </cell>
          <cell r="L254" t="str">
            <v>Mbps</v>
          </cell>
          <cell r="M254" t="str">
            <v>Unlimited</v>
          </cell>
          <cell r="O254" t="str">
            <v>Unlimited</v>
          </cell>
          <cell r="P254" t="str">
            <v>BGN</v>
          </cell>
          <cell r="Q254">
            <v>9.9</v>
          </cell>
          <cell r="R254" t="str">
            <v>?</v>
          </cell>
          <cell r="S254">
            <v>14.9</v>
          </cell>
          <cell r="T254">
            <v>7.49</v>
          </cell>
          <cell r="U254">
            <v>6</v>
          </cell>
          <cell r="V254">
            <v>24</v>
          </cell>
          <cell r="W254" t="str">
            <v>No</v>
          </cell>
          <cell r="X254" t="str">
            <v>No</v>
          </cell>
          <cell r="Y254" t="str">
            <v>No</v>
          </cell>
          <cell r="AA254" t="str">
            <v>Yes</v>
          </cell>
          <cell r="AB254">
            <v>0.2</v>
          </cell>
          <cell r="AC254">
            <v>1.55</v>
          </cell>
          <cell r="AD254">
            <v>9.61</v>
          </cell>
          <cell r="AE254">
            <v>0.67451324099999999</v>
          </cell>
        </row>
        <row r="255">
          <cell r="C255" t="str">
            <v>Bulgaria</v>
          </cell>
          <cell r="D255" t="str">
            <v>Blizoo [Bulgaria]</v>
          </cell>
          <cell r="E255" t="str">
            <v>Cable</v>
          </cell>
          <cell r="F255" t="str">
            <v>Net 50</v>
          </cell>
          <cell r="H255">
            <v>50</v>
          </cell>
          <cell r="I255" t="str">
            <v>Mbps</v>
          </cell>
          <cell r="J255">
            <v>50</v>
          </cell>
          <cell r="K255">
            <v>4</v>
          </cell>
          <cell r="L255" t="str">
            <v>Mbps</v>
          </cell>
          <cell r="M255" t="str">
            <v>Unlimited</v>
          </cell>
          <cell r="O255" t="str">
            <v>Unlimited</v>
          </cell>
          <cell r="P255" t="str">
            <v>BGN</v>
          </cell>
          <cell r="Q255">
            <v>9.9</v>
          </cell>
          <cell r="R255" t="str">
            <v>?</v>
          </cell>
          <cell r="S255">
            <v>19.899999999999999</v>
          </cell>
          <cell r="T255">
            <v>9.9</v>
          </cell>
          <cell r="U255">
            <v>2</v>
          </cell>
          <cell r="V255">
            <v>24</v>
          </cell>
          <cell r="W255" t="str">
            <v>No</v>
          </cell>
          <cell r="X255" t="str">
            <v>No</v>
          </cell>
          <cell r="Y255" t="str">
            <v>No</v>
          </cell>
          <cell r="AA255" t="str">
            <v>Yes</v>
          </cell>
          <cell r="AB255">
            <v>0.2</v>
          </cell>
          <cell r="AC255">
            <v>1.55</v>
          </cell>
          <cell r="AD255">
            <v>12.84</v>
          </cell>
          <cell r="AE255">
            <v>0.67451324099999999</v>
          </cell>
        </row>
        <row r="256">
          <cell r="C256" t="str">
            <v>Bulgaria</v>
          </cell>
          <cell r="D256" t="str">
            <v>Blizoo [Bulgaria]</v>
          </cell>
          <cell r="E256" t="str">
            <v>Cable</v>
          </cell>
          <cell r="F256" t="str">
            <v>Net 100</v>
          </cell>
          <cell r="H256">
            <v>100</v>
          </cell>
          <cell r="I256" t="str">
            <v>Mbps</v>
          </cell>
          <cell r="J256">
            <v>100</v>
          </cell>
          <cell r="K256">
            <v>5</v>
          </cell>
          <cell r="L256" t="str">
            <v>Mbps</v>
          </cell>
          <cell r="M256" t="str">
            <v>Unlimited</v>
          </cell>
          <cell r="O256" t="str">
            <v>Unlimited</v>
          </cell>
          <cell r="P256" t="str">
            <v>BGN</v>
          </cell>
          <cell r="Q256">
            <v>9.9</v>
          </cell>
          <cell r="R256" t="str">
            <v>?</v>
          </cell>
          <cell r="S256">
            <v>24.9</v>
          </cell>
          <cell r="T256">
            <v>9.99</v>
          </cell>
          <cell r="U256">
            <v>3</v>
          </cell>
          <cell r="V256">
            <v>24</v>
          </cell>
          <cell r="W256" t="str">
            <v>No</v>
          </cell>
          <cell r="X256" t="str">
            <v>No</v>
          </cell>
          <cell r="Y256" t="str">
            <v>No</v>
          </cell>
          <cell r="AA256" t="str">
            <v>Yes</v>
          </cell>
          <cell r="AB256">
            <v>0.2</v>
          </cell>
          <cell r="AC256">
            <v>1.55</v>
          </cell>
          <cell r="AD256">
            <v>16.059999999999999</v>
          </cell>
          <cell r="AE256">
            <v>0.67451324099999999</v>
          </cell>
        </row>
        <row r="257">
          <cell r="C257" t="str">
            <v>Bulgaria</v>
          </cell>
          <cell r="D257" t="str">
            <v>Blizoo [Bulgaria]</v>
          </cell>
          <cell r="E257" t="str">
            <v>Cable</v>
          </cell>
          <cell r="F257" t="str">
            <v>Net 150</v>
          </cell>
          <cell r="H257">
            <v>150</v>
          </cell>
          <cell r="I257" t="str">
            <v>Mbps</v>
          </cell>
          <cell r="J257">
            <v>150</v>
          </cell>
          <cell r="K257">
            <v>6</v>
          </cell>
          <cell r="L257" t="str">
            <v>Mbps</v>
          </cell>
          <cell r="M257" t="str">
            <v>Unlimited</v>
          </cell>
          <cell r="O257" t="str">
            <v>Unlimited</v>
          </cell>
          <cell r="P257" t="str">
            <v>BGN</v>
          </cell>
          <cell r="Q257">
            <v>9.9</v>
          </cell>
          <cell r="R257" t="str">
            <v>?</v>
          </cell>
          <cell r="S257">
            <v>29.9</v>
          </cell>
          <cell r="T257">
            <v>14.99</v>
          </cell>
          <cell r="U257">
            <v>3</v>
          </cell>
          <cell r="V257">
            <v>24</v>
          </cell>
          <cell r="W257" t="str">
            <v>No</v>
          </cell>
          <cell r="X257" t="str">
            <v>No</v>
          </cell>
          <cell r="Y257" t="str">
            <v>No</v>
          </cell>
          <cell r="AA257" t="str">
            <v>Yes</v>
          </cell>
          <cell r="AB257">
            <v>0.2</v>
          </cell>
          <cell r="AC257">
            <v>1.55</v>
          </cell>
          <cell r="AD257">
            <v>19.29</v>
          </cell>
          <cell r="AE257">
            <v>0.67451324099999999</v>
          </cell>
        </row>
        <row r="258">
          <cell r="C258" t="str">
            <v>Bulgaria</v>
          </cell>
          <cell r="D258" t="str">
            <v>Vivacom [Bulgaria]</v>
          </cell>
          <cell r="E258" t="str">
            <v>FTTH</v>
          </cell>
          <cell r="F258" t="str">
            <v>Vivacom fiberNet15</v>
          </cell>
          <cell r="G258" t="str">
            <v>Up to</v>
          </cell>
          <cell r="H258">
            <v>15</v>
          </cell>
          <cell r="I258" t="str">
            <v>Mbps</v>
          </cell>
          <cell r="J258">
            <v>15</v>
          </cell>
          <cell r="K258">
            <v>7</v>
          </cell>
          <cell r="L258" t="str">
            <v>Mbps</v>
          </cell>
          <cell r="M258" t="str">
            <v>Unlimited</v>
          </cell>
          <cell r="O258" t="str">
            <v>Unlimited</v>
          </cell>
          <cell r="P258" t="str">
            <v>BGN</v>
          </cell>
          <cell r="Q258">
            <v>0</v>
          </cell>
          <cell r="R258">
            <v>0</v>
          </cell>
          <cell r="S258">
            <v>14.8</v>
          </cell>
          <cell r="V258">
            <v>24</v>
          </cell>
          <cell r="W258" t="str">
            <v>No</v>
          </cell>
          <cell r="X258" t="str">
            <v>No</v>
          </cell>
          <cell r="Y258" t="str">
            <v>No</v>
          </cell>
          <cell r="AA258" t="str">
            <v>Yes</v>
          </cell>
          <cell r="AB258">
            <v>0.2</v>
          </cell>
          <cell r="AC258">
            <v>1.55</v>
          </cell>
          <cell r="AD258">
            <v>9.5500000000000007</v>
          </cell>
          <cell r="AE258">
            <v>0.67451324099999999</v>
          </cell>
        </row>
        <row r="259">
          <cell r="C259" t="str">
            <v>Bulgaria</v>
          </cell>
          <cell r="D259" t="str">
            <v>Vivacom [Bulgaria]</v>
          </cell>
          <cell r="E259" t="str">
            <v>FTTH</v>
          </cell>
          <cell r="F259" t="str">
            <v>Vivacom fiberNet15</v>
          </cell>
          <cell r="G259" t="str">
            <v>Up to</v>
          </cell>
          <cell r="H259">
            <v>15</v>
          </cell>
          <cell r="I259" t="str">
            <v>Mbps</v>
          </cell>
          <cell r="J259">
            <v>15</v>
          </cell>
          <cell r="K259">
            <v>7</v>
          </cell>
          <cell r="L259" t="str">
            <v>Mbps</v>
          </cell>
          <cell r="M259" t="str">
            <v>Unlimited</v>
          </cell>
          <cell r="O259" t="str">
            <v>Unlimited</v>
          </cell>
          <cell r="P259" t="str">
            <v>BGN</v>
          </cell>
          <cell r="Q259">
            <v>0</v>
          </cell>
          <cell r="R259">
            <v>0</v>
          </cell>
          <cell r="S259">
            <v>16.8</v>
          </cell>
          <cell r="V259">
            <v>12</v>
          </cell>
          <cell r="W259" t="str">
            <v>No</v>
          </cell>
          <cell r="X259" t="str">
            <v>No</v>
          </cell>
          <cell r="Y259" t="str">
            <v>No</v>
          </cell>
          <cell r="AA259" t="str">
            <v>Yes</v>
          </cell>
          <cell r="AB259">
            <v>0.2</v>
          </cell>
          <cell r="AC259">
            <v>1.55</v>
          </cell>
          <cell r="AD259">
            <v>10.84</v>
          </cell>
          <cell r="AE259">
            <v>0.67451324099999999</v>
          </cell>
        </row>
        <row r="260">
          <cell r="C260" t="str">
            <v>Bulgaria</v>
          </cell>
          <cell r="D260" t="str">
            <v>Vivacom [Bulgaria]</v>
          </cell>
          <cell r="E260" t="str">
            <v>FTTH</v>
          </cell>
          <cell r="F260" t="str">
            <v>Vivacom fiberNet20</v>
          </cell>
          <cell r="G260" t="str">
            <v>Up to</v>
          </cell>
          <cell r="H260">
            <v>20</v>
          </cell>
          <cell r="I260" t="str">
            <v>Mbps</v>
          </cell>
          <cell r="J260">
            <v>20</v>
          </cell>
          <cell r="K260">
            <v>10</v>
          </cell>
          <cell r="L260" t="str">
            <v>Mbps</v>
          </cell>
          <cell r="M260" t="str">
            <v>Unlimited</v>
          </cell>
          <cell r="O260" t="str">
            <v>Unlimited</v>
          </cell>
          <cell r="P260" t="str">
            <v>BGN</v>
          </cell>
          <cell r="Q260">
            <v>0</v>
          </cell>
          <cell r="R260">
            <v>0</v>
          </cell>
          <cell r="S260">
            <v>15.8</v>
          </cell>
          <cell r="T260">
            <v>7.9</v>
          </cell>
          <cell r="U260">
            <v>4</v>
          </cell>
          <cell r="V260">
            <v>24</v>
          </cell>
          <cell r="W260" t="str">
            <v>No</v>
          </cell>
          <cell r="X260" t="str">
            <v>No</v>
          </cell>
          <cell r="Y260" t="str">
            <v>No</v>
          </cell>
          <cell r="AA260" t="str">
            <v>Yes</v>
          </cell>
          <cell r="AB260">
            <v>0.2</v>
          </cell>
          <cell r="AC260">
            <v>1.55</v>
          </cell>
          <cell r="AD260">
            <v>10.19</v>
          </cell>
          <cell r="AE260">
            <v>0.67451324099999999</v>
          </cell>
        </row>
        <row r="261">
          <cell r="C261" t="str">
            <v>Bulgaria</v>
          </cell>
          <cell r="D261" t="str">
            <v>Vivacom [Bulgaria]</v>
          </cell>
          <cell r="E261" t="str">
            <v>FTTH</v>
          </cell>
          <cell r="F261" t="str">
            <v>Vivacom fiberNet20</v>
          </cell>
          <cell r="G261" t="str">
            <v>Up to</v>
          </cell>
          <cell r="H261">
            <v>20</v>
          </cell>
          <cell r="I261" t="str">
            <v>Mbps</v>
          </cell>
          <cell r="J261">
            <v>20</v>
          </cell>
          <cell r="K261">
            <v>10</v>
          </cell>
          <cell r="L261" t="str">
            <v>Mbps</v>
          </cell>
          <cell r="M261" t="str">
            <v>Unlimited</v>
          </cell>
          <cell r="O261" t="str">
            <v>Unlimited</v>
          </cell>
          <cell r="P261" t="str">
            <v>BGN</v>
          </cell>
          <cell r="Q261">
            <v>0</v>
          </cell>
          <cell r="R261">
            <v>0</v>
          </cell>
          <cell r="S261">
            <v>17.8</v>
          </cell>
          <cell r="T261">
            <v>8.9</v>
          </cell>
          <cell r="U261">
            <v>4</v>
          </cell>
          <cell r="V261">
            <v>12</v>
          </cell>
          <cell r="W261" t="str">
            <v>No</v>
          </cell>
          <cell r="X261" t="str">
            <v>No</v>
          </cell>
          <cell r="Y261" t="str">
            <v>No</v>
          </cell>
          <cell r="AA261" t="str">
            <v>Yes</v>
          </cell>
          <cell r="AB261">
            <v>0.2</v>
          </cell>
          <cell r="AC261">
            <v>1.55</v>
          </cell>
          <cell r="AD261">
            <v>11.48</v>
          </cell>
          <cell r="AE261">
            <v>0.67451324099999999</v>
          </cell>
        </row>
        <row r="262">
          <cell r="C262" t="str">
            <v>Bulgaria</v>
          </cell>
          <cell r="D262" t="str">
            <v>Vivacom [Bulgaria]</v>
          </cell>
          <cell r="E262" t="str">
            <v>FTTH</v>
          </cell>
          <cell r="F262" t="str">
            <v>Vivacom fiberNet30</v>
          </cell>
          <cell r="G262" t="str">
            <v>Up to</v>
          </cell>
          <cell r="H262">
            <v>30</v>
          </cell>
          <cell r="I262" t="str">
            <v>Mbps</v>
          </cell>
          <cell r="J262">
            <v>30</v>
          </cell>
          <cell r="K262">
            <v>15</v>
          </cell>
          <cell r="L262" t="str">
            <v>Mbps</v>
          </cell>
          <cell r="M262" t="str">
            <v>Unlimited</v>
          </cell>
          <cell r="O262" t="str">
            <v>Unlimited</v>
          </cell>
          <cell r="P262" t="str">
            <v>BGN</v>
          </cell>
          <cell r="Q262">
            <v>0</v>
          </cell>
          <cell r="R262">
            <v>0</v>
          </cell>
          <cell r="S262">
            <v>17.8</v>
          </cell>
          <cell r="T262">
            <v>8.9</v>
          </cell>
          <cell r="U262">
            <v>4</v>
          </cell>
          <cell r="V262">
            <v>24</v>
          </cell>
          <cell r="W262" t="str">
            <v>No</v>
          </cell>
          <cell r="X262" t="str">
            <v>No</v>
          </cell>
          <cell r="Y262" t="str">
            <v>No</v>
          </cell>
          <cell r="AA262" t="str">
            <v>Yes</v>
          </cell>
          <cell r="AB262">
            <v>0.2</v>
          </cell>
          <cell r="AC262">
            <v>1.55</v>
          </cell>
          <cell r="AD262">
            <v>11.48</v>
          </cell>
          <cell r="AE262">
            <v>0.67451324099999999</v>
          </cell>
        </row>
        <row r="263">
          <cell r="C263" t="str">
            <v>Bulgaria</v>
          </cell>
          <cell r="D263" t="str">
            <v>Vivacom [Bulgaria]</v>
          </cell>
          <cell r="E263" t="str">
            <v>FTTH</v>
          </cell>
          <cell r="F263" t="str">
            <v>Vivacom fiberNet30</v>
          </cell>
          <cell r="G263" t="str">
            <v>Up to</v>
          </cell>
          <cell r="H263">
            <v>30</v>
          </cell>
          <cell r="I263" t="str">
            <v>Mbps</v>
          </cell>
          <cell r="J263">
            <v>30</v>
          </cell>
          <cell r="K263">
            <v>15</v>
          </cell>
          <cell r="L263" t="str">
            <v>Mbps</v>
          </cell>
          <cell r="M263" t="str">
            <v>Unlimited</v>
          </cell>
          <cell r="O263" t="str">
            <v>Unlimited</v>
          </cell>
          <cell r="P263" t="str">
            <v>BGN</v>
          </cell>
          <cell r="Q263">
            <v>0</v>
          </cell>
          <cell r="R263">
            <v>0</v>
          </cell>
          <cell r="S263">
            <v>19.8</v>
          </cell>
          <cell r="T263">
            <v>9.9</v>
          </cell>
          <cell r="U263">
            <v>4</v>
          </cell>
          <cell r="V263">
            <v>12</v>
          </cell>
          <cell r="W263" t="str">
            <v>No</v>
          </cell>
          <cell r="X263" t="str">
            <v>No</v>
          </cell>
          <cell r="Y263" t="str">
            <v>No</v>
          </cell>
          <cell r="AA263" t="str">
            <v>Yes</v>
          </cell>
          <cell r="AB263">
            <v>0.2</v>
          </cell>
          <cell r="AC263">
            <v>1.55</v>
          </cell>
          <cell r="AD263">
            <v>12.77</v>
          </cell>
          <cell r="AE263">
            <v>0.67451324099999999</v>
          </cell>
        </row>
        <row r="264">
          <cell r="C264" t="str">
            <v>Bulgaria</v>
          </cell>
          <cell r="D264" t="str">
            <v>Vivacom [Bulgaria]</v>
          </cell>
          <cell r="E264" t="str">
            <v>FTTH</v>
          </cell>
          <cell r="F264" t="str">
            <v>Vivacom fiberNet50</v>
          </cell>
          <cell r="G264" t="str">
            <v>Up to</v>
          </cell>
          <cell r="H264">
            <v>50</v>
          </cell>
          <cell r="I264" t="str">
            <v>Mbps</v>
          </cell>
          <cell r="J264">
            <v>50</v>
          </cell>
          <cell r="K264">
            <v>25</v>
          </cell>
          <cell r="L264" t="str">
            <v>Mbps</v>
          </cell>
          <cell r="M264" t="str">
            <v>Unlimited</v>
          </cell>
          <cell r="O264" t="str">
            <v>Unlimited</v>
          </cell>
          <cell r="P264" t="str">
            <v>BGN</v>
          </cell>
          <cell r="Q264">
            <v>0</v>
          </cell>
          <cell r="R264">
            <v>0</v>
          </cell>
          <cell r="S264">
            <v>21.8</v>
          </cell>
          <cell r="T264">
            <v>10.9</v>
          </cell>
          <cell r="U264">
            <v>4</v>
          </cell>
          <cell r="V264">
            <v>24</v>
          </cell>
          <cell r="W264" t="str">
            <v>No</v>
          </cell>
          <cell r="X264" t="str">
            <v>No</v>
          </cell>
          <cell r="Y264" t="str">
            <v>No</v>
          </cell>
          <cell r="AA264" t="str">
            <v>Yes</v>
          </cell>
          <cell r="AB264">
            <v>0.2</v>
          </cell>
          <cell r="AC264">
            <v>1.55</v>
          </cell>
          <cell r="AD264">
            <v>14.06</v>
          </cell>
          <cell r="AE264">
            <v>0.67451324099999999</v>
          </cell>
        </row>
        <row r="265">
          <cell r="C265" t="str">
            <v>Bulgaria</v>
          </cell>
          <cell r="D265" t="str">
            <v>Vivacom [Bulgaria]</v>
          </cell>
          <cell r="E265" t="str">
            <v>FTTH</v>
          </cell>
          <cell r="F265" t="str">
            <v>Vivacom fiberNet50</v>
          </cell>
          <cell r="G265" t="str">
            <v>Up to</v>
          </cell>
          <cell r="H265">
            <v>50</v>
          </cell>
          <cell r="I265" t="str">
            <v>Mbps</v>
          </cell>
          <cell r="J265">
            <v>50</v>
          </cell>
          <cell r="K265">
            <v>25</v>
          </cell>
          <cell r="L265" t="str">
            <v>Mbps</v>
          </cell>
          <cell r="M265" t="str">
            <v>Unlimited</v>
          </cell>
          <cell r="O265" t="str">
            <v>Unlimited</v>
          </cell>
          <cell r="P265" t="str">
            <v>BGN</v>
          </cell>
          <cell r="Q265">
            <v>0</v>
          </cell>
          <cell r="R265">
            <v>0</v>
          </cell>
          <cell r="S265">
            <v>23.8</v>
          </cell>
          <cell r="T265">
            <v>11.9</v>
          </cell>
          <cell r="U265">
            <v>4</v>
          </cell>
          <cell r="V265">
            <v>12</v>
          </cell>
          <cell r="W265" t="str">
            <v>No</v>
          </cell>
          <cell r="X265" t="str">
            <v>No</v>
          </cell>
          <cell r="Y265" t="str">
            <v>No</v>
          </cell>
          <cell r="AA265" t="str">
            <v>Yes</v>
          </cell>
          <cell r="AB265">
            <v>0.2</v>
          </cell>
          <cell r="AC265">
            <v>1.55</v>
          </cell>
          <cell r="AD265">
            <v>15.35</v>
          </cell>
          <cell r="AE265">
            <v>0.67451324099999999</v>
          </cell>
        </row>
        <row r="266">
          <cell r="C266" t="str">
            <v>Bulgaria</v>
          </cell>
          <cell r="D266" t="str">
            <v>Vivacom [Bulgaria]</v>
          </cell>
          <cell r="E266" t="str">
            <v>FTTH</v>
          </cell>
          <cell r="F266" t="str">
            <v>Vivacom fiberNet100</v>
          </cell>
          <cell r="G266" t="str">
            <v>Up to</v>
          </cell>
          <cell r="H266">
            <v>100</v>
          </cell>
          <cell r="I266" t="str">
            <v>Mbps</v>
          </cell>
          <cell r="J266">
            <v>100</v>
          </cell>
          <cell r="K266">
            <v>50</v>
          </cell>
          <cell r="L266" t="str">
            <v>Mbps</v>
          </cell>
          <cell r="M266" t="str">
            <v>Unlimited</v>
          </cell>
          <cell r="O266" t="str">
            <v>Unlimited</v>
          </cell>
          <cell r="P266" t="str">
            <v>BGN</v>
          </cell>
          <cell r="Q266">
            <v>0</v>
          </cell>
          <cell r="R266">
            <v>0</v>
          </cell>
          <cell r="S266">
            <v>37.799999999999997</v>
          </cell>
          <cell r="T266">
            <v>18.899999999999999</v>
          </cell>
          <cell r="U266">
            <v>4</v>
          </cell>
          <cell r="V266">
            <v>24</v>
          </cell>
          <cell r="W266" t="str">
            <v>No</v>
          </cell>
          <cell r="X266" t="str">
            <v>No</v>
          </cell>
          <cell r="Y266" t="str">
            <v>No</v>
          </cell>
          <cell r="AA266" t="str">
            <v>Yes</v>
          </cell>
          <cell r="AB266">
            <v>0.2</v>
          </cell>
          <cell r="AC266">
            <v>1.55</v>
          </cell>
          <cell r="AD266">
            <v>24.39</v>
          </cell>
          <cell r="AE266">
            <v>0.67451324099999999</v>
          </cell>
        </row>
        <row r="267">
          <cell r="C267" t="str">
            <v>Bulgaria</v>
          </cell>
          <cell r="D267" t="str">
            <v>Vivacom [Bulgaria]</v>
          </cell>
          <cell r="E267" t="str">
            <v>FTTH</v>
          </cell>
          <cell r="F267" t="str">
            <v>Vivacom fiberNet100</v>
          </cell>
          <cell r="G267" t="str">
            <v>Up to</v>
          </cell>
          <cell r="H267">
            <v>100</v>
          </cell>
          <cell r="I267" t="str">
            <v>Mbps</v>
          </cell>
          <cell r="J267">
            <v>100</v>
          </cell>
          <cell r="K267">
            <v>50</v>
          </cell>
          <cell r="L267" t="str">
            <v>Mbps</v>
          </cell>
          <cell r="M267" t="str">
            <v>Unlimited</v>
          </cell>
          <cell r="O267" t="str">
            <v>Unlimited</v>
          </cell>
          <cell r="P267" t="str">
            <v>BGN</v>
          </cell>
          <cell r="Q267">
            <v>0</v>
          </cell>
          <cell r="R267">
            <v>0</v>
          </cell>
          <cell r="S267">
            <v>39.799999999999997</v>
          </cell>
          <cell r="T267">
            <v>19.899999999999999</v>
          </cell>
          <cell r="U267">
            <v>4</v>
          </cell>
          <cell r="V267">
            <v>12</v>
          </cell>
          <cell r="W267" t="str">
            <v>No</v>
          </cell>
          <cell r="X267" t="str">
            <v>No</v>
          </cell>
          <cell r="Y267" t="str">
            <v>No</v>
          </cell>
          <cell r="AA267" t="str">
            <v>Yes</v>
          </cell>
          <cell r="AB267">
            <v>0.2</v>
          </cell>
          <cell r="AC267">
            <v>1.55</v>
          </cell>
          <cell r="AD267">
            <v>25.68</v>
          </cell>
          <cell r="AE267">
            <v>0.67451324099999999</v>
          </cell>
        </row>
        <row r="268">
          <cell r="C268" t="str">
            <v>Burkina Faso</v>
          </cell>
          <cell r="D268" t="str">
            <v>Onatel [Burkina Faso]</v>
          </cell>
          <cell r="E268" t="str">
            <v>ADSL</v>
          </cell>
          <cell r="F268" t="str">
            <v>Grand Public</v>
          </cell>
          <cell r="H268">
            <v>128</v>
          </cell>
          <cell r="I268" t="str">
            <v>Kbps</v>
          </cell>
          <cell r="J268">
            <v>0.128</v>
          </cell>
          <cell r="K268">
            <v>64</v>
          </cell>
          <cell r="L268" t="str">
            <v>Kbps</v>
          </cell>
          <cell r="P268" t="str">
            <v>XOF</v>
          </cell>
          <cell r="Q268">
            <v>0</v>
          </cell>
          <cell r="R268">
            <v>11800</v>
          </cell>
          <cell r="S268">
            <v>12500</v>
          </cell>
          <cell r="W268" t="str">
            <v>?</v>
          </cell>
          <cell r="X268" t="str">
            <v>No</v>
          </cell>
          <cell r="Y268" t="str">
            <v>No</v>
          </cell>
          <cell r="AA268" t="str">
            <v>Yes</v>
          </cell>
          <cell r="AB268">
            <v>0.18</v>
          </cell>
          <cell r="AC268">
            <v>516.65</v>
          </cell>
          <cell r="AD268">
            <v>24.19</v>
          </cell>
          <cell r="AE268">
            <v>206.78928619999999</v>
          </cell>
        </row>
        <row r="269">
          <cell r="C269" t="str">
            <v>Burkina Faso</v>
          </cell>
          <cell r="D269" t="str">
            <v>Onatel [Burkina Faso]</v>
          </cell>
          <cell r="E269" t="str">
            <v>ADSL</v>
          </cell>
          <cell r="F269" t="str">
            <v>Professionnels</v>
          </cell>
          <cell r="H269">
            <v>256</v>
          </cell>
          <cell r="I269" t="str">
            <v>Kbps</v>
          </cell>
          <cell r="J269">
            <v>0.25600000000000001</v>
          </cell>
          <cell r="K269">
            <v>128</v>
          </cell>
          <cell r="L269" t="str">
            <v>Kbps</v>
          </cell>
          <cell r="P269" t="str">
            <v>XOF</v>
          </cell>
          <cell r="Q269">
            <v>0</v>
          </cell>
          <cell r="R269">
            <v>11800</v>
          </cell>
          <cell r="S269">
            <v>22000</v>
          </cell>
          <cell r="W269" t="str">
            <v>?</v>
          </cell>
          <cell r="X269" t="str">
            <v>No</v>
          </cell>
          <cell r="Y269" t="str">
            <v>No</v>
          </cell>
          <cell r="AA269" t="str">
            <v>Yes</v>
          </cell>
          <cell r="AB269">
            <v>0.18</v>
          </cell>
          <cell r="AC269">
            <v>516.65</v>
          </cell>
          <cell r="AD269">
            <v>42.58</v>
          </cell>
          <cell r="AE269">
            <v>206.78928619999999</v>
          </cell>
        </row>
        <row r="270">
          <cell r="C270" t="str">
            <v>Burkina Faso</v>
          </cell>
          <cell r="D270" t="str">
            <v>Onatel [Burkina Faso]</v>
          </cell>
          <cell r="E270" t="str">
            <v>ADSL</v>
          </cell>
          <cell r="F270" t="str">
            <v>Professionnels</v>
          </cell>
          <cell r="H270">
            <v>512</v>
          </cell>
          <cell r="I270" t="str">
            <v>Kbps</v>
          </cell>
          <cell r="J270">
            <v>0.51200000000000001</v>
          </cell>
          <cell r="K270">
            <v>128</v>
          </cell>
          <cell r="L270" t="str">
            <v>Kbps</v>
          </cell>
          <cell r="P270" t="str">
            <v>XOF</v>
          </cell>
          <cell r="Q270">
            <v>0</v>
          </cell>
          <cell r="R270">
            <v>11800</v>
          </cell>
          <cell r="S270">
            <v>41900</v>
          </cell>
          <cell r="W270" t="str">
            <v>?</v>
          </cell>
          <cell r="X270" t="str">
            <v>No</v>
          </cell>
          <cell r="Y270" t="str">
            <v>No</v>
          </cell>
          <cell r="AA270" t="str">
            <v>Yes</v>
          </cell>
          <cell r="AB270">
            <v>0.18</v>
          </cell>
          <cell r="AC270">
            <v>516.65</v>
          </cell>
          <cell r="AD270">
            <v>81.099999999999994</v>
          </cell>
          <cell r="AE270">
            <v>206.78928619999999</v>
          </cell>
        </row>
        <row r="271">
          <cell r="C271" t="str">
            <v>Burkina Faso</v>
          </cell>
          <cell r="D271" t="str">
            <v>Onatel [Burkina Faso]</v>
          </cell>
          <cell r="E271" t="str">
            <v>ADSL</v>
          </cell>
          <cell r="F271" t="str">
            <v>Professionnels</v>
          </cell>
          <cell r="H271">
            <v>1024</v>
          </cell>
          <cell r="I271" t="str">
            <v>Kbps</v>
          </cell>
          <cell r="J271">
            <v>1.024</v>
          </cell>
          <cell r="K271">
            <v>128</v>
          </cell>
          <cell r="L271" t="str">
            <v>Kbps</v>
          </cell>
          <cell r="P271" t="str">
            <v>XOF</v>
          </cell>
          <cell r="Q271">
            <v>0</v>
          </cell>
          <cell r="R271">
            <v>11800</v>
          </cell>
          <cell r="S271">
            <v>80400</v>
          </cell>
          <cell r="W271" t="str">
            <v>?</v>
          </cell>
          <cell r="X271" t="str">
            <v>No</v>
          </cell>
          <cell r="Y271" t="str">
            <v>No</v>
          </cell>
          <cell r="AA271" t="str">
            <v>Yes</v>
          </cell>
          <cell r="AB271">
            <v>0.18</v>
          </cell>
          <cell r="AC271">
            <v>516.65</v>
          </cell>
          <cell r="AD271">
            <v>155.62</v>
          </cell>
          <cell r="AE271">
            <v>206.78928619999999</v>
          </cell>
        </row>
        <row r="272">
          <cell r="C272" t="str">
            <v>Burkina Faso</v>
          </cell>
          <cell r="D272" t="str">
            <v>Onatel [Burkina Faso]</v>
          </cell>
          <cell r="E272" t="str">
            <v>ADSL</v>
          </cell>
          <cell r="F272" t="str">
            <v>Professionnels</v>
          </cell>
          <cell r="H272">
            <v>2048</v>
          </cell>
          <cell r="I272" t="str">
            <v>Kbps</v>
          </cell>
          <cell r="J272">
            <v>2.048</v>
          </cell>
          <cell r="K272">
            <v>128</v>
          </cell>
          <cell r="L272" t="str">
            <v>Kbps</v>
          </cell>
          <cell r="P272" t="str">
            <v>XOF</v>
          </cell>
          <cell r="Q272">
            <v>0</v>
          </cell>
          <cell r="R272">
            <v>11800</v>
          </cell>
          <cell r="S272">
            <v>153900</v>
          </cell>
          <cell r="W272" t="str">
            <v>?</v>
          </cell>
          <cell r="X272" t="str">
            <v>No</v>
          </cell>
          <cell r="Y272" t="str">
            <v>No</v>
          </cell>
          <cell r="AA272" t="str">
            <v>Yes</v>
          </cell>
          <cell r="AB272">
            <v>0.18</v>
          </cell>
          <cell r="AC272">
            <v>516.65</v>
          </cell>
          <cell r="AD272">
            <v>297.88</v>
          </cell>
          <cell r="AE272">
            <v>206.78928619999999</v>
          </cell>
        </row>
        <row r="273">
          <cell r="C273" t="str">
            <v>Cambodia</v>
          </cell>
          <cell r="D273" t="str">
            <v>Angkornet [Cambodia]</v>
          </cell>
          <cell r="E273" t="str">
            <v>ADSL</v>
          </cell>
          <cell r="F273" t="str">
            <v>Preferred</v>
          </cell>
          <cell r="H273">
            <v>256</v>
          </cell>
          <cell r="I273" t="str">
            <v>Kbps</v>
          </cell>
          <cell r="J273">
            <v>0.25600000000000001</v>
          </cell>
          <cell r="P273" t="str">
            <v>USD</v>
          </cell>
          <cell r="Q273" t="str">
            <v>?</v>
          </cell>
          <cell r="R273">
            <v>0</v>
          </cell>
          <cell r="S273">
            <v>49</v>
          </cell>
          <cell r="W273" t="str">
            <v>Yes</v>
          </cell>
          <cell r="X273" t="str">
            <v>No</v>
          </cell>
          <cell r="Y273" t="str">
            <v>No</v>
          </cell>
          <cell r="Z273">
            <v>250</v>
          </cell>
          <cell r="AA273" t="str">
            <v>No</v>
          </cell>
          <cell r="AB273">
            <v>0.1</v>
          </cell>
          <cell r="AC273">
            <v>1</v>
          </cell>
          <cell r="AD273">
            <v>49</v>
          </cell>
          <cell r="AE273">
            <v>0.325119512</v>
          </cell>
        </row>
        <row r="274">
          <cell r="C274" t="str">
            <v>Cambodia</v>
          </cell>
          <cell r="D274" t="str">
            <v>Angkornet [Cambodia]</v>
          </cell>
          <cell r="E274" t="str">
            <v>ADSL</v>
          </cell>
          <cell r="F274" t="str">
            <v>Preferred</v>
          </cell>
          <cell r="H274">
            <v>512</v>
          </cell>
          <cell r="I274" t="str">
            <v>Kbps</v>
          </cell>
          <cell r="J274">
            <v>0.51200000000000001</v>
          </cell>
          <cell r="P274" t="str">
            <v>USD</v>
          </cell>
          <cell r="Q274" t="str">
            <v>?</v>
          </cell>
          <cell r="R274">
            <v>0</v>
          </cell>
          <cell r="S274">
            <v>59</v>
          </cell>
          <cell r="W274" t="str">
            <v>Yes</v>
          </cell>
          <cell r="X274" t="str">
            <v>No</v>
          </cell>
          <cell r="Y274" t="str">
            <v>No</v>
          </cell>
          <cell r="Z274">
            <v>350</v>
          </cell>
          <cell r="AA274" t="str">
            <v>No</v>
          </cell>
          <cell r="AB274">
            <v>0.1</v>
          </cell>
          <cell r="AC274">
            <v>1</v>
          </cell>
          <cell r="AD274">
            <v>59</v>
          </cell>
          <cell r="AE274">
            <v>0.325119512</v>
          </cell>
        </row>
        <row r="275">
          <cell r="C275" t="str">
            <v>Cambodia</v>
          </cell>
          <cell r="D275" t="str">
            <v>Angkornet [Cambodia]</v>
          </cell>
          <cell r="E275" t="str">
            <v>ADSL</v>
          </cell>
          <cell r="F275" t="str">
            <v>Preferred</v>
          </cell>
          <cell r="H275">
            <v>1024</v>
          </cell>
          <cell r="I275" t="str">
            <v>Kbps</v>
          </cell>
          <cell r="J275">
            <v>1.024</v>
          </cell>
          <cell r="P275" t="str">
            <v>USD</v>
          </cell>
          <cell r="Q275" t="str">
            <v>?</v>
          </cell>
          <cell r="R275">
            <v>0</v>
          </cell>
          <cell r="S275">
            <v>79</v>
          </cell>
          <cell r="W275" t="str">
            <v>Yes</v>
          </cell>
          <cell r="X275" t="str">
            <v>No</v>
          </cell>
          <cell r="Y275" t="str">
            <v>No</v>
          </cell>
          <cell r="Z275">
            <v>500</v>
          </cell>
          <cell r="AA275" t="str">
            <v>No</v>
          </cell>
          <cell r="AB275">
            <v>0.1</v>
          </cell>
          <cell r="AC275">
            <v>1</v>
          </cell>
          <cell r="AD275">
            <v>79</v>
          </cell>
          <cell r="AE275">
            <v>0.325119512</v>
          </cell>
        </row>
        <row r="276">
          <cell r="C276" t="str">
            <v>Cambodia</v>
          </cell>
          <cell r="D276" t="str">
            <v>Angkornet [Cambodia]</v>
          </cell>
          <cell r="E276" t="str">
            <v>ADSL</v>
          </cell>
          <cell r="F276" t="str">
            <v>Home Unlimited</v>
          </cell>
          <cell r="H276">
            <v>256</v>
          </cell>
          <cell r="I276" t="str">
            <v>Kbps</v>
          </cell>
          <cell r="J276">
            <v>0.25600000000000001</v>
          </cell>
          <cell r="P276" t="str">
            <v>USD</v>
          </cell>
          <cell r="Q276" t="str">
            <v>?</v>
          </cell>
          <cell r="R276">
            <v>0</v>
          </cell>
          <cell r="S276">
            <v>33</v>
          </cell>
          <cell r="W276" t="str">
            <v>Yes</v>
          </cell>
          <cell r="X276" t="str">
            <v>No</v>
          </cell>
          <cell r="Y276" t="str">
            <v>No</v>
          </cell>
          <cell r="AA276" t="str">
            <v>No</v>
          </cell>
          <cell r="AB276">
            <v>0.1</v>
          </cell>
          <cell r="AC276">
            <v>1</v>
          </cell>
          <cell r="AD276">
            <v>33</v>
          </cell>
          <cell r="AE276">
            <v>0.325119512</v>
          </cell>
        </row>
        <row r="277">
          <cell r="C277" t="str">
            <v>Cambodia</v>
          </cell>
          <cell r="D277" t="str">
            <v>Angkornet [Cambodia]</v>
          </cell>
          <cell r="E277" t="str">
            <v>ADSL</v>
          </cell>
          <cell r="F277" t="str">
            <v>Home Unlimited</v>
          </cell>
          <cell r="H277">
            <v>128</v>
          </cell>
          <cell r="I277" t="str">
            <v>Kbps</v>
          </cell>
          <cell r="J277">
            <v>0.128</v>
          </cell>
          <cell r="P277" t="str">
            <v>USD</v>
          </cell>
          <cell r="Q277" t="str">
            <v>?</v>
          </cell>
          <cell r="R277">
            <v>0</v>
          </cell>
          <cell r="S277">
            <v>27</v>
          </cell>
          <cell r="W277" t="str">
            <v>Yes</v>
          </cell>
          <cell r="X277" t="str">
            <v>No</v>
          </cell>
          <cell r="Y277" t="str">
            <v>No</v>
          </cell>
          <cell r="AA277" t="str">
            <v>No</v>
          </cell>
          <cell r="AB277">
            <v>0.1</v>
          </cell>
          <cell r="AC277">
            <v>1</v>
          </cell>
          <cell r="AD277">
            <v>27</v>
          </cell>
          <cell r="AE277">
            <v>0.325119512</v>
          </cell>
        </row>
        <row r="278">
          <cell r="C278" t="str">
            <v>Cambodia</v>
          </cell>
          <cell r="D278" t="str">
            <v>Angkornet [Cambodia]</v>
          </cell>
          <cell r="E278" t="str">
            <v>ADSL</v>
          </cell>
          <cell r="F278" t="str">
            <v>Better Study Unlimited</v>
          </cell>
          <cell r="H278">
            <v>256</v>
          </cell>
          <cell r="I278" t="str">
            <v>Kbps</v>
          </cell>
          <cell r="J278">
            <v>0.25600000000000001</v>
          </cell>
          <cell r="P278" t="str">
            <v>USD</v>
          </cell>
          <cell r="Q278" t="str">
            <v>?</v>
          </cell>
          <cell r="R278">
            <v>0</v>
          </cell>
          <cell r="S278">
            <v>29</v>
          </cell>
          <cell r="W278" t="str">
            <v>Yes</v>
          </cell>
          <cell r="X278" t="str">
            <v>No</v>
          </cell>
          <cell r="Y278" t="str">
            <v>No</v>
          </cell>
          <cell r="AA278" t="str">
            <v>No</v>
          </cell>
          <cell r="AB278">
            <v>0.1</v>
          </cell>
          <cell r="AC278">
            <v>1</v>
          </cell>
          <cell r="AD278">
            <v>29</v>
          </cell>
          <cell r="AE278">
            <v>0.325119512</v>
          </cell>
        </row>
        <row r="279">
          <cell r="C279" t="str">
            <v>Cambodia</v>
          </cell>
          <cell r="D279" t="str">
            <v>Angkornet [Cambodia]</v>
          </cell>
          <cell r="E279" t="str">
            <v>ADSL</v>
          </cell>
          <cell r="F279" t="str">
            <v>Better Study Unlimited</v>
          </cell>
          <cell r="H279">
            <v>128</v>
          </cell>
          <cell r="I279" t="str">
            <v>Kbps</v>
          </cell>
          <cell r="J279">
            <v>0.128</v>
          </cell>
          <cell r="P279" t="str">
            <v>USD</v>
          </cell>
          <cell r="Q279" t="str">
            <v>?</v>
          </cell>
          <cell r="R279">
            <v>0</v>
          </cell>
          <cell r="S279">
            <v>23</v>
          </cell>
          <cell r="W279" t="str">
            <v>Yes</v>
          </cell>
          <cell r="X279" t="str">
            <v>No</v>
          </cell>
          <cell r="Y279" t="str">
            <v>No</v>
          </cell>
          <cell r="AA279" t="str">
            <v>No</v>
          </cell>
          <cell r="AB279">
            <v>0.1</v>
          </cell>
          <cell r="AC279">
            <v>1</v>
          </cell>
          <cell r="AD279">
            <v>23</v>
          </cell>
          <cell r="AE279">
            <v>0.325119512</v>
          </cell>
        </row>
        <row r="280">
          <cell r="C280" t="str">
            <v>Cambodia</v>
          </cell>
          <cell r="D280" t="str">
            <v>EZECOM [Cambodia]</v>
          </cell>
          <cell r="F280" t="str">
            <v>Premium 1 Mbps</v>
          </cell>
          <cell r="H280">
            <v>1</v>
          </cell>
          <cell r="I280" t="str">
            <v>Mbps</v>
          </cell>
          <cell r="J280">
            <v>1</v>
          </cell>
          <cell r="P280" t="str">
            <v>USD</v>
          </cell>
          <cell r="Q280" t="str">
            <v>?</v>
          </cell>
          <cell r="R280" t="str">
            <v>?</v>
          </cell>
          <cell r="S280">
            <v>40</v>
          </cell>
          <cell r="W280" t="str">
            <v>?</v>
          </cell>
          <cell r="X280" t="str">
            <v>No</v>
          </cell>
          <cell r="Y280" t="str">
            <v>No</v>
          </cell>
          <cell r="AA280" t="str">
            <v>No</v>
          </cell>
          <cell r="AB280">
            <v>0.1</v>
          </cell>
          <cell r="AC280">
            <v>1</v>
          </cell>
          <cell r="AD280">
            <v>40</v>
          </cell>
          <cell r="AE280">
            <v>0.325119512</v>
          </cell>
        </row>
        <row r="281">
          <cell r="C281" t="str">
            <v>Cambodia</v>
          </cell>
          <cell r="D281" t="str">
            <v>EZECOM [Cambodia]</v>
          </cell>
          <cell r="F281" t="str">
            <v>Premium 2 Mbps</v>
          </cell>
          <cell r="H281">
            <v>2</v>
          </cell>
          <cell r="I281" t="str">
            <v>Mbps</v>
          </cell>
          <cell r="J281">
            <v>2</v>
          </cell>
          <cell r="P281" t="str">
            <v>USD</v>
          </cell>
          <cell r="Q281" t="str">
            <v>?</v>
          </cell>
          <cell r="R281" t="str">
            <v>?</v>
          </cell>
          <cell r="S281">
            <v>80</v>
          </cell>
          <cell r="W281" t="str">
            <v>?</v>
          </cell>
          <cell r="X281" t="str">
            <v>No</v>
          </cell>
          <cell r="Y281" t="str">
            <v>No</v>
          </cell>
          <cell r="AA281" t="str">
            <v>No</v>
          </cell>
          <cell r="AB281">
            <v>0.1</v>
          </cell>
          <cell r="AC281">
            <v>1</v>
          </cell>
          <cell r="AD281">
            <v>80</v>
          </cell>
          <cell r="AE281">
            <v>0.325119512</v>
          </cell>
        </row>
        <row r="282">
          <cell r="C282" t="str">
            <v>Cambodia</v>
          </cell>
          <cell r="D282" t="str">
            <v>EZECOM [Cambodia]</v>
          </cell>
          <cell r="F282" t="str">
            <v>Premium 3 Mbps</v>
          </cell>
          <cell r="H282">
            <v>3</v>
          </cell>
          <cell r="I282" t="str">
            <v>Mbps</v>
          </cell>
          <cell r="J282">
            <v>3</v>
          </cell>
          <cell r="P282" t="str">
            <v>USD</v>
          </cell>
          <cell r="Q282" t="str">
            <v>?</v>
          </cell>
          <cell r="R282" t="str">
            <v>?</v>
          </cell>
          <cell r="S282">
            <v>120</v>
          </cell>
          <cell r="W282" t="str">
            <v>?</v>
          </cell>
          <cell r="X282" t="str">
            <v>No</v>
          </cell>
          <cell r="Y282" t="str">
            <v>No</v>
          </cell>
          <cell r="AA282" t="str">
            <v>No</v>
          </cell>
          <cell r="AB282">
            <v>0.1</v>
          </cell>
          <cell r="AC282">
            <v>1</v>
          </cell>
          <cell r="AD282">
            <v>120</v>
          </cell>
          <cell r="AE282">
            <v>0.325119512</v>
          </cell>
        </row>
        <row r="283">
          <cell r="C283" t="str">
            <v>Cambodia</v>
          </cell>
          <cell r="D283" t="str">
            <v>EZECOM [Cambodia]</v>
          </cell>
          <cell r="F283" t="str">
            <v>Premium 4 Mbps</v>
          </cell>
          <cell r="H283">
            <v>4</v>
          </cell>
          <cell r="I283" t="str">
            <v>Mbps</v>
          </cell>
          <cell r="J283">
            <v>4</v>
          </cell>
          <cell r="P283" t="str">
            <v>USD</v>
          </cell>
          <cell r="Q283" t="str">
            <v>?</v>
          </cell>
          <cell r="R283" t="str">
            <v>?</v>
          </cell>
          <cell r="S283">
            <v>160</v>
          </cell>
          <cell r="W283" t="str">
            <v>?</v>
          </cell>
          <cell r="X283" t="str">
            <v>No</v>
          </cell>
          <cell r="Y283" t="str">
            <v>No</v>
          </cell>
          <cell r="AA283" t="str">
            <v>No</v>
          </cell>
          <cell r="AB283">
            <v>0.1</v>
          </cell>
          <cell r="AC283">
            <v>1</v>
          </cell>
          <cell r="AD283">
            <v>160</v>
          </cell>
          <cell r="AE283">
            <v>0.325119512</v>
          </cell>
        </row>
        <row r="284">
          <cell r="C284" t="str">
            <v>Cambodia</v>
          </cell>
          <cell r="D284" t="str">
            <v>EZECOM [Cambodia]</v>
          </cell>
          <cell r="F284" t="str">
            <v>Premium 5 Mbps</v>
          </cell>
          <cell r="H284">
            <v>5</v>
          </cell>
          <cell r="I284" t="str">
            <v>Mbps</v>
          </cell>
          <cell r="J284">
            <v>5</v>
          </cell>
          <cell r="P284" t="str">
            <v>USD</v>
          </cell>
          <cell r="Q284" t="str">
            <v>?</v>
          </cell>
          <cell r="R284" t="str">
            <v>?</v>
          </cell>
          <cell r="S284">
            <v>200</v>
          </cell>
          <cell r="W284" t="str">
            <v>?</v>
          </cell>
          <cell r="X284" t="str">
            <v>No</v>
          </cell>
          <cell r="Y284" t="str">
            <v>No</v>
          </cell>
          <cell r="AA284" t="str">
            <v>No</v>
          </cell>
          <cell r="AB284">
            <v>0.1</v>
          </cell>
          <cell r="AC284">
            <v>1</v>
          </cell>
          <cell r="AD284">
            <v>200</v>
          </cell>
          <cell r="AE284">
            <v>0.325119512</v>
          </cell>
        </row>
        <row r="285">
          <cell r="C285" t="str">
            <v>Cambodia</v>
          </cell>
          <cell r="D285" t="str">
            <v>Viettel [Cambodia]</v>
          </cell>
          <cell r="E285" t="str">
            <v>ADSL</v>
          </cell>
          <cell r="F285" t="str">
            <v>Metnet 2</v>
          </cell>
          <cell r="H285">
            <v>2</v>
          </cell>
          <cell r="I285" t="str">
            <v>Mbps</v>
          </cell>
          <cell r="J285">
            <v>2</v>
          </cell>
          <cell r="P285" t="str">
            <v>USD</v>
          </cell>
          <cell r="Q285">
            <v>18</v>
          </cell>
          <cell r="R285">
            <v>0</v>
          </cell>
          <cell r="S285">
            <v>10</v>
          </cell>
          <cell r="V285">
            <v>12</v>
          </cell>
          <cell r="W285" t="str">
            <v>No</v>
          </cell>
          <cell r="X285" t="str">
            <v>No</v>
          </cell>
          <cell r="Y285" t="str">
            <v>No</v>
          </cell>
          <cell r="AA285" t="str">
            <v>Yes</v>
          </cell>
          <cell r="AB285">
            <v>0.1</v>
          </cell>
          <cell r="AC285">
            <v>1</v>
          </cell>
          <cell r="AD285">
            <v>10</v>
          </cell>
          <cell r="AE285">
            <v>0.325119512</v>
          </cell>
        </row>
        <row r="286">
          <cell r="C286" t="str">
            <v>Cambodia</v>
          </cell>
          <cell r="D286" t="str">
            <v>Viettel [Cambodia]</v>
          </cell>
          <cell r="E286" t="str">
            <v>ADSL</v>
          </cell>
          <cell r="F286" t="str">
            <v>Metnet 3</v>
          </cell>
          <cell r="H286">
            <v>3</v>
          </cell>
          <cell r="I286" t="str">
            <v>Mbps</v>
          </cell>
          <cell r="J286">
            <v>3</v>
          </cell>
          <cell r="P286" t="str">
            <v>USD</v>
          </cell>
          <cell r="Q286">
            <v>18</v>
          </cell>
          <cell r="R286">
            <v>0</v>
          </cell>
          <cell r="S286">
            <v>15</v>
          </cell>
          <cell r="V286">
            <v>12</v>
          </cell>
          <cell r="W286" t="str">
            <v>No</v>
          </cell>
          <cell r="X286" t="str">
            <v>No</v>
          </cell>
          <cell r="Y286" t="str">
            <v>No</v>
          </cell>
          <cell r="AA286" t="str">
            <v>Yes</v>
          </cell>
          <cell r="AB286">
            <v>0.1</v>
          </cell>
          <cell r="AC286">
            <v>1</v>
          </cell>
          <cell r="AD286">
            <v>15</v>
          </cell>
          <cell r="AE286">
            <v>0.325119512</v>
          </cell>
        </row>
        <row r="287">
          <cell r="C287" t="str">
            <v>Cambodia</v>
          </cell>
          <cell r="D287" t="str">
            <v>Viettel [Cambodia]</v>
          </cell>
          <cell r="E287" t="str">
            <v>ADSL</v>
          </cell>
          <cell r="F287" t="str">
            <v>Metnet 4</v>
          </cell>
          <cell r="H287">
            <v>4</v>
          </cell>
          <cell r="I287" t="str">
            <v>Mbps</v>
          </cell>
          <cell r="J287">
            <v>4</v>
          </cell>
          <cell r="P287" t="str">
            <v>USD</v>
          </cell>
          <cell r="Q287">
            <v>18</v>
          </cell>
          <cell r="R287">
            <v>0</v>
          </cell>
          <cell r="S287">
            <v>20</v>
          </cell>
          <cell r="V287">
            <v>12</v>
          </cell>
          <cell r="W287" t="str">
            <v>No</v>
          </cell>
          <cell r="X287" t="str">
            <v>No</v>
          </cell>
          <cell r="Y287" t="str">
            <v>No</v>
          </cell>
          <cell r="AA287" t="str">
            <v>Yes</v>
          </cell>
          <cell r="AB287">
            <v>0.1</v>
          </cell>
          <cell r="AC287">
            <v>1</v>
          </cell>
          <cell r="AD287">
            <v>20</v>
          </cell>
          <cell r="AE287">
            <v>0.325119512</v>
          </cell>
        </row>
        <row r="288">
          <cell r="C288" t="str">
            <v>Cambodia</v>
          </cell>
          <cell r="D288" t="str">
            <v>Viettel [Cambodia]</v>
          </cell>
          <cell r="E288" t="str">
            <v>FTTH</v>
          </cell>
          <cell r="F288" t="str">
            <v>Opticï¿½ï¿½ 2M</v>
          </cell>
          <cell r="H288">
            <v>2</v>
          </cell>
          <cell r="I288" t="str">
            <v>Mbps</v>
          </cell>
          <cell r="J288">
            <v>2</v>
          </cell>
          <cell r="P288" t="str">
            <v>USD</v>
          </cell>
          <cell r="Q288">
            <v>30</v>
          </cell>
          <cell r="R288">
            <v>0</v>
          </cell>
          <cell r="S288">
            <v>30</v>
          </cell>
          <cell r="V288">
            <v>12</v>
          </cell>
          <cell r="W288" t="str">
            <v>No</v>
          </cell>
          <cell r="X288" t="str">
            <v>No</v>
          </cell>
          <cell r="Y288" t="str">
            <v>No</v>
          </cell>
          <cell r="AA288" t="str">
            <v>Yes</v>
          </cell>
          <cell r="AB288">
            <v>0.1</v>
          </cell>
          <cell r="AC288">
            <v>1</v>
          </cell>
          <cell r="AD288">
            <v>30</v>
          </cell>
          <cell r="AE288">
            <v>0.325119512</v>
          </cell>
        </row>
        <row r="289">
          <cell r="C289" t="str">
            <v>Cambodia</v>
          </cell>
          <cell r="D289" t="str">
            <v>Viettel [Cambodia]</v>
          </cell>
          <cell r="E289" t="str">
            <v>FTTH</v>
          </cell>
          <cell r="F289" t="str">
            <v>Opticï¿½ï¿½ 3M</v>
          </cell>
          <cell r="H289">
            <v>3</v>
          </cell>
          <cell r="I289" t="str">
            <v>Mbps</v>
          </cell>
          <cell r="J289">
            <v>3</v>
          </cell>
          <cell r="P289" t="str">
            <v>USD</v>
          </cell>
          <cell r="Q289">
            <v>30</v>
          </cell>
          <cell r="R289">
            <v>0</v>
          </cell>
          <cell r="S289">
            <v>35</v>
          </cell>
          <cell r="V289">
            <v>12</v>
          </cell>
          <cell r="W289" t="str">
            <v>No</v>
          </cell>
          <cell r="X289" t="str">
            <v>No</v>
          </cell>
          <cell r="Y289" t="str">
            <v>No</v>
          </cell>
          <cell r="AA289" t="str">
            <v>Yes</v>
          </cell>
          <cell r="AB289">
            <v>0.1</v>
          </cell>
          <cell r="AC289">
            <v>1</v>
          </cell>
          <cell r="AD289">
            <v>35</v>
          </cell>
          <cell r="AE289">
            <v>0.325119512</v>
          </cell>
        </row>
        <row r="290">
          <cell r="C290" t="str">
            <v>Cambodia</v>
          </cell>
          <cell r="D290" t="str">
            <v>Viettel [Cambodia]</v>
          </cell>
          <cell r="E290" t="str">
            <v>FTTH</v>
          </cell>
          <cell r="F290" t="str">
            <v>Opticï¿½ï¿½ 4M</v>
          </cell>
          <cell r="H290">
            <v>4</v>
          </cell>
          <cell r="I290" t="str">
            <v>Mbps</v>
          </cell>
          <cell r="J290">
            <v>4</v>
          </cell>
          <cell r="P290" t="str">
            <v>USD</v>
          </cell>
          <cell r="Q290">
            <v>30</v>
          </cell>
          <cell r="R290">
            <v>0</v>
          </cell>
          <cell r="S290">
            <v>45</v>
          </cell>
          <cell r="V290">
            <v>12</v>
          </cell>
          <cell r="W290" t="str">
            <v>No</v>
          </cell>
          <cell r="X290" t="str">
            <v>No</v>
          </cell>
          <cell r="Y290" t="str">
            <v>No</v>
          </cell>
          <cell r="AA290" t="str">
            <v>Yes</v>
          </cell>
          <cell r="AB290">
            <v>0.1</v>
          </cell>
          <cell r="AC290">
            <v>1</v>
          </cell>
          <cell r="AD290">
            <v>45</v>
          </cell>
          <cell r="AE290">
            <v>0.325119512</v>
          </cell>
        </row>
        <row r="291">
          <cell r="C291" t="str">
            <v>Cambodia</v>
          </cell>
          <cell r="D291" t="str">
            <v>Viettel [Cambodia]</v>
          </cell>
          <cell r="E291" t="str">
            <v>FTTH</v>
          </cell>
          <cell r="F291" t="str">
            <v>Opticï¿½ï¿½ 6M</v>
          </cell>
          <cell r="H291">
            <v>6</v>
          </cell>
          <cell r="I291" t="str">
            <v>Mbps</v>
          </cell>
          <cell r="J291">
            <v>6</v>
          </cell>
          <cell r="P291" t="str">
            <v>USD</v>
          </cell>
          <cell r="Q291">
            <v>30</v>
          </cell>
          <cell r="R291">
            <v>0</v>
          </cell>
          <cell r="S291">
            <v>65</v>
          </cell>
          <cell r="V291">
            <v>12</v>
          </cell>
          <cell r="W291" t="str">
            <v>No</v>
          </cell>
          <cell r="X291" t="str">
            <v>No</v>
          </cell>
          <cell r="Y291" t="str">
            <v>No</v>
          </cell>
          <cell r="AA291" t="str">
            <v>Yes</v>
          </cell>
          <cell r="AB291">
            <v>0.1</v>
          </cell>
          <cell r="AC291">
            <v>1</v>
          </cell>
          <cell r="AD291">
            <v>65</v>
          </cell>
          <cell r="AE291">
            <v>0.325119512</v>
          </cell>
        </row>
        <row r="292">
          <cell r="C292" t="str">
            <v>Cambodia</v>
          </cell>
          <cell r="D292" t="str">
            <v>Viettel [Cambodia]</v>
          </cell>
          <cell r="E292" t="str">
            <v>FTTH</v>
          </cell>
          <cell r="F292" t="str">
            <v>Opticï¿½ï¿½ 8M</v>
          </cell>
          <cell r="H292">
            <v>8</v>
          </cell>
          <cell r="I292" t="str">
            <v>Mbps</v>
          </cell>
          <cell r="J292">
            <v>8</v>
          </cell>
          <cell r="P292" t="str">
            <v>USD</v>
          </cell>
          <cell r="Q292">
            <v>30</v>
          </cell>
          <cell r="R292">
            <v>0</v>
          </cell>
          <cell r="S292">
            <v>125</v>
          </cell>
          <cell r="V292">
            <v>12</v>
          </cell>
          <cell r="W292" t="str">
            <v>No</v>
          </cell>
          <cell r="X292" t="str">
            <v>No</v>
          </cell>
          <cell r="Y292" t="str">
            <v>No</v>
          </cell>
          <cell r="AA292" t="str">
            <v>Yes</v>
          </cell>
          <cell r="AB292">
            <v>0.1</v>
          </cell>
          <cell r="AC292">
            <v>1</v>
          </cell>
          <cell r="AD292">
            <v>125</v>
          </cell>
          <cell r="AE292">
            <v>0.325119512</v>
          </cell>
        </row>
        <row r="293">
          <cell r="C293" t="str">
            <v>Cambodia</v>
          </cell>
          <cell r="D293" t="str">
            <v>Viettel [Cambodia]</v>
          </cell>
          <cell r="E293" t="str">
            <v>FTTH</v>
          </cell>
          <cell r="F293" t="str">
            <v>Optic 10M</v>
          </cell>
          <cell r="H293">
            <v>10</v>
          </cell>
          <cell r="I293" t="str">
            <v>Mbps</v>
          </cell>
          <cell r="J293">
            <v>10</v>
          </cell>
          <cell r="P293" t="str">
            <v>USD</v>
          </cell>
          <cell r="Q293">
            <v>30</v>
          </cell>
          <cell r="R293">
            <v>0</v>
          </cell>
          <cell r="S293">
            <v>165</v>
          </cell>
          <cell r="V293">
            <v>12</v>
          </cell>
          <cell r="W293" t="str">
            <v>No</v>
          </cell>
          <cell r="X293" t="str">
            <v>No</v>
          </cell>
          <cell r="Y293" t="str">
            <v>No</v>
          </cell>
          <cell r="AA293" t="str">
            <v>Yes</v>
          </cell>
          <cell r="AB293">
            <v>0.1</v>
          </cell>
          <cell r="AC293">
            <v>1</v>
          </cell>
          <cell r="AD293">
            <v>165</v>
          </cell>
          <cell r="AE293">
            <v>0.325119512</v>
          </cell>
        </row>
        <row r="294">
          <cell r="C294" t="str">
            <v>Cambodia</v>
          </cell>
          <cell r="D294" t="str">
            <v>Viettel [Cambodia]</v>
          </cell>
          <cell r="E294" t="str">
            <v>FTTH</v>
          </cell>
          <cell r="F294" t="str">
            <v>Optic 15M</v>
          </cell>
          <cell r="H294">
            <v>15</v>
          </cell>
          <cell r="I294" t="str">
            <v>Mbps</v>
          </cell>
          <cell r="J294">
            <v>15</v>
          </cell>
          <cell r="P294" t="str">
            <v>USD</v>
          </cell>
          <cell r="Q294">
            <v>30</v>
          </cell>
          <cell r="R294">
            <v>0</v>
          </cell>
          <cell r="S294">
            <v>225</v>
          </cell>
          <cell r="V294">
            <v>12</v>
          </cell>
          <cell r="W294" t="str">
            <v>No</v>
          </cell>
          <cell r="X294" t="str">
            <v>No</v>
          </cell>
          <cell r="Y294" t="str">
            <v>No</v>
          </cell>
          <cell r="AA294" t="str">
            <v>Yes</v>
          </cell>
          <cell r="AB294">
            <v>0.1</v>
          </cell>
          <cell r="AC294">
            <v>1</v>
          </cell>
          <cell r="AD294">
            <v>225</v>
          </cell>
          <cell r="AE294">
            <v>0.325119512</v>
          </cell>
        </row>
        <row r="295">
          <cell r="C295" t="str">
            <v>Cambodia</v>
          </cell>
          <cell r="D295" t="str">
            <v>Viettel [Cambodia]</v>
          </cell>
          <cell r="E295" t="str">
            <v>FTTH</v>
          </cell>
          <cell r="F295" t="str">
            <v>Optic 20M</v>
          </cell>
          <cell r="H295">
            <v>20</v>
          </cell>
          <cell r="I295" t="str">
            <v>Mbps</v>
          </cell>
          <cell r="J295">
            <v>20</v>
          </cell>
          <cell r="P295" t="str">
            <v>USD</v>
          </cell>
          <cell r="Q295">
            <v>30</v>
          </cell>
          <cell r="R295">
            <v>0</v>
          </cell>
          <cell r="S295">
            <v>315</v>
          </cell>
          <cell r="V295">
            <v>12</v>
          </cell>
          <cell r="W295" t="str">
            <v>No</v>
          </cell>
          <cell r="X295" t="str">
            <v>No</v>
          </cell>
          <cell r="Y295" t="str">
            <v>No</v>
          </cell>
          <cell r="AA295" t="str">
            <v>Yes</v>
          </cell>
          <cell r="AB295">
            <v>0.1</v>
          </cell>
          <cell r="AC295">
            <v>1</v>
          </cell>
          <cell r="AD295">
            <v>315</v>
          </cell>
          <cell r="AE295">
            <v>0.325119512</v>
          </cell>
        </row>
        <row r="296">
          <cell r="C296" t="str">
            <v>Cambodia</v>
          </cell>
          <cell r="D296" t="str">
            <v>Viettel [Cambodia]</v>
          </cell>
          <cell r="E296" t="str">
            <v>FTTH</v>
          </cell>
          <cell r="F296" t="str">
            <v>Optic 30M</v>
          </cell>
          <cell r="H296">
            <v>30</v>
          </cell>
          <cell r="I296" t="str">
            <v>Mbps</v>
          </cell>
          <cell r="J296">
            <v>30</v>
          </cell>
          <cell r="P296" t="str">
            <v>USD</v>
          </cell>
          <cell r="Q296">
            <v>30</v>
          </cell>
          <cell r="R296">
            <v>0</v>
          </cell>
          <cell r="S296">
            <v>455</v>
          </cell>
          <cell r="V296">
            <v>12</v>
          </cell>
          <cell r="W296" t="str">
            <v>No</v>
          </cell>
          <cell r="X296" t="str">
            <v>No</v>
          </cell>
          <cell r="Y296" t="str">
            <v>No</v>
          </cell>
          <cell r="AA296" t="str">
            <v>Yes</v>
          </cell>
          <cell r="AB296">
            <v>0.1</v>
          </cell>
          <cell r="AC296">
            <v>1</v>
          </cell>
          <cell r="AD296">
            <v>455</v>
          </cell>
          <cell r="AE296">
            <v>0.325119512</v>
          </cell>
        </row>
        <row r="297">
          <cell r="C297" t="str">
            <v>Cambodia</v>
          </cell>
          <cell r="D297" t="str">
            <v>Viettel [Cambodia]</v>
          </cell>
          <cell r="E297" t="str">
            <v>FTTH</v>
          </cell>
          <cell r="F297" t="str">
            <v>Optic 50M</v>
          </cell>
          <cell r="H297">
            <v>50</v>
          </cell>
          <cell r="I297" t="str">
            <v>Mbps</v>
          </cell>
          <cell r="J297">
            <v>50</v>
          </cell>
          <cell r="P297" t="str">
            <v>USD</v>
          </cell>
          <cell r="Q297">
            <v>30</v>
          </cell>
          <cell r="R297">
            <v>0</v>
          </cell>
          <cell r="S297">
            <v>755</v>
          </cell>
          <cell r="V297">
            <v>12</v>
          </cell>
          <cell r="W297" t="str">
            <v>No</v>
          </cell>
          <cell r="X297" t="str">
            <v>No</v>
          </cell>
          <cell r="Y297" t="str">
            <v>No</v>
          </cell>
          <cell r="AA297" t="str">
            <v>Yes</v>
          </cell>
          <cell r="AB297">
            <v>0.1</v>
          </cell>
          <cell r="AC297">
            <v>1</v>
          </cell>
          <cell r="AD297">
            <v>755</v>
          </cell>
          <cell r="AE297">
            <v>0.325119512</v>
          </cell>
        </row>
        <row r="298">
          <cell r="C298" t="str">
            <v>Cameroon</v>
          </cell>
          <cell r="D298" t="str">
            <v>Camtel [Cameroon]</v>
          </cell>
          <cell r="E298" t="str">
            <v>ADSL</v>
          </cell>
          <cell r="F298" t="str">
            <v>ADSL Classic</v>
          </cell>
          <cell r="H298">
            <v>128</v>
          </cell>
          <cell r="I298" t="str">
            <v>Kbps</v>
          </cell>
          <cell r="J298">
            <v>0.128</v>
          </cell>
          <cell r="K298">
            <v>64</v>
          </cell>
          <cell r="P298" t="str">
            <v>XAF</v>
          </cell>
          <cell r="Q298" t="str">
            <v>?</v>
          </cell>
          <cell r="R298">
            <v>0</v>
          </cell>
          <cell r="S298">
            <v>35000</v>
          </cell>
          <cell r="W298" t="str">
            <v>Yes</v>
          </cell>
          <cell r="X298" t="str">
            <v>No</v>
          </cell>
          <cell r="Y298" t="str">
            <v>No</v>
          </cell>
          <cell r="AA298" t="str">
            <v>Yes</v>
          </cell>
          <cell r="AC298">
            <v>520.11</v>
          </cell>
          <cell r="AD298">
            <v>67.290000000000006</v>
          </cell>
          <cell r="AE298">
            <v>239.7259761</v>
          </cell>
        </row>
        <row r="299">
          <cell r="C299" t="str">
            <v>Cameroon</v>
          </cell>
          <cell r="D299" t="str">
            <v>Camtel [Cameroon]</v>
          </cell>
          <cell r="E299" t="str">
            <v>ADSL</v>
          </cell>
          <cell r="F299" t="str">
            <v>ADSL Classic</v>
          </cell>
          <cell r="H299">
            <v>256</v>
          </cell>
          <cell r="I299" t="str">
            <v>Kbps</v>
          </cell>
          <cell r="J299">
            <v>0.25600000000000001</v>
          </cell>
          <cell r="K299">
            <v>64</v>
          </cell>
          <cell r="P299" t="str">
            <v>XAF</v>
          </cell>
          <cell r="Q299" t="str">
            <v>?</v>
          </cell>
          <cell r="R299">
            <v>0</v>
          </cell>
          <cell r="S299">
            <v>59625</v>
          </cell>
          <cell r="W299" t="str">
            <v>Yes</v>
          </cell>
          <cell r="X299" t="str">
            <v>No</v>
          </cell>
          <cell r="Y299" t="str">
            <v>No</v>
          </cell>
          <cell r="AA299" t="str">
            <v>Yes</v>
          </cell>
          <cell r="AC299">
            <v>520.11</v>
          </cell>
          <cell r="AD299">
            <v>114.64</v>
          </cell>
          <cell r="AE299">
            <v>239.7259761</v>
          </cell>
        </row>
        <row r="300">
          <cell r="C300" t="str">
            <v>Cameroon</v>
          </cell>
          <cell r="D300" t="str">
            <v>Camtel [Cameroon]</v>
          </cell>
          <cell r="E300" t="str">
            <v>ADSL</v>
          </cell>
          <cell r="F300" t="str">
            <v>ADSL Classic</v>
          </cell>
          <cell r="H300">
            <v>256</v>
          </cell>
          <cell r="I300" t="str">
            <v>Kbps</v>
          </cell>
          <cell r="J300">
            <v>0.25600000000000001</v>
          </cell>
          <cell r="K300">
            <v>128</v>
          </cell>
          <cell r="P300" t="str">
            <v>XAF</v>
          </cell>
          <cell r="Q300" t="str">
            <v>?</v>
          </cell>
          <cell r="R300">
            <v>0</v>
          </cell>
          <cell r="S300">
            <v>149063</v>
          </cell>
          <cell r="W300" t="str">
            <v>Yes</v>
          </cell>
          <cell r="X300" t="str">
            <v>No</v>
          </cell>
          <cell r="Y300" t="str">
            <v>No</v>
          </cell>
          <cell r="AA300" t="str">
            <v>Yes</v>
          </cell>
          <cell r="AC300">
            <v>520.11</v>
          </cell>
          <cell r="AD300">
            <v>286.60000000000002</v>
          </cell>
          <cell r="AE300">
            <v>239.7259761</v>
          </cell>
        </row>
        <row r="301">
          <cell r="C301" t="str">
            <v>Cameroon</v>
          </cell>
          <cell r="D301" t="str">
            <v>Camtel [Cameroon]</v>
          </cell>
          <cell r="E301" t="str">
            <v>ADSL</v>
          </cell>
          <cell r="F301" t="str">
            <v>ADSL Classic</v>
          </cell>
          <cell r="H301">
            <v>512</v>
          </cell>
          <cell r="I301" t="str">
            <v>Kbps</v>
          </cell>
          <cell r="J301">
            <v>0.51200000000000001</v>
          </cell>
          <cell r="K301">
            <v>128</v>
          </cell>
          <cell r="P301" t="str">
            <v>XAF</v>
          </cell>
          <cell r="Q301" t="str">
            <v>?</v>
          </cell>
          <cell r="R301">
            <v>0</v>
          </cell>
          <cell r="S301">
            <v>238500</v>
          </cell>
          <cell r="W301" t="str">
            <v>Yes</v>
          </cell>
          <cell r="X301" t="str">
            <v>No</v>
          </cell>
          <cell r="Y301" t="str">
            <v>No</v>
          </cell>
          <cell r="AA301" t="str">
            <v>Yes</v>
          </cell>
          <cell r="AC301">
            <v>520.11</v>
          </cell>
          <cell r="AD301">
            <v>458.56</v>
          </cell>
          <cell r="AE301">
            <v>239.7259761</v>
          </cell>
        </row>
        <row r="302">
          <cell r="C302" t="str">
            <v>Cameroon</v>
          </cell>
          <cell r="D302" t="str">
            <v>Camtel [Cameroon]</v>
          </cell>
          <cell r="E302" t="str">
            <v>ADSL</v>
          </cell>
          <cell r="F302" t="str">
            <v>ADSL Classic</v>
          </cell>
          <cell r="H302">
            <v>512</v>
          </cell>
          <cell r="I302" t="str">
            <v>Kbps</v>
          </cell>
          <cell r="J302">
            <v>0.51200000000000001</v>
          </cell>
          <cell r="K302">
            <v>256</v>
          </cell>
          <cell r="P302" t="str">
            <v>XAF</v>
          </cell>
          <cell r="Q302" t="str">
            <v>?</v>
          </cell>
          <cell r="R302">
            <v>0</v>
          </cell>
          <cell r="S302">
            <v>298125</v>
          </cell>
          <cell r="W302" t="str">
            <v>Yes</v>
          </cell>
          <cell r="X302" t="str">
            <v>No</v>
          </cell>
          <cell r="Y302" t="str">
            <v>No</v>
          </cell>
          <cell r="AA302" t="str">
            <v>Yes</v>
          </cell>
          <cell r="AC302">
            <v>520.11</v>
          </cell>
          <cell r="AD302">
            <v>573.20000000000005</v>
          </cell>
          <cell r="AE302">
            <v>239.7259761</v>
          </cell>
        </row>
        <row r="303">
          <cell r="C303" t="str">
            <v>Cameroon</v>
          </cell>
          <cell r="D303" t="str">
            <v>Camtel [Cameroon]</v>
          </cell>
          <cell r="E303" t="str">
            <v>ADSL</v>
          </cell>
          <cell r="F303" t="str">
            <v>ADSL Classic</v>
          </cell>
          <cell r="H303">
            <v>1024</v>
          </cell>
          <cell r="I303" t="str">
            <v>Kbps</v>
          </cell>
          <cell r="J303">
            <v>1.024</v>
          </cell>
          <cell r="K303">
            <v>256</v>
          </cell>
          <cell r="P303" t="str">
            <v>XAF</v>
          </cell>
          <cell r="Q303" t="str">
            <v>?</v>
          </cell>
          <cell r="R303">
            <v>0</v>
          </cell>
          <cell r="S303">
            <v>477000</v>
          </cell>
          <cell r="W303" t="str">
            <v>Yes</v>
          </cell>
          <cell r="X303" t="str">
            <v>No</v>
          </cell>
          <cell r="Y303" t="str">
            <v>No</v>
          </cell>
          <cell r="AA303" t="str">
            <v>Yes</v>
          </cell>
          <cell r="AC303">
            <v>520.11</v>
          </cell>
          <cell r="AD303">
            <v>917.11</v>
          </cell>
          <cell r="AE303">
            <v>239.7259761</v>
          </cell>
        </row>
        <row r="304">
          <cell r="C304" t="str">
            <v>Cameroon</v>
          </cell>
          <cell r="D304" t="str">
            <v>Camtel [Cameroon]</v>
          </cell>
          <cell r="E304" t="str">
            <v>ADSL</v>
          </cell>
          <cell r="F304" t="str">
            <v>ADSL Classic</v>
          </cell>
          <cell r="H304">
            <v>1024</v>
          </cell>
          <cell r="I304" t="str">
            <v>Kbps</v>
          </cell>
          <cell r="J304">
            <v>1.024</v>
          </cell>
          <cell r="K304">
            <v>512</v>
          </cell>
          <cell r="P304" t="str">
            <v>XAF</v>
          </cell>
          <cell r="Q304" t="str">
            <v>?</v>
          </cell>
          <cell r="R304">
            <v>0</v>
          </cell>
          <cell r="S304">
            <v>596250</v>
          </cell>
          <cell r="W304" t="str">
            <v>Yes</v>
          </cell>
          <cell r="X304" t="str">
            <v>No</v>
          </cell>
          <cell r="Y304" t="str">
            <v>No</v>
          </cell>
          <cell r="AA304" t="str">
            <v>Yes</v>
          </cell>
          <cell r="AC304">
            <v>520.11</v>
          </cell>
          <cell r="AD304">
            <v>1146.3900000000001</v>
          </cell>
          <cell r="AE304">
            <v>239.7259761</v>
          </cell>
        </row>
        <row r="305">
          <cell r="C305" t="str">
            <v>Cameroon</v>
          </cell>
          <cell r="D305" t="str">
            <v>Camtel [Cameroon]</v>
          </cell>
          <cell r="E305" t="str">
            <v>ADSL</v>
          </cell>
          <cell r="F305" t="str">
            <v>No limit business</v>
          </cell>
          <cell r="H305">
            <v>256</v>
          </cell>
          <cell r="I305" t="str">
            <v>Kbps</v>
          </cell>
          <cell r="J305">
            <v>0.25600000000000001</v>
          </cell>
          <cell r="K305">
            <v>128</v>
          </cell>
          <cell r="P305" t="str">
            <v>XAF</v>
          </cell>
          <cell r="Q305" t="str">
            <v>?</v>
          </cell>
          <cell r="R305">
            <v>0</v>
          </cell>
          <cell r="S305">
            <v>40000</v>
          </cell>
          <cell r="W305" t="str">
            <v>Yes</v>
          </cell>
          <cell r="X305" t="str">
            <v>No</v>
          </cell>
          <cell r="Y305" t="str">
            <v>No</v>
          </cell>
          <cell r="AA305" t="str">
            <v>Yes</v>
          </cell>
          <cell r="AC305">
            <v>520.11</v>
          </cell>
          <cell r="AD305">
            <v>76.91</v>
          </cell>
          <cell r="AE305">
            <v>239.7259761</v>
          </cell>
        </row>
        <row r="306">
          <cell r="C306" t="str">
            <v>Cameroon</v>
          </cell>
          <cell r="D306" t="str">
            <v>Camtel [Cameroon]</v>
          </cell>
          <cell r="E306" t="str">
            <v>ADSL</v>
          </cell>
          <cell r="F306" t="str">
            <v>No limit business plus</v>
          </cell>
          <cell r="H306">
            <v>512</v>
          </cell>
          <cell r="I306" t="str">
            <v>Kbps</v>
          </cell>
          <cell r="J306">
            <v>0.51200000000000001</v>
          </cell>
          <cell r="K306">
            <v>256</v>
          </cell>
          <cell r="P306" t="str">
            <v>XAF</v>
          </cell>
          <cell r="Q306" t="str">
            <v>?</v>
          </cell>
          <cell r="R306">
            <v>0</v>
          </cell>
          <cell r="S306">
            <v>150000</v>
          </cell>
          <cell r="W306" t="str">
            <v>Yes</v>
          </cell>
          <cell r="X306" t="str">
            <v>No</v>
          </cell>
          <cell r="Y306" t="str">
            <v>No</v>
          </cell>
          <cell r="AA306" t="str">
            <v>Yes</v>
          </cell>
          <cell r="AC306">
            <v>520.11</v>
          </cell>
          <cell r="AD306">
            <v>288.39999999999998</v>
          </cell>
          <cell r="AE306">
            <v>239.7259761</v>
          </cell>
        </row>
        <row r="307">
          <cell r="C307" t="str">
            <v>Cameroon</v>
          </cell>
          <cell r="D307" t="str">
            <v>Camtel [Cameroon]</v>
          </cell>
          <cell r="E307" t="str">
            <v>ADSL</v>
          </cell>
          <cell r="F307" t="str">
            <v>ADSL</v>
          </cell>
          <cell r="H307">
            <v>256</v>
          </cell>
          <cell r="I307" t="str">
            <v>Kbps</v>
          </cell>
          <cell r="J307">
            <v>0.25600000000000001</v>
          </cell>
          <cell r="K307">
            <v>64</v>
          </cell>
          <cell r="P307" t="str">
            <v>XAF</v>
          </cell>
          <cell r="Q307" t="str">
            <v>?</v>
          </cell>
          <cell r="R307">
            <v>0</v>
          </cell>
          <cell r="S307">
            <v>35000</v>
          </cell>
          <cell r="W307" t="str">
            <v>Yes</v>
          </cell>
          <cell r="X307" t="str">
            <v>No</v>
          </cell>
          <cell r="Y307" t="str">
            <v>No</v>
          </cell>
          <cell r="AA307" t="str">
            <v>Yes</v>
          </cell>
          <cell r="AC307">
            <v>520.11</v>
          </cell>
          <cell r="AD307">
            <v>67.290000000000006</v>
          </cell>
          <cell r="AE307">
            <v>239.7259761</v>
          </cell>
        </row>
        <row r="308">
          <cell r="C308" t="str">
            <v>Cameroon</v>
          </cell>
          <cell r="D308" t="str">
            <v>Camtel [Cameroon]</v>
          </cell>
          <cell r="E308" t="str">
            <v>ADSL</v>
          </cell>
          <cell r="F308" t="str">
            <v>No limit home</v>
          </cell>
          <cell r="H308">
            <v>256</v>
          </cell>
          <cell r="I308" t="str">
            <v>Kbps</v>
          </cell>
          <cell r="J308">
            <v>0.25600000000000001</v>
          </cell>
          <cell r="K308">
            <v>128</v>
          </cell>
          <cell r="P308" t="str">
            <v>XAF</v>
          </cell>
          <cell r="Q308" t="str">
            <v>?</v>
          </cell>
          <cell r="R308">
            <v>0</v>
          </cell>
          <cell r="S308">
            <v>20000</v>
          </cell>
          <cell r="W308" t="str">
            <v>Yes</v>
          </cell>
          <cell r="X308" t="str">
            <v>No</v>
          </cell>
          <cell r="Y308" t="str">
            <v>No</v>
          </cell>
          <cell r="AA308" t="str">
            <v>Yes</v>
          </cell>
          <cell r="AC308">
            <v>520.11</v>
          </cell>
          <cell r="AD308">
            <v>38.450000000000003</v>
          </cell>
          <cell r="AE308">
            <v>239.7259761</v>
          </cell>
        </row>
        <row r="309">
          <cell r="C309" t="str">
            <v>Cameroon</v>
          </cell>
          <cell r="D309" t="str">
            <v>MTN Network Solutions  [Cameroon]</v>
          </cell>
          <cell r="E309" t="str">
            <v>WiMax</v>
          </cell>
          <cell r="F309" t="str">
            <v>Discovery</v>
          </cell>
          <cell r="G309" t="str">
            <v>Up to</v>
          </cell>
          <cell r="H309">
            <v>192</v>
          </cell>
          <cell r="I309" t="str">
            <v>Kbps</v>
          </cell>
          <cell r="J309">
            <v>0.192</v>
          </cell>
          <cell r="M309">
            <v>5</v>
          </cell>
          <cell r="N309" t="str">
            <v>GB</v>
          </cell>
          <cell r="O309">
            <v>5</v>
          </cell>
          <cell r="P309" t="str">
            <v>XAF</v>
          </cell>
          <cell r="Q309">
            <v>130000</v>
          </cell>
          <cell r="R309" t="str">
            <v>?</v>
          </cell>
          <cell r="S309">
            <v>19500</v>
          </cell>
          <cell r="V309">
            <v>12</v>
          </cell>
          <cell r="W309" t="str">
            <v>No</v>
          </cell>
          <cell r="X309" t="str">
            <v>No</v>
          </cell>
          <cell r="Y309" t="str">
            <v>No</v>
          </cell>
          <cell r="AA309" t="str">
            <v>?</v>
          </cell>
          <cell r="AC309">
            <v>520.11</v>
          </cell>
          <cell r="AD309">
            <v>37.49</v>
          </cell>
          <cell r="AE309">
            <v>239.7259761</v>
          </cell>
        </row>
        <row r="310">
          <cell r="C310" t="str">
            <v>Cameroon</v>
          </cell>
          <cell r="D310" t="str">
            <v>MTN Network Solutions  [Cameroon]</v>
          </cell>
          <cell r="E310" t="str">
            <v>WiMax</v>
          </cell>
          <cell r="F310" t="str">
            <v>Discovery Plus</v>
          </cell>
          <cell r="G310" t="str">
            <v>Up to</v>
          </cell>
          <cell r="H310">
            <v>256</v>
          </cell>
          <cell r="I310" t="str">
            <v>Kbps</v>
          </cell>
          <cell r="J310">
            <v>0.25600000000000001</v>
          </cell>
          <cell r="M310">
            <v>5</v>
          </cell>
          <cell r="N310" t="str">
            <v>GB</v>
          </cell>
          <cell r="O310">
            <v>5</v>
          </cell>
          <cell r="P310" t="str">
            <v>XAF</v>
          </cell>
          <cell r="Q310">
            <v>130000</v>
          </cell>
          <cell r="R310" t="str">
            <v>?</v>
          </cell>
          <cell r="S310">
            <v>25000</v>
          </cell>
          <cell r="V310">
            <v>12</v>
          </cell>
          <cell r="W310" t="str">
            <v>No</v>
          </cell>
          <cell r="X310" t="str">
            <v>No</v>
          </cell>
          <cell r="Y310" t="str">
            <v>No</v>
          </cell>
          <cell r="AA310" t="str">
            <v>?</v>
          </cell>
          <cell r="AC310">
            <v>520.11</v>
          </cell>
          <cell r="AD310">
            <v>48.07</v>
          </cell>
          <cell r="AE310">
            <v>239.7259761</v>
          </cell>
        </row>
        <row r="311">
          <cell r="C311" t="str">
            <v>Cameroon</v>
          </cell>
          <cell r="D311" t="str">
            <v>MTN Network Solutions  [Cameroon]</v>
          </cell>
          <cell r="E311" t="str">
            <v>WiMax</v>
          </cell>
          <cell r="F311" t="str">
            <v>Comfort</v>
          </cell>
          <cell r="G311" t="str">
            <v>Up to</v>
          </cell>
          <cell r="H311">
            <v>400</v>
          </cell>
          <cell r="I311" t="str">
            <v>Kbps</v>
          </cell>
          <cell r="J311">
            <v>0.4</v>
          </cell>
          <cell r="M311">
            <v>5</v>
          </cell>
          <cell r="N311" t="str">
            <v>GB</v>
          </cell>
          <cell r="O311">
            <v>5</v>
          </cell>
          <cell r="P311" t="str">
            <v>XAF</v>
          </cell>
          <cell r="Q311">
            <v>130000</v>
          </cell>
          <cell r="R311" t="str">
            <v>?</v>
          </cell>
          <cell r="S311">
            <v>40000</v>
          </cell>
          <cell r="V311">
            <v>12</v>
          </cell>
          <cell r="W311" t="str">
            <v>No</v>
          </cell>
          <cell r="X311" t="str">
            <v>No</v>
          </cell>
          <cell r="Y311" t="str">
            <v>No</v>
          </cell>
          <cell r="AA311" t="str">
            <v>?</v>
          </cell>
          <cell r="AC311">
            <v>520.11</v>
          </cell>
          <cell r="AD311">
            <v>76.91</v>
          </cell>
          <cell r="AE311">
            <v>239.7259761</v>
          </cell>
        </row>
        <row r="312">
          <cell r="C312" t="str">
            <v>Cameroon</v>
          </cell>
          <cell r="D312" t="str">
            <v>MTN Network Solutions  [Cameroon]</v>
          </cell>
          <cell r="E312" t="str">
            <v>WiMax</v>
          </cell>
          <cell r="F312" t="str">
            <v>Go Surf</v>
          </cell>
          <cell r="G312" t="str">
            <v>Up to</v>
          </cell>
          <cell r="H312">
            <v>256</v>
          </cell>
          <cell r="I312" t="str">
            <v>Kbps</v>
          </cell>
          <cell r="J312">
            <v>0.25600000000000001</v>
          </cell>
          <cell r="P312" t="str">
            <v>XAF</v>
          </cell>
          <cell r="Q312">
            <v>0</v>
          </cell>
          <cell r="R312" t="str">
            <v>?</v>
          </cell>
          <cell r="S312">
            <v>90000</v>
          </cell>
          <cell r="V312">
            <v>12</v>
          </cell>
          <cell r="W312" t="str">
            <v>No</v>
          </cell>
          <cell r="X312" t="str">
            <v>No</v>
          </cell>
          <cell r="Y312" t="str">
            <v>No</v>
          </cell>
          <cell r="AA312" t="str">
            <v>?</v>
          </cell>
          <cell r="AC312">
            <v>520.11</v>
          </cell>
          <cell r="AD312">
            <v>173.04</v>
          </cell>
          <cell r="AE312">
            <v>239.7259761</v>
          </cell>
        </row>
        <row r="313">
          <cell r="C313" t="str">
            <v>Cameroon</v>
          </cell>
          <cell r="D313" t="str">
            <v>MTN Network Solutions  [Cameroon]</v>
          </cell>
          <cell r="E313" t="str">
            <v>WiMax</v>
          </cell>
          <cell r="F313" t="str">
            <v>Go Pro</v>
          </cell>
          <cell r="G313" t="str">
            <v>Up to</v>
          </cell>
          <cell r="H313">
            <v>512</v>
          </cell>
          <cell r="I313" t="str">
            <v>Kbps</v>
          </cell>
          <cell r="J313">
            <v>0.51200000000000001</v>
          </cell>
          <cell r="P313" t="str">
            <v>XAF</v>
          </cell>
          <cell r="Q313">
            <v>0</v>
          </cell>
          <cell r="R313" t="str">
            <v>?</v>
          </cell>
          <cell r="S313">
            <v>150000</v>
          </cell>
          <cell r="V313">
            <v>12</v>
          </cell>
          <cell r="W313" t="str">
            <v>No</v>
          </cell>
          <cell r="X313" t="str">
            <v>No</v>
          </cell>
          <cell r="Y313" t="str">
            <v>No</v>
          </cell>
          <cell r="AA313" t="str">
            <v>?</v>
          </cell>
          <cell r="AC313">
            <v>520.11</v>
          </cell>
          <cell r="AD313">
            <v>288.39999999999998</v>
          </cell>
          <cell r="AE313">
            <v>239.7259761</v>
          </cell>
        </row>
        <row r="314">
          <cell r="C314" t="str">
            <v>Cameroon</v>
          </cell>
          <cell r="D314" t="str">
            <v>MTN Network Solutions  [Cameroon]</v>
          </cell>
          <cell r="E314" t="str">
            <v>WiMax</v>
          </cell>
          <cell r="F314" t="str">
            <v>Go Bizz</v>
          </cell>
          <cell r="G314" t="str">
            <v>Up to</v>
          </cell>
          <cell r="H314">
            <v>1</v>
          </cell>
          <cell r="I314" t="str">
            <v>Mbps</v>
          </cell>
          <cell r="J314">
            <v>1</v>
          </cell>
          <cell r="P314" t="str">
            <v>XAF</v>
          </cell>
          <cell r="Q314">
            <v>0</v>
          </cell>
          <cell r="R314" t="str">
            <v>?</v>
          </cell>
          <cell r="S314">
            <v>260000</v>
          </cell>
          <cell r="V314">
            <v>12</v>
          </cell>
          <cell r="W314" t="str">
            <v>No</v>
          </cell>
          <cell r="X314" t="str">
            <v>No</v>
          </cell>
          <cell r="Y314" t="str">
            <v>No</v>
          </cell>
          <cell r="AA314" t="str">
            <v>?</v>
          </cell>
          <cell r="AC314">
            <v>520.11</v>
          </cell>
          <cell r="AD314">
            <v>499.89</v>
          </cell>
          <cell r="AE314">
            <v>239.7259761</v>
          </cell>
        </row>
        <row r="315">
          <cell r="C315" t="str">
            <v>Cameroon</v>
          </cell>
          <cell r="D315" t="str">
            <v>Orange [Cameroon]</v>
          </cell>
          <cell r="E315" t="str">
            <v>WiMax</v>
          </cell>
          <cell r="F315" t="str">
            <v>Home surf</v>
          </cell>
          <cell r="H315">
            <v>128</v>
          </cell>
          <cell r="I315" t="str">
            <v>Kbps</v>
          </cell>
          <cell r="J315">
            <v>0.128</v>
          </cell>
          <cell r="K315">
            <v>64</v>
          </cell>
          <cell r="L315" t="str">
            <v>Kbps</v>
          </cell>
          <cell r="P315" t="str">
            <v>XAF</v>
          </cell>
          <cell r="Q315">
            <v>0</v>
          </cell>
          <cell r="R315">
            <v>130000</v>
          </cell>
          <cell r="S315">
            <v>25000</v>
          </cell>
          <cell r="W315" t="str">
            <v>No</v>
          </cell>
          <cell r="X315" t="str">
            <v>No</v>
          </cell>
          <cell r="Y315" t="str">
            <v>No</v>
          </cell>
          <cell r="AA315" t="str">
            <v>?</v>
          </cell>
          <cell r="AC315">
            <v>520.11</v>
          </cell>
          <cell r="AD315">
            <v>48.07</v>
          </cell>
          <cell r="AE315">
            <v>239.7259761</v>
          </cell>
        </row>
        <row r="316">
          <cell r="C316" t="str">
            <v>Cameroon</v>
          </cell>
          <cell r="D316" t="str">
            <v>Orange [Cameroon]</v>
          </cell>
          <cell r="E316" t="str">
            <v>WiMax</v>
          </cell>
          <cell r="F316" t="str">
            <v>Home</v>
          </cell>
          <cell r="H316">
            <v>256</v>
          </cell>
          <cell r="I316" t="str">
            <v>Kbps</v>
          </cell>
          <cell r="J316">
            <v>0.25600000000000001</v>
          </cell>
          <cell r="K316">
            <v>128</v>
          </cell>
          <cell r="L316" t="str">
            <v>Kbps</v>
          </cell>
          <cell r="P316" t="str">
            <v>XAF</v>
          </cell>
          <cell r="Q316">
            <v>0</v>
          </cell>
          <cell r="R316">
            <v>130000</v>
          </cell>
          <cell r="S316">
            <v>40000</v>
          </cell>
          <cell r="W316" t="str">
            <v>No</v>
          </cell>
          <cell r="X316" t="str">
            <v>No</v>
          </cell>
          <cell r="Y316" t="str">
            <v>No</v>
          </cell>
          <cell r="AA316" t="str">
            <v>?</v>
          </cell>
          <cell r="AC316">
            <v>520.11</v>
          </cell>
          <cell r="AD316">
            <v>76.91</v>
          </cell>
          <cell r="AE316">
            <v>239.7259761</v>
          </cell>
        </row>
        <row r="317">
          <cell r="C317" t="str">
            <v>Cameroon</v>
          </cell>
          <cell r="D317" t="str">
            <v>Orange [Cameroon]</v>
          </cell>
          <cell r="E317" t="str">
            <v>WiMax</v>
          </cell>
          <cell r="F317" t="str">
            <v>Home Premium</v>
          </cell>
          <cell r="H317">
            <v>512</v>
          </cell>
          <cell r="I317" t="str">
            <v>Kbps</v>
          </cell>
          <cell r="J317">
            <v>0.51200000000000001</v>
          </cell>
          <cell r="K317">
            <v>128</v>
          </cell>
          <cell r="L317" t="str">
            <v>Kbps</v>
          </cell>
          <cell r="P317" t="str">
            <v>XAF</v>
          </cell>
          <cell r="Q317">
            <v>0</v>
          </cell>
          <cell r="R317">
            <v>130000</v>
          </cell>
          <cell r="S317">
            <v>75000</v>
          </cell>
          <cell r="W317" t="str">
            <v>No</v>
          </cell>
          <cell r="X317" t="str">
            <v>No</v>
          </cell>
          <cell r="Y317" t="str">
            <v>No</v>
          </cell>
          <cell r="AA317" t="str">
            <v>?</v>
          </cell>
          <cell r="AC317">
            <v>520.11</v>
          </cell>
          <cell r="AD317">
            <v>144.19999999999999</v>
          </cell>
          <cell r="AE317">
            <v>239.7259761</v>
          </cell>
        </row>
        <row r="318">
          <cell r="C318" t="str">
            <v>Cameroon</v>
          </cell>
          <cell r="D318" t="str">
            <v>Ringo [Cameroon]</v>
          </cell>
          <cell r="E318" t="str">
            <v>Fibre</v>
          </cell>
          <cell r="F318" t="str">
            <v>Fibre Ringo</v>
          </cell>
          <cell r="G318" t="str">
            <v>Up to</v>
          </cell>
          <cell r="H318">
            <v>1</v>
          </cell>
          <cell r="I318" t="str">
            <v>Mbps</v>
          </cell>
          <cell r="J318">
            <v>1</v>
          </cell>
          <cell r="P318" t="str">
            <v>XAF</v>
          </cell>
          <cell r="Q318">
            <v>95000</v>
          </cell>
          <cell r="R318">
            <v>0</v>
          </cell>
          <cell r="S318">
            <v>25000</v>
          </cell>
          <cell r="W318" t="str">
            <v>No</v>
          </cell>
          <cell r="X318" t="str">
            <v>No</v>
          </cell>
          <cell r="Y318" t="str">
            <v>No</v>
          </cell>
          <cell r="AA318" t="str">
            <v>?</v>
          </cell>
          <cell r="AC318">
            <v>520.11</v>
          </cell>
          <cell r="AD318">
            <v>48.07</v>
          </cell>
          <cell r="AE318">
            <v>239.7259761</v>
          </cell>
        </row>
        <row r="319">
          <cell r="C319" t="str">
            <v>Cameroon</v>
          </cell>
          <cell r="D319" t="str">
            <v>Ringo [Cameroon]</v>
          </cell>
          <cell r="E319" t="str">
            <v>Fibre</v>
          </cell>
          <cell r="F319" t="str">
            <v>Fibre Ringo</v>
          </cell>
          <cell r="G319" t="str">
            <v>Up to</v>
          </cell>
          <cell r="H319">
            <v>2</v>
          </cell>
          <cell r="I319" t="str">
            <v>Mbps</v>
          </cell>
          <cell r="J319">
            <v>2</v>
          </cell>
          <cell r="P319" t="str">
            <v>XAF</v>
          </cell>
          <cell r="Q319">
            <v>95000</v>
          </cell>
          <cell r="R319">
            <v>0</v>
          </cell>
          <cell r="S319">
            <v>50000</v>
          </cell>
          <cell r="W319" t="str">
            <v>No</v>
          </cell>
          <cell r="X319" t="str">
            <v>No</v>
          </cell>
          <cell r="Y319" t="str">
            <v>No</v>
          </cell>
          <cell r="AA319" t="str">
            <v>?</v>
          </cell>
          <cell r="AC319">
            <v>520.11</v>
          </cell>
          <cell r="AD319">
            <v>96.13</v>
          </cell>
          <cell r="AE319">
            <v>239.7259761</v>
          </cell>
        </row>
        <row r="320">
          <cell r="C320" t="str">
            <v>Cameroon</v>
          </cell>
          <cell r="D320" t="str">
            <v>Ringo [Cameroon]</v>
          </cell>
          <cell r="E320" t="str">
            <v>Fibre</v>
          </cell>
          <cell r="F320" t="str">
            <v>Fibre Ringo</v>
          </cell>
          <cell r="G320" t="str">
            <v>Up to</v>
          </cell>
          <cell r="H320">
            <v>4</v>
          </cell>
          <cell r="I320" t="str">
            <v>Mbps</v>
          </cell>
          <cell r="J320">
            <v>4</v>
          </cell>
          <cell r="P320" t="str">
            <v>XAF</v>
          </cell>
          <cell r="Q320">
            <v>95000</v>
          </cell>
          <cell r="R320">
            <v>0</v>
          </cell>
          <cell r="S320">
            <v>100000</v>
          </cell>
          <cell r="W320" t="str">
            <v>No</v>
          </cell>
          <cell r="X320" t="str">
            <v>No</v>
          </cell>
          <cell r="Y320" t="str">
            <v>No</v>
          </cell>
          <cell r="AA320" t="str">
            <v>?</v>
          </cell>
          <cell r="AC320">
            <v>520.11</v>
          </cell>
          <cell r="AD320">
            <v>192.27</v>
          </cell>
          <cell r="AE320">
            <v>239.7259761</v>
          </cell>
        </row>
        <row r="321">
          <cell r="C321" t="str">
            <v>Cameroon</v>
          </cell>
          <cell r="D321" t="str">
            <v>Ringo [Cameroon]</v>
          </cell>
          <cell r="E321" t="str">
            <v>Fibre</v>
          </cell>
          <cell r="F321" t="str">
            <v>Fixed internet</v>
          </cell>
          <cell r="G321" t="str">
            <v>Up to</v>
          </cell>
          <cell r="H321">
            <v>256</v>
          </cell>
          <cell r="I321" t="str">
            <v>Kbps</v>
          </cell>
          <cell r="J321">
            <v>0.25600000000000001</v>
          </cell>
          <cell r="P321" t="str">
            <v>XAF</v>
          </cell>
          <cell r="Q321" t="str">
            <v>?</v>
          </cell>
          <cell r="R321" t="str">
            <v>?</v>
          </cell>
          <cell r="S321">
            <v>25000</v>
          </cell>
          <cell r="W321" t="str">
            <v>No</v>
          </cell>
          <cell r="X321" t="str">
            <v>No</v>
          </cell>
          <cell r="Y321" t="str">
            <v>No</v>
          </cell>
          <cell r="AA321" t="str">
            <v>?</v>
          </cell>
          <cell r="AC321">
            <v>520.11</v>
          </cell>
          <cell r="AD321">
            <v>48.07</v>
          </cell>
          <cell r="AE321">
            <v>239.7259761</v>
          </cell>
        </row>
        <row r="322">
          <cell r="C322" t="str">
            <v>Cameroon</v>
          </cell>
          <cell r="D322" t="str">
            <v>Ringo [Cameroon]</v>
          </cell>
          <cell r="E322" t="str">
            <v>Fibre</v>
          </cell>
          <cell r="F322" t="str">
            <v>Fixed internet</v>
          </cell>
          <cell r="G322" t="str">
            <v>Up to</v>
          </cell>
          <cell r="H322">
            <v>512</v>
          </cell>
          <cell r="I322" t="str">
            <v>Kbps</v>
          </cell>
          <cell r="J322">
            <v>0.51200000000000001</v>
          </cell>
          <cell r="P322" t="str">
            <v>XAF</v>
          </cell>
          <cell r="Q322" t="str">
            <v>?</v>
          </cell>
          <cell r="R322" t="str">
            <v>?</v>
          </cell>
          <cell r="S322">
            <v>50000</v>
          </cell>
          <cell r="W322" t="str">
            <v>No</v>
          </cell>
          <cell r="X322" t="str">
            <v>No</v>
          </cell>
          <cell r="Y322" t="str">
            <v>No</v>
          </cell>
          <cell r="AA322" t="str">
            <v>?</v>
          </cell>
          <cell r="AC322">
            <v>520.11</v>
          </cell>
          <cell r="AD322">
            <v>96.13</v>
          </cell>
          <cell r="AE322">
            <v>239.7259761</v>
          </cell>
        </row>
        <row r="323">
          <cell r="C323" t="str">
            <v>Cameroon</v>
          </cell>
          <cell r="D323" t="str">
            <v>Ringo [Cameroon]</v>
          </cell>
          <cell r="E323" t="str">
            <v>Fibre</v>
          </cell>
          <cell r="F323" t="str">
            <v>Fixed internet</v>
          </cell>
          <cell r="G323" t="str">
            <v>Up to</v>
          </cell>
          <cell r="H323">
            <v>1</v>
          </cell>
          <cell r="I323" t="str">
            <v>Mbps</v>
          </cell>
          <cell r="J323">
            <v>1</v>
          </cell>
          <cell r="P323" t="str">
            <v>XAF</v>
          </cell>
          <cell r="Q323" t="str">
            <v>?</v>
          </cell>
          <cell r="R323" t="str">
            <v>?</v>
          </cell>
          <cell r="S323">
            <v>100000</v>
          </cell>
          <cell r="W323" t="str">
            <v>No</v>
          </cell>
          <cell r="X323" t="str">
            <v>No</v>
          </cell>
          <cell r="Y323" t="str">
            <v>No</v>
          </cell>
          <cell r="AA323" t="str">
            <v>?</v>
          </cell>
          <cell r="AC323">
            <v>520.11</v>
          </cell>
          <cell r="AD323">
            <v>192.27</v>
          </cell>
          <cell r="AE323">
            <v>239.7259761</v>
          </cell>
        </row>
        <row r="324">
          <cell r="C324" t="str">
            <v>Cameroon</v>
          </cell>
          <cell r="D324" t="str">
            <v>Ringo [Cameroon]</v>
          </cell>
          <cell r="E324" t="str">
            <v>Fibre</v>
          </cell>
          <cell r="F324" t="str">
            <v>Fixed internet</v>
          </cell>
          <cell r="G324" t="str">
            <v>Up to</v>
          </cell>
          <cell r="H324">
            <v>2</v>
          </cell>
          <cell r="I324" t="str">
            <v>Mbps</v>
          </cell>
          <cell r="J324">
            <v>2</v>
          </cell>
          <cell r="P324" t="str">
            <v>XAF</v>
          </cell>
          <cell r="Q324" t="str">
            <v>?</v>
          </cell>
          <cell r="R324" t="str">
            <v>?</v>
          </cell>
          <cell r="S324">
            <v>200000</v>
          </cell>
          <cell r="W324" t="str">
            <v>No</v>
          </cell>
          <cell r="X324" t="str">
            <v>No</v>
          </cell>
          <cell r="Y324" t="str">
            <v>No</v>
          </cell>
          <cell r="AA324" t="str">
            <v>?</v>
          </cell>
          <cell r="AC324">
            <v>520.11</v>
          </cell>
          <cell r="AD324">
            <v>384.53</v>
          </cell>
          <cell r="AE324">
            <v>239.7259761</v>
          </cell>
        </row>
        <row r="325">
          <cell r="C325" t="str">
            <v>Canada</v>
          </cell>
          <cell r="D325" t="str">
            <v>Bell Canada [Canada]</v>
          </cell>
          <cell r="E325" t="str">
            <v>FTTC</v>
          </cell>
          <cell r="F325" t="str">
            <v>Bell Fibe Internet 5/1</v>
          </cell>
          <cell r="H325">
            <v>5</v>
          </cell>
          <cell r="I325" t="str">
            <v>Mbps</v>
          </cell>
          <cell r="J325">
            <v>5</v>
          </cell>
          <cell r="K325">
            <v>1</v>
          </cell>
          <cell r="L325" t="str">
            <v>Mbps</v>
          </cell>
          <cell r="M325">
            <v>40</v>
          </cell>
          <cell r="N325" t="str">
            <v>GB</v>
          </cell>
          <cell r="O325">
            <v>40</v>
          </cell>
          <cell r="P325" t="str">
            <v>CAD</v>
          </cell>
          <cell r="Q325">
            <v>49.95</v>
          </cell>
          <cell r="R325">
            <v>0</v>
          </cell>
          <cell r="S325">
            <v>47.95</v>
          </cell>
          <cell r="T325">
            <v>34.950000000000003</v>
          </cell>
          <cell r="U325">
            <v>3</v>
          </cell>
          <cell r="W325" t="str">
            <v>No</v>
          </cell>
          <cell r="X325" t="str">
            <v>No</v>
          </cell>
          <cell r="Y325" t="str">
            <v>No</v>
          </cell>
          <cell r="AA325" t="str">
            <v>No</v>
          </cell>
          <cell r="AC325">
            <v>1.1200000000000001</v>
          </cell>
          <cell r="AD325">
            <v>42.81</v>
          </cell>
          <cell r="AE325">
            <v>1.2372305109999999</v>
          </cell>
        </row>
        <row r="326">
          <cell r="C326" t="str">
            <v>Canada</v>
          </cell>
          <cell r="D326" t="str">
            <v>Bell Canada [Canada]</v>
          </cell>
          <cell r="E326" t="str">
            <v>FTTC</v>
          </cell>
          <cell r="F326" t="str">
            <v>Bell Fibe Internet 15/10</v>
          </cell>
          <cell r="H326">
            <v>15</v>
          </cell>
          <cell r="I326" t="str">
            <v>Mbps</v>
          </cell>
          <cell r="J326">
            <v>15</v>
          </cell>
          <cell r="K326">
            <v>10</v>
          </cell>
          <cell r="L326" t="str">
            <v>Mbps</v>
          </cell>
          <cell r="M326">
            <v>80</v>
          </cell>
          <cell r="N326" t="str">
            <v>GB</v>
          </cell>
          <cell r="O326">
            <v>80</v>
          </cell>
          <cell r="P326" t="str">
            <v>CAD</v>
          </cell>
          <cell r="Q326">
            <v>49.95</v>
          </cell>
          <cell r="R326">
            <v>0</v>
          </cell>
          <cell r="S326">
            <v>57.95</v>
          </cell>
          <cell r="T326">
            <v>39.950000000000003</v>
          </cell>
          <cell r="U326">
            <v>3</v>
          </cell>
          <cell r="W326" t="str">
            <v>No</v>
          </cell>
          <cell r="X326" t="str">
            <v>No</v>
          </cell>
          <cell r="Y326" t="str">
            <v>No</v>
          </cell>
          <cell r="AA326" t="str">
            <v>No</v>
          </cell>
          <cell r="AC326">
            <v>1.1200000000000001</v>
          </cell>
          <cell r="AD326">
            <v>51.74</v>
          </cell>
          <cell r="AE326">
            <v>1.2372305109999999</v>
          </cell>
        </row>
        <row r="327">
          <cell r="C327" t="str">
            <v>Canada</v>
          </cell>
          <cell r="D327" t="str">
            <v>Bell Canada [Canada]</v>
          </cell>
          <cell r="E327" t="str">
            <v>FTTC</v>
          </cell>
          <cell r="F327" t="str">
            <v>Bell Fibe Internet 25/10</v>
          </cell>
          <cell r="H327">
            <v>25</v>
          </cell>
          <cell r="I327" t="str">
            <v>Mbps</v>
          </cell>
          <cell r="J327">
            <v>25</v>
          </cell>
          <cell r="K327">
            <v>10</v>
          </cell>
          <cell r="L327" t="str">
            <v>Mbps</v>
          </cell>
          <cell r="M327">
            <v>100</v>
          </cell>
          <cell r="N327" t="str">
            <v>GB</v>
          </cell>
          <cell r="O327">
            <v>100</v>
          </cell>
          <cell r="P327" t="str">
            <v>CAD</v>
          </cell>
          <cell r="Q327">
            <v>49.95</v>
          </cell>
          <cell r="R327">
            <v>0</v>
          </cell>
          <cell r="S327">
            <v>61.95</v>
          </cell>
          <cell r="T327">
            <v>39.950000000000003</v>
          </cell>
          <cell r="U327">
            <v>3</v>
          </cell>
          <cell r="W327" t="str">
            <v>No</v>
          </cell>
          <cell r="X327" t="str">
            <v>No</v>
          </cell>
          <cell r="Y327" t="str">
            <v>No</v>
          </cell>
          <cell r="AA327" t="str">
            <v>No</v>
          </cell>
          <cell r="AC327">
            <v>1.1200000000000001</v>
          </cell>
          <cell r="AD327">
            <v>55.31</v>
          </cell>
          <cell r="AE327">
            <v>1.2372305109999999</v>
          </cell>
        </row>
        <row r="328">
          <cell r="C328" t="str">
            <v>Canada</v>
          </cell>
          <cell r="D328" t="str">
            <v>Bell Canada [Canada]</v>
          </cell>
          <cell r="E328" t="str">
            <v>FTTH</v>
          </cell>
          <cell r="F328" t="str">
            <v>Bell Fibe Internet 50/10</v>
          </cell>
          <cell r="H328">
            <v>50</v>
          </cell>
          <cell r="I328" t="str">
            <v>Mbps</v>
          </cell>
          <cell r="J328">
            <v>50</v>
          </cell>
          <cell r="K328">
            <v>10</v>
          </cell>
          <cell r="L328" t="str">
            <v>Mbps</v>
          </cell>
          <cell r="M328">
            <v>150</v>
          </cell>
          <cell r="N328" t="str">
            <v>GB</v>
          </cell>
          <cell r="O328">
            <v>150</v>
          </cell>
          <cell r="P328" t="str">
            <v>CAD</v>
          </cell>
          <cell r="Q328">
            <v>49.95</v>
          </cell>
          <cell r="R328">
            <v>0</v>
          </cell>
          <cell r="S328">
            <v>69.95</v>
          </cell>
          <cell r="T328">
            <v>49.95</v>
          </cell>
          <cell r="U328">
            <v>3</v>
          </cell>
          <cell r="W328" t="str">
            <v>No</v>
          </cell>
          <cell r="X328" t="str">
            <v>No</v>
          </cell>
          <cell r="Y328" t="str">
            <v>No</v>
          </cell>
          <cell r="AA328" t="str">
            <v>No</v>
          </cell>
          <cell r="AC328">
            <v>1.1200000000000001</v>
          </cell>
          <cell r="AD328">
            <v>62.46</v>
          </cell>
          <cell r="AE328">
            <v>1.2372305109999999</v>
          </cell>
        </row>
        <row r="329">
          <cell r="C329" t="str">
            <v>Canada</v>
          </cell>
          <cell r="D329" t="str">
            <v>Bell Canada [Canada]</v>
          </cell>
          <cell r="E329" t="str">
            <v>FTTH</v>
          </cell>
          <cell r="F329" t="str">
            <v>Bell Fibe Internet 175/175</v>
          </cell>
          <cell r="H329">
            <v>175</v>
          </cell>
          <cell r="I329" t="str">
            <v>Mbps</v>
          </cell>
          <cell r="J329">
            <v>175</v>
          </cell>
          <cell r="K329">
            <v>175</v>
          </cell>
          <cell r="L329" t="str">
            <v>Mbps</v>
          </cell>
          <cell r="M329">
            <v>300</v>
          </cell>
          <cell r="N329" t="str">
            <v>GB</v>
          </cell>
          <cell r="O329">
            <v>300</v>
          </cell>
          <cell r="P329" t="str">
            <v>CAD</v>
          </cell>
          <cell r="Q329">
            <v>49.95</v>
          </cell>
          <cell r="R329">
            <v>0</v>
          </cell>
          <cell r="S329">
            <v>89.95</v>
          </cell>
          <cell r="W329" t="str">
            <v>No</v>
          </cell>
          <cell r="X329" t="str">
            <v>No</v>
          </cell>
          <cell r="Y329" t="str">
            <v>No</v>
          </cell>
          <cell r="AA329" t="str">
            <v>No</v>
          </cell>
          <cell r="AC329">
            <v>1.1200000000000001</v>
          </cell>
          <cell r="AD329">
            <v>80.31</v>
          </cell>
          <cell r="AE329">
            <v>1.2372305109999999</v>
          </cell>
        </row>
        <row r="330">
          <cell r="C330" t="str">
            <v>Canada</v>
          </cell>
          <cell r="D330" t="str">
            <v>Rogers Communications [Canada]</v>
          </cell>
          <cell r="E330" t="str">
            <v>Cable</v>
          </cell>
          <cell r="F330" t="str">
            <v>Ultimate Fibre</v>
          </cell>
          <cell r="G330" t="str">
            <v>Up to</v>
          </cell>
          <cell r="H330">
            <v>350</v>
          </cell>
          <cell r="I330" t="str">
            <v>Mbps</v>
          </cell>
          <cell r="J330">
            <v>350</v>
          </cell>
          <cell r="K330">
            <v>350</v>
          </cell>
          <cell r="L330" t="str">
            <v>Mbps</v>
          </cell>
          <cell r="M330">
            <v>2000</v>
          </cell>
          <cell r="N330" t="str">
            <v>GB</v>
          </cell>
          <cell r="O330">
            <v>2000</v>
          </cell>
          <cell r="P330" t="str">
            <v>CAD</v>
          </cell>
          <cell r="Q330" t="str">
            <v>?</v>
          </cell>
          <cell r="R330">
            <v>0</v>
          </cell>
          <cell r="S330">
            <v>225.99</v>
          </cell>
          <cell r="W330" t="str">
            <v>No</v>
          </cell>
          <cell r="X330" t="str">
            <v>No</v>
          </cell>
          <cell r="Y330" t="str">
            <v>No</v>
          </cell>
          <cell r="AA330" t="str">
            <v>No</v>
          </cell>
          <cell r="AC330">
            <v>1.1200000000000001</v>
          </cell>
          <cell r="AD330">
            <v>201.78</v>
          </cell>
          <cell r="AE330">
            <v>1.2372305109999999</v>
          </cell>
        </row>
        <row r="331">
          <cell r="C331" t="str">
            <v>Canada</v>
          </cell>
          <cell r="D331" t="str">
            <v>Rogers Communications [Canada]</v>
          </cell>
          <cell r="E331" t="str">
            <v>Cable</v>
          </cell>
          <cell r="F331" t="str">
            <v>Hybrid Fibre 250</v>
          </cell>
          <cell r="G331" t="str">
            <v>Up to</v>
          </cell>
          <cell r="H331">
            <v>250</v>
          </cell>
          <cell r="I331" t="str">
            <v>Mbps</v>
          </cell>
          <cell r="J331">
            <v>250</v>
          </cell>
          <cell r="K331">
            <v>20</v>
          </cell>
          <cell r="L331" t="str">
            <v>Mbps</v>
          </cell>
          <cell r="M331">
            <v>500</v>
          </cell>
          <cell r="N331" t="str">
            <v>GB</v>
          </cell>
          <cell r="O331">
            <v>500</v>
          </cell>
          <cell r="P331" t="str">
            <v>CAD</v>
          </cell>
          <cell r="Q331" t="str">
            <v>?</v>
          </cell>
          <cell r="R331">
            <v>0</v>
          </cell>
          <cell r="S331">
            <v>99.99</v>
          </cell>
          <cell r="W331" t="str">
            <v>No</v>
          </cell>
          <cell r="X331" t="str">
            <v>No</v>
          </cell>
          <cell r="Y331" t="str">
            <v>No</v>
          </cell>
          <cell r="AA331" t="str">
            <v>No</v>
          </cell>
          <cell r="AC331">
            <v>1.1200000000000001</v>
          </cell>
          <cell r="AD331">
            <v>89.28</v>
          </cell>
          <cell r="AE331">
            <v>1.2372305109999999</v>
          </cell>
        </row>
        <row r="332">
          <cell r="C332" t="str">
            <v>Canada</v>
          </cell>
          <cell r="D332" t="str">
            <v>Rogers Communications [Canada]</v>
          </cell>
          <cell r="E332" t="str">
            <v>Cable</v>
          </cell>
          <cell r="F332" t="str">
            <v>Hybrid Fibre 150</v>
          </cell>
          <cell r="G332" t="str">
            <v>Up to</v>
          </cell>
          <cell r="H332">
            <v>150</v>
          </cell>
          <cell r="I332" t="str">
            <v>Mbps</v>
          </cell>
          <cell r="J332">
            <v>150</v>
          </cell>
          <cell r="K332">
            <v>15</v>
          </cell>
          <cell r="L332" t="str">
            <v>Mbps</v>
          </cell>
          <cell r="M332">
            <v>350</v>
          </cell>
          <cell r="N332" t="str">
            <v>GB</v>
          </cell>
          <cell r="O332">
            <v>350</v>
          </cell>
          <cell r="P332" t="str">
            <v>CAD</v>
          </cell>
          <cell r="Q332" t="str">
            <v>?</v>
          </cell>
          <cell r="R332">
            <v>0</v>
          </cell>
          <cell r="S332">
            <v>85.99</v>
          </cell>
          <cell r="W332" t="str">
            <v>No</v>
          </cell>
          <cell r="X332" t="str">
            <v>No</v>
          </cell>
          <cell r="Y332" t="str">
            <v>No</v>
          </cell>
          <cell r="AA332" t="str">
            <v>No</v>
          </cell>
          <cell r="AC332">
            <v>1.1200000000000001</v>
          </cell>
          <cell r="AD332">
            <v>76.78</v>
          </cell>
          <cell r="AE332">
            <v>1.2372305109999999</v>
          </cell>
        </row>
        <row r="333">
          <cell r="C333" t="str">
            <v>Canada</v>
          </cell>
          <cell r="D333" t="str">
            <v>Rogers Communications [Canada]</v>
          </cell>
          <cell r="E333" t="str">
            <v>Cable</v>
          </cell>
          <cell r="F333" t="str">
            <v>Hybrid Fibre 60</v>
          </cell>
          <cell r="G333" t="str">
            <v>Up to</v>
          </cell>
          <cell r="H333">
            <v>60</v>
          </cell>
          <cell r="I333" t="str">
            <v>Mbps</v>
          </cell>
          <cell r="J333">
            <v>60</v>
          </cell>
          <cell r="K333">
            <v>10</v>
          </cell>
          <cell r="L333" t="str">
            <v>Mbps</v>
          </cell>
          <cell r="M333">
            <v>120</v>
          </cell>
          <cell r="N333" t="str">
            <v>GB</v>
          </cell>
          <cell r="O333">
            <v>120</v>
          </cell>
          <cell r="P333" t="str">
            <v>CAD</v>
          </cell>
          <cell r="Q333" t="str">
            <v>?</v>
          </cell>
          <cell r="R333">
            <v>0</v>
          </cell>
          <cell r="S333">
            <v>69.989999999999995</v>
          </cell>
          <cell r="W333" t="str">
            <v>No</v>
          </cell>
          <cell r="X333" t="str">
            <v>No</v>
          </cell>
          <cell r="Y333" t="str">
            <v>No</v>
          </cell>
          <cell r="AA333" t="str">
            <v>No</v>
          </cell>
          <cell r="AC333">
            <v>1.1200000000000001</v>
          </cell>
          <cell r="AD333">
            <v>62.49</v>
          </cell>
          <cell r="AE333">
            <v>1.2372305109999999</v>
          </cell>
        </row>
        <row r="334">
          <cell r="C334" t="str">
            <v>Canada</v>
          </cell>
          <cell r="D334" t="str">
            <v>Rogers Communications [Canada]</v>
          </cell>
          <cell r="E334" t="str">
            <v>Cable</v>
          </cell>
          <cell r="F334" t="str">
            <v>Hybrid Fibre 30</v>
          </cell>
          <cell r="G334" t="str">
            <v>Up to</v>
          </cell>
          <cell r="H334">
            <v>30</v>
          </cell>
          <cell r="I334" t="str">
            <v>Mbps</v>
          </cell>
          <cell r="J334">
            <v>30</v>
          </cell>
          <cell r="K334">
            <v>5</v>
          </cell>
          <cell r="L334" t="str">
            <v>Mbps</v>
          </cell>
          <cell r="M334">
            <v>70</v>
          </cell>
          <cell r="N334" t="str">
            <v>GB</v>
          </cell>
          <cell r="O334">
            <v>70</v>
          </cell>
          <cell r="P334" t="str">
            <v>CAD</v>
          </cell>
          <cell r="Q334" t="str">
            <v>?</v>
          </cell>
          <cell r="R334">
            <v>0</v>
          </cell>
          <cell r="S334">
            <v>61.99</v>
          </cell>
          <cell r="W334" t="str">
            <v>No</v>
          </cell>
          <cell r="X334" t="str">
            <v>No</v>
          </cell>
          <cell r="Y334" t="str">
            <v>No</v>
          </cell>
          <cell r="AA334" t="str">
            <v>No</v>
          </cell>
          <cell r="AC334">
            <v>1.1200000000000001</v>
          </cell>
          <cell r="AD334">
            <v>55.35</v>
          </cell>
          <cell r="AE334">
            <v>1.2372305109999999</v>
          </cell>
        </row>
        <row r="335">
          <cell r="C335" t="str">
            <v>Canada</v>
          </cell>
          <cell r="D335" t="str">
            <v>Rogers Communications [Canada]</v>
          </cell>
          <cell r="E335" t="str">
            <v>Cable</v>
          </cell>
          <cell r="F335" t="str">
            <v>Hybrid Fibre 10</v>
          </cell>
          <cell r="G335" t="str">
            <v>Up to</v>
          </cell>
          <cell r="H335">
            <v>10</v>
          </cell>
          <cell r="I335" t="str">
            <v>Mbps</v>
          </cell>
          <cell r="J335">
            <v>10</v>
          </cell>
          <cell r="K335">
            <v>1</v>
          </cell>
          <cell r="L335" t="str">
            <v>Mbps</v>
          </cell>
          <cell r="M335">
            <v>25</v>
          </cell>
          <cell r="N335" t="str">
            <v>GB</v>
          </cell>
          <cell r="O335">
            <v>25</v>
          </cell>
          <cell r="P335" t="str">
            <v>CAD</v>
          </cell>
          <cell r="Q335" t="str">
            <v>?</v>
          </cell>
          <cell r="R335">
            <v>0</v>
          </cell>
          <cell r="S335">
            <v>51.99</v>
          </cell>
          <cell r="W335" t="str">
            <v>No</v>
          </cell>
          <cell r="X335" t="str">
            <v>No</v>
          </cell>
          <cell r="Y335" t="str">
            <v>No</v>
          </cell>
          <cell r="AA335" t="str">
            <v>No</v>
          </cell>
          <cell r="AC335">
            <v>1.1200000000000001</v>
          </cell>
          <cell r="AD335">
            <v>46.42</v>
          </cell>
          <cell r="AE335">
            <v>1.2372305109999999</v>
          </cell>
        </row>
        <row r="336">
          <cell r="C336" t="str">
            <v>Canada</v>
          </cell>
          <cell r="D336" t="str">
            <v>Shaw Communications [Canada]</v>
          </cell>
          <cell r="E336" t="str">
            <v>Cable</v>
          </cell>
          <cell r="F336" t="str">
            <v>High Speed 10</v>
          </cell>
          <cell r="H336">
            <v>10</v>
          </cell>
          <cell r="I336" t="str">
            <v>Mbps</v>
          </cell>
          <cell r="J336">
            <v>10</v>
          </cell>
          <cell r="K336">
            <v>512</v>
          </cell>
          <cell r="L336" t="str">
            <v>Kbps</v>
          </cell>
          <cell r="M336">
            <v>125</v>
          </cell>
          <cell r="N336" t="str">
            <v>GB</v>
          </cell>
          <cell r="O336">
            <v>125</v>
          </cell>
          <cell r="P336" t="str">
            <v>CAD</v>
          </cell>
          <cell r="Q336">
            <v>29.95</v>
          </cell>
          <cell r="R336">
            <v>0</v>
          </cell>
          <cell r="S336">
            <v>55</v>
          </cell>
          <cell r="T336">
            <v>25</v>
          </cell>
          <cell r="U336">
            <v>5</v>
          </cell>
          <cell r="W336" t="str">
            <v>No</v>
          </cell>
          <cell r="X336" t="str">
            <v>No</v>
          </cell>
          <cell r="Y336" t="str">
            <v>No</v>
          </cell>
          <cell r="AA336" t="str">
            <v>No</v>
          </cell>
          <cell r="AC336">
            <v>1.1200000000000001</v>
          </cell>
          <cell r="AD336">
            <v>49.11</v>
          </cell>
          <cell r="AE336">
            <v>1.2372305109999999</v>
          </cell>
        </row>
        <row r="337">
          <cell r="C337" t="str">
            <v>Canada</v>
          </cell>
          <cell r="D337" t="str">
            <v>Shaw Communications [Canada]</v>
          </cell>
          <cell r="E337" t="str">
            <v>Cable</v>
          </cell>
          <cell r="F337" t="str">
            <v>High Speed 25</v>
          </cell>
          <cell r="H337">
            <v>25</v>
          </cell>
          <cell r="I337" t="str">
            <v>Mbps</v>
          </cell>
          <cell r="J337">
            <v>25</v>
          </cell>
          <cell r="K337">
            <v>2.5</v>
          </cell>
          <cell r="L337" t="str">
            <v>Mbps</v>
          </cell>
          <cell r="M337">
            <v>250</v>
          </cell>
          <cell r="N337" t="str">
            <v>GB</v>
          </cell>
          <cell r="O337">
            <v>250</v>
          </cell>
          <cell r="P337" t="str">
            <v>CAD</v>
          </cell>
          <cell r="Q337">
            <v>29.95</v>
          </cell>
          <cell r="R337">
            <v>0</v>
          </cell>
          <cell r="S337">
            <v>60</v>
          </cell>
          <cell r="T337">
            <v>30</v>
          </cell>
          <cell r="U337">
            <v>5</v>
          </cell>
          <cell r="W337" t="str">
            <v>No</v>
          </cell>
          <cell r="X337" t="str">
            <v>No</v>
          </cell>
          <cell r="Y337" t="str">
            <v>No</v>
          </cell>
          <cell r="AA337" t="str">
            <v>No</v>
          </cell>
          <cell r="AC337">
            <v>1.1200000000000001</v>
          </cell>
          <cell r="AD337">
            <v>53.57</v>
          </cell>
          <cell r="AE337">
            <v>1.2372305109999999</v>
          </cell>
        </row>
        <row r="338">
          <cell r="C338" t="str">
            <v>Canada</v>
          </cell>
          <cell r="D338" t="str">
            <v>Shaw Communications [Canada]</v>
          </cell>
          <cell r="E338" t="str">
            <v>Cable</v>
          </cell>
          <cell r="F338" t="str">
            <v>Broadband 50</v>
          </cell>
          <cell r="H338">
            <v>50</v>
          </cell>
          <cell r="I338" t="str">
            <v>Mbps</v>
          </cell>
          <cell r="J338">
            <v>50</v>
          </cell>
          <cell r="K338">
            <v>3</v>
          </cell>
          <cell r="L338" t="str">
            <v>Mbps</v>
          </cell>
          <cell r="M338">
            <v>400</v>
          </cell>
          <cell r="N338" t="str">
            <v>GB</v>
          </cell>
          <cell r="O338">
            <v>400</v>
          </cell>
          <cell r="P338" t="str">
            <v>CAD</v>
          </cell>
          <cell r="Q338">
            <v>29.95</v>
          </cell>
          <cell r="R338">
            <v>0</v>
          </cell>
          <cell r="S338">
            <v>80</v>
          </cell>
          <cell r="T338">
            <v>0</v>
          </cell>
          <cell r="U338">
            <v>1</v>
          </cell>
          <cell r="W338" t="str">
            <v>No</v>
          </cell>
          <cell r="X338" t="str">
            <v>No</v>
          </cell>
          <cell r="Y338" t="str">
            <v>No</v>
          </cell>
          <cell r="AA338" t="str">
            <v>No</v>
          </cell>
          <cell r="AC338">
            <v>1.1200000000000001</v>
          </cell>
          <cell r="AD338">
            <v>71.430000000000007</v>
          </cell>
          <cell r="AE338">
            <v>1.2372305109999999</v>
          </cell>
        </row>
        <row r="339">
          <cell r="C339" t="str">
            <v>Canada</v>
          </cell>
          <cell r="D339" t="str">
            <v>Shaw Communications [Canada]</v>
          </cell>
          <cell r="E339" t="str">
            <v>Cable</v>
          </cell>
          <cell r="F339" t="str">
            <v>Broadband 100</v>
          </cell>
          <cell r="H339">
            <v>100</v>
          </cell>
          <cell r="I339" t="str">
            <v>Mbps</v>
          </cell>
          <cell r="J339">
            <v>100</v>
          </cell>
          <cell r="K339">
            <v>5</v>
          </cell>
          <cell r="L339" t="str">
            <v>Mbps</v>
          </cell>
          <cell r="M339">
            <v>500</v>
          </cell>
          <cell r="N339" t="str">
            <v>GB</v>
          </cell>
          <cell r="O339">
            <v>500</v>
          </cell>
          <cell r="P339" t="str">
            <v>CAD</v>
          </cell>
          <cell r="Q339">
            <v>29.95</v>
          </cell>
          <cell r="R339">
            <v>0</v>
          </cell>
          <cell r="S339">
            <v>90</v>
          </cell>
          <cell r="T339">
            <v>0</v>
          </cell>
          <cell r="U339">
            <v>1</v>
          </cell>
          <cell r="W339" t="str">
            <v>No</v>
          </cell>
          <cell r="X339" t="str">
            <v>No</v>
          </cell>
          <cell r="Y339" t="str">
            <v>No</v>
          </cell>
          <cell r="AA339" t="str">
            <v>No</v>
          </cell>
          <cell r="AC339">
            <v>1.1200000000000001</v>
          </cell>
          <cell r="AD339">
            <v>80.36</v>
          </cell>
          <cell r="AE339">
            <v>1.2372305109999999</v>
          </cell>
        </row>
        <row r="340">
          <cell r="C340" t="str">
            <v>Canada</v>
          </cell>
          <cell r="D340" t="str">
            <v>Shaw Communications [Canada]</v>
          </cell>
          <cell r="E340" t="str">
            <v>Cable</v>
          </cell>
          <cell r="F340" t="str">
            <v>Broadband 100+</v>
          </cell>
          <cell r="H340">
            <v>100</v>
          </cell>
          <cell r="I340" t="str">
            <v>Mbps</v>
          </cell>
          <cell r="J340">
            <v>100</v>
          </cell>
          <cell r="K340">
            <v>5</v>
          </cell>
          <cell r="L340" t="str">
            <v>Mbps</v>
          </cell>
          <cell r="M340">
            <v>750</v>
          </cell>
          <cell r="N340" t="str">
            <v>GB</v>
          </cell>
          <cell r="O340">
            <v>750</v>
          </cell>
          <cell r="P340" t="str">
            <v>CAD</v>
          </cell>
          <cell r="Q340">
            <v>29.95</v>
          </cell>
          <cell r="R340">
            <v>0</v>
          </cell>
          <cell r="S340">
            <v>95</v>
          </cell>
          <cell r="T340">
            <v>0</v>
          </cell>
          <cell r="U340">
            <v>1</v>
          </cell>
          <cell r="W340" t="str">
            <v>No</v>
          </cell>
          <cell r="X340" t="str">
            <v>No</v>
          </cell>
          <cell r="Y340" t="str">
            <v>No</v>
          </cell>
          <cell r="AA340" t="str">
            <v>No</v>
          </cell>
          <cell r="AC340">
            <v>1.1200000000000001</v>
          </cell>
          <cell r="AD340">
            <v>84.82</v>
          </cell>
          <cell r="AE340">
            <v>1.2372305109999999</v>
          </cell>
        </row>
        <row r="341">
          <cell r="C341" t="str">
            <v>Canada</v>
          </cell>
          <cell r="D341" t="str">
            <v>Shaw Communications [Canada]</v>
          </cell>
          <cell r="E341" t="str">
            <v>Cable</v>
          </cell>
          <cell r="F341" t="str">
            <v>High Speed 10 Unlimited</v>
          </cell>
          <cell r="H341">
            <v>10</v>
          </cell>
          <cell r="I341" t="str">
            <v>Mbps</v>
          </cell>
          <cell r="J341">
            <v>10</v>
          </cell>
          <cell r="K341">
            <v>512</v>
          </cell>
          <cell r="L341" t="str">
            <v>Kbps</v>
          </cell>
          <cell r="M341" t="str">
            <v>Unlimited</v>
          </cell>
          <cell r="O341" t="str">
            <v>Unlimited</v>
          </cell>
          <cell r="P341" t="str">
            <v>CAD</v>
          </cell>
          <cell r="Q341">
            <v>29.95</v>
          </cell>
          <cell r="R341">
            <v>0</v>
          </cell>
          <cell r="S341">
            <v>155</v>
          </cell>
          <cell r="T341">
            <v>125</v>
          </cell>
          <cell r="U341">
            <v>5</v>
          </cell>
          <cell r="W341" t="str">
            <v>No</v>
          </cell>
          <cell r="X341" t="str">
            <v>No</v>
          </cell>
          <cell r="Y341" t="str">
            <v>No</v>
          </cell>
          <cell r="AA341" t="str">
            <v>No</v>
          </cell>
          <cell r="AC341">
            <v>1.1200000000000001</v>
          </cell>
          <cell r="AD341">
            <v>138.38999999999999</v>
          </cell>
          <cell r="AE341">
            <v>1.2372305109999999</v>
          </cell>
        </row>
        <row r="342">
          <cell r="C342" t="str">
            <v>Canada</v>
          </cell>
          <cell r="D342" t="str">
            <v>Shaw Communications [Canada]</v>
          </cell>
          <cell r="E342" t="str">
            <v>Cable</v>
          </cell>
          <cell r="F342" t="str">
            <v>High Speed 25 Unlimited</v>
          </cell>
          <cell r="H342">
            <v>25</v>
          </cell>
          <cell r="I342" t="str">
            <v>Mbps</v>
          </cell>
          <cell r="J342">
            <v>25</v>
          </cell>
          <cell r="K342">
            <v>2.5</v>
          </cell>
          <cell r="L342" t="str">
            <v>Mbps</v>
          </cell>
          <cell r="M342" t="str">
            <v>Unlimited</v>
          </cell>
          <cell r="O342" t="str">
            <v>Unlimited</v>
          </cell>
          <cell r="P342" t="str">
            <v>CAD</v>
          </cell>
          <cell r="Q342">
            <v>29.95</v>
          </cell>
          <cell r="R342">
            <v>0</v>
          </cell>
          <cell r="S342">
            <v>160</v>
          </cell>
          <cell r="T342">
            <v>130</v>
          </cell>
          <cell r="U342">
            <v>5</v>
          </cell>
          <cell r="W342" t="str">
            <v>No</v>
          </cell>
          <cell r="X342" t="str">
            <v>No</v>
          </cell>
          <cell r="Y342" t="str">
            <v>No</v>
          </cell>
          <cell r="AA342" t="str">
            <v>No</v>
          </cell>
          <cell r="AC342">
            <v>1.1200000000000001</v>
          </cell>
          <cell r="AD342">
            <v>142.86000000000001</v>
          </cell>
          <cell r="AE342">
            <v>1.2372305109999999</v>
          </cell>
        </row>
        <row r="343">
          <cell r="C343" t="str">
            <v>Canada</v>
          </cell>
          <cell r="D343" t="str">
            <v>Shaw Communications [Canada]</v>
          </cell>
          <cell r="E343" t="str">
            <v>Cable</v>
          </cell>
          <cell r="F343" t="str">
            <v>Broadband 50 Unlimited</v>
          </cell>
          <cell r="H343">
            <v>50</v>
          </cell>
          <cell r="I343" t="str">
            <v>Mbps</v>
          </cell>
          <cell r="J343">
            <v>50</v>
          </cell>
          <cell r="K343">
            <v>3</v>
          </cell>
          <cell r="L343" t="str">
            <v>Mbps</v>
          </cell>
          <cell r="M343" t="str">
            <v>Unlimited</v>
          </cell>
          <cell r="O343" t="str">
            <v>Unlimited</v>
          </cell>
          <cell r="P343" t="str">
            <v>CAD</v>
          </cell>
          <cell r="Q343">
            <v>29.95</v>
          </cell>
          <cell r="R343">
            <v>0</v>
          </cell>
          <cell r="S343">
            <v>180</v>
          </cell>
          <cell r="T343">
            <v>0</v>
          </cell>
          <cell r="U343">
            <v>1</v>
          </cell>
          <cell r="W343" t="str">
            <v>No</v>
          </cell>
          <cell r="X343" t="str">
            <v>No</v>
          </cell>
          <cell r="Y343" t="str">
            <v>No</v>
          </cell>
          <cell r="AA343" t="str">
            <v>No</v>
          </cell>
          <cell r="AC343">
            <v>1.1200000000000001</v>
          </cell>
          <cell r="AD343">
            <v>160.71</v>
          </cell>
          <cell r="AE343">
            <v>1.2372305109999999</v>
          </cell>
        </row>
        <row r="344">
          <cell r="C344" t="str">
            <v>Canada</v>
          </cell>
          <cell r="D344" t="str">
            <v>Telus Communications [Canada]</v>
          </cell>
          <cell r="E344" t="str">
            <v>ADSL</v>
          </cell>
          <cell r="F344" t="str">
            <v>Internet 50</v>
          </cell>
          <cell r="G344" t="str">
            <v>Up to</v>
          </cell>
          <cell r="H344">
            <v>50</v>
          </cell>
          <cell r="I344" t="str">
            <v>Mbps</v>
          </cell>
          <cell r="J344">
            <v>50</v>
          </cell>
          <cell r="K344">
            <v>10</v>
          </cell>
          <cell r="L344" t="str">
            <v>Mbps</v>
          </cell>
          <cell r="M344">
            <v>400</v>
          </cell>
          <cell r="N344" t="str">
            <v>GB</v>
          </cell>
          <cell r="O344">
            <v>400</v>
          </cell>
          <cell r="P344" t="str">
            <v>CAD</v>
          </cell>
          <cell r="Q344" t="str">
            <v>?</v>
          </cell>
          <cell r="R344">
            <v>0</v>
          </cell>
          <cell r="S344">
            <v>78</v>
          </cell>
          <cell r="T344">
            <v>40</v>
          </cell>
          <cell r="U344">
            <v>12</v>
          </cell>
          <cell r="V344">
            <v>36</v>
          </cell>
          <cell r="W344" t="str">
            <v>No</v>
          </cell>
          <cell r="X344" t="str">
            <v>No</v>
          </cell>
          <cell r="Y344" t="str">
            <v>No</v>
          </cell>
          <cell r="AA344" t="str">
            <v>No</v>
          </cell>
          <cell r="AC344">
            <v>1.1200000000000001</v>
          </cell>
          <cell r="AD344">
            <v>69.64</v>
          </cell>
          <cell r="AE344">
            <v>1.2372305109999999</v>
          </cell>
        </row>
        <row r="345">
          <cell r="C345" t="str">
            <v>Canada</v>
          </cell>
          <cell r="D345" t="str">
            <v>Telus Communications [Canada]</v>
          </cell>
          <cell r="E345" t="str">
            <v>ADSL</v>
          </cell>
          <cell r="F345" t="str">
            <v>Internet 25</v>
          </cell>
          <cell r="G345" t="str">
            <v>Up to</v>
          </cell>
          <cell r="H345">
            <v>25</v>
          </cell>
          <cell r="I345" t="str">
            <v>Mbps</v>
          </cell>
          <cell r="J345">
            <v>25</v>
          </cell>
          <cell r="K345">
            <v>5</v>
          </cell>
          <cell r="L345" t="str">
            <v>Mbps</v>
          </cell>
          <cell r="M345">
            <v>250</v>
          </cell>
          <cell r="N345" t="str">
            <v>GB</v>
          </cell>
          <cell r="O345">
            <v>250</v>
          </cell>
          <cell r="P345" t="str">
            <v>CAD</v>
          </cell>
          <cell r="Q345" t="str">
            <v>?</v>
          </cell>
          <cell r="R345">
            <v>0</v>
          </cell>
          <cell r="S345">
            <v>63</v>
          </cell>
          <cell r="T345">
            <v>30</v>
          </cell>
          <cell r="U345">
            <v>12</v>
          </cell>
          <cell r="V345">
            <v>36</v>
          </cell>
          <cell r="W345" t="str">
            <v>No</v>
          </cell>
          <cell r="X345" t="str">
            <v>No</v>
          </cell>
          <cell r="Y345" t="str">
            <v>No</v>
          </cell>
          <cell r="AA345" t="str">
            <v>No</v>
          </cell>
          <cell r="AC345">
            <v>1.1200000000000001</v>
          </cell>
          <cell r="AD345">
            <v>56.25</v>
          </cell>
          <cell r="AE345">
            <v>1.2372305109999999</v>
          </cell>
        </row>
        <row r="346">
          <cell r="C346" t="str">
            <v>Canada</v>
          </cell>
          <cell r="D346" t="str">
            <v>Telus Communications [Canada]</v>
          </cell>
          <cell r="E346" t="str">
            <v>ADSL</v>
          </cell>
          <cell r="F346" t="str">
            <v>Internet 15</v>
          </cell>
          <cell r="G346" t="str">
            <v>Up to</v>
          </cell>
          <cell r="H346">
            <v>15</v>
          </cell>
          <cell r="I346" t="str">
            <v>Mbps</v>
          </cell>
          <cell r="J346">
            <v>15</v>
          </cell>
          <cell r="K346">
            <v>1</v>
          </cell>
          <cell r="L346" t="str">
            <v>Mbps</v>
          </cell>
          <cell r="M346">
            <v>150</v>
          </cell>
          <cell r="N346" t="str">
            <v>GB</v>
          </cell>
          <cell r="O346">
            <v>150</v>
          </cell>
          <cell r="P346" t="str">
            <v>CAD</v>
          </cell>
          <cell r="Q346" t="str">
            <v>?</v>
          </cell>
          <cell r="R346">
            <v>0</v>
          </cell>
          <cell r="S346">
            <v>58</v>
          </cell>
          <cell r="T346">
            <v>30</v>
          </cell>
          <cell r="U346">
            <v>12</v>
          </cell>
          <cell r="V346">
            <v>36</v>
          </cell>
          <cell r="W346" t="str">
            <v>No</v>
          </cell>
          <cell r="X346" t="str">
            <v>No</v>
          </cell>
          <cell r="Y346" t="str">
            <v>No</v>
          </cell>
          <cell r="AA346" t="str">
            <v>No</v>
          </cell>
          <cell r="AC346">
            <v>1.1200000000000001</v>
          </cell>
          <cell r="AD346">
            <v>51.79</v>
          </cell>
          <cell r="AE346">
            <v>1.2372305109999999</v>
          </cell>
        </row>
        <row r="347">
          <cell r="C347" t="str">
            <v>Chile</v>
          </cell>
          <cell r="D347" t="str">
            <v>Claro Chile [Chile]</v>
          </cell>
          <cell r="E347" t="str">
            <v>Cable</v>
          </cell>
          <cell r="F347" t="str">
            <v>Entry plan</v>
          </cell>
          <cell r="H347">
            <v>2</v>
          </cell>
          <cell r="I347" t="str">
            <v>Mbps</v>
          </cell>
          <cell r="J347">
            <v>2</v>
          </cell>
          <cell r="K347">
            <v>0.5</v>
          </cell>
          <cell r="L347" t="str">
            <v>Mbps</v>
          </cell>
          <cell r="P347" t="str">
            <v>CLP</v>
          </cell>
          <cell r="Q347" t="str">
            <v>?</v>
          </cell>
          <cell r="R347">
            <v>0</v>
          </cell>
          <cell r="S347">
            <v>13000</v>
          </cell>
          <cell r="W347" t="str">
            <v>No</v>
          </cell>
          <cell r="X347" t="str">
            <v>No</v>
          </cell>
          <cell r="Y347" t="str">
            <v>No</v>
          </cell>
          <cell r="AA347" t="str">
            <v>Yes</v>
          </cell>
          <cell r="AB347">
            <v>0.19</v>
          </cell>
          <cell r="AC347">
            <v>601.54</v>
          </cell>
          <cell r="AD347">
            <v>21.61</v>
          </cell>
          <cell r="AE347">
            <v>355.40654619999998</v>
          </cell>
        </row>
        <row r="348">
          <cell r="C348" t="str">
            <v>Chile</v>
          </cell>
          <cell r="D348" t="str">
            <v>Claro Chile [Chile]</v>
          </cell>
          <cell r="E348" t="str">
            <v>Cable</v>
          </cell>
          <cell r="F348" t="str">
            <v>Advanced Internet plan</v>
          </cell>
          <cell r="H348">
            <v>10</v>
          </cell>
          <cell r="I348" t="str">
            <v>Mbps</v>
          </cell>
          <cell r="J348">
            <v>10</v>
          </cell>
          <cell r="K348">
            <v>1</v>
          </cell>
          <cell r="L348" t="str">
            <v>Mbps</v>
          </cell>
          <cell r="P348" t="str">
            <v>CLP</v>
          </cell>
          <cell r="Q348" t="str">
            <v>?</v>
          </cell>
          <cell r="R348">
            <v>0</v>
          </cell>
          <cell r="S348">
            <v>20000</v>
          </cell>
          <cell r="W348" t="str">
            <v>No</v>
          </cell>
          <cell r="X348" t="str">
            <v>No</v>
          </cell>
          <cell r="Y348" t="str">
            <v>No</v>
          </cell>
          <cell r="AA348" t="str">
            <v>Yes</v>
          </cell>
          <cell r="AB348">
            <v>0.19</v>
          </cell>
          <cell r="AC348">
            <v>601.54</v>
          </cell>
          <cell r="AD348">
            <v>33.25</v>
          </cell>
          <cell r="AE348">
            <v>355.40654619999998</v>
          </cell>
        </row>
        <row r="349">
          <cell r="C349" t="str">
            <v>Chile</v>
          </cell>
          <cell r="D349" t="str">
            <v>Claro Chile [Chile]</v>
          </cell>
          <cell r="E349" t="str">
            <v>Cable</v>
          </cell>
          <cell r="F349" t="str">
            <v>Full Internet plan 20</v>
          </cell>
          <cell r="H349">
            <v>20</v>
          </cell>
          <cell r="I349" t="str">
            <v>Mbps</v>
          </cell>
          <cell r="J349">
            <v>20</v>
          </cell>
          <cell r="K349">
            <v>2</v>
          </cell>
          <cell r="L349" t="str">
            <v>Mbps</v>
          </cell>
          <cell r="P349" t="str">
            <v>CLP</v>
          </cell>
          <cell r="Q349" t="str">
            <v>?</v>
          </cell>
          <cell r="R349">
            <v>0</v>
          </cell>
          <cell r="S349">
            <v>23000</v>
          </cell>
          <cell r="W349" t="str">
            <v>No</v>
          </cell>
          <cell r="X349" t="str">
            <v>No</v>
          </cell>
          <cell r="Y349" t="str">
            <v>No</v>
          </cell>
          <cell r="AA349" t="str">
            <v>Yes</v>
          </cell>
          <cell r="AB349">
            <v>0.19</v>
          </cell>
          <cell r="AC349">
            <v>601.54</v>
          </cell>
          <cell r="AD349">
            <v>38.24</v>
          </cell>
          <cell r="AE349">
            <v>355.40654619999998</v>
          </cell>
        </row>
        <row r="350">
          <cell r="C350" t="str">
            <v>Chile</v>
          </cell>
          <cell r="D350" t="str">
            <v>Claro Chile [Chile]</v>
          </cell>
          <cell r="E350" t="str">
            <v>Cable</v>
          </cell>
          <cell r="F350" t="str">
            <v>Full Internet plan 40</v>
          </cell>
          <cell r="H350">
            <v>40</v>
          </cell>
          <cell r="I350" t="str">
            <v>Mbps</v>
          </cell>
          <cell r="J350">
            <v>40</v>
          </cell>
          <cell r="K350">
            <v>2</v>
          </cell>
          <cell r="L350" t="str">
            <v>Mbps</v>
          </cell>
          <cell r="P350" t="str">
            <v>CLP</v>
          </cell>
          <cell r="Q350" t="str">
            <v>?</v>
          </cell>
          <cell r="R350">
            <v>0</v>
          </cell>
          <cell r="S350">
            <v>26000</v>
          </cell>
          <cell r="W350" t="str">
            <v>No</v>
          </cell>
          <cell r="X350" t="str">
            <v>No</v>
          </cell>
          <cell r="Y350" t="str">
            <v>No</v>
          </cell>
          <cell r="AA350" t="str">
            <v>Yes</v>
          </cell>
          <cell r="AB350">
            <v>0.19</v>
          </cell>
          <cell r="AC350">
            <v>601.54</v>
          </cell>
          <cell r="AD350">
            <v>43.22</v>
          </cell>
          <cell r="AE350">
            <v>355.40654619999998</v>
          </cell>
        </row>
        <row r="351">
          <cell r="C351" t="str">
            <v>Chile</v>
          </cell>
          <cell r="D351" t="str">
            <v>Movistar [Chile]</v>
          </cell>
          <cell r="E351" t="str">
            <v>ADSL/Fibre</v>
          </cell>
          <cell r="F351" t="str">
            <v>S</v>
          </cell>
          <cell r="H351">
            <v>4</v>
          </cell>
          <cell r="I351" t="str">
            <v>Mbps</v>
          </cell>
          <cell r="J351">
            <v>4</v>
          </cell>
          <cell r="K351">
            <v>0.5</v>
          </cell>
          <cell r="L351" t="str">
            <v>Mbps</v>
          </cell>
          <cell r="P351" t="str">
            <v>CLP</v>
          </cell>
          <cell r="Q351">
            <v>0</v>
          </cell>
          <cell r="R351">
            <v>0</v>
          </cell>
          <cell r="S351">
            <v>15990</v>
          </cell>
          <cell r="W351" t="str">
            <v>No</v>
          </cell>
          <cell r="X351" t="str">
            <v>No</v>
          </cell>
          <cell r="Y351" t="str">
            <v>No</v>
          </cell>
          <cell r="AA351" t="str">
            <v>Yes</v>
          </cell>
          <cell r="AB351">
            <v>0.19</v>
          </cell>
          <cell r="AC351">
            <v>601.54</v>
          </cell>
          <cell r="AD351">
            <v>26.58</v>
          </cell>
          <cell r="AE351">
            <v>355.40654619999998</v>
          </cell>
        </row>
        <row r="352">
          <cell r="C352" t="str">
            <v>Chile</v>
          </cell>
          <cell r="D352" t="str">
            <v>Movistar [Chile]</v>
          </cell>
          <cell r="E352" t="str">
            <v>ADSL/Fibre</v>
          </cell>
          <cell r="F352" t="str">
            <v>M</v>
          </cell>
          <cell r="H352">
            <v>15</v>
          </cell>
          <cell r="I352" t="str">
            <v>Mbps</v>
          </cell>
          <cell r="J352">
            <v>15</v>
          </cell>
          <cell r="K352">
            <v>5</v>
          </cell>
          <cell r="L352" t="str">
            <v>Mbps</v>
          </cell>
          <cell r="P352" t="str">
            <v>CLP</v>
          </cell>
          <cell r="Q352">
            <v>0</v>
          </cell>
          <cell r="R352">
            <v>0</v>
          </cell>
          <cell r="S352">
            <v>22990</v>
          </cell>
          <cell r="W352" t="str">
            <v>No</v>
          </cell>
          <cell r="X352" t="str">
            <v>No</v>
          </cell>
          <cell r="Y352" t="str">
            <v>No</v>
          </cell>
          <cell r="AA352" t="str">
            <v>Yes</v>
          </cell>
          <cell r="AB352">
            <v>0.19</v>
          </cell>
          <cell r="AC352">
            <v>601.54</v>
          </cell>
          <cell r="AD352">
            <v>38.22</v>
          </cell>
          <cell r="AE352">
            <v>355.40654619999998</v>
          </cell>
        </row>
        <row r="353">
          <cell r="C353" t="str">
            <v>Chile</v>
          </cell>
          <cell r="D353" t="str">
            <v>Movistar [Chile]</v>
          </cell>
          <cell r="E353" t="str">
            <v>Fibre</v>
          </cell>
          <cell r="F353" t="str">
            <v>L</v>
          </cell>
          <cell r="H353">
            <v>40</v>
          </cell>
          <cell r="I353" t="str">
            <v>Mbps</v>
          </cell>
          <cell r="J353">
            <v>40</v>
          </cell>
          <cell r="K353">
            <v>5</v>
          </cell>
          <cell r="L353" t="str">
            <v>Mbps</v>
          </cell>
          <cell r="P353" t="str">
            <v>CLP</v>
          </cell>
          <cell r="Q353">
            <v>0</v>
          </cell>
          <cell r="R353">
            <v>0</v>
          </cell>
          <cell r="S353">
            <v>26990</v>
          </cell>
          <cell r="W353" t="str">
            <v>No</v>
          </cell>
          <cell r="X353" t="str">
            <v>No</v>
          </cell>
          <cell r="Y353" t="str">
            <v>No</v>
          </cell>
          <cell r="AA353" t="str">
            <v>Yes</v>
          </cell>
          <cell r="AB353">
            <v>0.19</v>
          </cell>
          <cell r="AC353">
            <v>601.54</v>
          </cell>
          <cell r="AD353">
            <v>44.87</v>
          </cell>
          <cell r="AE353">
            <v>355.40654619999998</v>
          </cell>
        </row>
        <row r="354">
          <cell r="C354" t="str">
            <v>Chile</v>
          </cell>
          <cell r="D354" t="str">
            <v>Movistar [Chile]</v>
          </cell>
          <cell r="E354" t="str">
            <v>Fibre</v>
          </cell>
          <cell r="F354" t="str">
            <v>XL</v>
          </cell>
          <cell r="H354">
            <v>80</v>
          </cell>
          <cell r="I354" t="str">
            <v>Mbps</v>
          </cell>
          <cell r="J354">
            <v>80</v>
          </cell>
          <cell r="K354">
            <v>5</v>
          </cell>
          <cell r="L354" t="str">
            <v>Mbps</v>
          </cell>
          <cell r="P354" t="str">
            <v>CLP</v>
          </cell>
          <cell r="Q354">
            <v>0</v>
          </cell>
          <cell r="R354">
            <v>0</v>
          </cell>
          <cell r="S354">
            <v>31990</v>
          </cell>
          <cell r="W354" t="str">
            <v>No</v>
          </cell>
          <cell r="X354" t="str">
            <v>No</v>
          </cell>
          <cell r="Y354" t="str">
            <v>No</v>
          </cell>
          <cell r="AA354" t="str">
            <v>Yes</v>
          </cell>
          <cell r="AB354">
            <v>0.19</v>
          </cell>
          <cell r="AC354">
            <v>601.54</v>
          </cell>
          <cell r="AD354">
            <v>53.18</v>
          </cell>
          <cell r="AE354">
            <v>355.40654619999998</v>
          </cell>
        </row>
        <row r="355">
          <cell r="C355" t="str">
            <v>Chile</v>
          </cell>
          <cell r="D355" t="str">
            <v>Movistar [Chile]</v>
          </cell>
          <cell r="E355" t="str">
            <v>Fibre</v>
          </cell>
          <cell r="F355" t="str">
            <v>XXL</v>
          </cell>
          <cell r="H355">
            <v>150</v>
          </cell>
          <cell r="I355" t="str">
            <v>Mbps</v>
          </cell>
          <cell r="J355">
            <v>150</v>
          </cell>
          <cell r="K355">
            <v>5</v>
          </cell>
          <cell r="L355" t="str">
            <v>Mbps</v>
          </cell>
          <cell r="P355" t="str">
            <v>CLP</v>
          </cell>
          <cell r="Q355">
            <v>0</v>
          </cell>
          <cell r="R355">
            <v>0</v>
          </cell>
          <cell r="S355">
            <v>39990</v>
          </cell>
          <cell r="W355" t="str">
            <v>No</v>
          </cell>
          <cell r="X355" t="str">
            <v>No</v>
          </cell>
          <cell r="Y355" t="str">
            <v>No</v>
          </cell>
          <cell r="AA355" t="str">
            <v>Yes</v>
          </cell>
          <cell r="AB355">
            <v>0.19</v>
          </cell>
          <cell r="AC355">
            <v>601.54</v>
          </cell>
          <cell r="AD355">
            <v>66.48</v>
          </cell>
          <cell r="AE355">
            <v>355.40654619999998</v>
          </cell>
        </row>
        <row r="356">
          <cell r="C356" t="str">
            <v>Chile</v>
          </cell>
          <cell r="D356" t="str">
            <v>VTR [Chile]</v>
          </cell>
          <cell r="E356" t="str">
            <v>Cable</v>
          </cell>
          <cell r="F356" t="str">
            <v>Home broadband mega10</v>
          </cell>
          <cell r="G356" t="str">
            <v>Up to</v>
          </cell>
          <cell r="H356">
            <v>4</v>
          </cell>
          <cell r="I356" t="str">
            <v>Mbps</v>
          </cell>
          <cell r="J356">
            <v>4</v>
          </cell>
          <cell r="K356">
            <v>0.5</v>
          </cell>
          <cell r="L356" t="str">
            <v>Mbps</v>
          </cell>
          <cell r="P356" t="str">
            <v>CLP</v>
          </cell>
          <cell r="Q356">
            <v>0</v>
          </cell>
          <cell r="R356" t="str">
            <v>?</v>
          </cell>
          <cell r="S356">
            <v>15990</v>
          </cell>
          <cell r="W356" t="str">
            <v>No</v>
          </cell>
          <cell r="X356" t="str">
            <v>No</v>
          </cell>
          <cell r="Y356" t="str">
            <v>No</v>
          </cell>
          <cell r="AA356" t="str">
            <v>Yes</v>
          </cell>
          <cell r="AB356">
            <v>0.19</v>
          </cell>
          <cell r="AC356">
            <v>601.54</v>
          </cell>
          <cell r="AD356">
            <v>26.58</v>
          </cell>
          <cell r="AE356">
            <v>355.40654619999998</v>
          </cell>
        </row>
        <row r="357">
          <cell r="C357" t="str">
            <v>Chile</v>
          </cell>
          <cell r="D357" t="str">
            <v>VTR [Chile]</v>
          </cell>
          <cell r="E357" t="str">
            <v>Cable</v>
          </cell>
          <cell r="F357" t="str">
            <v>Home broadband mega20</v>
          </cell>
          <cell r="G357" t="str">
            <v>Up to</v>
          </cell>
          <cell r="H357">
            <v>15</v>
          </cell>
          <cell r="I357" t="str">
            <v>Mbps</v>
          </cell>
          <cell r="J357">
            <v>15</v>
          </cell>
          <cell r="K357">
            <v>1</v>
          </cell>
          <cell r="L357" t="str">
            <v>Mbps</v>
          </cell>
          <cell r="P357" t="str">
            <v>CLP</v>
          </cell>
          <cell r="Q357">
            <v>0</v>
          </cell>
          <cell r="R357" t="str">
            <v>?</v>
          </cell>
          <cell r="S357">
            <v>23990</v>
          </cell>
          <cell r="W357" t="str">
            <v>No</v>
          </cell>
          <cell r="X357" t="str">
            <v>No</v>
          </cell>
          <cell r="Y357" t="str">
            <v>No</v>
          </cell>
          <cell r="AA357" t="str">
            <v>Yes</v>
          </cell>
          <cell r="AB357">
            <v>0.19</v>
          </cell>
          <cell r="AC357">
            <v>601.54</v>
          </cell>
          <cell r="AD357">
            <v>39.880000000000003</v>
          </cell>
          <cell r="AE357">
            <v>355.40654619999998</v>
          </cell>
        </row>
        <row r="358">
          <cell r="C358" t="str">
            <v>Chile</v>
          </cell>
          <cell r="D358" t="str">
            <v>VTR [Chile]</v>
          </cell>
          <cell r="E358" t="str">
            <v>Cable</v>
          </cell>
          <cell r="F358" t="str">
            <v>Home broadband mega40</v>
          </cell>
          <cell r="G358" t="str">
            <v>Up to</v>
          </cell>
          <cell r="H358">
            <v>40</v>
          </cell>
          <cell r="I358" t="str">
            <v>Mbps</v>
          </cell>
          <cell r="J358">
            <v>40</v>
          </cell>
          <cell r="K358">
            <v>2</v>
          </cell>
          <cell r="L358" t="str">
            <v>Mbps</v>
          </cell>
          <cell r="P358" t="str">
            <v>CLP</v>
          </cell>
          <cell r="Q358">
            <v>0</v>
          </cell>
          <cell r="R358">
            <v>0</v>
          </cell>
          <cell r="S358">
            <v>26990</v>
          </cell>
          <cell r="W358" t="str">
            <v>No</v>
          </cell>
          <cell r="X358" t="str">
            <v>No</v>
          </cell>
          <cell r="Y358" t="str">
            <v>No</v>
          </cell>
          <cell r="AA358" t="str">
            <v>Yes</v>
          </cell>
          <cell r="AB358">
            <v>0.19</v>
          </cell>
          <cell r="AC358">
            <v>601.54</v>
          </cell>
          <cell r="AD358">
            <v>44.87</v>
          </cell>
          <cell r="AE358">
            <v>355.40654619999998</v>
          </cell>
        </row>
        <row r="359">
          <cell r="C359" t="str">
            <v>Chile</v>
          </cell>
          <cell r="D359" t="str">
            <v>VTR [Chile]</v>
          </cell>
          <cell r="E359" t="str">
            <v>Cable</v>
          </cell>
          <cell r="F359" t="str">
            <v>Home broadband mega40</v>
          </cell>
          <cell r="G359" t="str">
            <v>Up to</v>
          </cell>
          <cell r="H359">
            <v>80</v>
          </cell>
          <cell r="I359" t="str">
            <v>Mbps</v>
          </cell>
          <cell r="J359">
            <v>80</v>
          </cell>
          <cell r="K359">
            <v>4</v>
          </cell>
          <cell r="L359" t="str">
            <v>Mbps</v>
          </cell>
          <cell r="P359" t="str">
            <v>CLP</v>
          </cell>
          <cell r="Q359">
            <v>0</v>
          </cell>
          <cell r="R359">
            <v>0</v>
          </cell>
          <cell r="S359">
            <v>32990</v>
          </cell>
          <cell r="W359" t="str">
            <v>No</v>
          </cell>
          <cell r="X359" t="str">
            <v>No</v>
          </cell>
          <cell r="Y359" t="str">
            <v>No</v>
          </cell>
          <cell r="AA359" t="str">
            <v>Yes</v>
          </cell>
          <cell r="AB359">
            <v>0.19</v>
          </cell>
          <cell r="AC359">
            <v>601.54</v>
          </cell>
          <cell r="AD359">
            <v>54.84</v>
          </cell>
          <cell r="AE359">
            <v>355.40654619999998</v>
          </cell>
        </row>
        <row r="360">
          <cell r="C360" t="str">
            <v>Chile</v>
          </cell>
          <cell r="D360" t="str">
            <v>VTR [Chile]</v>
          </cell>
          <cell r="E360" t="str">
            <v>Cable</v>
          </cell>
          <cell r="F360" t="str">
            <v>Home broadband mega120</v>
          </cell>
          <cell r="G360" t="str">
            <v>Up to</v>
          </cell>
          <cell r="H360">
            <v>120</v>
          </cell>
          <cell r="I360" t="str">
            <v>Mbps</v>
          </cell>
          <cell r="J360">
            <v>120</v>
          </cell>
          <cell r="K360">
            <v>4</v>
          </cell>
          <cell r="L360" t="str">
            <v>Mbps</v>
          </cell>
          <cell r="P360" t="str">
            <v>CLP</v>
          </cell>
          <cell r="Q360">
            <v>0</v>
          </cell>
          <cell r="R360">
            <v>0</v>
          </cell>
          <cell r="S360">
            <v>71990</v>
          </cell>
          <cell r="W360" t="str">
            <v>No</v>
          </cell>
          <cell r="X360" t="str">
            <v>No</v>
          </cell>
          <cell r="Y360" t="str">
            <v>No</v>
          </cell>
          <cell r="AA360" t="str">
            <v>Yes</v>
          </cell>
          <cell r="AB360">
            <v>0.19</v>
          </cell>
          <cell r="AC360">
            <v>601.54</v>
          </cell>
          <cell r="AD360">
            <v>119.68</v>
          </cell>
          <cell r="AE360">
            <v>355.40654619999998</v>
          </cell>
        </row>
        <row r="361">
          <cell r="C361" t="str">
            <v>China</v>
          </cell>
          <cell r="D361" t="str">
            <v>China Telecom [China]</v>
          </cell>
          <cell r="E361" t="str">
            <v>Fibre</v>
          </cell>
          <cell r="F361" t="str">
            <v>Excellent broadband packages</v>
          </cell>
          <cell r="H361">
            <v>10</v>
          </cell>
          <cell r="I361" t="str">
            <v>Mbps</v>
          </cell>
          <cell r="J361">
            <v>10</v>
          </cell>
          <cell r="P361" t="str">
            <v>CNY</v>
          </cell>
          <cell r="Q361">
            <v>0</v>
          </cell>
          <cell r="R361" t="str">
            <v>?</v>
          </cell>
          <cell r="S361">
            <v>100</v>
          </cell>
          <cell r="V361">
            <v>12</v>
          </cell>
          <cell r="W361" t="str">
            <v>No</v>
          </cell>
          <cell r="X361" t="str">
            <v>No</v>
          </cell>
          <cell r="Y361" t="str">
            <v>No</v>
          </cell>
          <cell r="AA361" t="str">
            <v>?</v>
          </cell>
          <cell r="AB361">
            <v>0.06</v>
          </cell>
          <cell r="AC361">
            <v>6.14</v>
          </cell>
          <cell r="AD361">
            <v>16.29</v>
          </cell>
          <cell r="AE361">
            <v>3.5205820330000002</v>
          </cell>
        </row>
        <row r="362">
          <cell r="C362" t="str">
            <v>China</v>
          </cell>
          <cell r="D362" t="str">
            <v>China Telecom [China]</v>
          </cell>
          <cell r="E362" t="str">
            <v>Fibre</v>
          </cell>
          <cell r="F362" t="str">
            <v>Excellent broadband packages</v>
          </cell>
          <cell r="H362">
            <v>20</v>
          </cell>
          <cell r="I362" t="str">
            <v>Mbps</v>
          </cell>
          <cell r="J362">
            <v>20</v>
          </cell>
          <cell r="P362" t="str">
            <v>CNY</v>
          </cell>
          <cell r="Q362">
            <v>0</v>
          </cell>
          <cell r="R362" t="str">
            <v>?</v>
          </cell>
          <cell r="S362">
            <v>108.33</v>
          </cell>
          <cell r="V362">
            <v>12</v>
          </cell>
          <cell r="W362" t="str">
            <v>No</v>
          </cell>
          <cell r="X362" t="str">
            <v>No</v>
          </cell>
          <cell r="Y362" t="str">
            <v>No</v>
          </cell>
          <cell r="AA362" t="str">
            <v>?</v>
          </cell>
          <cell r="AB362">
            <v>0.06</v>
          </cell>
          <cell r="AC362">
            <v>6.14</v>
          </cell>
          <cell r="AD362">
            <v>17.64</v>
          </cell>
          <cell r="AE362">
            <v>3.5205820330000002</v>
          </cell>
        </row>
        <row r="363">
          <cell r="C363" t="str">
            <v>China</v>
          </cell>
          <cell r="D363" t="str">
            <v>China Telecom [China]</v>
          </cell>
          <cell r="E363" t="str">
            <v>Fibre</v>
          </cell>
          <cell r="F363" t="str">
            <v>Excellent broadband packages</v>
          </cell>
          <cell r="H363">
            <v>30</v>
          </cell>
          <cell r="I363" t="str">
            <v>Mbps</v>
          </cell>
          <cell r="J363">
            <v>30</v>
          </cell>
          <cell r="P363" t="str">
            <v>CNY</v>
          </cell>
          <cell r="Q363">
            <v>0</v>
          </cell>
          <cell r="R363" t="str">
            <v>?</v>
          </cell>
          <cell r="S363">
            <v>116.67</v>
          </cell>
          <cell r="V363">
            <v>12</v>
          </cell>
          <cell r="W363" t="str">
            <v>No</v>
          </cell>
          <cell r="X363" t="str">
            <v>No</v>
          </cell>
          <cell r="Y363" t="str">
            <v>No</v>
          </cell>
          <cell r="AA363" t="str">
            <v>?</v>
          </cell>
          <cell r="AB363">
            <v>0.06</v>
          </cell>
          <cell r="AC363">
            <v>6.14</v>
          </cell>
          <cell r="AD363">
            <v>19</v>
          </cell>
          <cell r="AE363">
            <v>3.5205820330000002</v>
          </cell>
        </row>
        <row r="364">
          <cell r="C364" t="str">
            <v>China</v>
          </cell>
          <cell r="D364" t="str">
            <v>China Telecom [China]</v>
          </cell>
          <cell r="E364" t="str">
            <v>Fibre</v>
          </cell>
          <cell r="F364" t="str">
            <v>Excellent broadband packages</v>
          </cell>
          <cell r="H364">
            <v>50</v>
          </cell>
          <cell r="I364" t="str">
            <v>Mbps</v>
          </cell>
          <cell r="J364">
            <v>50</v>
          </cell>
          <cell r="P364" t="str">
            <v>CNY</v>
          </cell>
          <cell r="Q364">
            <v>0</v>
          </cell>
          <cell r="R364" t="str">
            <v>?</v>
          </cell>
          <cell r="S364">
            <v>133.33000000000001</v>
          </cell>
          <cell r="V364">
            <v>12</v>
          </cell>
          <cell r="W364" t="str">
            <v>No</v>
          </cell>
          <cell r="X364" t="str">
            <v>No</v>
          </cell>
          <cell r="Y364" t="str">
            <v>No</v>
          </cell>
          <cell r="AA364" t="str">
            <v>?</v>
          </cell>
          <cell r="AB364">
            <v>0.06</v>
          </cell>
          <cell r="AC364">
            <v>6.14</v>
          </cell>
          <cell r="AD364">
            <v>21.72</v>
          </cell>
          <cell r="AE364">
            <v>3.5205820330000002</v>
          </cell>
        </row>
        <row r="365">
          <cell r="C365" t="str">
            <v>China</v>
          </cell>
          <cell r="D365" t="str">
            <v>China Telecom [China]</v>
          </cell>
          <cell r="E365" t="str">
            <v>Fibre</v>
          </cell>
          <cell r="F365" t="str">
            <v>Excellent broadband packages</v>
          </cell>
          <cell r="H365">
            <v>100</v>
          </cell>
          <cell r="I365" t="str">
            <v>Mbps</v>
          </cell>
          <cell r="J365">
            <v>100</v>
          </cell>
          <cell r="P365" t="str">
            <v>CNY</v>
          </cell>
          <cell r="Q365">
            <v>0</v>
          </cell>
          <cell r="R365" t="str">
            <v>?</v>
          </cell>
          <cell r="S365">
            <v>300</v>
          </cell>
          <cell r="V365">
            <v>12</v>
          </cell>
          <cell r="W365" t="str">
            <v>No</v>
          </cell>
          <cell r="X365" t="str">
            <v>No</v>
          </cell>
          <cell r="Y365" t="str">
            <v>No</v>
          </cell>
          <cell r="AA365" t="str">
            <v>?</v>
          </cell>
          <cell r="AB365">
            <v>0.06</v>
          </cell>
          <cell r="AC365">
            <v>6.14</v>
          </cell>
          <cell r="AD365">
            <v>48.86</v>
          </cell>
          <cell r="AE365">
            <v>3.5205820330000002</v>
          </cell>
        </row>
        <row r="366">
          <cell r="C366" t="str">
            <v>China</v>
          </cell>
          <cell r="D366" t="str">
            <v>China Telecom [China]</v>
          </cell>
          <cell r="E366" t="str">
            <v>Fibre</v>
          </cell>
          <cell r="F366" t="str">
            <v>Excellent broadband packages</v>
          </cell>
          <cell r="H366">
            <v>200</v>
          </cell>
          <cell r="I366" t="str">
            <v>Mbps</v>
          </cell>
          <cell r="J366">
            <v>200</v>
          </cell>
          <cell r="P366" t="str">
            <v>CNY</v>
          </cell>
          <cell r="Q366">
            <v>0</v>
          </cell>
          <cell r="R366" t="str">
            <v>?</v>
          </cell>
          <cell r="S366">
            <v>266.67</v>
          </cell>
          <cell r="V366">
            <v>12</v>
          </cell>
          <cell r="W366" t="str">
            <v>No</v>
          </cell>
          <cell r="X366" t="str">
            <v>No</v>
          </cell>
          <cell r="Y366" t="str">
            <v>No</v>
          </cell>
          <cell r="AA366" t="str">
            <v>?</v>
          </cell>
          <cell r="AB366">
            <v>0.06</v>
          </cell>
          <cell r="AC366">
            <v>6.14</v>
          </cell>
          <cell r="AD366">
            <v>43.43</v>
          </cell>
          <cell r="AE366">
            <v>3.5205820330000002</v>
          </cell>
        </row>
        <row r="367">
          <cell r="C367" t="str">
            <v>China</v>
          </cell>
          <cell r="D367" t="str">
            <v>China Unicom [China]</v>
          </cell>
          <cell r="E367" t="str">
            <v>ADSL</v>
          </cell>
          <cell r="F367" t="str">
            <v>6M</v>
          </cell>
          <cell r="H367">
            <v>6</v>
          </cell>
          <cell r="I367" t="str">
            <v>Mbps</v>
          </cell>
          <cell r="J367">
            <v>6</v>
          </cell>
          <cell r="K367">
            <v>1</v>
          </cell>
          <cell r="L367" t="str">
            <v>Mbps</v>
          </cell>
          <cell r="P367" t="str">
            <v>CNY</v>
          </cell>
          <cell r="Q367">
            <v>100</v>
          </cell>
          <cell r="R367" t="str">
            <v>?</v>
          </cell>
          <cell r="S367">
            <v>96</v>
          </cell>
          <cell r="W367" t="str">
            <v>No</v>
          </cell>
          <cell r="X367" t="str">
            <v>No</v>
          </cell>
          <cell r="Y367" t="str">
            <v>No</v>
          </cell>
          <cell r="AA367" t="str">
            <v>?</v>
          </cell>
          <cell r="AB367">
            <v>0.06</v>
          </cell>
          <cell r="AC367">
            <v>6.14</v>
          </cell>
          <cell r="AD367">
            <v>15.64</v>
          </cell>
          <cell r="AE367">
            <v>3.5205820330000002</v>
          </cell>
        </row>
        <row r="368">
          <cell r="C368" t="str">
            <v>China</v>
          </cell>
          <cell r="D368" t="str">
            <v>China Unicom [China]</v>
          </cell>
          <cell r="E368" t="str">
            <v>FTTH</v>
          </cell>
          <cell r="F368" t="str">
            <v>10M</v>
          </cell>
          <cell r="H368">
            <v>10</v>
          </cell>
          <cell r="I368" t="str">
            <v>Mbps</v>
          </cell>
          <cell r="J368">
            <v>10</v>
          </cell>
          <cell r="K368">
            <v>2</v>
          </cell>
          <cell r="L368" t="str">
            <v>Mbps</v>
          </cell>
          <cell r="P368" t="str">
            <v>CNY</v>
          </cell>
          <cell r="Q368">
            <v>100</v>
          </cell>
          <cell r="R368" t="str">
            <v>?</v>
          </cell>
          <cell r="S368">
            <v>126</v>
          </cell>
          <cell r="W368" t="str">
            <v>No</v>
          </cell>
          <cell r="X368" t="str">
            <v>No</v>
          </cell>
          <cell r="Y368" t="str">
            <v>No</v>
          </cell>
          <cell r="AA368" t="str">
            <v>?</v>
          </cell>
          <cell r="AB368">
            <v>0.06</v>
          </cell>
          <cell r="AC368">
            <v>6.14</v>
          </cell>
          <cell r="AD368">
            <v>20.52</v>
          </cell>
          <cell r="AE368">
            <v>3.5205820330000002</v>
          </cell>
        </row>
        <row r="369">
          <cell r="C369" t="str">
            <v>China</v>
          </cell>
          <cell r="D369" t="str">
            <v>China Unicom [China]</v>
          </cell>
          <cell r="E369" t="str">
            <v>FTTH</v>
          </cell>
          <cell r="F369" t="str">
            <v>20M</v>
          </cell>
          <cell r="H369">
            <v>20</v>
          </cell>
          <cell r="I369" t="str">
            <v>Mbps</v>
          </cell>
          <cell r="J369">
            <v>20</v>
          </cell>
          <cell r="K369">
            <v>2</v>
          </cell>
          <cell r="L369" t="str">
            <v>Mbps</v>
          </cell>
          <cell r="P369" t="str">
            <v>CNY</v>
          </cell>
          <cell r="Q369">
            <v>100</v>
          </cell>
          <cell r="R369" t="str">
            <v>?</v>
          </cell>
          <cell r="S369">
            <v>156</v>
          </cell>
          <cell r="W369" t="str">
            <v>No</v>
          </cell>
          <cell r="X369" t="str">
            <v>No</v>
          </cell>
          <cell r="Y369" t="str">
            <v>No</v>
          </cell>
          <cell r="AA369" t="str">
            <v>?</v>
          </cell>
          <cell r="AB369">
            <v>0.06</v>
          </cell>
          <cell r="AC369">
            <v>6.14</v>
          </cell>
          <cell r="AD369">
            <v>25.41</v>
          </cell>
          <cell r="AE369">
            <v>3.5205820330000002</v>
          </cell>
        </row>
        <row r="370">
          <cell r="C370" t="str">
            <v>China</v>
          </cell>
          <cell r="D370" t="str">
            <v>China Unicom [China]</v>
          </cell>
          <cell r="E370" t="str">
            <v>ADSL</v>
          </cell>
          <cell r="F370" t="str">
            <v>6M</v>
          </cell>
          <cell r="H370">
            <v>6</v>
          </cell>
          <cell r="I370" t="str">
            <v>Mbps</v>
          </cell>
          <cell r="J370">
            <v>6</v>
          </cell>
          <cell r="K370">
            <v>1</v>
          </cell>
          <cell r="L370" t="str">
            <v>Mbps</v>
          </cell>
          <cell r="P370" t="str">
            <v>CNY</v>
          </cell>
          <cell r="Q370">
            <v>100</v>
          </cell>
          <cell r="R370" t="str">
            <v>?</v>
          </cell>
          <cell r="S370">
            <v>80</v>
          </cell>
          <cell r="V370">
            <v>12</v>
          </cell>
          <cell r="W370" t="str">
            <v>No</v>
          </cell>
          <cell r="X370" t="str">
            <v>No</v>
          </cell>
          <cell r="Y370" t="str">
            <v>No</v>
          </cell>
          <cell r="AA370" t="str">
            <v>?</v>
          </cell>
          <cell r="AB370">
            <v>0.06</v>
          </cell>
          <cell r="AC370">
            <v>6.14</v>
          </cell>
          <cell r="AD370">
            <v>13.03</v>
          </cell>
          <cell r="AE370">
            <v>3.5205820330000002</v>
          </cell>
        </row>
        <row r="371">
          <cell r="C371" t="str">
            <v>China</v>
          </cell>
          <cell r="D371" t="str">
            <v>China Unicom [China]</v>
          </cell>
          <cell r="E371" t="str">
            <v>FTTH</v>
          </cell>
          <cell r="F371" t="str">
            <v>10M</v>
          </cell>
          <cell r="H371">
            <v>10</v>
          </cell>
          <cell r="I371" t="str">
            <v>Mbps</v>
          </cell>
          <cell r="J371">
            <v>10</v>
          </cell>
          <cell r="K371">
            <v>2</v>
          </cell>
          <cell r="L371" t="str">
            <v>Mbps</v>
          </cell>
          <cell r="P371" t="str">
            <v>CNY</v>
          </cell>
          <cell r="Q371">
            <v>100</v>
          </cell>
          <cell r="R371" t="str">
            <v>?</v>
          </cell>
          <cell r="S371">
            <v>105</v>
          </cell>
          <cell r="V371">
            <v>12</v>
          </cell>
          <cell r="W371" t="str">
            <v>No</v>
          </cell>
          <cell r="X371" t="str">
            <v>No</v>
          </cell>
          <cell r="Y371" t="str">
            <v>No</v>
          </cell>
          <cell r="AA371" t="str">
            <v>?</v>
          </cell>
          <cell r="AB371">
            <v>0.06</v>
          </cell>
          <cell r="AC371">
            <v>6.14</v>
          </cell>
          <cell r="AD371">
            <v>17.100000000000001</v>
          </cell>
          <cell r="AE371">
            <v>3.5205820330000002</v>
          </cell>
        </row>
        <row r="372">
          <cell r="C372" t="str">
            <v>China</v>
          </cell>
          <cell r="D372" t="str">
            <v>China Unicom [China]</v>
          </cell>
          <cell r="E372" t="str">
            <v>FTTH</v>
          </cell>
          <cell r="F372" t="str">
            <v>20M</v>
          </cell>
          <cell r="H372">
            <v>20</v>
          </cell>
          <cell r="I372" t="str">
            <v>Mbps</v>
          </cell>
          <cell r="J372">
            <v>20</v>
          </cell>
          <cell r="K372">
            <v>2</v>
          </cell>
          <cell r="L372" t="str">
            <v>Mbps</v>
          </cell>
          <cell r="P372" t="str">
            <v>CNY</v>
          </cell>
          <cell r="Q372">
            <v>100</v>
          </cell>
          <cell r="R372" t="str">
            <v>?</v>
          </cell>
          <cell r="S372">
            <v>130</v>
          </cell>
          <cell r="V372">
            <v>12</v>
          </cell>
          <cell r="W372" t="str">
            <v>No</v>
          </cell>
          <cell r="X372" t="str">
            <v>No</v>
          </cell>
          <cell r="Y372" t="str">
            <v>No</v>
          </cell>
          <cell r="AA372" t="str">
            <v>?</v>
          </cell>
          <cell r="AB372">
            <v>0.06</v>
          </cell>
          <cell r="AC372">
            <v>6.14</v>
          </cell>
          <cell r="AD372">
            <v>21.17</v>
          </cell>
          <cell r="AE372">
            <v>3.5205820330000002</v>
          </cell>
        </row>
        <row r="373">
          <cell r="C373" t="str">
            <v>Colombia</v>
          </cell>
          <cell r="D373" t="str">
            <v>Empresa de Telecomunicaciones de Bogota (ETB) [Colombia]</v>
          </cell>
          <cell r="E373" t="str">
            <v>ADSL</v>
          </cell>
          <cell r="F373" t="str">
            <v>Estratos 1 al 3 - BA 1.5M</v>
          </cell>
          <cell r="H373">
            <v>1.5</v>
          </cell>
          <cell r="I373" t="str">
            <v>Mbps</v>
          </cell>
          <cell r="J373">
            <v>1.5</v>
          </cell>
          <cell r="P373" t="str">
            <v>COP</v>
          </cell>
          <cell r="Q373" t="str">
            <v>?</v>
          </cell>
          <cell r="R373" t="str">
            <v>?</v>
          </cell>
          <cell r="S373">
            <v>40678</v>
          </cell>
          <cell r="W373" t="str">
            <v>Yes</v>
          </cell>
          <cell r="X373" t="str">
            <v>No</v>
          </cell>
          <cell r="Y373" t="str">
            <v>No</v>
          </cell>
          <cell r="AA373" t="str">
            <v>No</v>
          </cell>
          <cell r="AB373">
            <v>0.16</v>
          </cell>
          <cell r="AC373">
            <v>2026.2</v>
          </cell>
          <cell r="AD373">
            <v>20.079999999999998</v>
          </cell>
          <cell r="AE373">
            <v>1182.1663530000001</v>
          </cell>
        </row>
        <row r="374">
          <cell r="C374" t="str">
            <v>Colombia</v>
          </cell>
          <cell r="D374" t="str">
            <v>Empresa de Telecomunicaciones de Bogota (ETB) [Colombia]</v>
          </cell>
          <cell r="E374" t="str">
            <v>ADSL</v>
          </cell>
          <cell r="F374" t="str">
            <v>Estratos 1 al 3 - BA 3MB</v>
          </cell>
          <cell r="H374">
            <v>3</v>
          </cell>
          <cell r="I374" t="str">
            <v>Mbps</v>
          </cell>
          <cell r="J374">
            <v>3</v>
          </cell>
          <cell r="P374" t="str">
            <v>COP</v>
          </cell>
          <cell r="Q374" t="str">
            <v>?</v>
          </cell>
          <cell r="R374" t="str">
            <v>?</v>
          </cell>
          <cell r="S374">
            <v>75500</v>
          </cell>
          <cell r="W374" t="str">
            <v>Yes</v>
          </cell>
          <cell r="X374" t="str">
            <v>No</v>
          </cell>
          <cell r="Y374" t="str">
            <v>No</v>
          </cell>
          <cell r="AA374" t="str">
            <v>No</v>
          </cell>
          <cell r="AB374">
            <v>0.16</v>
          </cell>
          <cell r="AC374">
            <v>2026.2</v>
          </cell>
          <cell r="AD374">
            <v>37.26</v>
          </cell>
          <cell r="AE374">
            <v>1182.1663530000001</v>
          </cell>
        </row>
        <row r="375">
          <cell r="C375" t="str">
            <v>Colombia</v>
          </cell>
          <cell r="D375" t="str">
            <v>Empresa de Telecomunicaciones de Bogota (ETB) [Colombia]</v>
          </cell>
          <cell r="E375" t="str">
            <v>ADSL</v>
          </cell>
          <cell r="F375" t="str">
            <v>Estratos 1 al 3 - BA 6MB</v>
          </cell>
          <cell r="H375">
            <v>6</v>
          </cell>
          <cell r="I375" t="str">
            <v>Mbps</v>
          </cell>
          <cell r="J375">
            <v>6</v>
          </cell>
          <cell r="P375" t="str">
            <v>COP</v>
          </cell>
          <cell r="Q375" t="str">
            <v>?</v>
          </cell>
          <cell r="R375" t="str">
            <v>?</v>
          </cell>
          <cell r="S375">
            <v>103950</v>
          </cell>
          <cell r="W375" t="str">
            <v>Yes</v>
          </cell>
          <cell r="X375" t="str">
            <v>No</v>
          </cell>
          <cell r="Y375" t="str">
            <v>No</v>
          </cell>
          <cell r="AA375" t="str">
            <v>No</v>
          </cell>
          <cell r="AB375">
            <v>0.16</v>
          </cell>
          <cell r="AC375">
            <v>2026.2</v>
          </cell>
          <cell r="AD375">
            <v>51.3</v>
          </cell>
          <cell r="AE375">
            <v>1182.1663530000001</v>
          </cell>
        </row>
        <row r="376">
          <cell r="C376" t="str">
            <v>Colombia</v>
          </cell>
          <cell r="D376" t="str">
            <v>Empresa de Telecomunicaciones de Bogota (ETB) [Colombia]</v>
          </cell>
          <cell r="E376" t="str">
            <v>ADSL</v>
          </cell>
          <cell r="F376" t="str">
            <v>Estratos 1 al 3 - BA 10 MB</v>
          </cell>
          <cell r="H376">
            <v>10</v>
          </cell>
          <cell r="I376" t="str">
            <v>Mbps</v>
          </cell>
          <cell r="J376">
            <v>10</v>
          </cell>
          <cell r="P376" t="str">
            <v>COP</v>
          </cell>
          <cell r="Q376" t="str">
            <v>?</v>
          </cell>
          <cell r="R376" t="str">
            <v>?</v>
          </cell>
          <cell r="S376">
            <v>162740</v>
          </cell>
          <cell r="W376" t="str">
            <v>Yes</v>
          </cell>
          <cell r="X376" t="str">
            <v>No</v>
          </cell>
          <cell r="Y376" t="str">
            <v>No</v>
          </cell>
          <cell r="AA376" t="str">
            <v>No</v>
          </cell>
          <cell r="AB376">
            <v>0.16</v>
          </cell>
          <cell r="AC376">
            <v>2026.2</v>
          </cell>
          <cell r="AD376">
            <v>80.319999999999993</v>
          </cell>
          <cell r="AE376">
            <v>1182.1663530000001</v>
          </cell>
        </row>
        <row r="377">
          <cell r="C377" t="str">
            <v>Colombia</v>
          </cell>
          <cell r="D377" t="str">
            <v>Empresa de Telecomunicaciones de Bogota (ETB) [Colombia]</v>
          </cell>
          <cell r="E377" t="str">
            <v>FTTH</v>
          </cell>
          <cell r="F377" t="str">
            <v>Estrato 1 al 3 - Duo Supercombo 6M</v>
          </cell>
          <cell r="H377">
            <v>6</v>
          </cell>
          <cell r="I377" t="str">
            <v>Mbps</v>
          </cell>
          <cell r="J377">
            <v>6</v>
          </cell>
          <cell r="P377" t="str">
            <v>COP</v>
          </cell>
          <cell r="Q377" t="str">
            <v>?</v>
          </cell>
          <cell r="R377" t="str">
            <v>?</v>
          </cell>
          <cell r="S377">
            <v>68330</v>
          </cell>
          <cell r="W377" t="str">
            <v>?</v>
          </cell>
          <cell r="X377" t="str">
            <v>No</v>
          </cell>
          <cell r="Y377" t="str">
            <v>No</v>
          </cell>
          <cell r="AA377" t="str">
            <v>No</v>
          </cell>
          <cell r="AB377">
            <v>0.16</v>
          </cell>
          <cell r="AC377">
            <v>2026.2</v>
          </cell>
          <cell r="AD377">
            <v>33.72</v>
          </cell>
          <cell r="AE377">
            <v>1182.1663530000001</v>
          </cell>
        </row>
        <row r="378">
          <cell r="C378" t="str">
            <v>Colombia</v>
          </cell>
          <cell r="D378" t="str">
            <v>Empresa de Telecomunicaciones de Bogota (ETB) [Colombia]</v>
          </cell>
          <cell r="E378" t="str">
            <v>FTTH</v>
          </cell>
          <cell r="F378" t="str">
            <v>Estrato 1 al 3 - Duo Supercombo 20M</v>
          </cell>
          <cell r="H378">
            <v>20</v>
          </cell>
          <cell r="I378" t="str">
            <v>Mbps</v>
          </cell>
          <cell r="J378">
            <v>20</v>
          </cell>
          <cell r="P378" t="str">
            <v>COP</v>
          </cell>
          <cell r="Q378" t="str">
            <v>?</v>
          </cell>
          <cell r="R378" t="str">
            <v>?</v>
          </cell>
          <cell r="S378">
            <v>83200</v>
          </cell>
          <cell r="W378" t="str">
            <v>?</v>
          </cell>
          <cell r="X378" t="str">
            <v>No</v>
          </cell>
          <cell r="Y378" t="str">
            <v>No</v>
          </cell>
          <cell r="AA378" t="str">
            <v>No</v>
          </cell>
          <cell r="AB378">
            <v>0.16</v>
          </cell>
          <cell r="AC378">
            <v>2026.2</v>
          </cell>
          <cell r="AD378">
            <v>41.06</v>
          </cell>
          <cell r="AE378">
            <v>1182.1663530000001</v>
          </cell>
        </row>
        <row r="379">
          <cell r="C379" t="str">
            <v>Colombia</v>
          </cell>
          <cell r="D379" t="str">
            <v>Movistar [Colombia]</v>
          </cell>
          <cell r="E379" t="str">
            <v>ADSL</v>
          </cell>
          <cell r="F379" t="str">
            <v>2 Megas</v>
          </cell>
          <cell r="H379">
            <v>2</v>
          </cell>
          <cell r="I379" t="str">
            <v>Mbps</v>
          </cell>
          <cell r="J379">
            <v>2</v>
          </cell>
          <cell r="P379" t="str">
            <v>COP</v>
          </cell>
          <cell r="Q379" t="str">
            <v>?</v>
          </cell>
          <cell r="R379" t="str">
            <v>?</v>
          </cell>
          <cell r="S379">
            <v>47897</v>
          </cell>
          <cell r="W379" t="str">
            <v>No</v>
          </cell>
          <cell r="X379" t="str">
            <v>No</v>
          </cell>
          <cell r="Y379" t="str">
            <v>Yes</v>
          </cell>
          <cell r="Z379" t="str">
            <v>Unlimited local</v>
          </cell>
          <cell r="AA379" t="str">
            <v>Yes</v>
          </cell>
          <cell r="AB379">
            <v>0.16</v>
          </cell>
          <cell r="AC379">
            <v>2026.2</v>
          </cell>
          <cell r="AD379">
            <v>23.64</v>
          </cell>
          <cell r="AE379">
            <v>1182.1663530000001</v>
          </cell>
        </row>
        <row r="380">
          <cell r="C380" t="str">
            <v>Colombia</v>
          </cell>
          <cell r="D380" t="str">
            <v>Movistar [Colombia]</v>
          </cell>
          <cell r="E380" t="str">
            <v>ADSL</v>
          </cell>
          <cell r="F380" t="str">
            <v>5 Megas</v>
          </cell>
          <cell r="H380">
            <v>5</v>
          </cell>
          <cell r="I380" t="str">
            <v>Mbps</v>
          </cell>
          <cell r="J380">
            <v>5</v>
          </cell>
          <cell r="P380" t="str">
            <v>COP</v>
          </cell>
          <cell r="Q380" t="str">
            <v>?</v>
          </cell>
          <cell r="R380" t="str">
            <v>?</v>
          </cell>
          <cell r="S380">
            <v>48907</v>
          </cell>
          <cell r="W380" t="str">
            <v>No</v>
          </cell>
          <cell r="X380" t="str">
            <v>No</v>
          </cell>
          <cell r="Y380" t="str">
            <v>Yes</v>
          </cell>
          <cell r="Z380" t="str">
            <v>Unlimited local</v>
          </cell>
          <cell r="AA380" t="str">
            <v>Yes</v>
          </cell>
          <cell r="AB380">
            <v>0.16</v>
          </cell>
          <cell r="AC380">
            <v>2026.2</v>
          </cell>
          <cell r="AD380">
            <v>24.14</v>
          </cell>
          <cell r="AE380">
            <v>1182.1663530000001</v>
          </cell>
        </row>
        <row r="381">
          <cell r="C381" t="str">
            <v>Colombia</v>
          </cell>
          <cell r="D381" t="str">
            <v>Movistar [Colombia]</v>
          </cell>
          <cell r="E381" t="str">
            <v>ADSL</v>
          </cell>
          <cell r="F381" t="str">
            <v>7 Megas</v>
          </cell>
          <cell r="H381">
            <v>7</v>
          </cell>
          <cell r="I381" t="str">
            <v>Mbps</v>
          </cell>
          <cell r="J381">
            <v>7</v>
          </cell>
          <cell r="P381" t="str">
            <v>COP</v>
          </cell>
          <cell r="Q381" t="str">
            <v>?</v>
          </cell>
          <cell r="R381" t="str">
            <v>?</v>
          </cell>
          <cell r="S381">
            <v>69899</v>
          </cell>
          <cell r="W381" t="str">
            <v>No</v>
          </cell>
          <cell r="X381" t="str">
            <v>No</v>
          </cell>
          <cell r="Y381" t="str">
            <v>Yes</v>
          </cell>
          <cell r="Z381" t="str">
            <v>Unlimited local</v>
          </cell>
          <cell r="AA381" t="str">
            <v>Yes</v>
          </cell>
          <cell r="AB381">
            <v>0.16</v>
          </cell>
          <cell r="AC381">
            <v>2026.2</v>
          </cell>
          <cell r="AD381">
            <v>34.5</v>
          </cell>
          <cell r="AE381">
            <v>1182.1663530000001</v>
          </cell>
        </row>
        <row r="382">
          <cell r="C382" t="str">
            <v>Colombia</v>
          </cell>
          <cell r="D382" t="str">
            <v>Movistar [Colombia]</v>
          </cell>
          <cell r="E382" t="str">
            <v>ADSL</v>
          </cell>
          <cell r="F382" t="str">
            <v>7 Megas</v>
          </cell>
          <cell r="H382">
            <v>9</v>
          </cell>
          <cell r="I382" t="str">
            <v>Mbps</v>
          </cell>
          <cell r="J382">
            <v>9</v>
          </cell>
          <cell r="P382" t="str">
            <v>COP</v>
          </cell>
          <cell r="Q382" t="str">
            <v>?</v>
          </cell>
          <cell r="R382" t="str">
            <v>?</v>
          </cell>
          <cell r="S382">
            <v>74895</v>
          </cell>
          <cell r="W382" t="str">
            <v>No</v>
          </cell>
          <cell r="X382" t="str">
            <v>No</v>
          </cell>
          <cell r="Y382" t="str">
            <v>Yes</v>
          </cell>
          <cell r="Z382" t="str">
            <v>Unlimited local</v>
          </cell>
          <cell r="AA382" t="str">
            <v>Yes</v>
          </cell>
          <cell r="AB382">
            <v>0.16</v>
          </cell>
          <cell r="AC382">
            <v>2026.2</v>
          </cell>
          <cell r="AD382">
            <v>36.96</v>
          </cell>
          <cell r="AE382">
            <v>1182.1663530000001</v>
          </cell>
        </row>
        <row r="383">
          <cell r="C383" t="str">
            <v>Colombia</v>
          </cell>
          <cell r="D383" t="str">
            <v>Movistar [Colombia]</v>
          </cell>
          <cell r="E383" t="str">
            <v>ADSL</v>
          </cell>
          <cell r="F383" t="str">
            <v>12 Megas</v>
          </cell>
          <cell r="H383">
            <v>12</v>
          </cell>
          <cell r="I383" t="str">
            <v>Mbps</v>
          </cell>
          <cell r="J383">
            <v>12</v>
          </cell>
          <cell r="P383" t="str">
            <v>COP</v>
          </cell>
          <cell r="Q383" t="str">
            <v>?</v>
          </cell>
          <cell r="R383" t="str">
            <v>?</v>
          </cell>
          <cell r="S383">
            <v>83904</v>
          </cell>
          <cell r="W383" t="str">
            <v>No</v>
          </cell>
          <cell r="X383" t="str">
            <v>No</v>
          </cell>
          <cell r="Y383" t="str">
            <v>Yes</v>
          </cell>
          <cell r="Z383" t="str">
            <v>Unlimited local</v>
          </cell>
          <cell r="AA383" t="str">
            <v>Yes</v>
          </cell>
          <cell r="AB383">
            <v>0.16</v>
          </cell>
          <cell r="AC383">
            <v>2026.2</v>
          </cell>
          <cell r="AD383">
            <v>41.41</v>
          </cell>
          <cell r="AE383">
            <v>1182.1663530000001</v>
          </cell>
        </row>
        <row r="384">
          <cell r="C384" t="str">
            <v>Colombia</v>
          </cell>
          <cell r="D384" t="str">
            <v>Movistar [Colombia]</v>
          </cell>
          <cell r="E384" t="str">
            <v>ADSL</v>
          </cell>
          <cell r="F384" t="str">
            <v>15 Megas</v>
          </cell>
          <cell r="H384">
            <v>15</v>
          </cell>
          <cell r="I384" t="str">
            <v>Mbps</v>
          </cell>
          <cell r="J384">
            <v>15</v>
          </cell>
          <cell r="P384" t="str">
            <v>COP</v>
          </cell>
          <cell r="Q384" t="str">
            <v>?</v>
          </cell>
          <cell r="R384" t="str">
            <v>?</v>
          </cell>
          <cell r="S384">
            <v>89891</v>
          </cell>
          <cell r="W384" t="str">
            <v>No</v>
          </cell>
          <cell r="X384" t="str">
            <v>No</v>
          </cell>
          <cell r="Y384" t="str">
            <v>Yes</v>
          </cell>
          <cell r="Z384" t="str">
            <v>Unlimited local</v>
          </cell>
          <cell r="AA384" t="str">
            <v>Yes</v>
          </cell>
          <cell r="AB384">
            <v>0.16</v>
          </cell>
          <cell r="AC384">
            <v>2026.2</v>
          </cell>
          <cell r="AD384">
            <v>44.36</v>
          </cell>
          <cell r="AE384">
            <v>1182.1663530000001</v>
          </cell>
        </row>
        <row r="385">
          <cell r="C385" t="str">
            <v>Colombia</v>
          </cell>
          <cell r="D385" t="str">
            <v>UNE-EPM [Colombia]</v>
          </cell>
          <cell r="F385" t="str">
            <v>1 megas</v>
          </cell>
          <cell r="H385">
            <v>1</v>
          </cell>
          <cell r="I385" t="str">
            <v>Mbps</v>
          </cell>
          <cell r="J385">
            <v>1</v>
          </cell>
          <cell r="K385">
            <v>1024</v>
          </cell>
          <cell r="L385" t="str">
            <v>Kbps</v>
          </cell>
          <cell r="P385" t="str">
            <v>COP</v>
          </cell>
          <cell r="Q385" t="str">
            <v>?</v>
          </cell>
          <cell r="R385" t="str">
            <v>?</v>
          </cell>
          <cell r="S385">
            <v>33672</v>
          </cell>
          <cell r="W385" t="str">
            <v>No</v>
          </cell>
          <cell r="X385" t="str">
            <v>No</v>
          </cell>
          <cell r="Y385" t="str">
            <v>No</v>
          </cell>
          <cell r="AA385" t="str">
            <v>No</v>
          </cell>
          <cell r="AB385">
            <v>0.16</v>
          </cell>
          <cell r="AC385">
            <v>2026.2</v>
          </cell>
          <cell r="AD385">
            <v>16.62</v>
          </cell>
          <cell r="AE385">
            <v>1182.1663530000001</v>
          </cell>
        </row>
        <row r="386">
          <cell r="C386" t="str">
            <v>Colombia</v>
          </cell>
          <cell r="D386" t="str">
            <v>UNE-EPM [Colombia]</v>
          </cell>
          <cell r="F386" t="str">
            <v>2 megas</v>
          </cell>
          <cell r="H386">
            <v>2</v>
          </cell>
          <cell r="I386" t="str">
            <v>Mbps</v>
          </cell>
          <cell r="J386">
            <v>2</v>
          </cell>
          <cell r="K386">
            <v>1024</v>
          </cell>
          <cell r="L386" t="str">
            <v>Kbps</v>
          </cell>
          <cell r="P386" t="str">
            <v>COP</v>
          </cell>
          <cell r="Q386" t="str">
            <v>?</v>
          </cell>
          <cell r="R386" t="str">
            <v>?</v>
          </cell>
          <cell r="S386">
            <v>33672</v>
          </cell>
          <cell r="W386" t="str">
            <v>No</v>
          </cell>
          <cell r="X386" t="str">
            <v>No</v>
          </cell>
          <cell r="Y386" t="str">
            <v>No</v>
          </cell>
          <cell r="AA386" t="str">
            <v>No</v>
          </cell>
          <cell r="AB386">
            <v>0.16</v>
          </cell>
          <cell r="AC386">
            <v>2026.2</v>
          </cell>
          <cell r="AD386">
            <v>16.62</v>
          </cell>
          <cell r="AE386">
            <v>1182.1663530000001</v>
          </cell>
        </row>
        <row r="387">
          <cell r="C387" t="str">
            <v>Colombia</v>
          </cell>
          <cell r="D387" t="str">
            <v>UNE-EPM [Colombia]</v>
          </cell>
          <cell r="F387" t="str">
            <v>5 megas</v>
          </cell>
          <cell r="H387">
            <v>5</v>
          </cell>
          <cell r="I387" t="str">
            <v>Mbps</v>
          </cell>
          <cell r="J387">
            <v>5</v>
          </cell>
          <cell r="K387">
            <v>1024</v>
          </cell>
          <cell r="L387" t="str">
            <v>Kbps</v>
          </cell>
          <cell r="P387" t="str">
            <v>COP</v>
          </cell>
          <cell r="Q387" t="str">
            <v>?</v>
          </cell>
          <cell r="R387" t="str">
            <v>?</v>
          </cell>
          <cell r="S387">
            <v>62900</v>
          </cell>
          <cell r="W387" t="str">
            <v>No</v>
          </cell>
          <cell r="X387" t="str">
            <v>No</v>
          </cell>
          <cell r="Y387" t="str">
            <v>No</v>
          </cell>
          <cell r="AA387" t="str">
            <v>No</v>
          </cell>
          <cell r="AB387">
            <v>0.16</v>
          </cell>
          <cell r="AC387">
            <v>2026.2</v>
          </cell>
          <cell r="AD387">
            <v>31.04</v>
          </cell>
          <cell r="AE387">
            <v>1182.1663530000001</v>
          </cell>
        </row>
        <row r="388">
          <cell r="C388" t="str">
            <v>Colombia</v>
          </cell>
          <cell r="D388" t="str">
            <v>UNE-EPM [Colombia]</v>
          </cell>
          <cell r="F388" t="str">
            <v>10 megas</v>
          </cell>
          <cell r="H388">
            <v>10</v>
          </cell>
          <cell r="I388" t="str">
            <v>Mbps</v>
          </cell>
          <cell r="J388">
            <v>10</v>
          </cell>
          <cell r="K388">
            <v>1024</v>
          </cell>
          <cell r="L388" t="str">
            <v>Kbps</v>
          </cell>
          <cell r="P388" t="str">
            <v>COP</v>
          </cell>
          <cell r="Q388" t="str">
            <v>?</v>
          </cell>
          <cell r="R388" t="str">
            <v>?</v>
          </cell>
          <cell r="S388">
            <v>87900</v>
          </cell>
          <cell r="W388" t="str">
            <v>No</v>
          </cell>
          <cell r="X388" t="str">
            <v>No</v>
          </cell>
          <cell r="Y388" t="str">
            <v>No</v>
          </cell>
          <cell r="AA388" t="str">
            <v>No</v>
          </cell>
          <cell r="AB388">
            <v>0.16</v>
          </cell>
          <cell r="AC388">
            <v>2026.2</v>
          </cell>
          <cell r="AD388">
            <v>43.38</v>
          </cell>
          <cell r="AE388">
            <v>1182.1663530000001</v>
          </cell>
        </row>
        <row r="389">
          <cell r="C389" t="str">
            <v>Colombia</v>
          </cell>
          <cell r="D389" t="str">
            <v>UNE-EPM [Colombia]</v>
          </cell>
          <cell r="F389" t="str">
            <v>50 megas</v>
          </cell>
          <cell r="H389">
            <v>50</v>
          </cell>
          <cell r="I389" t="str">
            <v>Mbps</v>
          </cell>
          <cell r="J389">
            <v>50</v>
          </cell>
          <cell r="K389">
            <v>1024</v>
          </cell>
          <cell r="L389" t="str">
            <v>Kbps</v>
          </cell>
          <cell r="P389" t="str">
            <v>COP</v>
          </cell>
          <cell r="Q389" t="str">
            <v>?</v>
          </cell>
          <cell r="R389" t="str">
            <v>?</v>
          </cell>
          <cell r="S389">
            <v>469900</v>
          </cell>
          <cell r="W389" t="str">
            <v>No</v>
          </cell>
          <cell r="X389" t="str">
            <v>No</v>
          </cell>
          <cell r="Y389" t="str">
            <v>No</v>
          </cell>
          <cell r="AA389" t="str">
            <v>No</v>
          </cell>
          <cell r="AB389">
            <v>0.16</v>
          </cell>
          <cell r="AC389">
            <v>2026.2</v>
          </cell>
          <cell r="AD389">
            <v>231.91</v>
          </cell>
          <cell r="AE389">
            <v>1182.1663530000001</v>
          </cell>
        </row>
        <row r="390">
          <cell r="C390" t="str">
            <v>Cote d'Ivoire</v>
          </cell>
          <cell r="D390" t="str">
            <v>VIPNET [Cote d'Ivoire]</v>
          </cell>
          <cell r="E390" t="str">
            <v>ADSL</v>
          </cell>
          <cell r="F390" t="str">
            <v>Home 2 Mbps</v>
          </cell>
          <cell r="H390">
            <v>512</v>
          </cell>
          <cell r="I390" t="str">
            <v>Kbps</v>
          </cell>
          <cell r="J390">
            <v>0.51200000000000001</v>
          </cell>
          <cell r="P390" t="str">
            <v>XOF</v>
          </cell>
          <cell r="Q390">
            <v>10000</v>
          </cell>
          <cell r="R390">
            <v>35000</v>
          </cell>
          <cell r="S390">
            <v>20510</v>
          </cell>
          <cell r="V390">
            <v>3</v>
          </cell>
          <cell r="W390" t="str">
            <v>Yes</v>
          </cell>
          <cell r="X390" t="str">
            <v>No</v>
          </cell>
          <cell r="Y390" t="str">
            <v>No</v>
          </cell>
          <cell r="AA390" t="str">
            <v>No</v>
          </cell>
          <cell r="AC390">
            <v>516.65</v>
          </cell>
          <cell r="AD390">
            <v>39.700000000000003</v>
          </cell>
          <cell r="AE390">
            <v>249.52266420000001</v>
          </cell>
        </row>
        <row r="391">
          <cell r="C391" t="str">
            <v>Cote d'Ivoire</v>
          </cell>
          <cell r="D391" t="str">
            <v>VIPNET [Cote d'Ivoire]</v>
          </cell>
          <cell r="E391" t="str">
            <v>ADSL</v>
          </cell>
          <cell r="F391" t="str">
            <v>Home 2 Mbps</v>
          </cell>
          <cell r="H391">
            <v>1</v>
          </cell>
          <cell r="I391" t="str">
            <v>Mbps</v>
          </cell>
          <cell r="J391">
            <v>1</v>
          </cell>
          <cell r="P391" t="str">
            <v>XOF</v>
          </cell>
          <cell r="Q391">
            <v>10000</v>
          </cell>
          <cell r="R391">
            <v>35000</v>
          </cell>
          <cell r="S391">
            <v>25635</v>
          </cell>
          <cell r="V391">
            <v>3</v>
          </cell>
          <cell r="W391" t="str">
            <v>Yes</v>
          </cell>
          <cell r="X391" t="str">
            <v>No</v>
          </cell>
          <cell r="Y391" t="str">
            <v>No</v>
          </cell>
          <cell r="AA391" t="str">
            <v>No</v>
          </cell>
          <cell r="AC391">
            <v>516.65</v>
          </cell>
          <cell r="AD391">
            <v>49.62</v>
          </cell>
          <cell r="AE391">
            <v>249.52266420000001</v>
          </cell>
        </row>
        <row r="392">
          <cell r="C392" t="str">
            <v>Cote d'Ivoire</v>
          </cell>
          <cell r="D392" t="str">
            <v>VIPNET [Cote d'Ivoire]</v>
          </cell>
          <cell r="E392" t="str">
            <v>ADSL</v>
          </cell>
          <cell r="F392" t="str">
            <v>Home 2 Mbps</v>
          </cell>
          <cell r="H392">
            <v>2</v>
          </cell>
          <cell r="I392" t="str">
            <v>Mbps</v>
          </cell>
          <cell r="J392">
            <v>2</v>
          </cell>
          <cell r="P392" t="str">
            <v>XOF</v>
          </cell>
          <cell r="Q392">
            <v>10000</v>
          </cell>
          <cell r="R392">
            <v>35000</v>
          </cell>
          <cell r="S392">
            <v>45145</v>
          </cell>
          <cell r="V392">
            <v>3</v>
          </cell>
          <cell r="W392" t="str">
            <v>Yes</v>
          </cell>
          <cell r="X392" t="str">
            <v>No</v>
          </cell>
          <cell r="Y392" t="str">
            <v>No</v>
          </cell>
          <cell r="AA392" t="str">
            <v>No</v>
          </cell>
          <cell r="AC392">
            <v>516.65</v>
          </cell>
          <cell r="AD392">
            <v>87.38</v>
          </cell>
          <cell r="AE392">
            <v>249.52266420000001</v>
          </cell>
        </row>
        <row r="393">
          <cell r="C393" t="str">
            <v>Cote d'Ivoire</v>
          </cell>
          <cell r="D393" t="str">
            <v>Cote d'Ivoire Telecom [Cote d'Ivoire]</v>
          </cell>
          <cell r="E393" t="str">
            <v>ADSL</v>
          </cell>
          <cell r="F393" t="str">
            <v>ADSL Discovery</v>
          </cell>
          <cell r="H393">
            <v>256</v>
          </cell>
          <cell r="I393" t="str">
            <v>Kbps</v>
          </cell>
          <cell r="J393">
            <v>0.25600000000000001</v>
          </cell>
          <cell r="M393">
            <v>50</v>
          </cell>
          <cell r="N393" t="str">
            <v>Hours</v>
          </cell>
          <cell r="O393" t="str">
            <v>50 Hours</v>
          </cell>
          <cell r="P393" t="str">
            <v>XOF</v>
          </cell>
          <cell r="Q393">
            <v>15000</v>
          </cell>
          <cell r="R393">
            <v>10000</v>
          </cell>
          <cell r="S393">
            <v>10000</v>
          </cell>
          <cell r="W393" t="str">
            <v>Yes</v>
          </cell>
          <cell r="X393" t="str">
            <v>No</v>
          </cell>
          <cell r="Y393" t="str">
            <v>No</v>
          </cell>
          <cell r="AA393" t="str">
            <v>Yes</v>
          </cell>
          <cell r="AC393">
            <v>516.65</v>
          </cell>
          <cell r="AD393">
            <v>19.36</v>
          </cell>
          <cell r="AE393">
            <v>249.52266420000001</v>
          </cell>
        </row>
        <row r="394">
          <cell r="C394" t="str">
            <v>Cote d'Ivoire</v>
          </cell>
          <cell r="D394" t="str">
            <v>Cote d'Ivoire Telecom [Cote d'Ivoire]</v>
          </cell>
          <cell r="E394" t="str">
            <v>ADSL</v>
          </cell>
          <cell r="F394" t="str">
            <v>Basic ADSL</v>
          </cell>
          <cell r="H394">
            <v>256</v>
          </cell>
          <cell r="I394" t="str">
            <v>Kbps</v>
          </cell>
          <cell r="J394">
            <v>0.25600000000000001</v>
          </cell>
          <cell r="M394">
            <v>100</v>
          </cell>
          <cell r="N394" t="str">
            <v>Hours</v>
          </cell>
          <cell r="O394" t="str">
            <v>100 Hours</v>
          </cell>
          <cell r="P394" t="str">
            <v>XOF</v>
          </cell>
          <cell r="Q394">
            <v>15000</v>
          </cell>
          <cell r="R394">
            <v>10000</v>
          </cell>
          <cell r="S394">
            <v>15000</v>
          </cell>
          <cell r="W394" t="str">
            <v>Yes</v>
          </cell>
          <cell r="X394" t="str">
            <v>No</v>
          </cell>
          <cell r="Y394" t="str">
            <v>No</v>
          </cell>
          <cell r="AA394" t="str">
            <v>Yes</v>
          </cell>
          <cell r="AC394">
            <v>516.65</v>
          </cell>
          <cell r="AD394">
            <v>29.03</v>
          </cell>
          <cell r="AE394">
            <v>249.52266420000001</v>
          </cell>
        </row>
        <row r="395">
          <cell r="C395" t="str">
            <v>Cote d'Ivoire</v>
          </cell>
          <cell r="D395" t="str">
            <v>Orange [Cote d'Ivoire]</v>
          </cell>
          <cell r="E395" t="str">
            <v>ADSL</v>
          </cell>
          <cell r="F395" t="str">
            <v>Orange Internet 1 Mb/s</v>
          </cell>
          <cell r="H395">
            <v>1</v>
          </cell>
          <cell r="I395" t="str">
            <v>Mbps</v>
          </cell>
          <cell r="J395">
            <v>1</v>
          </cell>
          <cell r="M395" t="str">
            <v>Unlimited</v>
          </cell>
          <cell r="O395" t="str">
            <v>Unlimited</v>
          </cell>
          <cell r="P395" t="str">
            <v>XOF</v>
          </cell>
          <cell r="Q395" t="str">
            <v>?</v>
          </cell>
          <cell r="R395">
            <v>45000</v>
          </cell>
          <cell r="S395">
            <v>25000</v>
          </cell>
          <cell r="V395">
            <v>6</v>
          </cell>
          <cell r="W395" t="str">
            <v>No</v>
          </cell>
          <cell r="X395" t="str">
            <v>No</v>
          </cell>
          <cell r="Y395" t="str">
            <v>Yes</v>
          </cell>
          <cell r="AA395" t="str">
            <v>Yes</v>
          </cell>
          <cell r="AC395">
            <v>516.65</v>
          </cell>
          <cell r="AD395">
            <v>48.39</v>
          </cell>
          <cell r="AE395">
            <v>249.52266420000001</v>
          </cell>
        </row>
        <row r="396">
          <cell r="C396" t="str">
            <v>Cote d'Ivoire</v>
          </cell>
          <cell r="D396" t="str">
            <v>Orange [Cote d'Ivoire]</v>
          </cell>
          <cell r="E396" t="str">
            <v>ADSL</v>
          </cell>
          <cell r="F396" t="str">
            <v>Orange Internet 8 Mb/s</v>
          </cell>
          <cell r="H396">
            <v>8</v>
          </cell>
          <cell r="I396" t="str">
            <v>Mbps</v>
          </cell>
          <cell r="J396">
            <v>8</v>
          </cell>
          <cell r="M396" t="str">
            <v>Unlimited</v>
          </cell>
          <cell r="O396" t="str">
            <v>Unlimited</v>
          </cell>
          <cell r="P396" t="str">
            <v>XOF</v>
          </cell>
          <cell r="Q396" t="str">
            <v>?</v>
          </cell>
          <cell r="R396">
            <v>45000</v>
          </cell>
          <cell r="S396">
            <v>45000</v>
          </cell>
          <cell r="V396">
            <v>6</v>
          </cell>
          <cell r="W396" t="str">
            <v>No</v>
          </cell>
          <cell r="X396" t="str">
            <v>No</v>
          </cell>
          <cell r="Y396" t="str">
            <v>Yes</v>
          </cell>
          <cell r="AA396" t="str">
            <v>Yes</v>
          </cell>
          <cell r="AC396">
            <v>516.65</v>
          </cell>
          <cell r="AD396">
            <v>87.1</v>
          </cell>
          <cell r="AE396">
            <v>249.52266420000001</v>
          </cell>
        </row>
        <row r="397">
          <cell r="C397" t="str">
            <v>Czech Republic</v>
          </cell>
          <cell r="D397" t="str">
            <v>Rio Media [Czech Republic]</v>
          </cell>
          <cell r="F397" t="str">
            <v>Light Data wifi</v>
          </cell>
          <cell r="G397" t="str">
            <v>Up to</v>
          </cell>
          <cell r="H397">
            <v>4</v>
          </cell>
          <cell r="I397" t="str">
            <v>Mbps</v>
          </cell>
          <cell r="J397">
            <v>4</v>
          </cell>
          <cell r="M397" t="str">
            <v>Unlimited</v>
          </cell>
          <cell r="O397" t="str">
            <v>Unlimited</v>
          </cell>
          <cell r="P397" t="str">
            <v>CZK</v>
          </cell>
          <cell r="Q397" t="str">
            <v>?</v>
          </cell>
          <cell r="R397" t="str">
            <v>?</v>
          </cell>
          <cell r="S397">
            <v>349</v>
          </cell>
          <cell r="W397" t="str">
            <v>No</v>
          </cell>
          <cell r="X397" t="str">
            <v>No</v>
          </cell>
          <cell r="Y397" t="str">
            <v>No</v>
          </cell>
          <cell r="AA397" t="str">
            <v>Yes</v>
          </cell>
          <cell r="AB397">
            <v>0.21</v>
          </cell>
          <cell r="AC397">
            <v>21.26</v>
          </cell>
          <cell r="AD397">
            <v>16.420000000000002</v>
          </cell>
          <cell r="AE397">
            <v>13.499321569999999</v>
          </cell>
        </row>
        <row r="398">
          <cell r="C398" t="str">
            <v>Czech Republic</v>
          </cell>
          <cell r="D398" t="str">
            <v>Rio Media [Czech Republic]</v>
          </cell>
          <cell r="F398" t="str">
            <v>High Data wifi</v>
          </cell>
          <cell r="G398" t="str">
            <v>Up to</v>
          </cell>
          <cell r="H398">
            <v>6</v>
          </cell>
          <cell r="I398" t="str">
            <v>Mbps</v>
          </cell>
          <cell r="J398">
            <v>6</v>
          </cell>
          <cell r="M398" t="str">
            <v>Unlimited</v>
          </cell>
          <cell r="O398" t="str">
            <v>Unlimited</v>
          </cell>
          <cell r="P398" t="str">
            <v>CZK</v>
          </cell>
          <cell r="Q398" t="str">
            <v>?</v>
          </cell>
          <cell r="R398">
            <v>0</v>
          </cell>
          <cell r="S398">
            <v>449</v>
          </cell>
          <cell r="W398" t="str">
            <v>No</v>
          </cell>
          <cell r="X398" t="str">
            <v>No</v>
          </cell>
          <cell r="Y398" t="str">
            <v>No</v>
          </cell>
          <cell r="AA398" t="str">
            <v>Yes</v>
          </cell>
          <cell r="AB398">
            <v>0.21</v>
          </cell>
          <cell r="AC398">
            <v>21.26</v>
          </cell>
          <cell r="AD398">
            <v>21.12</v>
          </cell>
          <cell r="AE398">
            <v>13.499321569999999</v>
          </cell>
        </row>
        <row r="399">
          <cell r="C399" t="str">
            <v>Czech Republic</v>
          </cell>
          <cell r="D399" t="str">
            <v>Rio Media [Czech Republic]</v>
          </cell>
          <cell r="E399" t="str">
            <v>FTTH</v>
          </cell>
          <cell r="F399" t="str">
            <v>Rio Net 20</v>
          </cell>
          <cell r="H399">
            <v>20</v>
          </cell>
          <cell r="I399" t="str">
            <v>Mbps</v>
          </cell>
          <cell r="J399">
            <v>20</v>
          </cell>
          <cell r="K399">
            <v>20</v>
          </cell>
          <cell r="L399" t="str">
            <v>Mbps</v>
          </cell>
          <cell r="M399" t="str">
            <v>Unlimited</v>
          </cell>
          <cell r="O399" t="str">
            <v>Unlimited</v>
          </cell>
          <cell r="P399" t="str">
            <v>CZK</v>
          </cell>
          <cell r="Q399" t="str">
            <v>?</v>
          </cell>
          <cell r="R399" t="str">
            <v>?</v>
          </cell>
          <cell r="S399">
            <v>349</v>
          </cell>
          <cell r="W399" t="str">
            <v>No</v>
          </cell>
          <cell r="X399" t="str">
            <v>No</v>
          </cell>
          <cell r="Y399" t="str">
            <v>No</v>
          </cell>
          <cell r="AA399" t="str">
            <v>Yes</v>
          </cell>
          <cell r="AB399">
            <v>0.21</v>
          </cell>
          <cell r="AC399">
            <v>21.26</v>
          </cell>
          <cell r="AD399">
            <v>16.420000000000002</v>
          </cell>
          <cell r="AE399">
            <v>13.499321569999999</v>
          </cell>
        </row>
        <row r="400">
          <cell r="C400" t="str">
            <v>Czech Republic</v>
          </cell>
          <cell r="D400" t="str">
            <v>Rio Media [Czech Republic]</v>
          </cell>
          <cell r="E400" t="str">
            <v>FTTH</v>
          </cell>
          <cell r="F400" t="str">
            <v>Rio Net 60</v>
          </cell>
          <cell r="H400">
            <v>60</v>
          </cell>
          <cell r="I400" t="str">
            <v>Mbps</v>
          </cell>
          <cell r="J400">
            <v>60</v>
          </cell>
          <cell r="K400">
            <v>60</v>
          </cell>
          <cell r="L400" t="str">
            <v>Mbps</v>
          </cell>
          <cell r="M400" t="str">
            <v>Unlimited</v>
          </cell>
          <cell r="O400" t="str">
            <v>Unlimited</v>
          </cell>
          <cell r="P400" t="str">
            <v>CZK</v>
          </cell>
          <cell r="Q400" t="str">
            <v>?</v>
          </cell>
          <cell r="R400" t="str">
            <v>?</v>
          </cell>
          <cell r="S400">
            <v>449</v>
          </cell>
          <cell r="W400" t="str">
            <v>No</v>
          </cell>
          <cell r="X400" t="str">
            <v>No</v>
          </cell>
          <cell r="Y400" t="str">
            <v>No</v>
          </cell>
          <cell r="AA400" t="str">
            <v>Yes</v>
          </cell>
          <cell r="AB400">
            <v>0.21</v>
          </cell>
          <cell r="AC400">
            <v>21.26</v>
          </cell>
          <cell r="AD400">
            <v>21.12</v>
          </cell>
          <cell r="AE400">
            <v>13.499321569999999</v>
          </cell>
        </row>
        <row r="401">
          <cell r="C401" t="str">
            <v>Czech Republic</v>
          </cell>
          <cell r="D401" t="str">
            <v>Rio Media [Czech Republic]</v>
          </cell>
          <cell r="E401" t="str">
            <v>FTTH</v>
          </cell>
          <cell r="F401" t="str">
            <v>Rio Net 100</v>
          </cell>
          <cell r="H401">
            <v>100</v>
          </cell>
          <cell r="I401" t="str">
            <v>Mbps</v>
          </cell>
          <cell r="J401">
            <v>100</v>
          </cell>
          <cell r="K401">
            <v>100</v>
          </cell>
          <cell r="L401" t="str">
            <v>Mbps</v>
          </cell>
          <cell r="M401" t="str">
            <v>Unlimited</v>
          </cell>
          <cell r="O401" t="str">
            <v>Unlimited</v>
          </cell>
          <cell r="P401" t="str">
            <v>CZK</v>
          </cell>
          <cell r="Q401" t="str">
            <v>?</v>
          </cell>
          <cell r="R401" t="str">
            <v>?</v>
          </cell>
          <cell r="S401">
            <v>649</v>
          </cell>
          <cell r="W401" t="str">
            <v>No</v>
          </cell>
          <cell r="X401" t="str">
            <v>No</v>
          </cell>
          <cell r="Y401" t="str">
            <v>No</v>
          </cell>
          <cell r="AA401" t="str">
            <v>Yes</v>
          </cell>
          <cell r="AB401">
            <v>0.21</v>
          </cell>
          <cell r="AC401">
            <v>21.26</v>
          </cell>
          <cell r="AD401">
            <v>30.53</v>
          </cell>
          <cell r="AE401">
            <v>13.499321569999999</v>
          </cell>
        </row>
        <row r="402">
          <cell r="C402" t="str">
            <v>Czech Republic</v>
          </cell>
          <cell r="D402" t="str">
            <v>Telefonica O2 [Czech Republic]</v>
          </cell>
          <cell r="E402" t="str">
            <v>xDSL</v>
          </cell>
          <cell r="F402" t="str">
            <v>Start</v>
          </cell>
          <cell r="G402" t="str">
            <v>Up to</v>
          </cell>
          <cell r="H402">
            <v>2</v>
          </cell>
          <cell r="I402" t="str">
            <v>Mbps</v>
          </cell>
          <cell r="J402">
            <v>2</v>
          </cell>
          <cell r="M402" t="str">
            <v>Unlimited</v>
          </cell>
          <cell r="O402" t="str">
            <v>Unlimited</v>
          </cell>
          <cell r="P402" t="str">
            <v>CZK</v>
          </cell>
          <cell r="Q402">
            <v>210</v>
          </cell>
          <cell r="R402">
            <v>984</v>
          </cell>
          <cell r="S402">
            <v>349</v>
          </cell>
          <cell r="V402">
            <v>12</v>
          </cell>
          <cell r="W402" t="str">
            <v>No</v>
          </cell>
          <cell r="X402" t="str">
            <v>No</v>
          </cell>
          <cell r="Y402" t="str">
            <v>No</v>
          </cell>
          <cell r="AA402" t="str">
            <v>Yes</v>
          </cell>
          <cell r="AB402">
            <v>0.21</v>
          </cell>
          <cell r="AC402">
            <v>21.26</v>
          </cell>
          <cell r="AD402">
            <v>16.420000000000002</v>
          </cell>
          <cell r="AE402">
            <v>13.499321569999999</v>
          </cell>
        </row>
        <row r="403">
          <cell r="C403" t="str">
            <v>Czech Republic</v>
          </cell>
          <cell r="D403" t="str">
            <v>Telefonica O2 [Czech Republic]</v>
          </cell>
          <cell r="E403" t="str">
            <v>xDSL</v>
          </cell>
          <cell r="F403" t="str">
            <v>Optimal</v>
          </cell>
          <cell r="G403" t="str">
            <v>Up to</v>
          </cell>
          <cell r="H403">
            <v>20</v>
          </cell>
          <cell r="I403" t="str">
            <v>Mbps</v>
          </cell>
          <cell r="J403">
            <v>20</v>
          </cell>
          <cell r="M403" t="str">
            <v>Unlimited</v>
          </cell>
          <cell r="O403" t="str">
            <v>Unlimited</v>
          </cell>
          <cell r="P403" t="str">
            <v>CZK</v>
          </cell>
          <cell r="Q403">
            <v>210</v>
          </cell>
          <cell r="R403">
            <v>984</v>
          </cell>
          <cell r="S403">
            <v>499</v>
          </cell>
          <cell r="V403">
            <v>12</v>
          </cell>
          <cell r="W403" t="str">
            <v>No</v>
          </cell>
          <cell r="X403" t="str">
            <v>No</v>
          </cell>
          <cell r="Y403" t="str">
            <v>No</v>
          </cell>
          <cell r="AA403" t="str">
            <v>Yes</v>
          </cell>
          <cell r="AB403">
            <v>0.21</v>
          </cell>
          <cell r="AC403">
            <v>21.26</v>
          </cell>
          <cell r="AD403">
            <v>23.47</v>
          </cell>
          <cell r="AE403">
            <v>13.499321569999999</v>
          </cell>
        </row>
        <row r="404">
          <cell r="C404" t="str">
            <v>Czech Republic</v>
          </cell>
          <cell r="D404" t="str">
            <v>Telefonica O2 [Czech Republic]</v>
          </cell>
          <cell r="E404" t="str">
            <v>xDSL</v>
          </cell>
          <cell r="F404" t="str">
            <v>Aktiv</v>
          </cell>
          <cell r="G404" t="str">
            <v>Up to</v>
          </cell>
          <cell r="H404">
            <v>40</v>
          </cell>
          <cell r="I404" t="str">
            <v>Mbps</v>
          </cell>
          <cell r="J404">
            <v>40</v>
          </cell>
          <cell r="M404" t="str">
            <v>Unlimited</v>
          </cell>
          <cell r="O404" t="str">
            <v>Unlimited</v>
          </cell>
          <cell r="P404" t="str">
            <v>CZK</v>
          </cell>
          <cell r="Q404">
            <v>210</v>
          </cell>
          <cell r="R404">
            <v>984</v>
          </cell>
          <cell r="S404">
            <v>599</v>
          </cell>
          <cell r="V404">
            <v>12</v>
          </cell>
          <cell r="W404" t="str">
            <v>No</v>
          </cell>
          <cell r="X404" t="str">
            <v>No</v>
          </cell>
          <cell r="Y404" t="str">
            <v>No</v>
          </cell>
          <cell r="AA404" t="str">
            <v>Yes</v>
          </cell>
          <cell r="AB404">
            <v>0.21</v>
          </cell>
          <cell r="AC404">
            <v>21.26</v>
          </cell>
          <cell r="AD404">
            <v>28.17</v>
          </cell>
          <cell r="AE404">
            <v>13.499321569999999</v>
          </cell>
        </row>
        <row r="405">
          <cell r="C405" t="str">
            <v>Denmark</v>
          </cell>
          <cell r="D405" t="str">
            <v>Fullrate [Denmark]</v>
          </cell>
          <cell r="E405" t="str">
            <v>xDSL</v>
          </cell>
          <cell r="F405" t="str">
            <v>Up to 10/1 Mbps</v>
          </cell>
          <cell r="G405" t="str">
            <v>Up to</v>
          </cell>
          <cell r="H405">
            <v>10</v>
          </cell>
          <cell r="I405" t="str">
            <v>Mbps</v>
          </cell>
          <cell r="J405">
            <v>10</v>
          </cell>
          <cell r="K405">
            <v>1</v>
          </cell>
          <cell r="L405" t="str">
            <v>Mbps</v>
          </cell>
          <cell r="M405" t="str">
            <v>Unlimited</v>
          </cell>
          <cell r="O405" t="str">
            <v>Unlimited</v>
          </cell>
          <cell r="P405" t="str">
            <v>DKK</v>
          </cell>
          <cell r="Q405">
            <v>0</v>
          </cell>
          <cell r="R405">
            <v>0</v>
          </cell>
          <cell r="S405">
            <v>199</v>
          </cell>
          <cell r="T405">
            <v>0</v>
          </cell>
          <cell r="U405">
            <v>1</v>
          </cell>
          <cell r="V405">
            <v>6</v>
          </cell>
          <cell r="W405" t="str">
            <v>No</v>
          </cell>
          <cell r="X405" t="str">
            <v>No</v>
          </cell>
          <cell r="Y405" t="str">
            <v>Yes</v>
          </cell>
          <cell r="AA405" t="str">
            <v>Yes</v>
          </cell>
          <cell r="AB405">
            <v>0.25</v>
          </cell>
          <cell r="AC405">
            <v>5.91</v>
          </cell>
          <cell r="AD405">
            <v>33.67</v>
          </cell>
          <cell r="AE405">
            <v>7.7347523320000002</v>
          </cell>
        </row>
        <row r="406">
          <cell r="C406" t="str">
            <v>Denmark</v>
          </cell>
          <cell r="D406" t="str">
            <v>Fullrate [Denmark]</v>
          </cell>
          <cell r="E406" t="str">
            <v>xDSL</v>
          </cell>
          <cell r="F406" t="str">
            <v>Up to 20/2 Mbps</v>
          </cell>
          <cell r="G406" t="str">
            <v>Up to</v>
          </cell>
          <cell r="H406">
            <v>20</v>
          </cell>
          <cell r="I406" t="str">
            <v>Mbps</v>
          </cell>
          <cell r="J406">
            <v>20</v>
          </cell>
          <cell r="K406">
            <v>2</v>
          </cell>
          <cell r="L406" t="str">
            <v>Mbps</v>
          </cell>
          <cell r="M406" t="str">
            <v>Unlimited</v>
          </cell>
          <cell r="O406" t="str">
            <v>Unlimited</v>
          </cell>
          <cell r="P406" t="str">
            <v>DKK</v>
          </cell>
          <cell r="Q406">
            <v>398</v>
          </cell>
          <cell r="R406">
            <v>0</v>
          </cell>
          <cell r="S406">
            <v>249</v>
          </cell>
          <cell r="V406">
            <v>6</v>
          </cell>
          <cell r="W406" t="str">
            <v>No</v>
          </cell>
          <cell r="X406" t="str">
            <v>No</v>
          </cell>
          <cell r="Y406" t="str">
            <v>Yes</v>
          </cell>
          <cell r="AA406" t="str">
            <v>Yes</v>
          </cell>
          <cell r="AB406">
            <v>0.25</v>
          </cell>
          <cell r="AC406">
            <v>5.91</v>
          </cell>
          <cell r="AD406">
            <v>42.13</v>
          </cell>
          <cell r="AE406">
            <v>7.7347523320000002</v>
          </cell>
        </row>
        <row r="407">
          <cell r="C407" t="str">
            <v>Denmark</v>
          </cell>
          <cell r="D407" t="str">
            <v>Fullrate [Denmark]</v>
          </cell>
          <cell r="E407" t="str">
            <v>xDSL</v>
          </cell>
          <cell r="F407" t="str">
            <v>Up to 35/5 Mbps</v>
          </cell>
          <cell r="G407" t="str">
            <v>Up to</v>
          </cell>
          <cell r="H407">
            <v>35</v>
          </cell>
          <cell r="I407" t="str">
            <v>Mbps</v>
          </cell>
          <cell r="J407">
            <v>35</v>
          </cell>
          <cell r="K407">
            <v>5</v>
          </cell>
          <cell r="L407" t="str">
            <v>Mbps</v>
          </cell>
          <cell r="M407" t="str">
            <v>Unlimited</v>
          </cell>
          <cell r="O407" t="str">
            <v>Unlimited</v>
          </cell>
          <cell r="P407" t="str">
            <v>DKK</v>
          </cell>
          <cell r="Q407">
            <v>398</v>
          </cell>
          <cell r="R407">
            <v>0</v>
          </cell>
          <cell r="S407">
            <v>279</v>
          </cell>
          <cell r="V407">
            <v>6</v>
          </cell>
          <cell r="W407" t="str">
            <v>No</v>
          </cell>
          <cell r="X407" t="str">
            <v>No</v>
          </cell>
          <cell r="Y407" t="str">
            <v>Yes</v>
          </cell>
          <cell r="AA407" t="str">
            <v>Yes</v>
          </cell>
          <cell r="AB407">
            <v>0.25</v>
          </cell>
          <cell r="AC407">
            <v>5.91</v>
          </cell>
          <cell r="AD407">
            <v>47.21</v>
          </cell>
          <cell r="AE407">
            <v>7.7347523320000002</v>
          </cell>
        </row>
        <row r="408">
          <cell r="C408" t="str">
            <v>Denmark</v>
          </cell>
          <cell r="D408" t="str">
            <v>Fullrate [Denmark]</v>
          </cell>
          <cell r="E408" t="str">
            <v>xDSL</v>
          </cell>
          <cell r="F408" t="str">
            <v>Up to 50/5 Mbit</v>
          </cell>
          <cell r="G408" t="str">
            <v>Up to</v>
          </cell>
          <cell r="H408">
            <v>50</v>
          </cell>
          <cell r="I408" t="str">
            <v>Mbps</v>
          </cell>
          <cell r="J408">
            <v>50</v>
          </cell>
          <cell r="K408">
            <v>5</v>
          </cell>
          <cell r="L408" t="str">
            <v>Mbps</v>
          </cell>
          <cell r="M408" t="str">
            <v>Unlimited</v>
          </cell>
          <cell r="O408" t="str">
            <v>Unlimited</v>
          </cell>
          <cell r="P408" t="str">
            <v>DKK</v>
          </cell>
          <cell r="Q408">
            <v>398</v>
          </cell>
          <cell r="R408">
            <v>0</v>
          </cell>
          <cell r="S408">
            <v>299</v>
          </cell>
          <cell r="V408">
            <v>6</v>
          </cell>
          <cell r="W408" t="str">
            <v>No</v>
          </cell>
          <cell r="X408" t="str">
            <v>No</v>
          </cell>
          <cell r="Y408" t="str">
            <v>Yes</v>
          </cell>
          <cell r="AA408" t="str">
            <v>Yes</v>
          </cell>
          <cell r="AB408">
            <v>0.25</v>
          </cell>
          <cell r="AC408">
            <v>5.91</v>
          </cell>
          <cell r="AD408">
            <v>50.59</v>
          </cell>
          <cell r="AE408">
            <v>7.7347523320000002</v>
          </cell>
        </row>
        <row r="409">
          <cell r="C409" t="str">
            <v>Denmark</v>
          </cell>
          <cell r="D409" t="str">
            <v>TDC [Denmark]</v>
          </cell>
          <cell r="E409" t="str">
            <v>xDSL</v>
          </cell>
          <cell r="F409" t="str">
            <v>TDC Broadband</v>
          </cell>
          <cell r="G409" t="str">
            <v>Up to</v>
          </cell>
          <cell r="H409">
            <v>25</v>
          </cell>
          <cell r="I409" t="str">
            <v>Mbps</v>
          </cell>
          <cell r="J409">
            <v>25</v>
          </cell>
          <cell r="K409">
            <v>2</v>
          </cell>
          <cell r="L409" t="str">
            <v>Mbps</v>
          </cell>
          <cell r="P409" t="str">
            <v>DKK</v>
          </cell>
          <cell r="Q409">
            <v>99</v>
          </cell>
          <cell r="R409">
            <v>0</v>
          </cell>
          <cell r="S409">
            <v>259</v>
          </cell>
          <cell r="V409">
            <v>6</v>
          </cell>
          <cell r="W409" t="str">
            <v>No</v>
          </cell>
          <cell r="X409" t="str">
            <v>No</v>
          </cell>
          <cell r="Y409" t="str">
            <v>No</v>
          </cell>
          <cell r="AA409" t="str">
            <v>Yes</v>
          </cell>
          <cell r="AB409">
            <v>0.25</v>
          </cell>
          <cell r="AC409">
            <v>5.91</v>
          </cell>
          <cell r="AD409">
            <v>43.82</v>
          </cell>
          <cell r="AE409">
            <v>7.7347523320000002</v>
          </cell>
        </row>
        <row r="410">
          <cell r="C410" t="str">
            <v>Denmark</v>
          </cell>
          <cell r="D410" t="str">
            <v>TDC [Denmark]</v>
          </cell>
          <cell r="E410" t="str">
            <v>xDSL</v>
          </cell>
          <cell r="F410" t="str">
            <v>TDC Broadband</v>
          </cell>
          <cell r="G410" t="str">
            <v>Up to</v>
          </cell>
          <cell r="H410">
            <v>30</v>
          </cell>
          <cell r="I410" t="str">
            <v>Mbps</v>
          </cell>
          <cell r="J410">
            <v>30</v>
          </cell>
          <cell r="K410">
            <v>5</v>
          </cell>
          <cell r="L410" t="str">
            <v>Mbps</v>
          </cell>
          <cell r="P410" t="str">
            <v>DKK</v>
          </cell>
          <cell r="Q410">
            <v>398</v>
          </cell>
          <cell r="R410">
            <v>0</v>
          </cell>
          <cell r="S410">
            <v>269</v>
          </cell>
          <cell r="V410">
            <v>6</v>
          </cell>
          <cell r="W410" t="str">
            <v>No</v>
          </cell>
          <cell r="X410" t="str">
            <v>No</v>
          </cell>
          <cell r="Y410" t="str">
            <v>No</v>
          </cell>
          <cell r="AA410" t="str">
            <v>Yes</v>
          </cell>
          <cell r="AB410">
            <v>0.25</v>
          </cell>
          <cell r="AC410">
            <v>5.91</v>
          </cell>
          <cell r="AD410">
            <v>45.52</v>
          </cell>
          <cell r="AE410">
            <v>7.7347523320000002</v>
          </cell>
        </row>
        <row r="411">
          <cell r="C411" t="str">
            <v>Denmark</v>
          </cell>
          <cell r="D411" t="str">
            <v>TDC [Denmark]</v>
          </cell>
          <cell r="E411" t="str">
            <v>xDSL</v>
          </cell>
          <cell r="F411" t="str">
            <v>TDC Broadband</v>
          </cell>
          <cell r="G411" t="str">
            <v>Up to</v>
          </cell>
          <cell r="H411">
            <v>40</v>
          </cell>
          <cell r="I411" t="str">
            <v>Mbps</v>
          </cell>
          <cell r="J411">
            <v>40</v>
          </cell>
          <cell r="K411">
            <v>10</v>
          </cell>
          <cell r="L411" t="str">
            <v>Mbps</v>
          </cell>
          <cell r="P411" t="str">
            <v>DKK</v>
          </cell>
          <cell r="Q411">
            <v>398</v>
          </cell>
          <cell r="R411">
            <v>0</v>
          </cell>
          <cell r="S411">
            <v>289</v>
          </cell>
          <cell r="V411">
            <v>6</v>
          </cell>
          <cell r="W411" t="str">
            <v>No</v>
          </cell>
          <cell r="X411" t="str">
            <v>No</v>
          </cell>
          <cell r="Y411" t="str">
            <v>No</v>
          </cell>
          <cell r="AA411" t="str">
            <v>Yes</v>
          </cell>
          <cell r="AB411">
            <v>0.25</v>
          </cell>
          <cell r="AC411">
            <v>5.91</v>
          </cell>
          <cell r="AD411">
            <v>48.9</v>
          </cell>
          <cell r="AE411">
            <v>7.7347523320000002</v>
          </cell>
        </row>
        <row r="412">
          <cell r="C412" t="str">
            <v>Denmark</v>
          </cell>
          <cell r="D412" t="str">
            <v>Telenor Denmark [Denmark]</v>
          </cell>
          <cell r="E412" t="str">
            <v>ADSL</v>
          </cell>
          <cell r="F412" t="str">
            <v>Broadband M</v>
          </cell>
          <cell r="G412" t="str">
            <v>Up to</v>
          </cell>
          <cell r="H412">
            <v>10</v>
          </cell>
          <cell r="I412" t="str">
            <v>Mbps</v>
          </cell>
          <cell r="J412">
            <v>10</v>
          </cell>
          <cell r="K412">
            <v>1</v>
          </cell>
          <cell r="L412" t="str">
            <v>Mbps</v>
          </cell>
          <cell r="P412" t="str">
            <v>DKK</v>
          </cell>
          <cell r="Q412">
            <v>99</v>
          </cell>
          <cell r="R412">
            <v>0</v>
          </cell>
          <cell r="S412">
            <v>199</v>
          </cell>
          <cell r="V412">
            <v>6</v>
          </cell>
          <cell r="W412" t="str">
            <v>No</v>
          </cell>
          <cell r="X412" t="str">
            <v>No</v>
          </cell>
          <cell r="Y412" t="str">
            <v>Yes</v>
          </cell>
          <cell r="AA412" t="str">
            <v>Yes</v>
          </cell>
          <cell r="AB412">
            <v>0.25</v>
          </cell>
          <cell r="AC412">
            <v>5.91</v>
          </cell>
          <cell r="AD412">
            <v>33.67</v>
          </cell>
          <cell r="AE412">
            <v>7.7347523320000002</v>
          </cell>
        </row>
        <row r="413">
          <cell r="C413" t="str">
            <v>Denmark</v>
          </cell>
          <cell r="D413" t="str">
            <v>Telenor Denmark [Denmark]</v>
          </cell>
          <cell r="E413" t="str">
            <v>ADSL</v>
          </cell>
          <cell r="F413" t="str">
            <v>Broadband L</v>
          </cell>
          <cell r="G413" t="str">
            <v>Up to</v>
          </cell>
          <cell r="H413">
            <v>20</v>
          </cell>
          <cell r="I413" t="str">
            <v>Mbps</v>
          </cell>
          <cell r="J413">
            <v>20</v>
          </cell>
          <cell r="K413">
            <v>2</v>
          </cell>
          <cell r="L413" t="str">
            <v>Mbps</v>
          </cell>
          <cell r="P413" t="str">
            <v>DKK</v>
          </cell>
          <cell r="Q413">
            <v>99</v>
          </cell>
          <cell r="R413">
            <v>0</v>
          </cell>
          <cell r="S413">
            <v>249</v>
          </cell>
          <cell r="T413">
            <v>125</v>
          </cell>
          <cell r="U413">
            <v>3</v>
          </cell>
          <cell r="V413">
            <v>6</v>
          </cell>
          <cell r="W413" t="str">
            <v>No</v>
          </cell>
          <cell r="X413" t="str">
            <v>No</v>
          </cell>
          <cell r="Y413" t="str">
            <v>Yes</v>
          </cell>
          <cell r="AA413" t="str">
            <v>Yes</v>
          </cell>
          <cell r="AB413">
            <v>0.25</v>
          </cell>
          <cell r="AC413">
            <v>5.91</v>
          </cell>
          <cell r="AD413">
            <v>42.13</v>
          </cell>
          <cell r="AE413">
            <v>7.7347523320000002</v>
          </cell>
        </row>
        <row r="414">
          <cell r="C414" t="str">
            <v>Denmark</v>
          </cell>
          <cell r="D414" t="str">
            <v>Telenor Denmark [Denmark]</v>
          </cell>
          <cell r="E414" t="str">
            <v>VDSL</v>
          </cell>
          <cell r="F414" t="str">
            <v>Broadband XL</v>
          </cell>
          <cell r="G414" t="str">
            <v>Up to</v>
          </cell>
          <cell r="H414">
            <v>30</v>
          </cell>
          <cell r="I414" t="str">
            <v>Mbps</v>
          </cell>
          <cell r="J414">
            <v>30</v>
          </cell>
          <cell r="K414">
            <v>5</v>
          </cell>
          <cell r="L414" t="str">
            <v>Mbps</v>
          </cell>
          <cell r="P414" t="str">
            <v>DKK</v>
          </cell>
          <cell r="Q414">
            <v>99</v>
          </cell>
          <cell r="R414">
            <v>0</v>
          </cell>
          <cell r="S414">
            <v>269</v>
          </cell>
          <cell r="V414">
            <v>6</v>
          </cell>
          <cell r="W414" t="str">
            <v>No</v>
          </cell>
          <cell r="X414" t="str">
            <v>No</v>
          </cell>
          <cell r="Y414" t="str">
            <v>Yes</v>
          </cell>
          <cell r="AA414" t="str">
            <v>Yes</v>
          </cell>
          <cell r="AB414">
            <v>0.25</v>
          </cell>
          <cell r="AC414">
            <v>5.91</v>
          </cell>
          <cell r="AD414">
            <v>45.52</v>
          </cell>
          <cell r="AE414">
            <v>7.7347523320000002</v>
          </cell>
        </row>
        <row r="415">
          <cell r="C415" t="str">
            <v>Denmark</v>
          </cell>
          <cell r="D415" t="str">
            <v>Telenor Denmark [Denmark]</v>
          </cell>
          <cell r="E415" t="str">
            <v>VDSL</v>
          </cell>
          <cell r="F415" t="str">
            <v>Broadband XXL</v>
          </cell>
          <cell r="G415" t="str">
            <v>Up to</v>
          </cell>
          <cell r="H415">
            <v>50</v>
          </cell>
          <cell r="I415" t="str">
            <v>Mbps</v>
          </cell>
          <cell r="J415">
            <v>50</v>
          </cell>
          <cell r="K415">
            <v>10</v>
          </cell>
          <cell r="L415" t="str">
            <v>Mbps</v>
          </cell>
          <cell r="P415" t="str">
            <v>DKK</v>
          </cell>
          <cell r="Q415">
            <v>99</v>
          </cell>
          <cell r="R415">
            <v>0</v>
          </cell>
          <cell r="S415">
            <v>329</v>
          </cell>
          <cell r="V415">
            <v>6</v>
          </cell>
          <cell r="W415" t="str">
            <v>No</v>
          </cell>
          <cell r="X415" t="str">
            <v>No</v>
          </cell>
          <cell r="Y415" t="str">
            <v>Yes</v>
          </cell>
          <cell r="AA415" t="str">
            <v>Yes</v>
          </cell>
          <cell r="AB415">
            <v>0.25</v>
          </cell>
          <cell r="AC415">
            <v>5.91</v>
          </cell>
          <cell r="AD415">
            <v>55.67</v>
          </cell>
          <cell r="AE415">
            <v>7.7347523320000002</v>
          </cell>
        </row>
        <row r="416">
          <cell r="C416" t="str">
            <v>Denmark</v>
          </cell>
          <cell r="D416" t="str">
            <v>Telia-Stofa [Denmark]</v>
          </cell>
          <cell r="E416" t="str">
            <v>Cable</v>
          </cell>
          <cell r="F416" t="str">
            <v>High Speed Broadband</v>
          </cell>
          <cell r="H416">
            <v>150</v>
          </cell>
          <cell r="I416" t="str">
            <v>Mbps</v>
          </cell>
          <cell r="J416">
            <v>150</v>
          </cell>
          <cell r="K416">
            <v>15</v>
          </cell>
          <cell r="L416" t="str">
            <v>Mbps</v>
          </cell>
          <cell r="M416">
            <v>2500</v>
          </cell>
          <cell r="N416" t="str">
            <v>GB</v>
          </cell>
          <cell r="O416">
            <v>2500</v>
          </cell>
          <cell r="P416" t="str">
            <v>DKK</v>
          </cell>
          <cell r="Q416">
            <v>99</v>
          </cell>
          <cell r="R416">
            <v>0</v>
          </cell>
          <cell r="S416">
            <v>419</v>
          </cell>
          <cell r="T416">
            <v>249</v>
          </cell>
          <cell r="U416">
            <v>3</v>
          </cell>
          <cell r="V416">
            <v>1</v>
          </cell>
          <cell r="W416" t="str">
            <v>No</v>
          </cell>
          <cell r="X416" t="str">
            <v>No</v>
          </cell>
          <cell r="Y416" t="str">
            <v>No</v>
          </cell>
          <cell r="AA416" t="str">
            <v>Yes</v>
          </cell>
          <cell r="AB416">
            <v>0.25</v>
          </cell>
          <cell r="AC416">
            <v>5.91</v>
          </cell>
          <cell r="AD416">
            <v>70.900000000000006</v>
          </cell>
          <cell r="AE416">
            <v>7.7347523320000002</v>
          </cell>
        </row>
        <row r="417">
          <cell r="C417" t="str">
            <v>Denmark</v>
          </cell>
          <cell r="D417" t="str">
            <v>Telia-Stofa [Denmark]</v>
          </cell>
          <cell r="E417" t="str">
            <v>Cable</v>
          </cell>
          <cell r="F417" t="str">
            <v>High Speed Broadband</v>
          </cell>
          <cell r="H417">
            <v>60</v>
          </cell>
          <cell r="I417" t="str">
            <v>Mbps</v>
          </cell>
          <cell r="J417">
            <v>60</v>
          </cell>
          <cell r="K417">
            <v>10</v>
          </cell>
          <cell r="L417" t="str">
            <v>Mbps</v>
          </cell>
          <cell r="M417">
            <v>1200</v>
          </cell>
          <cell r="N417" t="str">
            <v>GB</v>
          </cell>
          <cell r="O417">
            <v>1200</v>
          </cell>
          <cell r="P417" t="str">
            <v>DKK</v>
          </cell>
          <cell r="Q417">
            <v>99</v>
          </cell>
          <cell r="R417">
            <v>0</v>
          </cell>
          <cell r="S417">
            <v>349</v>
          </cell>
          <cell r="T417">
            <v>179</v>
          </cell>
          <cell r="U417">
            <v>3</v>
          </cell>
          <cell r="V417">
            <v>1</v>
          </cell>
          <cell r="W417" t="str">
            <v>No</v>
          </cell>
          <cell r="X417" t="str">
            <v>No</v>
          </cell>
          <cell r="Y417" t="str">
            <v>No</v>
          </cell>
          <cell r="AA417" t="str">
            <v>Yes</v>
          </cell>
          <cell r="AB417">
            <v>0.25</v>
          </cell>
          <cell r="AC417">
            <v>5.91</v>
          </cell>
          <cell r="AD417">
            <v>59.05</v>
          </cell>
          <cell r="AE417">
            <v>7.7347523320000002</v>
          </cell>
        </row>
        <row r="418">
          <cell r="C418" t="str">
            <v>Denmark</v>
          </cell>
          <cell r="D418" t="str">
            <v>Telia-Stofa [Denmark]</v>
          </cell>
          <cell r="E418" t="str">
            <v>Cable</v>
          </cell>
          <cell r="F418" t="str">
            <v>High Speed Broadband</v>
          </cell>
          <cell r="H418">
            <v>40</v>
          </cell>
          <cell r="I418" t="str">
            <v>Mbps</v>
          </cell>
          <cell r="J418">
            <v>40</v>
          </cell>
          <cell r="K418">
            <v>5</v>
          </cell>
          <cell r="L418" t="str">
            <v>Mbps</v>
          </cell>
          <cell r="M418">
            <v>800</v>
          </cell>
          <cell r="N418" t="str">
            <v>GB</v>
          </cell>
          <cell r="O418">
            <v>800</v>
          </cell>
          <cell r="P418" t="str">
            <v>DKK</v>
          </cell>
          <cell r="Q418">
            <v>99</v>
          </cell>
          <cell r="R418">
            <v>0</v>
          </cell>
          <cell r="S418">
            <v>269</v>
          </cell>
          <cell r="T418">
            <v>99</v>
          </cell>
          <cell r="U418">
            <v>3</v>
          </cell>
          <cell r="V418">
            <v>1</v>
          </cell>
          <cell r="W418" t="str">
            <v>No</v>
          </cell>
          <cell r="X418" t="str">
            <v>No</v>
          </cell>
          <cell r="Y418" t="str">
            <v>No</v>
          </cell>
          <cell r="AA418" t="str">
            <v>Yes</v>
          </cell>
          <cell r="AB418">
            <v>0.25</v>
          </cell>
          <cell r="AC418">
            <v>5.91</v>
          </cell>
          <cell r="AD418">
            <v>45.52</v>
          </cell>
          <cell r="AE418">
            <v>7.7347523320000002</v>
          </cell>
        </row>
        <row r="419">
          <cell r="C419" t="str">
            <v>Denmark</v>
          </cell>
          <cell r="D419" t="str">
            <v>Telia-Stofa [Denmark]</v>
          </cell>
          <cell r="E419" t="str">
            <v>Cable</v>
          </cell>
          <cell r="F419" t="str">
            <v>High Speed Broadband</v>
          </cell>
          <cell r="H419">
            <v>20</v>
          </cell>
          <cell r="I419" t="str">
            <v>Mbps</v>
          </cell>
          <cell r="J419">
            <v>20</v>
          </cell>
          <cell r="K419">
            <v>3</v>
          </cell>
          <cell r="L419" t="str">
            <v>Mbps</v>
          </cell>
          <cell r="M419">
            <v>400</v>
          </cell>
          <cell r="N419" t="str">
            <v>GB</v>
          </cell>
          <cell r="O419">
            <v>400</v>
          </cell>
          <cell r="P419" t="str">
            <v>DKK</v>
          </cell>
          <cell r="Q419">
            <v>99</v>
          </cell>
          <cell r="R419">
            <v>0</v>
          </cell>
          <cell r="S419">
            <v>189</v>
          </cell>
          <cell r="V419">
            <v>1</v>
          </cell>
          <cell r="W419" t="str">
            <v>No</v>
          </cell>
          <cell r="X419" t="str">
            <v>No</v>
          </cell>
          <cell r="Y419" t="str">
            <v>No</v>
          </cell>
          <cell r="AA419" t="str">
            <v>Yes</v>
          </cell>
          <cell r="AB419">
            <v>0.25</v>
          </cell>
          <cell r="AC419">
            <v>5.91</v>
          </cell>
          <cell r="AD419">
            <v>31.98</v>
          </cell>
          <cell r="AE419">
            <v>7.7347523320000002</v>
          </cell>
        </row>
        <row r="420">
          <cell r="C420" t="str">
            <v>Denmark</v>
          </cell>
          <cell r="D420" t="str">
            <v>You see [Denmark]</v>
          </cell>
          <cell r="E420" t="str">
            <v>Cable</v>
          </cell>
          <cell r="F420" t="str">
            <v>15 Mbit/3 Mbit</v>
          </cell>
          <cell r="H420">
            <v>15</v>
          </cell>
          <cell r="I420" t="str">
            <v>Mbps</v>
          </cell>
          <cell r="J420">
            <v>15</v>
          </cell>
          <cell r="K420">
            <v>3</v>
          </cell>
          <cell r="L420" t="str">
            <v>Mbps</v>
          </cell>
          <cell r="M420">
            <v>500</v>
          </cell>
          <cell r="N420" t="str">
            <v>GB</v>
          </cell>
          <cell r="O420">
            <v>500</v>
          </cell>
          <cell r="P420" t="str">
            <v>DKK</v>
          </cell>
          <cell r="Q420">
            <v>199</v>
          </cell>
          <cell r="R420">
            <v>0</v>
          </cell>
          <cell r="S420">
            <v>219</v>
          </cell>
          <cell r="W420" t="str">
            <v>No</v>
          </cell>
          <cell r="X420" t="str">
            <v>No</v>
          </cell>
          <cell r="Y420" t="str">
            <v>No</v>
          </cell>
          <cell r="AA420" t="str">
            <v>Yes</v>
          </cell>
          <cell r="AB420">
            <v>0.25</v>
          </cell>
          <cell r="AC420">
            <v>5.91</v>
          </cell>
          <cell r="AD420">
            <v>37.06</v>
          </cell>
          <cell r="AE420">
            <v>7.7347523320000002</v>
          </cell>
        </row>
        <row r="421">
          <cell r="C421" t="str">
            <v>Denmark</v>
          </cell>
          <cell r="D421" t="str">
            <v>You see [Denmark]</v>
          </cell>
          <cell r="E421" t="str">
            <v>Cable</v>
          </cell>
          <cell r="F421" t="str">
            <v>30 Mbit/6 Mbit</v>
          </cell>
          <cell r="H421">
            <v>40</v>
          </cell>
          <cell r="I421" t="str">
            <v>Mbps</v>
          </cell>
          <cell r="J421">
            <v>40</v>
          </cell>
          <cell r="K421">
            <v>8</v>
          </cell>
          <cell r="L421" t="str">
            <v>Mbps</v>
          </cell>
          <cell r="M421">
            <v>900</v>
          </cell>
          <cell r="N421" t="str">
            <v>GB</v>
          </cell>
          <cell r="O421">
            <v>900</v>
          </cell>
          <cell r="P421" t="str">
            <v>DKK</v>
          </cell>
          <cell r="Q421">
            <v>199</v>
          </cell>
          <cell r="R421">
            <v>0</v>
          </cell>
          <cell r="S421">
            <v>269</v>
          </cell>
          <cell r="W421" t="str">
            <v>No</v>
          </cell>
          <cell r="X421" t="str">
            <v>No</v>
          </cell>
          <cell r="Y421" t="str">
            <v>No</v>
          </cell>
          <cell r="AA421" t="str">
            <v>Yes</v>
          </cell>
          <cell r="AB421">
            <v>0.25</v>
          </cell>
          <cell r="AC421">
            <v>5.91</v>
          </cell>
          <cell r="AD421">
            <v>45.52</v>
          </cell>
          <cell r="AE421">
            <v>7.7347523320000002</v>
          </cell>
        </row>
        <row r="422">
          <cell r="C422" t="str">
            <v>Denmark</v>
          </cell>
          <cell r="D422" t="str">
            <v>You see [Denmark]</v>
          </cell>
          <cell r="E422" t="str">
            <v>Cable</v>
          </cell>
          <cell r="F422" t="str">
            <v>60 Mbit/12 Mbit</v>
          </cell>
          <cell r="H422">
            <v>60</v>
          </cell>
          <cell r="I422" t="str">
            <v>Mbps</v>
          </cell>
          <cell r="J422">
            <v>60</v>
          </cell>
          <cell r="K422">
            <v>12</v>
          </cell>
          <cell r="L422" t="str">
            <v>Mbps</v>
          </cell>
          <cell r="M422">
            <v>1500</v>
          </cell>
          <cell r="N422" t="str">
            <v>GB</v>
          </cell>
          <cell r="O422">
            <v>1500</v>
          </cell>
          <cell r="P422" t="str">
            <v>DKK</v>
          </cell>
          <cell r="Q422">
            <v>199</v>
          </cell>
          <cell r="R422">
            <v>0</v>
          </cell>
          <cell r="S422">
            <v>299</v>
          </cell>
          <cell r="W422" t="str">
            <v>No</v>
          </cell>
          <cell r="X422" t="str">
            <v>No</v>
          </cell>
          <cell r="Y422" t="str">
            <v>No</v>
          </cell>
          <cell r="AA422" t="str">
            <v>Yes</v>
          </cell>
          <cell r="AB422">
            <v>0.25</v>
          </cell>
          <cell r="AC422">
            <v>5.91</v>
          </cell>
          <cell r="AD422">
            <v>50.59</v>
          </cell>
          <cell r="AE422">
            <v>7.7347523320000002</v>
          </cell>
        </row>
        <row r="423">
          <cell r="C423" t="str">
            <v>Denmark</v>
          </cell>
          <cell r="D423" t="str">
            <v>You see [Denmark]</v>
          </cell>
          <cell r="E423" t="str">
            <v>Cable</v>
          </cell>
          <cell r="F423" t="str">
            <v>100 Mbit/20 Mbit</v>
          </cell>
          <cell r="H423">
            <v>100</v>
          </cell>
          <cell r="I423" t="str">
            <v>Mbps</v>
          </cell>
          <cell r="J423">
            <v>100</v>
          </cell>
          <cell r="K423">
            <v>20</v>
          </cell>
          <cell r="L423" t="str">
            <v>Mbps</v>
          </cell>
          <cell r="M423">
            <v>3000</v>
          </cell>
          <cell r="N423" t="str">
            <v>GB</v>
          </cell>
          <cell r="O423">
            <v>3000</v>
          </cell>
          <cell r="P423" t="str">
            <v>DKK</v>
          </cell>
          <cell r="Q423">
            <v>199</v>
          </cell>
          <cell r="R423">
            <v>0</v>
          </cell>
          <cell r="S423">
            <v>399</v>
          </cell>
          <cell r="W423" t="str">
            <v>No</v>
          </cell>
          <cell r="X423" t="str">
            <v>No</v>
          </cell>
          <cell r="Y423" t="str">
            <v>No</v>
          </cell>
          <cell r="AA423" t="str">
            <v>Yes</v>
          </cell>
          <cell r="AB423">
            <v>0.25</v>
          </cell>
          <cell r="AC423">
            <v>5.91</v>
          </cell>
          <cell r="AD423">
            <v>67.510000000000005</v>
          </cell>
          <cell r="AE423">
            <v>7.7347523320000002</v>
          </cell>
        </row>
        <row r="424">
          <cell r="C424" t="str">
            <v>Dominican Rep.</v>
          </cell>
          <cell r="D424" t="str">
            <v>Claro [Dominican Rep.]</v>
          </cell>
          <cell r="E424" t="str">
            <v>ADSL</v>
          </cell>
          <cell r="F424" t="str">
            <v>Fixed Internet Plan</v>
          </cell>
          <cell r="H424">
            <v>1</v>
          </cell>
          <cell r="I424" t="str">
            <v>Mbps</v>
          </cell>
          <cell r="J424">
            <v>1</v>
          </cell>
          <cell r="K424">
            <v>256</v>
          </cell>
          <cell r="L424" t="str">
            <v>Kbps</v>
          </cell>
          <cell r="P424" t="str">
            <v>DOP</v>
          </cell>
          <cell r="Q424" t="str">
            <v>?</v>
          </cell>
          <cell r="R424">
            <v>0</v>
          </cell>
          <cell r="S424">
            <v>995</v>
          </cell>
          <cell r="W424" t="str">
            <v>No</v>
          </cell>
          <cell r="X424" t="str">
            <v>No</v>
          </cell>
          <cell r="Y424" t="str">
            <v>No</v>
          </cell>
          <cell r="AA424" t="str">
            <v>No</v>
          </cell>
          <cell r="AB424">
            <v>0.3</v>
          </cell>
          <cell r="AC424">
            <v>43.65</v>
          </cell>
          <cell r="AD424">
            <v>22.79</v>
          </cell>
          <cell r="AE424">
            <v>20.825650119999999</v>
          </cell>
        </row>
        <row r="425">
          <cell r="C425" t="str">
            <v>Dominican Rep.</v>
          </cell>
          <cell r="D425" t="str">
            <v>Claro [Dominican Rep.]</v>
          </cell>
          <cell r="E425" t="str">
            <v>ADSL</v>
          </cell>
          <cell r="F425" t="str">
            <v>Fixed Internet Plan</v>
          </cell>
          <cell r="H425">
            <v>1.5</v>
          </cell>
          <cell r="I425" t="str">
            <v>Mbps</v>
          </cell>
          <cell r="J425">
            <v>1.5</v>
          </cell>
          <cell r="K425">
            <v>256</v>
          </cell>
          <cell r="L425" t="str">
            <v>Kbps</v>
          </cell>
          <cell r="P425" t="str">
            <v>DOP</v>
          </cell>
          <cell r="Q425" t="str">
            <v>?</v>
          </cell>
          <cell r="R425">
            <v>0</v>
          </cell>
          <cell r="S425">
            <v>1120</v>
          </cell>
          <cell r="W425" t="str">
            <v>No</v>
          </cell>
          <cell r="X425" t="str">
            <v>No</v>
          </cell>
          <cell r="Y425" t="str">
            <v>No</v>
          </cell>
          <cell r="AA425" t="str">
            <v>No</v>
          </cell>
          <cell r="AB425">
            <v>0.3</v>
          </cell>
          <cell r="AC425">
            <v>43.65</v>
          </cell>
          <cell r="AD425">
            <v>25.66</v>
          </cell>
          <cell r="AE425">
            <v>20.825650119999999</v>
          </cell>
        </row>
        <row r="426">
          <cell r="C426" t="str">
            <v>Dominican Rep.</v>
          </cell>
          <cell r="D426" t="str">
            <v>Claro [Dominican Rep.]</v>
          </cell>
          <cell r="E426" t="str">
            <v>ADSL</v>
          </cell>
          <cell r="F426" t="str">
            <v>Fixed Internet Plan</v>
          </cell>
          <cell r="H426">
            <v>2</v>
          </cell>
          <cell r="I426" t="str">
            <v>Mbps</v>
          </cell>
          <cell r="J426">
            <v>2</v>
          </cell>
          <cell r="K426">
            <v>512</v>
          </cell>
          <cell r="L426" t="str">
            <v>Kbps</v>
          </cell>
          <cell r="P426" t="str">
            <v>DOP</v>
          </cell>
          <cell r="Q426" t="str">
            <v>?</v>
          </cell>
          <cell r="R426">
            <v>0</v>
          </cell>
          <cell r="S426">
            <v>1420</v>
          </cell>
          <cell r="W426" t="str">
            <v>No</v>
          </cell>
          <cell r="X426" t="str">
            <v>No</v>
          </cell>
          <cell r="Y426" t="str">
            <v>No</v>
          </cell>
          <cell r="AA426" t="str">
            <v>No</v>
          </cell>
          <cell r="AB426">
            <v>0.3</v>
          </cell>
          <cell r="AC426">
            <v>43.65</v>
          </cell>
          <cell r="AD426">
            <v>32.53</v>
          </cell>
          <cell r="AE426">
            <v>20.825650119999999</v>
          </cell>
        </row>
        <row r="427">
          <cell r="C427" t="str">
            <v>Dominican Rep.</v>
          </cell>
          <cell r="D427" t="str">
            <v>Claro [Dominican Rep.]</v>
          </cell>
          <cell r="E427" t="str">
            <v>ADSL</v>
          </cell>
          <cell r="F427" t="str">
            <v>Fixed Internet Plan</v>
          </cell>
          <cell r="H427">
            <v>3</v>
          </cell>
          <cell r="I427" t="str">
            <v>Mbps</v>
          </cell>
          <cell r="J427">
            <v>3</v>
          </cell>
          <cell r="K427">
            <v>768</v>
          </cell>
          <cell r="L427" t="str">
            <v>Kbps</v>
          </cell>
          <cell r="P427" t="str">
            <v>DOP</v>
          </cell>
          <cell r="Q427" t="str">
            <v>?</v>
          </cell>
          <cell r="R427">
            <v>0</v>
          </cell>
          <cell r="S427">
            <v>1920</v>
          </cell>
          <cell r="W427" t="str">
            <v>No</v>
          </cell>
          <cell r="X427" t="str">
            <v>No</v>
          </cell>
          <cell r="Y427" t="str">
            <v>No</v>
          </cell>
          <cell r="AA427" t="str">
            <v>No</v>
          </cell>
          <cell r="AB427">
            <v>0.3</v>
          </cell>
          <cell r="AC427">
            <v>43.65</v>
          </cell>
          <cell r="AD427">
            <v>43.99</v>
          </cell>
          <cell r="AE427">
            <v>20.825650119999999</v>
          </cell>
        </row>
        <row r="428">
          <cell r="C428" t="str">
            <v>Dominican Rep.</v>
          </cell>
          <cell r="D428" t="str">
            <v>Claro [Dominican Rep.]</v>
          </cell>
          <cell r="E428" t="str">
            <v>ADSL</v>
          </cell>
          <cell r="F428" t="str">
            <v>Fixed Internet Plan</v>
          </cell>
          <cell r="H428">
            <v>4</v>
          </cell>
          <cell r="I428" t="str">
            <v>Mbps</v>
          </cell>
          <cell r="J428">
            <v>4</v>
          </cell>
          <cell r="K428">
            <v>1</v>
          </cell>
          <cell r="L428" t="str">
            <v>Mbps</v>
          </cell>
          <cell r="P428" t="str">
            <v>DOP</v>
          </cell>
          <cell r="Q428" t="str">
            <v>?</v>
          </cell>
          <cell r="R428">
            <v>0</v>
          </cell>
          <cell r="S428">
            <v>2325</v>
          </cell>
          <cell r="W428" t="str">
            <v>No</v>
          </cell>
          <cell r="X428" t="str">
            <v>No</v>
          </cell>
          <cell r="Y428" t="str">
            <v>No</v>
          </cell>
          <cell r="AA428" t="str">
            <v>No</v>
          </cell>
          <cell r="AB428">
            <v>0.3</v>
          </cell>
          <cell r="AC428">
            <v>43.65</v>
          </cell>
          <cell r="AD428">
            <v>53.26</v>
          </cell>
          <cell r="AE428">
            <v>20.825650119999999</v>
          </cell>
        </row>
        <row r="429">
          <cell r="C429" t="str">
            <v>Dominican Rep.</v>
          </cell>
          <cell r="D429" t="str">
            <v>Claro [Dominican Rep.]</v>
          </cell>
          <cell r="E429" t="str">
            <v>ADSL</v>
          </cell>
          <cell r="F429" t="str">
            <v>Fixed Internet Plan</v>
          </cell>
          <cell r="H429">
            <v>5</v>
          </cell>
          <cell r="I429" t="str">
            <v>Mbps</v>
          </cell>
          <cell r="J429">
            <v>5</v>
          </cell>
          <cell r="K429">
            <v>1</v>
          </cell>
          <cell r="L429" t="str">
            <v>Mbps</v>
          </cell>
          <cell r="P429" t="str">
            <v>DOP</v>
          </cell>
          <cell r="Q429" t="str">
            <v>?</v>
          </cell>
          <cell r="R429">
            <v>0</v>
          </cell>
          <cell r="S429">
            <v>2595</v>
          </cell>
          <cell r="W429" t="str">
            <v>Yes</v>
          </cell>
          <cell r="X429" t="str">
            <v>No</v>
          </cell>
          <cell r="Y429" t="str">
            <v>No</v>
          </cell>
          <cell r="AA429" t="str">
            <v>No</v>
          </cell>
          <cell r="AB429">
            <v>0.3</v>
          </cell>
          <cell r="AC429">
            <v>43.65</v>
          </cell>
          <cell r="AD429">
            <v>59.45</v>
          </cell>
          <cell r="AE429">
            <v>20.825650119999999</v>
          </cell>
        </row>
        <row r="430">
          <cell r="C430" t="str">
            <v>Dominican Rep.</v>
          </cell>
          <cell r="D430" t="str">
            <v>Claro [Dominican Rep.]</v>
          </cell>
          <cell r="E430" t="str">
            <v>ADSL</v>
          </cell>
          <cell r="F430" t="str">
            <v>Fixed Internet Plan</v>
          </cell>
          <cell r="H430">
            <v>6</v>
          </cell>
          <cell r="I430" t="str">
            <v>Mbps</v>
          </cell>
          <cell r="J430">
            <v>6</v>
          </cell>
          <cell r="K430">
            <v>1</v>
          </cell>
          <cell r="L430" t="str">
            <v>Mbps</v>
          </cell>
          <cell r="P430" t="str">
            <v>DOP</v>
          </cell>
          <cell r="Q430" t="str">
            <v>?</v>
          </cell>
          <cell r="R430">
            <v>0</v>
          </cell>
          <cell r="S430">
            <v>3350</v>
          </cell>
          <cell r="W430" t="str">
            <v>No</v>
          </cell>
          <cell r="X430" t="str">
            <v>No</v>
          </cell>
          <cell r="Y430" t="str">
            <v>No</v>
          </cell>
          <cell r="AA430" t="str">
            <v>No</v>
          </cell>
          <cell r="AB430">
            <v>0.3</v>
          </cell>
          <cell r="AC430">
            <v>43.65</v>
          </cell>
          <cell r="AD430">
            <v>76.75</v>
          </cell>
          <cell r="AE430">
            <v>20.825650119999999</v>
          </cell>
        </row>
        <row r="431">
          <cell r="C431" t="str">
            <v>Dominican Rep.</v>
          </cell>
          <cell r="D431" t="str">
            <v>Claro [Dominican Rep.]</v>
          </cell>
          <cell r="E431" t="str">
            <v>ADSL</v>
          </cell>
          <cell r="F431" t="str">
            <v>Fixed Internet Plan</v>
          </cell>
          <cell r="H431">
            <v>8</v>
          </cell>
          <cell r="I431" t="str">
            <v>Mbps</v>
          </cell>
          <cell r="J431">
            <v>8</v>
          </cell>
          <cell r="K431">
            <v>1</v>
          </cell>
          <cell r="L431" t="str">
            <v>Mbps</v>
          </cell>
          <cell r="P431" t="str">
            <v>DOP</v>
          </cell>
          <cell r="Q431" t="str">
            <v>?</v>
          </cell>
          <cell r="R431">
            <v>0</v>
          </cell>
          <cell r="S431">
            <v>3850</v>
          </cell>
          <cell r="W431" t="str">
            <v>No</v>
          </cell>
          <cell r="X431" t="str">
            <v>No</v>
          </cell>
          <cell r="Y431" t="str">
            <v>No</v>
          </cell>
          <cell r="AA431" t="str">
            <v>No</v>
          </cell>
          <cell r="AB431">
            <v>0.3</v>
          </cell>
          <cell r="AC431">
            <v>43.65</v>
          </cell>
          <cell r="AD431">
            <v>88.2</v>
          </cell>
          <cell r="AE431">
            <v>20.825650119999999</v>
          </cell>
        </row>
        <row r="432">
          <cell r="C432" t="str">
            <v>Dominican Rep.</v>
          </cell>
          <cell r="D432" t="str">
            <v>Claro [Dominican Rep.]</v>
          </cell>
          <cell r="E432" t="str">
            <v>ADSL</v>
          </cell>
          <cell r="F432" t="str">
            <v>Fixed Internet Plan</v>
          </cell>
          <cell r="H432">
            <v>10</v>
          </cell>
          <cell r="I432" t="str">
            <v>Mbps</v>
          </cell>
          <cell r="J432">
            <v>10</v>
          </cell>
          <cell r="K432">
            <v>1</v>
          </cell>
          <cell r="L432" t="str">
            <v>Mbps</v>
          </cell>
          <cell r="P432" t="str">
            <v>DOP</v>
          </cell>
          <cell r="Q432" t="str">
            <v>?</v>
          </cell>
          <cell r="R432">
            <v>0</v>
          </cell>
          <cell r="S432">
            <v>5450</v>
          </cell>
          <cell r="W432" t="str">
            <v>No</v>
          </cell>
          <cell r="X432" t="str">
            <v>No</v>
          </cell>
          <cell r="Y432" t="str">
            <v>No</v>
          </cell>
          <cell r="AA432" t="str">
            <v>No</v>
          </cell>
          <cell r="AB432">
            <v>0.3</v>
          </cell>
          <cell r="AC432">
            <v>43.65</v>
          </cell>
          <cell r="AD432">
            <v>124.86</v>
          </cell>
          <cell r="AE432">
            <v>20.825650119999999</v>
          </cell>
        </row>
        <row r="433">
          <cell r="C433" t="str">
            <v>Dominican Rep.</v>
          </cell>
          <cell r="D433" t="str">
            <v>Tricom [Dominican Rep.]</v>
          </cell>
          <cell r="E433" t="str">
            <v>Various</v>
          </cell>
          <cell r="F433" t="str">
            <v>Internet Plan</v>
          </cell>
          <cell r="H433">
            <v>1</v>
          </cell>
          <cell r="I433" t="str">
            <v>Mbps</v>
          </cell>
          <cell r="J433">
            <v>1</v>
          </cell>
          <cell r="K433">
            <v>256</v>
          </cell>
          <cell r="L433" t="str">
            <v>Kbps</v>
          </cell>
          <cell r="P433" t="str">
            <v>DOP</v>
          </cell>
          <cell r="Q433">
            <v>500</v>
          </cell>
          <cell r="R433" t="str">
            <v>?</v>
          </cell>
          <cell r="S433">
            <v>699</v>
          </cell>
          <cell r="W433" t="str">
            <v>No</v>
          </cell>
          <cell r="X433" t="str">
            <v>No</v>
          </cell>
          <cell r="Y433" t="str">
            <v>No</v>
          </cell>
          <cell r="AA433" t="str">
            <v>No</v>
          </cell>
          <cell r="AB433">
            <v>0.3</v>
          </cell>
          <cell r="AC433">
            <v>43.65</v>
          </cell>
          <cell r="AD433">
            <v>16.010000000000002</v>
          </cell>
          <cell r="AE433">
            <v>20.825650119999999</v>
          </cell>
        </row>
        <row r="434">
          <cell r="C434" t="str">
            <v>Dominican Rep.</v>
          </cell>
          <cell r="D434" t="str">
            <v>Tricom [Dominican Rep.]</v>
          </cell>
          <cell r="E434" t="str">
            <v>Various</v>
          </cell>
          <cell r="F434" t="str">
            <v>Internet Plan</v>
          </cell>
          <cell r="H434">
            <v>2</v>
          </cell>
          <cell r="I434" t="str">
            <v>Mbps</v>
          </cell>
          <cell r="J434">
            <v>2</v>
          </cell>
          <cell r="K434">
            <v>768</v>
          </cell>
          <cell r="L434" t="str">
            <v>Kbps</v>
          </cell>
          <cell r="P434" t="str">
            <v>DOP</v>
          </cell>
          <cell r="Q434">
            <v>500</v>
          </cell>
          <cell r="R434">
            <v>0</v>
          </cell>
          <cell r="S434">
            <v>995</v>
          </cell>
          <cell r="W434" t="str">
            <v>No</v>
          </cell>
          <cell r="X434" t="str">
            <v>No</v>
          </cell>
          <cell r="Y434" t="str">
            <v>No</v>
          </cell>
          <cell r="AA434" t="str">
            <v>No</v>
          </cell>
          <cell r="AB434">
            <v>0.3</v>
          </cell>
          <cell r="AC434">
            <v>43.65</v>
          </cell>
          <cell r="AD434">
            <v>22.79</v>
          </cell>
          <cell r="AE434">
            <v>20.825650119999999</v>
          </cell>
        </row>
        <row r="435">
          <cell r="C435" t="str">
            <v>Dominican Rep.</v>
          </cell>
          <cell r="D435" t="str">
            <v>Tricom [Dominican Rep.]</v>
          </cell>
          <cell r="E435" t="str">
            <v>Various</v>
          </cell>
          <cell r="F435" t="str">
            <v>Internet Plan</v>
          </cell>
          <cell r="H435">
            <v>3</v>
          </cell>
          <cell r="I435" t="str">
            <v>Mbps</v>
          </cell>
          <cell r="J435">
            <v>3</v>
          </cell>
          <cell r="K435">
            <v>768</v>
          </cell>
          <cell r="L435" t="str">
            <v>Kbps</v>
          </cell>
          <cell r="P435" t="str">
            <v>DOP</v>
          </cell>
          <cell r="Q435">
            <v>500</v>
          </cell>
          <cell r="R435">
            <v>0</v>
          </cell>
          <cell r="S435">
            <v>1350</v>
          </cell>
          <cell r="W435" t="str">
            <v>No</v>
          </cell>
          <cell r="X435" t="str">
            <v>No</v>
          </cell>
          <cell r="Y435" t="str">
            <v>No</v>
          </cell>
          <cell r="AA435" t="str">
            <v>No</v>
          </cell>
          <cell r="AB435">
            <v>0.3</v>
          </cell>
          <cell r="AC435">
            <v>43.65</v>
          </cell>
          <cell r="AD435">
            <v>30.93</v>
          </cell>
          <cell r="AE435">
            <v>20.825650119999999</v>
          </cell>
        </row>
        <row r="436">
          <cell r="C436" t="str">
            <v>Dominican Rep.</v>
          </cell>
          <cell r="D436" t="str">
            <v>Tricom [Dominican Rep.]</v>
          </cell>
          <cell r="E436" t="str">
            <v>Various</v>
          </cell>
          <cell r="F436" t="str">
            <v>Internet Plan</v>
          </cell>
          <cell r="H436">
            <v>5</v>
          </cell>
          <cell r="I436" t="str">
            <v>Mbps</v>
          </cell>
          <cell r="J436">
            <v>5</v>
          </cell>
          <cell r="K436">
            <v>1</v>
          </cell>
          <cell r="L436" t="str">
            <v>Mbps</v>
          </cell>
          <cell r="P436" t="str">
            <v>DOP</v>
          </cell>
          <cell r="Q436">
            <v>500</v>
          </cell>
          <cell r="R436">
            <v>0</v>
          </cell>
          <cell r="S436">
            <v>1995</v>
          </cell>
          <cell r="W436" t="str">
            <v>No</v>
          </cell>
          <cell r="X436" t="str">
            <v>No</v>
          </cell>
          <cell r="Y436" t="str">
            <v>No</v>
          </cell>
          <cell r="AA436" t="str">
            <v>No</v>
          </cell>
          <cell r="AB436">
            <v>0.3</v>
          </cell>
          <cell r="AC436">
            <v>43.65</v>
          </cell>
          <cell r="AD436">
            <v>45.7</v>
          </cell>
          <cell r="AE436">
            <v>20.825650119999999</v>
          </cell>
        </row>
        <row r="437">
          <cell r="C437" t="str">
            <v>Dominican Rep.</v>
          </cell>
          <cell r="D437" t="str">
            <v>Tricom [Dominican Rep.]</v>
          </cell>
          <cell r="E437" t="str">
            <v>Various</v>
          </cell>
          <cell r="F437" t="str">
            <v>Internet Plan</v>
          </cell>
          <cell r="H437">
            <v>10</v>
          </cell>
          <cell r="I437" t="str">
            <v>Mbps</v>
          </cell>
          <cell r="J437">
            <v>10</v>
          </cell>
          <cell r="K437">
            <v>2</v>
          </cell>
          <cell r="L437" t="str">
            <v>Mbps</v>
          </cell>
          <cell r="P437" t="str">
            <v>DOP</v>
          </cell>
          <cell r="Q437">
            <v>500</v>
          </cell>
          <cell r="R437">
            <v>0</v>
          </cell>
          <cell r="S437">
            <v>2995</v>
          </cell>
          <cell r="W437" t="str">
            <v>No</v>
          </cell>
          <cell r="X437" t="str">
            <v>No</v>
          </cell>
          <cell r="Y437" t="str">
            <v>No</v>
          </cell>
          <cell r="AA437" t="str">
            <v>No</v>
          </cell>
          <cell r="AB437">
            <v>0.3</v>
          </cell>
          <cell r="AC437">
            <v>43.65</v>
          </cell>
          <cell r="AD437">
            <v>68.61</v>
          </cell>
          <cell r="AE437">
            <v>20.825650119999999</v>
          </cell>
        </row>
        <row r="438">
          <cell r="C438" t="str">
            <v>Dominican Rep.</v>
          </cell>
          <cell r="D438" t="str">
            <v>Tricom [Dominican Rep.]</v>
          </cell>
          <cell r="E438" t="str">
            <v>Various</v>
          </cell>
          <cell r="F438" t="str">
            <v>Internet Plan</v>
          </cell>
          <cell r="H438">
            <v>20</v>
          </cell>
          <cell r="I438" t="str">
            <v>Mbps</v>
          </cell>
          <cell r="J438">
            <v>20</v>
          </cell>
          <cell r="K438">
            <v>2</v>
          </cell>
          <cell r="L438" t="str">
            <v>Mbps</v>
          </cell>
          <cell r="P438" t="str">
            <v>DOP</v>
          </cell>
          <cell r="Q438">
            <v>500</v>
          </cell>
          <cell r="R438">
            <v>0</v>
          </cell>
          <cell r="S438">
            <v>4295</v>
          </cell>
          <cell r="W438" t="str">
            <v>No</v>
          </cell>
          <cell r="X438" t="str">
            <v>No</v>
          </cell>
          <cell r="Y438" t="str">
            <v>No</v>
          </cell>
          <cell r="AA438" t="str">
            <v>No</v>
          </cell>
          <cell r="AB438">
            <v>0.3</v>
          </cell>
          <cell r="AC438">
            <v>43.65</v>
          </cell>
          <cell r="AD438">
            <v>98.4</v>
          </cell>
          <cell r="AE438">
            <v>20.825650119999999</v>
          </cell>
        </row>
        <row r="439">
          <cell r="C439" t="str">
            <v>Dominican Rep.</v>
          </cell>
          <cell r="D439" t="str">
            <v>Tricom [Dominican Rep.]</v>
          </cell>
          <cell r="E439" t="str">
            <v>Various</v>
          </cell>
          <cell r="F439" t="str">
            <v>Internet Plan</v>
          </cell>
          <cell r="H439">
            <v>30</v>
          </cell>
          <cell r="I439" t="str">
            <v>Mbps</v>
          </cell>
          <cell r="J439">
            <v>30</v>
          </cell>
          <cell r="K439">
            <v>2</v>
          </cell>
          <cell r="L439" t="str">
            <v>Mbps</v>
          </cell>
          <cell r="P439" t="str">
            <v>DOP</v>
          </cell>
          <cell r="Q439">
            <v>500</v>
          </cell>
          <cell r="R439">
            <v>0</v>
          </cell>
          <cell r="S439">
            <v>5595</v>
          </cell>
          <cell r="W439" t="str">
            <v>No</v>
          </cell>
          <cell r="X439" t="str">
            <v>No</v>
          </cell>
          <cell r="Y439" t="str">
            <v>No</v>
          </cell>
          <cell r="AA439" t="str">
            <v>No</v>
          </cell>
          <cell r="AB439">
            <v>0.3</v>
          </cell>
          <cell r="AC439">
            <v>43.65</v>
          </cell>
          <cell r="AD439">
            <v>128.18</v>
          </cell>
          <cell r="AE439">
            <v>20.825650119999999</v>
          </cell>
        </row>
        <row r="440">
          <cell r="C440" t="str">
            <v>Dominican Rep.</v>
          </cell>
          <cell r="D440" t="str">
            <v>Tricom [Dominican Rep.]</v>
          </cell>
          <cell r="E440" t="str">
            <v>Various</v>
          </cell>
          <cell r="F440" t="str">
            <v>Internet Plan</v>
          </cell>
          <cell r="H440">
            <v>50</v>
          </cell>
          <cell r="I440" t="str">
            <v>Mbps</v>
          </cell>
          <cell r="J440">
            <v>50</v>
          </cell>
          <cell r="K440">
            <v>5</v>
          </cell>
          <cell r="L440" t="str">
            <v>Mbps</v>
          </cell>
          <cell r="P440" t="str">
            <v>DOP</v>
          </cell>
          <cell r="Q440">
            <v>500</v>
          </cell>
          <cell r="R440">
            <v>0</v>
          </cell>
          <cell r="S440">
            <v>8195</v>
          </cell>
          <cell r="W440" t="str">
            <v>No</v>
          </cell>
          <cell r="X440" t="str">
            <v>No</v>
          </cell>
          <cell r="Y440" t="str">
            <v>No</v>
          </cell>
          <cell r="AA440" t="str">
            <v>No</v>
          </cell>
          <cell r="AB440">
            <v>0.3</v>
          </cell>
          <cell r="AC440">
            <v>43.65</v>
          </cell>
          <cell r="AD440">
            <v>187.74</v>
          </cell>
          <cell r="AE440">
            <v>20.825650119999999</v>
          </cell>
        </row>
        <row r="441">
          <cell r="C441" t="str">
            <v>Dominican Rep.</v>
          </cell>
          <cell r="D441" t="str">
            <v>Tricom [Dominican Rep.]</v>
          </cell>
          <cell r="E441" t="str">
            <v>Various</v>
          </cell>
          <cell r="F441" t="str">
            <v>Internet Plan</v>
          </cell>
          <cell r="H441">
            <v>100</v>
          </cell>
          <cell r="I441" t="str">
            <v>Mbps</v>
          </cell>
          <cell r="J441">
            <v>100</v>
          </cell>
          <cell r="K441">
            <v>5</v>
          </cell>
          <cell r="L441" t="str">
            <v>Mbps</v>
          </cell>
          <cell r="P441" t="str">
            <v>DOP</v>
          </cell>
          <cell r="Q441">
            <v>500</v>
          </cell>
          <cell r="R441">
            <v>0</v>
          </cell>
          <cell r="S441">
            <v>10795</v>
          </cell>
          <cell r="W441" t="str">
            <v>No</v>
          </cell>
          <cell r="X441" t="str">
            <v>No</v>
          </cell>
          <cell r="Y441" t="str">
            <v>No</v>
          </cell>
          <cell r="AA441" t="str">
            <v>No</v>
          </cell>
          <cell r="AB441">
            <v>0.3</v>
          </cell>
          <cell r="AC441">
            <v>43.65</v>
          </cell>
          <cell r="AD441">
            <v>247.31</v>
          </cell>
          <cell r="AE441">
            <v>20.825650119999999</v>
          </cell>
        </row>
        <row r="442">
          <cell r="C442" t="str">
            <v>Ecuador</v>
          </cell>
          <cell r="D442" t="str">
            <v>Ecuadortelecom (Claro) [Ecuador]</v>
          </cell>
          <cell r="F442" t="str">
            <v>Broadbandï¿½ 2.5 Megas</v>
          </cell>
          <cell r="G442" t="str">
            <v>Up to</v>
          </cell>
          <cell r="H442">
            <v>2560</v>
          </cell>
          <cell r="I442" t="str">
            <v>Kbps</v>
          </cell>
          <cell r="J442">
            <v>2.56</v>
          </cell>
          <cell r="K442">
            <v>2048</v>
          </cell>
          <cell r="L442" t="str">
            <v>Kbps</v>
          </cell>
          <cell r="M442" t="str">
            <v>Unlimited</v>
          </cell>
          <cell r="O442" t="str">
            <v>Unlimited</v>
          </cell>
          <cell r="P442" t="str">
            <v>USD</v>
          </cell>
          <cell r="Q442" t="str">
            <v>?</v>
          </cell>
          <cell r="R442" t="str">
            <v>?</v>
          </cell>
          <cell r="S442">
            <v>19.899999999999999</v>
          </cell>
          <cell r="W442" t="str">
            <v>?</v>
          </cell>
          <cell r="X442" t="str">
            <v>No</v>
          </cell>
          <cell r="Y442" t="str">
            <v>No</v>
          </cell>
          <cell r="AA442" t="str">
            <v>No</v>
          </cell>
          <cell r="AB442">
            <v>0.12</v>
          </cell>
          <cell r="AC442">
            <v>1</v>
          </cell>
          <cell r="AD442">
            <v>19.899999999999999</v>
          </cell>
          <cell r="AE442">
            <v>0.54640615999999997</v>
          </cell>
        </row>
        <row r="443">
          <cell r="C443" t="str">
            <v>Ecuador</v>
          </cell>
          <cell r="D443" t="str">
            <v>Ecuadortelecom (Claro) [Ecuador]</v>
          </cell>
          <cell r="F443" t="str">
            <v>Broadbandï¿½ 3.5 Megas</v>
          </cell>
          <cell r="G443" t="str">
            <v>Up to</v>
          </cell>
          <cell r="H443">
            <v>3520</v>
          </cell>
          <cell r="I443" t="str">
            <v>Kbps</v>
          </cell>
          <cell r="J443">
            <v>3.52</v>
          </cell>
          <cell r="K443">
            <v>2048</v>
          </cell>
          <cell r="L443" t="str">
            <v>Kbps</v>
          </cell>
          <cell r="M443" t="str">
            <v>Unlimited</v>
          </cell>
          <cell r="O443" t="str">
            <v>Unlimited</v>
          </cell>
          <cell r="P443" t="str">
            <v>USD</v>
          </cell>
          <cell r="Q443" t="str">
            <v>?</v>
          </cell>
          <cell r="R443" t="str">
            <v>?</v>
          </cell>
          <cell r="S443">
            <v>24.9</v>
          </cell>
          <cell r="W443" t="str">
            <v>?</v>
          </cell>
          <cell r="X443" t="str">
            <v>No</v>
          </cell>
          <cell r="Y443" t="str">
            <v>No</v>
          </cell>
          <cell r="AA443" t="str">
            <v>No</v>
          </cell>
          <cell r="AB443">
            <v>0.12</v>
          </cell>
          <cell r="AC443">
            <v>1</v>
          </cell>
          <cell r="AD443">
            <v>24.9</v>
          </cell>
          <cell r="AE443">
            <v>0.54640615999999997</v>
          </cell>
        </row>
        <row r="444">
          <cell r="C444" t="str">
            <v>Ecuador</v>
          </cell>
          <cell r="D444" t="str">
            <v>Ecuadortelecom (Claro) [Ecuador]</v>
          </cell>
          <cell r="F444" t="str">
            <v>Broadbandï¿½ 4 Megas</v>
          </cell>
          <cell r="G444" t="str">
            <v>Up to</v>
          </cell>
          <cell r="H444">
            <v>4096</v>
          </cell>
          <cell r="I444" t="str">
            <v>Kbps</v>
          </cell>
          <cell r="J444">
            <v>4.0960000000000001</v>
          </cell>
          <cell r="K444">
            <v>2048</v>
          </cell>
          <cell r="L444" t="str">
            <v>Kbps</v>
          </cell>
          <cell r="M444" t="str">
            <v>Unlimited</v>
          </cell>
          <cell r="O444" t="str">
            <v>Unlimited</v>
          </cell>
          <cell r="P444" t="str">
            <v>USD</v>
          </cell>
          <cell r="Q444" t="str">
            <v>?</v>
          </cell>
          <cell r="R444" t="str">
            <v>?</v>
          </cell>
          <cell r="S444">
            <v>29.9</v>
          </cell>
          <cell r="W444" t="str">
            <v>?</v>
          </cell>
          <cell r="X444" t="str">
            <v>No</v>
          </cell>
          <cell r="Y444" t="str">
            <v>No</v>
          </cell>
          <cell r="AA444" t="str">
            <v>No</v>
          </cell>
          <cell r="AB444">
            <v>0.12</v>
          </cell>
          <cell r="AC444">
            <v>1</v>
          </cell>
          <cell r="AD444">
            <v>29.9</v>
          </cell>
          <cell r="AE444">
            <v>0.54640615999999997</v>
          </cell>
        </row>
        <row r="445">
          <cell r="C445" t="str">
            <v>Ecuador</v>
          </cell>
          <cell r="D445" t="str">
            <v>Ecuadortelecom (Claro) [Ecuador]</v>
          </cell>
          <cell r="F445" t="str">
            <v>Broadbandï¿½ 7 Megas</v>
          </cell>
          <cell r="G445" t="str">
            <v>Up to</v>
          </cell>
          <cell r="H445">
            <v>7040</v>
          </cell>
          <cell r="I445" t="str">
            <v>Kbps</v>
          </cell>
          <cell r="J445">
            <v>7.04</v>
          </cell>
          <cell r="K445">
            <v>2048</v>
          </cell>
          <cell r="L445" t="str">
            <v>Kbps</v>
          </cell>
          <cell r="M445" t="str">
            <v>Unlimited</v>
          </cell>
          <cell r="O445" t="str">
            <v>Unlimited</v>
          </cell>
          <cell r="P445" t="str">
            <v>USD</v>
          </cell>
          <cell r="Q445" t="str">
            <v>?</v>
          </cell>
          <cell r="R445" t="str">
            <v>?</v>
          </cell>
          <cell r="S445">
            <v>49.9</v>
          </cell>
          <cell r="W445" t="str">
            <v>?</v>
          </cell>
          <cell r="X445" t="str">
            <v>No</v>
          </cell>
          <cell r="Y445" t="str">
            <v>No</v>
          </cell>
          <cell r="AA445" t="str">
            <v>No</v>
          </cell>
          <cell r="AB445">
            <v>0.12</v>
          </cell>
          <cell r="AC445">
            <v>1</v>
          </cell>
          <cell r="AD445">
            <v>49.9</v>
          </cell>
          <cell r="AE445">
            <v>0.54640615999999997</v>
          </cell>
        </row>
        <row r="446">
          <cell r="C446" t="str">
            <v>Ecuador</v>
          </cell>
          <cell r="D446" t="str">
            <v>Ecuadortelecom (Claro) [Ecuador]</v>
          </cell>
          <cell r="F446" t="str">
            <v>Broadbandï¿½ 11 Megas</v>
          </cell>
          <cell r="G446" t="str">
            <v>Up to</v>
          </cell>
          <cell r="H446">
            <v>11008</v>
          </cell>
          <cell r="I446" t="str">
            <v>Kbps</v>
          </cell>
          <cell r="J446">
            <v>11.007999999999999</v>
          </cell>
          <cell r="K446">
            <v>4096</v>
          </cell>
          <cell r="L446" t="str">
            <v>Kbps</v>
          </cell>
          <cell r="M446" t="str">
            <v>Unlimited</v>
          </cell>
          <cell r="O446" t="str">
            <v>Unlimited</v>
          </cell>
          <cell r="P446" t="str">
            <v>USD</v>
          </cell>
          <cell r="Q446" t="str">
            <v>?</v>
          </cell>
          <cell r="R446" t="str">
            <v>?</v>
          </cell>
          <cell r="S446">
            <v>65</v>
          </cell>
          <cell r="W446" t="str">
            <v>?</v>
          </cell>
          <cell r="X446" t="str">
            <v>No</v>
          </cell>
          <cell r="Y446" t="str">
            <v>No</v>
          </cell>
          <cell r="AA446" t="str">
            <v>No</v>
          </cell>
          <cell r="AB446">
            <v>0.12</v>
          </cell>
          <cell r="AC446">
            <v>1</v>
          </cell>
          <cell r="AD446">
            <v>65</v>
          </cell>
          <cell r="AE446">
            <v>0.54640615999999997</v>
          </cell>
        </row>
        <row r="447">
          <cell r="C447" t="str">
            <v>Ecuador</v>
          </cell>
          <cell r="D447" t="str">
            <v>Ecuadortelecom (Claro) [Ecuador]</v>
          </cell>
          <cell r="F447" t="str">
            <v>Broadbandï¿½ 18 Megas</v>
          </cell>
          <cell r="G447" t="str">
            <v>Up to</v>
          </cell>
          <cell r="H447">
            <v>18048</v>
          </cell>
          <cell r="I447" t="str">
            <v>Kbps</v>
          </cell>
          <cell r="J447">
            <v>18.047999999999998</v>
          </cell>
          <cell r="K447">
            <v>4096</v>
          </cell>
          <cell r="L447" t="str">
            <v>Kbps</v>
          </cell>
          <cell r="M447" t="str">
            <v>Unlimited</v>
          </cell>
          <cell r="O447" t="str">
            <v>Unlimited</v>
          </cell>
          <cell r="P447" t="str">
            <v>USD</v>
          </cell>
          <cell r="Q447" t="str">
            <v>?</v>
          </cell>
          <cell r="R447" t="str">
            <v>?</v>
          </cell>
          <cell r="S447">
            <v>110</v>
          </cell>
          <cell r="W447" t="str">
            <v>?</v>
          </cell>
          <cell r="X447" t="str">
            <v>No</v>
          </cell>
          <cell r="Y447" t="str">
            <v>No</v>
          </cell>
          <cell r="AA447" t="str">
            <v>No</v>
          </cell>
          <cell r="AB447">
            <v>0.12</v>
          </cell>
          <cell r="AC447">
            <v>1</v>
          </cell>
          <cell r="AD447">
            <v>110</v>
          </cell>
          <cell r="AE447">
            <v>0.54640615999999997</v>
          </cell>
        </row>
        <row r="448">
          <cell r="C448" t="str">
            <v>Ecuador</v>
          </cell>
          <cell r="D448" t="str">
            <v>CNT [Ecuador]</v>
          </cell>
          <cell r="E448" t="str">
            <v>FTTx</v>
          </cell>
          <cell r="F448" t="str">
            <v>Plan 3 Mbps</v>
          </cell>
          <cell r="H448">
            <v>3</v>
          </cell>
          <cell r="I448" t="str">
            <v>Mbps</v>
          </cell>
          <cell r="J448">
            <v>3</v>
          </cell>
          <cell r="K448">
            <v>1</v>
          </cell>
          <cell r="L448" t="str">
            <v>Mbps</v>
          </cell>
          <cell r="M448" t="str">
            <v>Unlimited</v>
          </cell>
          <cell r="O448" t="str">
            <v>Unlimited</v>
          </cell>
          <cell r="P448" t="str">
            <v>USD</v>
          </cell>
          <cell r="Q448">
            <v>50</v>
          </cell>
          <cell r="R448">
            <v>0</v>
          </cell>
          <cell r="S448">
            <v>18</v>
          </cell>
          <cell r="W448" t="str">
            <v>No</v>
          </cell>
          <cell r="X448" t="str">
            <v>No</v>
          </cell>
          <cell r="Y448" t="str">
            <v>No</v>
          </cell>
          <cell r="AA448" t="str">
            <v>No</v>
          </cell>
          <cell r="AB448">
            <v>0.12</v>
          </cell>
          <cell r="AC448">
            <v>1</v>
          </cell>
          <cell r="AD448">
            <v>18</v>
          </cell>
          <cell r="AE448">
            <v>0.54640615999999997</v>
          </cell>
        </row>
        <row r="449">
          <cell r="C449" t="str">
            <v>Ecuador</v>
          </cell>
          <cell r="D449" t="str">
            <v>CNT [Ecuador]</v>
          </cell>
          <cell r="E449" t="str">
            <v>FTTx</v>
          </cell>
          <cell r="F449" t="str">
            <v>Plan 5Mbps</v>
          </cell>
          <cell r="H449">
            <v>5</v>
          </cell>
          <cell r="I449" t="str">
            <v>Mbps</v>
          </cell>
          <cell r="J449">
            <v>5</v>
          </cell>
          <cell r="K449">
            <v>2</v>
          </cell>
          <cell r="L449" t="str">
            <v>Mbps</v>
          </cell>
          <cell r="M449" t="str">
            <v>Unlimited</v>
          </cell>
          <cell r="O449" t="str">
            <v>Unlimited</v>
          </cell>
          <cell r="P449" t="str">
            <v>USD</v>
          </cell>
          <cell r="Q449">
            <v>50</v>
          </cell>
          <cell r="R449">
            <v>0</v>
          </cell>
          <cell r="S449">
            <v>24.9</v>
          </cell>
          <cell r="W449" t="str">
            <v>No</v>
          </cell>
          <cell r="X449" t="str">
            <v>No</v>
          </cell>
          <cell r="Y449" t="str">
            <v>No</v>
          </cell>
          <cell r="AA449" t="str">
            <v>No</v>
          </cell>
          <cell r="AB449">
            <v>0.12</v>
          </cell>
          <cell r="AC449">
            <v>1</v>
          </cell>
          <cell r="AD449">
            <v>24.9</v>
          </cell>
          <cell r="AE449">
            <v>0.54640615999999997</v>
          </cell>
        </row>
        <row r="450">
          <cell r="C450" t="str">
            <v>Ecuador</v>
          </cell>
          <cell r="D450" t="str">
            <v>CNT [Ecuador]</v>
          </cell>
          <cell r="E450" t="str">
            <v>FTTx</v>
          </cell>
          <cell r="F450" t="str">
            <v>10Mbps Plan</v>
          </cell>
          <cell r="H450">
            <v>10</v>
          </cell>
          <cell r="I450" t="str">
            <v>Mbps</v>
          </cell>
          <cell r="J450">
            <v>10</v>
          </cell>
          <cell r="K450">
            <v>3</v>
          </cell>
          <cell r="L450" t="str">
            <v>Mbps</v>
          </cell>
          <cell r="M450" t="str">
            <v>Unlimited</v>
          </cell>
          <cell r="O450" t="str">
            <v>Unlimited</v>
          </cell>
          <cell r="P450" t="str">
            <v>USD</v>
          </cell>
          <cell r="Q450">
            <v>50</v>
          </cell>
          <cell r="R450">
            <v>0</v>
          </cell>
          <cell r="S450">
            <v>36</v>
          </cell>
          <cell r="W450" t="str">
            <v>No</v>
          </cell>
          <cell r="X450" t="str">
            <v>No</v>
          </cell>
          <cell r="Y450" t="str">
            <v>No</v>
          </cell>
          <cell r="AA450" t="str">
            <v>No</v>
          </cell>
          <cell r="AB450">
            <v>0.12</v>
          </cell>
          <cell r="AC450">
            <v>1</v>
          </cell>
          <cell r="AD450">
            <v>36</v>
          </cell>
          <cell r="AE450">
            <v>0.54640615999999997</v>
          </cell>
        </row>
        <row r="451">
          <cell r="C451" t="str">
            <v>Ecuador</v>
          </cell>
          <cell r="D451" t="str">
            <v>CNT [Ecuador]</v>
          </cell>
          <cell r="E451" t="str">
            <v>FTTx</v>
          </cell>
          <cell r="F451" t="str">
            <v>Plan 15 Mbps</v>
          </cell>
          <cell r="H451">
            <v>15</v>
          </cell>
          <cell r="I451" t="str">
            <v>Mbps</v>
          </cell>
          <cell r="J451">
            <v>15</v>
          </cell>
          <cell r="K451">
            <v>3</v>
          </cell>
          <cell r="L451" t="str">
            <v>Mbps</v>
          </cell>
          <cell r="M451" t="str">
            <v>Unlimited</v>
          </cell>
          <cell r="O451" t="str">
            <v>Unlimited</v>
          </cell>
          <cell r="P451" t="str">
            <v>USD</v>
          </cell>
          <cell r="Q451">
            <v>50</v>
          </cell>
          <cell r="R451">
            <v>0</v>
          </cell>
          <cell r="S451">
            <v>49.9</v>
          </cell>
          <cell r="W451" t="str">
            <v>No</v>
          </cell>
          <cell r="X451" t="str">
            <v>No</v>
          </cell>
          <cell r="Y451" t="str">
            <v>No</v>
          </cell>
          <cell r="AA451" t="str">
            <v>No</v>
          </cell>
          <cell r="AB451">
            <v>0.12</v>
          </cell>
          <cell r="AC451">
            <v>1</v>
          </cell>
          <cell r="AD451">
            <v>49.9</v>
          </cell>
          <cell r="AE451">
            <v>0.54640615999999997</v>
          </cell>
        </row>
        <row r="452">
          <cell r="C452" t="str">
            <v>Ecuador</v>
          </cell>
          <cell r="D452" t="str">
            <v>CNT [Ecuador]</v>
          </cell>
          <cell r="E452" t="str">
            <v>FTTx</v>
          </cell>
          <cell r="F452" t="str">
            <v>Plan 25 Mbps</v>
          </cell>
          <cell r="H452">
            <v>25</v>
          </cell>
          <cell r="I452" t="str">
            <v>Mbps</v>
          </cell>
          <cell r="J452">
            <v>25</v>
          </cell>
          <cell r="K452">
            <v>3</v>
          </cell>
          <cell r="L452" t="str">
            <v>Mbps</v>
          </cell>
          <cell r="M452" t="str">
            <v>Unlimited</v>
          </cell>
          <cell r="O452" t="str">
            <v>Unlimited</v>
          </cell>
          <cell r="P452" t="str">
            <v>USD</v>
          </cell>
          <cell r="Q452">
            <v>50</v>
          </cell>
          <cell r="R452">
            <v>0</v>
          </cell>
          <cell r="S452">
            <v>80</v>
          </cell>
          <cell r="W452" t="str">
            <v>No</v>
          </cell>
          <cell r="X452" t="str">
            <v>No</v>
          </cell>
          <cell r="Y452" t="str">
            <v>No</v>
          </cell>
          <cell r="AA452" t="str">
            <v>No</v>
          </cell>
          <cell r="AB452">
            <v>0.12</v>
          </cell>
          <cell r="AC452">
            <v>1</v>
          </cell>
          <cell r="AD452">
            <v>80</v>
          </cell>
          <cell r="AE452">
            <v>0.54640615999999997</v>
          </cell>
        </row>
        <row r="453">
          <cell r="C453" t="str">
            <v>Ecuador</v>
          </cell>
          <cell r="D453" t="str">
            <v>CNT [Ecuador]</v>
          </cell>
          <cell r="E453" t="str">
            <v>FTTx</v>
          </cell>
          <cell r="F453" t="str">
            <v>50Mbps Plan</v>
          </cell>
          <cell r="H453">
            <v>50</v>
          </cell>
          <cell r="I453" t="str">
            <v>Mbps</v>
          </cell>
          <cell r="J453">
            <v>50</v>
          </cell>
          <cell r="K453">
            <v>5</v>
          </cell>
          <cell r="L453" t="str">
            <v>Mbps</v>
          </cell>
          <cell r="M453" t="str">
            <v>Unlimited</v>
          </cell>
          <cell r="O453" t="str">
            <v>Unlimited</v>
          </cell>
          <cell r="P453" t="str">
            <v>USD</v>
          </cell>
          <cell r="Q453">
            <v>50</v>
          </cell>
          <cell r="R453">
            <v>0</v>
          </cell>
          <cell r="S453">
            <v>110</v>
          </cell>
          <cell r="W453" t="str">
            <v>No</v>
          </cell>
          <cell r="X453" t="str">
            <v>No</v>
          </cell>
          <cell r="Y453" t="str">
            <v>No</v>
          </cell>
          <cell r="AA453" t="str">
            <v>No</v>
          </cell>
          <cell r="AB453">
            <v>0.12</v>
          </cell>
          <cell r="AC453">
            <v>1</v>
          </cell>
          <cell r="AD453">
            <v>110</v>
          </cell>
          <cell r="AE453">
            <v>0.54640615999999997</v>
          </cell>
        </row>
        <row r="454">
          <cell r="C454" t="str">
            <v>Ecuador</v>
          </cell>
          <cell r="D454" t="str">
            <v>CNT [Ecuador]</v>
          </cell>
          <cell r="E454" t="str">
            <v>FTTx</v>
          </cell>
          <cell r="F454" t="str">
            <v>Plan 100Mbps</v>
          </cell>
          <cell r="H454">
            <v>100</v>
          </cell>
          <cell r="I454" t="str">
            <v>Mbps</v>
          </cell>
          <cell r="J454">
            <v>100</v>
          </cell>
          <cell r="K454">
            <v>10</v>
          </cell>
          <cell r="L454" t="str">
            <v>Mbps</v>
          </cell>
          <cell r="M454" t="str">
            <v>Unlimited</v>
          </cell>
          <cell r="O454" t="str">
            <v>Unlimited</v>
          </cell>
          <cell r="P454" t="str">
            <v>USD</v>
          </cell>
          <cell r="Q454">
            <v>50</v>
          </cell>
          <cell r="R454">
            <v>0</v>
          </cell>
          <cell r="S454">
            <v>180</v>
          </cell>
          <cell r="W454" t="str">
            <v>No</v>
          </cell>
          <cell r="X454" t="str">
            <v>No</v>
          </cell>
          <cell r="Y454" t="str">
            <v>No</v>
          </cell>
          <cell r="AA454" t="str">
            <v>No</v>
          </cell>
          <cell r="AB454">
            <v>0.12</v>
          </cell>
          <cell r="AC454">
            <v>1</v>
          </cell>
          <cell r="AD454">
            <v>180</v>
          </cell>
          <cell r="AE454">
            <v>0.54640615999999997</v>
          </cell>
        </row>
        <row r="455">
          <cell r="C455" t="str">
            <v>Ecuador</v>
          </cell>
          <cell r="D455" t="str">
            <v>TVCable [Ecuador]</v>
          </cell>
          <cell r="E455" t="str">
            <v>Cable</v>
          </cell>
          <cell r="F455" t="str">
            <v>Basic</v>
          </cell>
          <cell r="H455">
            <v>2.6</v>
          </cell>
          <cell r="I455" t="str">
            <v>Mbps</v>
          </cell>
          <cell r="J455">
            <v>2.6</v>
          </cell>
          <cell r="K455">
            <v>400</v>
          </cell>
          <cell r="L455" t="str">
            <v>Kbps</v>
          </cell>
          <cell r="P455" t="str">
            <v>USD</v>
          </cell>
          <cell r="Q455">
            <v>0</v>
          </cell>
          <cell r="R455" t="str">
            <v>?</v>
          </cell>
          <cell r="S455">
            <v>19.899999999999999</v>
          </cell>
          <cell r="W455" t="str">
            <v>No</v>
          </cell>
          <cell r="X455" t="str">
            <v>No</v>
          </cell>
          <cell r="Y455" t="str">
            <v>No</v>
          </cell>
          <cell r="AA455" t="str">
            <v>No</v>
          </cell>
          <cell r="AB455">
            <v>0.12</v>
          </cell>
          <cell r="AC455">
            <v>1</v>
          </cell>
          <cell r="AD455">
            <v>19.899999999999999</v>
          </cell>
          <cell r="AE455">
            <v>0.54640615999999997</v>
          </cell>
        </row>
        <row r="456">
          <cell r="C456" t="str">
            <v>Ecuador</v>
          </cell>
          <cell r="D456" t="str">
            <v>TVCable [Ecuador]</v>
          </cell>
          <cell r="E456" t="str">
            <v>Cable</v>
          </cell>
          <cell r="F456" t="str">
            <v>Enhanced</v>
          </cell>
          <cell r="H456">
            <v>4.0999999999999996</v>
          </cell>
          <cell r="I456" t="str">
            <v>Mbps</v>
          </cell>
          <cell r="J456">
            <v>4.0999999999999996</v>
          </cell>
          <cell r="K456">
            <v>700</v>
          </cell>
          <cell r="L456" t="str">
            <v>Kbps</v>
          </cell>
          <cell r="P456" t="str">
            <v>USD</v>
          </cell>
          <cell r="Q456">
            <v>0</v>
          </cell>
          <cell r="R456" t="str">
            <v>?</v>
          </cell>
          <cell r="S456">
            <v>29.9</v>
          </cell>
          <cell r="W456" t="str">
            <v>No</v>
          </cell>
          <cell r="X456" t="str">
            <v>No</v>
          </cell>
          <cell r="Y456" t="str">
            <v>No</v>
          </cell>
          <cell r="AA456" t="str">
            <v>No</v>
          </cell>
          <cell r="AB456">
            <v>0.12</v>
          </cell>
          <cell r="AC456">
            <v>1</v>
          </cell>
          <cell r="AD456">
            <v>29.9</v>
          </cell>
          <cell r="AE456">
            <v>0.54640615999999997</v>
          </cell>
        </row>
        <row r="457">
          <cell r="C457" t="str">
            <v>Ecuador</v>
          </cell>
          <cell r="D457" t="str">
            <v>TVCable [Ecuador]</v>
          </cell>
          <cell r="E457" t="str">
            <v>Cable</v>
          </cell>
          <cell r="F457" t="str">
            <v>Enhanced Plus</v>
          </cell>
          <cell r="H457">
            <v>5.6</v>
          </cell>
          <cell r="I457" t="str">
            <v>Mbps</v>
          </cell>
          <cell r="J457">
            <v>5.6</v>
          </cell>
          <cell r="K457">
            <v>1100</v>
          </cell>
          <cell r="L457" t="str">
            <v>Kbps</v>
          </cell>
          <cell r="P457" t="str">
            <v>USD</v>
          </cell>
          <cell r="Q457">
            <v>0</v>
          </cell>
          <cell r="R457" t="str">
            <v>?</v>
          </cell>
          <cell r="S457">
            <v>39.9</v>
          </cell>
          <cell r="W457" t="str">
            <v>No</v>
          </cell>
          <cell r="X457" t="str">
            <v>No</v>
          </cell>
          <cell r="Y457" t="str">
            <v>No</v>
          </cell>
          <cell r="AA457" t="str">
            <v>No</v>
          </cell>
          <cell r="AB457">
            <v>0.12</v>
          </cell>
          <cell r="AC457">
            <v>1</v>
          </cell>
          <cell r="AD457">
            <v>39.9</v>
          </cell>
          <cell r="AE457">
            <v>0.54640615999999997</v>
          </cell>
        </row>
        <row r="458">
          <cell r="C458" t="str">
            <v>Ecuador</v>
          </cell>
          <cell r="D458" t="str">
            <v>TVCable [Ecuador]</v>
          </cell>
          <cell r="E458" t="str">
            <v>Cable</v>
          </cell>
          <cell r="F458" t="str">
            <v>Ideal</v>
          </cell>
          <cell r="H458">
            <v>7.1</v>
          </cell>
          <cell r="I458" t="str">
            <v>Mbps</v>
          </cell>
          <cell r="J458">
            <v>7.1</v>
          </cell>
          <cell r="K458">
            <v>1500</v>
          </cell>
          <cell r="L458" t="str">
            <v>Kbps</v>
          </cell>
          <cell r="P458" t="str">
            <v>USD</v>
          </cell>
          <cell r="Q458">
            <v>0</v>
          </cell>
          <cell r="R458" t="str">
            <v>?</v>
          </cell>
          <cell r="S458">
            <v>49.9</v>
          </cell>
          <cell r="W458" t="str">
            <v>No</v>
          </cell>
          <cell r="X458" t="str">
            <v>No</v>
          </cell>
          <cell r="Y458" t="str">
            <v>No</v>
          </cell>
          <cell r="AA458" t="str">
            <v>No</v>
          </cell>
          <cell r="AB458">
            <v>0.12</v>
          </cell>
          <cell r="AC458">
            <v>1</v>
          </cell>
          <cell r="AD458">
            <v>49.9</v>
          </cell>
          <cell r="AE458">
            <v>0.54640615999999997</v>
          </cell>
        </row>
        <row r="459">
          <cell r="C459" t="str">
            <v>Ecuador</v>
          </cell>
          <cell r="D459" t="str">
            <v>TVCable [Ecuador]</v>
          </cell>
          <cell r="E459" t="str">
            <v>Cable</v>
          </cell>
          <cell r="F459" t="str">
            <v>Smart Basic</v>
          </cell>
          <cell r="H459">
            <v>16.5</v>
          </cell>
          <cell r="I459" t="str">
            <v>Mbps</v>
          </cell>
          <cell r="J459">
            <v>16.5</v>
          </cell>
          <cell r="K459">
            <v>3000</v>
          </cell>
          <cell r="L459" t="str">
            <v>Kbps</v>
          </cell>
          <cell r="P459" t="str">
            <v>USD</v>
          </cell>
          <cell r="Q459" t="str">
            <v>?</v>
          </cell>
          <cell r="R459" t="str">
            <v>?</v>
          </cell>
          <cell r="S459">
            <v>99.9</v>
          </cell>
          <cell r="W459" t="str">
            <v>No</v>
          </cell>
          <cell r="X459" t="str">
            <v>No</v>
          </cell>
          <cell r="Y459" t="str">
            <v>No</v>
          </cell>
          <cell r="AA459" t="str">
            <v>No</v>
          </cell>
          <cell r="AB459">
            <v>0.12</v>
          </cell>
          <cell r="AC459">
            <v>1</v>
          </cell>
          <cell r="AD459">
            <v>99.9</v>
          </cell>
          <cell r="AE459">
            <v>0.54640615999999997</v>
          </cell>
        </row>
        <row r="460">
          <cell r="C460" t="str">
            <v>Ecuador</v>
          </cell>
          <cell r="D460" t="str">
            <v>TVCable [Ecuador]</v>
          </cell>
          <cell r="E460" t="str">
            <v>Cable</v>
          </cell>
          <cell r="F460" t="str">
            <v>Smart Advanced</v>
          </cell>
          <cell r="H460">
            <v>19</v>
          </cell>
          <cell r="I460" t="str">
            <v>Mbps</v>
          </cell>
          <cell r="J460">
            <v>19</v>
          </cell>
          <cell r="K460">
            <v>3000</v>
          </cell>
          <cell r="L460" t="str">
            <v>Kbps</v>
          </cell>
          <cell r="P460" t="str">
            <v>USD</v>
          </cell>
          <cell r="Q460" t="str">
            <v>?</v>
          </cell>
          <cell r="R460" t="str">
            <v>?</v>
          </cell>
          <cell r="S460">
            <v>114.9</v>
          </cell>
          <cell r="W460" t="str">
            <v>No</v>
          </cell>
          <cell r="X460" t="str">
            <v>No</v>
          </cell>
          <cell r="Y460" t="str">
            <v>No</v>
          </cell>
          <cell r="AA460" t="str">
            <v>No</v>
          </cell>
          <cell r="AB460">
            <v>0.12</v>
          </cell>
          <cell r="AC460">
            <v>1</v>
          </cell>
          <cell r="AD460">
            <v>114.9</v>
          </cell>
          <cell r="AE460">
            <v>0.54640615999999997</v>
          </cell>
        </row>
        <row r="461">
          <cell r="C461" t="str">
            <v>Ecuador</v>
          </cell>
          <cell r="D461" t="str">
            <v>TVCable [Ecuador]</v>
          </cell>
          <cell r="E461" t="str">
            <v>Cable</v>
          </cell>
          <cell r="F461" t="str">
            <v>Smart Extreme</v>
          </cell>
          <cell r="H461">
            <v>30</v>
          </cell>
          <cell r="I461" t="str">
            <v>Mbps</v>
          </cell>
          <cell r="J461">
            <v>30</v>
          </cell>
          <cell r="K461">
            <v>3000</v>
          </cell>
          <cell r="L461" t="str">
            <v>Kbps</v>
          </cell>
          <cell r="P461" t="str">
            <v>USD</v>
          </cell>
          <cell r="Q461" t="str">
            <v>?</v>
          </cell>
          <cell r="R461" t="str">
            <v>?</v>
          </cell>
          <cell r="S461">
            <v>235.18</v>
          </cell>
          <cell r="W461" t="str">
            <v>No</v>
          </cell>
          <cell r="X461" t="str">
            <v>No</v>
          </cell>
          <cell r="Y461" t="str">
            <v>No</v>
          </cell>
          <cell r="AA461" t="str">
            <v>No</v>
          </cell>
          <cell r="AB461">
            <v>0.12</v>
          </cell>
          <cell r="AC461">
            <v>1</v>
          </cell>
          <cell r="AD461">
            <v>235.18</v>
          </cell>
          <cell r="AE461">
            <v>0.54640615999999997</v>
          </cell>
        </row>
        <row r="462">
          <cell r="C462" t="str">
            <v>Egypt</v>
          </cell>
          <cell r="D462" t="str">
            <v>Etisalat [Egypt]</v>
          </cell>
          <cell r="E462" t="str">
            <v>ADSL</v>
          </cell>
          <cell r="F462" t="str">
            <v>Unlimited Package</v>
          </cell>
          <cell r="H462">
            <v>512</v>
          </cell>
          <cell r="I462" t="str">
            <v>Kbps</v>
          </cell>
          <cell r="J462">
            <v>0.51200000000000001</v>
          </cell>
          <cell r="M462" t="str">
            <v>Unlimited</v>
          </cell>
          <cell r="O462" t="str">
            <v>Unlimited</v>
          </cell>
          <cell r="P462" t="str">
            <v>EGP</v>
          </cell>
          <cell r="Q462">
            <v>0</v>
          </cell>
          <cell r="R462">
            <v>0</v>
          </cell>
          <cell r="S462">
            <v>99</v>
          </cell>
          <cell r="V462">
            <v>1</v>
          </cell>
          <cell r="W462" t="str">
            <v>?</v>
          </cell>
          <cell r="X462" t="str">
            <v>No</v>
          </cell>
          <cell r="Y462" t="str">
            <v>No</v>
          </cell>
          <cell r="AA462" t="str">
            <v>?</v>
          </cell>
          <cell r="AB462">
            <v>0.15</v>
          </cell>
          <cell r="AC462">
            <v>7.15</v>
          </cell>
          <cell r="AD462">
            <v>13.85</v>
          </cell>
          <cell r="AE462">
            <v>1.9276049900000001</v>
          </cell>
        </row>
        <row r="463">
          <cell r="C463" t="str">
            <v>Egypt</v>
          </cell>
          <cell r="D463" t="str">
            <v>Etisalat [Egypt]</v>
          </cell>
          <cell r="E463" t="str">
            <v>ADSL</v>
          </cell>
          <cell r="F463" t="str">
            <v>Unlimited Package</v>
          </cell>
          <cell r="H463">
            <v>1</v>
          </cell>
          <cell r="I463" t="str">
            <v>Mbps</v>
          </cell>
          <cell r="J463">
            <v>1</v>
          </cell>
          <cell r="M463" t="str">
            <v>Unlimited</v>
          </cell>
          <cell r="O463" t="str">
            <v>Unlimited</v>
          </cell>
          <cell r="P463" t="str">
            <v>EGP</v>
          </cell>
          <cell r="Q463">
            <v>0</v>
          </cell>
          <cell r="R463">
            <v>0</v>
          </cell>
          <cell r="S463">
            <v>139</v>
          </cell>
          <cell r="V463">
            <v>1</v>
          </cell>
          <cell r="W463" t="str">
            <v>?</v>
          </cell>
          <cell r="X463" t="str">
            <v>No</v>
          </cell>
          <cell r="Y463" t="str">
            <v>No</v>
          </cell>
          <cell r="AA463" t="str">
            <v>?</v>
          </cell>
          <cell r="AB463">
            <v>0.15</v>
          </cell>
          <cell r="AC463">
            <v>7.15</v>
          </cell>
          <cell r="AD463">
            <v>19.440000000000001</v>
          </cell>
          <cell r="AE463">
            <v>1.9276049900000001</v>
          </cell>
        </row>
        <row r="464">
          <cell r="C464" t="str">
            <v>Egypt</v>
          </cell>
          <cell r="D464" t="str">
            <v>Etisalat [Egypt]</v>
          </cell>
          <cell r="E464" t="str">
            <v>ADSL</v>
          </cell>
          <cell r="F464" t="str">
            <v>Unlimited Package</v>
          </cell>
          <cell r="H464">
            <v>2</v>
          </cell>
          <cell r="I464" t="str">
            <v>Mbps</v>
          </cell>
          <cell r="J464">
            <v>2</v>
          </cell>
          <cell r="M464" t="str">
            <v>Unlimited</v>
          </cell>
          <cell r="O464" t="str">
            <v>Unlimited</v>
          </cell>
          <cell r="P464" t="str">
            <v>EGP</v>
          </cell>
          <cell r="Q464">
            <v>0</v>
          </cell>
          <cell r="R464">
            <v>0</v>
          </cell>
          <cell r="S464">
            <v>239</v>
          </cell>
          <cell r="V464">
            <v>1</v>
          </cell>
          <cell r="W464" t="str">
            <v>?</v>
          </cell>
          <cell r="X464" t="str">
            <v>No</v>
          </cell>
          <cell r="Y464" t="str">
            <v>No</v>
          </cell>
          <cell r="AA464" t="str">
            <v>?</v>
          </cell>
          <cell r="AB464">
            <v>0.15</v>
          </cell>
          <cell r="AC464">
            <v>7.15</v>
          </cell>
          <cell r="AD464">
            <v>33.43</v>
          </cell>
          <cell r="AE464">
            <v>1.9276049900000001</v>
          </cell>
        </row>
        <row r="465">
          <cell r="C465" t="str">
            <v>Egypt</v>
          </cell>
          <cell r="D465" t="str">
            <v>Etisalat [Egypt]</v>
          </cell>
          <cell r="E465" t="str">
            <v>ADSL</v>
          </cell>
          <cell r="F465" t="str">
            <v>Unlimited Package</v>
          </cell>
          <cell r="H465">
            <v>4</v>
          </cell>
          <cell r="I465" t="str">
            <v>Mbps</v>
          </cell>
          <cell r="J465">
            <v>4</v>
          </cell>
          <cell r="M465" t="str">
            <v>Unlimited</v>
          </cell>
          <cell r="O465" t="str">
            <v>Unlimited</v>
          </cell>
          <cell r="P465" t="str">
            <v>EGP</v>
          </cell>
          <cell r="Q465">
            <v>0</v>
          </cell>
          <cell r="R465">
            <v>0</v>
          </cell>
          <cell r="S465">
            <v>350</v>
          </cell>
          <cell r="V465">
            <v>1</v>
          </cell>
          <cell r="W465" t="str">
            <v>?</v>
          </cell>
          <cell r="X465" t="str">
            <v>No</v>
          </cell>
          <cell r="Y465" t="str">
            <v>No</v>
          </cell>
          <cell r="AA465" t="str">
            <v>?</v>
          </cell>
          <cell r="AB465">
            <v>0.15</v>
          </cell>
          <cell r="AC465">
            <v>7.15</v>
          </cell>
          <cell r="AD465">
            <v>48.95</v>
          </cell>
          <cell r="AE465">
            <v>1.9276049900000001</v>
          </cell>
        </row>
        <row r="466">
          <cell r="C466" t="str">
            <v>Egypt</v>
          </cell>
          <cell r="D466" t="str">
            <v>Etisalat [Egypt]</v>
          </cell>
          <cell r="E466" t="str">
            <v>ADSL</v>
          </cell>
          <cell r="F466" t="str">
            <v>Tornado</v>
          </cell>
          <cell r="G466" t="str">
            <v>Up to</v>
          </cell>
          <cell r="H466">
            <v>10</v>
          </cell>
          <cell r="I466" t="str">
            <v>Mbps</v>
          </cell>
          <cell r="J466">
            <v>10</v>
          </cell>
          <cell r="M466">
            <v>4</v>
          </cell>
          <cell r="N466" t="str">
            <v>GB</v>
          </cell>
          <cell r="O466">
            <v>4</v>
          </cell>
          <cell r="P466" t="str">
            <v>EGP</v>
          </cell>
          <cell r="Q466">
            <v>0</v>
          </cell>
          <cell r="R466">
            <v>199</v>
          </cell>
          <cell r="S466">
            <v>70</v>
          </cell>
          <cell r="V466">
            <v>1</v>
          </cell>
          <cell r="W466" t="str">
            <v>?</v>
          </cell>
          <cell r="X466" t="str">
            <v>No</v>
          </cell>
          <cell r="Y466" t="str">
            <v>No</v>
          </cell>
          <cell r="AA466" t="str">
            <v>?</v>
          </cell>
          <cell r="AB466">
            <v>0.15</v>
          </cell>
          <cell r="AC466">
            <v>7.15</v>
          </cell>
          <cell r="AD466">
            <v>9.7899999999999991</v>
          </cell>
          <cell r="AE466">
            <v>1.9276049900000001</v>
          </cell>
        </row>
        <row r="467">
          <cell r="C467" t="str">
            <v>Egypt</v>
          </cell>
          <cell r="D467" t="str">
            <v>Etisalat [Egypt]</v>
          </cell>
          <cell r="E467" t="str">
            <v>ADSL</v>
          </cell>
          <cell r="F467" t="str">
            <v>Tornado</v>
          </cell>
          <cell r="G467" t="str">
            <v>Up to</v>
          </cell>
          <cell r="H467">
            <v>10</v>
          </cell>
          <cell r="I467" t="str">
            <v>Mbps</v>
          </cell>
          <cell r="J467">
            <v>10</v>
          </cell>
          <cell r="M467">
            <v>15</v>
          </cell>
          <cell r="N467" t="str">
            <v>GB</v>
          </cell>
          <cell r="O467">
            <v>15</v>
          </cell>
          <cell r="P467" t="str">
            <v>EGP</v>
          </cell>
          <cell r="Q467">
            <v>0</v>
          </cell>
          <cell r="R467">
            <v>199</v>
          </cell>
          <cell r="S467">
            <v>99</v>
          </cell>
          <cell r="V467">
            <v>1</v>
          </cell>
          <cell r="W467" t="str">
            <v>?</v>
          </cell>
          <cell r="X467" t="str">
            <v>No</v>
          </cell>
          <cell r="Y467" t="str">
            <v>No</v>
          </cell>
          <cell r="AA467" t="str">
            <v>?</v>
          </cell>
          <cell r="AB467">
            <v>0.15</v>
          </cell>
          <cell r="AC467">
            <v>7.15</v>
          </cell>
          <cell r="AD467">
            <v>13.85</v>
          </cell>
          <cell r="AE467">
            <v>1.9276049900000001</v>
          </cell>
        </row>
        <row r="468">
          <cell r="C468" t="str">
            <v>Egypt</v>
          </cell>
          <cell r="D468" t="str">
            <v>Etisalat [Egypt]</v>
          </cell>
          <cell r="E468" t="str">
            <v>ADSL</v>
          </cell>
          <cell r="F468" t="str">
            <v>Tornado</v>
          </cell>
          <cell r="G468" t="str">
            <v>Up to</v>
          </cell>
          <cell r="H468">
            <v>10</v>
          </cell>
          <cell r="I468" t="str">
            <v>Mbps</v>
          </cell>
          <cell r="J468">
            <v>10</v>
          </cell>
          <cell r="M468">
            <v>40</v>
          </cell>
          <cell r="N468" t="str">
            <v>GB</v>
          </cell>
          <cell r="O468">
            <v>40</v>
          </cell>
          <cell r="P468" t="str">
            <v>EGP</v>
          </cell>
          <cell r="Q468">
            <v>0</v>
          </cell>
          <cell r="R468">
            <v>199</v>
          </cell>
          <cell r="S468">
            <v>149</v>
          </cell>
          <cell r="V468">
            <v>1</v>
          </cell>
          <cell r="W468" t="str">
            <v>?</v>
          </cell>
          <cell r="X468" t="str">
            <v>No</v>
          </cell>
          <cell r="Y468" t="str">
            <v>No</v>
          </cell>
          <cell r="AA468" t="str">
            <v>?</v>
          </cell>
          <cell r="AB468">
            <v>0.15</v>
          </cell>
          <cell r="AC468">
            <v>7.15</v>
          </cell>
          <cell r="AD468">
            <v>20.84</v>
          </cell>
          <cell r="AE468">
            <v>1.9276049900000001</v>
          </cell>
        </row>
        <row r="469">
          <cell r="C469" t="str">
            <v>Egypt</v>
          </cell>
          <cell r="D469" t="str">
            <v>LINKdotNET [Egypt]</v>
          </cell>
          <cell r="E469" t="str">
            <v>ADSL</v>
          </cell>
          <cell r="F469" t="str">
            <v>Unlmited Packages</v>
          </cell>
          <cell r="H469">
            <v>512</v>
          </cell>
          <cell r="I469" t="str">
            <v>Kbps</v>
          </cell>
          <cell r="J469">
            <v>0.51200000000000001</v>
          </cell>
          <cell r="K469">
            <v>128</v>
          </cell>
          <cell r="L469" t="str">
            <v>Kbps</v>
          </cell>
          <cell r="M469">
            <v>25</v>
          </cell>
          <cell r="N469" t="str">
            <v>GB</v>
          </cell>
          <cell r="O469">
            <v>25</v>
          </cell>
          <cell r="P469" t="str">
            <v>EGP</v>
          </cell>
          <cell r="Q469" t="str">
            <v>?</v>
          </cell>
          <cell r="R469" t="str">
            <v>?</v>
          </cell>
          <cell r="S469">
            <v>71.25</v>
          </cell>
          <cell r="V469">
            <v>1</v>
          </cell>
          <cell r="W469" t="str">
            <v>Yes</v>
          </cell>
          <cell r="X469" t="str">
            <v>No</v>
          </cell>
          <cell r="Y469" t="str">
            <v>No</v>
          </cell>
          <cell r="AA469" t="str">
            <v>?</v>
          </cell>
          <cell r="AB469">
            <v>0.15</v>
          </cell>
          <cell r="AC469">
            <v>7.15</v>
          </cell>
          <cell r="AD469">
            <v>9.9700000000000006</v>
          </cell>
          <cell r="AE469">
            <v>1.9276049900000001</v>
          </cell>
        </row>
        <row r="470">
          <cell r="C470" t="str">
            <v>Egypt</v>
          </cell>
          <cell r="D470" t="str">
            <v>LINKdotNET [Egypt]</v>
          </cell>
          <cell r="E470" t="str">
            <v>ADSL</v>
          </cell>
          <cell r="F470" t="str">
            <v>Unlmited Packages</v>
          </cell>
          <cell r="H470">
            <v>1024</v>
          </cell>
          <cell r="I470" t="str">
            <v>Kbps</v>
          </cell>
          <cell r="J470">
            <v>1.024</v>
          </cell>
          <cell r="K470">
            <v>256</v>
          </cell>
          <cell r="L470" t="str">
            <v>Kbps</v>
          </cell>
          <cell r="M470">
            <v>40</v>
          </cell>
          <cell r="N470" t="str">
            <v>GB</v>
          </cell>
          <cell r="O470">
            <v>40</v>
          </cell>
          <cell r="P470" t="str">
            <v>EGP</v>
          </cell>
          <cell r="Q470" t="str">
            <v>?</v>
          </cell>
          <cell r="R470" t="str">
            <v>?</v>
          </cell>
          <cell r="S470">
            <v>108.75</v>
          </cell>
          <cell r="V470">
            <v>1</v>
          </cell>
          <cell r="W470" t="str">
            <v>Yes</v>
          </cell>
          <cell r="X470" t="str">
            <v>No</v>
          </cell>
          <cell r="Y470" t="str">
            <v>No</v>
          </cell>
          <cell r="AA470" t="str">
            <v>?</v>
          </cell>
          <cell r="AB470">
            <v>0.15</v>
          </cell>
          <cell r="AC470">
            <v>7.15</v>
          </cell>
          <cell r="AD470">
            <v>15.21</v>
          </cell>
          <cell r="AE470">
            <v>1.9276049900000001</v>
          </cell>
        </row>
        <row r="471">
          <cell r="C471" t="str">
            <v>Egypt</v>
          </cell>
          <cell r="D471" t="str">
            <v>LINKdotNET [Egypt]</v>
          </cell>
          <cell r="E471" t="str">
            <v>ADSL</v>
          </cell>
          <cell r="F471" t="str">
            <v>Unlmited Packages</v>
          </cell>
          <cell r="H471">
            <v>2048</v>
          </cell>
          <cell r="I471" t="str">
            <v>Kbps</v>
          </cell>
          <cell r="J471">
            <v>2.048</v>
          </cell>
          <cell r="K471">
            <v>512</v>
          </cell>
          <cell r="L471" t="str">
            <v>Kbps</v>
          </cell>
          <cell r="M471">
            <v>60</v>
          </cell>
          <cell r="N471" t="str">
            <v>GB</v>
          </cell>
          <cell r="O471">
            <v>60</v>
          </cell>
          <cell r="P471" t="str">
            <v>EGP</v>
          </cell>
          <cell r="Q471" t="str">
            <v>?</v>
          </cell>
          <cell r="R471" t="str">
            <v>?</v>
          </cell>
          <cell r="S471">
            <v>172.5</v>
          </cell>
          <cell r="V471">
            <v>1</v>
          </cell>
          <cell r="W471" t="str">
            <v>Yes</v>
          </cell>
          <cell r="X471" t="str">
            <v>No</v>
          </cell>
          <cell r="Y471" t="str">
            <v>No</v>
          </cell>
          <cell r="AA471" t="str">
            <v>?</v>
          </cell>
          <cell r="AB471">
            <v>0.15</v>
          </cell>
          <cell r="AC471">
            <v>7.15</v>
          </cell>
          <cell r="AD471">
            <v>24.13</v>
          </cell>
          <cell r="AE471">
            <v>1.9276049900000001</v>
          </cell>
        </row>
        <row r="472">
          <cell r="C472" t="str">
            <v>Egypt</v>
          </cell>
          <cell r="D472" t="str">
            <v>LINKdotNET [Egypt]</v>
          </cell>
          <cell r="E472" t="str">
            <v>ADSL</v>
          </cell>
          <cell r="F472" t="str">
            <v>Unlmited Packages</v>
          </cell>
          <cell r="H472">
            <v>4096</v>
          </cell>
          <cell r="I472" t="str">
            <v>Kbps</v>
          </cell>
          <cell r="J472">
            <v>4.0960000000000001</v>
          </cell>
          <cell r="K472">
            <v>1024</v>
          </cell>
          <cell r="L472" t="str">
            <v>Kbps</v>
          </cell>
          <cell r="M472">
            <v>80</v>
          </cell>
          <cell r="N472" t="str">
            <v>GB</v>
          </cell>
          <cell r="O472">
            <v>80</v>
          </cell>
          <cell r="P472" t="str">
            <v>EGP</v>
          </cell>
          <cell r="Q472" t="str">
            <v>?</v>
          </cell>
          <cell r="R472" t="str">
            <v>?</v>
          </cell>
          <cell r="S472">
            <v>285</v>
          </cell>
          <cell r="V472">
            <v>1</v>
          </cell>
          <cell r="W472" t="str">
            <v>Yes</v>
          </cell>
          <cell r="X472" t="str">
            <v>No</v>
          </cell>
          <cell r="Y472" t="str">
            <v>No</v>
          </cell>
          <cell r="AA472" t="str">
            <v>?</v>
          </cell>
          <cell r="AB472">
            <v>0.15</v>
          </cell>
          <cell r="AC472">
            <v>7.15</v>
          </cell>
          <cell r="AD472">
            <v>39.86</v>
          </cell>
          <cell r="AE472">
            <v>1.9276049900000001</v>
          </cell>
        </row>
        <row r="473">
          <cell r="C473" t="str">
            <v>Egypt</v>
          </cell>
          <cell r="D473" t="str">
            <v>LINKdotNET [Egypt]</v>
          </cell>
          <cell r="E473" t="str">
            <v>ADSL</v>
          </cell>
          <cell r="F473" t="str">
            <v>Unlmited Packages</v>
          </cell>
          <cell r="H473">
            <v>512</v>
          </cell>
          <cell r="I473" t="str">
            <v>Kbps</v>
          </cell>
          <cell r="J473">
            <v>0.51200000000000001</v>
          </cell>
          <cell r="K473">
            <v>128</v>
          </cell>
          <cell r="L473" t="str">
            <v>Kbps</v>
          </cell>
          <cell r="M473">
            <v>25</v>
          </cell>
          <cell r="N473" t="str">
            <v>GB</v>
          </cell>
          <cell r="O473">
            <v>25</v>
          </cell>
          <cell r="P473" t="str">
            <v>EGP</v>
          </cell>
          <cell r="Q473" t="str">
            <v>?</v>
          </cell>
          <cell r="R473" t="str">
            <v>?</v>
          </cell>
          <cell r="S473">
            <v>71.25</v>
          </cell>
          <cell r="V473">
            <v>12</v>
          </cell>
          <cell r="W473" t="str">
            <v>Yes</v>
          </cell>
          <cell r="X473" t="str">
            <v>No</v>
          </cell>
          <cell r="Y473" t="str">
            <v>No</v>
          </cell>
          <cell r="AA473" t="str">
            <v>?</v>
          </cell>
          <cell r="AB473">
            <v>0.15</v>
          </cell>
          <cell r="AC473">
            <v>7.15</v>
          </cell>
          <cell r="AD473">
            <v>9.9700000000000006</v>
          </cell>
          <cell r="AE473">
            <v>1.9276049900000001</v>
          </cell>
        </row>
        <row r="474">
          <cell r="C474" t="str">
            <v>Egypt</v>
          </cell>
          <cell r="D474" t="str">
            <v>LINKdotNET [Egypt]</v>
          </cell>
          <cell r="E474" t="str">
            <v>ADSL</v>
          </cell>
          <cell r="F474" t="str">
            <v>Unlmited Packages</v>
          </cell>
          <cell r="H474">
            <v>1024</v>
          </cell>
          <cell r="I474" t="str">
            <v>Kbps</v>
          </cell>
          <cell r="J474">
            <v>1.024</v>
          </cell>
          <cell r="K474">
            <v>256</v>
          </cell>
          <cell r="L474" t="str">
            <v>Kbps</v>
          </cell>
          <cell r="M474">
            <v>40</v>
          </cell>
          <cell r="N474" t="str">
            <v>GB</v>
          </cell>
          <cell r="O474">
            <v>40</v>
          </cell>
          <cell r="P474" t="str">
            <v>EGP</v>
          </cell>
          <cell r="Q474" t="str">
            <v>?</v>
          </cell>
          <cell r="R474" t="str">
            <v>?</v>
          </cell>
          <cell r="S474">
            <v>108.75</v>
          </cell>
          <cell r="V474">
            <v>12</v>
          </cell>
          <cell r="W474" t="str">
            <v>Yes</v>
          </cell>
          <cell r="X474" t="str">
            <v>No</v>
          </cell>
          <cell r="Y474" t="str">
            <v>No</v>
          </cell>
          <cell r="AA474" t="str">
            <v>?</v>
          </cell>
          <cell r="AB474">
            <v>0.15</v>
          </cell>
          <cell r="AC474">
            <v>7.15</v>
          </cell>
          <cell r="AD474">
            <v>15.21</v>
          </cell>
          <cell r="AE474">
            <v>1.9276049900000001</v>
          </cell>
        </row>
        <row r="475">
          <cell r="C475" t="str">
            <v>Egypt</v>
          </cell>
          <cell r="D475" t="str">
            <v>LINKdotNET [Egypt]</v>
          </cell>
          <cell r="E475" t="str">
            <v>ADSL</v>
          </cell>
          <cell r="F475" t="str">
            <v>Unlmited Packages</v>
          </cell>
          <cell r="H475">
            <v>2048</v>
          </cell>
          <cell r="I475" t="str">
            <v>Kbps</v>
          </cell>
          <cell r="J475">
            <v>2.048</v>
          </cell>
          <cell r="K475">
            <v>512</v>
          </cell>
          <cell r="L475" t="str">
            <v>Kbps</v>
          </cell>
          <cell r="M475">
            <v>60</v>
          </cell>
          <cell r="N475" t="str">
            <v>GB</v>
          </cell>
          <cell r="O475">
            <v>60</v>
          </cell>
          <cell r="P475" t="str">
            <v>EGP</v>
          </cell>
          <cell r="Q475" t="str">
            <v>?</v>
          </cell>
          <cell r="R475" t="str">
            <v>?</v>
          </cell>
          <cell r="S475">
            <v>172.5</v>
          </cell>
          <cell r="V475">
            <v>12</v>
          </cell>
          <cell r="W475" t="str">
            <v>Yes</v>
          </cell>
          <cell r="X475" t="str">
            <v>No</v>
          </cell>
          <cell r="Y475" t="str">
            <v>No</v>
          </cell>
          <cell r="AA475" t="str">
            <v>?</v>
          </cell>
          <cell r="AB475">
            <v>0.15</v>
          </cell>
          <cell r="AC475">
            <v>7.15</v>
          </cell>
          <cell r="AD475">
            <v>24.13</v>
          </cell>
          <cell r="AE475">
            <v>1.9276049900000001</v>
          </cell>
        </row>
        <row r="476">
          <cell r="C476" t="str">
            <v>Egypt</v>
          </cell>
          <cell r="D476" t="str">
            <v>LINKdotNET [Egypt]</v>
          </cell>
          <cell r="E476" t="str">
            <v>ADSL</v>
          </cell>
          <cell r="F476" t="str">
            <v>Unlmited Packages</v>
          </cell>
          <cell r="H476">
            <v>4096</v>
          </cell>
          <cell r="I476" t="str">
            <v>Kbps</v>
          </cell>
          <cell r="J476">
            <v>4.0960000000000001</v>
          </cell>
          <cell r="K476">
            <v>1024</v>
          </cell>
          <cell r="L476" t="str">
            <v>Kbps</v>
          </cell>
          <cell r="M476">
            <v>80</v>
          </cell>
          <cell r="N476" t="str">
            <v>GB</v>
          </cell>
          <cell r="O476">
            <v>80</v>
          </cell>
          <cell r="P476" t="str">
            <v>EGP</v>
          </cell>
          <cell r="Q476" t="str">
            <v>?</v>
          </cell>
          <cell r="R476" t="str">
            <v>?</v>
          </cell>
          <cell r="S476">
            <v>285</v>
          </cell>
          <cell r="V476">
            <v>12</v>
          </cell>
          <cell r="W476" t="str">
            <v>Yes</v>
          </cell>
          <cell r="X476" t="str">
            <v>No</v>
          </cell>
          <cell r="Y476" t="str">
            <v>No</v>
          </cell>
          <cell r="AA476" t="str">
            <v>?</v>
          </cell>
          <cell r="AB476">
            <v>0.15</v>
          </cell>
          <cell r="AC476">
            <v>7.15</v>
          </cell>
          <cell r="AD476">
            <v>39.86</v>
          </cell>
          <cell r="AE476">
            <v>1.9276049900000001</v>
          </cell>
        </row>
        <row r="477">
          <cell r="C477" t="str">
            <v>Egypt</v>
          </cell>
          <cell r="D477" t="str">
            <v>LINKdotNET [Egypt]</v>
          </cell>
          <cell r="E477" t="str">
            <v>ADSL</v>
          </cell>
          <cell r="F477" t="str">
            <v>Link Speed</v>
          </cell>
          <cell r="H477">
            <v>2048</v>
          </cell>
          <cell r="I477" t="str">
            <v>Kbps</v>
          </cell>
          <cell r="J477">
            <v>2.048</v>
          </cell>
          <cell r="K477">
            <v>512</v>
          </cell>
          <cell r="L477" t="str">
            <v>Kbps</v>
          </cell>
          <cell r="M477">
            <v>4</v>
          </cell>
          <cell r="N477" t="str">
            <v>GB</v>
          </cell>
          <cell r="O477">
            <v>4</v>
          </cell>
          <cell r="P477" t="str">
            <v>EGP</v>
          </cell>
          <cell r="Q477" t="str">
            <v>?</v>
          </cell>
          <cell r="R477" t="str">
            <v>?</v>
          </cell>
          <cell r="S477">
            <v>52.5</v>
          </cell>
          <cell r="V477">
            <v>1</v>
          </cell>
          <cell r="W477" t="str">
            <v>Yes</v>
          </cell>
          <cell r="X477" t="str">
            <v>No</v>
          </cell>
          <cell r="Y477" t="str">
            <v>No</v>
          </cell>
          <cell r="AA477" t="str">
            <v>?</v>
          </cell>
          <cell r="AB477">
            <v>0.15</v>
          </cell>
          <cell r="AC477">
            <v>7.15</v>
          </cell>
          <cell r="AD477">
            <v>7.34</v>
          </cell>
          <cell r="AE477">
            <v>1.9276049900000001</v>
          </cell>
        </row>
        <row r="478">
          <cell r="C478" t="str">
            <v>Egypt</v>
          </cell>
          <cell r="D478" t="str">
            <v>LINKdotNET [Egypt]</v>
          </cell>
          <cell r="E478" t="str">
            <v>ADSL</v>
          </cell>
          <cell r="F478" t="str">
            <v>Link Speed</v>
          </cell>
          <cell r="H478">
            <v>4096</v>
          </cell>
          <cell r="I478" t="str">
            <v>Kbps</v>
          </cell>
          <cell r="J478">
            <v>4.0960000000000001</v>
          </cell>
          <cell r="K478">
            <v>1024</v>
          </cell>
          <cell r="L478" t="str">
            <v>Kbps</v>
          </cell>
          <cell r="M478">
            <v>15</v>
          </cell>
          <cell r="N478" t="str">
            <v>GB</v>
          </cell>
          <cell r="O478">
            <v>15</v>
          </cell>
          <cell r="P478" t="str">
            <v>EGP</v>
          </cell>
          <cell r="Q478" t="str">
            <v>?</v>
          </cell>
          <cell r="R478" t="str">
            <v>?</v>
          </cell>
          <cell r="S478">
            <v>75</v>
          </cell>
          <cell r="V478">
            <v>1</v>
          </cell>
          <cell r="W478" t="str">
            <v>Yes</v>
          </cell>
          <cell r="X478" t="str">
            <v>No</v>
          </cell>
          <cell r="Y478" t="str">
            <v>No</v>
          </cell>
          <cell r="AA478" t="str">
            <v>?</v>
          </cell>
          <cell r="AB478">
            <v>0.15</v>
          </cell>
          <cell r="AC478">
            <v>7.15</v>
          </cell>
          <cell r="AD478">
            <v>10.49</v>
          </cell>
          <cell r="AE478">
            <v>1.9276049900000001</v>
          </cell>
        </row>
        <row r="479">
          <cell r="C479" t="str">
            <v>Egypt</v>
          </cell>
          <cell r="D479" t="str">
            <v>LINKdotNET [Egypt]</v>
          </cell>
          <cell r="E479" t="str">
            <v>ADSL</v>
          </cell>
          <cell r="F479" t="str">
            <v>Link Speed</v>
          </cell>
          <cell r="H479">
            <v>4096</v>
          </cell>
          <cell r="I479" t="str">
            <v>Kbps</v>
          </cell>
          <cell r="J479">
            <v>4.0960000000000001</v>
          </cell>
          <cell r="K479">
            <v>1024</v>
          </cell>
          <cell r="L479" t="str">
            <v>Kbps</v>
          </cell>
          <cell r="M479">
            <v>40</v>
          </cell>
          <cell r="N479" t="str">
            <v>GB</v>
          </cell>
          <cell r="O479">
            <v>40</v>
          </cell>
          <cell r="P479" t="str">
            <v>EGP</v>
          </cell>
          <cell r="Q479" t="str">
            <v>?</v>
          </cell>
          <cell r="R479" t="str">
            <v>?</v>
          </cell>
          <cell r="S479">
            <v>112.5</v>
          </cell>
          <cell r="V479">
            <v>1</v>
          </cell>
          <cell r="W479" t="str">
            <v>Yes</v>
          </cell>
          <cell r="X479" t="str">
            <v>No</v>
          </cell>
          <cell r="Y479" t="str">
            <v>No</v>
          </cell>
          <cell r="AA479" t="str">
            <v>?</v>
          </cell>
          <cell r="AB479">
            <v>0.15</v>
          </cell>
          <cell r="AC479">
            <v>7.15</v>
          </cell>
          <cell r="AD479">
            <v>15.73</v>
          </cell>
          <cell r="AE479">
            <v>1.9276049900000001</v>
          </cell>
        </row>
        <row r="480">
          <cell r="C480" t="str">
            <v>Egypt</v>
          </cell>
          <cell r="D480" t="str">
            <v>LINKdotNET [Egypt]</v>
          </cell>
          <cell r="E480" t="str">
            <v>ADSL</v>
          </cell>
          <cell r="F480" t="str">
            <v>Link's DSL Plus</v>
          </cell>
          <cell r="H480">
            <v>8</v>
          </cell>
          <cell r="I480" t="str">
            <v>Mbps</v>
          </cell>
          <cell r="J480">
            <v>8</v>
          </cell>
          <cell r="M480">
            <v>100</v>
          </cell>
          <cell r="N480" t="str">
            <v>GB</v>
          </cell>
          <cell r="O480">
            <v>100</v>
          </cell>
          <cell r="P480" t="str">
            <v>EGP</v>
          </cell>
          <cell r="Q480">
            <v>0</v>
          </cell>
          <cell r="R480">
            <v>0</v>
          </cell>
          <cell r="S480">
            <v>299.25</v>
          </cell>
          <cell r="V480">
            <v>1</v>
          </cell>
          <cell r="W480" t="str">
            <v>Yes</v>
          </cell>
          <cell r="X480" t="str">
            <v>No</v>
          </cell>
          <cell r="Y480" t="str">
            <v>No</v>
          </cell>
          <cell r="AA480" t="str">
            <v>?</v>
          </cell>
          <cell r="AB480">
            <v>0.15</v>
          </cell>
          <cell r="AC480">
            <v>7.15</v>
          </cell>
          <cell r="AD480">
            <v>41.85</v>
          </cell>
          <cell r="AE480">
            <v>1.9276049900000001</v>
          </cell>
        </row>
        <row r="481">
          <cell r="C481" t="str">
            <v>Egypt</v>
          </cell>
          <cell r="D481" t="str">
            <v>LINKdotNET [Egypt]</v>
          </cell>
          <cell r="E481" t="str">
            <v>ADSL</v>
          </cell>
          <cell r="F481" t="str">
            <v>Link's DSL Plus</v>
          </cell>
          <cell r="H481">
            <v>12</v>
          </cell>
          <cell r="I481" t="str">
            <v>Mbps</v>
          </cell>
          <cell r="J481">
            <v>12</v>
          </cell>
          <cell r="M481">
            <v>140</v>
          </cell>
          <cell r="N481" t="str">
            <v>GB</v>
          </cell>
          <cell r="O481">
            <v>140</v>
          </cell>
          <cell r="P481" t="str">
            <v>EGP</v>
          </cell>
          <cell r="Q481">
            <v>0</v>
          </cell>
          <cell r="R481">
            <v>0</v>
          </cell>
          <cell r="S481">
            <v>411.75</v>
          </cell>
          <cell r="V481">
            <v>1</v>
          </cell>
          <cell r="W481" t="str">
            <v>Yes</v>
          </cell>
          <cell r="X481" t="str">
            <v>No</v>
          </cell>
          <cell r="Y481" t="str">
            <v>No</v>
          </cell>
          <cell r="AA481" t="str">
            <v>?</v>
          </cell>
          <cell r="AB481">
            <v>0.15</v>
          </cell>
          <cell r="AC481">
            <v>7.15</v>
          </cell>
          <cell r="AD481">
            <v>57.59</v>
          </cell>
          <cell r="AE481">
            <v>1.9276049900000001</v>
          </cell>
        </row>
        <row r="482">
          <cell r="C482" t="str">
            <v>Egypt</v>
          </cell>
          <cell r="D482" t="str">
            <v>LINKdotNET [Egypt]</v>
          </cell>
          <cell r="E482" t="str">
            <v>ADSL</v>
          </cell>
          <cell r="F482" t="str">
            <v>Link's DSL Plus</v>
          </cell>
          <cell r="H482">
            <v>16</v>
          </cell>
          <cell r="I482" t="str">
            <v>Mbps</v>
          </cell>
          <cell r="J482">
            <v>16</v>
          </cell>
          <cell r="M482">
            <v>160</v>
          </cell>
          <cell r="N482" t="str">
            <v>GB</v>
          </cell>
          <cell r="O482">
            <v>160</v>
          </cell>
          <cell r="P482" t="str">
            <v>EGP</v>
          </cell>
          <cell r="Q482">
            <v>0</v>
          </cell>
          <cell r="R482">
            <v>0</v>
          </cell>
          <cell r="S482">
            <v>524.25</v>
          </cell>
          <cell r="V482">
            <v>1</v>
          </cell>
          <cell r="W482" t="str">
            <v>Yes</v>
          </cell>
          <cell r="X482" t="str">
            <v>No</v>
          </cell>
          <cell r="Y482" t="str">
            <v>No</v>
          </cell>
          <cell r="AA482" t="str">
            <v>?</v>
          </cell>
          <cell r="AB482">
            <v>0.15</v>
          </cell>
          <cell r="AC482">
            <v>7.15</v>
          </cell>
          <cell r="AD482">
            <v>73.319999999999993</v>
          </cell>
          <cell r="AE482">
            <v>1.9276049900000001</v>
          </cell>
        </row>
        <row r="483">
          <cell r="C483" t="str">
            <v>Egypt</v>
          </cell>
          <cell r="D483" t="str">
            <v>LINKdotNET [Egypt]</v>
          </cell>
          <cell r="E483" t="str">
            <v>ADSL</v>
          </cell>
          <cell r="F483" t="str">
            <v>Link's DSL Plus</v>
          </cell>
          <cell r="H483">
            <v>24</v>
          </cell>
          <cell r="I483" t="str">
            <v>Mbps</v>
          </cell>
          <cell r="J483">
            <v>24</v>
          </cell>
          <cell r="M483">
            <v>200</v>
          </cell>
          <cell r="N483" t="str">
            <v>GB</v>
          </cell>
          <cell r="O483">
            <v>200</v>
          </cell>
          <cell r="P483" t="str">
            <v>EGP</v>
          </cell>
          <cell r="Q483">
            <v>0</v>
          </cell>
          <cell r="R483">
            <v>0</v>
          </cell>
          <cell r="S483">
            <v>974.25</v>
          </cell>
          <cell r="V483">
            <v>1</v>
          </cell>
          <cell r="W483" t="str">
            <v>Yes</v>
          </cell>
          <cell r="X483" t="str">
            <v>No</v>
          </cell>
          <cell r="Y483" t="str">
            <v>No</v>
          </cell>
          <cell r="AA483" t="str">
            <v>?</v>
          </cell>
          <cell r="AB483">
            <v>0.15</v>
          </cell>
          <cell r="AC483">
            <v>7.15</v>
          </cell>
          <cell r="AD483">
            <v>136.26</v>
          </cell>
          <cell r="AE483">
            <v>1.9276049900000001</v>
          </cell>
        </row>
        <row r="484">
          <cell r="C484" t="str">
            <v>Egypt</v>
          </cell>
          <cell r="D484" t="str">
            <v>LINKdotNET [Egypt]</v>
          </cell>
          <cell r="E484" t="str">
            <v>ADSL</v>
          </cell>
          <cell r="F484" t="str">
            <v>Link's DSL Plus</v>
          </cell>
          <cell r="H484">
            <v>48</v>
          </cell>
          <cell r="I484" t="str">
            <v>Mbps</v>
          </cell>
          <cell r="J484">
            <v>48</v>
          </cell>
          <cell r="M484">
            <v>300</v>
          </cell>
          <cell r="N484" t="str">
            <v>GB</v>
          </cell>
          <cell r="O484">
            <v>300</v>
          </cell>
          <cell r="P484" t="str">
            <v>EGP</v>
          </cell>
          <cell r="Q484">
            <v>0</v>
          </cell>
          <cell r="R484">
            <v>0</v>
          </cell>
          <cell r="S484">
            <v>1499.25</v>
          </cell>
          <cell r="V484">
            <v>1</v>
          </cell>
          <cell r="W484" t="str">
            <v>Yes</v>
          </cell>
          <cell r="X484" t="str">
            <v>No</v>
          </cell>
          <cell r="Y484" t="str">
            <v>No</v>
          </cell>
          <cell r="AA484" t="str">
            <v>?</v>
          </cell>
          <cell r="AB484">
            <v>0.15</v>
          </cell>
          <cell r="AC484">
            <v>7.15</v>
          </cell>
          <cell r="AD484">
            <v>209.69</v>
          </cell>
          <cell r="AE484">
            <v>1.9276049900000001</v>
          </cell>
        </row>
        <row r="485">
          <cell r="C485" t="str">
            <v>Egypt</v>
          </cell>
          <cell r="D485" t="str">
            <v>LINKdotNET [Egypt]</v>
          </cell>
          <cell r="E485" t="str">
            <v>ADSL</v>
          </cell>
          <cell r="F485" t="str">
            <v>Link's DSL Plus</v>
          </cell>
          <cell r="H485">
            <v>8</v>
          </cell>
          <cell r="I485" t="str">
            <v>Mbps</v>
          </cell>
          <cell r="J485">
            <v>8</v>
          </cell>
          <cell r="M485">
            <v>100</v>
          </cell>
          <cell r="N485" t="str">
            <v>GB</v>
          </cell>
          <cell r="O485">
            <v>100</v>
          </cell>
          <cell r="P485" t="str">
            <v>EGP</v>
          </cell>
          <cell r="Q485">
            <v>0</v>
          </cell>
          <cell r="R485">
            <v>0</v>
          </cell>
          <cell r="S485">
            <v>299.25</v>
          </cell>
          <cell r="V485">
            <v>12</v>
          </cell>
          <cell r="W485" t="str">
            <v>Yes</v>
          </cell>
          <cell r="X485" t="str">
            <v>No</v>
          </cell>
          <cell r="Y485" t="str">
            <v>No</v>
          </cell>
          <cell r="AA485" t="str">
            <v>?</v>
          </cell>
          <cell r="AB485">
            <v>0.15</v>
          </cell>
          <cell r="AC485">
            <v>7.15</v>
          </cell>
          <cell r="AD485">
            <v>41.85</v>
          </cell>
          <cell r="AE485">
            <v>1.9276049900000001</v>
          </cell>
        </row>
        <row r="486">
          <cell r="C486" t="str">
            <v>Egypt</v>
          </cell>
          <cell r="D486" t="str">
            <v>LINKdotNET [Egypt]</v>
          </cell>
          <cell r="E486" t="str">
            <v>ADSL</v>
          </cell>
          <cell r="F486" t="str">
            <v>Link's DSL Plus</v>
          </cell>
          <cell r="H486">
            <v>12</v>
          </cell>
          <cell r="I486" t="str">
            <v>Mbps</v>
          </cell>
          <cell r="J486">
            <v>12</v>
          </cell>
          <cell r="M486">
            <v>140</v>
          </cell>
          <cell r="N486" t="str">
            <v>GB</v>
          </cell>
          <cell r="O486">
            <v>140</v>
          </cell>
          <cell r="P486" t="str">
            <v>EGP</v>
          </cell>
          <cell r="Q486">
            <v>0</v>
          </cell>
          <cell r="R486">
            <v>0</v>
          </cell>
          <cell r="S486">
            <v>411.75</v>
          </cell>
          <cell r="V486">
            <v>12</v>
          </cell>
          <cell r="W486" t="str">
            <v>Yes</v>
          </cell>
          <cell r="X486" t="str">
            <v>No</v>
          </cell>
          <cell r="Y486" t="str">
            <v>No</v>
          </cell>
          <cell r="AA486" t="str">
            <v>?</v>
          </cell>
          <cell r="AB486">
            <v>0.15</v>
          </cell>
          <cell r="AC486">
            <v>7.15</v>
          </cell>
          <cell r="AD486">
            <v>57.59</v>
          </cell>
          <cell r="AE486">
            <v>1.9276049900000001</v>
          </cell>
        </row>
        <row r="487">
          <cell r="C487" t="str">
            <v>Egypt</v>
          </cell>
          <cell r="D487" t="str">
            <v>LINKdotNET [Egypt]</v>
          </cell>
          <cell r="E487" t="str">
            <v>ADSL</v>
          </cell>
          <cell r="F487" t="str">
            <v>Link's DSL Plus</v>
          </cell>
          <cell r="H487">
            <v>16</v>
          </cell>
          <cell r="I487" t="str">
            <v>Mbps</v>
          </cell>
          <cell r="J487">
            <v>16</v>
          </cell>
          <cell r="M487">
            <v>160</v>
          </cell>
          <cell r="N487" t="str">
            <v>GB</v>
          </cell>
          <cell r="O487">
            <v>160</v>
          </cell>
          <cell r="P487" t="str">
            <v>EGP</v>
          </cell>
          <cell r="Q487">
            <v>0</v>
          </cell>
          <cell r="R487">
            <v>0</v>
          </cell>
          <cell r="S487">
            <v>524.25</v>
          </cell>
          <cell r="V487">
            <v>12</v>
          </cell>
          <cell r="W487" t="str">
            <v>Yes</v>
          </cell>
          <cell r="X487" t="str">
            <v>No</v>
          </cell>
          <cell r="Y487" t="str">
            <v>No</v>
          </cell>
          <cell r="AA487" t="str">
            <v>?</v>
          </cell>
          <cell r="AB487">
            <v>0.15</v>
          </cell>
          <cell r="AC487">
            <v>7.15</v>
          </cell>
          <cell r="AD487">
            <v>73.319999999999993</v>
          </cell>
          <cell r="AE487">
            <v>1.9276049900000001</v>
          </cell>
        </row>
        <row r="488">
          <cell r="C488" t="str">
            <v>Egypt</v>
          </cell>
          <cell r="D488" t="str">
            <v>LINKdotNET [Egypt]</v>
          </cell>
          <cell r="E488" t="str">
            <v>ADSL</v>
          </cell>
          <cell r="F488" t="str">
            <v>Link's DSL Plus</v>
          </cell>
          <cell r="H488">
            <v>24</v>
          </cell>
          <cell r="I488" t="str">
            <v>Mbps</v>
          </cell>
          <cell r="J488">
            <v>24</v>
          </cell>
          <cell r="M488">
            <v>200</v>
          </cell>
          <cell r="N488" t="str">
            <v>GB</v>
          </cell>
          <cell r="O488">
            <v>200</v>
          </cell>
          <cell r="P488" t="str">
            <v>EGP</v>
          </cell>
          <cell r="Q488">
            <v>0</v>
          </cell>
          <cell r="R488">
            <v>0</v>
          </cell>
          <cell r="S488">
            <v>974.25</v>
          </cell>
          <cell r="V488">
            <v>12</v>
          </cell>
          <cell r="W488" t="str">
            <v>Yes</v>
          </cell>
          <cell r="X488" t="str">
            <v>No</v>
          </cell>
          <cell r="Y488" t="str">
            <v>No</v>
          </cell>
          <cell r="AA488" t="str">
            <v>?</v>
          </cell>
          <cell r="AB488">
            <v>0.15</v>
          </cell>
          <cell r="AC488">
            <v>7.15</v>
          </cell>
          <cell r="AD488">
            <v>136.26</v>
          </cell>
          <cell r="AE488">
            <v>1.9276049900000001</v>
          </cell>
        </row>
        <row r="489">
          <cell r="C489" t="str">
            <v>Egypt</v>
          </cell>
          <cell r="D489" t="str">
            <v>LINKdotNET [Egypt]</v>
          </cell>
          <cell r="E489" t="str">
            <v>ADSL</v>
          </cell>
          <cell r="F489" t="str">
            <v>Link's DSL Plus</v>
          </cell>
          <cell r="H489">
            <v>48</v>
          </cell>
          <cell r="I489" t="str">
            <v>Mbps</v>
          </cell>
          <cell r="J489">
            <v>48</v>
          </cell>
          <cell r="M489">
            <v>300</v>
          </cell>
          <cell r="N489" t="str">
            <v>GB</v>
          </cell>
          <cell r="O489">
            <v>300</v>
          </cell>
          <cell r="P489" t="str">
            <v>EGP</v>
          </cell>
          <cell r="Q489">
            <v>0</v>
          </cell>
          <cell r="R489">
            <v>0</v>
          </cell>
          <cell r="S489">
            <v>1499.25</v>
          </cell>
          <cell r="V489">
            <v>12</v>
          </cell>
          <cell r="W489" t="str">
            <v>Yes</v>
          </cell>
          <cell r="X489" t="str">
            <v>No</v>
          </cell>
          <cell r="Y489" t="str">
            <v>No</v>
          </cell>
          <cell r="AA489" t="str">
            <v>?</v>
          </cell>
          <cell r="AB489">
            <v>0.15</v>
          </cell>
          <cell r="AC489">
            <v>7.15</v>
          </cell>
          <cell r="AD489">
            <v>209.69</v>
          </cell>
          <cell r="AE489">
            <v>1.9276049900000001</v>
          </cell>
        </row>
        <row r="490">
          <cell r="C490" t="str">
            <v>Egypt</v>
          </cell>
          <cell r="D490" t="str">
            <v>Tedata [Egypt]</v>
          </cell>
          <cell r="E490" t="str">
            <v>ADSL</v>
          </cell>
          <cell r="F490" t="str">
            <v>TAL2A</v>
          </cell>
          <cell r="G490" t="str">
            <v>Up to</v>
          </cell>
          <cell r="H490">
            <v>8</v>
          </cell>
          <cell r="I490" t="str">
            <v>Mbps</v>
          </cell>
          <cell r="J490">
            <v>8</v>
          </cell>
          <cell r="M490">
            <v>5</v>
          </cell>
          <cell r="N490" t="str">
            <v>GB</v>
          </cell>
          <cell r="O490">
            <v>5</v>
          </cell>
          <cell r="P490" t="str">
            <v>EGP</v>
          </cell>
          <cell r="Q490" t="str">
            <v>?</v>
          </cell>
          <cell r="R490" t="str">
            <v>?</v>
          </cell>
          <cell r="S490">
            <v>75</v>
          </cell>
          <cell r="V490">
            <v>1</v>
          </cell>
          <cell r="W490" t="str">
            <v>Yes</v>
          </cell>
          <cell r="X490" t="str">
            <v>No</v>
          </cell>
          <cell r="Y490" t="str">
            <v>No</v>
          </cell>
          <cell r="AA490" t="str">
            <v>?</v>
          </cell>
          <cell r="AB490">
            <v>0.15</v>
          </cell>
          <cell r="AC490">
            <v>7.15</v>
          </cell>
          <cell r="AD490">
            <v>10.49</v>
          </cell>
          <cell r="AE490">
            <v>1.9276049900000001</v>
          </cell>
        </row>
        <row r="491">
          <cell r="C491" t="str">
            <v>Egypt</v>
          </cell>
          <cell r="D491" t="str">
            <v>Tedata [Egypt]</v>
          </cell>
          <cell r="E491" t="str">
            <v>ADSL</v>
          </cell>
          <cell r="F491" t="str">
            <v>TAL2A</v>
          </cell>
          <cell r="G491" t="str">
            <v>Up to</v>
          </cell>
          <cell r="H491">
            <v>8</v>
          </cell>
          <cell r="I491" t="str">
            <v>Mbps</v>
          </cell>
          <cell r="J491">
            <v>8</v>
          </cell>
          <cell r="M491">
            <v>18</v>
          </cell>
          <cell r="N491" t="str">
            <v>GB</v>
          </cell>
          <cell r="O491">
            <v>18</v>
          </cell>
          <cell r="P491" t="str">
            <v>EGP</v>
          </cell>
          <cell r="Q491" t="str">
            <v>?</v>
          </cell>
          <cell r="R491" t="str">
            <v>?</v>
          </cell>
          <cell r="S491">
            <v>100</v>
          </cell>
          <cell r="V491">
            <v>1</v>
          </cell>
          <cell r="W491" t="str">
            <v>Yes</v>
          </cell>
          <cell r="X491" t="str">
            <v>No</v>
          </cell>
          <cell r="Y491" t="str">
            <v>No</v>
          </cell>
          <cell r="AA491" t="str">
            <v>?</v>
          </cell>
          <cell r="AB491">
            <v>0.15</v>
          </cell>
          <cell r="AC491">
            <v>7.15</v>
          </cell>
          <cell r="AD491">
            <v>13.99</v>
          </cell>
          <cell r="AE491">
            <v>1.9276049900000001</v>
          </cell>
        </row>
        <row r="492">
          <cell r="C492" t="str">
            <v>Egypt</v>
          </cell>
          <cell r="D492" t="str">
            <v>Tedata [Egypt]</v>
          </cell>
          <cell r="E492" t="str">
            <v>ADSL</v>
          </cell>
          <cell r="F492" t="str">
            <v>TAL2A</v>
          </cell>
          <cell r="G492" t="str">
            <v>Up to</v>
          </cell>
          <cell r="H492">
            <v>8</v>
          </cell>
          <cell r="I492" t="str">
            <v>Mbps</v>
          </cell>
          <cell r="J492">
            <v>8</v>
          </cell>
          <cell r="M492">
            <v>40</v>
          </cell>
          <cell r="N492" t="str">
            <v>GB</v>
          </cell>
          <cell r="O492">
            <v>40</v>
          </cell>
          <cell r="P492" t="str">
            <v>EGP</v>
          </cell>
          <cell r="Q492" t="str">
            <v>?</v>
          </cell>
          <cell r="R492" t="str">
            <v>?</v>
          </cell>
          <cell r="S492">
            <v>150</v>
          </cell>
          <cell r="V492">
            <v>1</v>
          </cell>
          <cell r="W492" t="str">
            <v>Yes</v>
          </cell>
          <cell r="X492" t="str">
            <v>No</v>
          </cell>
          <cell r="Y492" t="str">
            <v>No</v>
          </cell>
          <cell r="AA492" t="str">
            <v>?</v>
          </cell>
          <cell r="AB492">
            <v>0.15</v>
          </cell>
          <cell r="AC492">
            <v>7.15</v>
          </cell>
          <cell r="AD492">
            <v>20.98</v>
          </cell>
          <cell r="AE492">
            <v>1.9276049900000001</v>
          </cell>
        </row>
        <row r="493">
          <cell r="C493" t="str">
            <v>Egypt</v>
          </cell>
          <cell r="D493" t="str">
            <v>Tedata [Egypt]</v>
          </cell>
          <cell r="E493" t="str">
            <v>ADSL</v>
          </cell>
          <cell r="F493" t="str">
            <v>TAL2A</v>
          </cell>
          <cell r="G493" t="str">
            <v>Up to</v>
          </cell>
          <cell r="H493">
            <v>8</v>
          </cell>
          <cell r="I493" t="str">
            <v>Mbps</v>
          </cell>
          <cell r="J493">
            <v>8</v>
          </cell>
          <cell r="M493">
            <v>100</v>
          </cell>
          <cell r="N493" t="str">
            <v>GB</v>
          </cell>
          <cell r="O493">
            <v>100</v>
          </cell>
          <cell r="P493" t="str">
            <v>EGP</v>
          </cell>
          <cell r="Q493" t="str">
            <v>?</v>
          </cell>
          <cell r="R493" t="str">
            <v>?</v>
          </cell>
          <cell r="S493">
            <v>250</v>
          </cell>
          <cell r="V493">
            <v>1</v>
          </cell>
          <cell r="W493" t="str">
            <v>Yes</v>
          </cell>
          <cell r="X493" t="str">
            <v>No</v>
          </cell>
          <cell r="Y493" t="str">
            <v>No</v>
          </cell>
          <cell r="AA493" t="str">
            <v>?</v>
          </cell>
          <cell r="AB493">
            <v>0.15</v>
          </cell>
          <cell r="AC493">
            <v>7.15</v>
          </cell>
          <cell r="AD493">
            <v>34.97</v>
          </cell>
          <cell r="AE493">
            <v>1.9276049900000001</v>
          </cell>
        </row>
        <row r="494">
          <cell r="C494" t="str">
            <v>Egypt</v>
          </cell>
          <cell r="D494" t="str">
            <v>Tedata [Egypt]</v>
          </cell>
          <cell r="E494" t="str">
            <v>ADSL</v>
          </cell>
          <cell r="F494" t="str">
            <v>TAL2A</v>
          </cell>
          <cell r="G494" t="str">
            <v>Up to</v>
          </cell>
          <cell r="H494">
            <v>8</v>
          </cell>
          <cell r="I494" t="str">
            <v>Mbps</v>
          </cell>
          <cell r="J494">
            <v>8</v>
          </cell>
          <cell r="M494">
            <v>160</v>
          </cell>
          <cell r="N494" t="str">
            <v>GB</v>
          </cell>
          <cell r="O494">
            <v>160</v>
          </cell>
          <cell r="P494" t="str">
            <v>EGP</v>
          </cell>
          <cell r="Q494" t="str">
            <v>?</v>
          </cell>
          <cell r="R494" t="str">
            <v>?</v>
          </cell>
          <cell r="S494">
            <v>350</v>
          </cell>
          <cell r="V494">
            <v>1</v>
          </cell>
          <cell r="W494" t="str">
            <v>Yes</v>
          </cell>
          <cell r="X494" t="str">
            <v>No</v>
          </cell>
          <cell r="Y494" t="str">
            <v>No</v>
          </cell>
          <cell r="AA494" t="str">
            <v>?</v>
          </cell>
          <cell r="AB494">
            <v>0.15</v>
          </cell>
          <cell r="AC494">
            <v>7.15</v>
          </cell>
          <cell r="AD494">
            <v>48.95</v>
          </cell>
          <cell r="AE494">
            <v>1.9276049900000001</v>
          </cell>
        </row>
        <row r="495">
          <cell r="C495" t="str">
            <v>Egypt</v>
          </cell>
          <cell r="D495" t="str">
            <v>Tedata [Egypt]</v>
          </cell>
          <cell r="E495" t="str">
            <v>ADSL</v>
          </cell>
          <cell r="F495" t="str">
            <v>TAL2A</v>
          </cell>
          <cell r="G495" t="str">
            <v>Up to</v>
          </cell>
          <cell r="H495">
            <v>8</v>
          </cell>
          <cell r="I495" t="str">
            <v>Mbps</v>
          </cell>
          <cell r="J495">
            <v>8</v>
          </cell>
          <cell r="M495">
            <v>5</v>
          </cell>
          <cell r="N495" t="str">
            <v>GB</v>
          </cell>
          <cell r="O495">
            <v>5</v>
          </cell>
          <cell r="P495" t="str">
            <v>EGP</v>
          </cell>
          <cell r="Q495" t="str">
            <v>?</v>
          </cell>
          <cell r="R495" t="str">
            <v>?</v>
          </cell>
          <cell r="S495">
            <v>71.25</v>
          </cell>
          <cell r="V495">
            <v>12</v>
          </cell>
          <cell r="W495" t="str">
            <v>Yes</v>
          </cell>
          <cell r="X495" t="str">
            <v>No</v>
          </cell>
          <cell r="Y495" t="str">
            <v>No</v>
          </cell>
          <cell r="AA495" t="str">
            <v>?</v>
          </cell>
          <cell r="AB495">
            <v>0.15</v>
          </cell>
          <cell r="AC495">
            <v>7.15</v>
          </cell>
          <cell r="AD495">
            <v>9.9700000000000006</v>
          </cell>
          <cell r="AE495">
            <v>1.9276049900000001</v>
          </cell>
        </row>
        <row r="496">
          <cell r="C496" t="str">
            <v>Egypt</v>
          </cell>
          <cell r="D496" t="str">
            <v>Tedata [Egypt]</v>
          </cell>
          <cell r="E496" t="str">
            <v>ADSL</v>
          </cell>
          <cell r="F496" t="str">
            <v>TAL2A</v>
          </cell>
          <cell r="G496" t="str">
            <v>Up to</v>
          </cell>
          <cell r="H496">
            <v>8</v>
          </cell>
          <cell r="I496" t="str">
            <v>Mbps</v>
          </cell>
          <cell r="J496">
            <v>8</v>
          </cell>
          <cell r="M496">
            <v>18</v>
          </cell>
          <cell r="N496" t="str">
            <v>GB</v>
          </cell>
          <cell r="O496">
            <v>18</v>
          </cell>
          <cell r="P496" t="str">
            <v>EGP</v>
          </cell>
          <cell r="Q496" t="str">
            <v>?</v>
          </cell>
          <cell r="R496" t="str">
            <v>?</v>
          </cell>
          <cell r="S496">
            <v>95</v>
          </cell>
          <cell r="V496">
            <v>12</v>
          </cell>
          <cell r="W496" t="str">
            <v>Yes</v>
          </cell>
          <cell r="X496" t="str">
            <v>No</v>
          </cell>
          <cell r="Y496" t="str">
            <v>No</v>
          </cell>
          <cell r="AA496" t="str">
            <v>?</v>
          </cell>
          <cell r="AB496">
            <v>0.15</v>
          </cell>
          <cell r="AC496">
            <v>7.15</v>
          </cell>
          <cell r="AD496">
            <v>13.29</v>
          </cell>
          <cell r="AE496">
            <v>1.9276049900000001</v>
          </cell>
        </row>
        <row r="497">
          <cell r="C497" t="str">
            <v>Egypt</v>
          </cell>
          <cell r="D497" t="str">
            <v>Tedata [Egypt]</v>
          </cell>
          <cell r="E497" t="str">
            <v>ADSL</v>
          </cell>
          <cell r="F497" t="str">
            <v>TAL2A</v>
          </cell>
          <cell r="G497" t="str">
            <v>Up to</v>
          </cell>
          <cell r="H497">
            <v>8</v>
          </cell>
          <cell r="I497" t="str">
            <v>Mbps</v>
          </cell>
          <cell r="J497">
            <v>8</v>
          </cell>
          <cell r="M497">
            <v>40</v>
          </cell>
          <cell r="N497" t="str">
            <v>GB</v>
          </cell>
          <cell r="O497">
            <v>40</v>
          </cell>
          <cell r="P497" t="str">
            <v>EGP</v>
          </cell>
          <cell r="Q497" t="str">
            <v>?</v>
          </cell>
          <cell r="R497" t="str">
            <v>?</v>
          </cell>
          <cell r="S497">
            <v>142.08000000000001</v>
          </cell>
          <cell r="V497">
            <v>12</v>
          </cell>
          <cell r="W497" t="str">
            <v>Yes</v>
          </cell>
          <cell r="X497" t="str">
            <v>No</v>
          </cell>
          <cell r="Y497" t="str">
            <v>No</v>
          </cell>
          <cell r="AA497" t="str">
            <v>?</v>
          </cell>
          <cell r="AB497">
            <v>0.15</v>
          </cell>
          <cell r="AC497">
            <v>7.15</v>
          </cell>
          <cell r="AD497">
            <v>19.87</v>
          </cell>
          <cell r="AE497">
            <v>1.9276049900000001</v>
          </cell>
        </row>
        <row r="498">
          <cell r="C498" t="str">
            <v>Egypt</v>
          </cell>
          <cell r="D498" t="str">
            <v>Tedata [Egypt]</v>
          </cell>
          <cell r="E498" t="str">
            <v>ADSL</v>
          </cell>
          <cell r="F498" t="str">
            <v>TAL2A</v>
          </cell>
          <cell r="G498" t="str">
            <v>Up to</v>
          </cell>
          <cell r="H498">
            <v>8</v>
          </cell>
          <cell r="I498" t="str">
            <v>Mbps</v>
          </cell>
          <cell r="J498">
            <v>8</v>
          </cell>
          <cell r="M498">
            <v>100</v>
          </cell>
          <cell r="N498" t="str">
            <v>GB</v>
          </cell>
          <cell r="O498">
            <v>100</v>
          </cell>
          <cell r="P498" t="str">
            <v>EGP</v>
          </cell>
          <cell r="Q498" t="str">
            <v>?</v>
          </cell>
          <cell r="R498" t="str">
            <v>?</v>
          </cell>
          <cell r="S498">
            <v>235</v>
          </cell>
          <cell r="V498">
            <v>12</v>
          </cell>
          <cell r="W498" t="str">
            <v>Yes</v>
          </cell>
          <cell r="X498" t="str">
            <v>No</v>
          </cell>
          <cell r="Y498" t="str">
            <v>No</v>
          </cell>
          <cell r="AA498" t="str">
            <v>?</v>
          </cell>
          <cell r="AB498">
            <v>0.15</v>
          </cell>
          <cell r="AC498">
            <v>7.15</v>
          </cell>
          <cell r="AD498">
            <v>32.869999999999997</v>
          </cell>
          <cell r="AE498">
            <v>1.9276049900000001</v>
          </cell>
        </row>
        <row r="499">
          <cell r="C499" t="str">
            <v>Egypt</v>
          </cell>
          <cell r="D499" t="str">
            <v>Tedata [Egypt]</v>
          </cell>
          <cell r="E499" t="str">
            <v>ADSL</v>
          </cell>
          <cell r="F499" t="str">
            <v>TAL2A</v>
          </cell>
          <cell r="G499" t="str">
            <v>Up to</v>
          </cell>
          <cell r="H499">
            <v>8</v>
          </cell>
          <cell r="I499" t="str">
            <v>Mbps</v>
          </cell>
          <cell r="J499">
            <v>8</v>
          </cell>
          <cell r="M499">
            <v>160</v>
          </cell>
          <cell r="N499" t="str">
            <v>GB</v>
          </cell>
          <cell r="O499">
            <v>160</v>
          </cell>
          <cell r="P499" t="str">
            <v>EGP</v>
          </cell>
          <cell r="Q499" t="str">
            <v>?</v>
          </cell>
          <cell r="R499" t="str">
            <v>?</v>
          </cell>
          <cell r="S499">
            <v>332.5</v>
          </cell>
          <cell r="V499">
            <v>12</v>
          </cell>
          <cell r="W499" t="str">
            <v>Yes</v>
          </cell>
          <cell r="X499" t="str">
            <v>No</v>
          </cell>
          <cell r="Y499" t="str">
            <v>No</v>
          </cell>
          <cell r="AA499" t="str">
            <v>?</v>
          </cell>
          <cell r="AB499">
            <v>0.15</v>
          </cell>
          <cell r="AC499">
            <v>7.15</v>
          </cell>
          <cell r="AD499">
            <v>46.5</v>
          </cell>
          <cell r="AE499">
            <v>1.9276049900000001</v>
          </cell>
        </row>
        <row r="500">
          <cell r="C500" t="str">
            <v>Egypt</v>
          </cell>
          <cell r="D500" t="str">
            <v>Tedata [Egypt]</v>
          </cell>
          <cell r="E500" t="str">
            <v>ADSL</v>
          </cell>
          <cell r="F500" t="str">
            <v>Optimum ADSL</v>
          </cell>
          <cell r="H500">
            <v>16</v>
          </cell>
          <cell r="I500" t="str">
            <v>Mbps</v>
          </cell>
          <cell r="J500">
            <v>16</v>
          </cell>
          <cell r="M500">
            <v>160</v>
          </cell>
          <cell r="N500" t="str">
            <v>GB</v>
          </cell>
          <cell r="O500">
            <v>160</v>
          </cell>
          <cell r="P500" t="str">
            <v>EGP</v>
          </cell>
          <cell r="Q500" t="str">
            <v>?</v>
          </cell>
          <cell r="R500" t="str">
            <v>?</v>
          </cell>
          <cell r="S500">
            <v>700</v>
          </cell>
          <cell r="V500">
            <v>1</v>
          </cell>
          <cell r="W500" t="str">
            <v>Yes</v>
          </cell>
          <cell r="X500" t="str">
            <v>No</v>
          </cell>
          <cell r="Y500" t="str">
            <v>No</v>
          </cell>
          <cell r="AA500" t="str">
            <v>?</v>
          </cell>
          <cell r="AB500">
            <v>0.15</v>
          </cell>
          <cell r="AC500">
            <v>7.15</v>
          </cell>
          <cell r="AD500">
            <v>97.9</v>
          </cell>
          <cell r="AE500">
            <v>1.9276049900000001</v>
          </cell>
        </row>
        <row r="501">
          <cell r="C501" t="str">
            <v>Egypt</v>
          </cell>
          <cell r="D501" t="str">
            <v>Tedata [Egypt]</v>
          </cell>
          <cell r="E501" t="str">
            <v>ADSL</v>
          </cell>
          <cell r="F501" t="str">
            <v>Optimum ADSL</v>
          </cell>
          <cell r="H501">
            <v>24</v>
          </cell>
          <cell r="I501" t="str">
            <v>Mbps</v>
          </cell>
          <cell r="J501">
            <v>24</v>
          </cell>
          <cell r="M501">
            <v>160</v>
          </cell>
          <cell r="N501" t="str">
            <v>GB</v>
          </cell>
          <cell r="O501">
            <v>160</v>
          </cell>
          <cell r="P501" t="str">
            <v>EGP</v>
          </cell>
          <cell r="Q501" t="str">
            <v>?</v>
          </cell>
          <cell r="R501" t="str">
            <v>?</v>
          </cell>
          <cell r="S501">
            <v>1250</v>
          </cell>
          <cell r="V501">
            <v>1</v>
          </cell>
          <cell r="W501" t="str">
            <v>Yes</v>
          </cell>
          <cell r="X501" t="str">
            <v>No</v>
          </cell>
          <cell r="Y501" t="str">
            <v>No</v>
          </cell>
          <cell r="AA501" t="str">
            <v>?</v>
          </cell>
          <cell r="AB501">
            <v>0.15</v>
          </cell>
          <cell r="AC501">
            <v>7.15</v>
          </cell>
          <cell r="AD501">
            <v>174.83</v>
          </cell>
          <cell r="AE501">
            <v>1.9276049900000001</v>
          </cell>
        </row>
        <row r="502">
          <cell r="C502" t="str">
            <v>Egypt</v>
          </cell>
          <cell r="D502" t="str">
            <v>Tedata [Egypt]</v>
          </cell>
          <cell r="E502" t="str">
            <v>ADSL</v>
          </cell>
          <cell r="F502" t="str">
            <v>Optimum ADSL</v>
          </cell>
          <cell r="H502">
            <v>16</v>
          </cell>
          <cell r="I502" t="str">
            <v>Mbps</v>
          </cell>
          <cell r="J502">
            <v>16</v>
          </cell>
          <cell r="M502">
            <v>160</v>
          </cell>
          <cell r="N502" t="str">
            <v>GB</v>
          </cell>
          <cell r="O502">
            <v>160</v>
          </cell>
          <cell r="P502" t="str">
            <v>EGP</v>
          </cell>
          <cell r="Q502" t="str">
            <v>?</v>
          </cell>
          <cell r="R502" t="str">
            <v>?</v>
          </cell>
          <cell r="S502">
            <v>663.75</v>
          </cell>
          <cell r="V502">
            <v>12</v>
          </cell>
          <cell r="W502" t="str">
            <v>Yes</v>
          </cell>
          <cell r="X502" t="str">
            <v>No</v>
          </cell>
          <cell r="Y502" t="str">
            <v>No</v>
          </cell>
          <cell r="AA502" t="str">
            <v>?</v>
          </cell>
          <cell r="AB502">
            <v>0.15</v>
          </cell>
          <cell r="AC502">
            <v>7.15</v>
          </cell>
          <cell r="AD502">
            <v>92.83</v>
          </cell>
          <cell r="AE502">
            <v>1.9276049900000001</v>
          </cell>
        </row>
        <row r="503">
          <cell r="C503" t="str">
            <v>Egypt</v>
          </cell>
          <cell r="D503" t="str">
            <v>Tedata [Egypt]</v>
          </cell>
          <cell r="E503" t="str">
            <v>ADSL</v>
          </cell>
          <cell r="F503" t="str">
            <v>Optimum ADSL</v>
          </cell>
          <cell r="H503">
            <v>24</v>
          </cell>
          <cell r="I503" t="str">
            <v>Mbps</v>
          </cell>
          <cell r="J503">
            <v>24</v>
          </cell>
          <cell r="M503">
            <v>160</v>
          </cell>
          <cell r="N503" t="str">
            <v>GB</v>
          </cell>
          <cell r="O503">
            <v>160</v>
          </cell>
          <cell r="P503" t="str">
            <v>EGP</v>
          </cell>
          <cell r="Q503" t="str">
            <v>?</v>
          </cell>
          <cell r="R503" t="str">
            <v>?</v>
          </cell>
          <cell r="S503">
            <v>1185</v>
          </cell>
          <cell r="V503">
            <v>12</v>
          </cell>
          <cell r="W503" t="str">
            <v>Yes</v>
          </cell>
          <cell r="X503" t="str">
            <v>No</v>
          </cell>
          <cell r="Y503" t="str">
            <v>No</v>
          </cell>
          <cell r="AA503" t="str">
            <v>?</v>
          </cell>
          <cell r="AB503">
            <v>0.15</v>
          </cell>
          <cell r="AC503">
            <v>7.15</v>
          </cell>
          <cell r="AD503">
            <v>165.73</v>
          </cell>
          <cell r="AE503">
            <v>1.9276049900000001</v>
          </cell>
        </row>
        <row r="504">
          <cell r="C504" t="str">
            <v>Egypt</v>
          </cell>
          <cell r="D504" t="str">
            <v>Tedata [Egypt]</v>
          </cell>
          <cell r="E504" t="str">
            <v>ADSL</v>
          </cell>
          <cell r="F504" t="str">
            <v>Unlimited ADSL</v>
          </cell>
          <cell r="H504">
            <v>512</v>
          </cell>
          <cell r="I504" t="str">
            <v>Kbps</v>
          </cell>
          <cell r="J504">
            <v>0.51200000000000001</v>
          </cell>
          <cell r="M504" t="str">
            <v>Unlimited</v>
          </cell>
          <cell r="O504" t="str">
            <v>Unlimited</v>
          </cell>
          <cell r="P504" t="str">
            <v>EGP</v>
          </cell>
          <cell r="Q504" t="str">
            <v>?</v>
          </cell>
          <cell r="R504" t="str">
            <v>?</v>
          </cell>
          <cell r="S504">
            <v>95</v>
          </cell>
          <cell r="V504">
            <v>1</v>
          </cell>
          <cell r="W504" t="str">
            <v>Yes</v>
          </cell>
          <cell r="X504" t="str">
            <v>No</v>
          </cell>
          <cell r="Y504" t="str">
            <v>No</v>
          </cell>
          <cell r="AA504" t="str">
            <v>?</v>
          </cell>
          <cell r="AB504">
            <v>0.15</v>
          </cell>
          <cell r="AC504">
            <v>7.15</v>
          </cell>
          <cell r="AD504">
            <v>13.29</v>
          </cell>
          <cell r="AE504">
            <v>1.9276049900000001</v>
          </cell>
        </row>
        <row r="505">
          <cell r="C505" t="str">
            <v>Egypt</v>
          </cell>
          <cell r="D505" t="str">
            <v>Tedata [Egypt]</v>
          </cell>
          <cell r="E505" t="str">
            <v>ADSL</v>
          </cell>
          <cell r="F505" t="str">
            <v>Unlimited ADSL</v>
          </cell>
          <cell r="H505">
            <v>1</v>
          </cell>
          <cell r="I505" t="str">
            <v>Mbps</v>
          </cell>
          <cell r="J505">
            <v>1</v>
          </cell>
          <cell r="M505" t="str">
            <v>Unlimited</v>
          </cell>
          <cell r="O505" t="str">
            <v>Unlimited</v>
          </cell>
          <cell r="P505" t="str">
            <v>EGP</v>
          </cell>
          <cell r="Q505" t="str">
            <v>?</v>
          </cell>
          <cell r="R505" t="str">
            <v>?</v>
          </cell>
          <cell r="S505">
            <v>140</v>
          </cell>
          <cell r="V505">
            <v>1</v>
          </cell>
          <cell r="W505" t="str">
            <v>Yes</v>
          </cell>
          <cell r="X505" t="str">
            <v>No</v>
          </cell>
          <cell r="Y505" t="str">
            <v>No</v>
          </cell>
          <cell r="AA505" t="str">
            <v>?</v>
          </cell>
          <cell r="AB505">
            <v>0.15</v>
          </cell>
          <cell r="AC505">
            <v>7.15</v>
          </cell>
          <cell r="AD505">
            <v>19.579999999999998</v>
          </cell>
          <cell r="AE505">
            <v>1.9276049900000001</v>
          </cell>
        </row>
        <row r="506">
          <cell r="C506" t="str">
            <v>Egypt</v>
          </cell>
          <cell r="D506" t="str">
            <v>Tedata [Egypt]</v>
          </cell>
          <cell r="E506" t="str">
            <v>ADSL</v>
          </cell>
          <cell r="F506" t="str">
            <v>Unlimited ADSL</v>
          </cell>
          <cell r="H506">
            <v>2</v>
          </cell>
          <cell r="I506" t="str">
            <v>Mbps</v>
          </cell>
          <cell r="J506">
            <v>2</v>
          </cell>
          <cell r="M506" t="str">
            <v>Unlimited</v>
          </cell>
          <cell r="O506" t="str">
            <v>Unlimited</v>
          </cell>
          <cell r="P506" t="str">
            <v>EGP</v>
          </cell>
          <cell r="Q506" t="str">
            <v>?</v>
          </cell>
          <cell r="R506" t="str">
            <v>?</v>
          </cell>
          <cell r="S506">
            <v>220</v>
          </cell>
          <cell r="V506">
            <v>1</v>
          </cell>
          <cell r="W506" t="str">
            <v>Yes</v>
          </cell>
          <cell r="X506" t="str">
            <v>No</v>
          </cell>
          <cell r="Y506" t="str">
            <v>No</v>
          </cell>
          <cell r="AA506" t="str">
            <v>?</v>
          </cell>
          <cell r="AB506">
            <v>0.15</v>
          </cell>
          <cell r="AC506">
            <v>7.15</v>
          </cell>
          <cell r="AD506">
            <v>30.77</v>
          </cell>
          <cell r="AE506">
            <v>1.9276049900000001</v>
          </cell>
        </row>
        <row r="507">
          <cell r="C507" t="str">
            <v>Egypt</v>
          </cell>
          <cell r="D507" t="str">
            <v>Tedata [Egypt]</v>
          </cell>
          <cell r="E507" t="str">
            <v>ADSL</v>
          </cell>
          <cell r="F507" t="str">
            <v>Unlimited ADSL</v>
          </cell>
          <cell r="H507">
            <v>4</v>
          </cell>
          <cell r="I507" t="str">
            <v>Mbps</v>
          </cell>
          <cell r="J507">
            <v>4</v>
          </cell>
          <cell r="M507" t="str">
            <v>Unlimited</v>
          </cell>
          <cell r="O507" t="str">
            <v>Unlimited</v>
          </cell>
          <cell r="P507" t="str">
            <v>EGP</v>
          </cell>
          <cell r="Q507" t="str">
            <v>?</v>
          </cell>
          <cell r="R507" t="str">
            <v>?</v>
          </cell>
          <cell r="S507">
            <v>380</v>
          </cell>
          <cell r="V507">
            <v>1</v>
          </cell>
          <cell r="W507" t="str">
            <v>Yes</v>
          </cell>
          <cell r="X507" t="str">
            <v>No</v>
          </cell>
          <cell r="Y507" t="str">
            <v>No</v>
          </cell>
          <cell r="AA507" t="str">
            <v>?</v>
          </cell>
          <cell r="AB507">
            <v>0.15</v>
          </cell>
          <cell r="AC507">
            <v>7.15</v>
          </cell>
          <cell r="AD507">
            <v>53.15</v>
          </cell>
          <cell r="AE507">
            <v>1.9276049900000001</v>
          </cell>
        </row>
        <row r="508">
          <cell r="C508" t="str">
            <v>Egypt</v>
          </cell>
          <cell r="D508" t="str">
            <v>Tedata [Egypt]</v>
          </cell>
          <cell r="E508" t="str">
            <v>ADSL</v>
          </cell>
          <cell r="F508" t="str">
            <v>Unlimited ADSL</v>
          </cell>
          <cell r="H508">
            <v>8</v>
          </cell>
          <cell r="I508" t="str">
            <v>Mbps</v>
          </cell>
          <cell r="J508">
            <v>8</v>
          </cell>
          <cell r="M508" t="str">
            <v>Unlimited</v>
          </cell>
          <cell r="O508" t="str">
            <v>Unlimited</v>
          </cell>
          <cell r="P508" t="str">
            <v>EGP</v>
          </cell>
          <cell r="Q508" t="str">
            <v>?</v>
          </cell>
          <cell r="R508" t="str">
            <v>?</v>
          </cell>
          <cell r="S508">
            <v>695</v>
          </cell>
          <cell r="V508">
            <v>1</v>
          </cell>
          <cell r="W508" t="str">
            <v>Yes</v>
          </cell>
          <cell r="X508" t="str">
            <v>No</v>
          </cell>
          <cell r="Y508" t="str">
            <v>No</v>
          </cell>
          <cell r="AA508" t="str">
            <v>?</v>
          </cell>
          <cell r="AB508">
            <v>0.15</v>
          </cell>
          <cell r="AC508">
            <v>7.15</v>
          </cell>
          <cell r="AD508">
            <v>97.2</v>
          </cell>
          <cell r="AE508">
            <v>1.9276049900000001</v>
          </cell>
        </row>
        <row r="509">
          <cell r="C509" t="str">
            <v>Egypt</v>
          </cell>
          <cell r="D509" t="str">
            <v>Tedata [Egypt]</v>
          </cell>
          <cell r="E509" t="str">
            <v>ADSL</v>
          </cell>
          <cell r="F509" t="str">
            <v>Unlimited ADSL</v>
          </cell>
          <cell r="H509">
            <v>16</v>
          </cell>
          <cell r="I509" t="str">
            <v>Mbps</v>
          </cell>
          <cell r="J509">
            <v>16</v>
          </cell>
          <cell r="M509" t="str">
            <v>Unlimited</v>
          </cell>
          <cell r="O509" t="str">
            <v>Unlimited</v>
          </cell>
          <cell r="P509" t="str">
            <v>EGP</v>
          </cell>
          <cell r="Q509" t="str">
            <v>?</v>
          </cell>
          <cell r="R509" t="str">
            <v>?</v>
          </cell>
          <cell r="S509">
            <v>1355</v>
          </cell>
          <cell r="V509">
            <v>1</v>
          </cell>
          <cell r="W509" t="str">
            <v>Yes</v>
          </cell>
          <cell r="X509" t="str">
            <v>No</v>
          </cell>
          <cell r="Y509" t="str">
            <v>No</v>
          </cell>
          <cell r="AA509" t="str">
            <v>?</v>
          </cell>
          <cell r="AB509">
            <v>0.15</v>
          </cell>
          <cell r="AC509">
            <v>7.15</v>
          </cell>
          <cell r="AD509">
            <v>189.51</v>
          </cell>
          <cell r="AE509">
            <v>1.9276049900000001</v>
          </cell>
        </row>
        <row r="510">
          <cell r="C510" t="str">
            <v>Egypt</v>
          </cell>
          <cell r="D510" t="str">
            <v>Tedata [Egypt]</v>
          </cell>
          <cell r="E510" t="str">
            <v>ADSL</v>
          </cell>
          <cell r="F510" t="str">
            <v>Unlimited ADSL</v>
          </cell>
          <cell r="H510">
            <v>24</v>
          </cell>
          <cell r="I510" t="str">
            <v>Mbps</v>
          </cell>
          <cell r="J510">
            <v>24</v>
          </cell>
          <cell r="M510" t="str">
            <v>Unlimited</v>
          </cell>
          <cell r="O510" t="str">
            <v>Unlimited</v>
          </cell>
          <cell r="P510" t="str">
            <v>EGP</v>
          </cell>
          <cell r="Q510" t="str">
            <v>?</v>
          </cell>
          <cell r="R510" t="str">
            <v>?</v>
          </cell>
          <cell r="S510">
            <v>1950</v>
          </cell>
          <cell r="V510">
            <v>1</v>
          </cell>
          <cell r="W510" t="str">
            <v>Yes</v>
          </cell>
          <cell r="X510" t="str">
            <v>No</v>
          </cell>
          <cell r="Y510" t="str">
            <v>No</v>
          </cell>
          <cell r="AA510" t="str">
            <v>?</v>
          </cell>
          <cell r="AB510">
            <v>0.15</v>
          </cell>
          <cell r="AC510">
            <v>7.15</v>
          </cell>
          <cell r="AD510">
            <v>272.73</v>
          </cell>
          <cell r="AE510">
            <v>1.9276049900000001</v>
          </cell>
        </row>
        <row r="511">
          <cell r="C511" t="str">
            <v>Egypt</v>
          </cell>
          <cell r="D511" t="str">
            <v>Tedata [Egypt]</v>
          </cell>
          <cell r="E511" t="str">
            <v>ADSL</v>
          </cell>
          <cell r="F511" t="str">
            <v>Unlimited ADSL</v>
          </cell>
          <cell r="H511">
            <v>512</v>
          </cell>
          <cell r="I511" t="str">
            <v>Kbps</v>
          </cell>
          <cell r="J511">
            <v>0.51200000000000001</v>
          </cell>
          <cell r="M511" t="str">
            <v>Unlimited</v>
          </cell>
          <cell r="O511" t="str">
            <v>Unlimited</v>
          </cell>
          <cell r="P511" t="str">
            <v>EGP</v>
          </cell>
          <cell r="Q511" t="str">
            <v>?</v>
          </cell>
          <cell r="R511" t="str">
            <v>?</v>
          </cell>
          <cell r="S511">
            <v>90.83</v>
          </cell>
          <cell r="V511">
            <v>12</v>
          </cell>
          <cell r="W511" t="str">
            <v>Yes</v>
          </cell>
          <cell r="X511" t="str">
            <v>No</v>
          </cell>
          <cell r="Y511" t="str">
            <v>No</v>
          </cell>
          <cell r="AA511" t="str">
            <v>?</v>
          </cell>
          <cell r="AB511">
            <v>0.15</v>
          </cell>
          <cell r="AC511">
            <v>7.15</v>
          </cell>
          <cell r="AD511">
            <v>12.7</v>
          </cell>
          <cell r="AE511">
            <v>1.9276049900000001</v>
          </cell>
        </row>
        <row r="512">
          <cell r="C512" t="str">
            <v>Egypt</v>
          </cell>
          <cell r="D512" t="str">
            <v>Tedata [Egypt]</v>
          </cell>
          <cell r="E512" t="str">
            <v>ADSL</v>
          </cell>
          <cell r="F512" t="str">
            <v>Unlimited ADSL</v>
          </cell>
          <cell r="H512">
            <v>1</v>
          </cell>
          <cell r="I512" t="str">
            <v>Mbps</v>
          </cell>
          <cell r="J512">
            <v>1</v>
          </cell>
          <cell r="M512" t="str">
            <v>Unlimited</v>
          </cell>
          <cell r="O512" t="str">
            <v>Unlimited</v>
          </cell>
          <cell r="P512" t="str">
            <v>EGP</v>
          </cell>
          <cell r="Q512" t="str">
            <v>?</v>
          </cell>
          <cell r="R512" t="str">
            <v>?</v>
          </cell>
          <cell r="S512">
            <v>134.16999999999999</v>
          </cell>
          <cell r="V512">
            <v>12</v>
          </cell>
          <cell r="W512" t="str">
            <v>Yes</v>
          </cell>
          <cell r="X512" t="str">
            <v>No</v>
          </cell>
          <cell r="Y512" t="str">
            <v>No</v>
          </cell>
          <cell r="AA512" t="str">
            <v>?</v>
          </cell>
          <cell r="AB512">
            <v>0.15</v>
          </cell>
          <cell r="AC512">
            <v>7.15</v>
          </cell>
          <cell r="AD512">
            <v>18.760000000000002</v>
          </cell>
          <cell r="AE512">
            <v>1.9276049900000001</v>
          </cell>
        </row>
        <row r="513">
          <cell r="C513" t="str">
            <v>Egypt</v>
          </cell>
          <cell r="D513" t="str">
            <v>Tedata [Egypt]</v>
          </cell>
          <cell r="E513" t="str">
            <v>ADSL</v>
          </cell>
          <cell r="F513" t="str">
            <v>Unlimited ADSL</v>
          </cell>
          <cell r="H513">
            <v>2</v>
          </cell>
          <cell r="I513" t="str">
            <v>Mbps</v>
          </cell>
          <cell r="J513">
            <v>2</v>
          </cell>
          <cell r="M513" t="str">
            <v>Unlimited</v>
          </cell>
          <cell r="O513" t="str">
            <v>Unlimited</v>
          </cell>
          <cell r="P513" t="str">
            <v>EGP</v>
          </cell>
          <cell r="Q513" t="str">
            <v>?</v>
          </cell>
          <cell r="R513" t="str">
            <v>?</v>
          </cell>
          <cell r="S513">
            <v>210.83</v>
          </cell>
          <cell r="V513">
            <v>12</v>
          </cell>
          <cell r="W513" t="str">
            <v>Yes</v>
          </cell>
          <cell r="X513" t="str">
            <v>No</v>
          </cell>
          <cell r="Y513" t="str">
            <v>No</v>
          </cell>
          <cell r="AA513" t="str">
            <v>?</v>
          </cell>
          <cell r="AB513">
            <v>0.15</v>
          </cell>
          <cell r="AC513">
            <v>7.15</v>
          </cell>
          <cell r="AD513">
            <v>29.49</v>
          </cell>
          <cell r="AE513">
            <v>1.9276049900000001</v>
          </cell>
        </row>
        <row r="514">
          <cell r="C514" t="str">
            <v>Egypt</v>
          </cell>
          <cell r="D514" t="str">
            <v>Tedata [Egypt]</v>
          </cell>
          <cell r="E514" t="str">
            <v>ADSL</v>
          </cell>
          <cell r="F514" t="str">
            <v>Unlimited ADSL</v>
          </cell>
          <cell r="H514">
            <v>4</v>
          </cell>
          <cell r="I514" t="str">
            <v>Mbps</v>
          </cell>
          <cell r="J514">
            <v>4</v>
          </cell>
          <cell r="M514" t="str">
            <v>Unlimited</v>
          </cell>
          <cell r="O514" t="str">
            <v>Unlimited</v>
          </cell>
          <cell r="P514" t="str">
            <v>EGP</v>
          </cell>
          <cell r="Q514" t="str">
            <v>?</v>
          </cell>
          <cell r="R514" t="str">
            <v>?</v>
          </cell>
          <cell r="S514">
            <v>365</v>
          </cell>
          <cell r="V514">
            <v>12</v>
          </cell>
          <cell r="W514" t="str">
            <v>Yes</v>
          </cell>
          <cell r="X514" t="str">
            <v>No</v>
          </cell>
          <cell r="Y514" t="str">
            <v>No</v>
          </cell>
          <cell r="AA514" t="str">
            <v>?</v>
          </cell>
          <cell r="AB514">
            <v>0.15</v>
          </cell>
          <cell r="AC514">
            <v>7.15</v>
          </cell>
          <cell r="AD514">
            <v>51.05</v>
          </cell>
          <cell r="AE514">
            <v>1.9276049900000001</v>
          </cell>
        </row>
        <row r="515">
          <cell r="C515" t="str">
            <v>Egypt</v>
          </cell>
          <cell r="D515" t="str">
            <v>Tedata [Egypt]</v>
          </cell>
          <cell r="E515" t="str">
            <v>ADSL</v>
          </cell>
          <cell r="F515" t="str">
            <v>Unlimited ADSL</v>
          </cell>
          <cell r="H515">
            <v>8</v>
          </cell>
          <cell r="I515" t="str">
            <v>Mbps</v>
          </cell>
          <cell r="J515">
            <v>8</v>
          </cell>
          <cell r="M515" t="str">
            <v>Unlimited</v>
          </cell>
          <cell r="O515" t="str">
            <v>Unlimited</v>
          </cell>
          <cell r="P515" t="str">
            <v>EGP</v>
          </cell>
          <cell r="Q515" t="str">
            <v>?</v>
          </cell>
          <cell r="R515" t="str">
            <v>?</v>
          </cell>
          <cell r="S515">
            <v>666.67</v>
          </cell>
          <cell r="V515">
            <v>12</v>
          </cell>
          <cell r="W515" t="str">
            <v>Yes</v>
          </cell>
          <cell r="X515" t="str">
            <v>No</v>
          </cell>
          <cell r="Y515" t="str">
            <v>No</v>
          </cell>
          <cell r="AA515" t="str">
            <v>?</v>
          </cell>
          <cell r="AB515">
            <v>0.15</v>
          </cell>
          <cell r="AC515">
            <v>7.15</v>
          </cell>
          <cell r="AD515">
            <v>93.24</v>
          </cell>
          <cell r="AE515">
            <v>1.9276049900000001</v>
          </cell>
        </row>
        <row r="516">
          <cell r="C516" t="str">
            <v>Egypt</v>
          </cell>
          <cell r="D516" t="str">
            <v>Tedata [Egypt]</v>
          </cell>
          <cell r="E516" t="str">
            <v>ADSL</v>
          </cell>
          <cell r="F516" t="str">
            <v>Unlimited ADSL</v>
          </cell>
          <cell r="H516">
            <v>16</v>
          </cell>
          <cell r="I516" t="str">
            <v>Mbps</v>
          </cell>
          <cell r="J516">
            <v>16</v>
          </cell>
          <cell r="M516" t="str">
            <v>Unlimited</v>
          </cell>
          <cell r="O516" t="str">
            <v>Unlimited</v>
          </cell>
          <cell r="P516" t="str">
            <v>EGP</v>
          </cell>
          <cell r="Q516" t="str">
            <v>?</v>
          </cell>
          <cell r="R516" t="str">
            <v>?</v>
          </cell>
          <cell r="S516">
            <v>1300</v>
          </cell>
          <cell r="V516">
            <v>12</v>
          </cell>
          <cell r="W516" t="str">
            <v>Yes</v>
          </cell>
          <cell r="X516" t="str">
            <v>No</v>
          </cell>
          <cell r="Y516" t="str">
            <v>No</v>
          </cell>
          <cell r="AA516" t="str">
            <v>?</v>
          </cell>
          <cell r="AB516">
            <v>0.15</v>
          </cell>
          <cell r="AC516">
            <v>7.15</v>
          </cell>
          <cell r="AD516">
            <v>181.82</v>
          </cell>
          <cell r="AE516">
            <v>1.9276049900000001</v>
          </cell>
        </row>
        <row r="517">
          <cell r="C517" t="str">
            <v>Egypt</v>
          </cell>
          <cell r="D517" t="str">
            <v>Tedata [Egypt]</v>
          </cell>
          <cell r="E517" t="str">
            <v>ADSL</v>
          </cell>
          <cell r="F517" t="str">
            <v>Unlimited ADSL</v>
          </cell>
          <cell r="H517">
            <v>24</v>
          </cell>
          <cell r="I517" t="str">
            <v>Mbps</v>
          </cell>
          <cell r="J517">
            <v>24</v>
          </cell>
          <cell r="M517" t="str">
            <v>Unlimited</v>
          </cell>
          <cell r="O517" t="str">
            <v>Unlimited</v>
          </cell>
          <cell r="P517" t="str">
            <v>EGP</v>
          </cell>
          <cell r="Q517" t="str">
            <v>?</v>
          </cell>
          <cell r="R517" t="str">
            <v>?</v>
          </cell>
          <cell r="S517">
            <v>1875</v>
          </cell>
          <cell r="V517">
            <v>12</v>
          </cell>
          <cell r="W517" t="str">
            <v>Yes</v>
          </cell>
          <cell r="X517" t="str">
            <v>No</v>
          </cell>
          <cell r="Y517" t="str">
            <v>No</v>
          </cell>
          <cell r="AA517" t="str">
            <v>?</v>
          </cell>
          <cell r="AB517">
            <v>0.15</v>
          </cell>
          <cell r="AC517">
            <v>7.15</v>
          </cell>
          <cell r="AD517">
            <v>262.24</v>
          </cell>
          <cell r="AE517">
            <v>1.9276049900000001</v>
          </cell>
        </row>
        <row r="518">
          <cell r="C518" t="str">
            <v>Egypt</v>
          </cell>
          <cell r="D518" t="str">
            <v>Tedata [Egypt]</v>
          </cell>
          <cell r="E518" t="str">
            <v>ADSL</v>
          </cell>
          <cell r="F518" t="str">
            <v>Limited ADSL</v>
          </cell>
          <cell r="H518">
            <v>256</v>
          </cell>
          <cell r="I518" t="str">
            <v>Kbps</v>
          </cell>
          <cell r="J518">
            <v>0.25600000000000001</v>
          </cell>
          <cell r="M518">
            <v>2</v>
          </cell>
          <cell r="N518" t="str">
            <v>GB</v>
          </cell>
          <cell r="O518">
            <v>2</v>
          </cell>
          <cell r="P518" t="str">
            <v>EGP</v>
          </cell>
          <cell r="Q518" t="str">
            <v>?</v>
          </cell>
          <cell r="R518" t="str">
            <v>?</v>
          </cell>
          <cell r="S518">
            <v>45</v>
          </cell>
          <cell r="V518">
            <v>1</v>
          </cell>
          <cell r="W518" t="str">
            <v>Yes</v>
          </cell>
          <cell r="X518" t="str">
            <v>No</v>
          </cell>
          <cell r="Y518" t="str">
            <v>No</v>
          </cell>
          <cell r="AA518" t="str">
            <v>?</v>
          </cell>
          <cell r="AB518">
            <v>0.15</v>
          </cell>
          <cell r="AC518">
            <v>7.15</v>
          </cell>
          <cell r="AD518">
            <v>6.29</v>
          </cell>
          <cell r="AE518">
            <v>1.9276049900000001</v>
          </cell>
        </row>
        <row r="519">
          <cell r="C519" t="str">
            <v>El Salvador</v>
          </cell>
          <cell r="D519" t="str">
            <v>Claro (El Salvador) [El Salvador]</v>
          </cell>
          <cell r="E519" t="str">
            <v>ADSL</v>
          </cell>
          <cell r="F519" t="str">
            <v>Internet+Landline</v>
          </cell>
          <cell r="H519">
            <v>1</v>
          </cell>
          <cell r="I519" t="str">
            <v>Mbps</v>
          </cell>
          <cell r="J519">
            <v>1</v>
          </cell>
          <cell r="P519" t="str">
            <v>USD</v>
          </cell>
          <cell r="Q519" t="str">
            <v>?</v>
          </cell>
          <cell r="R519" t="str">
            <v>?</v>
          </cell>
          <cell r="S519">
            <v>15.99</v>
          </cell>
          <cell r="W519" t="str">
            <v>No</v>
          </cell>
          <cell r="X519" t="str">
            <v>No</v>
          </cell>
          <cell r="Y519" t="str">
            <v>Yes</v>
          </cell>
          <cell r="AA519" t="str">
            <v>No</v>
          </cell>
          <cell r="AB519">
            <v>0.13</v>
          </cell>
          <cell r="AC519">
            <v>1</v>
          </cell>
          <cell r="AD519">
            <v>15.99</v>
          </cell>
          <cell r="AE519">
            <v>0.49290930100000002</v>
          </cell>
        </row>
        <row r="520">
          <cell r="C520" t="str">
            <v>El Salvador</v>
          </cell>
          <cell r="D520" t="str">
            <v>Claro (El Salvador) [El Salvador]</v>
          </cell>
          <cell r="E520" t="str">
            <v>ADSL</v>
          </cell>
          <cell r="F520" t="str">
            <v>Internet+Landline</v>
          </cell>
          <cell r="H520">
            <v>2</v>
          </cell>
          <cell r="I520" t="str">
            <v>Mbps</v>
          </cell>
          <cell r="J520">
            <v>2</v>
          </cell>
          <cell r="P520" t="str">
            <v>USD</v>
          </cell>
          <cell r="Q520" t="str">
            <v>?</v>
          </cell>
          <cell r="R520" t="str">
            <v>?</v>
          </cell>
          <cell r="S520">
            <v>17.989999999999998</v>
          </cell>
          <cell r="W520" t="str">
            <v>No</v>
          </cell>
          <cell r="X520" t="str">
            <v>No</v>
          </cell>
          <cell r="Y520" t="str">
            <v>Yes</v>
          </cell>
          <cell r="AA520" t="str">
            <v>No</v>
          </cell>
          <cell r="AB520">
            <v>0.13</v>
          </cell>
          <cell r="AC520">
            <v>1</v>
          </cell>
          <cell r="AD520">
            <v>17.989999999999998</v>
          </cell>
          <cell r="AE520">
            <v>0.49290930100000002</v>
          </cell>
        </row>
        <row r="521">
          <cell r="C521" t="str">
            <v>El Salvador</v>
          </cell>
          <cell r="D521" t="str">
            <v>Claro (El Salvador) [El Salvador]</v>
          </cell>
          <cell r="E521" t="str">
            <v>ADSL</v>
          </cell>
          <cell r="F521" t="str">
            <v>Casa Claro Doble Internet</v>
          </cell>
          <cell r="H521">
            <v>1</v>
          </cell>
          <cell r="I521" t="str">
            <v>Mbps</v>
          </cell>
          <cell r="J521">
            <v>1</v>
          </cell>
          <cell r="P521" t="str">
            <v>USD</v>
          </cell>
          <cell r="Q521" t="str">
            <v>?</v>
          </cell>
          <cell r="R521" t="str">
            <v>?</v>
          </cell>
          <cell r="S521">
            <v>22</v>
          </cell>
          <cell r="W521" t="str">
            <v>No</v>
          </cell>
          <cell r="X521" t="str">
            <v>No</v>
          </cell>
          <cell r="Y521" t="str">
            <v>Yes</v>
          </cell>
          <cell r="Z521" t="str">
            <v>Free calls to Claro landlines plus limited other free calls</v>
          </cell>
          <cell r="AA521" t="str">
            <v>No</v>
          </cell>
          <cell r="AB521">
            <v>0.13</v>
          </cell>
          <cell r="AC521">
            <v>1</v>
          </cell>
          <cell r="AD521">
            <v>22</v>
          </cell>
          <cell r="AE521">
            <v>0.49290930100000002</v>
          </cell>
        </row>
        <row r="522">
          <cell r="C522" t="str">
            <v>El Salvador</v>
          </cell>
          <cell r="D522" t="str">
            <v>Claro (El Salvador) [El Salvador]</v>
          </cell>
          <cell r="E522" t="str">
            <v>ADSL</v>
          </cell>
          <cell r="F522" t="str">
            <v>Casa Claro Doble Internet</v>
          </cell>
          <cell r="H522">
            <v>2</v>
          </cell>
          <cell r="I522" t="str">
            <v>Mbps</v>
          </cell>
          <cell r="J522">
            <v>2</v>
          </cell>
          <cell r="P522" t="str">
            <v>USD</v>
          </cell>
          <cell r="Q522" t="str">
            <v>?</v>
          </cell>
          <cell r="R522" t="str">
            <v>?</v>
          </cell>
          <cell r="S522">
            <v>27</v>
          </cell>
          <cell r="W522" t="str">
            <v>No</v>
          </cell>
          <cell r="X522" t="str">
            <v>No</v>
          </cell>
          <cell r="Y522" t="str">
            <v>Yes</v>
          </cell>
          <cell r="Z522" t="str">
            <v>Free calls to Claro landlines plus limited other free calls</v>
          </cell>
          <cell r="AA522" t="str">
            <v>No</v>
          </cell>
          <cell r="AB522">
            <v>0.13</v>
          </cell>
          <cell r="AC522">
            <v>1</v>
          </cell>
          <cell r="AD522">
            <v>27</v>
          </cell>
          <cell r="AE522">
            <v>0.49290930100000002</v>
          </cell>
        </row>
        <row r="523">
          <cell r="C523" t="str">
            <v>El Salvador</v>
          </cell>
          <cell r="D523" t="str">
            <v>Claro (El Salvador) [El Salvador]</v>
          </cell>
          <cell r="E523" t="str">
            <v>ADSL</v>
          </cell>
          <cell r="F523" t="str">
            <v>Casa Claro Doble Internet</v>
          </cell>
          <cell r="H523">
            <v>3</v>
          </cell>
          <cell r="I523" t="str">
            <v>Mbps</v>
          </cell>
          <cell r="J523">
            <v>3</v>
          </cell>
          <cell r="P523" t="str">
            <v>USD</v>
          </cell>
          <cell r="Q523" t="str">
            <v>?</v>
          </cell>
          <cell r="R523" t="str">
            <v>?</v>
          </cell>
          <cell r="S523">
            <v>35</v>
          </cell>
          <cell r="W523" t="str">
            <v>No</v>
          </cell>
          <cell r="X523" t="str">
            <v>No</v>
          </cell>
          <cell r="Y523" t="str">
            <v>Yes</v>
          </cell>
          <cell r="Z523" t="str">
            <v>Free calls to Claro landlines plus limited other free calls</v>
          </cell>
          <cell r="AA523" t="str">
            <v>No</v>
          </cell>
          <cell r="AB523">
            <v>0.13</v>
          </cell>
          <cell r="AC523">
            <v>1</v>
          </cell>
          <cell r="AD523">
            <v>35</v>
          </cell>
          <cell r="AE523">
            <v>0.49290930100000002</v>
          </cell>
        </row>
        <row r="524">
          <cell r="C524" t="str">
            <v>El Salvador</v>
          </cell>
          <cell r="D524" t="str">
            <v>Claro (El Salvador) [El Salvador]</v>
          </cell>
          <cell r="E524" t="str">
            <v>ADSL</v>
          </cell>
          <cell r="F524" t="str">
            <v>Casa Claro Doble Internet</v>
          </cell>
          <cell r="H524">
            <v>5</v>
          </cell>
          <cell r="I524" t="str">
            <v>Mbps</v>
          </cell>
          <cell r="J524">
            <v>5</v>
          </cell>
          <cell r="P524" t="str">
            <v>USD</v>
          </cell>
          <cell r="Q524" t="str">
            <v>?</v>
          </cell>
          <cell r="R524" t="str">
            <v>?</v>
          </cell>
          <cell r="S524">
            <v>42</v>
          </cell>
          <cell r="W524" t="str">
            <v>No</v>
          </cell>
          <cell r="X524" t="str">
            <v>No</v>
          </cell>
          <cell r="Y524" t="str">
            <v>Yes</v>
          </cell>
          <cell r="Z524" t="str">
            <v>Free calls to Claro landlines plus limited other free calls</v>
          </cell>
          <cell r="AA524" t="str">
            <v>No</v>
          </cell>
          <cell r="AB524">
            <v>0.13</v>
          </cell>
          <cell r="AC524">
            <v>1</v>
          </cell>
          <cell r="AD524">
            <v>42</v>
          </cell>
          <cell r="AE524">
            <v>0.49290930100000002</v>
          </cell>
        </row>
        <row r="525">
          <cell r="C525" t="str">
            <v>El Salvador</v>
          </cell>
          <cell r="D525" t="str">
            <v>Claro (El Salvador) [El Salvador]</v>
          </cell>
          <cell r="E525" t="str">
            <v>ADSL</v>
          </cell>
          <cell r="F525" t="str">
            <v>Casa Claro Doble Internet</v>
          </cell>
          <cell r="H525">
            <v>10</v>
          </cell>
          <cell r="I525" t="str">
            <v>Mbps</v>
          </cell>
          <cell r="J525">
            <v>10</v>
          </cell>
          <cell r="P525" t="str">
            <v>USD</v>
          </cell>
          <cell r="Q525" t="str">
            <v>?</v>
          </cell>
          <cell r="R525" t="str">
            <v>?</v>
          </cell>
          <cell r="S525">
            <v>58</v>
          </cell>
          <cell r="W525" t="str">
            <v>No</v>
          </cell>
          <cell r="X525" t="str">
            <v>No</v>
          </cell>
          <cell r="Y525" t="str">
            <v>Yes</v>
          </cell>
          <cell r="Z525" t="str">
            <v>Free calls to Claro landlines plus limited other free calls</v>
          </cell>
          <cell r="AA525" t="str">
            <v>No</v>
          </cell>
          <cell r="AB525">
            <v>0.13</v>
          </cell>
          <cell r="AC525">
            <v>1</v>
          </cell>
          <cell r="AD525">
            <v>58</v>
          </cell>
          <cell r="AE525">
            <v>0.49290930100000002</v>
          </cell>
        </row>
        <row r="526">
          <cell r="C526" t="str">
            <v>Ethiopia</v>
          </cell>
          <cell r="D526" t="str">
            <v>Ethio Telecom [Ethiopia]</v>
          </cell>
          <cell r="E526" t="str">
            <v>ADSL</v>
          </cell>
          <cell r="F526" t="str">
            <v>Limited ADSL</v>
          </cell>
          <cell r="H526">
            <v>512</v>
          </cell>
          <cell r="I526" t="str">
            <v>Kbps</v>
          </cell>
          <cell r="J526">
            <v>0.51200000000000001</v>
          </cell>
          <cell r="M526">
            <v>2</v>
          </cell>
          <cell r="N526" t="str">
            <v>GB</v>
          </cell>
          <cell r="O526">
            <v>2</v>
          </cell>
          <cell r="P526" t="str">
            <v>ETB</v>
          </cell>
          <cell r="Q526">
            <v>280</v>
          </cell>
          <cell r="R526">
            <v>300</v>
          </cell>
          <cell r="S526">
            <v>250</v>
          </cell>
          <cell r="W526" t="str">
            <v>?</v>
          </cell>
          <cell r="X526" t="str">
            <v>No</v>
          </cell>
          <cell r="Y526" t="str">
            <v>No</v>
          </cell>
          <cell r="AA526" t="str">
            <v>Yes</v>
          </cell>
          <cell r="AB526">
            <v>0.15</v>
          </cell>
          <cell r="AC526">
            <v>19.87</v>
          </cell>
          <cell r="AD526">
            <v>12.58</v>
          </cell>
          <cell r="AE526">
            <v>6.6937785649999997</v>
          </cell>
        </row>
        <row r="527">
          <cell r="C527" t="str">
            <v>Ethiopia</v>
          </cell>
          <cell r="D527" t="str">
            <v>Ethio Telecom [Ethiopia]</v>
          </cell>
          <cell r="E527" t="str">
            <v>ADSL</v>
          </cell>
          <cell r="F527" t="str">
            <v>Limited ADSL</v>
          </cell>
          <cell r="H527">
            <v>1</v>
          </cell>
          <cell r="I527" t="str">
            <v>Mbps</v>
          </cell>
          <cell r="J527">
            <v>1</v>
          </cell>
          <cell r="M527">
            <v>4</v>
          </cell>
          <cell r="N527" t="str">
            <v>GB</v>
          </cell>
          <cell r="O527">
            <v>4</v>
          </cell>
          <cell r="P527" t="str">
            <v>ETB</v>
          </cell>
          <cell r="Q527">
            <v>280</v>
          </cell>
          <cell r="R527">
            <v>300</v>
          </cell>
          <cell r="S527">
            <v>400</v>
          </cell>
          <cell r="W527" t="str">
            <v>?</v>
          </cell>
          <cell r="X527" t="str">
            <v>No</v>
          </cell>
          <cell r="Y527" t="str">
            <v>No</v>
          </cell>
          <cell r="AA527" t="str">
            <v>Yes</v>
          </cell>
          <cell r="AB527">
            <v>0.15</v>
          </cell>
          <cell r="AC527">
            <v>19.87</v>
          </cell>
          <cell r="AD527">
            <v>20.13</v>
          </cell>
          <cell r="AE527">
            <v>6.6937785649999997</v>
          </cell>
        </row>
        <row r="528">
          <cell r="C528" t="str">
            <v>Ethiopia</v>
          </cell>
          <cell r="D528" t="str">
            <v>Ethio Telecom [Ethiopia]</v>
          </cell>
          <cell r="E528" t="str">
            <v>ADSL</v>
          </cell>
          <cell r="F528" t="str">
            <v>Limited ADSL</v>
          </cell>
          <cell r="H528">
            <v>2</v>
          </cell>
          <cell r="I528" t="str">
            <v>Mbps</v>
          </cell>
          <cell r="J528">
            <v>2</v>
          </cell>
          <cell r="M528">
            <v>6</v>
          </cell>
          <cell r="N528" t="str">
            <v>GB</v>
          </cell>
          <cell r="O528">
            <v>6</v>
          </cell>
          <cell r="P528" t="str">
            <v>ETB</v>
          </cell>
          <cell r="Q528">
            <v>280</v>
          </cell>
          <cell r="R528">
            <v>300</v>
          </cell>
          <cell r="S528">
            <v>550</v>
          </cell>
          <cell r="W528" t="str">
            <v>?</v>
          </cell>
          <cell r="X528" t="str">
            <v>No</v>
          </cell>
          <cell r="Y528" t="str">
            <v>No</v>
          </cell>
          <cell r="AA528" t="str">
            <v>Yes</v>
          </cell>
          <cell r="AB528">
            <v>0.15</v>
          </cell>
          <cell r="AC528">
            <v>19.87</v>
          </cell>
          <cell r="AD528">
            <v>27.68</v>
          </cell>
          <cell r="AE528">
            <v>6.6937785649999997</v>
          </cell>
        </row>
        <row r="529">
          <cell r="C529" t="str">
            <v>Ethiopia</v>
          </cell>
          <cell r="D529" t="str">
            <v>Ethio Telecom [Ethiopia]</v>
          </cell>
          <cell r="E529" t="str">
            <v>ADSL</v>
          </cell>
          <cell r="F529" t="str">
            <v>Unlimited ADSL</v>
          </cell>
          <cell r="H529">
            <v>256</v>
          </cell>
          <cell r="I529" t="str">
            <v>Kbps</v>
          </cell>
          <cell r="J529">
            <v>0.25600000000000001</v>
          </cell>
          <cell r="M529">
            <v>6</v>
          </cell>
          <cell r="N529" t="str">
            <v>GB</v>
          </cell>
          <cell r="O529">
            <v>6</v>
          </cell>
          <cell r="P529" t="str">
            <v>ETB</v>
          </cell>
          <cell r="Q529">
            <v>343.48</v>
          </cell>
          <cell r="R529">
            <v>261</v>
          </cell>
          <cell r="S529">
            <v>475</v>
          </cell>
          <cell r="W529" t="str">
            <v>?</v>
          </cell>
          <cell r="X529" t="str">
            <v>No</v>
          </cell>
          <cell r="Y529" t="str">
            <v>No</v>
          </cell>
          <cell r="AA529" t="str">
            <v>Yes</v>
          </cell>
          <cell r="AB529">
            <v>0.15</v>
          </cell>
          <cell r="AC529">
            <v>19.87</v>
          </cell>
          <cell r="AD529">
            <v>23.91</v>
          </cell>
          <cell r="AE529">
            <v>6.6937785649999997</v>
          </cell>
        </row>
        <row r="530">
          <cell r="C530" t="str">
            <v>Ethiopia</v>
          </cell>
          <cell r="D530" t="str">
            <v>Ethio Telecom [Ethiopia]</v>
          </cell>
          <cell r="E530" t="str">
            <v>ADSL</v>
          </cell>
          <cell r="F530" t="str">
            <v>Unlimited ADSL</v>
          </cell>
          <cell r="H530">
            <v>512</v>
          </cell>
          <cell r="I530" t="str">
            <v>Kbps</v>
          </cell>
          <cell r="J530">
            <v>0.51200000000000001</v>
          </cell>
          <cell r="M530">
            <v>6</v>
          </cell>
          <cell r="N530" t="str">
            <v>GB</v>
          </cell>
          <cell r="O530">
            <v>6</v>
          </cell>
          <cell r="P530" t="str">
            <v>ETB</v>
          </cell>
          <cell r="Q530">
            <v>343.48</v>
          </cell>
          <cell r="R530">
            <v>261</v>
          </cell>
          <cell r="S530">
            <v>950</v>
          </cell>
          <cell r="W530" t="str">
            <v>?</v>
          </cell>
          <cell r="X530" t="str">
            <v>No</v>
          </cell>
          <cell r="Y530" t="str">
            <v>No</v>
          </cell>
          <cell r="AA530" t="str">
            <v>Yes</v>
          </cell>
          <cell r="AB530">
            <v>0.15</v>
          </cell>
          <cell r="AC530">
            <v>19.87</v>
          </cell>
          <cell r="AD530">
            <v>47.81</v>
          </cell>
          <cell r="AE530">
            <v>6.6937785649999997</v>
          </cell>
        </row>
        <row r="531">
          <cell r="C531" t="str">
            <v>Ethiopia</v>
          </cell>
          <cell r="D531" t="str">
            <v>Ethio Telecom [Ethiopia]</v>
          </cell>
          <cell r="E531" t="str">
            <v>ADSL</v>
          </cell>
          <cell r="F531" t="str">
            <v>Unlimited ADSL</v>
          </cell>
          <cell r="H531">
            <v>1</v>
          </cell>
          <cell r="I531" t="str">
            <v>Mbps</v>
          </cell>
          <cell r="J531">
            <v>1</v>
          </cell>
          <cell r="M531" t="str">
            <v>Unlimited</v>
          </cell>
          <cell r="O531" t="str">
            <v>Unlimited</v>
          </cell>
          <cell r="P531" t="str">
            <v>ETB</v>
          </cell>
          <cell r="Q531">
            <v>343.48</v>
          </cell>
          <cell r="R531">
            <v>261</v>
          </cell>
          <cell r="S531">
            <v>1700</v>
          </cell>
          <cell r="W531" t="str">
            <v>?</v>
          </cell>
          <cell r="X531" t="str">
            <v>No</v>
          </cell>
          <cell r="Y531" t="str">
            <v>No</v>
          </cell>
          <cell r="AA531" t="str">
            <v>Yes</v>
          </cell>
          <cell r="AB531">
            <v>0.15</v>
          </cell>
          <cell r="AC531">
            <v>19.87</v>
          </cell>
          <cell r="AD531">
            <v>85.56</v>
          </cell>
          <cell r="AE531">
            <v>6.6937785649999997</v>
          </cell>
        </row>
        <row r="532">
          <cell r="C532" t="str">
            <v>Ethiopia</v>
          </cell>
          <cell r="D532" t="str">
            <v>Ethio Telecom [Ethiopia]</v>
          </cell>
          <cell r="E532" t="str">
            <v>ADSL</v>
          </cell>
          <cell r="F532" t="str">
            <v>Unlimited ADSL</v>
          </cell>
          <cell r="H532">
            <v>2</v>
          </cell>
          <cell r="I532" t="str">
            <v>Mbps</v>
          </cell>
          <cell r="J532">
            <v>2</v>
          </cell>
          <cell r="M532" t="str">
            <v>Unlimited</v>
          </cell>
          <cell r="O532" t="str">
            <v>Unlimited</v>
          </cell>
          <cell r="P532" t="str">
            <v>ETB</v>
          </cell>
          <cell r="Q532">
            <v>343.48</v>
          </cell>
          <cell r="R532">
            <v>261</v>
          </cell>
          <cell r="S532">
            <v>3075</v>
          </cell>
          <cell r="W532" t="str">
            <v>?</v>
          </cell>
          <cell r="X532" t="str">
            <v>No</v>
          </cell>
          <cell r="Y532" t="str">
            <v>No</v>
          </cell>
          <cell r="AA532" t="str">
            <v>Yes</v>
          </cell>
          <cell r="AB532">
            <v>0.15</v>
          </cell>
          <cell r="AC532">
            <v>19.87</v>
          </cell>
          <cell r="AD532">
            <v>154.76</v>
          </cell>
          <cell r="AE532">
            <v>6.6937785649999997</v>
          </cell>
        </row>
        <row r="533">
          <cell r="C533" t="str">
            <v>Ethiopia</v>
          </cell>
          <cell r="D533" t="str">
            <v>Ethio Telecom [Ethiopia]</v>
          </cell>
          <cell r="E533" t="str">
            <v>ADSL</v>
          </cell>
          <cell r="F533" t="str">
            <v>Unlimited ADSL</v>
          </cell>
          <cell r="H533">
            <v>3</v>
          </cell>
          <cell r="I533" t="str">
            <v>Mbps</v>
          </cell>
          <cell r="J533">
            <v>3</v>
          </cell>
          <cell r="M533" t="str">
            <v>Unlimited</v>
          </cell>
          <cell r="O533" t="str">
            <v>Unlimited</v>
          </cell>
          <cell r="P533" t="str">
            <v>ETB</v>
          </cell>
          <cell r="Q533">
            <v>343.48</v>
          </cell>
          <cell r="R533">
            <v>261</v>
          </cell>
          <cell r="S533">
            <v>4775</v>
          </cell>
          <cell r="W533" t="str">
            <v>?</v>
          </cell>
          <cell r="X533" t="str">
            <v>No</v>
          </cell>
          <cell r="Y533" t="str">
            <v>No</v>
          </cell>
          <cell r="AA533" t="str">
            <v>Yes</v>
          </cell>
          <cell r="AB533">
            <v>0.15</v>
          </cell>
          <cell r="AC533">
            <v>19.87</v>
          </cell>
          <cell r="AD533">
            <v>240.31</v>
          </cell>
          <cell r="AE533">
            <v>6.6937785649999997</v>
          </cell>
        </row>
        <row r="534">
          <cell r="C534" t="str">
            <v>Ethiopia</v>
          </cell>
          <cell r="D534" t="str">
            <v>Ethio Telecom [Ethiopia]</v>
          </cell>
          <cell r="E534" t="str">
            <v>ADSL</v>
          </cell>
          <cell r="F534" t="str">
            <v>Unlimited ADSL</v>
          </cell>
          <cell r="H534">
            <v>4</v>
          </cell>
          <cell r="I534" t="str">
            <v>Mbps</v>
          </cell>
          <cell r="J534">
            <v>4</v>
          </cell>
          <cell r="M534" t="str">
            <v>Unlimited</v>
          </cell>
          <cell r="O534" t="str">
            <v>Unlimited</v>
          </cell>
          <cell r="P534" t="str">
            <v>ETB</v>
          </cell>
          <cell r="Q534">
            <v>343.48</v>
          </cell>
          <cell r="R534">
            <v>261</v>
          </cell>
          <cell r="S534">
            <v>5550</v>
          </cell>
          <cell r="W534" t="str">
            <v>?</v>
          </cell>
          <cell r="X534" t="str">
            <v>No</v>
          </cell>
          <cell r="Y534" t="str">
            <v>No</v>
          </cell>
          <cell r="AA534" t="str">
            <v>Yes</v>
          </cell>
          <cell r="AB534">
            <v>0.15</v>
          </cell>
          <cell r="AC534">
            <v>19.87</v>
          </cell>
          <cell r="AD534">
            <v>279.32</v>
          </cell>
          <cell r="AE534">
            <v>6.6937785649999997</v>
          </cell>
        </row>
        <row r="535">
          <cell r="C535" t="str">
            <v>Finland</v>
          </cell>
          <cell r="D535" t="str">
            <v>Elisa [Finland]</v>
          </cell>
          <cell r="E535" t="str">
            <v>FTTC</v>
          </cell>
          <cell r="F535" t="str">
            <v>Saunalahti Broadband</v>
          </cell>
          <cell r="H535">
            <v>100</v>
          </cell>
          <cell r="I535" t="str">
            <v>Mbps</v>
          </cell>
          <cell r="J535">
            <v>100</v>
          </cell>
          <cell r="K535">
            <v>10</v>
          </cell>
          <cell r="L535" t="str">
            <v>Mbps</v>
          </cell>
          <cell r="P535" t="str">
            <v>EUR</v>
          </cell>
          <cell r="Q535">
            <v>0</v>
          </cell>
          <cell r="R535">
            <v>90</v>
          </cell>
          <cell r="S535">
            <v>29.9</v>
          </cell>
          <cell r="T535">
            <v>19.899999999999999</v>
          </cell>
          <cell r="U535">
            <v>12</v>
          </cell>
          <cell r="V535">
            <v>24</v>
          </cell>
          <cell r="W535" t="str">
            <v>No</v>
          </cell>
          <cell r="X535" t="str">
            <v>No</v>
          </cell>
          <cell r="Y535" t="str">
            <v>No</v>
          </cell>
          <cell r="AA535" t="str">
            <v>Yes</v>
          </cell>
          <cell r="AB535">
            <v>0.24</v>
          </cell>
          <cell r="AC535">
            <v>0.79</v>
          </cell>
          <cell r="AD535">
            <v>37.85</v>
          </cell>
          <cell r="AE535">
            <v>0.92974217800000003</v>
          </cell>
        </row>
        <row r="536">
          <cell r="C536" t="str">
            <v>Finland</v>
          </cell>
          <cell r="D536" t="str">
            <v>Elisa [Finland]</v>
          </cell>
          <cell r="E536" t="str">
            <v>FTTC</v>
          </cell>
          <cell r="F536" t="str">
            <v>Saunalahti Broadband</v>
          </cell>
          <cell r="H536">
            <v>50</v>
          </cell>
          <cell r="I536" t="str">
            <v>Mbps</v>
          </cell>
          <cell r="J536">
            <v>50</v>
          </cell>
          <cell r="K536">
            <v>10</v>
          </cell>
          <cell r="L536" t="str">
            <v>Mbps</v>
          </cell>
          <cell r="P536" t="str">
            <v>EUR</v>
          </cell>
          <cell r="Q536">
            <v>0</v>
          </cell>
          <cell r="R536">
            <v>90</v>
          </cell>
          <cell r="S536">
            <v>29.9</v>
          </cell>
          <cell r="T536">
            <v>9.9</v>
          </cell>
          <cell r="U536">
            <v>12</v>
          </cell>
          <cell r="V536">
            <v>24</v>
          </cell>
          <cell r="W536" t="str">
            <v>No</v>
          </cell>
          <cell r="X536" t="str">
            <v>No</v>
          </cell>
          <cell r="Y536" t="str">
            <v>No</v>
          </cell>
          <cell r="AA536" t="str">
            <v>Yes</v>
          </cell>
          <cell r="AB536">
            <v>0.24</v>
          </cell>
          <cell r="AC536">
            <v>0.79</v>
          </cell>
          <cell r="AD536">
            <v>37.85</v>
          </cell>
          <cell r="AE536">
            <v>0.92974217800000003</v>
          </cell>
        </row>
        <row r="537">
          <cell r="C537" t="str">
            <v>Finland</v>
          </cell>
          <cell r="D537" t="str">
            <v>Elisa [Finland]</v>
          </cell>
          <cell r="E537" t="str">
            <v>FTTC</v>
          </cell>
          <cell r="F537" t="str">
            <v>Saunalahti Broadband</v>
          </cell>
          <cell r="H537">
            <v>10</v>
          </cell>
          <cell r="I537" t="str">
            <v>Mbps</v>
          </cell>
          <cell r="J537">
            <v>10</v>
          </cell>
          <cell r="K537">
            <v>10</v>
          </cell>
          <cell r="L537" t="str">
            <v>Mbps</v>
          </cell>
          <cell r="P537" t="str">
            <v>EUR</v>
          </cell>
          <cell r="Q537">
            <v>0</v>
          </cell>
          <cell r="R537">
            <v>90</v>
          </cell>
          <cell r="S537">
            <v>19.899999999999999</v>
          </cell>
          <cell r="T537">
            <v>9.9</v>
          </cell>
          <cell r="U537">
            <v>12</v>
          </cell>
          <cell r="V537">
            <v>24</v>
          </cell>
          <cell r="W537" t="str">
            <v>No</v>
          </cell>
          <cell r="X537" t="str">
            <v>No</v>
          </cell>
          <cell r="Y537" t="str">
            <v>No</v>
          </cell>
          <cell r="AA537" t="str">
            <v>Yes</v>
          </cell>
          <cell r="AB537">
            <v>0.24</v>
          </cell>
          <cell r="AC537">
            <v>0.79</v>
          </cell>
          <cell r="AD537">
            <v>25.19</v>
          </cell>
          <cell r="AE537">
            <v>0.92974217800000003</v>
          </cell>
        </row>
        <row r="538">
          <cell r="C538" t="str">
            <v>Finland</v>
          </cell>
          <cell r="D538" t="str">
            <v>Sonera [Finland]</v>
          </cell>
          <cell r="E538" t="str">
            <v>ADSL</v>
          </cell>
          <cell r="F538" t="str">
            <v>Sonera Broadband</v>
          </cell>
          <cell r="H538">
            <v>8</v>
          </cell>
          <cell r="I538" t="str">
            <v>Mbps</v>
          </cell>
          <cell r="J538">
            <v>8</v>
          </cell>
          <cell r="P538" t="str">
            <v>EUR</v>
          </cell>
          <cell r="Q538">
            <v>0</v>
          </cell>
          <cell r="R538">
            <v>0</v>
          </cell>
          <cell r="S538">
            <v>29.9</v>
          </cell>
          <cell r="T538">
            <v>19.899999999999999</v>
          </cell>
          <cell r="U538">
            <v>12</v>
          </cell>
          <cell r="V538">
            <v>24</v>
          </cell>
          <cell r="W538" t="str">
            <v>No</v>
          </cell>
          <cell r="X538" t="str">
            <v>No</v>
          </cell>
          <cell r="Y538" t="str">
            <v>No</v>
          </cell>
          <cell r="AA538" t="str">
            <v>Yes</v>
          </cell>
          <cell r="AB538">
            <v>0.24</v>
          </cell>
          <cell r="AC538">
            <v>0.79</v>
          </cell>
          <cell r="AD538">
            <v>37.85</v>
          </cell>
          <cell r="AE538">
            <v>0.92974217800000003</v>
          </cell>
        </row>
        <row r="539">
          <cell r="C539" t="str">
            <v>Finland</v>
          </cell>
          <cell r="D539" t="str">
            <v>Sonera [Finland]</v>
          </cell>
          <cell r="E539" t="str">
            <v>ADSL</v>
          </cell>
          <cell r="F539" t="str">
            <v>Sonera Broadband</v>
          </cell>
          <cell r="H539">
            <v>20</v>
          </cell>
          <cell r="I539" t="str">
            <v>Mbps</v>
          </cell>
          <cell r="J539">
            <v>20</v>
          </cell>
          <cell r="P539" t="str">
            <v>EUR</v>
          </cell>
          <cell r="Q539">
            <v>0</v>
          </cell>
          <cell r="R539">
            <v>0</v>
          </cell>
          <cell r="S539">
            <v>29.9</v>
          </cell>
          <cell r="V539">
            <v>24</v>
          </cell>
          <cell r="W539" t="str">
            <v>No</v>
          </cell>
          <cell r="X539" t="str">
            <v>No</v>
          </cell>
          <cell r="Y539" t="str">
            <v>No</v>
          </cell>
          <cell r="AA539" t="str">
            <v>Yes</v>
          </cell>
          <cell r="AB539">
            <v>0.24</v>
          </cell>
          <cell r="AC539">
            <v>0.79</v>
          </cell>
          <cell r="AD539">
            <v>37.85</v>
          </cell>
          <cell r="AE539">
            <v>0.92974217800000003</v>
          </cell>
        </row>
        <row r="540">
          <cell r="C540" t="str">
            <v>Finland</v>
          </cell>
          <cell r="D540" t="str">
            <v>Sonera [Finland]</v>
          </cell>
          <cell r="E540" t="str">
            <v>VDSL</v>
          </cell>
          <cell r="F540" t="str">
            <v>Sonera Broadband</v>
          </cell>
          <cell r="H540">
            <v>10</v>
          </cell>
          <cell r="I540" t="str">
            <v>Mbps</v>
          </cell>
          <cell r="J540">
            <v>10</v>
          </cell>
          <cell r="P540" t="str">
            <v>EUR</v>
          </cell>
          <cell r="Q540">
            <v>0</v>
          </cell>
          <cell r="R540">
            <v>0</v>
          </cell>
          <cell r="S540">
            <v>29.9</v>
          </cell>
          <cell r="T540">
            <v>19.899999999999999</v>
          </cell>
          <cell r="U540">
            <v>12</v>
          </cell>
          <cell r="V540">
            <v>24</v>
          </cell>
          <cell r="W540" t="str">
            <v>No</v>
          </cell>
          <cell r="X540" t="str">
            <v>No</v>
          </cell>
          <cell r="Y540" t="str">
            <v>No</v>
          </cell>
          <cell r="AA540" t="str">
            <v>Yes</v>
          </cell>
          <cell r="AB540">
            <v>0.24</v>
          </cell>
          <cell r="AC540">
            <v>0.79</v>
          </cell>
          <cell r="AD540">
            <v>37.85</v>
          </cell>
          <cell r="AE540">
            <v>0.92974217800000003</v>
          </cell>
        </row>
        <row r="541">
          <cell r="C541" t="str">
            <v>Finland</v>
          </cell>
          <cell r="D541" t="str">
            <v>Sonera [Finland]</v>
          </cell>
          <cell r="E541" t="str">
            <v>VDSL</v>
          </cell>
          <cell r="F541" t="str">
            <v>Sonera Broadband</v>
          </cell>
          <cell r="H541">
            <v>50</v>
          </cell>
          <cell r="I541" t="str">
            <v>Mbps</v>
          </cell>
          <cell r="J541">
            <v>50</v>
          </cell>
          <cell r="P541" t="str">
            <v>EUR</v>
          </cell>
          <cell r="Q541">
            <v>0</v>
          </cell>
          <cell r="R541">
            <v>0</v>
          </cell>
          <cell r="S541">
            <v>29.9</v>
          </cell>
          <cell r="V541">
            <v>24</v>
          </cell>
          <cell r="W541" t="str">
            <v>No</v>
          </cell>
          <cell r="X541" t="str">
            <v>No</v>
          </cell>
          <cell r="Y541" t="str">
            <v>No</v>
          </cell>
          <cell r="AA541" t="str">
            <v>Yes</v>
          </cell>
          <cell r="AB541">
            <v>0.24</v>
          </cell>
          <cell r="AC541">
            <v>0.79</v>
          </cell>
          <cell r="AD541">
            <v>37.85</v>
          </cell>
          <cell r="AE541">
            <v>0.92974217800000003</v>
          </cell>
        </row>
        <row r="542">
          <cell r="C542" t="str">
            <v>France</v>
          </cell>
          <cell r="D542" t="str">
            <v>France Telecom/Orange [France]</v>
          </cell>
          <cell r="E542" t="str">
            <v>ADSL/VDSL</v>
          </cell>
          <cell r="F542" t="str">
            <v>Livebox Zen</v>
          </cell>
          <cell r="G542" t="str">
            <v>Up to</v>
          </cell>
          <cell r="H542">
            <v>8</v>
          </cell>
          <cell r="I542" t="str">
            <v>Mbps</v>
          </cell>
          <cell r="J542">
            <v>8</v>
          </cell>
          <cell r="P542" t="str">
            <v>EUR</v>
          </cell>
          <cell r="Q542">
            <v>0</v>
          </cell>
          <cell r="R542">
            <v>0</v>
          </cell>
          <cell r="S542">
            <v>33.99</v>
          </cell>
          <cell r="V542">
            <v>1</v>
          </cell>
          <cell r="W542" t="str">
            <v>No</v>
          </cell>
          <cell r="X542" t="str">
            <v>Yes</v>
          </cell>
          <cell r="Y542" t="str">
            <v>Yes</v>
          </cell>
          <cell r="AA542" t="str">
            <v>Yes</v>
          </cell>
          <cell r="AB542">
            <v>0.2</v>
          </cell>
          <cell r="AC542">
            <v>0.79</v>
          </cell>
          <cell r="AD542">
            <v>43.03</v>
          </cell>
          <cell r="AE542">
            <v>0.845264982</v>
          </cell>
        </row>
        <row r="543">
          <cell r="C543" t="str">
            <v>France</v>
          </cell>
          <cell r="D543" t="str">
            <v>France Telecom/Orange [France]</v>
          </cell>
          <cell r="E543" t="str">
            <v>ADSL/VDSL</v>
          </cell>
          <cell r="F543" t="str">
            <v>Livebox Zen Fibre</v>
          </cell>
          <cell r="G543" t="str">
            <v>Up to</v>
          </cell>
          <cell r="H543">
            <v>100</v>
          </cell>
          <cell r="I543" t="str">
            <v>Mbps</v>
          </cell>
          <cell r="J543">
            <v>100</v>
          </cell>
          <cell r="K543">
            <v>50</v>
          </cell>
          <cell r="L543" t="str">
            <v>Mbps</v>
          </cell>
          <cell r="P543" t="str">
            <v>EUR</v>
          </cell>
          <cell r="Q543">
            <v>0</v>
          </cell>
          <cell r="R543">
            <v>0</v>
          </cell>
          <cell r="S543">
            <v>33.99</v>
          </cell>
          <cell r="T543">
            <v>24.99</v>
          </cell>
          <cell r="U543">
            <v>12</v>
          </cell>
          <cell r="V543">
            <v>1</v>
          </cell>
          <cell r="W543" t="str">
            <v>No</v>
          </cell>
          <cell r="X543" t="str">
            <v>Yes</v>
          </cell>
          <cell r="Y543" t="str">
            <v>Yes</v>
          </cell>
          <cell r="AA543" t="str">
            <v>Yes</v>
          </cell>
          <cell r="AB543">
            <v>0.2</v>
          </cell>
          <cell r="AC543">
            <v>0.79</v>
          </cell>
          <cell r="AD543">
            <v>43.03</v>
          </cell>
          <cell r="AE543">
            <v>0.845264982</v>
          </cell>
        </row>
        <row r="544">
          <cell r="C544" t="str">
            <v>France</v>
          </cell>
          <cell r="D544" t="str">
            <v>SFR [France]</v>
          </cell>
          <cell r="E544" t="str">
            <v>ADSL</v>
          </cell>
          <cell r="F544" t="str">
            <v>Up to 25 Mega Internet (Internet Jusqu'Ã  25 MÃ©ga)</v>
          </cell>
          <cell r="G544" t="str">
            <v>Up to</v>
          </cell>
          <cell r="H544">
            <v>25</v>
          </cell>
          <cell r="I544" t="str">
            <v>Mbps</v>
          </cell>
          <cell r="J544">
            <v>25</v>
          </cell>
          <cell r="P544" t="str">
            <v>EUR</v>
          </cell>
          <cell r="Q544" t="str">
            <v>?</v>
          </cell>
          <cell r="R544" t="str">
            <v>?</v>
          </cell>
          <cell r="S544">
            <v>15.9</v>
          </cell>
          <cell r="W544" t="str">
            <v>Yes</v>
          </cell>
          <cell r="X544" t="str">
            <v>No</v>
          </cell>
          <cell r="Y544" t="str">
            <v>No</v>
          </cell>
          <cell r="AA544" t="str">
            <v>Yes</v>
          </cell>
          <cell r="AB544">
            <v>0.2</v>
          </cell>
          <cell r="AC544">
            <v>0.79</v>
          </cell>
          <cell r="AD544">
            <v>20.13</v>
          </cell>
          <cell r="AE544">
            <v>0.845264982</v>
          </cell>
        </row>
        <row r="545">
          <cell r="C545" t="str">
            <v>France</v>
          </cell>
          <cell r="D545" t="str">
            <v>SFR [France]</v>
          </cell>
          <cell r="E545" t="str">
            <v>ADSL</v>
          </cell>
          <cell r="F545" t="str">
            <v>Box SFR Limited Edition</v>
          </cell>
          <cell r="G545" t="str">
            <v>Up to</v>
          </cell>
          <cell r="H545">
            <v>12</v>
          </cell>
          <cell r="I545" t="str">
            <v>Mbps</v>
          </cell>
          <cell r="J545">
            <v>12</v>
          </cell>
          <cell r="K545">
            <v>1</v>
          </cell>
          <cell r="L545" t="str">
            <v>Mbps</v>
          </cell>
          <cell r="P545" t="str">
            <v>EUR</v>
          </cell>
          <cell r="Q545" t="str">
            <v>?</v>
          </cell>
          <cell r="R545" t="str">
            <v>?</v>
          </cell>
          <cell r="S545">
            <v>29.99</v>
          </cell>
          <cell r="T545">
            <v>19.989999999999998</v>
          </cell>
          <cell r="U545">
            <v>12</v>
          </cell>
          <cell r="W545" t="str">
            <v>No</v>
          </cell>
          <cell r="X545" t="str">
            <v>Yes</v>
          </cell>
          <cell r="Y545" t="str">
            <v>Yes</v>
          </cell>
          <cell r="Z545" t="str">
            <v>Unlimited nat'l landline</v>
          </cell>
          <cell r="AA545" t="str">
            <v>Yes</v>
          </cell>
          <cell r="AB545">
            <v>0.2</v>
          </cell>
          <cell r="AC545">
            <v>0.79</v>
          </cell>
          <cell r="AD545">
            <v>37.96</v>
          </cell>
          <cell r="AE545">
            <v>0.845264982</v>
          </cell>
        </row>
        <row r="546">
          <cell r="C546" t="str">
            <v>France</v>
          </cell>
          <cell r="D546" t="str">
            <v>SFR [France]</v>
          </cell>
          <cell r="E546" t="str">
            <v>ADSL</v>
          </cell>
          <cell r="F546" t="str">
            <v>Fibre Box TV</v>
          </cell>
          <cell r="G546" t="str">
            <v>Up to</v>
          </cell>
          <cell r="H546">
            <v>200</v>
          </cell>
          <cell r="I546" t="str">
            <v>Mbps</v>
          </cell>
          <cell r="J546">
            <v>200</v>
          </cell>
          <cell r="P546" t="str">
            <v>EUR</v>
          </cell>
          <cell r="Q546" t="str">
            <v>?</v>
          </cell>
          <cell r="R546" t="str">
            <v>?</v>
          </cell>
          <cell r="S546">
            <v>39.99</v>
          </cell>
          <cell r="T546">
            <v>29.99</v>
          </cell>
          <cell r="U546">
            <v>12</v>
          </cell>
          <cell r="W546" t="str">
            <v>No</v>
          </cell>
          <cell r="X546" t="str">
            <v>Yes</v>
          </cell>
          <cell r="Y546" t="str">
            <v>Yes</v>
          </cell>
          <cell r="Z546" t="str">
            <v>Unlimited nat'l landline and mobiles</v>
          </cell>
          <cell r="AA546" t="str">
            <v>Yes</v>
          </cell>
          <cell r="AB546">
            <v>0.2</v>
          </cell>
          <cell r="AC546">
            <v>0.79</v>
          </cell>
          <cell r="AD546">
            <v>50.62</v>
          </cell>
          <cell r="AE546">
            <v>0.845264982</v>
          </cell>
        </row>
        <row r="547">
          <cell r="C547" t="str">
            <v>Germany</v>
          </cell>
          <cell r="D547" t="str">
            <v>Deutsche Telecom [Germany]</v>
          </cell>
          <cell r="E547" t="str">
            <v>Various</v>
          </cell>
          <cell r="F547" t="str">
            <v>S</v>
          </cell>
          <cell r="H547">
            <v>16</v>
          </cell>
          <cell r="I547" t="str">
            <v>Mbps</v>
          </cell>
          <cell r="J547">
            <v>16</v>
          </cell>
          <cell r="K547">
            <v>2.4</v>
          </cell>
          <cell r="L547" t="str">
            <v>Mbps</v>
          </cell>
          <cell r="M547" t="str">
            <v>Unlimited</v>
          </cell>
          <cell r="O547" t="str">
            <v>Unlimited</v>
          </cell>
          <cell r="P547" t="str">
            <v>EUR</v>
          </cell>
          <cell r="Q547">
            <v>69.95</v>
          </cell>
          <cell r="R547" t="str">
            <v>?</v>
          </cell>
          <cell r="S547">
            <v>34.950000000000003</v>
          </cell>
          <cell r="T547">
            <v>26.96</v>
          </cell>
          <cell r="U547">
            <v>12</v>
          </cell>
          <cell r="V547">
            <v>24</v>
          </cell>
          <cell r="W547" t="str">
            <v>No</v>
          </cell>
          <cell r="X547" t="str">
            <v>No</v>
          </cell>
          <cell r="Y547" t="str">
            <v>Yes</v>
          </cell>
          <cell r="Z547" t="str">
            <v>Unlimited nat'l landline</v>
          </cell>
          <cell r="AA547" t="str">
            <v>Yes</v>
          </cell>
          <cell r="AB547">
            <v>0.19</v>
          </cell>
          <cell r="AC547">
            <v>0.79</v>
          </cell>
          <cell r="AD547">
            <v>44.24</v>
          </cell>
          <cell r="AE547">
            <v>0.78363148599999999</v>
          </cell>
        </row>
        <row r="548">
          <cell r="C548" t="str">
            <v>Germany</v>
          </cell>
          <cell r="D548" t="str">
            <v>Deutsche Telecom [Germany]</v>
          </cell>
          <cell r="E548" t="str">
            <v>Various</v>
          </cell>
          <cell r="F548" t="str">
            <v>M</v>
          </cell>
          <cell r="H548">
            <v>50</v>
          </cell>
          <cell r="I548" t="str">
            <v>Mbps</v>
          </cell>
          <cell r="J548">
            <v>50</v>
          </cell>
          <cell r="K548">
            <v>10</v>
          </cell>
          <cell r="L548" t="str">
            <v>Mbps</v>
          </cell>
          <cell r="M548" t="str">
            <v>Unlimited</v>
          </cell>
          <cell r="O548" t="str">
            <v>Unlimited</v>
          </cell>
          <cell r="P548" t="str">
            <v>EUR</v>
          </cell>
          <cell r="Q548">
            <v>69.95</v>
          </cell>
          <cell r="R548" t="str">
            <v>?</v>
          </cell>
          <cell r="S548">
            <v>34.950000000000003</v>
          </cell>
          <cell r="T548">
            <v>31.46</v>
          </cell>
          <cell r="U548">
            <v>12</v>
          </cell>
          <cell r="V548">
            <v>24</v>
          </cell>
          <cell r="W548" t="str">
            <v>No</v>
          </cell>
          <cell r="X548" t="str">
            <v>No</v>
          </cell>
          <cell r="Y548" t="str">
            <v>Yes</v>
          </cell>
          <cell r="Z548" t="str">
            <v>Unlimited nat'l landline</v>
          </cell>
          <cell r="AA548" t="str">
            <v>Yes</v>
          </cell>
          <cell r="AB548">
            <v>0.19</v>
          </cell>
          <cell r="AC548">
            <v>0.79</v>
          </cell>
          <cell r="AD548">
            <v>44.24</v>
          </cell>
          <cell r="AE548">
            <v>0.78363148599999999</v>
          </cell>
        </row>
        <row r="549">
          <cell r="C549" t="str">
            <v>Germany</v>
          </cell>
          <cell r="D549" t="str">
            <v>Deutsche Telecom [Germany]</v>
          </cell>
          <cell r="E549" t="str">
            <v>Various</v>
          </cell>
          <cell r="F549" t="str">
            <v>L</v>
          </cell>
          <cell r="H549">
            <v>100</v>
          </cell>
          <cell r="I549" t="str">
            <v>Mbps</v>
          </cell>
          <cell r="J549">
            <v>100</v>
          </cell>
          <cell r="K549">
            <v>40</v>
          </cell>
          <cell r="L549" t="str">
            <v>Mbps</v>
          </cell>
          <cell r="M549" t="str">
            <v>Unlimited</v>
          </cell>
          <cell r="O549" t="str">
            <v>Unlimited</v>
          </cell>
          <cell r="P549" t="str">
            <v>EUR</v>
          </cell>
          <cell r="Q549">
            <v>69.95</v>
          </cell>
          <cell r="R549" t="str">
            <v>?</v>
          </cell>
          <cell r="S549">
            <v>39.950000000000003</v>
          </cell>
          <cell r="T549">
            <v>35.96</v>
          </cell>
          <cell r="U549">
            <v>12</v>
          </cell>
          <cell r="V549">
            <v>24</v>
          </cell>
          <cell r="W549" t="str">
            <v>No</v>
          </cell>
          <cell r="X549" t="str">
            <v>No</v>
          </cell>
          <cell r="Y549" t="str">
            <v>Yes</v>
          </cell>
          <cell r="Z549" t="str">
            <v>Unlimited nat'l landline</v>
          </cell>
          <cell r="AA549" t="str">
            <v>Yes</v>
          </cell>
          <cell r="AB549">
            <v>0.19</v>
          </cell>
          <cell r="AC549">
            <v>0.79</v>
          </cell>
          <cell r="AD549">
            <v>50.57</v>
          </cell>
          <cell r="AE549">
            <v>0.78363148599999999</v>
          </cell>
        </row>
        <row r="550">
          <cell r="C550" t="str">
            <v>Germany</v>
          </cell>
          <cell r="D550" t="str">
            <v>Kabel Deutschland [Germany]</v>
          </cell>
          <cell r="E550" t="str">
            <v>Cable</v>
          </cell>
          <cell r="F550" t="str">
            <v>Internet 20</v>
          </cell>
          <cell r="G550" t="str">
            <v>Up to</v>
          </cell>
          <cell r="H550">
            <v>20</v>
          </cell>
          <cell r="I550" t="str">
            <v>Mbps</v>
          </cell>
          <cell r="J550">
            <v>20</v>
          </cell>
          <cell r="K550">
            <v>1</v>
          </cell>
          <cell r="L550" t="str">
            <v>Mbps</v>
          </cell>
          <cell r="M550" t="str">
            <v>Unlimited</v>
          </cell>
          <cell r="O550" t="str">
            <v>Unlimited</v>
          </cell>
          <cell r="P550" t="str">
            <v>EUR</v>
          </cell>
          <cell r="Q550">
            <v>39.9</v>
          </cell>
          <cell r="R550">
            <v>0</v>
          </cell>
          <cell r="S550">
            <v>19.899999999999999</v>
          </cell>
          <cell r="V550">
            <v>24</v>
          </cell>
          <cell r="W550" t="str">
            <v>No</v>
          </cell>
          <cell r="X550" t="str">
            <v>No</v>
          </cell>
          <cell r="Y550" t="str">
            <v>No</v>
          </cell>
          <cell r="AA550" t="str">
            <v>Yes</v>
          </cell>
          <cell r="AB550">
            <v>0.19</v>
          </cell>
          <cell r="AC550">
            <v>0.79</v>
          </cell>
          <cell r="AD550">
            <v>25.19</v>
          </cell>
          <cell r="AE550">
            <v>0.78363148599999999</v>
          </cell>
        </row>
        <row r="551">
          <cell r="C551" t="str">
            <v>Germany</v>
          </cell>
          <cell r="D551" t="str">
            <v>Kabel Deutschland [Germany]</v>
          </cell>
          <cell r="E551" t="str">
            <v>Cable</v>
          </cell>
          <cell r="F551" t="str">
            <v>Internet &amp; Telefon 10</v>
          </cell>
          <cell r="G551" t="str">
            <v>Up to</v>
          </cell>
          <cell r="H551">
            <v>10</v>
          </cell>
          <cell r="I551" t="str">
            <v>Mbps</v>
          </cell>
          <cell r="J551">
            <v>10</v>
          </cell>
          <cell r="K551">
            <v>0.6</v>
          </cell>
          <cell r="L551" t="str">
            <v>Mbps</v>
          </cell>
          <cell r="M551" t="str">
            <v>Unlimited</v>
          </cell>
          <cell r="O551" t="str">
            <v>Unlimited</v>
          </cell>
          <cell r="P551" t="str">
            <v>EUR</v>
          </cell>
          <cell r="Q551">
            <v>19.899999999999999</v>
          </cell>
          <cell r="R551">
            <v>0</v>
          </cell>
          <cell r="S551">
            <v>24.9</v>
          </cell>
          <cell r="T551">
            <v>9.9</v>
          </cell>
          <cell r="U551">
            <v>6</v>
          </cell>
          <cell r="V551">
            <v>24</v>
          </cell>
          <cell r="W551" t="str">
            <v>No</v>
          </cell>
          <cell r="X551" t="str">
            <v>No</v>
          </cell>
          <cell r="Y551" t="str">
            <v>Yes</v>
          </cell>
          <cell r="Z551" t="str">
            <v>All landline</v>
          </cell>
          <cell r="AA551" t="str">
            <v>Yes</v>
          </cell>
          <cell r="AB551">
            <v>0.19</v>
          </cell>
          <cell r="AC551">
            <v>0.79</v>
          </cell>
          <cell r="AD551">
            <v>31.52</v>
          </cell>
          <cell r="AE551">
            <v>0.78363148599999999</v>
          </cell>
        </row>
        <row r="552">
          <cell r="C552" t="str">
            <v>Germany</v>
          </cell>
          <cell r="D552" t="str">
            <v>Kabel Deutschland [Germany]</v>
          </cell>
          <cell r="E552" t="str">
            <v>Cable</v>
          </cell>
          <cell r="F552" t="str">
            <v>Internet &amp; Telefon 25</v>
          </cell>
          <cell r="G552" t="str">
            <v>Up to</v>
          </cell>
          <cell r="H552">
            <v>25</v>
          </cell>
          <cell r="I552" t="str">
            <v>Mbps</v>
          </cell>
          <cell r="J552">
            <v>25</v>
          </cell>
          <cell r="K552">
            <v>1</v>
          </cell>
          <cell r="L552" t="str">
            <v>Mbps</v>
          </cell>
          <cell r="M552" t="str">
            <v>Unlimited</v>
          </cell>
          <cell r="O552" t="str">
            <v>Unlimited</v>
          </cell>
          <cell r="P552" t="str">
            <v>EUR</v>
          </cell>
          <cell r="Q552">
            <v>0</v>
          </cell>
          <cell r="R552">
            <v>0</v>
          </cell>
          <cell r="S552">
            <v>29.9</v>
          </cell>
          <cell r="T552">
            <v>19.899999999999999</v>
          </cell>
          <cell r="U552">
            <v>24</v>
          </cell>
          <cell r="V552">
            <v>24</v>
          </cell>
          <cell r="W552" t="str">
            <v>No</v>
          </cell>
          <cell r="X552" t="str">
            <v>No</v>
          </cell>
          <cell r="Y552" t="str">
            <v>Yes</v>
          </cell>
          <cell r="Z552" t="str">
            <v>All landline</v>
          </cell>
          <cell r="AA552" t="str">
            <v>Yes</v>
          </cell>
          <cell r="AB552">
            <v>0.19</v>
          </cell>
          <cell r="AC552">
            <v>0.79</v>
          </cell>
          <cell r="AD552">
            <v>37.85</v>
          </cell>
          <cell r="AE552">
            <v>0.78363148599999999</v>
          </cell>
        </row>
        <row r="553">
          <cell r="C553" t="str">
            <v>Germany</v>
          </cell>
          <cell r="D553" t="str">
            <v>Kabel Deutschland [Germany]</v>
          </cell>
          <cell r="E553" t="str">
            <v>Cable</v>
          </cell>
          <cell r="F553" t="str">
            <v>Internet &amp; Telefon 50</v>
          </cell>
          <cell r="G553" t="str">
            <v>Up to</v>
          </cell>
          <cell r="H553">
            <v>50</v>
          </cell>
          <cell r="I553" t="str">
            <v>Mbps</v>
          </cell>
          <cell r="J553">
            <v>50</v>
          </cell>
          <cell r="K553">
            <v>2</v>
          </cell>
          <cell r="L553" t="str">
            <v>Mbps</v>
          </cell>
          <cell r="M553" t="str">
            <v>Unlimited</v>
          </cell>
          <cell r="O553" t="str">
            <v>Unlimited</v>
          </cell>
          <cell r="P553" t="str">
            <v>EUR</v>
          </cell>
          <cell r="Q553">
            <v>0</v>
          </cell>
          <cell r="R553">
            <v>0</v>
          </cell>
          <cell r="S553">
            <v>32.9</v>
          </cell>
          <cell r="T553">
            <v>19.899999999999999</v>
          </cell>
          <cell r="U553">
            <v>12</v>
          </cell>
          <cell r="V553">
            <v>24</v>
          </cell>
          <cell r="W553" t="str">
            <v>No</v>
          </cell>
          <cell r="X553" t="str">
            <v>No</v>
          </cell>
          <cell r="Y553" t="str">
            <v>Yes</v>
          </cell>
          <cell r="Z553" t="str">
            <v>All landline</v>
          </cell>
          <cell r="AA553" t="str">
            <v>Yes</v>
          </cell>
          <cell r="AB553">
            <v>0.19</v>
          </cell>
          <cell r="AC553">
            <v>0.79</v>
          </cell>
          <cell r="AD553">
            <v>41.65</v>
          </cell>
          <cell r="AE553">
            <v>0.78363148599999999</v>
          </cell>
        </row>
        <row r="554">
          <cell r="C554" t="str">
            <v>Germany</v>
          </cell>
          <cell r="D554" t="str">
            <v>Kabel Deutschland [Germany]</v>
          </cell>
          <cell r="E554" t="str">
            <v>Cable</v>
          </cell>
          <cell r="F554" t="str">
            <v>Internet &amp; Telefon 100</v>
          </cell>
          <cell r="G554" t="str">
            <v>Up to</v>
          </cell>
          <cell r="H554">
            <v>100</v>
          </cell>
          <cell r="I554" t="str">
            <v>Mbps</v>
          </cell>
          <cell r="J554">
            <v>100</v>
          </cell>
          <cell r="K554">
            <v>6</v>
          </cell>
          <cell r="L554" t="str">
            <v>Mbps</v>
          </cell>
          <cell r="M554" t="str">
            <v>Unlimited</v>
          </cell>
          <cell r="O554" t="str">
            <v>Unlimited</v>
          </cell>
          <cell r="P554" t="str">
            <v>EUR</v>
          </cell>
          <cell r="Q554">
            <v>0</v>
          </cell>
          <cell r="R554">
            <v>0</v>
          </cell>
          <cell r="S554">
            <v>39.9</v>
          </cell>
          <cell r="T554">
            <v>19.899999999999999</v>
          </cell>
          <cell r="U554">
            <v>12</v>
          </cell>
          <cell r="V554">
            <v>24</v>
          </cell>
          <cell r="W554" t="str">
            <v>No</v>
          </cell>
          <cell r="X554" t="str">
            <v>No</v>
          </cell>
          <cell r="Y554" t="str">
            <v>Yes</v>
          </cell>
          <cell r="Z554" t="str">
            <v>All landline</v>
          </cell>
          <cell r="AA554" t="str">
            <v>Yes</v>
          </cell>
          <cell r="AB554">
            <v>0.19</v>
          </cell>
          <cell r="AC554">
            <v>0.79</v>
          </cell>
          <cell r="AD554">
            <v>50.51</v>
          </cell>
          <cell r="AE554">
            <v>0.78363148599999999</v>
          </cell>
        </row>
        <row r="555">
          <cell r="C555" t="str">
            <v>Germany</v>
          </cell>
          <cell r="D555" t="str">
            <v>Kabel Deutschland [Germany]</v>
          </cell>
          <cell r="E555" t="str">
            <v>Cable</v>
          </cell>
          <cell r="F555" t="str">
            <v>Internet &amp; Telefon 100</v>
          </cell>
          <cell r="G555" t="str">
            <v>Up to</v>
          </cell>
          <cell r="H555">
            <v>200</v>
          </cell>
          <cell r="I555" t="str">
            <v>Mbps</v>
          </cell>
          <cell r="J555">
            <v>200</v>
          </cell>
          <cell r="K555">
            <v>12</v>
          </cell>
          <cell r="L555" t="str">
            <v>Mbps</v>
          </cell>
          <cell r="M555" t="str">
            <v>Unlimited</v>
          </cell>
          <cell r="O555" t="str">
            <v>Unlimited</v>
          </cell>
          <cell r="P555" t="str">
            <v>EUR</v>
          </cell>
          <cell r="Q555">
            <v>39.9</v>
          </cell>
          <cell r="R555">
            <v>0</v>
          </cell>
          <cell r="S555">
            <v>59.9</v>
          </cell>
          <cell r="T555">
            <v>39.9</v>
          </cell>
          <cell r="U555">
            <v>12</v>
          </cell>
          <cell r="V555">
            <v>24</v>
          </cell>
          <cell r="W555" t="str">
            <v>No</v>
          </cell>
          <cell r="X555" t="str">
            <v>No</v>
          </cell>
          <cell r="Y555" t="str">
            <v>Yes</v>
          </cell>
          <cell r="Z555" t="str">
            <v>All landline</v>
          </cell>
          <cell r="AA555" t="str">
            <v>Yes</v>
          </cell>
          <cell r="AB555">
            <v>0.19</v>
          </cell>
          <cell r="AC555">
            <v>0.79</v>
          </cell>
          <cell r="AD555">
            <v>75.819999999999993</v>
          </cell>
          <cell r="AE555">
            <v>0.78363148599999999</v>
          </cell>
        </row>
        <row r="556">
          <cell r="C556" t="str">
            <v>Germany</v>
          </cell>
          <cell r="D556" t="str">
            <v>O2 (Alice) [Germany]</v>
          </cell>
          <cell r="E556" t="str">
            <v>ADSL</v>
          </cell>
          <cell r="F556" t="str">
            <v>S</v>
          </cell>
          <cell r="G556" t="str">
            <v>Up to</v>
          </cell>
          <cell r="H556">
            <v>8</v>
          </cell>
          <cell r="I556" t="str">
            <v>Mbps</v>
          </cell>
          <cell r="J556">
            <v>8</v>
          </cell>
          <cell r="K556">
            <v>1000</v>
          </cell>
          <cell r="L556" t="str">
            <v>Kbps</v>
          </cell>
          <cell r="M556">
            <v>100</v>
          </cell>
          <cell r="N556" t="str">
            <v>GB</v>
          </cell>
          <cell r="O556">
            <v>100</v>
          </cell>
          <cell r="P556" t="str">
            <v>EUR</v>
          </cell>
          <cell r="Q556">
            <v>0</v>
          </cell>
          <cell r="R556">
            <v>0</v>
          </cell>
          <cell r="S556">
            <v>24.99</v>
          </cell>
          <cell r="T556">
            <v>14.99</v>
          </cell>
          <cell r="U556">
            <v>3</v>
          </cell>
          <cell r="V556">
            <v>24</v>
          </cell>
          <cell r="W556" t="str">
            <v>No</v>
          </cell>
          <cell r="X556" t="str">
            <v>No</v>
          </cell>
          <cell r="Y556" t="str">
            <v>Yes</v>
          </cell>
          <cell r="Z556" t="str">
            <v>All landline</v>
          </cell>
          <cell r="AA556" t="str">
            <v>Yes</v>
          </cell>
          <cell r="AB556">
            <v>0.19</v>
          </cell>
          <cell r="AC556">
            <v>0.79</v>
          </cell>
          <cell r="AD556">
            <v>31.63</v>
          </cell>
          <cell r="AE556">
            <v>0.78363148599999999</v>
          </cell>
        </row>
        <row r="557">
          <cell r="C557" t="str">
            <v>Germany</v>
          </cell>
          <cell r="D557" t="str">
            <v>O2 (Alice) [Germany]</v>
          </cell>
          <cell r="E557" t="str">
            <v>ADSL</v>
          </cell>
          <cell r="F557" t="str">
            <v>M</v>
          </cell>
          <cell r="G557" t="str">
            <v>Up to</v>
          </cell>
          <cell r="H557">
            <v>16</v>
          </cell>
          <cell r="I557" t="str">
            <v>Mbps</v>
          </cell>
          <cell r="J557">
            <v>16</v>
          </cell>
          <cell r="K557">
            <v>2000</v>
          </cell>
          <cell r="L557" t="str">
            <v>Kbps</v>
          </cell>
          <cell r="M557">
            <v>300</v>
          </cell>
          <cell r="N557" t="str">
            <v>GB</v>
          </cell>
          <cell r="O557">
            <v>300</v>
          </cell>
          <cell r="P557" t="str">
            <v>EUR</v>
          </cell>
          <cell r="Q557">
            <v>0</v>
          </cell>
          <cell r="R557">
            <v>0</v>
          </cell>
          <cell r="S557">
            <v>29.99</v>
          </cell>
          <cell r="T557">
            <v>14.99</v>
          </cell>
          <cell r="U557">
            <v>3</v>
          </cell>
          <cell r="V557">
            <v>24</v>
          </cell>
          <cell r="W557" t="str">
            <v>No</v>
          </cell>
          <cell r="X557" t="str">
            <v>No</v>
          </cell>
          <cell r="Y557" t="str">
            <v>Yes</v>
          </cell>
          <cell r="Z557" t="str">
            <v>All landline</v>
          </cell>
          <cell r="AA557" t="str">
            <v>Yes</v>
          </cell>
          <cell r="AB557">
            <v>0.19</v>
          </cell>
          <cell r="AC557">
            <v>0.79</v>
          </cell>
          <cell r="AD557">
            <v>37.96</v>
          </cell>
          <cell r="AE557">
            <v>0.78363148599999999</v>
          </cell>
        </row>
        <row r="558">
          <cell r="C558" t="str">
            <v>Germany</v>
          </cell>
          <cell r="D558" t="str">
            <v>O2 (Alice) [Germany]</v>
          </cell>
          <cell r="E558" t="str">
            <v>VDSL</v>
          </cell>
          <cell r="F558" t="str">
            <v>L</v>
          </cell>
          <cell r="G558" t="str">
            <v>Up to</v>
          </cell>
          <cell r="H558">
            <v>50</v>
          </cell>
          <cell r="I558" t="str">
            <v>Mbps</v>
          </cell>
          <cell r="J558">
            <v>50</v>
          </cell>
          <cell r="K558">
            <v>2000</v>
          </cell>
          <cell r="L558" t="str">
            <v>Kbps</v>
          </cell>
          <cell r="M558">
            <v>300</v>
          </cell>
          <cell r="N558" t="str">
            <v>GB</v>
          </cell>
          <cell r="O558">
            <v>300</v>
          </cell>
          <cell r="P558" t="str">
            <v>EUR</v>
          </cell>
          <cell r="Q558">
            <v>0</v>
          </cell>
          <cell r="R558">
            <v>0</v>
          </cell>
          <cell r="S558">
            <v>34.99</v>
          </cell>
          <cell r="T558">
            <v>29.99</v>
          </cell>
          <cell r="U558">
            <v>12</v>
          </cell>
          <cell r="V558">
            <v>24</v>
          </cell>
          <cell r="W558" t="str">
            <v>No</v>
          </cell>
          <cell r="X558" t="str">
            <v>No</v>
          </cell>
          <cell r="Y558" t="str">
            <v>Yes</v>
          </cell>
          <cell r="Z558" t="str">
            <v>All landline</v>
          </cell>
          <cell r="AA558" t="str">
            <v>Yes</v>
          </cell>
          <cell r="AB558">
            <v>0.19</v>
          </cell>
          <cell r="AC558">
            <v>0.79</v>
          </cell>
          <cell r="AD558">
            <v>44.29</v>
          </cell>
          <cell r="AE558">
            <v>0.78363148599999999</v>
          </cell>
        </row>
        <row r="559">
          <cell r="C559" t="str">
            <v>Germany</v>
          </cell>
          <cell r="D559" t="str">
            <v>O2 (Alice) [Germany]</v>
          </cell>
          <cell r="E559" t="str">
            <v>VDSL</v>
          </cell>
          <cell r="F559" t="str">
            <v>XL</v>
          </cell>
          <cell r="G559" t="str">
            <v>Up to</v>
          </cell>
          <cell r="H559">
            <v>100</v>
          </cell>
          <cell r="I559" t="str">
            <v>Mbps</v>
          </cell>
          <cell r="J559">
            <v>100</v>
          </cell>
          <cell r="K559">
            <v>40000</v>
          </cell>
          <cell r="L559" t="str">
            <v>Kbps</v>
          </cell>
          <cell r="M559">
            <v>500</v>
          </cell>
          <cell r="N559" t="str">
            <v>GB</v>
          </cell>
          <cell r="O559">
            <v>500</v>
          </cell>
          <cell r="P559" t="str">
            <v>EUR</v>
          </cell>
          <cell r="Q559">
            <v>0</v>
          </cell>
          <cell r="R559">
            <v>49.99</v>
          </cell>
          <cell r="S559">
            <v>39.99</v>
          </cell>
          <cell r="T559">
            <v>14.99</v>
          </cell>
          <cell r="U559">
            <v>3</v>
          </cell>
          <cell r="V559">
            <v>24</v>
          </cell>
          <cell r="W559" t="str">
            <v>No</v>
          </cell>
          <cell r="X559" t="str">
            <v>No</v>
          </cell>
          <cell r="Y559" t="str">
            <v>Yes</v>
          </cell>
          <cell r="Z559" t="str">
            <v>All landline</v>
          </cell>
          <cell r="AA559" t="str">
            <v>Yes</v>
          </cell>
          <cell r="AB559">
            <v>0.19</v>
          </cell>
          <cell r="AC559">
            <v>0.79</v>
          </cell>
          <cell r="AD559">
            <v>50.62</v>
          </cell>
          <cell r="AE559">
            <v>0.78363148599999999</v>
          </cell>
        </row>
        <row r="560">
          <cell r="C560" t="str">
            <v>Germany</v>
          </cell>
          <cell r="D560" t="str">
            <v>Vodafone [Germany]</v>
          </cell>
          <cell r="E560" t="str">
            <v>xDSL</v>
          </cell>
          <cell r="F560" t="str">
            <v>DSL Home S</v>
          </cell>
          <cell r="G560" t="str">
            <v>Up to</v>
          </cell>
          <cell r="H560">
            <v>16</v>
          </cell>
          <cell r="I560" t="str">
            <v>Mbps</v>
          </cell>
          <cell r="J560">
            <v>16</v>
          </cell>
          <cell r="K560">
            <v>1</v>
          </cell>
          <cell r="L560" t="str">
            <v>Mbps</v>
          </cell>
          <cell r="M560" t="str">
            <v>Unlimited</v>
          </cell>
          <cell r="O560" t="str">
            <v>Unlimited</v>
          </cell>
          <cell r="P560" t="str">
            <v>EUR</v>
          </cell>
          <cell r="Q560" t="str">
            <v>?</v>
          </cell>
          <cell r="R560">
            <v>1</v>
          </cell>
          <cell r="S560">
            <v>24.95</v>
          </cell>
          <cell r="T560">
            <v>9.9499999999999993</v>
          </cell>
          <cell r="U560">
            <v>6</v>
          </cell>
          <cell r="V560">
            <v>24</v>
          </cell>
          <cell r="W560" t="str">
            <v>No</v>
          </cell>
          <cell r="X560" t="str">
            <v>No</v>
          </cell>
          <cell r="Y560" t="str">
            <v>Yes</v>
          </cell>
          <cell r="AA560" t="str">
            <v>Yes</v>
          </cell>
          <cell r="AB560">
            <v>0.19</v>
          </cell>
          <cell r="AC560">
            <v>0.79</v>
          </cell>
          <cell r="AD560">
            <v>31.58</v>
          </cell>
          <cell r="AE560">
            <v>0.78363148599999999</v>
          </cell>
        </row>
        <row r="561">
          <cell r="C561" t="str">
            <v>Germany</v>
          </cell>
          <cell r="D561" t="str">
            <v>Vodafone [Germany]</v>
          </cell>
          <cell r="E561" t="str">
            <v>ADSL</v>
          </cell>
          <cell r="F561" t="str">
            <v>DLS Home M</v>
          </cell>
          <cell r="G561" t="str">
            <v>Up to</v>
          </cell>
          <cell r="H561">
            <v>16</v>
          </cell>
          <cell r="I561" t="str">
            <v>Mbps</v>
          </cell>
          <cell r="J561">
            <v>16</v>
          </cell>
          <cell r="K561">
            <v>1</v>
          </cell>
          <cell r="L561" t="str">
            <v>Mbps</v>
          </cell>
          <cell r="M561" t="str">
            <v>Unlimited</v>
          </cell>
          <cell r="O561" t="str">
            <v>Unlimited</v>
          </cell>
          <cell r="P561" t="str">
            <v>EUR</v>
          </cell>
          <cell r="Q561" t="str">
            <v>?</v>
          </cell>
          <cell r="R561">
            <v>1</v>
          </cell>
          <cell r="S561">
            <v>29.95</v>
          </cell>
          <cell r="T561">
            <v>19.95</v>
          </cell>
          <cell r="U561">
            <v>24</v>
          </cell>
          <cell r="V561">
            <v>24</v>
          </cell>
          <cell r="W561" t="str">
            <v>No</v>
          </cell>
          <cell r="X561" t="str">
            <v>No</v>
          </cell>
          <cell r="Y561" t="str">
            <v>Yes</v>
          </cell>
          <cell r="Z561" t="str">
            <v>All landline</v>
          </cell>
          <cell r="AA561" t="str">
            <v>Yes</v>
          </cell>
          <cell r="AB561">
            <v>0.19</v>
          </cell>
          <cell r="AC561">
            <v>0.79</v>
          </cell>
          <cell r="AD561">
            <v>37.909999999999997</v>
          </cell>
          <cell r="AE561">
            <v>0.78363148599999999</v>
          </cell>
        </row>
        <row r="562">
          <cell r="C562" t="str">
            <v>Germany</v>
          </cell>
          <cell r="D562" t="str">
            <v>Vodafone [Germany]</v>
          </cell>
          <cell r="E562" t="str">
            <v>ADSL</v>
          </cell>
          <cell r="F562" t="str">
            <v>DLS Home M</v>
          </cell>
          <cell r="G562" t="str">
            <v>Up to</v>
          </cell>
          <cell r="H562">
            <v>50</v>
          </cell>
          <cell r="I562" t="str">
            <v>Mbps</v>
          </cell>
          <cell r="J562">
            <v>50</v>
          </cell>
          <cell r="K562">
            <v>10</v>
          </cell>
          <cell r="L562" t="str">
            <v>Mbps</v>
          </cell>
          <cell r="M562" t="str">
            <v>Unlimited</v>
          </cell>
          <cell r="O562" t="str">
            <v>Unlimited</v>
          </cell>
          <cell r="P562" t="str">
            <v>EUR</v>
          </cell>
          <cell r="Q562" t="str">
            <v>?</v>
          </cell>
          <cell r="R562">
            <v>1</v>
          </cell>
          <cell r="S562">
            <v>39.950000000000003</v>
          </cell>
          <cell r="T562">
            <v>19.95</v>
          </cell>
          <cell r="U562">
            <v>12</v>
          </cell>
          <cell r="V562">
            <v>24</v>
          </cell>
          <cell r="W562" t="str">
            <v>No</v>
          </cell>
          <cell r="X562" t="str">
            <v>No</v>
          </cell>
          <cell r="Y562" t="str">
            <v>Yes</v>
          </cell>
          <cell r="Z562" t="str">
            <v>All landline</v>
          </cell>
          <cell r="AA562" t="str">
            <v>Yes</v>
          </cell>
          <cell r="AB562">
            <v>0.19</v>
          </cell>
          <cell r="AC562">
            <v>0.79</v>
          </cell>
          <cell r="AD562">
            <v>50.57</v>
          </cell>
          <cell r="AE562">
            <v>0.78363148599999999</v>
          </cell>
        </row>
        <row r="563">
          <cell r="C563" t="str">
            <v>Germany</v>
          </cell>
          <cell r="D563" t="str">
            <v>Vodafone [Germany]</v>
          </cell>
          <cell r="E563" t="str">
            <v>ADSL</v>
          </cell>
          <cell r="F563" t="str">
            <v>DLS Home M</v>
          </cell>
          <cell r="G563" t="str">
            <v>Up to</v>
          </cell>
          <cell r="H563">
            <v>100</v>
          </cell>
          <cell r="I563" t="str">
            <v>Mbps</v>
          </cell>
          <cell r="J563">
            <v>100</v>
          </cell>
          <cell r="K563">
            <v>40</v>
          </cell>
          <cell r="L563" t="str">
            <v>Mbps</v>
          </cell>
          <cell r="M563" t="str">
            <v>Unlimited</v>
          </cell>
          <cell r="O563" t="str">
            <v>Unlimited</v>
          </cell>
          <cell r="P563" t="str">
            <v>EUR</v>
          </cell>
          <cell r="Q563" t="str">
            <v>?</v>
          </cell>
          <cell r="R563">
            <v>1</v>
          </cell>
          <cell r="S563">
            <v>44.95</v>
          </cell>
          <cell r="T563">
            <v>24.95</v>
          </cell>
          <cell r="U563">
            <v>12</v>
          </cell>
          <cell r="V563">
            <v>12</v>
          </cell>
          <cell r="W563" t="str">
            <v>No</v>
          </cell>
          <cell r="X563" t="str">
            <v>No</v>
          </cell>
          <cell r="Y563" t="str">
            <v>Yes</v>
          </cell>
          <cell r="Z563" t="str">
            <v>All landline</v>
          </cell>
          <cell r="AA563" t="str">
            <v>Yes</v>
          </cell>
          <cell r="AB563">
            <v>0.19</v>
          </cell>
          <cell r="AC563">
            <v>0.79</v>
          </cell>
          <cell r="AD563">
            <v>56.9</v>
          </cell>
          <cell r="AE563">
            <v>0.78363148599999999</v>
          </cell>
        </row>
        <row r="564">
          <cell r="C564" t="str">
            <v>Ghana</v>
          </cell>
          <cell r="D564" t="str">
            <v>Vodafone [Ghana]</v>
          </cell>
          <cell r="E564" t="str">
            <v>ADSL</v>
          </cell>
          <cell r="F564" t="str">
            <v>Streamer</v>
          </cell>
          <cell r="J564">
            <v>0</v>
          </cell>
          <cell r="L564" t="str">
            <v>Kbps</v>
          </cell>
          <cell r="M564">
            <v>40</v>
          </cell>
          <cell r="N564" t="str">
            <v>GB</v>
          </cell>
          <cell r="O564">
            <v>40</v>
          </cell>
          <cell r="P564" t="str">
            <v>GHS</v>
          </cell>
          <cell r="Q564">
            <v>150</v>
          </cell>
          <cell r="R564" t="str">
            <v>?</v>
          </cell>
          <cell r="S564">
            <v>100</v>
          </cell>
          <cell r="W564" t="str">
            <v>Yes</v>
          </cell>
          <cell r="X564" t="str">
            <v>No</v>
          </cell>
          <cell r="Y564" t="str">
            <v>No</v>
          </cell>
          <cell r="AA564" t="str">
            <v>?</v>
          </cell>
          <cell r="AB564">
            <v>0.18</v>
          </cell>
          <cell r="AC564">
            <v>3.27</v>
          </cell>
          <cell r="AD564">
            <v>30.58</v>
          </cell>
          <cell r="AE564">
            <v>0.90776112200000003</v>
          </cell>
        </row>
        <row r="565">
          <cell r="C565" t="str">
            <v>Ghana</v>
          </cell>
          <cell r="D565" t="str">
            <v>Vodafone [Ghana]</v>
          </cell>
          <cell r="E565" t="str">
            <v>ADSL</v>
          </cell>
          <cell r="F565" t="str">
            <v>Downloader</v>
          </cell>
          <cell r="J565">
            <v>0</v>
          </cell>
          <cell r="L565" t="str">
            <v>Kbps</v>
          </cell>
          <cell r="M565">
            <v>200</v>
          </cell>
          <cell r="N565" t="str">
            <v>GB</v>
          </cell>
          <cell r="O565">
            <v>200</v>
          </cell>
          <cell r="P565" t="str">
            <v>GHS</v>
          </cell>
          <cell r="Q565">
            <v>150</v>
          </cell>
          <cell r="R565" t="str">
            <v>?</v>
          </cell>
          <cell r="S565">
            <v>200</v>
          </cell>
          <cell r="W565" t="str">
            <v>Yes</v>
          </cell>
          <cell r="X565" t="str">
            <v>No</v>
          </cell>
          <cell r="Y565" t="str">
            <v>No</v>
          </cell>
          <cell r="AA565" t="str">
            <v>?</v>
          </cell>
          <cell r="AB565">
            <v>0.18</v>
          </cell>
          <cell r="AC565">
            <v>3.27</v>
          </cell>
          <cell r="AD565">
            <v>61.16</v>
          </cell>
          <cell r="AE565">
            <v>0.90776112200000003</v>
          </cell>
        </row>
        <row r="566">
          <cell r="C566" t="str">
            <v>Ghana</v>
          </cell>
          <cell r="D566" t="str">
            <v>Vodafone [Ghana]</v>
          </cell>
          <cell r="E566" t="str">
            <v>ADSL</v>
          </cell>
          <cell r="F566" t="str">
            <v>Office</v>
          </cell>
          <cell r="J566">
            <v>0</v>
          </cell>
          <cell r="L566" t="str">
            <v>Kbps</v>
          </cell>
          <cell r="M566">
            <v>500</v>
          </cell>
          <cell r="N566" t="str">
            <v>GB</v>
          </cell>
          <cell r="O566">
            <v>500</v>
          </cell>
          <cell r="P566" t="str">
            <v>GHS</v>
          </cell>
          <cell r="Q566">
            <v>150</v>
          </cell>
          <cell r="R566" t="str">
            <v>?</v>
          </cell>
          <cell r="S566">
            <v>350</v>
          </cell>
          <cell r="W566" t="str">
            <v>Yes</v>
          </cell>
          <cell r="X566" t="str">
            <v>No</v>
          </cell>
          <cell r="Y566" t="str">
            <v>No</v>
          </cell>
          <cell r="AA566" t="str">
            <v>?</v>
          </cell>
          <cell r="AB566">
            <v>0.18</v>
          </cell>
          <cell r="AC566">
            <v>3.27</v>
          </cell>
          <cell r="AD566">
            <v>107.03</v>
          </cell>
          <cell r="AE566">
            <v>0.90776112200000003</v>
          </cell>
        </row>
        <row r="567">
          <cell r="C567" t="str">
            <v>Greece</v>
          </cell>
          <cell r="D567" t="str">
            <v>Forthnet [Greece]</v>
          </cell>
          <cell r="E567" t="str">
            <v>VDSL</v>
          </cell>
          <cell r="F567" t="str">
            <v>Forthnet VDSL</v>
          </cell>
          <cell r="G567" t="str">
            <v>Up to</v>
          </cell>
          <cell r="H567">
            <v>50</v>
          </cell>
          <cell r="I567" t="str">
            <v>Mbps</v>
          </cell>
          <cell r="J567">
            <v>50</v>
          </cell>
          <cell r="P567" t="str">
            <v>EUR</v>
          </cell>
          <cell r="Q567" t="str">
            <v>?</v>
          </cell>
          <cell r="R567" t="str">
            <v>?</v>
          </cell>
          <cell r="S567">
            <v>27.9</v>
          </cell>
          <cell r="V567">
            <v>12</v>
          </cell>
          <cell r="W567" t="str">
            <v>No</v>
          </cell>
          <cell r="X567" t="str">
            <v>No</v>
          </cell>
          <cell r="Y567" t="str">
            <v>Yes</v>
          </cell>
          <cell r="Z567" t="str">
            <v>On-net calls</v>
          </cell>
          <cell r="AA567" t="str">
            <v>Yes</v>
          </cell>
          <cell r="AB567">
            <v>0.23</v>
          </cell>
          <cell r="AC567">
            <v>0.79</v>
          </cell>
          <cell r="AD567">
            <v>35.32</v>
          </cell>
          <cell r="AE567">
            <v>0.64332421299999998</v>
          </cell>
        </row>
        <row r="568">
          <cell r="C568" t="str">
            <v>Greece</v>
          </cell>
          <cell r="D568" t="str">
            <v>Forthnet [Greece]</v>
          </cell>
          <cell r="E568" t="str">
            <v>ADSL</v>
          </cell>
          <cell r="F568" t="str">
            <v>Forthnet ADSL</v>
          </cell>
          <cell r="G568" t="str">
            <v>Up to</v>
          </cell>
          <cell r="H568">
            <v>24</v>
          </cell>
          <cell r="I568" t="str">
            <v>Mbps</v>
          </cell>
          <cell r="J568">
            <v>24</v>
          </cell>
          <cell r="P568" t="str">
            <v>EUR</v>
          </cell>
          <cell r="Q568" t="str">
            <v>?</v>
          </cell>
          <cell r="R568" t="str">
            <v>?</v>
          </cell>
          <cell r="S568">
            <v>17.899999999999999</v>
          </cell>
          <cell r="V568">
            <v>12</v>
          </cell>
          <cell r="W568" t="str">
            <v>No</v>
          </cell>
          <cell r="X568" t="str">
            <v>No</v>
          </cell>
          <cell r="Y568" t="str">
            <v>Yes</v>
          </cell>
          <cell r="Z568" t="str">
            <v>On-net calls</v>
          </cell>
          <cell r="AA568" t="str">
            <v>Yes</v>
          </cell>
          <cell r="AB568">
            <v>0.23</v>
          </cell>
          <cell r="AC568">
            <v>0.79</v>
          </cell>
          <cell r="AD568">
            <v>22.66</v>
          </cell>
          <cell r="AE568">
            <v>0.64332421299999998</v>
          </cell>
        </row>
        <row r="569">
          <cell r="C569" t="str">
            <v>Greece</v>
          </cell>
          <cell r="D569" t="str">
            <v>OTE [Greece]</v>
          </cell>
          <cell r="E569" t="str">
            <v>ADSL</v>
          </cell>
          <cell r="F569" t="str">
            <v>OTE Double Play 4 Economy</v>
          </cell>
          <cell r="H569">
            <v>4</v>
          </cell>
          <cell r="I569" t="str">
            <v>Mbps</v>
          </cell>
          <cell r="J569">
            <v>4</v>
          </cell>
          <cell r="P569" t="str">
            <v>EUR</v>
          </cell>
          <cell r="Q569" t="str">
            <v>?</v>
          </cell>
          <cell r="R569">
            <v>0</v>
          </cell>
          <cell r="S569">
            <v>26.9</v>
          </cell>
          <cell r="T569">
            <v>24.9</v>
          </cell>
          <cell r="U569">
            <v>18</v>
          </cell>
          <cell r="V569">
            <v>18</v>
          </cell>
          <cell r="W569" t="str">
            <v>No</v>
          </cell>
          <cell r="X569" t="str">
            <v>No</v>
          </cell>
          <cell r="Y569" t="str">
            <v>Yes</v>
          </cell>
          <cell r="Z569" t="str">
            <v>250 fixed</v>
          </cell>
          <cell r="AA569" t="str">
            <v>Yes</v>
          </cell>
          <cell r="AB569">
            <v>0.23</v>
          </cell>
          <cell r="AC569">
            <v>0.79</v>
          </cell>
          <cell r="AD569">
            <v>34.049999999999997</v>
          </cell>
          <cell r="AE569">
            <v>0.64332421299999998</v>
          </cell>
        </row>
        <row r="570">
          <cell r="C570" t="str">
            <v>Greece</v>
          </cell>
          <cell r="D570" t="str">
            <v>OTE [Greece]</v>
          </cell>
          <cell r="E570" t="str">
            <v>ADSL</v>
          </cell>
          <cell r="F570" t="str">
            <v>OTE Double Play 24 Economy</v>
          </cell>
          <cell r="G570" t="str">
            <v>Up to</v>
          </cell>
          <cell r="H570">
            <v>24</v>
          </cell>
          <cell r="I570" t="str">
            <v>Mbps</v>
          </cell>
          <cell r="J570">
            <v>24</v>
          </cell>
          <cell r="P570" t="str">
            <v>EUR</v>
          </cell>
          <cell r="Q570" t="str">
            <v>?</v>
          </cell>
          <cell r="R570">
            <v>0</v>
          </cell>
          <cell r="S570">
            <v>32.9</v>
          </cell>
          <cell r="T570">
            <v>30.9</v>
          </cell>
          <cell r="U570">
            <v>18</v>
          </cell>
          <cell r="V570">
            <v>18</v>
          </cell>
          <cell r="W570" t="str">
            <v>No</v>
          </cell>
          <cell r="X570" t="str">
            <v>No</v>
          </cell>
          <cell r="Y570" t="str">
            <v>Yes</v>
          </cell>
          <cell r="Z570" t="str">
            <v>250 fixed+30 mobile</v>
          </cell>
          <cell r="AA570" t="str">
            <v>Yes</v>
          </cell>
          <cell r="AB570">
            <v>0.23</v>
          </cell>
          <cell r="AC570">
            <v>0.79</v>
          </cell>
          <cell r="AD570">
            <v>41.65</v>
          </cell>
          <cell r="AE570">
            <v>0.64332421299999998</v>
          </cell>
        </row>
        <row r="571">
          <cell r="C571" t="str">
            <v>Greece</v>
          </cell>
          <cell r="D571" t="str">
            <v>OTE [Greece]</v>
          </cell>
          <cell r="E571" t="str">
            <v>VDSL</v>
          </cell>
          <cell r="F571" t="str">
            <v>OTE Double Play VDSL 30 Unlimited</v>
          </cell>
          <cell r="G571" t="str">
            <v>Up to</v>
          </cell>
          <cell r="H571">
            <v>30</v>
          </cell>
          <cell r="I571" t="str">
            <v>Mbps</v>
          </cell>
          <cell r="J571">
            <v>30</v>
          </cell>
          <cell r="P571" t="str">
            <v>EUR</v>
          </cell>
          <cell r="Q571" t="str">
            <v>?</v>
          </cell>
          <cell r="R571">
            <v>0</v>
          </cell>
          <cell r="S571">
            <v>41.9</v>
          </cell>
          <cell r="T571">
            <v>39.9</v>
          </cell>
          <cell r="U571">
            <v>18</v>
          </cell>
          <cell r="V571">
            <v>18</v>
          </cell>
          <cell r="W571" t="str">
            <v>No</v>
          </cell>
          <cell r="X571" t="str">
            <v>No</v>
          </cell>
          <cell r="Y571" t="str">
            <v>Yes</v>
          </cell>
          <cell r="Z571" t="str">
            <v>Unlmited landlines</v>
          </cell>
          <cell r="AA571" t="str">
            <v>Yes</v>
          </cell>
          <cell r="AB571">
            <v>0.23</v>
          </cell>
          <cell r="AC571">
            <v>0.79</v>
          </cell>
          <cell r="AD571">
            <v>53.04</v>
          </cell>
          <cell r="AE571">
            <v>0.64332421299999998</v>
          </cell>
        </row>
        <row r="572">
          <cell r="C572" t="str">
            <v>Greece</v>
          </cell>
          <cell r="D572" t="str">
            <v>OTE [Greece]</v>
          </cell>
          <cell r="E572" t="str">
            <v>VDSL</v>
          </cell>
          <cell r="F572" t="str">
            <v>OTE Double Play VDSL 50 Unlimited</v>
          </cell>
          <cell r="G572" t="str">
            <v>Up to</v>
          </cell>
          <cell r="H572">
            <v>50</v>
          </cell>
          <cell r="I572" t="str">
            <v>Mbps</v>
          </cell>
          <cell r="J572">
            <v>50</v>
          </cell>
          <cell r="P572" t="str">
            <v>EUR</v>
          </cell>
          <cell r="Q572" t="str">
            <v>?</v>
          </cell>
          <cell r="R572">
            <v>0</v>
          </cell>
          <cell r="S572">
            <v>46.9</v>
          </cell>
          <cell r="T572">
            <v>44.9</v>
          </cell>
          <cell r="U572">
            <v>18</v>
          </cell>
          <cell r="V572">
            <v>18</v>
          </cell>
          <cell r="W572" t="str">
            <v>No</v>
          </cell>
          <cell r="X572" t="str">
            <v>No</v>
          </cell>
          <cell r="Y572" t="str">
            <v>Yes</v>
          </cell>
          <cell r="Z572" t="str">
            <v>Unlmited landlines</v>
          </cell>
          <cell r="AA572" t="str">
            <v>Yes</v>
          </cell>
          <cell r="AB572">
            <v>0.23</v>
          </cell>
          <cell r="AC572">
            <v>0.79</v>
          </cell>
          <cell r="AD572">
            <v>59.37</v>
          </cell>
          <cell r="AE572">
            <v>0.64332421299999998</v>
          </cell>
        </row>
        <row r="573">
          <cell r="C573" t="str">
            <v>Greece</v>
          </cell>
          <cell r="D573" t="str">
            <v>Tellas (Wind) [Greece]</v>
          </cell>
          <cell r="E573" t="str">
            <v>VDSL</v>
          </cell>
          <cell r="F573" t="str">
            <v>WIND VDSL</v>
          </cell>
          <cell r="G573" t="str">
            <v>Up to</v>
          </cell>
          <cell r="H573">
            <v>50</v>
          </cell>
          <cell r="I573" t="str">
            <v>Mbps</v>
          </cell>
          <cell r="J573">
            <v>50</v>
          </cell>
          <cell r="P573" t="str">
            <v>EUR</v>
          </cell>
          <cell r="Q573" t="str">
            <v>?</v>
          </cell>
          <cell r="R573">
            <v>0</v>
          </cell>
          <cell r="S573">
            <v>27</v>
          </cell>
          <cell r="V573">
            <v>12</v>
          </cell>
          <cell r="W573" t="str">
            <v>No</v>
          </cell>
          <cell r="X573" t="str">
            <v>No</v>
          </cell>
          <cell r="Y573" t="str">
            <v>Yes</v>
          </cell>
          <cell r="AA573" t="str">
            <v>Yes</v>
          </cell>
          <cell r="AB573">
            <v>0.23</v>
          </cell>
          <cell r="AC573">
            <v>0.79</v>
          </cell>
          <cell r="AD573">
            <v>34.18</v>
          </cell>
          <cell r="AE573">
            <v>0.64332421299999998</v>
          </cell>
        </row>
        <row r="574">
          <cell r="C574" t="str">
            <v>Greece</v>
          </cell>
          <cell r="D574" t="str">
            <v>Tellas (Wind) [Greece]</v>
          </cell>
          <cell r="E574" t="str">
            <v>ADSL</v>
          </cell>
          <cell r="F574" t="str">
            <v>WIND ADSL Internet</v>
          </cell>
          <cell r="G574" t="str">
            <v>Up to</v>
          </cell>
          <cell r="H574">
            <v>24</v>
          </cell>
          <cell r="I574" t="str">
            <v>Mbps</v>
          </cell>
          <cell r="J574">
            <v>24</v>
          </cell>
          <cell r="P574" t="str">
            <v>EUR</v>
          </cell>
          <cell r="Q574" t="str">
            <v>?</v>
          </cell>
          <cell r="R574">
            <v>0</v>
          </cell>
          <cell r="S574">
            <v>20</v>
          </cell>
          <cell r="V574">
            <v>12</v>
          </cell>
          <cell r="W574" t="str">
            <v>No</v>
          </cell>
          <cell r="X574" t="str">
            <v>No</v>
          </cell>
          <cell r="Y574" t="str">
            <v>Yes</v>
          </cell>
          <cell r="AA574" t="str">
            <v>Yes</v>
          </cell>
          <cell r="AB574">
            <v>0.23</v>
          </cell>
          <cell r="AC574">
            <v>0.79</v>
          </cell>
          <cell r="AD574">
            <v>25.32</v>
          </cell>
          <cell r="AE574">
            <v>0.64332421299999998</v>
          </cell>
        </row>
        <row r="575">
          <cell r="C575" t="str">
            <v>Guatemala</v>
          </cell>
          <cell r="D575" t="str">
            <v>Claro [Guatemala] [Guatemala]</v>
          </cell>
          <cell r="E575" t="str">
            <v>ADSL</v>
          </cell>
          <cell r="F575" t="str">
            <v>Residential Internet</v>
          </cell>
          <cell r="H575">
            <v>1</v>
          </cell>
          <cell r="I575" t="str">
            <v>Mbps</v>
          </cell>
          <cell r="J575">
            <v>1</v>
          </cell>
          <cell r="P575" t="str">
            <v>GTQ</v>
          </cell>
          <cell r="Q575" t="str">
            <v>?</v>
          </cell>
          <cell r="R575">
            <v>0</v>
          </cell>
          <cell r="S575">
            <v>149</v>
          </cell>
          <cell r="W575" t="str">
            <v>No</v>
          </cell>
          <cell r="X575" t="str">
            <v>No</v>
          </cell>
          <cell r="Y575" t="str">
            <v>Yes</v>
          </cell>
          <cell r="AA575" t="str">
            <v>?</v>
          </cell>
          <cell r="AB575">
            <v>0.12</v>
          </cell>
          <cell r="AC575">
            <v>7.69</v>
          </cell>
          <cell r="AD575">
            <v>19.38</v>
          </cell>
          <cell r="AE575">
            <v>3.7458304870000001</v>
          </cell>
        </row>
        <row r="576">
          <cell r="C576" t="str">
            <v>Guatemala</v>
          </cell>
          <cell r="D576" t="str">
            <v>Claro [Guatemala] [Guatemala]</v>
          </cell>
          <cell r="E576" t="str">
            <v>ADSL</v>
          </cell>
          <cell r="F576" t="str">
            <v>Residential Internet</v>
          </cell>
          <cell r="H576">
            <v>2</v>
          </cell>
          <cell r="I576" t="str">
            <v>Mbps</v>
          </cell>
          <cell r="J576">
            <v>2</v>
          </cell>
          <cell r="P576" t="str">
            <v>GTQ</v>
          </cell>
          <cell r="Q576" t="str">
            <v>?</v>
          </cell>
          <cell r="R576">
            <v>0</v>
          </cell>
          <cell r="S576">
            <v>199</v>
          </cell>
          <cell r="W576" t="str">
            <v>No</v>
          </cell>
          <cell r="X576" t="str">
            <v>No</v>
          </cell>
          <cell r="Y576" t="str">
            <v>Yes</v>
          </cell>
          <cell r="AA576" t="str">
            <v>?</v>
          </cell>
          <cell r="AB576">
            <v>0.12</v>
          </cell>
          <cell r="AC576">
            <v>7.69</v>
          </cell>
          <cell r="AD576">
            <v>25.88</v>
          </cell>
          <cell r="AE576">
            <v>3.7458304870000001</v>
          </cell>
        </row>
        <row r="577">
          <cell r="C577" t="str">
            <v>Guatemala</v>
          </cell>
          <cell r="D577" t="str">
            <v>Claro [Guatemala] [Guatemala]</v>
          </cell>
          <cell r="E577" t="str">
            <v>ADSL</v>
          </cell>
          <cell r="F577" t="str">
            <v>Residential Internet</v>
          </cell>
          <cell r="H577">
            <v>5</v>
          </cell>
          <cell r="I577" t="str">
            <v>Mbps</v>
          </cell>
          <cell r="J577">
            <v>5</v>
          </cell>
          <cell r="P577" t="str">
            <v>GTQ</v>
          </cell>
          <cell r="Q577" t="str">
            <v>?</v>
          </cell>
          <cell r="R577">
            <v>0</v>
          </cell>
          <cell r="S577">
            <v>299</v>
          </cell>
          <cell r="W577" t="str">
            <v>No</v>
          </cell>
          <cell r="X577" t="str">
            <v>No</v>
          </cell>
          <cell r="Y577" t="str">
            <v>Yes</v>
          </cell>
          <cell r="AA577" t="str">
            <v>?</v>
          </cell>
          <cell r="AB577">
            <v>0.12</v>
          </cell>
          <cell r="AC577">
            <v>7.69</v>
          </cell>
          <cell r="AD577">
            <v>38.880000000000003</v>
          </cell>
          <cell r="AE577">
            <v>3.7458304870000001</v>
          </cell>
        </row>
        <row r="578">
          <cell r="C578" t="str">
            <v>Guatemala</v>
          </cell>
          <cell r="D578" t="str">
            <v>Claro [Guatemala] [Guatemala]</v>
          </cell>
          <cell r="E578" t="str">
            <v>ADSL</v>
          </cell>
          <cell r="F578" t="str">
            <v>Residential Internet</v>
          </cell>
          <cell r="H578">
            <v>10</v>
          </cell>
          <cell r="I578" t="str">
            <v>Mbps</v>
          </cell>
          <cell r="J578">
            <v>10</v>
          </cell>
          <cell r="P578" t="str">
            <v>GTQ</v>
          </cell>
          <cell r="Q578" t="str">
            <v>?</v>
          </cell>
          <cell r="R578">
            <v>0</v>
          </cell>
          <cell r="S578">
            <v>499</v>
          </cell>
          <cell r="W578" t="str">
            <v>No</v>
          </cell>
          <cell r="X578" t="str">
            <v>No</v>
          </cell>
          <cell r="Y578" t="str">
            <v>Yes</v>
          </cell>
          <cell r="AA578" t="str">
            <v>?</v>
          </cell>
          <cell r="AB578">
            <v>0.12</v>
          </cell>
          <cell r="AC578">
            <v>7.69</v>
          </cell>
          <cell r="AD578">
            <v>64.89</v>
          </cell>
          <cell r="AE578">
            <v>3.7458304870000001</v>
          </cell>
        </row>
        <row r="579">
          <cell r="C579" t="str">
            <v>Guatemala</v>
          </cell>
          <cell r="D579" t="str">
            <v>IBW [Guatemala]</v>
          </cell>
          <cell r="F579" t="str">
            <v>Plan 512 Kbps</v>
          </cell>
          <cell r="H579">
            <v>512</v>
          </cell>
          <cell r="I579" t="str">
            <v>Kbps</v>
          </cell>
          <cell r="J579">
            <v>0.51200000000000001</v>
          </cell>
          <cell r="P579" t="str">
            <v>USD</v>
          </cell>
          <cell r="Q579">
            <v>0</v>
          </cell>
          <cell r="R579" t="str">
            <v>?</v>
          </cell>
          <cell r="S579">
            <v>20</v>
          </cell>
          <cell r="W579" t="str">
            <v>No</v>
          </cell>
          <cell r="X579" t="str">
            <v>No</v>
          </cell>
          <cell r="Y579" t="str">
            <v>No</v>
          </cell>
          <cell r="AA579" t="str">
            <v>?</v>
          </cell>
          <cell r="AB579">
            <v>0.12</v>
          </cell>
          <cell r="AC579">
            <v>1</v>
          </cell>
          <cell r="AD579">
            <v>20</v>
          </cell>
          <cell r="AE579">
            <v>0.48710409500000001</v>
          </cell>
        </row>
        <row r="580">
          <cell r="C580" t="str">
            <v>Guatemala</v>
          </cell>
          <cell r="D580" t="str">
            <v>IBW [Guatemala]</v>
          </cell>
          <cell r="F580" t="str">
            <v>Plan 1 Mbps</v>
          </cell>
          <cell r="H580">
            <v>1</v>
          </cell>
          <cell r="I580" t="str">
            <v>Mbps</v>
          </cell>
          <cell r="J580">
            <v>1</v>
          </cell>
          <cell r="P580" t="str">
            <v>USD</v>
          </cell>
          <cell r="Q580">
            <v>0</v>
          </cell>
          <cell r="R580" t="str">
            <v>?</v>
          </cell>
          <cell r="S580">
            <v>28</v>
          </cell>
          <cell r="W580" t="str">
            <v>No</v>
          </cell>
          <cell r="X580" t="str">
            <v>No</v>
          </cell>
          <cell r="Y580" t="str">
            <v>No</v>
          </cell>
          <cell r="AA580" t="str">
            <v>?</v>
          </cell>
          <cell r="AB580">
            <v>0.12</v>
          </cell>
          <cell r="AC580">
            <v>1</v>
          </cell>
          <cell r="AD580">
            <v>28</v>
          </cell>
          <cell r="AE580">
            <v>0.48710409500000001</v>
          </cell>
        </row>
        <row r="581">
          <cell r="C581" t="str">
            <v>Guatemala</v>
          </cell>
          <cell r="D581" t="str">
            <v>IBW [Guatemala]</v>
          </cell>
          <cell r="F581" t="str">
            <v>Plan 2 Mbps</v>
          </cell>
          <cell r="H581">
            <v>2</v>
          </cell>
          <cell r="I581" t="str">
            <v>Mbps</v>
          </cell>
          <cell r="J581">
            <v>2</v>
          </cell>
          <cell r="P581" t="str">
            <v>USD</v>
          </cell>
          <cell r="Q581">
            <v>0</v>
          </cell>
          <cell r="R581" t="str">
            <v>?</v>
          </cell>
          <cell r="S581">
            <v>42</v>
          </cell>
          <cell r="W581" t="str">
            <v>No</v>
          </cell>
          <cell r="X581" t="str">
            <v>No</v>
          </cell>
          <cell r="Y581" t="str">
            <v>No</v>
          </cell>
          <cell r="AA581" t="str">
            <v>?</v>
          </cell>
          <cell r="AB581">
            <v>0.12</v>
          </cell>
          <cell r="AC581">
            <v>1</v>
          </cell>
          <cell r="AD581">
            <v>42</v>
          </cell>
          <cell r="AE581">
            <v>0.48710409500000001</v>
          </cell>
        </row>
        <row r="582">
          <cell r="C582" t="str">
            <v>Guinea</v>
          </cell>
          <cell r="D582" t="str">
            <v>Orange [Guinea]</v>
          </cell>
          <cell r="E582" t="str">
            <v>Wimax</v>
          </cell>
          <cell r="F582" t="str">
            <v>Discovery</v>
          </cell>
          <cell r="H582">
            <v>128</v>
          </cell>
          <cell r="I582" t="str">
            <v>Kbps</v>
          </cell>
          <cell r="J582">
            <v>0.128</v>
          </cell>
          <cell r="M582" t="str">
            <v>Unlimited</v>
          </cell>
          <cell r="O582" t="str">
            <v>Unlimited</v>
          </cell>
          <cell r="P582" t="str">
            <v>GNF</v>
          </cell>
          <cell r="Q582">
            <v>400000</v>
          </cell>
          <cell r="R582" t="str">
            <v>?</v>
          </cell>
          <cell r="S582">
            <v>290000</v>
          </cell>
          <cell r="W582" t="str">
            <v>No</v>
          </cell>
          <cell r="X582" t="str">
            <v>No</v>
          </cell>
          <cell r="Y582" t="str">
            <v>No</v>
          </cell>
          <cell r="AA582" t="str">
            <v>No</v>
          </cell>
          <cell r="AB582">
            <v>0.18</v>
          </cell>
          <cell r="AC582">
            <v>7023</v>
          </cell>
          <cell r="AD582">
            <v>41.29</v>
          </cell>
          <cell r="AE582">
            <v>2943.054568</v>
          </cell>
        </row>
        <row r="583">
          <cell r="C583" t="str">
            <v>Guinea</v>
          </cell>
          <cell r="D583" t="str">
            <v>Orange [Guinea]</v>
          </cell>
          <cell r="E583" t="str">
            <v>Wimax</v>
          </cell>
          <cell r="F583" t="str">
            <v>Comfort</v>
          </cell>
          <cell r="H583">
            <v>256</v>
          </cell>
          <cell r="I583" t="str">
            <v>Kbps</v>
          </cell>
          <cell r="J583">
            <v>0.25600000000000001</v>
          </cell>
          <cell r="M583" t="str">
            <v>Unlimited</v>
          </cell>
          <cell r="O583" t="str">
            <v>Unlimited</v>
          </cell>
          <cell r="P583" t="str">
            <v>GNF</v>
          </cell>
          <cell r="Q583">
            <v>400000</v>
          </cell>
          <cell r="R583" t="str">
            <v>?</v>
          </cell>
          <cell r="S583">
            <v>450000</v>
          </cell>
          <cell r="W583" t="str">
            <v>No</v>
          </cell>
          <cell r="X583" t="str">
            <v>No</v>
          </cell>
          <cell r="Y583" t="str">
            <v>No</v>
          </cell>
          <cell r="AA583" t="str">
            <v>No</v>
          </cell>
          <cell r="AB583">
            <v>0.18</v>
          </cell>
          <cell r="AC583">
            <v>7023</v>
          </cell>
          <cell r="AD583">
            <v>64.08</v>
          </cell>
          <cell r="AE583">
            <v>2943.054568</v>
          </cell>
        </row>
        <row r="584">
          <cell r="C584" t="str">
            <v>Haiti</v>
          </cell>
          <cell r="D584" t="str">
            <v>NatCom [Haiti]</v>
          </cell>
          <cell r="E584" t="str">
            <v>FTTH</v>
          </cell>
          <cell r="F584" t="str">
            <v>Fiber Home 1</v>
          </cell>
          <cell r="H584">
            <v>1</v>
          </cell>
          <cell r="I584" t="str">
            <v>Mbps</v>
          </cell>
          <cell r="J584">
            <v>1</v>
          </cell>
          <cell r="P584" t="str">
            <v>USD</v>
          </cell>
          <cell r="Q584">
            <v>100</v>
          </cell>
          <cell r="R584" t="str">
            <v>?</v>
          </cell>
          <cell r="S584">
            <v>50</v>
          </cell>
          <cell r="W584" t="str">
            <v>No</v>
          </cell>
          <cell r="X584" t="str">
            <v>No</v>
          </cell>
          <cell r="Y584" t="str">
            <v>No</v>
          </cell>
          <cell r="AA584" t="str">
            <v>No</v>
          </cell>
          <cell r="AB584">
            <v>0.1</v>
          </cell>
          <cell r="AC584">
            <v>1</v>
          </cell>
          <cell r="AD584">
            <v>50</v>
          </cell>
          <cell r="AE584">
            <v>0.46149461600000002</v>
          </cell>
        </row>
        <row r="585">
          <cell r="C585" t="str">
            <v>Haiti</v>
          </cell>
          <cell r="D585" t="str">
            <v>NatCom [Haiti]</v>
          </cell>
          <cell r="E585" t="str">
            <v>FTTH</v>
          </cell>
          <cell r="F585" t="str">
            <v>Fiber Home 2</v>
          </cell>
          <cell r="H585">
            <v>2</v>
          </cell>
          <cell r="I585" t="str">
            <v>Mbps</v>
          </cell>
          <cell r="J585">
            <v>2</v>
          </cell>
          <cell r="P585" t="str">
            <v>USD</v>
          </cell>
          <cell r="Q585">
            <v>100</v>
          </cell>
          <cell r="R585" t="str">
            <v>?</v>
          </cell>
          <cell r="S585">
            <v>90</v>
          </cell>
          <cell r="W585" t="str">
            <v>No</v>
          </cell>
          <cell r="X585" t="str">
            <v>No</v>
          </cell>
          <cell r="Y585" t="str">
            <v>No</v>
          </cell>
          <cell r="AA585" t="str">
            <v>No</v>
          </cell>
          <cell r="AB585">
            <v>0.1</v>
          </cell>
          <cell r="AC585">
            <v>1</v>
          </cell>
          <cell r="AD585">
            <v>90</v>
          </cell>
          <cell r="AE585">
            <v>0.46149461600000002</v>
          </cell>
        </row>
        <row r="586">
          <cell r="C586" t="str">
            <v>Haiti</v>
          </cell>
          <cell r="D586" t="str">
            <v>NatCom [Haiti]</v>
          </cell>
          <cell r="E586" t="str">
            <v>FTTH</v>
          </cell>
          <cell r="F586" t="str">
            <v>Fiber Board 1</v>
          </cell>
          <cell r="H586">
            <v>3</v>
          </cell>
          <cell r="I586" t="str">
            <v>Mbps</v>
          </cell>
          <cell r="J586">
            <v>3</v>
          </cell>
          <cell r="P586" t="str">
            <v>USD</v>
          </cell>
          <cell r="Q586">
            <v>100</v>
          </cell>
          <cell r="R586" t="str">
            <v>?</v>
          </cell>
          <cell r="S586">
            <v>150</v>
          </cell>
          <cell r="W586" t="str">
            <v>No</v>
          </cell>
          <cell r="X586" t="str">
            <v>No</v>
          </cell>
          <cell r="Y586" t="str">
            <v>No</v>
          </cell>
          <cell r="AA586" t="str">
            <v>No</v>
          </cell>
          <cell r="AB586">
            <v>0.1</v>
          </cell>
          <cell r="AC586">
            <v>1</v>
          </cell>
          <cell r="AD586">
            <v>150</v>
          </cell>
          <cell r="AE586">
            <v>0.46149461600000002</v>
          </cell>
        </row>
        <row r="587">
          <cell r="C587" t="str">
            <v>Haiti</v>
          </cell>
          <cell r="D587" t="str">
            <v>NatCom [Haiti]</v>
          </cell>
          <cell r="E587" t="str">
            <v>FTTH</v>
          </cell>
          <cell r="F587" t="str">
            <v>Fiber Office 2</v>
          </cell>
          <cell r="H587">
            <v>4</v>
          </cell>
          <cell r="I587" t="str">
            <v>Mbps</v>
          </cell>
          <cell r="J587">
            <v>4</v>
          </cell>
          <cell r="P587" t="str">
            <v>USD</v>
          </cell>
          <cell r="Q587">
            <v>100</v>
          </cell>
          <cell r="R587" t="str">
            <v>?</v>
          </cell>
          <cell r="S587">
            <v>200</v>
          </cell>
          <cell r="W587" t="str">
            <v>No</v>
          </cell>
          <cell r="X587" t="str">
            <v>No</v>
          </cell>
          <cell r="Y587" t="str">
            <v>No</v>
          </cell>
          <cell r="AA587" t="str">
            <v>No</v>
          </cell>
          <cell r="AB587">
            <v>0.1</v>
          </cell>
          <cell r="AC587">
            <v>1</v>
          </cell>
          <cell r="AD587">
            <v>200</v>
          </cell>
          <cell r="AE587">
            <v>0.46149461600000002</v>
          </cell>
        </row>
        <row r="588">
          <cell r="C588" t="str">
            <v>Haiti</v>
          </cell>
          <cell r="D588" t="str">
            <v>H@inet [Haiti]</v>
          </cell>
          <cell r="E588" t="str">
            <v>WiMax</v>
          </cell>
          <cell r="F588" t="str">
            <v>Hainet Wirless Bronze</v>
          </cell>
          <cell r="H588">
            <v>512</v>
          </cell>
          <cell r="I588" t="str">
            <v>Kbps</v>
          </cell>
          <cell r="J588">
            <v>0.51200000000000001</v>
          </cell>
          <cell r="K588">
            <v>128</v>
          </cell>
          <cell r="L588" t="str">
            <v>Kbps</v>
          </cell>
          <cell r="M588">
            <v>7500</v>
          </cell>
          <cell r="N588" t="str">
            <v>MB</v>
          </cell>
          <cell r="O588">
            <v>7.5</v>
          </cell>
          <cell r="P588" t="str">
            <v>USD</v>
          </cell>
          <cell r="Q588" t="str">
            <v>?</v>
          </cell>
          <cell r="R588">
            <v>150</v>
          </cell>
          <cell r="S588">
            <v>54.55</v>
          </cell>
          <cell r="V588">
            <v>12</v>
          </cell>
          <cell r="W588" t="str">
            <v>No</v>
          </cell>
          <cell r="X588" t="str">
            <v>No</v>
          </cell>
          <cell r="Y588" t="str">
            <v>No</v>
          </cell>
          <cell r="AA588" t="str">
            <v>No</v>
          </cell>
          <cell r="AB588">
            <v>0.1</v>
          </cell>
          <cell r="AC588">
            <v>1</v>
          </cell>
          <cell r="AD588">
            <v>54.55</v>
          </cell>
          <cell r="AE588">
            <v>0.46149461600000002</v>
          </cell>
        </row>
        <row r="589">
          <cell r="C589" t="str">
            <v>Haiti</v>
          </cell>
          <cell r="D589" t="str">
            <v>H@inet [Haiti]</v>
          </cell>
          <cell r="E589" t="str">
            <v>WiMax</v>
          </cell>
          <cell r="F589" t="str">
            <v>Hainet Wirless Silver</v>
          </cell>
          <cell r="H589">
            <v>700</v>
          </cell>
          <cell r="I589" t="str">
            <v>Kbps</v>
          </cell>
          <cell r="J589">
            <v>0.7</v>
          </cell>
          <cell r="K589">
            <v>200</v>
          </cell>
          <cell r="L589" t="str">
            <v>Kbps</v>
          </cell>
          <cell r="M589">
            <v>12750</v>
          </cell>
          <cell r="N589" t="str">
            <v>MB</v>
          </cell>
          <cell r="O589">
            <v>12.75</v>
          </cell>
          <cell r="P589" t="str">
            <v>USD</v>
          </cell>
          <cell r="Q589" t="str">
            <v>?</v>
          </cell>
          <cell r="R589">
            <v>150</v>
          </cell>
          <cell r="S589">
            <v>90.91</v>
          </cell>
          <cell r="V589">
            <v>12</v>
          </cell>
          <cell r="W589" t="str">
            <v>No</v>
          </cell>
          <cell r="X589" t="str">
            <v>No</v>
          </cell>
          <cell r="Y589" t="str">
            <v>No</v>
          </cell>
          <cell r="AA589" t="str">
            <v>No</v>
          </cell>
          <cell r="AB589">
            <v>0.1</v>
          </cell>
          <cell r="AC589">
            <v>1</v>
          </cell>
          <cell r="AD589">
            <v>90.91</v>
          </cell>
          <cell r="AE589">
            <v>0.46149461600000002</v>
          </cell>
        </row>
        <row r="590">
          <cell r="C590" t="str">
            <v>Haiti</v>
          </cell>
          <cell r="D590" t="str">
            <v>H@inet [Haiti]</v>
          </cell>
          <cell r="E590" t="str">
            <v>WiMax</v>
          </cell>
          <cell r="F590" t="str">
            <v>Hainet Wirless Gold</v>
          </cell>
          <cell r="H590">
            <v>1000</v>
          </cell>
          <cell r="I590" t="str">
            <v>Kbps</v>
          </cell>
          <cell r="J590">
            <v>1</v>
          </cell>
          <cell r="K590">
            <v>256</v>
          </cell>
          <cell r="L590" t="str">
            <v>Kbps</v>
          </cell>
          <cell r="M590">
            <v>18000</v>
          </cell>
          <cell r="N590" t="str">
            <v>MB</v>
          </cell>
          <cell r="O590">
            <v>18</v>
          </cell>
          <cell r="P590" t="str">
            <v>USD</v>
          </cell>
          <cell r="Q590" t="str">
            <v>?</v>
          </cell>
          <cell r="R590">
            <v>150</v>
          </cell>
          <cell r="S590">
            <v>136.37</v>
          </cell>
          <cell r="V590">
            <v>12</v>
          </cell>
          <cell r="W590" t="str">
            <v>No</v>
          </cell>
          <cell r="X590" t="str">
            <v>No</v>
          </cell>
          <cell r="Y590" t="str">
            <v>No</v>
          </cell>
          <cell r="AA590" t="str">
            <v>No</v>
          </cell>
          <cell r="AB590">
            <v>0.1</v>
          </cell>
          <cell r="AC590">
            <v>1</v>
          </cell>
          <cell r="AD590">
            <v>136.37</v>
          </cell>
          <cell r="AE590">
            <v>0.46149461600000002</v>
          </cell>
        </row>
        <row r="591">
          <cell r="C591" t="str">
            <v>Haiti</v>
          </cell>
          <cell r="D591" t="str">
            <v>H@inet [Haiti]</v>
          </cell>
          <cell r="E591" t="str">
            <v>WiMax</v>
          </cell>
          <cell r="F591" t="str">
            <v>Hainet Wirless Platinum</v>
          </cell>
          <cell r="H591">
            <v>1200</v>
          </cell>
          <cell r="I591" t="str">
            <v>Kbps</v>
          </cell>
          <cell r="J591">
            <v>1.2</v>
          </cell>
          <cell r="K591">
            <v>300</v>
          </cell>
          <cell r="L591" t="str">
            <v>Kbps</v>
          </cell>
          <cell r="M591">
            <v>30000</v>
          </cell>
          <cell r="N591" t="str">
            <v>MB</v>
          </cell>
          <cell r="O591">
            <v>30</v>
          </cell>
          <cell r="P591" t="str">
            <v>USD</v>
          </cell>
          <cell r="Q591" t="str">
            <v>?</v>
          </cell>
          <cell r="R591">
            <v>150</v>
          </cell>
          <cell r="S591">
            <v>185.46</v>
          </cell>
          <cell r="V591">
            <v>12</v>
          </cell>
          <cell r="W591" t="str">
            <v>No</v>
          </cell>
          <cell r="X591" t="str">
            <v>No</v>
          </cell>
          <cell r="Y591" t="str">
            <v>No</v>
          </cell>
          <cell r="AA591" t="str">
            <v>No</v>
          </cell>
          <cell r="AB591">
            <v>0.1</v>
          </cell>
          <cell r="AC591">
            <v>1</v>
          </cell>
          <cell r="AD591">
            <v>185.46</v>
          </cell>
          <cell r="AE591">
            <v>0.46149461600000002</v>
          </cell>
        </row>
        <row r="592">
          <cell r="C592" t="str">
            <v>Honduras</v>
          </cell>
          <cell r="D592" t="str">
            <v>Claro [Honduras] [Honduras]</v>
          </cell>
          <cell r="F592" t="str">
            <v>Internet 512 Kbps</v>
          </cell>
          <cell r="H592">
            <v>512</v>
          </cell>
          <cell r="I592" t="str">
            <v>Kbps</v>
          </cell>
          <cell r="J592">
            <v>0.51200000000000001</v>
          </cell>
          <cell r="P592" t="str">
            <v>USD</v>
          </cell>
          <cell r="Q592" t="str">
            <v>?</v>
          </cell>
          <cell r="R592" t="str">
            <v>?</v>
          </cell>
          <cell r="S592">
            <v>20</v>
          </cell>
          <cell r="W592" t="str">
            <v>?</v>
          </cell>
          <cell r="X592" t="str">
            <v>No</v>
          </cell>
          <cell r="Y592" t="str">
            <v>No</v>
          </cell>
          <cell r="AA592" t="str">
            <v>?</v>
          </cell>
          <cell r="AB592">
            <v>0.15</v>
          </cell>
          <cell r="AC592">
            <v>1</v>
          </cell>
          <cell r="AD592">
            <v>20</v>
          </cell>
          <cell r="AE592">
            <v>0.48783496199999998</v>
          </cell>
        </row>
        <row r="593">
          <cell r="C593" t="str">
            <v>Honduras</v>
          </cell>
          <cell r="D593" t="str">
            <v>Claro [Honduras] [Honduras]</v>
          </cell>
          <cell r="F593" t="str">
            <v>Internet 1 Mega</v>
          </cell>
          <cell r="H593">
            <v>1</v>
          </cell>
          <cell r="I593" t="str">
            <v>Mbps</v>
          </cell>
          <cell r="J593">
            <v>1</v>
          </cell>
          <cell r="P593" t="str">
            <v>USD</v>
          </cell>
          <cell r="Q593" t="str">
            <v>?</v>
          </cell>
          <cell r="R593" t="str">
            <v>?</v>
          </cell>
          <cell r="S593">
            <v>29</v>
          </cell>
          <cell r="W593" t="str">
            <v>?</v>
          </cell>
          <cell r="X593" t="str">
            <v>No</v>
          </cell>
          <cell r="Y593" t="str">
            <v>No</v>
          </cell>
          <cell r="AA593" t="str">
            <v>?</v>
          </cell>
          <cell r="AB593">
            <v>0.15</v>
          </cell>
          <cell r="AC593">
            <v>1</v>
          </cell>
          <cell r="AD593">
            <v>29</v>
          </cell>
          <cell r="AE593">
            <v>0.48783496199999998</v>
          </cell>
        </row>
        <row r="594">
          <cell r="C594" t="str">
            <v>Honduras</v>
          </cell>
          <cell r="D594" t="str">
            <v>Claro [Honduras] [Honduras]</v>
          </cell>
          <cell r="F594" t="str">
            <v>Internet 2 Megas</v>
          </cell>
          <cell r="H594">
            <v>2</v>
          </cell>
          <cell r="I594" t="str">
            <v>Mbps</v>
          </cell>
          <cell r="J594">
            <v>2</v>
          </cell>
          <cell r="P594" t="str">
            <v>USD</v>
          </cell>
          <cell r="Q594" t="str">
            <v>?</v>
          </cell>
          <cell r="R594" t="str">
            <v>?</v>
          </cell>
          <cell r="S594">
            <v>38</v>
          </cell>
          <cell r="W594" t="str">
            <v>?</v>
          </cell>
          <cell r="X594" t="str">
            <v>No</v>
          </cell>
          <cell r="Y594" t="str">
            <v>No</v>
          </cell>
          <cell r="AA594" t="str">
            <v>?</v>
          </cell>
          <cell r="AB594">
            <v>0.15</v>
          </cell>
          <cell r="AC594">
            <v>1</v>
          </cell>
          <cell r="AD594">
            <v>38</v>
          </cell>
          <cell r="AE594">
            <v>0.48783496199999998</v>
          </cell>
        </row>
        <row r="595">
          <cell r="C595" t="str">
            <v>Honduras</v>
          </cell>
          <cell r="D595" t="str">
            <v>Claro [Honduras] [Honduras]</v>
          </cell>
          <cell r="F595" t="str">
            <v>Internet 3 Megas</v>
          </cell>
          <cell r="H595">
            <v>3</v>
          </cell>
          <cell r="I595" t="str">
            <v>Mbps</v>
          </cell>
          <cell r="J595">
            <v>3</v>
          </cell>
          <cell r="P595" t="str">
            <v>USD</v>
          </cell>
          <cell r="Q595" t="str">
            <v>?</v>
          </cell>
          <cell r="R595" t="str">
            <v>?</v>
          </cell>
          <cell r="S595">
            <v>47</v>
          </cell>
          <cell r="W595" t="str">
            <v>?</v>
          </cell>
          <cell r="X595" t="str">
            <v>No</v>
          </cell>
          <cell r="Y595" t="str">
            <v>No</v>
          </cell>
          <cell r="AA595" t="str">
            <v>?</v>
          </cell>
          <cell r="AB595">
            <v>0.15</v>
          </cell>
          <cell r="AC595">
            <v>1</v>
          </cell>
          <cell r="AD595">
            <v>47</v>
          </cell>
          <cell r="AE595">
            <v>0.48783496199999998</v>
          </cell>
        </row>
        <row r="596">
          <cell r="C596" t="str">
            <v>Honduras</v>
          </cell>
          <cell r="D596" t="str">
            <v>Claro [Honduras] [Honduras]</v>
          </cell>
          <cell r="F596" t="str">
            <v>Internet 5 Megas</v>
          </cell>
          <cell r="H596">
            <v>5</v>
          </cell>
          <cell r="I596" t="str">
            <v>Mbps</v>
          </cell>
          <cell r="J596">
            <v>5</v>
          </cell>
          <cell r="P596" t="str">
            <v>USD</v>
          </cell>
          <cell r="Q596" t="str">
            <v>?</v>
          </cell>
          <cell r="R596" t="str">
            <v>?</v>
          </cell>
          <cell r="S596">
            <v>56</v>
          </cell>
          <cell r="W596" t="str">
            <v>?</v>
          </cell>
          <cell r="X596" t="str">
            <v>No</v>
          </cell>
          <cell r="Y596" t="str">
            <v>No</v>
          </cell>
          <cell r="AA596" t="str">
            <v>?</v>
          </cell>
          <cell r="AB596">
            <v>0.15</v>
          </cell>
          <cell r="AC596">
            <v>1</v>
          </cell>
          <cell r="AD596">
            <v>56</v>
          </cell>
          <cell r="AE596">
            <v>0.48783496199999998</v>
          </cell>
        </row>
        <row r="597">
          <cell r="C597" t="str">
            <v>Honduras</v>
          </cell>
          <cell r="D597" t="str">
            <v>Claro [Honduras] [Honduras]</v>
          </cell>
          <cell r="F597" t="str">
            <v>Internet 8 Megas</v>
          </cell>
          <cell r="H597">
            <v>8</v>
          </cell>
          <cell r="I597" t="str">
            <v>Mbps</v>
          </cell>
          <cell r="J597">
            <v>8</v>
          </cell>
          <cell r="P597" t="str">
            <v>USD</v>
          </cell>
          <cell r="Q597" t="str">
            <v>?</v>
          </cell>
          <cell r="R597" t="str">
            <v>?</v>
          </cell>
          <cell r="S597">
            <v>75</v>
          </cell>
          <cell r="W597" t="str">
            <v>?</v>
          </cell>
          <cell r="X597" t="str">
            <v>No</v>
          </cell>
          <cell r="Y597" t="str">
            <v>No</v>
          </cell>
          <cell r="AA597" t="str">
            <v>?</v>
          </cell>
          <cell r="AB597">
            <v>0.15</v>
          </cell>
          <cell r="AC597">
            <v>1</v>
          </cell>
          <cell r="AD597">
            <v>75</v>
          </cell>
          <cell r="AE597">
            <v>0.48783496199999998</v>
          </cell>
        </row>
        <row r="598">
          <cell r="C598" t="str">
            <v>Honduras</v>
          </cell>
          <cell r="D598" t="str">
            <v>Claro [Honduras] [Honduras]</v>
          </cell>
          <cell r="F598" t="str">
            <v>Internet 10 Megas</v>
          </cell>
          <cell r="H598">
            <v>10</v>
          </cell>
          <cell r="I598" t="str">
            <v>Mbps</v>
          </cell>
          <cell r="J598">
            <v>10</v>
          </cell>
          <cell r="P598" t="str">
            <v>USD</v>
          </cell>
          <cell r="Q598" t="str">
            <v>?</v>
          </cell>
          <cell r="R598" t="str">
            <v>?</v>
          </cell>
          <cell r="S598">
            <v>100</v>
          </cell>
          <cell r="W598" t="str">
            <v>?</v>
          </cell>
          <cell r="X598" t="str">
            <v>No</v>
          </cell>
          <cell r="Y598" t="str">
            <v>No</v>
          </cell>
          <cell r="AA598" t="str">
            <v>?</v>
          </cell>
          <cell r="AB598">
            <v>0.15</v>
          </cell>
          <cell r="AC598">
            <v>1</v>
          </cell>
          <cell r="AD598">
            <v>100</v>
          </cell>
          <cell r="AE598">
            <v>0.48783496199999998</v>
          </cell>
        </row>
        <row r="599">
          <cell r="C599" t="str">
            <v>Hong Kong, China</v>
          </cell>
          <cell r="D599" t="str">
            <v>Hong Kong Broadband Network Limited [Hong Kong, China]</v>
          </cell>
          <cell r="E599" t="str">
            <v>FTTH</v>
          </cell>
          <cell r="F599" t="str">
            <v>Home Broadband</v>
          </cell>
          <cell r="H599">
            <v>1000</v>
          </cell>
          <cell r="I599" t="str">
            <v>Mbps</v>
          </cell>
          <cell r="J599">
            <v>1000</v>
          </cell>
          <cell r="K599">
            <v>1000</v>
          </cell>
          <cell r="L599" t="str">
            <v>Mbps</v>
          </cell>
          <cell r="P599" t="str">
            <v>HKD</v>
          </cell>
          <cell r="Q599">
            <v>0</v>
          </cell>
          <cell r="R599">
            <v>0</v>
          </cell>
          <cell r="S599">
            <v>188</v>
          </cell>
          <cell r="V599">
            <v>24</v>
          </cell>
          <cell r="W599" t="str">
            <v>No</v>
          </cell>
          <cell r="X599" t="str">
            <v>No</v>
          </cell>
          <cell r="Y599" t="str">
            <v>Yes</v>
          </cell>
          <cell r="AA599" t="str">
            <v>Yes</v>
          </cell>
          <cell r="AB599">
            <v>0</v>
          </cell>
          <cell r="AC599">
            <v>7.77</v>
          </cell>
          <cell r="AD599">
            <v>24.2</v>
          </cell>
          <cell r="AE599">
            <v>5.5579891400000001</v>
          </cell>
        </row>
        <row r="600">
          <cell r="C600" t="str">
            <v>Hong Kong, China</v>
          </cell>
          <cell r="D600" t="str">
            <v>Hong Kong Broadband Network Limited [Hong Kong, China]</v>
          </cell>
          <cell r="E600" t="str">
            <v>FTTH</v>
          </cell>
          <cell r="F600" t="str">
            <v>Home Broadband</v>
          </cell>
          <cell r="H600">
            <v>500</v>
          </cell>
          <cell r="I600" t="str">
            <v>Mbps</v>
          </cell>
          <cell r="J600">
            <v>500</v>
          </cell>
          <cell r="K600">
            <v>500</v>
          </cell>
          <cell r="L600" t="str">
            <v>Mbps</v>
          </cell>
          <cell r="P600" t="str">
            <v>HKD</v>
          </cell>
          <cell r="Q600">
            <v>0</v>
          </cell>
          <cell r="R600">
            <v>0</v>
          </cell>
          <cell r="S600">
            <v>168</v>
          </cell>
          <cell r="V600">
            <v>24</v>
          </cell>
          <cell r="W600" t="str">
            <v>No</v>
          </cell>
          <cell r="X600" t="str">
            <v>No</v>
          </cell>
          <cell r="Y600" t="str">
            <v>No</v>
          </cell>
          <cell r="AA600" t="str">
            <v>Yes</v>
          </cell>
          <cell r="AB600">
            <v>0</v>
          </cell>
          <cell r="AC600">
            <v>7.77</v>
          </cell>
          <cell r="AD600">
            <v>21.62</v>
          </cell>
          <cell r="AE600">
            <v>5.5579891400000001</v>
          </cell>
        </row>
        <row r="601">
          <cell r="C601" t="str">
            <v>Hong Kong, China</v>
          </cell>
          <cell r="D601" t="str">
            <v>Hong Kong Broadband Network Limited [Hong Kong, China]</v>
          </cell>
          <cell r="E601" t="str">
            <v>FTTH</v>
          </cell>
          <cell r="F601" t="str">
            <v>Home Broadband</v>
          </cell>
          <cell r="H601">
            <v>100</v>
          </cell>
          <cell r="I601" t="str">
            <v>Mbps</v>
          </cell>
          <cell r="J601">
            <v>100</v>
          </cell>
          <cell r="K601">
            <v>100</v>
          </cell>
          <cell r="L601" t="str">
            <v>Mbps</v>
          </cell>
          <cell r="P601" t="str">
            <v>HKD</v>
          </cell>
          <cell r="Q601">
            <v>0</v>
          </cell>
          <cell r="R601">
            <v>0</v>
          </cell>
          <cell r="S601">
            <v>138</v>
          </cell>
          <cell r="V601">
            <v>24</v>
          </cell>
          <cell r="W601" t="str">
            <v>No</v>
          </cell>
          <cell r="X601" t="str">
            <v>No</v>
          </cell>
          <cell r="Y601" t="str">
            <v>No</v>
          </cell>
          <cell r="AA601" t="str">
            <v>Yes</v>
          </cell>
          <cell r="AB601">
            <v>0</v>
          </cell>
          <cell r="AC601">
            <v>7.77</v>
          </cell>
          <cell r="AD601">
            <v>17.760000000000002</v>
          </cell>
          <cell r="AE601">
            <v>5.5579891400000001</v>
          </cell>
        </row>
        <row r="602">
          <cell r="C602" t="str">
            <v>Hong Kong, China</v>
          </cell>
          <cell r="D602" t="str">
            <v>PCCW-HKT Telephone Limited [Hong Kong, China]</v>
          </cell>
          <cell r="E602" t="str">
            <v>FTTH</v>
          </cell>
          <cell r="F602" t="str">
            <v>1000M Fiber-To-The-Home Plan</v>
          </cell>
          <cell r="G602" t="str">
            <v>Up to</v>
          </cell>
          <cell r="H602">
            <v>1000</v>
          </cell>
          <cell r="I602" t="str">
            <v>Mbps</v>
          </cell>
          <cell r="J602">
            <v>1000</v>
          </cell>
          <cell r="K602">
            <v>1000</v>
          </cell>
          <cell r="L602" t="str">
            <v>Mbps</v>
          </cell>
          <cell r="M602" t="str">
            <v>Unlimited</v>
          </cell>
          <cell r="O602" t="str">
            <v>Unlimited</v>
          </cell>
          <cell r="P602" t="str">
            <v>HKD</v>
          </cell>
          <cell r="Q602" t="str">
            <v>?</v>
          </cell>
          <cell r="R602" t="str">
            <v>?</v>
          </cell>
          <cell r="S602">
            <v>698</v>
          </cell>
          <cell r="V602">
            <v>24</v>
          </cell>
          <cell r="W602" t="str">
            <v>No</v>
          </cell>
          <cell r="X602" t="str">
            <v>No</v>
          </cell>
          <cell r="Y602" t="str">
            <v>No</v>
          </cell>
          <cell r="AA602" t="str">
            <v>Yes</v>
          </cell>
          <cell r="AB602">
            <v>0</v>
          </cell>
          <cell r="AC602">
            <v>7.77</v>
          </cell>
          <cell r="AD602">
            <v>89.83</v>
          </cell>
          <cell r="AE602">
            <v>5.5579891400000001</v>
          </cell>
        </row>
        <row r="603">
          <cell r="C603" t="str">
            <v>Hong Kong, China</v>
          </cell>
          <cell r="D603" t="str">
            <v>PCCW-HKT Telephone Limited [Hong Kong, China]</v>
          </cell>
          <cell r="E603" t="str">
            <v>FTTH</v>
          </cell>
          <cell r="F603" t="str">
            <v>500M Fiber-To-The-Home Plan</v>
          </cell>
          <cell r="G603" t="str">
            <v>Up to</v>
          </cell>
          <cell r="H603">
            <v>500</v>
          </cell>
          <cell r="I603" t="str">
            <v>Mbps</v>
          </cell>
          <cell r="J603">
            <v>500</v>
          </cell>
          <cell r="K603">
            <v>500</v>
          </cell>
          <cell r="L603" t="str">
            <v>Mbps</v>
          </cell>
          <cell r="M603" t="str">
            <v>Unlimited</v>
          </cell>
          <cell r="O603" t="str">
            <v>Unlimited</v>
          </cell>
          <cell r="P603" t="str">
            <v>HKD</v>
          </cell>
          <cell r="Q603" t="str">
            <v>?</v>
          </cell>
          <cell r="R603" t="str">
            <v>?</v>
          </cell>
          <cell r="S603">
            <v>598</v>
          </cell>
          <cell r="V603">
            <v>24</v>
          </cell>
          <cell r="W603" t="str">
            <v>No</v>
          </cell>
          <cell r="X603" t="str">
            <v>No</v>
          </cell>
          <cell r="Y603" t="str">
            <v>No</v>
          </cell>
          <cell r="AA603" t="str">
            <v>Yes</v>
          </cell>
          <cell r="AB603">
            <v>0</v>
          </cell>
          <cell r="AC603">
            <v>7.77</v>
          </cell>
          <cell r="AD603">
            <v>76.959999999999994</v>
          </cell>
          <cell r="AE603">
            <v>5.5579891400000001</v>
          </cell>
        </row>
        <row r="604">
          <cell r="C604" t="str">
            <v>Hong Kong, China</v>
          </cell>
          <cell r="D604" t="str">
            <v>PCCW-HKT Telephone Limited [Hong Kong, China]</v>
          </cell>
          <cell r="E604" t="str">
            <v>FTTH</v>
          </cell>
          <cell r="F604" t="str">
            <v>300M Fiber-To-Th -Home Plan</v>
          </cell>
          <cell r="G604" t="str">
            <v>Up to</v>
          </cell>
          <cell r="H604">
            <v>300</v>
          </cell>
          <cell r="I604" t="str">
            <v>Mbps</v>
          </cell>
          <cell r="J604">
            <v>300</v>
          </cell>
          <cell r="K604">
            <v>300</v>
          </cell>
          <cell r="L604" t="str">
            <v>Mbps</v>
          </cell>
          <cell r="M604" t="str">
            <v>Unlimited</v>
          </cell>
          <cell r="O604" t="str">
            <v>Unlimited</v>
          </cell>
          <cell r="P604" t="str">
            <v>HKD</v>
          </cell>
          <cell r="Q604" t="str">
            <v>?</v>
          </cell>
          <cell r="R604" t="str">
            <v>?</v>
          </cell>
          <cell r="S604">
            <v>498</v>
          </cell>
          <cell r="V604">
            <v>24</v>
          </cell>
          <cell r="W604" t="str">
            <v>No</v>
          </cell>
          <cell r="X604" t="str">
            <v>No</v>
          </cell>
          <cell r="Y604" t="str">
            <v>No</v>
          </cell>
          <cell r="AA604" t="str">
            <v>Yes</v>
          </cell>
          <cell r="AB604">
            <v>0</v>
          </cell>
          <cell r="AC604">
            <v>7.77</v>
          </cell>
          <cell r="AD604">
            <v>64.09</v>
          </cell>
          <cell r="AE604">
            <v>5.5579891400000001</v>
          </cell>
        </row>
        <row r="605">
          <cell r="C605" t="str">
            <v>Hong Kong, China</v>
          </cell>
          <cell r="D605" t="str">
            <v>PCCW-HKT Telephone Limited [Hong Kong, China]</v>
          </cell>
          <cell r="F605" t="str">
            <v>100M Basic Plan</v>
          </cell>
          <cell r="G605" t="str">
            <v>Up to</v>
          </cell>
          <cell r="H605">
            <v>100</v>
          </cell>
          <cell r="I605" t="str">
            <v>Mbps</v>
          </cell>
          <cell r="J605">
            <v>100</v>
          </cell>
          <cell r="K605">
            <v>30</v>
          </cell>
          <cell r="L605" t="str">
            <v>Mbps</v>
          </cell>
          <cell r="M605" t="str">
            <v>Unlimited</v>
          </cell>
          <cell r="O605" t="str">
            <v>Unlimited</v>
          </cell>
          <cell r="P605" t="str">
            <v>HKD</v>
          </cell>
          <cell r="Q605" t="str">
            <v>?</v>
          </cell>
          <cell r="R605" t="str">
            <v>?</v>
          </cell>
          <cell r="S605">
            <v>598</v>
          </cell>
          <cell r="V605">
            <v>24</v>
          </cell>
          <cell r="W605" t="str">
            <v>No</v>
          </cell>
          <cell r="X605" t="str">
            <v>No</v>
          </cell>
          <cell r="Y605" t="str">
            <v>No</v>
          </cell>
          <cell r="AA605" t="str">
            <v>Yes</v>
          </cell>
          <cell r="AB605">
            <v>0</v>
          </cell>
          <cell r="AC605">
            <v>7.77</v>
          </cell>
          <cell r="AD605">
            <v>76.959999999999994</v>
          </cell>
          <cell r="AE605">
            <v>5.5579891400000001</v>
          </cell>
        </row>
        <row r="606">
          <cell r="C606" t="str">
            <v>Hong Kong, China</v>
          </cell>
          <cell r="D606" t="str">
            <v>Three [Hong Kong, China]</v>
          </cell>
          <cell r="E606" t="str">
            <v>FTTH</v>
          </cell>
          <cell r="F606" t="str">
            <v>1G</v>
          </cell>
          <cell r="H606">
            <v>1</v>
          </cell>
          <cell r="I606" t="str">
            <v>Gbps</v>
          </cell>
          <cell r="J606">
            <v>1000</v>
          </cell>
          <cell r="K606">
            <v>1</v>
          </cell>
          <cell r="L606" t="str">
            <v>Gbps</v>
          </cell>
          <cell r="P606" t="str">
            <v>HKD</v>
          </cell>
          <cell r="Q606">
            <v>680</v>
          </cell>
          <cell r="R606">
            <v>0</v>
          </cell>
          <cell r="S606">
            <v>275</v>
          </cell>
          <cell r="V606">
            <v>24</v>
          </cell>
          <cell r="W606" t="str">
            <v>No</v>
          </cell>
          <cell r="X606" t="str">
            <v>No</v>
          </cell>
          <cell r="Y606" t="str">
            <v>No</v>
          </cell>
          <cell r="AA606" t="str">
            <v>Yes</v>
          </cell>
          <cell r="AB606">
            <v>0</v>
          </cell>
          <cell r="AC606">
            <v>7.77</v>
          </cell>
          <cell r="AD606">
            <v>35.39</v>
          </cell>
          <cell r="AE606">
            <v>5.5579891400000001</v>
          </cell>
        </row>
        <row r="607">
          <cell r="C607" t="str">
            <v>Hong Kong, China</v>
          </cell>
          <cell r="D607" t="str">
            <v>Three [Hong Kong, China]</v>
          </cell>
          <cell r="E607" t="str">
            <v>FTTH</v>
          </cell>
          <cell r="F607" t="str">
            <v>500M</v>
          </cell>
          <cell r="H607">
            <v>500</v>
          </cell>
          <cell r="I607" t="str">
            <v>Mbps</v>
          </cell>
          <cell r="J607">
            <v>500</v>
          </cell>
          <cell r="K607">
            <v>500</v>
          </cell>
          <cell r="L607" t="str">
            <v>Mbps</v>
          </cell>
          <cell r="P607" t="str">
            <v>HKD</v>
          </cell>
          <cell r="Q607">
            <v>680</v>
          </cell>
          <cell r="R607">
            <v>0</v>
          </cell>
          <cell r="S607">
            <v>260</v>
          </cell>
          <cell r="V607">
            <v>24</v>
          </cell>
          <cell r="W607" t="str">
            <v>No</v>
          </cell>
          <cell r="X607" t="str">
            <v>No</v>
          </cell>
          <cell r="Y607" t="str">
            <v>No</v>
          </cell>
          <cell r="AA607" t="str">
            <v>Yes</v>
          </cell>
          <cell r="AB607">
            <v>0</v>
          </cell>
          <cell r="AC607">
            <v>7.77</v>
          </cell>
          <cell r="AD607">
            <v>33.46</v>
          </cell>
          <cell r="AE607">
            <v>5.5579891400000001</v>
          </cell>
        </row>
        <row r="608">
          <cell r="C608" t="str">
            <v>Hong Kong, China</v>
          </cell>
          <cell r="D608" t="str">
            <v>Three [Hong Kong, China]</v>
          </cell>
          <cell r="E608" t="str">
            <v>FTTH</v>
          </cell>
          <cell r="F608" t="str">
            <v>200M</v>
          </cell>
          <cell r="H608">
            <v>200</v>
          </cell>
          <cell r="I608" t="str">
            <v>Mbps</v>
          </cell>
          <cell r="J608">
            <v>200</v>
          </cell>
          <cell r="K608">
            <v>300</v>
          </cell>
          <cell r="L608" t="str">
            <v>Mbps</v>
          </cell>
          <cell r="P608" t="str">
            <v>HKD</v>
          </cell>
          <cell r="Q608">
            <v>680</v>
          </cell>
          <cell r="R608">
            <v>0</v>
          </cell>
          <cell r="S608">
            <v>250</v>
          </cell>
          <cell r="V608">
            <v>24</v>
          </cell>
          <cell r="W608" t="str">
            <v>No</v>
          </cell>
          <cell r="X608" t="str">
            <v>No</v>
          </cell>
          <cell r="Y608" t="str">
            <v>No</v>
          </cell>
          <cell r="AA608" t="str">
            <v>Yes</v>
          </cell>
          <cell r="AB608">
            <v>0</v>
          </cell>
          <cell r="AC608">
            <v>7.77</v>
          </cell>
          <cell r="AD608">
            <v>32.18</v>
          </cell>
          <cell r="AE608">
            <v>5.5579891400000001</v>
          </cell>
        </row>
        <row r="609">
          <cell r="C609" t="str">
            <v>Hong Kong, China</v>
          </cell>
          <cell r="D609" t="str">
            <v>Three [Hong Kong, China]</v>
          </cell>
          <cell r="E609" t="str">
            <v>FTTH</v>
          </cell>
          <cell r="F609" t="str">
            <v>100M Basic Plan</v>
          </cell>
          <cell r="H609">
            <v>100</v>
          </cell>
          <cell r="I609" t="str">
            <v>Mbps</v>
          </cell>
          <cell r="J609">
            <v>100</v>
          </cell>
          <cell r="K609">
            <v>100</v>
          </cell>
          <cell r="L609" t="str">
            <v>Mbps</v>
          </cell>
          <cell r="P609" t="str">
            <v>HKD</v>
          </cell>
          <cell r="Q609">
            <v>680</v>
          </cell>
          <cell r="R609">
            <v>0</v>
          </cell>
          <cell r="S609">
            <v>200</v>
          </cell>
          <cell r="V609">
            <v>24</v>
          </cell>
          <cell r="W609" t="str">
            <v>No</v>
          </cell>
          <cell r="X609" t="str">
            <v>No</v>
          </cell>
          <cell r="Y609" t="str">
            <v>No</v>
          </cell>
          <cell r="AA609" t="str">
            <v>Yes</v>
          </cell>
          <cell r="AB609">
            <v>0</v>
          </cell>
          <cell r="AC609">
            <v>7.77</v>
          </cell>
          <cell r="AD609">
            <v>25.74</v>
          </cell>
          <cell r="AE609">
            <v>5.5579891400000001</v>
          </cell>
        </row>
        <row r="610">
          <cell r="C610" t="str">
            <v>Hungary</v>
          </cell>
          <cell r="D610" t="str">
            <v>EnterNet [Hungary]</v>
          </cell>
          <cell r="E610" t="str">
            <v>ADSL</v>
          </cell>
          <cell r="F610" t="str">
            <v>5 Residential ADSL</v>
          </cell>
          <cell r="G610" t="str">
            <v>Up to</v>
          </cell>
          <cell r="H610">
            <v>5000</v>
          </cell>
          <cell r="I610" t="str">
            <v>Kbps</v>
          </cell>
          <cell r="J610">
            <v>5</v>
          </cell>
          <cell r="K610">
            <v>1000</v>
          </cell>
          <cell r="L610" t="str">
            <v>Kbps</v>
          </cell>
          <cell r="P610" t="str">
            <v>HUF</v>
          </cell>
          <cell r="Q610">
            <v>0</v>
          </cell>
          <cell r="R610" t="str">
            <v>?</v>
          </cell>
          <cell r="S610">
            <v>3790</v>
          </cell>
          <cell r="V610">
            <v>12</v>
          </cell>
          <cell r="W610" t="str">
            <v>Yes</v>
          </cell>
          <cell r="X610" t="str">
            <v>No</v>
          </cell>
          <cell r="Y610" t="str">
            <v>No</v>
          </cell>
          <cell r="AA610" t="str">
            <v>Yes</v>
          </cell>
          <cell r="AB610">
            <v>0.27</v>
          </cell>
          <cell r="AC610">
            <v>246.1</v>
          </cell>
          <cell r="AD610">
            <v>15.4</v>
          </cell>
          <cell r="AE610">
            <v>128.42173220000001</v>
          </cell>
        </row>
        <row r="611">
          <cell r="C611" t="str">
            <v>Hungary</v>
          </cell>
          <cell r="D611" t="str">
            <v>EnterNet [Hungary]</v>
          </cell>
          <cell r="E611" t="str">
            <v>ADSL</v>
          </cell>
          <cell r="F611" t="str">
            <v>10 Residential ADSL</v>
          </cell>
          <cell r="G611" t="str">
            <v>Up to</v>
          </cell>
          <cell r="H611">
            <v>10240</v>
          </cell>
          <cell r="I611" t="str">
            <v>Kbps</v>
          </cell>
          <cell r="J611">
            <v>10.24</v>
          </cell>
          <cell r="K611">
            <v>3072</v>
          </cell>
          <cell r="L611" t="str">
            <v>Kbps</v>
          </cell>
          <cell r="P611" t="str">
            <v>HUF</v>
          </cell>
          <cell r="Q611">
            <v>0</v>
          </cell>
          <cell r="R611" t="str">
            <v>?</v>
          </cell>
          <cell r="S611">
            <v>4790</v>
          </cell>
          <cell r="V611">
            <v>12</v>
          </cell>
          <cell r="W611" t="str">
            <v>Yes</v>
          </cell>
          <cell r="X611" t="str">
            <v>No</v>
          </cell>
          <cell r="Y611" t="str">
            <v>No</v>
          </cell>
          <cell r="AA611" t="str">
            <v>Yes</v>
          </cell>
          <cell r="AB611">
            <v>0.27</v>
          </cell>
          <cell r="AC611">
            <v>246.1</v>
          </cell>
          <cell r="AD611">
            <v>19.46</v>
          </cell>
          <cell r="AE611">
            <v>128.42173220000001</v>
          </cell>
        </row>
        <row r="612">
          <cell r="C612" t="str">
            <v>Hungary</v>
          </cell>
          <cell r="D612" t="str">
            <v>EnterNet [Hungary]</v>
          </cell>
          <cell r="E612" t="str">
            <v>ADSL</v>
          </cell>
          <cell r="F612" t="str">
            <v>15 Residential ADSL</v>
          </cell>
          <cell r="G612" t="str">
            <v>Up to</v>
          </cell>
          <cell r="H612">
            <v>15360</v>
          </cell>
          <cell r="I612" t="str">
            <v>Kbps</v>
          </cell>
          <cell r="J612">
            <v>15.36</v>
          </cell>
          <cell r="K612">
            <v>5120</v>
          </cell>
          <cell r="L612" t="str">
            <v>Kbps</v>
          </cell>
          <cell r="P612" t="str">
            <v>HUF</v>
          </cell>
          <cell r="Q612">
            <v>0</v>
          </cell>
          <cell r="R612" t="str">
            <v>?</v>
          </cell>
          <cell r="S612">
            <v>5790</v>
          </cell>
          <cell r="V612">
            <v>12</v>
          </cell>
          <cell r="W612" t="str">
            <v>Yes</v>
          </cell>
          <cell r="X612" t="str">
            <v>No</v>
          </cell>
          <cell r="Y612" t="str">
            <v>No</v>
          </cell>
          <cell r="AA612" t="str">
            <v>Yes</v>
          </cell>
          <cell r="AB612">
            <v>0.27</v>
          </cell>
          <cell r="AC612">
            <v>246.1</v>
          </cell>
          <cell r="AD612">
            <v>23.53</v>
          </cell>
          <cell r="AE612">
            <v>128.42173220000001</v>
          </cell>
        </row>
        <row r="613">
          <cell r="C613" t="str">
            <v>Hungary</v>
          </cell>
          <cell r="D613" t="str">
            <v>EnterNet [Hungary]</v>
          </cell>
          <cell r="E613" t="str">
            <v>ADSL</v>
          </cell>
          <cell r="F613" t="str">
            <v>25 Residential ADSL</v>
          </cell>
          <cell r="G613" t="str">
            <v>Up to</v>
          </cell>
          <cell r="H613">
            <v>25600</v>
          </cell>
          <cell r="I613" t="str">
            <v>Kbps</v>
          </cell>
          <cell r="J613">
            <v>25.6</v>
          </cell>
          <cell r="K613">
            <v>4096</v>
          </cell>
          <cell r="L613" t="str">
            <v>Kbps</v>
          </cell>
          <cell r="P613" t="str">
            <v>HUF</v>
          </cell>
          <cell r="Q613">
            <v>0</v>
          </cell>
          <cell r="R613" t="str">
            <v>?</v>
          </cell>
          <cell r="S613">
            <v>6790</v>
          </cell>
          <cell r="V613">
            <v>12</v>
          </cell>
          <cell r="W613" t="str">
            <v>Yes</v>
          </cell>
          <cell r="X613" t="str">
            <v>No</v>
          </cell>
          <cell r="Y613" t="str">
            <v>No</v>
          </cell>
          <cell r="AA613" t="str">
            <v>Yes</v>
          </cell>
          <cell r="AB613">
            <v>0.27</v>
          </cell>
          <cell r="AC613">
            <v>246.1</v>
          </cell>
          <cell r="AD613">
            <v>27.59</v>
          </cell>
          <cell r="AE613">
            <v>128.42173220000001</v>
          </cell>
        </row>
        <row r="614">
          <cell r="C614" t="str">
            <v>Hungary</v>
          </cell>
          <cell r="D614" t="str">
            <v>EnterNet [Hungary]</v>
          </cell>
          <cell r="E614" t="str">
            <v>ADSL</v>
          </cell>
          <cell r="F614" t="str">
            <v>5 Residential ADSL</v>
          </cell>
          <cell r="G614" t="str">
            <v>Up to</v>
          </cell>
          <cell r="H614">
            <v>5000</v>
          </cell>
          <cell r="I614" t="str">
            <v>Kbps</v>
          </cell>
          <cell r="J614">
            <v>5</v>
          </cell>
          <cell r="K614">
            <v>1000</v>
          </cell>
          <cell r="L614" t="str">
            <v>Kbps</v>
          </cell>
          <cell r="P614" t="str">
            <v>HUF</v>
          </cell>
          <cell r="Q614">
            <v>0</v>
          </cell>
          <cell r="R614" t="str">
            <v>?</v>
          </cell>
          <cell r="S614">
            <v>5390</v>
          </cell>
          <cell r="V614">
            <v>12</v>
          </cell>
          <cell r="W614" t="str">
            <v>No</v>
          </cell>
          <cell r="X614" t="str">
            <v>No</v>
          </cell>
          <cell r="Y614" t="str">
            <v>No</v>
          </cell>
          <cell r="AA614" t="str">
            <v>Yes</v>
          </cell>
          <cell r="AB614">
            <v>0.27</v>
          </cell>
          <cell r="AC614">
            <v>246.1</v>
          </cell>
          <cell r="AD614">
            <v>21.9</v>
          </cell>
          <cell r="AE614">
            <v>128.42173220000001</v>
          </cell>
        </row>
        <row r="615">
          <cell r="C615" t="str">
            <v>Hungary</v>
          </cell>
          <cell r="D615" t="str">
            <v>EnterNet [Hungary]</v>
          </cell>
          <cell r="E615" t="str">
            <v>ADSL</v>
          </cell>
          <cell r="F615" t="str">
            <v>10 Residential ADSL</v>
          </cell>
          <cell r="G615" t="str">
            <v>Up to</v>
          </cell>
          <cell r="H615">
            <v>10240</v>
          </cell>
          <cell r="I615" t="str">
            <v>Kbps</v>
          </cell>
          <cell r="J615">
            <v>10.24</v>
          </cell>
          <cell r="K615">
            <v>3072</v>
          </cell>
          <cell r="L615" t="str">
            <v>Kbps</v>
          </cell>
          <cell r="P615" t="str">
            <v>HUF</v>
          </cell>
          <cell r="Q615">
            <v>0</v>
          </cell>
          <cell r="R615" t="str">
            <v>?</v>
          </cell>
          <cell r="S615">
            <v>6390</v>
          </cell>
          <cell r="V615">
            <v>12</v>
          </cell>
          <cell r="W615" t="str">
            <v>No</v>
          </cell>
          <cell r="X615" t="str">
            <v>No</v>
          </cell>
          <cell r="Y615" t="str">
            <v>No</v>
          </cell>
          <cell r="AA615" t="str">
            <v>Yes</v>
          </cell>
          <cell r="AB615">
            <v>0.27</v>
          </cell>
          <cell r="AC615">
            <v>246.1</v>
          </cell>
          <cell r="AD615">
            <v>25.97</v>
          </cell>
          <cell r="AE615">
            <v>128.42173220000001</v>
          </cell>
        </row>
        <row r="616">
          <cell r="C616" t="str">
            <v>Hungary</v>
          </cell>
          <cell r="D616" t="str">
            <v>EnterNet [Hungary]</v>
          </cell>
          <cell r="E616" t="str">
            <v>ADSL</v>
          </cell>
          <cell r="F616" t="str">
            <v>15 Residential ADSL</v>
          </cell>
          <cell r="G616" t="str">
            <v>Up to</v>
          </cell>
          <cell r="H616">
            <v>15360</v>
          </cell>
          <cell r="I616" t="str">
            <v>Kbps</v>
          </cell>
          <cell r="J616">
            <v>15.36</v>
          </cell>
          <cell r="K616">
            <v>5120</v>
          </cell>
          <cell r="L616" t="str">
            <v>Kbps</v>
          </cell>
          <cell r="P616" t="str">
            <v>HUF</v>
          </cell>
          <cell r="Q616">
            <v>0</v>
          </cell>
          <cell r="R616" t="str">
            <v>?</v>
          </cell>
          <cell r="S616">
            <v>7390</v>
          </cell>
          <cell r="V616">
            <v>12</v>
          </cell>
          <cell r="W616" t="str">
            <v>No</v>
          </cell>
          <cell r="X616" t="str">
            <v>No</v>
          </cell>
          <cell r="Y616" t="str">
            <v>No</v>
          </cell>
          <cell r="AA616" t="str">
            <v>Yes</v>
          </cell>
          <cell r="AB616">
            <v>0.27</v>
          </cell>
          <cell r="AC616">
            <v>246.1</v>
          </cell>
          <cell r="AD616">
            <v>30.03</v>
          </cell>
          <cell r="AE616">
            <v>128.42173220000001</v>
          </cell>
        </row>
        <row r="617">
          <cell r="C617" t="str">
            <v>Hungary</v>
          </cell>
          <cell r="D617" t="str">
            <v>EnterNet [Hungary]</v>
          </cell>
          <cell r="E617" t="str">
            <v>ADSL</v>
          </cell>
          <cell r="F617" t="str">
            <v>25 Residential ADSL</v>
          </cell>
          <cell r="G617" t="str">
            <v>Up to</v>
          </cell>
          <cell r="H617">
            <v>25600</v>
          </cell>
          <cell r="I617" t="str">
            <v>Kbps</v>
          </cell>
          <cell r="J617">
            <v>25.6</v>
          </cell>
          <cell r="K617">
            <v>4096</v>
          </cell>
          <cell r="L617" t="str">
            <v>Kbps</v>
          </cell>
          <cell r="P617" t="str">
            <v>HUF</v>
          </cell>
          <cell r="Q617">
            <v>0</v>
          </cell>
          <cell r="R617" t="str">
            <v>?</v>
          </cell>
          <cell r="S617">
            <v>8390</v>
          </cell>
          <cell r="V617">
            <v>12</v>
          </cell>
          <cell r="W617" t="str">
            <v>No</v>
          </cell>
          <cell r="X617" t="str">
            <v>No</v>
          </cell>
          <cell r="Y617" t="str">
            <v>No</v>
          </cell>
          <cell r="AA617" t="str">
            <v>Yes</v>
          </cell>
          <cell r="AB617">
            <v>0.27</v>
          </cell>
          <cell r="AC617">
            <v>246.1</v>
          </cell>
          <cell r="AD617">
            <v>34.090000000000003</v>
          </cell>
          <cell r="AE617">
            <v>128.42173220000001</v>
          </cell>
        </row>
        <row r="618">
          <cell r="C618" t="str">
            <v>Hungary</v>
          </cell>
          <cell r="D618" t="str">
            <v>EnterNet [Hungary]</v>
          </cell>
          <cell r="E618" t="str">
            <v>VDSL</v>
          </cell>
          <cell r="F618" t="str">
            <v>VDSL Residential 10</v>
          </cell>
          <cell r="G618" t="str">
            <v>Up to</v>
          </cell>
          <cell r="H618">
            <v>10240</v>
          </cell>
          <cell r="I618" t="str">
            <v>Kbps</v>
          </cell>
          <cell r="J618">
            <v>10.24</v>
          </cell>
          <cell r="K618">
            <v>1024</v>
          </cell>
          <cell r="L618" t="str">
            <v>Kbps</v>
          </cell>
          <cell r="P618" t="str">
            <v>HUF</v>
          </cell>
          <cell r="Q618">
            <v>0</v>
          </cell>
          <cell r="R618" t="str">
            <v>?</v>
          </cell>
          <cell r="S618">
            <v>5290</v>
          </cell>
          <cell r="V618">
            <v>12</v>
          </cell>
          <cell r="W618" t="str">
            <v>Yes</v>
          </cell>
          <cell r="X618" t="str">
            <v>No</v>
          </cell>
          <cell r="Y618" t="str">
            <v>No</v>
          </cell>
          <cell r="AA618" t="str">
            <v>Yes</v>
          </cell>
          <cell r="AB618">
            <v>0.27</v>
          </cell>
          <cell r="AC618">
            <v>246.1</v>
          </cell>
          <cell r="AD618">
            <v>21.5</v>
          </cell>
          <cell r="AE618">
            <v>128.42173220000001</v>
          </cell>
        </row>
        <row r="619">
          <cell r="C619" t="str">
            <v>Hungary</v>
          </cell>
          <cell r="D619" t="str">
            <v>EnterNet [Hungary]</v>
          </cell>
          <cell r="E619" t="str">
            <v>VDSL</v>
          </cell>
          <cell r="F619" t="str">
            <v>VDSL Residential 20</v>
          </cell>
          <cell r="G619" t="str">
            <v>Up to</v>
          </cell>
          <cell r="H619">
            <v>20480</v>
          </cell>
          <cell r="I619" t="str">
            <v>Kbps</v>
          </cell>
          <cell r="J619">
            <v>20.48</v>
          </cell>
          <cell r="K619">
            <v>10240</v>
          </cell>
          <cell r="L619" t="str">
            <v>Kbps</v>
          </cell>
          <cell r="P619" t="str">
            <v>HUF</v>
          </cell>
          <cell r="Q619">
            <v>0</v>
          </cell>
          <cell r="R619" t="str">
            <v>?</v>
          </cell>
          <cell r="S619">
            <v>6790</v>
          </cell>
          <cell r="V619">
            <v>12</v>
          </cell>
          <cell r="W619" t="str">
            <v>Yes</v>
          </cell>
          <cell r="X619" t="str">
            <v>No</v>
          </cell>
          <cell r="Y619" t="str">
            <v>No</v>
          </cell>
          <cell r="AA619" t="str">
            <v>Yes</v>
          </cell>
          <cell r="AB619">
            <v>0.27</v>
          </cell>
          <cell r="AC619">
            <v>246.1</v>
          </cell>
          <cell r="AD619">
            <v>27.59</v>
          </cell>
          <cell r="AE619">
            <v>128.42173220000001</v>
          </cell>
        </row>
        <row r="620">
          <cell r="C620" t="str">
            <v>Hungary</v>
          </cell>
          <cell r="D620" t="str">
            <v>EnterNet [Hungary]</v>
          </cell>
          <cell r="E620" t="str">
            <v>VDSL</v>
          </cell>
          <cell r="F620" t="str">
            <v>VDSL Residential 30</v>
          </cell>
          <cell r="G620" t="str">
            <v>Up to</v>
          </cell>
          <cell r="H620">
            <v>30720</v>
          </cell>
          <cell r="I620" t="str">
            <v>Kbps</v>
          </cell>
          <cell r="J620">
            <v>30.72</v>
          </cell>
          <cell r="K620">
            <v>20480</v>
          </cell>
          <cell r="L620" t="str">
            <v>Kbps</v>
          </cell>
          <cell r="P620" t="str">
            <v>HUF</v>
          </cell>
          <cell r="Q620">
            <v>0</v>
          </cell>
          <cell r="R620" t="str">
            <v>?</v>
          </cell>
          <cell r="S620">
            <v>8290</v>
          </cell>
          <cell r="V620">
            <v>12</v>
          </cell>
          <cell r="W620" t="str">
            <v>Yes</v>
          </cell>
          <cell r="X620" t="str">
            <v>No</v>
          </cell>
          <cell r="Y620" t="str">
            <v>No</v>
          </cell>
          <cell r="AA620" t="str">
            <v>Yes</v>
          </cell>
          <cell r="AB620">
            <v>0.27</v>
          </cell>
          <cell r="AC620">
            <v>246.1</v>
          </cell>
          <cell r="AD620">
            <v>33.69</v>
          </cell>
          <cell r="AE620">
            <v>128.42173220000001</v>
          </cell>
        </row>
        <row r="621">
          <cell r="C621" t="str">
            <v>Hungary</v>
          </cell>
          <cell r="D621" t="str">
            <v>EnterNet [Hungary]</v>
          </cell>
          <cell r="E621" t="str">
            <v>VDSL</v>
          </cell>
          <cell r="F621" t="str">
            <v>VDSl Naked Residential Naked 10</v>
          </cell>
          <cell r="G621" t="str">
            <v>Up to</v>
          </cell>
          <cell r="H621">
            <v>10240</v>
          </cell>
          <cell r="I621" t="str">
            <v>Kbps</v>
          </cell>
          <cell r="J621">
            <v>10.24</v>
          </cell>
          <cell r="K621">
            <v>1024</v>
          </cell>
          <cell r="L621" t="str">
            <v>Kbps</v>
          </cell>
          <cell r="P621" t="str">
            <v>HUF</v>
          </cell>
          <cell r="Q621">
            <v>0</v>
          </cell>
          <cell r="R621" t="str">
            <v>?</v>
          </cell>
          <cell r="S621">
            <v>6790</v>
          </cell>
          <cell r="V621">
            <v>12</v>
          </cell>
          <cell r="W621" t="str">
            <v>No</v>
          </cell>
          <cell r="X621" t="str">
            <v>No</v>
          </cell>
          <cell r="Y621" t="str">
            <v>No</v>
          </cell>
          <cell r="AA621" t="str">
            <v>Yes</v>
          </cell>
          <cell r="AB621">
            <v>0.27</v>
          </cell>
          <cell r="AC621">
            <v>246.1</v>
          </cell>
          <cell r="AD621">
            <v>27.59</v>
          </cell>
          <cell r="AE621">
            <v>128.42173220000001</v>
          </cell>
        </row>
        <row r="622">
          <cell r="C622" t="str">
            <v>Hungary</v>
          </cell>
          <cell r="D622" t="str">
            <v>EnterNet [Hungary]</v>
          </cell>
          <cell r="E622" t="str">
            <v>VDSL</v>
          </cell>
          <cell r="F622" t="str">
            <v>VDSl Naked Residential Naked 20</v>
          </cell>
          <cell r="G622" t="str">
            <v>Up to</v>
          </cell>
          <cell r="H622">
            <v>20480</v>
          </cell>
          <cell r="I622" t="str">
            <v>Kbps</v>
          </cell>
          <cell r="J622">
            <v>20.48</v>
          </cell>
          <cell r="K622">
            <v>10240</v>
          </cell>
          <cell r="L622" t="str">
            <v>Kbps</v>
          </cell>
          <cell r="P622" t="str">
            <v>HUF</v>
          </cell>
          <cell r="Q622">
            <v>0</v>
          </cell>
          <cell r="R622" t="str">
            <v>?</v>
          </cell>
          <cell r="S622">
            <v>8290</v>
          </cell>
          <cell r="V622">
            <v>12</v>
          </cell>
          <cell r="W622" t="str">
            <v>No</v>
          </cell>
          <cell r="X622" t="str">
            <v>No</v>
          </cell>
          <cell r="Y622" t="str">
            <v>No</v>
          </cell>
          <cell r="AA622" t="str">
            <v>Yes</v>
          </cell>
          <cell r="AB622">
            <v>0.27</v>
          </cell>
          <cell r="AC622">
            <v>246.1</v>
          </cell>
          <cell r="AD622">
            <v>33.69</v>
          </cell>
          <cell r="AE622">
            <v>128.42173220000001</v>
          </cell>
        </row>
        <row r="623">
          <cell r="C623" t="str">
            <v>Hungary</v>
          </cell>
          <cell r="D623" t="str">
            <v>EnterNet [Hungary]</v>
          </cell>
          <cell r="E623" t="str">
            <v>VDSL</v>
          </cell>
          <cell r="F623" t="str">
            <v>VDSl Naked Residential Naked 30</v>
          </cell>
          <cell r="G623" t="str">
            <v>Up to</v>
          </cell>
          <cell r="H623">
            <v>30720</v>
          </cell>
          <cell r="I623" t="str">
            <v>Kbps</v>
          </cell>
          <cell r="J623">
            <v>30.72</v>
          </cell>
          <cell r="K623">
            <v>20480</v>
          </cell>
          <cell r="L623" t="str">
            <v>Kbps</v>
          </cell>
          <cell r="P623" t="str">
            <v>HUF</v>
          </cell>
          <cell r="Q623">
            <v>0</v>
          </cell>
          <cell r="R623" t="str">
            <v>?</v>
          </cell>
          <cell r="S623">
            <v>9790</v>
          </cell>
          <cell r="V623">
            <v>12</v>
          </cell>
          <cell r="W623" t="str">
            <v>No</v>
          </cell>
          <cell r="X623" t="str">
            <v>No</v>
          </cell>
          <cell r="Y623" t="str">
            <v>No</v>
          </cell>
          <cell r="AA623" t="str">
            <v>Yes</v>
          </cell>
          <cell r="AB623">
            <v>0.27</v>
          </cell>
          <cell r="AC623">
            <v>246.1</v>
          </cell>
          <cell r="AD623">
            <v>39.78</v>
          </cell>
          <cell r="AE623">
            <v>128.42173220000001</v>
          </cell>
        </row>
        <row r="624">
          <cell r="C624" t="str">
            <v>Hungary</v>
          </cell>
          <cell r="D624" t="str">
            <v>T-Com [Hungary]</v>
          </cell>
          <cell r="E624" t="str">
            <v>Various</v>
          </cell>
          <cell r="F624" t="str">
            <v>Netmania S</v>
          </cell>
          <cell r="G624" t="str">
            <v>Up to</v>
          </cell>
          <cell r="H624">
            <v>10</v>
          </cell>
          <cell r="I624" t="str">
            <v>Mbps</v>
          </cell>
          <cell r="J624">
            <v>10</v>
          </cell>
          <cell r="K624">
            <v>500</v>
          </cell>
          <cell r="L624" t="str">
            <v>Kbps</v>
          </cell>
          <cell r="M624" t="str">
            <v>Unlimited</v>
          </cell>
          <cell r="O624" t="str">
            <v>Unlimited</v>
          </cell>
          <cell r="P624" t="str">
            <v>HUF</v>
          </cell>
          <cell r="Q624">
            <v>0</v>
          </cell>
          <cell r="R624">
            <v>0</v>
          </cell>
          <cell r="S624">
            <v>5700</v>
          </cell>
          <cell r="V624">
            <v>12</v>
          </cell>
          <cell r="W624" t="str">
            <v>No</v>
          </cell>
          <cell r="X624" t="str">
            <v>No</v>
          </cell>
          <cell r="Y624" t="str">
            <v>No</v>
          </cell>
          <cell r="AA624" t="str">
            <v>Yes</v>
          </cell>
          <cell r="AB624">
            <v>0.27</v>
          </cell>
          <cell r="AC624">
            <v>246.1</v>
          </cell>
          <cell r="AD624">
            <v>23.16</v>
          </cell>
          <cell r="AE624">
            <v>128.42173220000001</v>
          </cell>
        </row>
        <row r="625">
          <cell r="C625" t="str">
            <v>Hungary</v>
          </cell>
          <cell r="D625" t="str">
            <v>T-Com [Hungary]</v>
          </cell>
          <cell r="E625" t="str">
            <v>Various</v>
          </cell>
          <cell r="F625" t="str">
            <v>Netmania M</v>
          </cell>
          <cell r="G625" t="str">
            <v>Up to</v>
          </cell>
          <cell r="H625">
            <v>20</v>
          </cell>
          <cell r="I625" t="str">
            <v>Mbps</v>
          </cell>
          <cell r="J625">
            <v>20</v>
          </cell>
          <cell r="K625">
            <v>1</v>
          </cell>
          <cell r="L625" t="str">
            <v>Mbps</v>
          </cell>
          <cell r="M625" t="str">
            <v>Unlimited</v>
          </cell>
          <cell r="O625" t="str">
            <v>Unlimited</v>
          </cell>
          <cell r="P625" t="str">
            <v>HUF</v>
          </cell>
          <cell r="Q625">
            <v>0</v>
          </cell>
          <cell r="R625">
            <v>0</v>
          </cell>
          <cell r="S625">
            <v>6200</v>
          </cell>
          <cell r="V625">
            <v>12</v>
          </cell>
          <cell r="W625" t="str">
            <v>No</v>
          </cell>
          <cell r="X625" t="str">
            <v>No</v>
          </cell>
          <cell r="Y625" t="str">
            <v>No</v>
          </cell>
          <cell r="AA625" t="str">
            <v>Yes</v>
          </cell>
          <cell r="AB625">
            <v>0.27</v>
          </cell>
          <cell r="AC625">
            <v>246.1</v>
          </cell>
          <cell r="AD625">
            <v>25.19</v>
          </cell>
          <cell r="AE625">
            <v>128.42173220000001</v>
          </cell>
        </row>
        <row r="626">
          <cell r="C626" t="str">
            <v>Hungary</v>
          </cell>
          <cell r="D626" t="str">
            <v>T-Com [Hungary]</v>
          </cell>
          <cell r="E626" t="str">
            <v>Various</v>
          </cell>
          <cell r="F626" t="str">
            <v>Netmania L</v>
          </cell>
          <cell r="G626" t="str">
            <v>Up to</v>
          </cell>
          <cell r="H626">
            <v>30</v>
          </cell>
          <cell r="I626" t="str">
            <v>Mbps</v>
          </cell>
          <cell r="J626">
            <v>30</v>
          </cell>
          <cell r="K626">
            <v>5</v>
          </cell>
          <cell r="L626" t="str">
            <v>Mbps</v>
          </cell>
          <cell r="M626" t="str">
            <v>Unlimited</v>
          </cell>
          <cell r="O626" t="str">
            <v>Unlimited</v>
          </cell>
          <cell r="P626" t="str">
            <v>HUF</v>
          </cell>
          <cell r="Q626">
            <v>0</v>
          </cell>
          <cell r="R626">
            <v>0</v>
          </cell>
          <cell r="S626">
            <v>7200</v>
          </cell>
          <cell r="V626">
            <v>12</v>
          </cell>
          <cell r="W626" t="str">
            <v>No</v>
          </cell>
          <cell r="X626" t="str">
            <v>No</v>
          </cell>
          <cell r="Y626" t="str">
            <v>No</v>
          </cell>
          <cell r="AA626" t="str">
            <v>Yes</v>
          </cell>
          <cell r="AB626">
            <v>0.27</v>
          </cell>
          <cell r="AC626">
            <v>246.1</v>
          </cell>
          <cell r="AD626">
            <v>29.26</v>
          </cell>
          <cell r="AE626">
            <v>128.42173220000001</v>
          </cell>
        </row>
        <row r="627">
          <cell r="C627" t="str">
            <v>Hungary</v>
          </cell>
          <cell r="D627" t="str">
            <v>T-Com [Hungary]</v>
          </cell>
          <cell r="E627" t="str">
            <v>Cable</v>
          </cell>
          <cell r="F627" t="str">
            <v>Netmania XL</v>
          </cell>
          <cell r="G627" t="str">
            <v>Up to</v>
          </cell>
          <cell r="H627">
            <v>50</v>
          </cell>
          <cell r="I627" t="str">
            <v>Mbps</v>
          </cell>
          <cell r="J627">
            <v>50</v>
          </cell>
          <cell r="K627">
            <v>5</v>
          </cell>
          <cell r="L627" t="str">
            <v>Mbps</v>
          </cell>
          <cell r="M627" t="str">
            <v>Unlimited</v>
          </cell>
          <cell r="O627" t="str">
            <v>Unlimited</v>
          </cell>
          <cell r="P627" t="str">
            <v>HUF</v>
          </cell>
          <cell r="Q627">
            <v>0</v>
          </cell>
          <cell r="R627">
            <v>0</v>
          </cell>
          <cell r="S627">
            <v>8200</v>
          </cell>
          <cell r="V627">
            <v>12</v>
          </cell>
          <cell r="W627" t="str">
            <v>No</v>
          </cell>
          <cell r="X627" t="str">
            <v>No</v>
          </cell>
          <cell r="Y627" t="str">
            <v>No</v>
          </cell>
          <cell r="AA627" t="str">
            <v>Yes</v>
          </cell>
          <cell r="AB627">
            <v>0.27</v>
          </cell>
          <cell r="AC627">
            <v>246.1</v>
          </cell>
          <cell r="AD627">
            <v>33.32</v>
          </cell>
          <cell r="AE627">
            <v>128.42173220000001</v>
          </cell>
        </row>
        <row r="628">
          <cell r="C628" t="str">
            <v>Hungary</v>
          </cell>
          <cell r="D628" t="str">
            <v>T-Com [Hungary]</v>
          </cell>
          <cell r="E628" t="str">
            <v>Cable</v>
          </cell>
          <cell r="F628" t="str">
            <v>Netmania XXL</v>
          </cell>
          <cell r="G628" t="str">
            <v>Up to</v>
          </cell>
          <cell r="H628">
            <v>120</v>
          </cell>
          <cell r="I628" t="str">
            <v>Mbps</v>
          </cell>
          <cell r="J628">
            <v>120</v>
          </cell>
          <cell r="K628">
            <v>10</v>
          </cell>
          <cell r="L628" t="str">
            <v>Mbps</v>
          </cell>
          <cell r="M628" t="str">
            <v>Unlimited</v>
          </cell>
          <cell r="O628" t="str">
            <v>Unlimited</v>
          </cell>
          <cell r="P628" t="str">
            <v>HUF</v>
          </cell>
          <cell r="Q628">
            <v>0</v>
          </cell>
          <cell r="R628">
            <v>0</v>
          </cell>
          <cell r="S628">
            <v>10200</v>
          </cell>
          <cell r="V628">
            <v>12</v>
          </cell>
          <cell r="W628" t="str">
            <v>No</v>
          </cell>
          <cell r="X628" t="str">
            <v>No</v>
          </cell>
          <cell r="Y628" t="str">
            <v>No</v>
          </cell>
          <cell r="AA628" t="str">
            <v>Yes</v>
          </cell>
          <cell r="AB628">
            <v>0.27</v>
          </cell>
          <cell r="AC628">
            <v>246.1</v>
          </cell>
          <cell r="AD628">
            <v>41.45</v>
          </cell>
          <cell r="AE628">
            <v>128.42173220000001</v>
          </cell>
        </row>
        <row r="629">
          <cell r="C629" t="str">
            <v>Hungary</v>
          </cell>
          <cell r="D629" t="str">
            <v>T-Com [Hungary]</v>
          </cell>
          <cell r="E629" t="str">
            <v>Various</v>
          </cell>
          <cell r="F629" t="str">
            <v>Netmania S</v>
          </cell>
          <cell r="G629" t="str">
            <v>Up to</v>
          </cell>
          <cell r="H629">
            <v>10</v>
          </cell>
          <cell r="I629" t="str">
            <v>Mbps</v>
          </cell>
          <cell r="J629">
            <v>10</v>
          </cell>
          <cell r="K629">
            <v>500</v>
          </cell>
          <cell r="L629" t="str">
            <v>Kbps</v>
          </cell>
          <cell r="M629" t="str">
            <v>Unlimited</v>
          </cell>
          <cell r="O629" t="str">
            <v>Unlimited</v>
          </cell>
          <cell r="P629" t="str">
            <v>HUF</v>
          </cell>
          <cell r="Q629">
            <v>0</v>
          </cell>
          <cell r="R629">
            <v>0</v>
          </cell>
          <cell r="S629">
            <v>5400</v>
          </cell>
          <cell r="V629">
            <v>24</v>
          </cell>
          <cell r="W629" t="str">
            <v>No</v>
          </cell>
          <cell r="X629" t="str">
            <v>No</v>
          </cell>
          <cell r="Y629" t="str">
            <v>No</v>
          </cell>
          <cell r="AA629" t="str">
            <v>Yes</v>
          </cell>
          <cell r="AB629">
            <v>0.27</v>
          </cell>
          <cell r="AC629">
            <v>246.1</v>
          </cell>
          <cell r="AD629">
            <v>21.94</v>
          </cell>
          <cell r="AE629">
            <v>128.42173220000001</v>
          </cell>
        </row>
        <row r="630">
          <cell r="C630" t="str">
            <v>Hungary</v>
          </cell>
          <cell r="D630" t="str">
            <v>T-Com [Hungary]</v>
          </cell>
          <cell r="E630" t="str">
            <v>Various</v>
          </cell>
          <cell r="F630" t="str">
            <v>Netmania M</v>
          </cell>
          <cell r="G630" t="str">
            <v>Up to</v>
          </cell>
          <cell r="H630">
            <v>20</v>
          </cell>
          <cell r="I630" t="str">
            <v>Mbps</v>
          </cell>
          <cell r="J630">
            <v>20</v>
          </cell>
          <cell r="K630">
            <v>1</v>
          </cell>
          <cell r="L630" t="str">
            <v>Mbps</v>
          </cell>
          <cell r="M630" t="str">
            <v>Unlimited</v>
          </cell>
          <cell r="O630" t="str">
            <v>Unlimited</v>
          </cell>
          <cell r="P630" t="str">
            <v>HUF</v>
          </cell>
          <cell r="Q630">
            <v>0</v>
          </cell>
          <cell r="R630">
            <v>0</v>
          </cell>
          <cell r="S630">
            <v>5900</v>
          </cell>
          <cell r="V630">
            <v>24</v>
          </cell>
          <cell r="W630" t="str">
            <v>No</v>
          </cell>
          <cell r="X630" t="str">
            <v>No</v>
          </cell>
          <cell r="Y630" t="str">
            <v>No</v>
          </cell>
          <cell r="AA630" t="str">
            <v>Yes</v>
          </cell>
          <cell r="AB630">
            <v>0.27</v>
          </cell>
          <cell r="AC630">
            <v>246.1</v>
          </cell>
          <cell r="AD630">
            <v>23.97</v>
          </cell>
          <cell r="AE630">
            <v>128.42173220000001</v>
          </cell>
        </row>
        <row r="631">
          <cell r="C631" t="str">
            <v>Hungary</v>
          </cell>
          <cell r="D631" t="str">
            <v>T-Com [Hungary]</v>
          </cell>
          <cell r="E631" t="str">
            <v>Various</v>
          </cell>
          <cell r="F631" t="str">
            <v>Netmania L</v>
          </cell>
          <cell r="G631" t="str">
            <v>Up to</v>
          </cell>
          <cell r="H631">
            <v>30</v>
          </cell>
          <cell r="I631" t="str">
            <v>Mbps</v>
          </cell>
          <cell r="J631">
            <v>30</v>
          </cell>
          <cell r="K631">
            <v>5</v>
          </cell>
          <cell r="L631" t="str">
            <v>Mbps</v>
          </cell>
          <cell r="M631" t="str">
            <v>Unlimited</v>
          </cell>
          <cell r="O631" t="str">
            <v>Unlimited</v>
          </cell>
          <cell r="P631" t="str">
            <v>HUF</v>
          </cell>
          <cell r="Q631">
            <v>0</v>
          </cell>
          <cell r="R631">
            <v>0</v>
          </cell>
          <cell r="S631">
            <v>6900</v>
          </cell>
          <cell r="V631">
            <v>24</v>
          </cell>
          <cell r="W631" t="str">
            <v>No</v>
          </cell>
          <cell r="X631" t="str">
            <v>No</v>
          </cell>
          <cell r="Y631" t="str">
            <v>No</v>
          </cell>
          <cell r="AA631" t="str">
            <v>Yes</v>
          </cell>
          <cell r="AB631">
            <v>0.27</v>
          </cell>
          <cell r="AC631">
            <v>246.1</v>
          </cell>
          <cell r="AD631">
            <v>28.04</v>
          </cell>
          <cell r="AE631">
            <v>128.42173220000001</v>
          </cell>
        </row>
        <row r="632">
          <cell r="C632" t="str">
            <v>Hungary</v>
          </cell>
          <cell r="D632" t="str">
            <v>T-Com [Hungary]</v>
          </cell>
          <cell r="E632" t="str">
            <v>Cable</v>
          </cell>
          <cell r="F632" t="str">
            <v>Netmania XL</v>
          </cell>
          <cell r="G632" t="str">
            <v>Up to</v>
          </cell>
          <cell r="H632">
            <v>50</v>
          </cell>
          <cell r="I632" t="str">
            <v>Mbps</v>
          </cell>
          <cell r="J632">
            <v>50</v>
          </cell>
          <cell r="K632">
            <v>5</v>
          </cell>
          <cell r="L632" t="str">
            <v>Mbps</v>
          </cell>
          <cell r="M632" t="str">
            <v>Unlimited</v>
          </cell>
          <cell r="O632" t="str">
            <v>Unlimited</v>
          </cell>
          <cell r="P632" t="str">
            <v>HUF</v>
          </cell>
          <cell r="Q632">
            <v>0</v>
          </cell>
          <cell r="R632">
            <v>0</v>
          </cell>
          <cell r="S632">
            <v>7900</v>
          </cell>
          <cell r="V632">
            <v>24</v>
          </cell>
          <cell r="W632" t="str">
            <v>No</v>
          </cell>
          <cell r="X632" t="str">
            <v>No</v>
          </cell>
          <cell r="Y632" t="str">
            <v>No</v>
          </cell>
          <cell r="AA632" t="str">
            <v>Yes</v>
          </cell>
          <cell r="AB632">
            <v>0.27</v>
          </cell>
          <cell r="AC632">
            <v>246.1</v>
          </cell>
          <cell r="AD632">
            <v>32.1</v>
          </cell>
          <cell r="AE632">
            <v>128.42173220000001</v>
          </cell>
        </row>
        <row r="633">
          <cell r="C633" t="str">
            <v>Hungary</v>
          </cell>
          <cell r="D633" t="str">
            <v>T-Com [Hungary]</v>
          </cell>
          <cell r="E633" t="str">
            <v>Cable</v>
          </cell>
          <cell r="F633" t="str">
            <v>Netmania XXL</v>
          </cell>
          <cell r="G633" t="str">
            <v>Up to</v>
          </cell>
          <cell r="H633">
            <v>120</v>
          </cell>
          <cell r="I633" t="str">
            <v>Mbps</v>
          </cell>
          <cell r="J633">
            <v>120</v>
          </cell>
          <cell r="K633">
            <v>10</v>
          </cell>
          <cell r="L633" t="str">
            <v>Mbps</v>
          </cell>
          <cell r="M633" t="str">
            <v>Unlimited</v>
          </cell>
          <cell r="O633" t="str">
            <v>Unlimited</v>
          </cell>
          <cell r="P633" t="str">
            <v>HUF</v>
          </cell>
          <cell r="Q633">
            <v>0</v>
          </cell>
          <cell r="R633">
            <v>0</v>
          </cell>
          <cell r="S633">
            <v>9900</v>
          </cell>
          <cell r="V633">
            <v>24</v>
          </cell>
          <cell r="W633" t="str">
            <v>No</v>
          </cell>
          <cell r="X633" t="str">
            <v>No</v>
          </cell>
          <cell r="Y633" t="str">
            <v>No</v>
          </cell>
          <cell r="AA633" t="str">
            <v>Yes</v>
          </cell>
          <cell r="AB633">
            <v>0.27</v>
          </cell>
          <cell r="AC633">
            <v>246.1</v>
          </cell>
          <cell r="AD633">
            <v>40.229999999999997</v>
          </cell>
          <cell r="AE633">
            <v>128.42173220000001</v>
          </cell>
        </row>
        <row r="634">
          <cell r="C634" t="str">
            <v>Hungary</v>
          </cell>
          <cell r="D634" t="str">
            <v>UPC [Hungary]</v>
          </cell>
          <cell r="E634" t="str">
            <v>Cable</v>
          </cell>
          <cell r="F634" t="str">
            <v>Fiber power 30</v>
          </cell>
          <cell r="G634" t="str">
            <v>Up to</v>
          </cell>
          <cell r="H634">
            <v>30</v>
          </cell>
          <cell r="I634" t="str">
            <v>Mbps</v>
          </cell>
          <cell r="J634">
            <v>30</v>
          </cell>
          <cell r="K634">
            <v>3</v>
          </cell>
          <cell r="L634" t="str">
            <v>Mbps</v>
          </cell>
          <cell r="P634" t="str">
            <v>HUF</v>
          </cell>
          <cell r="Q634">
            <v>0</v>
          </cell>
          <cell r="R634">
            <v>0</v>
          </cell>
          <cell r="S634">
            <v>3590</v>
          </cell>
          <cell r="V634">
            <v>12</v>
          </cell>
          <cell r="W634" t="str">
            <v>No</v>
          </cell>
          <cell r="X634" t="str">
            <v>No</v>
          </cell>
          <cell r="Y634" t="str">
            <v>No</v>
          </cell>
          <cell r="AA634" t="str">
            <v>Yes</v>
          </cell>
          <cell r="AB634">
            <v>0.27</v>
          </cell>
          <cell r="AC634">
            <v>246.1</v>
          </cell>
          <cell r="AD634">
            <v>14.59</v>
          </cell>
          <cell r="AE634">
            <v>128.42173220000001</v>
          </cell>
        </row>
        <row r="635">
          <cell r="C635" t="str">
            <v>Hungary</v>
          </cell>
          <cell r="D635" t="str">
            <v>UPC [Hungary]</v>
          </cell>
          <cell r="E635" t="str">
            <v>Cable</v>
          </cell>
          <cell r="F635" t="str">
            <v>Fiber power 60</v>
          </cell>
          <cell r="G635" t="str">
            <v>Up to</v>
          </cell>
          <cell r="H635">
            <v>60</v>
          </cell>
          <cell r="I635" t="str">
            <v>Mbps</v>
          </cell>
          <cell r="J635">
            <v>60</v>
          </cell>
          <cell r="K635">
            <v>6</v>
          </cell>
          <cell r="L635" t="str">
            <v>Mbps</v>
          </cell>
          <cell r="P635" t="str">
            <v>HUF</v>
          </cell>
          <cell r="Q635">
            <v>0</v>
          </cell>
          <cell r="R635">
            <v>0</v>
          </cell>
          <cell r="S635">
            <v>4690</v>
          </cell>
          <cell r="V635">
            <v>12</v>
          </cell>
          <cell r="W635" t="str">
            <v>No</v>
          </cell>
          <cell r="X635" t="str">
            <v>No</v>
          </cell>
          <cell r="Y635" t="str">
            <v>No</v>
          </cell>
          <cell r="AA635" t="str">
            <v>Yes</v>
          </cell>
          <cell r="AB635">
            <v>0.27</v>
          </cell>
          <cell r="AC635">
            <v>246.1</v>
          </cell>
          <cell r="AD635">
            <v>19.059999999999999</v>
          </cell>
          <cell r="AE635">
            <v>128.42173220000001</v>
          </cell>
        </row>
        <row r="636">
          <cell r="C636" t="str">
            <v>Hungary</v>
          </cell>
          <cell r="D636" t="str">
            <v>UPC [Hungary]</v>
          </cell>
          <cell r="E636" t="str">
            <v>Cable</v>
          </cell>
          <cell r="F636" t="str">
            <v>Fiber power 120</v>
          </cell>
          <cell r="G636" t="str">
            <v>Up to</v>
          </cell>
          <cell r="H636">
            <v>120</v>
          </cell>
          <cell r="I636" t="str">
            <v>Mbps</v>
          </cell>
          <cell r="J636">
            <v>120</v>
          </cell>
          <cell r="K636">
            <v>10</v>
          </cell>
          <cell r="L636" t="str">
            <v>Mbps</v>
          </cell>
          <cell r="P636" t="str">
            <v>HUF</v>
          </cell>
          <cell r="Q636">
            <v>0</v>
          </cell>
          <cell r="R636">
            <v>0</v>
          </cell>
          <cell r="S636">
            <v>6290</v>
          </cell>
          <cell r="V636">
            <v>12</v>
          </cell>
          <cell r="W636" t="str">
            <v>No</v>
          </cell>
          <cell r="X636" t="str">
            <v>No</v>
          </cell>
          <cell r="Y636" t="str">
            <v>No</v>
          </cell>
          <cell r="AA636" t="str">
            <v>Yes</v>
          </cell>
          <cell r="AB636">
            <v>0.27</v>
          </cell>
          <cell r="AC636">
            <v>246.1</v>
          </cell>
          <cell r="AD636">
            <v>25.56</v>
          </cell>
          <cell r="AE636">
            <v>128.42173220000001</v>
          </cell>
        </row>
        <row r="637">
          <cell r="C637" t="str">
            <v>Hungary</v>
          </cell>
          <cell r="D637" t="str">
            <v>UPC [Hungary]</v>
          </cell>
          <cell r="E637" t="str">
            <v>Cable</v>
          </cell>
          <cell r="F637" t="str">
            <v>Fiber power 240</v>
          </cell>
          <cell r="G637" t="str">
            <v>Up to</v>
          </cell>
          <cell r="H637">
            <v>240</v>
          </cell>
          <cell r="I637" t="str">
            <v>Mbps</v>
          </cell>
          <cell r="J637">
            <v>240</v>
          </cell>
          <cell r="K637">
            <v>20</v>
          </cell>
          <cell r="L637" t="str">
            <v>Mbps</v>
          </cell>
          <cell r="P637" t="str">
            <v>HUF</v>
          </cell>
          <cell r="Q637">
            <v>0</v>
          </cell>
          <cell r="R637">
            <v>0</v>
          </cell>
          <cell r="S637">
            <v>8290</v>
          </cell>
          <cell r="V637">
            <v>12</v>
          </cell>
          <cell r="W637" t="str">
            <v>No</v>
          </cell>
          <cell r="X637" t="str">
            <v>No</v>
          </cell>
          <cell r="Y637" t="str">
            <v>No</v>
          </cell>
          <cell r="AA637" t="str">
            <v>Yes</v>
          </cell>
          <cell r="AB637">
            <v>0.27</v>
          </cell>
          <cell r="AC637">
            <v>246.1</v>
          </cell>
          <cell r="AD637">
            <v>33.69</v>
          </cell>
          <cell r="AE637">
            <v>128.42173220000001</v>
          </cell>
        </row>
        <row r="638">
          <cell r="C638" t="str">
            <v>India</v>
          </cell>
          <cell r="D638" t="str">
            <v>Bharti [India]</v>
          </cell>
          <cell r="E638" t="str">
            <v>Various</v>
          </cell>
          <cell r="F638" t="str">
            <v>Airtel-LT-Alpha Super Plus 799 3GB</v>
          </cell>
          <cell r="H638">
            <v>2</v>
          </cell>
          <cell r="I638" t="str">
            <v>Mbps</v>
          </cell>
          <cell r="J638">
            <v>2</v>
          </cell>
          <cell r="M638">
            <v>3</v>
          </cell>
          <cell r="N638" t="str">
            <v>GB</v>
          </cell>
          <cell r="O638">
            <v>3</v>
          </cell>
          <cell r="P638" t="str">
            <v>INR</v>
          </cell>
          <cell r="Q638" t="str">
            <v>?</v>
          </cell>
          <cell r="R638" t="str">
            <v>?</v>
          </cell>
          <cell r="S638">
            <v>799</v>
          </cell>
          <cell r="W638" t="str">
            <v>?</v>
          </cell>
          <cell r="X638" t="str">
            <v>No</v>
          </cell>
          <cell r="Y638" t="str">
            <v>No</v>
          </cell>
          <cell r="AA638" t="str">
            <v>?</v>
          </cell>
          <cell r="AC638">
            <v>61.45</v>
          </cell>
          <cell r="AD638">
            <v>13</v>
          </cell>
          <cell r="AE638">
            <v>16.761639469999999</v>
          </cell>
        </row>
        <row r="639">
          <cell r="C639" t="str">
            <v>India</v>
          </cell>
          <cell r="D639" t="str">
            <v>Bharti [India]</v>
          </cell>
          <cell r="E639" t="str">
            <v>Various</v>
          </cell>
          <cell r="F639" t="str">
            <v>Ultra Max 849(Only For Faridabad)</v>
          </cell>
          <cell r="H639">
            <v>1</v>
          </cell>
          <cell r="I639" t="str">
            <v>Mbps</v>
          </cell>
          <cell r="J639">
            <v>1</v>
          </cell>
          <cell r="M639">
            <v>7</v>
          </cell>
          <cell r="N639" t="str">
            <v>GB</v>
          </cell>
          <cell r="O639">
            <v>7</v>
          </cell>
          <cell r="P639" t="str">
            <v>INR</v>
          </cell>
          <cell r="Q639" t="str">
            <v>?</v>
          </cell>
          <cell r="R639" t="str">
            <v>?</v>
          </cell>
          <cell r="S639">
            <v>849</v>
          </cell>
          <cell r="W639" t="str">
            <v>?</v>
          </cell>
          <cell r="X639" t="str">
            <v>No</v>
          </cell>
          <cell r="Y639" t="str">
            <v>No</v>
          </cell>
          <cell r="Z639" t="str">
            <v>250 Min(A-A)</v>
          </cell>
          <cell r="AA639" t="str">
            <v>?</v>
          </cell>
          <cell r="AC639">
            <v>61.45</v>
          </cell>
          <cell r="AD639">
            <v>13.82</v>
          </cell>
          <cell r="AE639">
            <v>16.761639469999999</v>
          </cell>
        </row>
        <row r="640">
          <cell r="C640" t="str">
            <v>India</v>
          </cell>
          <cell r="D640" t="str">
            <v>Bharti [India]</v>
          </cell>
          <cell r="E640" t="str">
            <v>Various</v>
          </cell>
          <cell r="F640" t="str">
            <v>Airtel-UL-Super Max Plus 1099 9GB</v>
          </cell>
          <cell r="H640">
            <v>2</v>
          </cell>
          <cell r="I640" t="str">
            <v>Mbps</v>
          </cell>
          <cell r="J640">
            <v>2</v>
          </cell>
          <cell r="M640">
            <v>9</v>
          </cell>
          <cell r="N640" t="str">
            <v>GB</v>
          </cell>
          <cell r="O640">
            <v>9</v>
          </cell>
          <cell r="P640" t="str">
            <v>INR</v>
          </cell>
          <cell r="Q640" t="str">
            <v>?</v>
          </cell>
          <cell r="R640" t="str">
            <v>?</v>
          </cell>
          <cell r="S640">
            <v>1099</v>
          </cell>
          <cell r="W640" t="str">
            <v>?</v>
          </cell>
          <cell r="X640" t="str">
            <v>No</v>
          </cell>
          <cell r="Y640" t="str">
            <v>No</v>
          </cell>
          <cell r="AA640" t="str">
            <v>?</v>
          </cell>
          <cell r="AC640">
            <v>61.45</v>
          </cell>
          <cell r="AD640">
            <v>17.88</v>
          </cell>
          <cell r="AE640">
            <v>16.761639469999999</v>
          </cell>
        </row>
        <row r="641">
          <cell r="C641" t="str">
            <v>India</v>
          </cell>
          <cell r="D641" t="str">
            <v>Bharti [India]</v>
          </cell>
          <cell r="E641" t="str">
            <v>Various</v>
          </cell>
          <cell r="F641" t="str">
            <v>Airtel-UL-Super Max Plus 1199 15GB</v>
          </cell>
          <cell r="H641">
            <v>2</v>
          </cell>
          <cell r="I641" t="str">
            <v>Mbps</v>
          </cell>
          <cell r="J641">
            <v>2</v>
          </cell>
          <cell r="M641">
            <v>15</v>
          </cell>
          <cell r="N641" t="str">
            <v>GB</v>
          </cell>
          <cell r="O641">
            <v>15</v>
          </cell>
          <cell r="P641" t="str">
            <v>INR</v>
          </cell>
          <cell r="Q641" t="str">
            <v>?</v>
          </cell>
          <cell r="R641" t="str">
            <v>?</v>
          </cell>
          <cell r="S641">
            <v>1199</v>
          </cell>
          <cell r="W641" t="str">
            <v>?</v>
          </cell>
          <cell r="X641" t="str">
            <v>No</v>
          </cell>
          <cell r="Y641" t="str">
            <v>No</v>
          </cell>
          <cell r="AA641" t="str">
            <v>?</v>
          </cell>
          <cell r="AC641">
            <v>61.45</v>
          </cell>
          <cell r="AD641">
            <v>19.510000000000002</v>
          </cell>
          <cell r="AE641">
            <v>16.761639469999999</v>
          </cell>
        </row>
        <row r="642">
          <cell r="C642" t="str">
            <v>India</v>
          </cell>
          <cell r="D642" t="str">
            <v>Bharti [India]</v>
          </cell>
          <cell r="E642" t="str">
            <v>Various</v>
          </cell>
          <cell r="F642" t="str">
            <v>Airtel-UL-Turbo Plus 1299 15GB</v>
          </cell>
          <cell r="H642">
            <v>4</v>
          </cell>
          <cell r="I642" t="str">
            <v>Mbps</v>
          </cell>
          <cell r="J642">
            <v>4</v>
          </cell>
          <cell r="M642">
            <v>15</v>
          </cell>
          <cell r="N642" t="str">
            <v>GB</v>
          </cell>
          <cell r="O642">
            <v>15</v>
          </cell>
          <cell r="P642" t="str">
            <v>INR</v>
          </cell>
          <cell r="Q642" t="str">
            <v>?</v>
          </cell>
          <cell r="R642" t="str">
            <v>?</v>
          </cell>
          <cell r="S642">
            <v>1299</v>
          </cell>
          <cell r="W642" t="str">
            <v>?</v>
          </cell>
          <cell r="X642" t="str">
            <v>No</v>
          </cell>
          <cell r="Y642" t="str">
            <v>No</v>
          </cell>
          <cell r="Z642" t="str">
            <v>1000(local)</v>
          </cell>
          <cell r="AA642" t="str">
            <v>?</v>
          </cell>
          <cell r="AC642">
            <v>61.45</v>
          </cell>
          <cell r="AD642">
            <v>21.14</v>
          </cell>
          <cell r="AE642">
            <v>16.761639469999999</v>
          </cell>
        </row>
        <row r="643">
          <cell r="C643" t="str">
            <v>India</v>
          </cell>
          <cell r="D643" t="str">
            <v>Bharti [India]</v>
          </cell>
          <cell r="E643" t="str">
            <v>Various</v>
          </cell>
          <cell r="F643" t="str">
            <v>Airtel-UL-Turbo Plus 1449 20GB</v>
          </cell>
          <cell r="H643">
            <v>4</v>
          </cell>
          <cell r="I643" t="str">
            <v>Mbps</v>
          </cell>
          <cell r="J643">
            <v>4</v>
          </cell>
          <cell r="M643">
            <v>20</v>
          </cell>
          <cell r="N643" t="str">
            <v>GB</v>
          </cell>
          <cell r="O643">
            <v>20</v>
          </cell>
          <cell r="P643" t="str">
            <v>INR</v>
          </cell>
          <cell r="Q643" t="str">
            <v>?</v>
          </cell>
          <cell r="R643" t="str">
            <v>?</v>
          </cell>
          <cell r="S643">
            <v>1449</v>
          </cell>
          <cell r="W643" t="str">
            <v>?</v>
          </cell>
          <cell r="X643" t="str">
            <v>No</v>
          </cell>
          <cell r="Y643" t="str">
            <v>No</v>
          </cell>
          <cell r="Z643" t="str">
            <v>1000(local)</v>
          </cell>
          <cell r="AA643" t="str">
            <v>?</v>
          </cell>
          <cell r="AC643">
            <v>61.45</v>
          </cell>
          <cell r="AD643">
            <v>23.58</v>
          </cell>
          <cell r="AE643">
            <v>16.761639469999999</v>
          </cell>
        </row>
        <row r="644">
          <cell r="C644" t="str">
            <v>India</v>
          </cell>
          <cell r="D644" t="str">
            <v>Bharti [India]</v>
          </cell>
          <cell r="E644" t="str">
            <v>Various</v>
          </cell>
          <cell r="F644" t="str">
            <v>Airtel-UL-Turbo Plus 2099 80GB</v>
          </cell>
          <cell r="H644">
            <v>4</v>
          </cell>
          <cell r="I644" t="str">
            <v>Mbps</v>
          </cell>
          <cell r="J644">
            <v>4</v>
          </cell>
          <cell r="M644">
            <v>80</v>
          </cell>
          <cell r="N644" t="str">
            <v>GB</v>
          </cell>
          <cell r="O644">
            <v>80</v>
          </cell>
          <cell r="P644" t="str">
            <v>INR</v>
          </cell>
          <cell r="Q644" t="str">
            <v>?</v>
          </cell>
          <cell r="R644" t="str">
            <v>?</v>
          </cell>
          <cell r="S644">
            <v>2099</v>
          </cell>
          <cell r="W644" t="str">
            <v>?</v>
          </cell>
          <cell r="X644" t="str">
            <v>No</v>
          </cell>
          <cell r="Y644" t="str">
            <v>No</v>
          </cell>
          <cell r="Z644" t="str">
            <v>1000(local)</v>
          </cell>
          <cell r="AA644" t="str">
            <v>?</v>
          </cell>
          <cell r="AC644">
            <v>61.45</v>
          </cell>
          <cell r="AD644">
            <v>34.159999999999997</v>
          </cell>
          <cell r="AE644">
            <v>16.761639469999999</v>
          </cell>
        </row>
        <row r="645">
          <cell r="C645" t="str">
            <v>India</v>
          </cell>
          <cell r="D645" t="str">
            <v>Bharti [India]</v>
          </cell>
          <cell r="E645" t="str">
            <v>Various</v>
          </cell>
          <cell r="F645" t="str">
            <v>Airtel-UL-Super Max Plus 1549 30GB</v>
          </cell>
          <cell r="H645">
            <v>2</v>
          </cell>
          <cell r="I645" t="str">
            <v>Mbps</v>
          </cell>
          <cell r="J645">
            <v>2</v>
          </cell>
          <cell r="M645">
            <v>30</v>
          </cell>
          <cell r="N645" t="str">
            <v>GB</v>
          </cell>
          <cell r="O645">
            <v>30</v>
          </cell>
          <cell r="P645" t="str">
            <v>INR</v>
          </cell>
          <cell r="Q645" t="str">
            <v>?</v>
          </cell>
          <cell r="R645" t="str">
            <v>?</v>
          </cell>
          <cell r="S645">
            <v>1549</v>
          </cell>
          <cell r="W645" t="str">
            <v>?</v>
          </cell>
          <cell r="X645" t="str">
            <v>No</v>
          </cell>
          <cell r="Y645" t="str">
            <v>No</v>
          </cell>
          <cell r="AA645" t="str">
            <v>?</v>
          </cell>
          <cell r="AC645">
            <v>61.45</v>
          </cell>
          <cell r="AD645">
            <v>25.21</v>
          </cell>
          <cell r="AE645">
            <v>16.761639469999999</v>
          </cell>
        </row>
        <row r="646">
          <cell r="C646" t="str">
            <v>India</v>
          </cell>
          <cell r="D646" t="str">
            <v>Bharti [India]</v>
          </cell>
          <cell r="E646" t="str">
            <v>Various</v>
          </cell>
          <cell r="F646" t="str">
            <v>Airtel-UL-Turbo Plus 1649 30GB</v>
          </cell>
          <cell r="H646">
            <v>4</v>
          </cell>
          <cell r="I646" t="str">
            <v>Mbps</v>
          </cell>
          <cell r="J646">
            <v>4</v>
          </cell>
          <cell r="M646">
            <v>30</v>
          </cell>
          <cell r="N646" t="str">
            <v>GB</v>
          </cell>
          <cell r="O646">
            <v>30</v>
          </cell>
          <cell r="P646" t="str">
            <v>INR</v>
          </cell>
          <cell r="Q646" t="str">
            <v>?</v>
          </cell>
          <cell r="R646" t="str">
            <v>?</v>
          </cell>
          <cell r="S646">
            <v>1649</v>
          </cell>
          <cell r="W646" t="str">
            <v>?</v>
          </cell>
          <cell r="X646" t="str">
            <v>No</v>
          </cell>
          <cell r="Y646" t="str">
            <v>No</v>
          </cell>
          <cell r="Z646" t="str">
            <v>1000(local)</v>
          </cell>
          <cell r="AA646" t="str">
            <v>?</v>
          </cell>
          <cell r="AC646">
            <v>61.45</v>
          </cell>
          <cell r="AD646">
            <v>26.83</v>
          </cell>
          <cell r="AE646">
            <v>16.761639469999999</v>
          </cell>
        </row>
        <row r="647">
          <cell r="C647" t="str">
            <v>India</v>
          </cell>
          <cell r="D647" t="str">
            <v>Bharti [India]</v>
          </cell>
          <cell r="E647" t="str">
            <v>Various</v>
          </cell>
          <cell r="F647" t="str">
            <v>Airtel-UL-Super Max Plus 1849 80GB</v>
          </cell>
          <cell r="H647">
            <v>2</v>
          </cell>
          <cell r="I647" t="str">
            <v>Mbps</v>
          </cell>
          <cell r="J647">
            <v>2</v>
          </cell>
          <cell r="M647">
            <v>80</v>
          </cell>
          <cell r="N647" t="str">
            <v>GB</v>
          </cell>
          <cell r="O647">
            <v>80</v>
          </cell>
          <cell r="P647" t="str">
            <v>INR</v>
          </cell>
          <cell r="Q647" t="str">
            <v>?</v>
          </cell>
          <cell r="R647" t="str">
            <v>?</v>
          </cell>
          <cell r="S647">
            <v>1849</v>
          </cell>
          <cell r="W647" t="str">
            <v>?</v>
          </cell>
          <cell r="X647" t="str">
            <v>No</v>
          </cell>
          <cell r="Y647" t="str">
            <v>No</v>
          </cell>
          <cell r="AA647" t="str">
            <v>?</v>
          </cell>
          <cell r="AC647">
            <v>61.45</v>
          </cell>
          <cell r="AD647">
            <v>30.09</v>
          </cell>
          <cell r="AE647">
            <v>16.761639469999999</v>
          </cell>
        </row>
        <row r="648">
          <cell r="C648" t="str">
            <v>India</v>
          </cell>
          <cell r="D648" t="str">
            <v>Bharti [India]</v>
          </cell>
          <cell r="E648" t="str">
            <v>Various</v>
          </cell>
          <cell r="F648" t="str">
            <v>Airtel-UL-Fibernet Plus 1299 15GB</v>
          </cell>
          <cell r="H648">
            <v>8</v>
          </cell>
          <cell r="I648" t="str">
            <v>Mbps</v>
          </cell>
          <cell r="J648">
            <v>8</v>
          </cell>
          <cell r="M648">
            <v>15</v>
          </cell>
          <cell r="N648" t="str">
            <v>GB</v>
          </cell>
          <cell r="O648">
            <v>15</v>
          </cell>
          <cell r="P648" t="str">
            <v>INR</v>
          </cell>
          <cell r="Q648" t="str">
            <v>?</v>
          </cell>
          <cell r="R648" t="str">
            <v>?</v>
          </cell>
          <cell r="S648">
            <v>1299</v>
          </cell>
          <cell r="W648" t="str">
            <v>?</v>
          </cell>
          <cell r="X648" t="str">
            <v>No</v>
          </cell>
          <cell r="Y648" t="str">
            <v>No</v>
          </cell>
          <cell r="AA648" t="str">
            <v>?</v>
          </cell>
          <cell r="AC648">
            <v>61.45</v>
          </cell>
          <cell r="AD648">
            <v>21.14</v>
          </cell>
          <cell r="AE648">
            <v>16.761639469999999</v>
          </cell>
        </row>
        <row r="649">
          <cell r="C649" t="str">
            <v>India</v>
          </cell>
          <cell r="D649" t="str">
            <v>Bharti [India]</v>
          </cell>
          <cell r="E649" t="str">
            <v>FTTH</v>
          </cell>
          <cell r="F649" t="str">
            <v>Fibernet 25GB</v>
          </cell>
          <cell r="H649">
            <v>8</v>
          </cell>
          <cell r="I649" t="str">
            <v>Mbps</v>
          </cell>
          <cell r="J649">
            <v>8</v>
          </cell>
          <cell r="M649">
            <v>25</v>
          </cell>
          <cell r="N649" t="str">
            <v>GB</v>
          </cell>
          <cell r="O649">
            <v>25</v>
          </cell>
          <cell r="P649" t="str">
            <v>INR</v>
          </cell>
          <cell r="Q649" t="str">
            <v>?</v>
          </cell>
          <cell r="R649" t="str">
            <v>?</v>
          </cell>
          <cell r="S649">
            <v>1449</v>
          </cell>
          <cell r="W649" t="str">
            <v>?</v>
          </cell>
          <cell r="X649" t="str">
            <v>No</v>
          </cell>
          <cell r="Y649" t="str">
            <v>No</v>
          </cell>
          <cell r="Z649" t="str">
            <v>1000(local)</v>
          </cell>
          <cell r="AA649" t="str">
            <v>?</v>
          </cell>
          <cell r="AC649">
            <v>61.45</v>
          </cell>
          <cell r="AD649">
            <v>23.58</v>
          </cell>
          <cell r="AE649">
            <v>16.761639469999999</v>
          </cell>
        </row>
        <row r="650">
          <cell r="C650" t="str">
            <v>India</v>
          </cell>
          <cell r="D650" t="str">
            <v>Bharti [India]</v>
          </cell>
          <cell r="E650" t="str">
            <v>Various</v>
          </cell>
          <cell r="F650" t="str">
            <v>Airtel-UL-Rapid Plus 1449 15GB</v>
          </cell>
          <cell r="H650">
            <v>8</v>
          </cell>
          <cell r="I650" t="str">
            <v>Mbps</v>
          </cell>
          <cell r="J650">
            <v>8</v>
          </cell>
          <cell r="M650">
            <v>15</v>
          </cell>
          <cell r="N650" t="str">
            <v>GB</v>
          </cell>
          <cell r="O650">
            <v>15</v>
          </cell>
          <cell r="P650" t="str">
            <v>INR</v>
          </cell>
          <cell r="Q650" t="str">
            <v>?</v>
          </cell>
          <cell r="R650" t="str">
            <v>?</v>
          </cell>
          <cell r="S650">
            <v>1449</v>
          </cell>
          <cell r="W650" t="str">
            <v>?</v>
          </cell>
          <cell r="X650" t="str">
            <v>No</v>
          </cell>
          <cell r="Y650" t="str">
            <v>No</v>
          </cell>
          <cell r="Z650" t="str">
            <v>1000(local)</v>
          </cell>
          <cell r="AA650" t="str">
            <v>?</v>
          </cell>
          <cell r="AC650">
            <v>61.45</v>
          </cell>
          <cell r="AD650">
            <v>23.58</v>
          </cell>
          <cell r="AE650">
            <v>16.761639469999999</v>
          </cell>
        </row>
        <row r="651">
          <cell r="C651" t="str">
            <v>India</v>
          </cell>
          <cell r="D651" t="str">
            <v>Bharti [India]</v>
          </cell>
          <cell r="E651" t="str">
            <v>Various</v>
          </cell>
          <cell r="F651" t="str">
            <v>Airtel-UL-Rapid Plus 1749 30GB</v>
          </cell>
          <cell r="H651">
            <v>8</v>
          </cell>
          <cell r="I651" t="str">
            <v>Mbps</v>
          </cell>
          <cell r="J651">
            <v>8</v>
          </cell>
          <cell r="M651">
            <v>30</v>
          </cell>
          <cell r="N651" t="str">
            <v>GB</v>
          </cell>
          <cell r="O651">
            <v>30</v>
          </cell>
          <cell r="P651" t="str">
            <v>INR</v>
          </cell>
          <cell r="Q651" t="str">
            <v>?</v>
          </cell>
          <cell r="R651" t="str">
            <v>?</v>
          </cell>
          <cell r="S651">
            <v>1749</v>
          </cell>
          <cell r="W651" t="str">
            <v>?</v>
          </cell>
          <cell r="X651" t="str">
            <v>No</v>
          </cell>
          <cell r="Y651" t="str">
            <v>No</v>
          </cell>
          <cell r="Z651" t="str">
            <v>1000(local)</v>
          </cell>
          <cell r="AA651" t="str">
            <v>?</v>
          </cell>
          <cell r="AC651">
            <v>61.45</v>
          </cell>
          <cell r="AD651">
            <v>28.46</v>
          </cell>
          <cell r="AE651">
            <v>16.761639469999999</v>
          </cell>
        </row>
        <row r="652">
          <cell r="C652" t="str">
            <v>India</v>
          </cell>
          <cell r="D652" t="str">
            <v>Bharti [India]</v>
          </cell>
          <cell r="E652" t="str">
            <v>Various</v>
          </cell>
          <cell r="F652" t="str">
            <v>Airtel-UL-Rapid Plus 2299 80GB</v>
          </cell>
          <cell r="H652">
            <v>8</v>
          </cell>
          <cell r="I652" t="str">
            <v>Mbps</v>
          </cell>
          <cell r="J652">
            <v>8</v>
          </cell>
          <cell r="M652">
            <v>80</v>
          </cell>
          <cell r="N652" t="str">
            <v>GB</v>
          </cell>
          <cell r="O652">
            <v>80</v>
          </cell>
          <cell r="P652" t="str">
            <v>INR</v>
          </cell>
          <cell r="Q652" t="str">
            <v>?</v>
          </cell>
          <cell r="R652" t="str">
            <v>?</v>
          </cell>
          <cell r="S652">
            <v>2299</v>
          </cell>
          <cell r="W652" t="str">
            <v>?</v>
          </cell>
          <cell r="X652" t="str">
            <v>No</v>
          </cell>
          <cell r="Y652" t="str">
            <v>No</v>
          </cell>
          <cell r="Z652" t="str">
            <v>1000(local)</v>
          </cell>
          <cell r="AA652" t="str">
            <v>?</v>
          </cell>
          <cell r="AC652">
            <v>61.45</v>
          </cell>
          <cell r="AD652">
            <v>37.409999999999997</v>
          </cell>
          <cell r="AE652">
            <v>16.761639469999999</v>
          </cell>
        </row>
        <row r="653">
          <cell r="C653" t="str">
            <v>India</v>
          </cell>
          <cell r="D653" t="str">
            <v>Bharti [India]</v>
          </cell>
          <cell r="E653" t="str">
            <v>Various</v>
          </cell>
          <cell r="F653" t="str">
            <v>Airtel-UL-Rapid Plus 2849 175GB</v>
          </cell>
          <cell r="H653">
            <v>8</v>
          </cell>
          <cell r="I653" t="str">
            <v>Mbps</v>
          </cell>
          <cell r="J653">
            <v>8</v>
          </cell>
          <cell r="M653">
            <v>175</v>
          </cell>
          <cell r="N653" t="str">
            <v>GB</v>
          </cell>
          <cell r="O653">
            <v>175</v>
          </cell>
          <cell r="P653" t="str">
            <v>INR</v>
          </cell>
          <cell r="Q653" t="str">
            <v>?</v>
          </cell>
          <cell r="R653" t="str">
            <v>?</v>
          </cell>
          <cell r="S653">
            <v>2849</v>
          </cell>
          <cell r="W653" t="str">
            <v>?</v>
          </cell>
          <cell r="X653" t="str">
            <v>No</v>
          </cell>
          <cell r="Y653" t="str">
            <v>No</v>
          </cell>
          <cell r="Z653" t="str">
            <v>1000(local)</v>
          </cell>
          <cell r="AA653" t="str">
            <v>?</v>
          </cell>
          <cell r="AC653">
            <v>61.45</v>
          </cell>
          <cell r="AD653">
            <v>46.36</v>
          </cell>
          <cell r="AE653">
            <v>16.761639469999999</v>
          </cell>
        </row>
        <row r="654">
          <cell r="C654" t="str">
            <v>India</v>
          </cell>
          <cell r="D654" t="str">
            <v>Bharti [India]</v>
          </cell>
          <cell r="E654" t="str">
            <v>FTTH</v>
          </cell>
          <cell r="F654" t="str">
            <v>Fibernet 35GB</v>
          </cell>
          <cell r="H654">
            <v>16</v>
          </cell>
          <cell r="I654" t="str">
            <v>Mbps</v>
          </cell>
          <cell r="J654">
            <v>16</v>
          </cell>
          <cell r="M654">
            <v>35</v>
          </cell>
          <cell r="N654" t="str">
            <v>GB</v>
          </cell>
          <cell r="O654">
            <v>35</v>
          </cell>
          <cell r="P654" t="str">
            <v>INR</v>
          </cell>
          <cell r="Q654" t="str">
            <v>?</v>
          </cell>
          <cell r="R654" t="str">
            <v>?</v>
          </cell>
          <cell r="S654">
            <v>1649</v>
          </cell>
          <cell r="W654" t="str">
            <v>?</v>
          </cell>
          <cell r="X654" t="str">
            <v>No</v>
          </cell>
          <cell r="Y654" t="str">
            <v>No</v>
          </cell>
          <cell r="Z654" t="str">
            <v>1000 (local)</v>
          </cell>
          <cell r="AA654" t="str">
            <v>?</v>
          </cell>
          <cell r="AC654">
            <v>61.45</v>
          </cell>
          <cell r="AD654">
            <v>26.83</v>
          </cell>
          <cell r="AE654">
            <v>16.761639469999999</v>
          </cell>
        </row>
        <row r="655">
          <cell r="C655" t="str">
            <v>India</v>
          </cell>
          <cell r="D655" t="str">
            <v>Bharti [India]</v>
          </cell>
          <cell r="E655" t="str">
            <v>VDSL</v>
          </cell>
          <cell r="F655" t="str">
            <v>VDSL35GB</v>
          </cell>
          <cell r="H655">
            <v>16</v>
          </cell>
          <cell r="I655" t="str">
            <v>Mbps</v>
          </cell>
          <cell r="J655">
            <v>16</v>
          </cell>
          <cell r="M655">
            <v>35</v>
          </cell>
          <cell r="N655" t="str">
            <v>GB</v>
          </cell>
          <cell r="O655">
            <v>35</v>
          </cell>
          <cell r="P655" t="str">
            <v>INR</v>
          </cell>
          <cell r="Q655" t="str">
            <v>?</v>
          </cell>
          <cell r="R655" t="str">
            <v>?</v>
          </cell>
          <cell r="S655">
            <v>1649</v>
          </cell>
          <cell r="W655" t="str">
            <v>?</v>
          </cell>
          <cell r="X655" t="str">
            <v>No</v>
          </cell>
          <cell r="Y655" t="str">
            <v>No</v>
          </cell>
          <cell r="Z655" t="str">
            <v>1000 (local)</v>
          </cell>
          <cell r="AA655" t="str">
            <v>?</v>
          </cell>
          <cell r="AC655">
            <v>61.45</v>
          </cell>
          <cell r="AD655">
            <v>26.83</v>
          </cell>
          <cell r="AE655">
            <v>16.761639469999999</v>
          </cell>
        </row>
        <row r="656">
          <cell r="C656" t="str">
            <v>India</v>
          </cell>
          <cell r="D656" t="str">
            <v>Bharti [India]</v>
          </cell>
          <cell r="E656" t="str">
            <v>Various</v>
          </cell>
          <cell r="F656" t="str">
            <v>Airtel-UL-Electric Plus 1849 30 GB</v>
          </cell>
          <cell r="H656">
            <v>16</v>
          </cell>
          <cell r="I656" t="str">
            <v>Mbps</v>
          </cell>
          <cell r="J656">
            <v>16</v>
          </cell>
          <cell r="M656">
            <v>30</v>
          </cell>
          <cell r="N656" t="str">
            <v>GB</v>
          </cell>
          <cell r="O656">
            <v>30</v>
          </cell>
          <cell r="P656" t="str">
            <v>INR</v>
          </cell>
          <cell r="Q656" t="str">
            <v>?</v>
          </cell>
          <cell r="R656" t="str">
            <v>?</v>
          </cell>
          <cell r="S656">
            <v>1849</v>
          </cell>
          <cell r="W656" t="str">
            <v>?</v>
          </cell>
          <cell r="X656" t="str">
            <v>No</v>
          </cell>
          <cell r="Y656" t="str">
            <v>No</v>
          </cell>
          <cell r="Z656" t="str">
            <v>1000(local)</v>
          </cell>
          <cell r="AA656" t="str">
            <v>?</v>
          </cell>
          <cell r="AC656">
            <v>61.45</v>
          </cell>
          <cell r="AD656">
            <v>30.09</v>
          </cell>
          <cell r="AE656">
            <v>16.761639469999999</v>
          </cell>
        </row>
        <row r="657">
          <cell r="C657" t="str">
            <v>India</v>
          </cell>
          <cell r="D657" t="str">
            <v>Bharti [India]</v>
          </cell>
          <cell r="E657" t="str">
            <v>Various</v>
          </cell>
          <cell r="F657" t="str">
            <v>Airtel-UL-Electric Plus 2849 80 GB</v>
          </cell>
          <cell r="H657">
            <v>16</v>
          </cell>
          <cell r="I657" t="str">
            <v>Mbps</v>
          </cell>
          <cell r="J657">
            <v>16</v>
          </cell>
          <cell r="M657">
            <v>80</v>
          </cell>
          <cell r="N657" t="str">
            <v>GB</v>
          </cell>
          <cell r="O657">
            <v>80</v>
          </cell>
          <cell r="P657" t="str">
            <v>INR</v>
          </cell>
          <cell r="Q657" t="str">
            <v>?</v>
          </cell>
          <cell r="R657" t="str">
            <v>?</v>
          </cell>
          <cell r="S657">
            <v>2849</v>
          </cell>
          <cell r="W657" t="str">
            <v>?</v>
          </cell>
          <cell r="X657" t="str">
            <v>No</v>
          </cell>
          <cell r="Y657" t="str">
            <v>No</v>
          </cell>
          <cell r="Z657" t="str">
            <v>1000 (local)</v>
          </cell>
          <cell r="AA657" t="str">
            <v>?</v>
          </cell>
          <cell r="AC657">
            <v>61.45</v>
          </cell>
          <cell r="AD657">
            <v>46.36</v>
          </cell>
          <cell r="AE657">
            <v>16.761639469999999</v>
          </cell>
        </row>
        <row r="658">
          <cell r="C658" t="str">
            <v>India</v>
          </cell>
          <cell r="D658" t="str">
            <v>Bharti [India]</v>
          </cell>
          <cell r="E658" t="str">
            <v>Various</v>
          </cell>
          <cell r="F658" t="str">
            <v>Airtel-UL-Electric Plus 3649 175 GB</v>
          </cell>
          <cell r="H658">
            <v>16</v>
          </cell>
          <cell r="I658" t="str">
            <v>Mbps</v>
          </cell>
          <cell r="J658">
            <v>16</v>
          </cell>
          <cell r="M658">
            <v>175</v>
          </cell>
          <cell r="N658" t="str">
            <v>GB</v>
          </cell>
          <cell r="O658">
            <v>175</v>
          </cell>
          <cell r="P658" t="str">
            <v>INR</v>
          </cell>
          <cell r="Q658" t="str">
            <v>?</v>
          </cell>
          <cell r="R658" t="str">
            <v>?</v>
          </cell>
          <cell r="S658">
            <v>3649</v>
          </cell>
          <cell r="W658" t="str">
            <v>?</v>
          </cell>
          <cell r="X658" t="str">
            <v>No</v>
          </cell>
          <cell r="Y658" t="str">
            <v>No</v>
          </cell>
          <cell r="Z658" t="str">
            <v>1000(local)</v>
          </cell>
          <cell r="AA658" t="str">
            <v>?</v>
          </cell>
          <cell r="AC658">
            <v>61.45</v>
          </cell>
          <cell r="AD658">
            <v>59.38</v>
          </cell>
          <cell r="AE658">
            <v>16.761639469999999</v>
          </cell>
        </row>
        <row r="659">
          <cell r="C659" t="str">
            <v>India</v>
          </cell>
          <cell r="D659" t="str">
            <v>Bharti [India]</v>
          </cell>
          <cell r="E659" t="str">
            <v>FTTH</v>
          </cell>
          <cell r="F659" t="str">
            <v>Fibernet 100GB</v>
          </cell>
          <cell r="H659">
            <v>100</v>
          </cell>
          <cell r="I659" t="str">
            <v>Mbps</v>
          </cell>
          <cell r="J659">
            <v>100</v>
          </cell>
          <cell r="M659">
            <v>100</v>
          </cell>
          <cell r="N659" t="str">
            <v>GB</v>
          </cell>
          <cell r="O659">
            <v>100</v>
          </cell>
          <cell r="P659" t="str">
            <v>INR</v>
          </cell>
          <cell r="Q659" t="str">
            <v>?</v>
          </cell>
          <cell r="R659" t="str">
            <v>?</v>
          </cell>
          <cell r="S659">
            <v>5999</v>
          </cell>
          <cell r="W659" t="str">
            <v>?</v>
          </cell>
          <cell r="X659" t="str">
            <v>No</v>
          </cell>
          <cell r="Y659" t="str">
            <v>No</v>
          </cell>
          <cell r="Z659" t="str">
            <v>Unlimited</v>
          </cell>
          <cell r="AA659" t="str">
            <v>?</v>
          </cell>
          <cell r="AC659">
            <v>61.45</v>
          </cell>
          <cell r="AD659">
            <v>97.62</v>
          </cell>
          <cell r="AE659">
            <v>16.761639469999999</v>
          </cell>
        </row>
        <row r="660">
          <cell r="C660" t="str">
            <v>India</v>
          </cell>
          <cell r="D660" t="str">
            <v>Hathway [India]</v>
          </cell>
          <cell r="E660" t="str">
            <v>Cable</v>
          </cell>
          <cell r="F660" t="str">
            <v>HD 1 Stream</v>
          </cell>
          <cell r="H660">
            <v>50</v>
          </cell>
          <cell r="I660" t="str">
            <v>Mbps</v>
          </cell>
          <cell r="J660">
            <v>50</v>
          </cell>
          <cell r="M660">
            <v>10</v>
          </cell>
          <cell r="N660" t="str">
            <v>GB</v>
          </cell>
          <cell r="O660">
            <v>10</v>
          </cell>
          <cell r="P660" t="str">
            <v>INR</v>
          </cell>
          <cell r="Q660" t="str">
            <v>?</v>
          </cell>
          <cell r="R660" t="str">
            <v>?</v>
          </cell>
          <cell r="S660">
            <v>599.66999999999996</v>
          </cell>
          <cell r="V660">
            <v>3</v>
          </cell>
          <cell r="W660" t="str">
            <v>No</v>
          </cell>
          <cell r="X660" t="str">
            <v>No</v>
          </cell>
          <cell r="Y660" t="str">
            <v>No</v>
          </cell>
          <cell r="AA660" t="str">
            <v>No</v>
          </cell>
          <cell r="AC660">
            <v>61.45</v>
          </cell>
          <cell r="AD660">
            <v>9.76</v>
          </cell>
          <cell r="AE660">
            <v>16.761639469999999</v>
          </cell>
        </row>
        <row r="661">
          <cell r="C661" t="str">
            <v>India</v>
          </cell>
          <cell r="D661" t="str">
            <v>Hathway [India]</v>
          </cell>
          <cell r="E661" t="str">
            <v>Cable</v>
          </cell>
          <cell r="F661" t="str">
            <v>HD 2 Stream</v>
          </cell>
          <cell r="H661">
            <v>50</v>
          </cell>
          <cell r="I661" t="str">
            <v>Mbps</v>
          </cell>
          <cell r="J661">
            <v>50</v>
          </cell>
          <cell r="M661">
            <v>15</v>
          </cell>
          <cell r="N661" t="str">
            <v>GB</v>
          </cell>
          <cell r="O661">
            <v>15</v>
          </cell>
          <cell r="P661" t="str">
            <v>INR</v>
          </cell>
          <cell r="Q661" t="str">
            <v>?</v>
          </cell>
          <cell r="R661" t="str">
            <v>?</v>
          </cell>
          <cell r="S661">
            <v>749.67</v>
          </cell>
          <cell r="V661">
            <v>3</v>
          </cell>
          <cell r="W661" t="str">
            <v>No</v>
          </cell>
          <cell r="X661" t="str">
            <v>No</v>
          </cell>
          <cell r="Y661" t="str">
            <v>No</v>
          </cell>
          <cell r="AA661" t="str">
            <v>No</v>
          </cell>
          <cell r="AC661">
            <v>61.45</v>
          </cell>
          <cell r="AD661">
            <v>12.2</v>
          </cell>
          <cell r="AE661">
            <v>16.761639469999999</v>
          </cell>
        </row>
        <row r="662">
          <cell r="C662" t="str">
            <v>India</v>
          </cell>
          <cell r="D662" t="str">
            <v>Hathway [India]</v>
          </cell>
          <cell r="E662" t="str">
            <v>Cable</v>
          </cell>
          <cell r="F662" t="str">
            <v>HD 3 Stream</v>
          </cell>
          <cell r="H662">
            <v>50</v>
          </cell>
          <cell r="I662" t="str">
            <v>Mbps</v>
          </cell>
          <cell r="J662">
            <v>50</v>
          </cell>
          <cell r="M662">
            <v>25</v>
          </cell>
          <cell r="N662" t="str">
            <v>GB</v>
          </cell>
          <cell r="O662">
            <v>25</v>
          </cell>
          <cell r="P662" t="str">
            <v>INR</v>
          </cell>
          <cell r="Q662" t="str">
            <v>?</v>
          </cell>
          <cell r="R662" t="str">
            <v>?</v>
          </cell>
          <cell r="S662">
            <v>999.67</v>
          </cell>
          <cell r="V662">
            <v>3</v>
          </cell>
          <cell r="W662" t="str">
            <v>No</v>
          </cell>
          <cell r="X662" t="str">
            <v>No</v>
          </cell>
          <cell r="Y662" t="str">
            <v>No</v>
          </cell>
          <cell r="AA662" t="str">
            <v>No</v>
          </cell>
          <cell r="AC662">
            <v>61.45</v>
          </cell>
          <cell r="AD662">
            <v>16.27</v>
          </cell>
          <cell r="AE662">
            <v>16.761639469999999</v>
          </cell>
        </row>
        <row r="663">
          <cell r="C663" t="str">
            <v>India</v>
          </cell>
          <cell r="D663" t="str">
            <v>Hathway [India]</v>
          </cell>
          <cell r="E663" t="str">
            <v>Cable</v>
          </cell>
          <cell r="F663" t="str">
            <v>HD 4 Stream</v>
          </cell>
          <cell r="H663">
            <v>50</v>
          </cell>
          <cell r="I663" t="str">
            <v>Mbps</v>
          </cell>
          <cell r="J663">
            <v>50</v>
          </cell>
          <cell r="M663">
            <v>50</v>
          </cell>
          <cell r="N663" t="str">
            <v>GB</v>
          </cell>
          <cell r="O663">
            <v>50</v>
          </cell>
          <cell r="P663" t="str">
            <v>INR</v>
          </cell>
          <cell r="Q663" t="str">
            <v>?</v>
          </cell>
          <cell r="R663" t="str">
            <v>?</v>
          </cell>
          <cell r="S663">
            <v>1499.67</v>
          </cell>
          <cell r="V663">
            <v>3</v>
          </cell>
          <cell r="W663" t="str">
            <v>No</v>
          </cell>
          <cell r="X663" t="str">
            <v>No</v>
          </cell>
          <cell r="Y663" t="str">
            <v>No</v>
          </cell>
          <cell r="AA663" t="str">
            <v>No</v>
          </cell>
          <cell r="AC663">
            <v>61.45</v>
          </cell>
          <cell r="AD663">
            <v>24.4</v>
          </cell>
          <cell r="AE663">
            <v>16.761639469999999</v>
          </cell>
        </row>
        <row r="664">
          <cell r="C664" t="str">
            <v>India</v>
          </cell>
          <cell r="D664" t="str">
            <v>Hathway [India]</v>
          </cell>
          <cell r="E664" t="str">
            <v>Cable</v>
          </cell>
          <cell r="F664" t="str">
            <v>HD 1 Stream</v>
          </cell>
          <cell r="H664">
            <v>50</v>
          </cell>
          <cell r="I664" t="str">
            <v>Mbps</v>
          </cell>
          <cell r="J664">
            <v>50</v>
          </cell>
          <cell r="M664">
            <v>10</v>
          </cell>
          <cell r="N664" t="str">
            <v>GB</v>
          </cell>
          <cell r="O664">
            <v>10</v>
          </cell>
          <cell r="P664" t="str">
            <v>INR</v>
          </cell>
          <cell r="Q664" t="str">
            <v>?</v>
          </cell>
          <cell r="R664" t="str">
            <v>?</v>
          </cell>
          <cell r="S664">
            <v>549.91999999999996</v>
          </cell>
          <cell r="V664">
            <v>12</v>
          </cell>
          <cell r="W664" t="str">
            <v>No</v>
          </cell>
          <cell r="X664" t="str">
            <v>No</v>
          </cell>
          <cell r="Y664" t="str">
            <v>No</v>
          </cell>
          <cell r="AA664" t="str">
            <v>No</v>
          </cell>
          <cell r="AC664">
            <v>61.45</v>
          </cell>
          <cell r="AD664">
            <v>8.9499999999999993</v>
          </cell>
          <cell r="AE664">
            <v>16.761639469999999</v>
          </cell>
        </row>
        <row r="665">
          <cell r="C665" t="str">
            <v>India</v>
          </cell>
          <cell r="D665" t="str">
            <v>Hathway [India]</v>
          </cell>
          <cell r="E665" t="str">
            <v>Cable</v>
          </cell>
          <cell r="F665" t="str">
            <v>HD 2 Stream</v>
          </cell>
          <cell r="H665">
            <v>50</v>
          </cell>
          <cell r="I665" t="str">
            <v>Mbps</v>
          </cell>
          <cell r="J665">
            <v>50</v>
          </cell>
          <cell r="M665">
            <v>15</v>
          </cell>
          <cell r="N665" t="str">
            <v>GB</v>
          </cell>
          <cell r="O665">
            <v>15</v>
          </cell>
          <cell r="P665" t="str">
            <v>INR</v>
          </cell>
          <cell r="Q665" t="str">
            <v>?</v>
          </cell>
          <cell r="R665" t="str">
            <v>?</v>
          </cell>
          <cell r="S665">
            <v>687.42</v>
          </cell>
          <cell r="V665">
            <v>12</v>
          </cell>
          <cell r="W665" t="str">
            <v>No</v>
          </cell>
          <cell r="X665" t="str">
            <v>No</v>
          </cell>
          <cell r="Y665" t="str">
            <v>No</v>
          </cell>
          <cell r="AA665" t="str">
            <v>No</v>
          </cell>
          <cell r="AC665">
            <v>61.45</v>
          </cell>
          <cell r="AD665">
            <v>11.19</v>
          </cell>
          <cell r="AE665">
            <v>16.761639469999999</v>
          </cell>
        </row>
        <row r="666">
          <cell r="C666" t="str">
            <v>India</v>
          </cell>
          <cell r="D666" t="str">
            <v>Hathway [India]</v>
          </cell>
          <cell r="E666" t="str">
            <v>Cable</v>
          </cell>
          <cell r="F666" t="str">
            <v>HD 3 Stream</v>
          </cell>
          <cell r="H666">
            <v>50</v>
          </cell>
          <cell r="I666" t="str">
            <v>Mbps</v>
          </cell>
          <cell r="J666">
            <v>50</v>
          </cell>
          <cell r="M666">
            <v>25</v>
          </cell>
          <cell r="N666" t="str">
            <v>GB</v>
          </cell>
          <cell r="O666">
            <v>25</v>
          </cell>
          <cell r="P666" t="str">
            <v>INR</v>
          </cell>
          <cell r="Q666" t="str">
            <v>?</v>
          </cell>
          <cell r="R666" t="str">
            <v>?</v>
          </cell>
          <cell r="S666">
            <v>916.58</v>
          </cell>
          <cell r="V666">
            <v>12</v>
          </cell>
          <cell r="W666" t="str">
            <v>No</v>
          </cell>
          <cell r="X666" t="str">
            <v>No</v>
          </cell>
          <cell r="Y666" t="str">
            <v>No</v>
          </cell>
          <cell r="AA666" t="str">
            <v>No</v>
          </cell>
          <cell r="AC666">
            <v>61.45</v>
          </cell>
          <cell r="AD666">
            <v>14.92</v>
          </cell>
          <cell r="AE666">
            <v>16.761639469999999</v>
          </cell>
        </row>
        <row r="667">
          <cell r="C667" t="str">
            <v>India</v>
          </cell>
          <cell r="D667" t="str">
            <v>Hathway [India]</v>
          </cell>
          <cell r="E667" t="str">
            <v>Cable</v>
          </cell>
          <cell r="F667" t="str">
            <v>HD 4 Stream</v>
          </cell>
          <cell r="H667">
            <v>50</v>
          </cell>
          <cell r="I667" t="str">
            <v>Mbps</v>
          </cell>
          <cell r="J667">
            <v>50</v>
          </cell>
          <cell r="M667">
            <v>50</v>
          </cell>
          <cell r="N667" t="str">
            <v>GB</v>
          </cell>
          <cell r="O667">
            <v>50</v>
          </cell>
          <cell r="P667" t="str">
            <v>INR</v>
          </cell>
          <cell r="Q667" t="str">
            <v>?</v>
          </cell>
          <cell r="R667" t="str">
            <v>?</v>
          </cell>
          <cell r="S667">
            <v>1374.92</v>
          </cell>
          <cell r="V667">
            <v>12</v>
          </cell>
          <cell r="W667" t="str">
            <v>No</v>
          </cell>
          <cell r="X667" t="str">
            <v>No</v>
          </cell>
          <cell r="Y667" t="str">
            <v>No</v>
          </cell>
          <cell r="AA667" t="str">
            <v>No</v>
          </cell>
          <cell r="AC667">
            <v>61.45</v>
          </cell>
          <cell r="AD667">
            <v>22.37</v>
          </cell>
          <cell r="AE667">
            <v>16.761639469999999</v>
          </cell>
        </row>
        <row r="668">
          <cell r="C668" t="str">
            <v>India</v>
          </cell>
          <cell r="D668" t="str">
            <v>Hathway [India]</v>
          </cell>
          <cell r="E668" t="str">
            <v>Cable</v>
          </cell>
          <cell r="F668" t="str">
            <v>Speedway 2</v>
          </cell>
          <cell r="H668">
            <v>2</v>
          </cell>
          <cell r="I668" t="str">
            <v>Mbps</v>
          </cell>
          <cell r="J668">
            <v>2</v>
          </cell>
          <cell r="M668">
            <v>15</v>
          </cell>
          <cell r="N668" t="str">
            <v>GB</v>
          </cell>
          <cell r="O668">
            <v>15</v>
          </cell>
          <cell r="P668" t="str">
            <v>INR</v>
          </cell>
          <cell r="Q668" t="str">
            <v>?</v>
          </cell>
          <cell r="R668" t="str">
            <v>?</v>
          </cell>
          <cell r="S668">
            <v>750</v>
          </cell>
          <cell r="V668">
            <v>3</v>
          </cell>
          <cell r="W668" t="str">
            <v>No</v>
          </cell>
          <cell r="X668" t="str">
            <v>No</v>
          </cell>
          <cell r="Y668" t="str">
            <v>No</v>
          </cell>
          <cell r="AA668" t="str">
            <v>No</v>
          </cell>
          <cell r="AC668">
            <v>61.45</v>
          </cell>
          <cell r="AD668">
            <v>12.21</v>
          </cell>
          <cell r="AE668">
            <v>16.761639469999999</v>
          </cell>
        </row>
        <row r="669">
          <cell r="C669" t="str">
            <v>India</v>
          </cell>
          <cell r="D669" t="str">
            <v>Hathway [India]</v>
          </cell>
          <cell r="E669" t="str">
            <v>Cable</v>
          </cell>
          <cell r="F669" t="str">
            <v>Speedway 5</v>
          </cell>
          <cell r="H669">
            <v>2</v>
          </cell>
          <cell r="I669" t="str">
            <v>Mbps</v>
          </cell>
          <cell r="J669">
            <v>2</v>
          </cell>
          <cell r="M669">
            <v>25</v>
          </cell>
          <cell r="N669" t="str">
            <v>GB</v>
          </cell>
          <cell r="O669">
            <v>25</v>
          </cell>
          <cell r="P669" t="str">
            <v>INR</v>
          </cell>
          <cell r="Q669" t="str">
            <v>?</v>
          </cell>
          <cell r="R669" t="str">
            <v>?</v>
          </cell>
          <cell r="S669">
            <v>900</v>
          </cell>
          <cell r="V669">
            <v>3</v>
          </cell>
          <cell r="W669" t="str">
            <v>No</v>
          </cell>
          <cell r="X669" t="str">
            <v>No</v>
          </cell>
          <cell r="Y669" t="str">
            <v>No</v>
          </cell>
          <cell r="AA669" t="str">
            <v>No</v>
          </cell>
          <cell r="AC669">
            <v>61.45</v>
          </cell>
          <cell r="AD669">
            <v>14.65</v>
          </cell>
          <cell r="AE669">
            <v>16.761639469999999</v>
          </cell>
        </row>
        <row r="670">
          <cell r="C670" t="str">
            <v>India</v>
          </cell>
          <cell r="D670" t="str">
            <v>MTNL [India]</v>
          </cell>
          <cell r="E670" t="str">
            <v>VDSL</v>
          </cell>
          <cell r="F670" t="str">
            <v>VDSL Broadband</v>
          </cell>
          <cell r="G670" t="str">
            <v>Up to</v>
          </cell>
          <cell r="H670">
            <v>20</v>
          </cell>
          <cell r="I670" t="str">
            <v>Mbps</v>
          </cell>
          <cell r="J670">
            <v>20</v>
          </cell>
          <cell r="K670">
            <v>4</v>
          </cell>
          <cell r="L670" t="str">
            <v>Mbps</v>
          </cell>
          <cell r="M670">
            <v>50</v>
          </cell>
          <cell r="N670" t="str">
            <v>GB</v>
          </cell>
          <cell r="O670">
            <v>50</v>
          </cell>
          <cell r="P670" t="str">
            <v>INR</v>
          </cell>
          <cell r="Q670">
            <v>1000</v>
          </cell>
          <cell r="R670">
            <v>2500</v>
          </cell>
          <cell r="S670">
            <v>4999</v>
          </cell>
          <cell r="W670" t="str">
            <v>No</v>
          </cell>
          <cell r="X670" t="str">
            <v>No</v>
          </cell>
          <cell r="Y670" t="str">
            <v>No</v>
          </cell>
          <cell r="Z670" t="str">
            <v>200 pulses</v>
          </cell>
          <cell r="AA670" t="str">
            <v>?</v>
          </cell>
          <cell r="AC670">
            <v>61.45</v>
          </cell>
          <cell r="AD670">
            <v>81.349999999999994</v>
          </cell>
          <cell r="AE670">
            <v>16.761639469999999</v>
          </cell>
        </row>
        <row r="671">
          <cell r="C671" t="str">
            <v>India</v>
          </cell>
          <cell r="D671" t="str">
            <v>MTNL [India]</v>
          </cell>
          <cell r="E671" t="str">
            <v>ADSL</v>
          </cell>
          <cell r="F671" t="str">
            <v>TriB 49</v>
          </cell>
          <cell r="G671" t="str">
            <v>Up to</v>
          </cell>
          <cell r="H671">
            <v>2</v>
          </cell>
          <cell r="I671" t="str">
            <v>Mbps</v>
          </cell>
          <cell r="J671">
            <v>2</v>
          </cell>
          <cell r="K671">
            <v>256</v>
          </cell>
          <cell r="L671" t="str">
            <v>Kbps</v>
          </cell>
          <cell r="M671">
            <v>200</v>
          </cell>
          <cell r="N671" t="str">
            <v>MB</v>
          </cell>
          <cell r="O671">
            <v>0.2</v>
          </cell>
          <cell r="P671" t="str">
            <v>INR</v>
          </cell>
          <cell r="Q671">
            <v>300</v>
          </cell>
          <cell r="R671">
            <v>300</v>
          </cell>
          <cell r="S671">
            <v>49</v>
          </cell>
          <cell r="W671" t="str">
            <v>Yes</v>
          </cell>
          <cell r="X671" t="str">
            <v>No</v>
          </cell>
          <cell r="Y671" t="str">
            <v>No</v>
          </cell>
          <cell r="AA671" t="str">
            <v>?</v>
          </cell>
          <cell r="AC671">
            <v>61.45</v>
          </cell>
          <cell r="AD671">
            <v>0.8</v>
          </cell>
          <cell r="AE671">
            <v>16.761639469999999</v>
          </cell>
        </row>
        <row r="672">
          <cell r="C672" t="str">
            <v>India</v>
          </cell>
          <cell r="D672" t="str">
            <v>MTNL [India]</v>
          </cell>
          <cell r="E672" t="str">
            <v>ADSL</v>
          </cell>
          <cell r="F672" t="str">
            <v>Tri B PCO 500</v>
          </cell>
          <cell r="G672" t="str">
            <v>Up to</v>
          </cell>
          <cell r="H672">
            <v>2</v>
          </cell>
          <cell r="I672" t="str">
            <v>Mbps</v>
          </cell>
          <cell r="J672">
            <v>2</v>
          </cell>
          <cell r="K672">
            <v>256</v>
          </cell>
          <cell r="L672" t="str">
            <v>Kbps</v>
          </cell>
          <cell r="M672">
            <v>3</v>
          </cell>
          <cell r="N672" t="str">
            <v>GB</v>
          </cell>
          <cell r="O672">
            <v>3</v>
          </cell>
          <cell r="P672" t="str">
            <v>INR</v>
          </cell>
          <cell r="Q672">
            <v>300</v>
          </cell>
          <cell r="R672">
            <v>300</v>
          </cell>
          <cell r="S672">
            <v>500</v>
          </cell>
          <cell r="W672" t="str">
            <v>Yes</v>
          </cell>
          <cell r="X672" t="str">
            <v>No</v>
          </cell>
          <cell r="Y672" t="str">
            <v>No</v>
          </cell>
          <cell r="AA672" t="str">
            <v>?</v>
          </cell>
          <cell r="AC672">
            <v>61.45</v>
          </cell>
          <cell r="AD672">
            <v>8.14</v>
          </cell>
          <cell r="AE672">
            <v>16.761639469999999</v>
          </cell>
        </row>
        <row r="673">
          <cell r="C673" t="str">
            <v>India</v>
          </cell>
          <cell r="D673" t="str">
            <v>MTNL [India]</v>
          </cell>
          <cell r="E673" t="str">
            <v>ADSL</v>
          </cell>
          <cell r="F673" t="str">
            <v>TriB Delight 850 plan</v>
          </cell>
          <cell r="G673" t="str">
            <v>Up to</v>
          </cell>
          <cell r="H673">
            <v>4</v>
          </cell>
          <cell r="I673" t="str">
            <v>Mbps</v>
          </cell>
          <cell r="J673">
            <v>4</v>
          </cell>
          <cell r="K673">
            <v>512</v>
          </cell>
          <cell r="L673" t="str">
            <v>Kbps</v>
          </cell>
          <cell r="M673">
            <v>10</v>
          </cell>
          <cell r="N673" t="str">
            <v>GB</v>
          </cell>
          <cell r="O673">
            <v>10</v>
          </cell>
          <cell r="P673" t="str">
            <v>INR</v>
          </cell>
          <cell r="Q673">
            <v>300</v>
          </cell>
          <cell r="R673">
            <v>300</v>
          </cell>
          <cell r="S673">
            <v>850</v>
          </cell>
          <cell r="W673" t="str">
            <v>Yes</v>
          </cell>
          <cell r="X673" t="str">
            <v>No</v>
          </cell>
          <cell r="Y673" t="str">
            <v>No</v>
          </cell>
          <cell r="AA673" t="str">
            <v>?</v>
          </cell>
          <cell r="AC673">
            <v>61.45</v>
          </cell>
          <cell r="AD673">
            <v>13.83</v>
          </cell>
          <cell r="AE673">
            <v>16.761639469999999</v>
          </cell>
        </row>
        <row r="674">
          <cell r="C674" t="str">
            <v>India</v>
          </cell>
          <cell r="D674" t="str">
            <v>MTNL [India]</v>
          </cell>
          <cell r="E674" t="str">
            <v>ADSL</v>
          </cell>
          <cell r="F674" t="str">
            <v>TriB Delight 850 Annual</v>
          </cell>
          <cell r="G674" t="str">
            <v>Up to</v>
          </cell>
          <cell r="H674">
            <v>4</v>
          </cell>
          <cell r="I674" t="str">
            <v>Mbps</v>
          </cell>
          <cell r="J674">
            <v>4</v>
          </cell>
          <cell r="K674">
            <v>512</v>
          </cell>
          <cell r="L674" t="str">
            <v>Kbps</v>
          </cell>
          <cell r="M674">
            <v>10</v>
          </cell>
          <cell r="N674" t="str">
            <v>GB</v>
          </cell>
          <cell r="O674">
            <v>10</v>
          </cell>
          <cell r="P674" t="str">
            <v>INR</v>
          </cell>
          <cell r="Q674">
            <v>300</v>
          </cell>
          <cell r="R674">
            <v>300</v>
          </cell>
          <cell r="S674">
            <v>708.33</v>
          </cell>
          <cell r="V674">
            <v>12</v>
          </cell>
          <cell r="W674" t="str">
            <v>Yes</v>
          </cell>
          <cell r="X674" t="str">
            <v>No</v>
          </cell>
          <cell r="Y674" t="str">
            <v>No</v>
          </cell>
          <cell r="AA674" t="str">
            <v>?</v>
          </cell>
          <cell r="AC674">
            <v>61.45</v>
          </cell>
          <cell r="AD674">
            <v>11.53</v>
          </cell>
          <cell r="AE674">
            <v>16.761639469999999</v>
          </cell>
        </row>
        <row r="675">
          <cell r="C675" t="str">
            <v>India</v>
          </cell>
          <cell r="D675" t="str">
            <v>MTNL [India]</v>
          </cell>
          <cell r="E675" t="str">
            <v>ADSL</v>
          </cell>
          <cell r="F675" t="str">
            <v>TriB Delight 850 combo plan</v>
          </cell>
          <cell r="G675" t="str">
            <v>Up to</v>
          </cell>
          <cell r="H675">
            <v>4</v>
          </cell>
          <cell r="I675" t="str">
            <v>Mbps</v>
          </cell>
          <cell r="J675">
            <v>4</v>
          </cell>
          <cell r="K675">
            <v>512</v>
          </cell>
          <cell r="L675" t="str">
            <v>Kbps</v>
          </cell>
          <cell r="M675">
            <v>10</v>
          </cell>
          <cell r="N675" t="str">
            <v>GB</v>
          </cell>
          <cell r="O675">
            <v>10</v>
          </cell>
          <cell r="P675" t="str">
            <v>INR</v>
          </cell>
          <cell r="Q675">
            <v>300</v>
          </cell>
          <cell r="R675">
            <v>300</v>
          </cell>
          <cell r="S675">
            <v>850</v>
          </cell>
          <cell r="W675" t="str">
            <v>Yes</v>
          </cell>
          <cell r="X675" t="str">
            <v>No</v>
          </cell>
          <cell r="Y675" t="str">
            <v>No</v>
          </cell>
          <cell r="AA675" t="str">
            <v>?</v>
          </cell>
          <cell r="AC675">
            <v>61.45</v>
          </cell>
          <cell r="AD675">
            <v>13.83</v>
          </cell>
          <cell r="AE675">
            <v>16.761639469999999</v>
          </cell>
        </row>
        <row r="676">
          <cell r="C676" t="str">
            <v>India</v>
          </cell>
          <cell r="D676" t="str">
            <v>MTNL [India]</v>
          </cell>
          <cell r="E676" t="str">
            <v>ADSL</v>
          </cell>
          <cell r="F676" t="str">
            <v>TriB Delight 850 combo Annual</v>
          </cell>
          <cell r="G676" t="str">
            <v>Up to</v>
          </cell>
          <cell r="H676">
            <v>4</v>
          </cell>
          <cell r="I676" t="str">
            <v>Mbps</v>
          </cell>
          <cell r="J676">
            <v>4</v>
          </cell>
          <cell r="K676">
            <v>512</v>
          </cell>
          <cell r="L676" t="str">
            <v>Kbps</v>
          </cell>
          <cell r="M676">
            <v>10</v>
          </cell>
          <cell r="N676" t="str">
            <v>GB</v>
          </cell>
          <cell r="O676">
            <v>10</v>
          </cell>
          <cell r="P676" t="str">
            <v>INR</v>
          </cell>
          <cell r="Q676">
            <v>300</v>
          </cell>
          <cell r="R676">
            <v>300</v>
          </cell>
          <cell r="S676">
            <v>708.33</v>
          </cell>
          <cell r="V676">
            <v>12</v>
          </cell>
          <cell r="W676" t="str">
            <v>Yes</v>
          </cell>
          <cell r="X676" t="str">
            <v>No</v>
          </cell>
          <cell r="Y676" t="str">
            <v>No</v>
          </cell>
          <cell r="AA676" t="str">
            <v>?</v>
          </cell>
          <cell r="AC676">
            <v>61.45</v>
          </cell>
          <cell r="AD676">
            <v>11.53</v>
          </cell>
          <cell r="AE676">
            <v>16.761639469999999</v>
          </cell>
        </row>
        <row r="677">
          <cell r="C677" t="str">
            <v>India</v>
          </cell>
          <cell r="D677" t="str">
            <v>MTNL [India]</v>
          </cell>
          <cell r="E677" t="str">
            <v>ADSL</v>
          </cell>
          <cell r="F677" t="str">
            <v>TriB UL Data-597</v>
          </cell>
          <cell r="G677" t="str">
            <v>Up to</v>
          </cell>
          <cell r="H677">
            <v>512</v>
          </cell>
          <cell r="I677" t="str">
            <v>Kbps</v>
          </cell>
          <cell r="J677">
            <v>0.51200000000000001</v>
          </cell>
          <cell r="K677">
            <v>512</v>
          </cell>
          <cell r="L677" t="str">
            <v>Kbps</v>
          </cell>
          <cell r="M677" t="str">
            <v>Unlimited</v>
          </cell>
          <cell r="O677" t="str">
            <v>Unlimited</v>
          </cell>
          <cell r="P677" t="str">
            <v>INR</v>
          </cell>
          <cell r="Q677">
            <v>300</v>
          </cell>
          <cell r="R677">
            <v>300</v>
          </cell>
          <cell r="S677">
            <v>597</v>
          </cell>
          <cell r="W677" t="str">
            <v>Yes</v>
          </cell>
          <cell r="X677" t="str">
            <v>No</v>
          </cell>
          <cell r="Y677" t="str">
            <v>No</v>
          </cell>
          <cell r="AA677" t="str">
            <v>?</v>
          </cell>
          <cell r="AC677">
            <v>61.45</v>
          </cell>
          <cell r="AD677">
            <v>9.7200000000000006</v>
          </cell>
          <cell r="AE677">
            <v>16.761639469999999</v>
          </cell>
        </row>
        <row r="678">
          <cell r="C678" t="str">
            <v>India</v>
          </cell>
          <cell r="D678" t="str">
            <v>MTNL [India]</v>
          </cell>
          <cell r="E678" t="str">
            <v>ADSL</v>
          </cell>
          <cell r="F678" t="str">
            <v>TriB UL data-999</v>
          </cell>
          <cell r="G678" t="str">
            <v>Up to</v>
          </cell>
          <cell r="H678">
            <v>1</v>
          </cell>
          <cell r="I678" t="str">
            <v>Mbps</v>
          </cell>
          <cell r="J678">
            <v>1</v>
          </cell>
          <cell r="K678">
            <v>512</v>
          </cell>
          <cell r="L678" t="str">
            <v>Kbps</v>
          </cell>
          <cell r="M678" t="str">
            <v>Unlimited</v>
          </cell>
          <cell r="O678" t="str">
            <v>Unlimited</v>
          </cell>
          <cell r="P678" t="str">
            <v>INR</v>
          </cell>
          <cell r="Q678">
            <v>300</v>
          </cell>
          <cell r="R678">
            <v>300</v>
          </cell>
          <cell r="S678">
            <v>999</v>
          </cell>
          <cell r="W678" t="str">
            <v>Yes</v>
          </cell>
          <cell r="X678" t="str">
            <v>No</v>
          </cell>
          <cell r="Y678" t="str">
            <v>No</v>
          </cell>
          <cell r="AA678" t="str">
            <v>?</v>
          </cell>
          <cell r="AC678">
            <v>61.45</v>
          </cell>
          <cell r="AD678">
            <v>16.260000000000002</v>
          </cell>
          <cell r="AE678">
            <v>16.761639469999999</v>
          </cell>
        </row>
        <row r="679">
          <cell r="C679" t="str">
            <v>India</v>
          </cell>
          <cell r="D679" t="str">
            <v>MTNL [India]</v>
          </cell>
          <cell r="E679" t="str">
            <v>ADSL</v>
          </cell>
          <cell r="F679" t="str">
            <v>TriB UL data-1899</v>
          </cell>
          <cell r="G679" t="str">
            <v>Up to</v>
          </cell>
          <cell r="H679">
            <v>2</v>
          </cell>
          <cell r="I679" t="str">
            <v>Mbps</v>
          </cell>
          <cell r="J679">
            <v>2</v>
          </cell>
          <cell r="K679">
            <v>512</v>
          </cell>
          <cell r="L679" t="str">
            <v>Kbps</v>
          </cell>
          <cell r="M679" t="str">
            <v>Unlimited</v>
          </cell>
          <cell r="O679" t="str">
            <v>Unlimited</v>
          </cell>
          <cell r="P679" t="str">
            <v>INR</v>
          </cell>
          <cell r="Q679">
            <v>300</v>
          </cell>
          <cell r="R679">
            <v>300</v>
          </cell>
          <cell r="S679">
            <v>1899</v>
          </cell>
          <cell r="W679" t="str">
            <v>Yes</v>
          </cell>
          <cell r="X679" t="str">
            <v>No</v>
          </cell>
          <cell r="Y679" t="str">
            <v>No</v>
          </cell>
          <cell r="AA679" t="str">
            <v>?</v>
          </cell>
          <cell r="AC679">
            <v>61.45</v>
          </cell>
          <cell r="AD679">
            <v>30.9</v>
          </cell>
          <cell r="AE679">
            <v>16.761639469999999</v>
          </cell>
        </row>
        <row r="680">
          <cell r="C680" t="str">
            <v>India</v>
          </cell>
          <cell r="D680" t="str">
            <v>MTNL [India]</v>
          </cell>
          <cell r="E680" t="str">
            <v>ADSL</v>
          </cell>
          <cell r="F680" t="str">
            <v>TriB UL data-3499</v>
          </cell>
          <cell r="G680" t="str">
            <v>Up to</v>
          </cell>
          <cell r="H680">
            <v>4</v>
          </cell>
          <cell r="I680" t="str">
            <v>Mbps</v>
          </cell>
          <cell r="J680">
            <v>4</v>
          </cell>
          <cell r="K680">
            <v>512</v>
          </cell>
          <cell r="L680" t="str">
            <v>Kbps</v>
          </cell>
          <cell r="M680" t="str">
            <v>Unlimited</v>
          </cell>
          <cell r="O680" t="str">
            <v>Unlimited</v>
          </cell>
          <cell r="P680" t="str">
            <v>INR</v>
          </cell>
          <cell r="Q680">
            <v>300</v>
          </cell>
          <cell r="R680">
            <v>300</v>
          </cell>
          <cell r="S680">
            <v>3499</v>
          </cell>
          <cell r="W680" t="str">
            <v>Yes</v>
          </cell>
          <cell r="X680" t="str">
            <v>No</v>
          </cell>
          <cell r="Y680" t="str">
            <v>No</v>
          </cell>
          <cell r="AA680" t="str">
            <v>?</v>
          </cell>
          <cell r="AC680">
            <v>61.45</v>
          </cell>
          <cell r="AD680">
            <v>56.94</v>
          </cell>
          <cell r="AE680">
            <v>16.761639469999999</v>
          </cell>
        </row>
        <row r="681">
          <cell r="C681" t="str">
            <v>India</v>
          </cell>
          <cell r="D681" t="str">
            <v>MTNL [India]</v>
          </cell>
          <cell r="E681" t="str">
            <v>ADSL</v>
          </cell>
          <cell r="F681" t="str">
            <v>TriB Unlimited- 749</v>
          </cell>
          <cell r="G681" t="str">
            <v>Up to</v>
          </cell>
          <cell r="H681">
            <v>768</v>
          </cell>
          <cell r="I681" t="str">
            <v>Kbps</v>
          </cell>
          <cell r="J681">
            <v>0.76800000000000002</v>
          </cell>
          <cell r="K681">
            <v>768</v>
          </cell>
          <cell r="L681" t="str">
            <v>Kbps</v>
          </cell>
          <cell r="M681" t="str">
            <v>Unlimited</v>
          </cell>
          <cell r="O681" t="str">
            <v>Unlimited</v>
          </cell>
          <cell r="P681" t="str">
            <v>INR</v>
          </cell>
          <cell r="Q681">
            <v>300</v>
          </cell>
          <cell r="R681">
            <v>300</v>
          </cell>
          <cell r="S681">
            <v>749</v>
          </cell>
          <cell r="W681" t="str">
            <v>Yes</v>
          </cell>
          <cell r="X681" t="str">
            <v>No</v>
          </cell>
          <cell r="Y681" t="str">
            <v>No</v>
          </cell>
          <cell r="AA681" t="str">
            <v>?</v>
          </cell>
          <cell r="AC681">
            <v>61.45</v>
          </cell>
          <cell r="AD681">
            <v>12.19</v>
          </cell>
          <cell r="AE681">
            <v>16.761639469999999</v>
          </cell>
        </row>
        <row r="682">
          <cell r="C682" t="str">
            <v>India</v>
          </cell>
          <cell r="D682" t="str">
            <v>MTNL [India]</v>
          </cell>
          <cell r="E682" t="str">
            <v>ADSL</v>
          </cell>
          <cell r="F682" t="str">
            <v>Freedom-696</v>
          </cell>
          <cell r="G682" t="str">
            <v>Up to</v>
          </cell>
          <cell r="H682">
            <v>2</v>
          </cell>
          <cell r="I682" t="str">
            <v>Mbps</v>
          </cell>
          <cell r="J682">
            <v>2</v>
          </cell>
          <cell r="K682">
            <v>512</v>
          </cell>
          <cell r="L682" t="str">
            <v>Kbps</v>
          </cell>
          <cell r="M682">
            <v>6</v>
          </cell>
          <cell r="N682" t="str">
            <v>GB</v>
          </cell>
          <cell r="O682">
            <v>6</v>
          </cell>
          <cell r="P682" t="str">
            <v>INR</v>
          </cell>
          <cell r="Q682">
            <v>300</v>
          </cell>
          <cell r="R682">
            <v>300</v>
          </cell>
          <cell r="S682">
            <v>696</v>
          </cell>
          <cell r="W682" t="str">
            <v>Yes</v>
          </cell>
          <cell r="X682" t="str">
            <v>No</v>
          </cell>
          <cell r="Y682" t="str">
            <v>No</v>
          </cell>
          <cell r="AA682" t="str">
            <v>?</v>
          </cell>
          <cell r="AC682">
            <v>61.45</v>
          </cell>
          <cell r="AD682">
            <v>11.33</v>
          </cell>
          <cell r="AE682">
            <v>16.761639469999999</v>
          </cell>
        </row>
        <row r="683">
          <cell r="C683" t="str">
            <v>India</v>
          </cell>
          <cell r="D683" t="str">
            <v>MTNL [India]</v>
          </cell>
          <cell r="E683" t="str">
            <v>ADSL</v>
          </cell>
          <cell r="F683" t="str">
            <v>Freedom 795</v>
          </cell>
          <cell r="G683" t="str">
            <v>Up to</v>
          </cell>
          <cell r="H683">
            <v>2</v>
          </cell>
          <cell r="I683" t="str">
            <v>Mbps</v>
          </cell>
          <cell r="J683">
            <v>2</v>
          </cell>
          <cell r="K683">
            <v>512</v>
          </cell>
          <cell r="L683" t="str">
            <v>Kbps</v>
          </cell>
          <cell r="M683">
            <v>10</v>
          </cell>
          <cell r="N683" t="str">
            <v>GB</v>
          </cell>
          <cell r="O683">
            <v>10</v>
          </cell>
          <cell r="P683" t="str">
            <v>INR</v>
          </cell>
          <cell r="Q683">
            <v>300</v>
          </cell>
          <cell r="R683">
            <v>300</v>
          </cell>
          <cell r="S683">
            <v>795</v>
          </cell>
          <cell r="W683" t="str">
            <v>Yes</v>
          </cell>
          <cell r="X683" t="str">
            <v>No</v>
          </cell>
          <cell r="Y683" t="str">
            <v>No</v>
          </cell>
          <cell r="AA683" t="str">
            <v>?</v>
          </cell>
          <cell r="AC683">
            <v>61.45</v>
          </cell>
          <cell r="AD683">
            <v>12.94</v>
          </cell>
          <cell r="AE683">
            <v>16.761639469999999</v>
          </cell>
        </row>
        <row r="684">
          <cell r="C684" t="str">
            <v>India</v>
          </cell>
          <cell r="D684" t="str">
            <v>MTNL [India]</v>
          </cell>
          <cell r="E684" t="str">
            <v>ADSL</v>
          </cell>
          <cell r="F684" t="str">
            <v>Freedom 995ï¿½</v>
          </cell>
          <cell r="G684" t="str">
            <v>Up to</v>
          </cell>
          <cell r="H684">
            <v>2</v>
          </cell>
          <cell r="I684" t="str">
            <v>Mbps</v>
          </cell>
          <cell r="J684">
            <v>2</v>
          </cell>
          <cell r="K684">
            <v>512</v>
          </cell>
          <cell r="L684" t="str">
            <v>Kbps</v>
          </cell>
          <cell r="M684">
            <v>20</v>
          </cell>
          <cell r="N684" t="str">
            <v>GB</v>
          </cell>
          <cell r="O684">
            <v>20</v>
          </cell>
          <cell r="P684" t="str">
            <v>INR</v>
          </cell>
          <cell r="Q684">
            <v>300</v>
          </cell>
          <cell r="R684">
            <v>300</v>
          </cell>
          <cell r="S684">
            <v>995</v>
          </cell>
          <cell r="W684" t="str">
            <v>Yes</v>
          </cell>
          <cell r="X684" t="str">
            <v>No</v>
          </cell>
          <cell r="Y684" t="str">
            <v>No</v>
          </cell>
          <cell r="AA684" t="str">
            <v>?</v>
          </cell>
          <cell r="AC684">
            <v>61.45</v>
          </cell>
          <cell r="AD684">
            <v>16.190000000000001</v>
          </cell>
          <cell r="AE684">
            <v>16.761639469999999</v>
          </cell>
        </row>
        <row r="685">
          <cell r="C685" t="str">
            <v>India</v>
          </cell>
          <cell r="D685" t="str">
            <v>MTNL [India]</v>
          </cell>
          <cell r="E685" t="str">
            <v>ADSL</v>
          </cell>
          <cell r="F685" t="str">
            <v>Freedom 1295</v>
          </cell>
          <cell r="G685" t="str">
            <v>Up to</v>
          </cell>
          <cell r="H685">
            <v>2</v>
          </cell>
          <cell r="I685" t="str">
            <v>Mbps</v>
          </cell>
          <cell r="J685">
            <v>2</v>
          </cell>
          <cell r="K685">
            <v>512</v>
          </cell>
          <cell r="L685" t="str">
            <v>Kbps</v>
          </cell>
          <cell r="M685">
            <v>35</v>
          </cell>
          <cell r="N685" t="str">
            <v>GB</v>
          </cell>
          <cell r="O685">
            <v>35</v>
          </cell>
          <cell r="P685" t="str">
            <v>INR</v>
          </cell>
          <cell r="Q685">
            <v>300</v>
          </cell>
          <cell r="R685">
            <v>300</v>
          </cell>
          <cell r="S685">
            <v>1295</v>
          </cell>
          <cell r="W685" t="str">
            <v>Yes</v>
          </cell>
          <cell r="X685" t="str">
            <v>No</v>
          </cell>
          <cell r="Y685" t="str">
            <v>No</v>
          </cell>
          <cell r="AA685" t="str">
            <v>?</v>
          </cell>
          <cell r="AC685">
            <v>61.45</v>
          </cell>
          <cell r="AD685">
            <v>21.07</v>
          </cell>
          <cell r="AE685">
            <v>16.761639469999999</v>
          </cell>
        </row>
        <row r="686">
          <cell r="C686" t="str">
            <v>India</v>
          </cell>
          <cell r="D686" t="str">
            <v>MTNL [India]</v>
          </cell>
          <cell r="E686" t="str">
            <v>ADSL</v>
          </cell>
          <cell r="F686" t="str">
            <v>Freedom 1395</v>
          </cell>
          <cell r="G686" t="str">
            <v>Up to</v>
          </cell>
          <cell r="H686">
            <v>4</v>
          </cell>
          <cell r="I686" t="str">
            <v>Mbps</v>
          </cell>
          <cell r="J686">
            <v>4</v>
          </cell>
          <cell r="K686">
            <v>512</v>
          </cell>
          <cell r="L686" t="str">
            <v>Kbps</v>
          </cell>
          <cell r="M686">
            <v>25</v>
          </cell>
          <cell r="N686" t="str">
            <v>GB</v>
          </cell>
          <cell r="O686">
            <v>25</v>
          </cell>
          <cell r="P686" t="str">
            <v>INR</v>
          </cell>
          <cell r="Q686">
            <v>300</v>
          </cell>
          <cell r="R686">
            <v>300</v>
          </cell>
          <cell r="S686">
            <v>1395</v>
          </cell>
          <cell r="W686" t="str">
            <v>Yes</v>
          </cell>
          <cell r="X686" t="str">
            <v>No</v>
          </cell>
          <cell r="Y686" t="str">
            <v>No</v>
          </cell>
          <cell r="AA686" t="str">
            <v>?</v>
          </cell>
          <cell r="AC686">
            <v>61.45</v>
          </cell>
          <cell r="AD686">
            <v>22.7</v>
          </cell>
          <cell r="AE686">
            <v>16.761639469999999</v>
          </cell>
        </row>
        <row r="687">
          <cell r="C687" t="str">
            <v>India</v>
          </cell>
          <cell r="D687" t="str">
            <v>MTNL [India]</v>
          </cell>
          <cell r="E687" t="str">
            <v>FTTH</v>
          </cell>
          <cell r="F687" t="str">
            <v>FTH Delight 740</v>
          </cell>
          <cell r="H687">
            <v>10</v>
          </cell>
          <cell r="I687" t="str">
            <v>Mbps</v>
          </cell>
          <cell r="J687">
            <v>10</v>
          </cell>
          <cell r="K687">
            <v>1</v>
          </cell>
          <cell r="L687" t="str">
            <v>Mbps</v>
          </cell>
          <cell r="M687">
            <v>10</v>
          </cell>
          <cell r="N687" t="str">
            <v>GB</v>
          </cell>
          <cell r="O687">
            <v>10</v>
          </cell>
          <cell r="P687" t="str">
            <v>INR</v>
          </cell>
          <cell r="Q687">
            <v>500</v>
          </cell>
          <cell r="R687">
            <v>0</v>
          </cell>
          <cell r="S687">
            <v>740</v>
          </cell>
          <cell r="V687">
            <v>1</v>
          </cell>
          <cell r="W687" t="str">
            <v>No</v>
          </cell>
          <cell r="X687" t="str">
            <v>No</v>
          </cell>
          <cell r="Y687" t="str">
            <v>No</v>
          </cell>
          <cell r="AA687" t="str">
            <v>No</v>
          </cell>
          <cell r="AB687">
            <v>0.1236</v>
          </cell>
          <cell r="AC687">
            <v>61.45</v>
          </cell>
          <cell r="AD687">
            <v>12.04</v>
          </cell>
          <cell r="AE687">
            <v>16.761639469999999</v>
          </cell>
        </row>
        <row r="688">
          <cell r="C688" t="str">
            <v>India</v>
          </cell>
          <cell r="D688" t="str">
            <v>MTNL [India]</v>
          </cell>
          <cell r="E688" t="str">
            <v>FTTH</v>
          </cell>
          <cell r="F688" t="str">
            <v>FTH-690</v>
          </cell>
          <cell r="H688">
            <v>10</v>
          </cell>
          <cell r="I688" t="str">
            <v>Mbps</v>
          </cell>
          <cell r="J688">
            <v>10</v>
          </cell>
          <cell r="K688">
            <v>1</v>
          </cell>
          <cell r="L688" t="str">
            <v>Mbps</v>
          </cell>
          <cell r="M688">
            <v>7</v>
          </cell>
          <cell r="N688" t="str">
            <v>GB</v>
          </cell>
          <cell r="O688">
            <v>7</v>
          </cell>
          <cell r="P688" t="str">
            <v>INR</v>
          </cell>
          <cell r="Q688">
            <v>500</v>
          </cell>
          <cell r="R688">
            <v>0</v>
          </cell>
          <cell r="S688">
            <v>690</v>
          </cell>
          <cell r="V688">
            <v>1</v>
          </cell>
          <cell r="W688" t="str">
            <v>No</v>
          </cell>
          <cell r="X688" t="str">
            <v>No</v>
          </cell>
          <cell r="Y688" t="str">
            <v>No</v>
          </cell>
          <cell r="AA688" t="str">
            <v>No</v>
          </cell>
          <cell r="AB688">
            <v>0.1236</v>
          </cell>
          <cell r="AC688">
            <v>61.45</v>
          </cell>
          <cell r="AD688">
            <v>11.23</v>
          </cell>
          <cell r="AE688">
            <v>16.761639469999999</v>
          </cell>
        </row>
        <row r="689">
          <cell r="C689" t="str">
            <v>India</v>
          </cell>
          <cell r="D689" t="str">
            <v>MTNL [India]</v>
          </cell>
          <cell r="E689" t="str">
            <v>FTTH</v>
          </cell>
          <cell r="F689" t="str">
            <v>FTH-790</v>
          </cell>
          <cell r="H689">
            <v>10</v>
          </cell>
          <cell r="I689" t="str">
            <v>Mbps</v>
          </cell>
          <cell r="J689">
            <v>10</v>
          </cell>
          <cell r="K689">
            <v>1</v>
          </cell>
          <cell r="L689" t="str">
            <v>Mbps</v>
          </cell>
          <cell r="M689">
            <v>12</v>
          </cell>
          <cell r="N689" t="str">
            <v>GB</v>
          </cell>
          <cell r="O689">
            <v>12</v>
          </cell>
          <cell r="P689" t="str">
            <v>INR</v>
          </cell>
          <cell r="Q689">
            <v>500</v>
          </cell>
          <cell r="R689">
            <v>0</v>
          </cell>
          <cell r="S689">
            <v>790</v>
          </cell>
          <cell r="V689">
            <v>1</v>
          </cell>
          <cell r="W689" t="str">
            <v>No</v>
          </cell>
          <cell r="X689" t="str">
            <v>No</v>
          </cell>
          <cell r="Y689" t="str">
            <v>No</v>
          </cell>
          <cell r="AA689" t="str">
            <v>No</v>
          </cell>
          <cell r="AB689">
            <v>0.1236</v>
          </cell>
          <cell r="AC689">
            <v>61.45</v>
          </cell>
          <cell r="AD689">
            <v>12.86</v>
          </cell>
          <cell r="AE689">
            <v>16.761639469999999</v>
          </cell>
        </row>
        <row r="690">
          <cell r="C690" t="str">
            <v>India</v>
          </cell>
          <cell r="D690" t="str">
            <v>MTNL [India]</v>
          </cell>
          <cell r="E690" t="str">
            <v>FTTH</v>
          </cell>
          <cell r="F690" t="str">
            <v>FTH-990</v>
          </cell>
          <cell r="H690">
            <v>10</v>
          </cell>
          <cell r="I690" t="str">
            <v>Mbps</v>
          </cell>
          <cell r="J690">
            <v>10</v>
          </cell>
          <cell r="K690">
            <v>1</v>
          </cell>
          <cell r="L690" t="str">
            <v>Mbps</v>
          </cell>
          <cell r="M690">
            <v>20</v>
          </cell>
          <cell r="N690" t="str">
            <v>GB</v>
          </cell>
          <cell r="O690">
            <v>20</v>
          </cell>
          <cell r="P690" t="str">
            <v>INR</v>
          </cell>
          <cell r="Q690">
            <v>500</v>
          </cell>
          <cell r="R690">
            <v>0</v>
          </cell>
          <cell r="S690">
            <v>990</v>
          </cell>
          <cell r="V690">
            <v>1</v>
          </cell>
          <cell r="W690" t="str">
            <v>No</v>
          </cell>
          <cell r="X690" t="str">
            <v>No</v>
          </cell>
          <cell r="Y690" t="str">
            <v>No</v>
          </cell>
          <cell r="AA690" t="str">
            <v>No</v>
          </cell>
          <cell r="AB690">
            <v>0.1236</v>
          </cell>
          <cell r="AC690">
            <v>61.45</v>
          </cell>
          <cell r="AD690">
            <v>16.11</v>
          </cell>
          <cell r="AE690">
            <v>16.761639469999999</v>
          </cell>
        </row>
        <row r="691">
          <cell r="C691" t="str">
            <v>India</v>
          </cell>
          <cell r="D691" t="str">
            <v>MTNL [India]</v>
          </cell>
          <cell r="E691" t="str">
            <v>FTTH</v>
          </cell>
          <cell r="F691" t="str">
            <v>FTH-1290</v>
          </cell>
          <cell r="H691">
            <v>10</v>
          </cell>
          <cell r="I691" t="str">
            <v>Mbps</v>
          </cell>
          <cell r="J691">
            <v>10</v>
          </cell>
          <cell r="K691">
            <v>1</v>
          </cell>
          <cell r="L691" t="str">
            <v>Mbps</v>
          </cell>
          <cell r="M691">
            <v>40</v>
          </cell>
          <cell r="N691" t="str">
            <v>GB</v>
          </cell>
          <cell r="O691">
            <v>40</v>
          </cell>
          <cell r="P691" t="str">
            <v>INR</v>
          </cell>
          <cell r="Q691">
            <v>500</v>
          </cell>
          <cell r="R691">
            <v>0</v>
          </cell>
          <cell r="S691">
            <v>1290</v>
          </cell>
          <cell r="V691">
            <v>1</v>
          </cell>
          <cell r="W691" t="str">
            <v>No</v>
          </cell>
          <cell r="X691" t="str">
            <v>No</v>
          </cell>
          <cell r="Y691" t="str">
            <v>No</v>
          </cell>
          <cell r="AA691" t="str">
            <v>No</v>
          </cell>
          <cell r="AB691">
            <v>0.1236</v>
          </cell>
          <cell r="AC691">
            <v>61.45</v>
          </cell>
          <cell r="AD691">
            <v>20.99</v>
          </cell>
          <cell r="AE691">
            <v>16.761639469999999</v>
          </cell>
        </row>
        <row r="692">
          <cell r="C692" t="str">
            <v>India</v>
          </cell>
          <cell r="D692" t="str">
            <v>MTNL [India]</v>
          </cell>
          <cell r="E692" t="str">
            <v>FTTH</v>
          </cell>
          <cell r="F692" t="str">
            <v>FTH-1990</v>
          </cell>
          <cell r="H692">
            <v>10</v>
          </cell>
          <cell r="I692" t="str">
            <v>Mbps</v>
          </cell>
          <cell r="J692">
            <v>10</v>
          </cell>
          <cell r="K692">
            <v>1</v>
          </cell>
          <cell r="L692" t="str">
            <v>Mbps</v>
          </cell>
          <cell r="M692">
            <v>80</v>
          </cell>
          <cell r="N692" t="str">
            <v>GB</v>
          </cell>
          <cell r="O692">
            <v>80</v>
          </cell>
          <cell r="P692" t="str">
            <v>INR</v>
          </cell>
          <cell r="Q692">
            <v>500</v>
          </cell>
          <cell r="R692">
            <v>0</v>
          </cell>
          <cell r="S692">
            <v>1990</v>
          </cell>
          <cell r="V692">
            <v>1</v>
          </cell>
          <cell r="W692" t="str">
            <v>No</v>
          </cell>
          <cell r="X692" t="str">
            <v>No</v>
          </cell>
          <cell r="Y692" t="str">
            <v>No</v>
          </cell>
          <cell r="AA692" t="str">
            <v>No</v>
          </cell>
          <cell r="AB692">
            <v>0.1236</v>
          </cell>
          <cell r="AC692">
            <v>61.45</v>
          </cell>
          <cell r="AD692">
            <v>32.380000000000003</v>
          </cell>
          <cell r="AE692">
            <v>16.761639469999999</v>
          </cell>
        </row>
        <row r="693">
          <cell r="C693" t="str">
            <v>India</v>
          </cell>
          <cell r="D693" t="str">
            <v>MTNL [India]</v>
          </cell>
          <cell r="E693" t="str">
            <v>FTTH</v>
          </cell>
          <cell r="F693" t="str">
            <v>FTH-2990</v>
          </cell>
          <cell r="H693">
            <v>10</v>
          </cell>
          <cell r="I693" t="str">
            <v>Mbps</v>
          </cell>
          <cell r="J693">
            <v>10</v>
          </cell>
          <cell r="K693">
            <v>1</v>
          </cell>
          <cell r="L693" t="str">
            <v>Mbps</v>
          </cell>
          <cell r="M693">
            <v>120</v>
          </cell>
          <cell r="N693" t="str">
            <v>GB</v>
          </cell>
          <cell r="O693">
            <v>120</v>
          </cell>
          <cell r="P693" t="str">
            <v>INR</v>
          </cell>
          <cell r="Q693">
            <v>500</v>
          </cell>
          <cell r="R693">
            <v>0</v>
          </cell>
          <cell r="S693">
            <v>2990</v>
          </cell>
          <cell r="V693">
            <v>1</v>
          </cell>
          <cell r="W693" t="str">
            <v>No</v>
          </cell>
          <cell r="X693" t="str">
            <v>No</v>
          </cell>
          <cell r="Y693" t="str">
            <v>No</v>
          </cell>
          <cell r="AA693" t="str">
            <v>No</v>
          </cell>
          <cell r="AB693">
            <v>0.1236</v>
          </cell>
          <cell r="AC693">
            <v>61.45</v>
          </cell>
          <cell r="AD693">
            <v>48.66</v>
          </cell>
          <cell r="AE693">
            <v>16.761639469999999</v>
          </cell>
        </row>
        <row r="694">
          <cell r="C694" t="str">
            <v>India</v>
          </cell>
          <cell r="D694" t="str">
            <v>MTNL [India]</v>
          </cell>
          <cell r="E694" t="str">
            <v>FTTH</v>
          </cell>
          <cell r="F694" t="str">
            <v>FTH-4990</v>
          </cell>
          <cell r="H694">
            <v>10</v>
          </cell>
          <cell r="I694" t="str">
            <v>Mbps</v>
          </cell>
          <cell r="J694">
            <v>10</v>
          </cell>
          <cell r="K694">
            <v>1</v>
          </cell>
          <cell r="L694" t="str">
            <v>Mbps</v>
          </cell>
          <cell r="M694">
            <v>250</v>
          </cell>
          <cell r="N694" t="str">
            <v>GB</v>
          </cell>
          <cell r="O694">
            <v>250</v>
          </cell>
          <cell r="P694" t="str">
            <v>INR</v>
          </cell>
          <cell r="Q694">
            <v>500</v>
          </cell>
          <cell r="R694">
            <v>0</v>
          </cell>
          <cell r="S694">
            <v>4990</v>
          </cell>
          <cell r="V694">
            <v>1</v>
          </cell>
          <cell r="W694" t="str">
            <v>No</v>
          </cell>
          <cell r="X694" t="str">
            <v>No</v>
          </cell>
          <cell r="Y694" t="str">
            <v>No</v>
          </cell>
          <cell r="AA694" t="str">
            <v>No</v>
          </cell>
          <cell r="AB694">
            <v>0.1236</v>
          </cell>
          <cell r="AC694">
            <v>61.45</v>
          </cell>
          <cell r="AD694">
            <v>81.2</v>
          </cell>
          <cell r="AE694">
            <v>16.761639469999999</v>
          </cell>
        </row>
        <row r="695">
          <cell r="C695" t="str">
            <v>India</v>
          </cell>
          <cell r="D695" t="str">
            <v>MTNL [India]</v>
          </cell>
          <cell r="E695" t="str">
            <v>FTTH</v>
          </cell>
          <cell r="F695" t="str">
            <v>FTH-690</v>
          </cell>
          <cell r="H695">
            <v>10</v>
          </cell>
          <cell r="I695" t="str">
            <v>Mbps</v>
          </cell>
          <cell r="J695">
            <v>10</v>
          </cell>
          <cell r="K695">
            <v>1</v>
          </cell>
          <cell r="L695" t="str">
            <v>Mbps</v>
          </cell>
          <cell r="M695">
            <v>7</v>
          </cell>
          <cell r="N695" t="str">
            <v>GB</v>
          </cell>
          <cell r="O695">
            <v>7</v>
          </cell>
          <cell r="P695" t="str">
            <v>INR</v>
          </cell>
          <cell r="Q695">
            <v>500</v>
          </cell>
          <cell r="R695">
            <v>0</v>
          </cell>
          <cell r="S695">
            <v>575</v>
          </cell>
          <cell r="V695">
            <v>12</v>
          </cell>
          <cell r="W695" t="str">
            <v>No</v>
          </cell>
          <cell r="X695" t="str">
            <v>No</v>
          </cell>
          <cell r="Y695" t="str">
            <v>No</v>
          </cell>
          <cell r="AA695" t="str">
            <v>No</v>
          </cell>
          <cell r="AB695">
            <v>0.1236</v>
          </cell>
          <cell r="AC695">
            <v>61.45</v>
          </cell>
          <cell r="AD695">
            <v>9.36</v>
          </cell>
          <cell r="AE695">
            <v>16.761639469999999</v>
          </cell>
        </row>
        <row r="696">
          <cell r="C696" t="str">
            <v>India</v>
          </cell>
          <cell r="D696" t="str">
            <v>MTNL [India]</v>
          </cell>
          <cell r="E696" t="str">
            <v>FTTH</v>
          </cell>
          <cell r="F696" t="str">
            <v>FTH-790</v>
          </cell>
          <cell r="H696">
            <v>10</v>
          </cell>
          <cell r="I696" t="str">
            <v>Mbps</v>
          </cell>
          <cell r="J696">
            <v>10</v>
          </cell>
          <cell r="K696">
            <v>1</v>
          </cell>
          <cell r="L696" t="str">
            <v>Mbps</v>
          </cell>
          <cell r="M696">
            <v>12</v>
          </cell>
          <cell r="N696" t="str">
            <v>GB</v>
          </cell>
          <cell r="O696">
            <v>12</v>
          </cell>
          <cell r="P696" t="str">
            <v>INR</v>
          </cell>
          <cell r="Q696">
            <v>500</v>
          </cell>
          <cell r="R696">
            <v>0</v>
          </cell>
          <cell r="S696">
            <v>658.33</v>
          </cell>
          <cell r="V696">
            <v>12</v>
          </cell>
          <cell r="W696" t="str">
            <v>No</v>
          </cell>
          <cell r="X696" t="str">
            <v>No</v>
          </cell>
          <cell r="Y696" t="str">
            <v>No</v>
          </cell>
          <cell r="AA696" t="str">
            <v>No</v>
          </cell>
          <cell r="AB696">
            <v>0.1236</v>
          </cell>
          <cell r="AC696">
            <v>61.45</v>
          </cell>
          <cell r="AD696">
            <v>10.71</v>
          </cell>
          <cell r="AE696">
            <v>16.761639469999999</v>
          </cell>
        </row>
        <row r="697">
          <cell r="C697" t="str">
            <v>India</v>
          </cell>
          <cell r="D697" t="str">
            <v>MTNL [India]</v>
          </cell>
          <cell r="E697" t="str">
            <v>FTTH</v>
          </cell>
          <cell r="F697" t="str">
            <v>FTH-990</v>
          </cell>
          <cell r="H697">
            <v>10</v>
          </cell>
          <cell r="I697" t="str">
            <v>Mbps</v>
          </cell>
          <cell r="J697">
            <v>10</v>
          </cell>
          <cell r="K697">
            <v>1</v>
          </cell>
          <cell r="L697" t="str">
            <v>Mbps</v>
          </cell>
          <cell r="M697">
            <v>20</v>
          </cell>
          <cell r="N697" t="str">
            <v>GB</v>
          </cell>
          <cell r="O697">
            <v>20</v>
          </cell>
          <cell r="P697" t="str">
            <v>INR</v>
          </cell>
          <cell r="Q697">
            <v>500</v>
          </cell>
          <cell r="R697">
            <v>0</v>
          </cell>
          <cell r="S697">
            <v>825</v>
          </cell>
          <cell r="V697">
            <v>12</v>
          </cell>
          <cell r="W697" t="str">
            <v>No</v>
          </cell>
          <cell r="X697" t="str">
            <v>No</v>
          </cell>
          <cell r="Y697" t="str">
            <v>No</v>
          </cell>
          <cell r="AA697" t="str">
            <v>No</v>
          </cell>
          <cell r="AB697">
            <v>0.1236</v>
          </cell>
          <cell r="AC697">
            <v>61.45</v>
          </cell>
          <cell r="AD697">
            <v>13.43</v>
          </cell>
          <cell r="AE697">
            <v>16.761639469999999</v>
          </cell>
        </row>
        <row r="698">
          <cell r="C698" t="str">
            <v>India</v>
          </cell>
          <cell r="D698" t="str">
            <v>MTNL [India]</v>
          </cell>
          <cell r="E698" t="str">
            <v>FTTH</v>
          </cell>
          <cell r="F698" t="str">
            <v>FTH-1290</v>
          </cell>
          <cell r="H698">
            <v>10</v>
          </cell>
          <cell r="I698" t="str">
            <v>Mbps</v>
          </cell>
          <cell r="J698">
            <v>10</v>
          </cell>
          <cell r="K698">
            <v>1</v>
          </cell>
          <cell r="L698" t="str">
            <v>Mbps</v>
          </cell>
          <cell r="M698">
            <v>40</v>
          </cell>
          <cell r="N698" t="str">
            <v>GB</v>
          </cell>
          <cell r="O698">
            <v>40</v>
          </cell>
          <cell r="P698" t="str">
            <v>INR</v>
          </cell>
          <cell r="Q698">
            <v>500</v>
          </cell>
          <cell r="R698">
            <v>0</v>
          </cell>
          <cell r="S698">
            <v>1075</v>
          </cell>
          <cell r="V698">
            <v>12</v>
          </cell>
          <cell r="W698" t="str">
            <v>No</v>
          </cell>
          <cell r="X698" t="str">
            <v>No</v>
          </cell>
          <cell r="Y698" t="str">
            <v>No</v>
          </cell>
          <cell r="AA698" t="str">
            <v>No</v>
          </cell>
          <cell r="AB698">
            <v>0.1236</v>
          </cell>
          <cell r="AC698">
            <v>61.45</v>
          </cell>
          <cell r="AD698">
            <v>17.489999999999998</v>
          </cell>
          <cell r="AE698">
            <v>16.761639469999999</v>
          </cell>
        </row>
        <row r="699">
          <cell r="C699" t="str">
            <v>India</v>
          </cell>
          <cell r="D699" t="str">
            <v>MTNL [India]</v>
          </cell>
          <cell r="E699" t="str">
            <v>FTTH</v>
          </cell>
          <cell r="F699" t="str">
            <v>FTH-1990</v>
          </cell>
          <cell r="H699">
            <v>10</v>
          </cell>
          <cell r="I699" t="str">
            <v>Mbps</v>
          </cell>
          <cell r="J699">
            <v>10</v>
          </cell>
          <cell r="K699">
            <v>1</v>
          </cell>
          <cell r="L699" t="str">
            <v>Mbps</v>
          </cell>
          <cell r="M699">
            <v>80</v>
          </cell>
          <cell r="N699" t="str">
            <v>GB</v>
          </cell>
          <cell r="O699">
            <v>80</v>
          </cell>
          <cell r="P699" t="str">
            <v>INR</v>
          </cell>
          <cell r="Q699">
            <v>500</v>
          </cell>
          <cell r="R699">
            <v>0</v>
          </cell>
          <cell r="S699">
            <v>1658.33</v>
          </cell>
          <cell r="V699">
            <v>12</v>
          </cell>
          <cell r="W699" t="str">
            <v>No</v>
          </cell>
          <cell r="X699" t="str">
            <v>No</v>
          </cell>
          <cell r="Y699" t="str">
            <v>No</v>
          </cell>
          <cell r="AA699" t="str">
            <v>No</v>
          </cell>
          <cell r="AB699">
            <v>0.1236</v>
          </cell>
          <cell r="AC699">
            <v>61.45</v>
          </cell>
          <cell r="AD699">
            <v>26.99</v>
          </cell>
          <cell r="AE699">
            <v>16.761639469999999</v>
          </cell>
        </row>
        <row r="700">
          <cell r="C700" t="str">
            <v>India</v>
          </cell>
          <cell r="D700" t="str">
            <v>MTNL [India]</v>
          </cell>
          <cell r="E700" t="str">
            <v>FTTH</v>
          </cell>
          <cell r="F700" t="str">
            <v>FTH-2990</v>
          </cell>
          <cell r="H700">
            <v>10</v>
          </cell>
          <cell r="I700" t="str">
            <v>Mbps</v>
          </cell>
          <cell r="J700">
            <v>10</v>
          </cell>
          <cell r="K700">
            <v>1</v>
          </cell>
          <cell r="L700" t="str">
            <v>Mbps</v>
          </cell>
          <cell r="M700">
            <v>120</v>
          </cell>
          <cell r="N700" t="str">
            <v>GB</v>
          </cell>
          <cell r="O700">
            <v>120</v>
          </cell>
          <cell r="P700" t="str">
            <v>INR</v>
          </cell>
          <cell r="Q700">
            <v>500</v>
          </cell>
          <cell r="R700">
            <v>0</v>
          </cell>
          <cell r="S700">
            <v>2491.67</v>
          </cell>
          <cell r="V700">
            <v>12</v>
          </cell>
          <cell r="W700" t="str">
            <v>No</v>
          </cell>
          <cell r="X700" t="str">
            <v>No</v>
          </cell>
          <cell r="Y700" t="str">
            <v>No</v>
          </cell>
          <cell r="AA700" t="str">
            <v>No</v>
          </cell>
          <cell r="AB700">
            <v>0.1236</v>
          </cell>
          <cell r="AC700">
            <v>61.45</v>
          </cell>
          <cell r="AD700">
            <v>40.549999999999997</v>
          </cell>
          <cell r="AE700">
            <v>16.761639469999999</v>
          </cell>
        </row>
        <row r="701">
          <cell r="C701" t="str">
            <v>India</v>
          </cell>
          <cell r="D701" t="str">
            <v>MTNL [India]</v>
          </cell>
          <cell r="E701" t="str">
            <v>FTTH</v>
          </cell>
          <cell r="F701" t="str">
            <v>FTH-4990</v>
          </cell>
          <cell r="H701">
            <v>10</v>
          </cell>
          <cell r="I701" t="str">
            <v>Mbps</v>
          </cell>
          <cell r="J701">
            <v>10</v>
          </cell>
          <cell r="K701">
            <v>1</v>
          </cell>
          <cell r="L701" t="str">
            <v>Mbps</v>
          </cell>
          <cell r="M701">
            <v>250</v>
          </cell>
          <cell r="N701" t="str">
            <v>GB</v>
          </cell>
          <cell r="O701">
            <v>250</v>
          </cell>
          <cell r="P701" t="str">
            <v>INR</v>
          </cell>
          <cell r="Q701">
            <v>500</v>
          </cell>
          <cell r="R701">
            <v>0</v>
          </cell>
          <cell r="S701">
            <v>4158.33</v>
          </cell>
          <cell r="V701">
            <v>12</v>
          </cell>
          <cell r="W701" t="str">
            <v>No</v>
          </cell>
          <cell r="X701" t="str">
            <v>No</v>
          </cell>
          <cell r="Y701" t="str">
            <v>No</v>
          </cell>
          <cell r="AA701" t="str">
            <v>No</v>
          </cell>
          <cell r="AB701">
            <v>0.1236</v>
          </cell>
          <cell r="AC701">
            <v>61.45</v>
          </cell>
          <cell r="AD701">
            <v>67.67</v>
          </cell>
          <cell r="AE701">
            <v>16.761639469999999</v>
          </cell>
        </row>
        <row r="702">
          <cell r="C702" t="str">
            <v>Indonesia</v>
          </cell>
          <cell r="D702" t="str">
            <v>First Media [Indonesia]</v>
          </cell>
          <cell r="E702" t="str">
            <v>Cable</v>
          </cell>
          <cell r="F702" t="str">
            <v>FastNet Ultimate</v>
          </cell>
          <cell r="G702" t="str">
            <v>Up to</v>
          </cell>
          <cell r="H702">
            <v>30</v>
          </cell>
          <cell r="I702" t="str">
            <v>Mbps</v>
          </cell>
          <cell r="J702">
            <v>30</v>
          </cell>
          <cell r="P702" t="str">
            <v>IDR</v>
          </cell>
          <cell r="Q702">
            <v>200000</v>
          </cell>
          <cell r="R702">
            <v>0</v>
          </cell>
          <cell r="S702">
            <v>2155000</v>
          </cell>
          <cell r="W702" t="str">
            <v>No</v>
          </cell>
          <cell r="X702" t="str">
            <v>No</v>
          </cell>
          <cell r="Y702" t="str">
            <v>No</v>
          </cell>
          <cell r="AA702" t="str">
            <v>No</v>
          </cell>
          <cell r="AB702">
            <v>0.1</v>
          </cell>
          <cell r="AC702">
            <v>12100</v>
          </cell>
          <cell r="AD702">
            <v>178.1</v>
          </cell>
          <cell r="AE702">
            <v>3803.3510390000001</v>
          </cell>
        </row>
        <row r="703">
          <cell r="C703" t="str">
            <v>Indonesia</v>
          </cell>
          <cell r="D703" t="str">
            <v>First Media [Indonesia]</v>
          </cell>
          <cell r="E703" t="str">
            <v>Cable</v>
          </cell>
          <cell r="F703" t="str">
            <v>FastNet Premium</v>
          </cell>
          <cell r="G703" t="str">
            <v>Up to</v>
          </cell>
          <cell r="H703">
            <v>100</v>
          </cell>
          <cell r="I703" t="str">
            <v>Mbps</v>
          </cell>
          <cell r="J703">
            <v>100</v>
          </cell>
          <cell r="P703" t="str">
            <v>IDR</v>
          </cell>
          <cell r="Q703">
            <v>200000</v>
          </cell>
          <cell r="R703">
            <v>0</v>
          </cell>
          <cell r="S703">
            <v>3099000</v>
          </cell>
          <cell r="W703" t="str">
            <v>No</v>
          </cell>
          <cell r="X703" t="str">
            <v>No</v>
          </cell>
          <cell r="Y703" t="str">
            <v>No</v>
          </cell>
          <cell r="AA703" t="str">
            <v>No</v>
          </cell>
          <cell r="AB703">
            <v>0.1</v>
          </cell>
          <cell r="AC703">
            <v>12100</v>
          </cell>
          <cell r="AD703">
            <v>256.12</v>
          </cell>
          <cell r="AE703">
            <v>3803.3510390000001</v>
          </cell>
        </row>
        <row r="704">
          <cell r="C704" t="str">
            <v>Indonesia</v>
          </cell>
          <cell r="D704" t="str">
            <v>Indosat Mega Media  [Indonesia]</v>
          </cell>
          <cell r="E704" t="str">
            <v>Cable</v>
          </cell>
          <cell r="F704" t="str">
            <v>Internet Cable via HFC IM2 Jakarta and Surabaya</v>
          </cell>
          <cell r="G704" t="str">
            <v>Up to</v>
          </cell>
          <cell r="H704">
            <v>512</v>
          </cell>
          <cell r="I704" t="str">
            <v>Kbps</v>
          </cell>
          <cell r="J704">
            <v>0.51200000000000001</v>
          </cell>
          <cell r="P704" t="str">
            <v>IDR</v>
          </cell>
          <cell r="Q704">
            <v>300000</v>
          </cell>
          <cell r="R704" t="str">
            <v>?</v>
          </cell>
          <cell r="S704">
            <v>350000</v>
          </cell>
          <cell r="W704" t="str">
            <v>No</v>
          </cell>
          <cell r="X704" t="str">
            <v>No</v>
          </cell>
          <cell r="Y704" t="str">
            <v>No</v>
          </cell>
          <cell r="AA704" t="str">
            <v>No</v>
          </cell>
          <cell r="AB704">
            <v>0.1</v>
          </cell>
          <cell r="AC704">
            <v>12100</v>
          </cell>
          <cell r="AD704">
            <v>28.93</v>
          </cell>
          <cell r="AE704">
            <v>3803.3510390000001</v>
          </cell>
        </row>
        <row r="705">
          <cell r="C705" t="str">
            <v>Indonesia</v>
          </cell>
          <cell r="D705" t="str">
            <v>Indosat Mega Media  [Indonesia]</v>
          </cell>
          <cell r="E705" t="str">
            <v>Cable</v>
          </cell>
          <cell r="F705" t="str">
            <v>Internet Cable via HFC IM2 Jakarta and Surabaya</v>
          </cell>
          <cell r="G705" t="str">
            <v>Up to</v>
          </cell>
          <cell r="H705">
            <v>1024</v>
          </cell>
          <cell r="I705" t="str">
            <v>Kbps</v>
          </cell>
          <cell r="J705">
            <v>1.024</v>
          </cell>
          <cell r="P705" t="str">
            <v>IDR</v>
          </cell>
          <cell r="Q705">
            <v>300000</v>
          </cell>
          <cell r="R705">
            <v>0</v>
          </cell>
          <cell r="S705">
            <v>500000</v>
          </cell>
          <cell r="W705" t="str">
            <v>No</v>
          </cell>
          <cell r="X705" t="str">
            <v>No</v>
          </cell>
          <cell r="Y705" t="str">
            <v>No</v>
          </cell>
          <cell r="AA705" t="str">
            <v>No</v>
          </cell>
          <cell r="AB705">
            <v>0.1</v>
          </cell>
          <cell r="AC705">
            <v>12100</v>
          </cell>
          <cell r="AD705">
            <v>41.32</v>
          </cell>
          <cell r="AE705">
            <v>3803.3510390000001</v>
          </cell>
        </row>
        <row r="706">
          <cell r="C706" t="str">
            <v>Indonesia</v>
          </cell>
          <cell r="D706" t="str">
            <v>Indosat Mega Media  [Indonesia]</v>
          </cell>
          <cell r="E706" t="str">
            <v>Cable</v>
          </cell>
          <cell r="F706" t="str">
            <v>Internet Cable via HFC IM2 Jakarta and Surabaya</v>
          </cell>
          <cell r="G706" t="str">
            <v>Up to</v>
          </cell>
          <cell r="H706">
            <v>384</v>
          </cell>
          <cell r="I706" t="str">
            <v>Kbps</v>
          </cell>
          <cell r="J706">
            <v>0.38400000000000001</v>
          </cell>
          <cell r="P706" t="str">
            <v>IDR</v>
          </cell>
          <cell r="Q706">
            <v>300000</v>
          </cell>
          <cell r="R706" t="str">
            <v>?</v>
          </cell>
          <cell r="S706">
            <v>200000</v>
          </cell>
          <cell r="W706" t="str">
            <v>No</v>
          </cell>
          <cell r="X706" t="str">
            <v>No</v>
          </cell>
          <cell r="Y706" t="str">
            <v>No</v>
          </cell>
          <cell r="AA706" t="str">
            <v>No</v>
          </cell>
          <cell r="AB706">
            <v>0.1</v>
          </cell>
          <cell r="AC706">
            <v>12100</v>
          </cell>
          <cell r="AD706">
            <v>16.53</v>
          </cell>
          <cell r="AE706">
            <v>3803.3510390000001</v>
          </cell>
        </row>
        <row r="707">
          <cell r="C707" t="str">
            <v>Indonesia</v>
          </cell>
          <cell r="D707" t="str">
            <v>Indosat Mega Media  [Indonesia]</v>
          </cell>
          <cell r="E707" t="str">
            <v>Cable</v>
          </cell>
          <cell r="F707" t="str">
            <v>First Media (Coverage Jakarta)</v>
          </cell>
          <cell r="G707" t="str">
            <v>Up to</v>
          </cell>
          <cell r="H707">
            <v>64</v>
          </cell>
          <cell r="I707" t="str">
            <v>Kbps</v>
          </cell>
          <cell r="J707">
            <v>6.4000000000000001E-2</v>
          </cell>
          <cell r="P707" t="str">
            <v>IDR</v>
          </cell>
          <cell r="Q707">
            <v>200000</v>
          </cell>
          <cell r="R707" t="str">
            <v>?</v>
          </cell>
          <cell r="S707">
            <v>500000</v>
          </cell>
          <cell r="W707" t="str">
            <v>No</v>
          </cell>
          <cell r="X707" t="str">
            <v>No</v>
          </cell>
          <cell r="Y707" t="str">
            <v>No</v>
          </cell>
          <cell r="AA707" t="str">
            <v>No</v>
          </cell>
          <cell r="AB707">
            <v>0.1</v>
          </cell>
          <cell r="AC707">
            <v>12100</v>
          </cell>
          <cell r="AD707">
            <v>41.32</v>
          </cell>
          <cell r="AE707">
            <v>3803.3510390000001</v>
          </cell>
        </row>
        <row r="708">
          <cell r="C708" t="str">
            <v>Indonesia</v>
          </cell>
          <cell r="D708" t="str">
            <v>Indosat Mega Media  [Indonesia]</v>
          </cell>
          <cell r="E708" t="str">
            <v>Cable</v>
          </cell>
          <cell r="F708" t="str">
            <v>First Media (Coverage Jakarta)</v>
          </cell>
          <cell r="G708" t="str">
            <v>Up to</v>
          </cell>
          <cell r="H708">
            <v>128</v>
          </cell>
          <cell r="I708" t="str">
            <v>Kbps</v>
          </cell>
          <cell r="J708">
            <v>0.128</v>
          </cell>
          <cell r="P708" t="str">
            <v>IDR</v>
          </cell>
          <cell r="Q708">
            <v>300000</v>
          </cell>
          <cell r="R708" t="str">
            <v>?</v>
          </cell>
          <cell r="S708">
            <v>1200000</v>
          </cell>
          <cell r="W708" t="str">
            <v>No</v>
          </cell>
          <cell r="X708" t="str">
            <v>No</v>
          </cell>
          <cell r="Y708" t="str">
            <v>No</v>
          </cell>
          <cell r="AA708" t="str">
            <v>No</v>
          </cell>
          <cell r="AB708">
            <v>0.1</v>
          </cell>
          <cell r="AC708">
            <v>12100</v>
          </cell>
          <cell r="AD708">
            <v>99.17</v>
          </cell>
          <cell r="AE708">
            <v>3803.3510390000001</v>
          </cell>
        </row>
        <row r="709">
          <cell r="C709" t="str">
            <v>Indonesia</v>
          </cell>
          <cell r="D709" t="str">
            <v>Indosat Mega Media  [Indonesia]</v>
          </cell>
          <cell r="E709" t="str">
            <v>Cable</v>
          </cell>
          <cell r="F709" t="str">
            <v>Megavision (Coverage Bandung &amp; Bogor)</v>
          </cell>
          <cell r="G709" t="str">
            <v>Up to</v>
          </cell>
          <cell r="H709">
            <v>256</v>
          </cell>
          <cell r="I709" t="str">
            <v>Kbps</v>
          </cell>
          <cell r="J709">
            <v>0.25600000000000001</v>
          </cell>
          <cell r="P709" t="str">
            <v>IDR</v>
          </cell>
          <cell r="Q709">
            <v>250000</v>
          </cell>
          <cell r="R709" t="str">
            <v>?</v>
          </cell>
          <cell r="S709">
            <v>250000</v>
          </cell>
          <cell r="W709" t="str">
            <v>No</v>
          </cell>
          <cell r="X709" t="str">
            <v>No</v>
          </cell>
          <cell r="Y709" t="str">
            <v>No</v>
          </cell>
          <cell r="AA709" t="str">
            <v>No</v>
          </cell>
          <cell r="AB709">
            <v>0.1</v>
          </cell>
          <cell r="AC709">
            <v>12100</v>
          </cell>
          <cell r="AD709">
            <v>20.66</v>
          </cell>
          <cell r="AE709">
            <v>3803.3510390000001</v>
          </cell>
        </row>
        <row r="710">
          <cell r="C710" t="str">
            <v>Indonesia</v>
          </cell>
          <cell r="D710" t="str">
            <v>Indosat Mega Media  [Indonesia]</v>
          </cell>
          <cell r="E710" t="str">
            <v>Cable</v>
          </cell>
          <cell r="F710" t="str">
            <v>Megavision (Coverage Bandung &amp; Bogor)</v>
          </cell>
          <cell r="G710" t="str">
            <v>Up to</v>
          </cell>
          <cell r="H710">
            <v>512</v>
          </cell>
          <cell r="I710" t="str">
            <v>Kbps</v>
          </cell>
          <cell r="J710">
            <v>0.51200000000000001</v>
          </cell>
          <cell r="P710" t="str">
            <v>IDR</v>
          </cell>
          <cell r="Q710">
            <v>250000</v>
          </cell>
          <cell r="R710" t="str">
            <v>?</v>
          </cell>
          <cell r="S710">
            <v>350000</v>
          </cell>
          <cell r="W710" t="str">
            <v>No</v>
          </cell>
          <cell r="X710" t="str">
            <v>No</v>
          </cell>
          <cell r="Y710" t="str">
            <v>No</v>
          </cell>
          <cell r="AA710" t="str">
            <v>No</v>
          </cell>
          <cell r="AB710">
            <v>0.1</v>
          </cell>
          <cell r="AC710">
            <v>12100</v>
          </cell>
          <cell r="AD710">
            <v>28.93</v>
          </cell>
          <cell r="AE710">
            <v>3803.3510390000001</v>
          </cell>
        </row>
        <row r="711">
          <cell r="C711" t="str">
            <v>Indonesia</v>
          </cell>
          <cell r="D711" t="str">
            <v>Indosat Mega Media  [Indonesia]</v>
          </cell>
          <cell r="E711" t="str">
            <v>Cable</v>
          </cell>
          <cell r="F711" t="str">
            <v>Megavision (Coverage Bandung &amp; Bogor)</v>
          </cell>
          <cell r="G711" t="str">
            <v>Up to</v>
          </cell>
          <cell r="H711">
            <v>1024</v>
          </cell>
          <cell r="I711" t="str">
            <v>Kbps</v>
          </cell>
          <cell r="J711">
            <v>1.024</v>
          </cell>
          <cell r="P711" t="str">
            <v>IDR</v>
          </cell>
          <cell r="Q711">
            <v>0</v>
          </cell>
          <cell r="R711">
            <v>0</v>
          </cell>
          <cell r="S711">
            <v>500000</v>
          </cell>
          <cell r="W711" t="str">
            <v>No</v>
          </cell>
          <cell r="X711" t="str">
            <v>No</v>
          </cell>
          <cell r="Y711" t="str">
            <v>No</v>
          </cell>
          <cell r="AA711" t="str">
            <v>No</v>
          </cell>
          <cell r="AB711">
            <v>0.1</v>
          </cell>
          <cell r="AC711">
            <v>12100</v>
          </cell>
          <cell r="AD711">
            <v>41.32</v>
          </cell>
          <cell r="AE711">
            <v>3803.3510390000001</v>
          </cell>
        </row>
        <row r="712">
          <cell r="C712" t="str">
            <v>Indonesia</v>
          </cell>
          <cell r="D712" t="str">
            <v>Indosat Mega Media  [Indonesia]</v>
          </cell>
          <cell r="E712" t="str">
            <v>Cable</v>
          </cell>
          <cell r="F712" t="str">
            <v>Beautiful Jasmine Ruci HFC (HFC Ruci Melati Indah)</v>
          </cell>
          <cell r="G712" t="str">
            <v>Up to</v>
          </cell>
          <cell r="H712">
            <v>256</v>
          </cell>
          <cell r="I712" t="str">
            <v>Kbps</v>
          </cell>
          <cell r="J712">
            <v>0.25600000000000001</v>
          </cell>
          <cell r="P712" t="str">
            <v>IDR</v>
          </cell>
          <cell r="Q712" t="str">
            <v>?</v>
          </cell>
          <cell r="R712" t="str">
            <v>?</v>
          </cell>
          <cell r="S712">
            <v>250000</v>
          </cell>
          <cell r="W712" t="str">
            <v>No</v>
          </cell>
          <cell r="X712" t="str">
            <v>No</v>
          </cell>
          <cell r="Y712" t="str">
            <v>No</v>
          </cell>
          <cell r="AA712" t="str">
            <v>No</v>
          </cell>
          <cell r="AB712">
            <v>0.1</v>
          </cell>
          <cell r="AC712">
            <v>12100</v>
          </cell>
          <cell r="AD712">
            <v>20.66</v>
          </cell>
          <cell r="AE712">
            <v>3803.3510390000001</v>
          </cell>
        </row>
        <row r="713">
          <cell r="C713" t="str">
            <v>Indonesia</v>
          </cell>
          <cell r="D713" t="str">
            <v>Indosat Mega Media  [Indonesia]</v>
          </cell>
          <cell r="E713" t="str">
            <v>Cable</v>
          </cell>
          <cell r="F713" t="str">
            <v>Beautiful Jasmine Ruci HFC (HFC Ruci Melati Indah)</v>
          </cell>
          <cell r="G713" t="str">
            <v>Up to</v>
          </cell>
          <cell r="H713">
            <v>512</v>
          </cell>
          <cell r="I713" t="str">
            <v>Kbps</v>
          </cell>
          <cell r="J713">
            <v>0.51200000000000001</v>
          </cell>
          <cell r="P713" t="str">
            <v>IDR</v>
          </cell>
          <cell r="Q713" t="str">
            <v>?</v>
          </cell>
          <cell r="R713" t="str">
            <v>?</v>
          </cell>
          <cell r="S713">
            <v>350000</v>
          </cell>
          <cell r="W713" t="str">
            <v>No</v>
          </cell>
          <cell r="X713" t="str">
            <v>No</v>
          </cell>
          <cell r="Y713" t="str">
            <v>No</v>
          </cell>
          <cell r="AA713" t="str">
            <v>No</v>
          </cell>
          <cell r="AB713">
            <v>0.1</v>
          </cell>
          <cell r="AC713">
            <v>12100</v>
          </cell>
          <cell r="AD713">
            <v>28.93</v>
          </cell>
          <cell r="AE713">
            <v>3803.3510390000001</v>
          </cell>
        </row>
        <row r="714">
          <cell r="C714" t="str">
            <v>Indonesia</v>
          </cell>
          <cell r="D714" t="str">
            <v>Indosat Mega Media  [Indonesia]</v>
          </cell>
          <cell r="E714" t="str">
            <v>Cable</v>
          </cell>
          <cell r="F714" t="str">
            <v>Beautiful Jasmine Ruci HFC (HFC Ruci Melati Indah)</v>
          </cell>
          <cell r="G714" t="str">
            <v>Up to</v>
          </cell>
          <cell r="H714">
            <v>1024</v>
          </cell>
          <cell r="I714" t="str">
            <v>Kbps</v>
          </cell>
          <cell r="J714">
            <v>1.024</v>
          </cell>
          <cell r="P714" t="str">
            <v>IDR</v>
          </cell>
          <cell r="Q714">
            <v>0</v>
          </cell>
          <cell r="R714">
            <v>0</v>
          </cell>
          <cell r="S714">
            <v>500000</v>
          </cell>
          <cell r="W714" t="str">
            <v>No</v>
          </cell>
          <cell r="X714" t="str">
            <v>No</v>
          </cell>
          <cell r="Y714" t="str">
            <v>No</v>
          </cell>
          <cell r="AA714" t="str">
            <v>No</v>
          </cell>
          <cell r="AB714">
            <v>0.1</v>
          </cell>
          <cell r="AC714">
            <v>12100</v>
          </cell>
          <cell r="AD714">
            <v>41.32</v>
          </cell>
          <cell r="AE714">
            <v>3803.3510390000001</v>
          </cell>
        </row>
        <row r="715">
          <cell r="C715" t="str">
            <v>Indonesia</v>
          </cell>
          <cell r="D715" t="str">
            <v>Indosat Mega Media  [Indonesia]</v>
          </cell>
          <cell r="E715" t="str">
            <v>Cable</v>
          </cell>
          <cell r="F715" t="str">
            <v>HFC Infinity Broadband ( Coverage Pontianak)</v>
          </cell>
          <cell r="G715" t="str">
            <v>Up to</v>
          </cell>
          <cell r="H715">
            <v>384</v>
          </cell>
          <cell r="I715" t="str">
            <v>Kbps</v>
          </cell>
          <cell r="J715">
            <v>0.38400000000000001</v>
          </cell>
          <cell r="P715" t="str">
            <v>IDR</v>
          </cell>
          <cell r="Q715" t="str">
            <v>?</v>
          </cell>
          <cell r="R715" t="str">
            <v>?</v>
          </cell>
          <cell r="S715">
            <v>250000</v>
          </cell>
          <cell r="W715" t="str">
            <v>No</v>
          </cell>
          <cell r="X715" t="str">
            <v>No</v>
          </cell>
          <cell r="Y715" t="str">
            <v>No</v>
          </cell>
          <cell r="AA715" t="str">
            <v>No</v>
          </cell>
          <cell r="AB715">
            <v>0.1</v>
          </cell>
          <cell r="AC715">
            <v>12100</v>
          </cell>
          <cell r="AD715">
            <v>20.66</v>
          </cell>
          <cell r="AE715">
            <v>3803.3510390000001</v>
          </cell>
        </row>
        <row r="716">
          <cell r="C716" t="str">
            <v>Indonesia</v>
          </cell>
          <cell r="D716" t="str">
            <v>Indosat Mega Media  [Indonesia]</v>
          </cell>
          <cell r="E716" t="str">
            <v>Cable</v>
          </cell>
          <cell r="F716" t="str">
            <v>HFC Infinity Broadband ( Coverage Pontianak)</v>
          </cell>
          <cell r="G716" t="str">
            <v>Up to</v>
          </cell>
          <cell r="H716">
            <v>512</v>
          </cell>
          <cell r="I716" t="str">
            <v>Kbps</v>
          </cell>
          <cell r="J716">
            <v>0.51200000000000001</v>
          </cell>
          <cell r="P716" t="str">
            <v>IDR</v>
          </cell>
          <cell r="Q716" t="str">
            <v>?</v>
          </cell>
          <cell r="R716" t="str">
            <v>?</v>
          </cell>
          <cell r="S716">
            <v>350000</v>
          </cell>
          <cell r="W716" t="str">
            <v>No</v>
          </cell>
          <cell r="X716" t="str">
            <v>No</v>
          </cell>
          <cell r="Y716" t="str">
            <v>No</v>
          </cell>
          <cell r="AA716" t="str">
            <v>No</v>
          </cell>
          <cell r="AB716">
            <v>0.1</v>
          </cell>
          <cell r="AC716">
            <v>12100</v>
          </cell>
          <cell r="AD716">
            <v>28.93</v>
          </cell>
          <cell r="AE716">
            <v>3803.3510390000001</v>
          </cell>
        </row>
        <row r="717">
          <cell r="C717" t="str">
            <v>Indonesia</v>
          </cell>
          <cell r="D717" t="str">
            <v>Indosat Mega Media  [Indonesia]</v>
          </cell>
          <cell r="E717" t="str">
            <v>Cable</v>
          </cell>
          <cell r="F717" t="str">
            <v>HFC Infinity Broadband ( Coverage Pontianak)</v>
          </cell>
          <cell r="G717" t="str">
            <v>Up to</v>
          </cell>
          <cell r="H717">
            <v>1024</v>
          </cell>
          <cell r="I717" t="str">
            <v>Kbps</v>
          </cell>
          <cell r="J717">
            <v>1.024</v>
          </cell>
          <cell r="P717" t="str">
            <v>IDR</v>
          </cell>
          <cell r="Q717">
            <v>0</v>
          </cell>
          <cell r="R717">
            <v>0</v>
          </cell>
          <cell r="S717">
            <v>500000</v>
          </cell>
          <cell r="W717" t="str">
            <v>No</v>
          </cell>
          <cell r="X717" t="str">
            <v>No</v>
          </cell>
          <cell r="Y717" t="str">
            <v>No</v>
          </cell>
          <cell r="AA717" t="str">
            <v>No</v>
          </cell>
          <cell r="AB717">
            <v>0.1</v>
          </cell>
          <cell r="AC717">
            <v>12100</v>
          </cell>
          <cell r="AD717">
            <v>41.32</v>
          </cell>
          <cell r="AE717">
            <v>3803.3510390000001</v>
          </cell>
        </row>
        <row r="718">
          <cell r="C718" t="str">
            <v>Iran (Islamic Rep. of)</v>
          </cell>
          <cell r="D718" t="str">
            <v>Datak Telecom [Iran (Islamic Rep. of)]</v>
          </cell>
          <cell r="E718" t="str">
            <v>ADSL</v>
          </cell>
          <cell r="F718" t="str">
            <v>OPTP00128</v>
          </cell>
          <cell r="H718">
            <v>128</v>
          </cell>
          <cell r="I718" t="str">
            <v>Kbps</v>
          </cell>
          <cell r="J718">
            <v>0.128</v>
          </cell>
          <cell r="K718">
            <v>128</v>
          </cell>
          <cell r="L718" t="str">
            <v>Kbps</v>
          </cell>
          <cell r="M718">
            <v>3</v>
          </cell>
          <cell r="N718" t="str">
            <v>GB</v>
          </cell>
          <cell r="O718">
            <v>3</v>
          </cell>
          <cell r="P718" t="str">
            <v>IRR</v>
          </cell>
          <cell r="Q718" t="str">
            <v>?</v>
          </cell>
          <cell r="R718" t="str">
            <v>?</v>
          </cell>
          <cell r="S718">
            <v>129000</v>
          </cell>
          <cell r="V718">
            <v>1</v>
          </cell>
          <cell r="W718" t="str">
            <v>?</v>
          </cell>
          <cell r="X718" t="str">
            <v>No</v>
          </cell>
          <cell r="Y718" t="str">
            <v>No</v>
          </cell>
          <cell r="AA718" t="str">
            <v>No</v>
          </cell>
          <cell r="AB718">
            <v>0.08</v>
          </cell>
          <cell r="AC718">
            <v>8229</v>
          </cell>
          <cell r="AD718">
            <v>15.68</v>
          </cell>
          <cell r="AE718">
            <v>5627.5943960000004</v>
          </cell>
        </row>
        <row r="719">
          <cell r="C719" t="str">
            <v>Iran (Islamic Rep. of)</v>
          </cell>
          <cell r="D719" t="str">
            <v>Datak Telecom [Iran (Islamic Rep. of)]</v>
          </cell>
          <cell r="E719" t="str">
            <v>ADSL</v>
          </cell>
          <cell r="F719" t="str">
            <v>OPTP00128</v>
          </cell>
          <cell r="H719">
            <v>128</v>
          </cell>
          <cell r="I719" t="str">
            <v>Kbps</v>
          </cell>
          <cell r="J719">
            <v>0.128</v>
          </cell>
          <cell r="K719">
            <v>128</v>
          </cell>
          <cell r="L719" t="str">
            <v>Kbps</v>
          </cell>
          <cell r="M719">
            <v>1.6666666670000001</v>
          </cell>
          <cell r="N719" t="str">
            <v>GB</v>
          </cell>
          <cell r="O719">
            <v>1.67</v>
          </cell>
          <cell r="P719" t="str">
            <v>IRR</v>
          </cell>
          <cell r="Q719" t="str">
            <v>?</v>
          </cell>
          <cell r="R719" t="str">
            <v>?</v>
          </cell>
          <cell r="S719">
            <v>82833.33</v>
          </cell>
          <cell r="V719">
            <v>3</v>
          </cell>
          <cell r="W719" t="str">
            <v>?</v>
          </cell>
          <cell r="X719" t="str">
            <v>No</v>
          </cell>
          <cell r="Y719" t="str">
            <v>No</v>
          </cell>
          <cell r="AA719" t="str">
            <v>No</v>
          </cell>
          <cell r="AB719">
            <v>0.08</v>
          </cell>
          <cell r="AC719">
            <v>8229</v>
          </cell>
          <cell r="AD719">
            <v>10.07</v>
          </cell>
          <cell r="AE719">
            <v>5627.5943960000004</v>
          </cell>
        </row>
        <row r="720">
          <cell r="C720" t="str">
            <v>Iran (Islamic Rep. of)</v>
          </cell>
          <cell r="D720" t="str">
            <v>Datak Telecom [Iran (Islamic Rep. of)]</v>
          </cell>
          <cell r="E720" t="str">
            <v>ADSL</v>
          </cell>
          <cell r="F720" t="str">
            <v>OPTP00128</v>
          </cell>
          <cell r="H720">
            <v>128</v>
          </cell>
          <cell r="I720" t="str">
            <v>Kbps</v>
          </cell>
          <cell r="J720">
            <v>0.128</v>
          </cell>
          <cell r="K720">
            <v>128</v>
          </cell>
          <cell r="L720" t="str">
            <v>Kbps</v>
          </cell>
          <cell r="M720">
            <v>1.3333333329999999</v>
          </cell>
          <cell r="N720" t="str">
            <v>GB</v>
          </cell>
          <cell r="O720">
            <v>1.33</v>
          </cell>
          <cell r="P720" t="str">
            <v>IRR</v>
          </cell>
          <cell r="Q720" t="str">
            <v>?</v>
          </cell>
          <cell r="R720" t="str">
            <v>?</v>
          </cell>
          <cell r="S720">
            <v>63166.67</v>
          </cell>
          <cell r="V720">
            <v>6</v>
          </cell>
          <cell r="W720" t="str">
            <v>?</v>
          </cell>
          <cell r="X720" t="str">
            <v>No</v>
          </cell>
          <cell r="Y720" t="str">
            <v>No</v>
          </cell>
          <cell r="AA720" t="str">
            <v>No</v>
          </cell>
          <cell r="AB720">
            <v>0.08</v>
          </cell>
          <cell r="AC720">
            <v>8229</v>
          </cell>
          <cell r="AD720">
            <v>7.68</v>
          </cell>
          <cell r="AE720">
            <v>5627.5943960000004</v>
          </cell>
        </row>
        <row r="721">
          <cell r="C721" t="str">
            <v>Iran (Islamic Rep. of)</v>
          </cell>
          <cell r="D721" t="str">
            <v>Datak Telecom [Iran (Islamic Rep. of)]</v>
          </cell>
          <cell r="E721" t="str">
            <v>ADSL</v>
          </cell>
          <cell r="F721" t="str">
            <v>OPTP00128</v>
          </cell>
          <cell r="H721">
            <v>128</v>
          </cell>
          <cell r="I721" t="str">
            <v>Kbps</v>
          </cell>
          <cell r="J721">
            <v>0.128</v>
          </cell>
          <cell r="K721">
            <v>128</v>
          </cell>
          <cell r="L721" t="str">
            <v>Kbps</v>
          </cell>
          <cell r="M721">
            <v>1</v>
          </cell>
          <cell r="N721" t="str">
            <v>GB</v>
          </cell>
          <cell r="O721">
            <v>1</v>
          </cell>
          <cell r="P721" t="str">
            <v>IRR</v>
          </cell>
          <cell r="Q721" t="str">
            <v>?</v>
          </cell>
          <cell r="R721" t="str">
            <v>?</v>
          </cell>
          <cell r="S721">
            <v>47833.33</v>
          </cell>
          <cell r="V721">
            <v>12</v>
          </cell>
          <cell r="W721" t="str">
            <v>?</v>
          </cell>
          <cell r="X721" t="str">
            <v>No</v>
          </cell>
          <cell r="Y721" t="str">
            <v>No</v>
          </cell>
          <cell r="AA721" t="str">
            <v>No</v>
          </cell>
          <cell r="AB721">
            <v>0.08</v>
          </cell>
          <cell r="AC721">
            <v>8229</v>
          </cell>
          <cell r="AD721">
            <v>5.81</v>
          </cell>
          <cell r="AE721">
            <v>5627.5943960000004</v>
          </cell>
        </row>
        <row r="722">
          <cell r="C722" t="str">
            <v>Iran (Islamic Rep. of)</v>
          </cell>
          <cell r="D722" t="str">
            <v>Datak Telecom [Iran (Islamic Rep. of)]</v>
          </cell>
          <cell r="E722" t="str">
            <v>ADSL</v>
          </cell>
          <cell r="F722" t="str">
            <v>OPTP00256</v>
          </cell>
          <cell r="H722">
            <v>256</v>
          </cell>
          <cell r="I722" t="str">
            <v>Kbps</v>
          </cell>
          <cell r="J722">
            <v>0.25600000000000001</v>
          </cell>
          <cell r="K722">
            <v>256</v>
          </cell>
          <cell r="L722" t="str">
            <v>Kbps</v>
          </cell>
          <cell r="M722">
            <v>3</v>
          </cell>
          <cell r="N722" t="str">
            <v>GB</v>
          </cell>
          <cell r="O722">
            <v>3</v>
          </cell>
          <cell r="P722" t="str">
            <v>IRR</v>
          </cell>
          <cell r="Q722" t="str">
            <v>?</v>
          </cell>
          <cell r="R722" t="str">
            <v>?</v>
          </cell>
          <cell r="S722">
            <v>138000</v>
          </cell>
          <cell r="V722">
            <v>1</v>
          </cell>
          <cell r="W722" t="str">
            <v>?</v>
          </cell>
          <cell r="X722" t="str">
            <v>No</v>
          </cell>
          <cell r="Y722" t="str">
            <v>No</v>
          </cell>
          <cell r="AA722" t="str">
            <v>No</v>
          </cell>
          <cell r="AB722">
            <v>0.08</v>
          </cell>
          <cell r="AC722">
            <v>8229</v>
          </cell>
          <cell r="AD722">
            <v>16.77</v>
          </cell>
          <cell r="AE722">
            <v>5627.5943960000004</v>
          </cell>
        </row>
        <row r="723">
          <cell r="C723" t="str">
            <v>Iran (Islamic Rep. of)</v>
          </cell>
          <cell r="D723" t="str">
            <v>Datak Telecom [Iran (Islamic Rep. of)]</v>
          </cell>
          <cell r="E723" t="str">
            <v>ADSL</v>
          </cell>
          <cell r="F723" t="str">
            <v>OPTP00256</v>
          </cell>
          <cell r="H723">
            <v>256</v>
          </cell>
          <cell r="I723" t="str">
            <v>Kbps</v>
          </cell>
          <cell r="J723">
            <v>0.25600000000000001</v>
          </cell>
          <cell r="K723">
            <v>256</v>
          </cell>
          <cell r="L723" t="str">
            <v>Kbps</v>
          </cell>
          <cell r="M723">
            <v>1.6666666670000001</v>
          </cell>
          <cell r="N723" t="str">
            <v>GB</v>
          </cell>
          <cell r="O723">
            <v>1.67</v>
          </cell>
          <cell r="P723" t="str">
            <v>IRR</v>
          </cell>
          <cell r="Q723" t="str">
            <v>?</v>
          </cell>
          <cell r="R723" t="str">
            <v>?</v>
          </cell>
          <cell r="S723">
            <v>90000</v>
          </cell>
          <cell r="V723">
            <v>3</v>
          </cell>
          <cell r="W723" t="str">
            <v>?</v>
          </cell>
          <cell r="X723" t="str">
            <v>No</v>
          </cell>
          <cell r="Y723" t="str">
            <v>No</v>
          </cell>
          <cell r="AA723" t="str">
            <v>No</v>
          </cell>
          <cell r="AB723">
            <v>0.08</v>
          </cell>
          <cell r="AC723">
            <v>8229</v>
          </cell>
          <cell r="AD723">
            <v>10.94</v>
          </cell>
          <cell r="AE723">
            <v>5627.5943960000004</v>
          </cell>
        </row>
        <row r="724">
          <cell r="C724" t="str">
            <v>Iran (Islamic Rep. of)</v>
          </cell>
          <cell r="D724" t="str">
            <v>Datak Telecom [Iran (Islamic Rep. of)]</v>
          </cell>
          <cell r="E724" t="str">
            <v>ADSL</v>
          </cell>
          <cell r="F724" t="str">
            <v>OPTP00256</v>
          </cell>
          <cell r="H724">
            <v>256</v>
          </cell>
          <cell r="I724" t="str">
            <v>Kbps</v>
          </cell>
          <cell r="J724">
            <v>0.25600000000000001</v>
          </cell>
          <cell r="K724">
            <v>256</v>
          </cell>
          <cell r="L724" t="str">
            <v>Kbps</v>
          </cell>
          <cell r="M724">
            <v>1.3333333329999999</v>
          </cell>
          <cell r="N724" t="str">
            <v>GB</v>
          </cell>
          <cell r="O724">
            <v>1.33</v>
          </cell>
          <cell r="P724" t="str">
            <v>IRR</v>
          </cell>
          <cell r="Q724" t="str">
            <v>?</v>
          </cell>
          <cell r="R724" t="str">
            <v>?</v>
          </cell>
          <cell r="S724">
            <v>70333.33</v>
          </cell>
          <cell r="V724">
            <v>6</v>
          </cell>
          <cell r="W724" t="str">
            <v>?</v>
          </cell>
          <cell r="X724" t="str">
            <v>No</v>
          </cell>
          <cell r="Y724" t="str">
            <v>No</v>
          </cell>
          <cell r="AA724" t="str">
            <v>No</v>
          </cell>
          <cell r="AB724">
            <v>0.08</v>
          </cell>
          <cell r="AC724">
            <v>8229</v>
          </cell>
          <cell r="AD724">
            <v>8.5500000000000007</v>
          </cell>
          <cell r="AE724">
            <v>5627.5943960000004</v>
          </cell>
        </row>
        <row r="725">
          <cell r="C725" t="str">
            <v>Iran (Islamic Rep. of)</v>
          </cell>
          <cell r="D725" t="str">
            <v>Datak Telecom [Iran (Islamic Rep. of)]</v>
          </cell>
          <cell r="E725" t="str">
            <v>ADSL</v>
          </cell>
          <cell r="F725" t="str">
            <v>OPTP00256</v>
          </cell>
          <cell r="H725">
            <v>256</v>
          </cell>
          <cell r="I725" t="str">
            <v>Kbps</v>
          </cell>
          <cell r="J725">
            <v>0.25600000000000001</v>
          </cell>
          <cell r="K725">
            <v>256</v>
          </cell>
          <cell r="L725" t="str">
            <v>Kbps</v>
          </cell>
          <cell r="M725">
            <v>1</v>
          </cell>
          <cell r="N725" t="str">
            <v>GB</v>
          </cell>
          <cell r="O725">
            <v>1</v>
          </cell>
          <cell r="P725" t="str">
            <v>IRR</v>
          </cell>
          <cell r="Q725" t="str">
            <v>?</v>
          </cell>
          <cell r="R725" t="str">
            <v>?</v>
          </cell>
          <cell r="S725">
            <v>47083.33</v>
          </cell>
          <cell r="V725">
            <v>12</v>
          </cell>
          <cell r="W725" t="str">
            <v>?</v>
          </cell>
          <cell r="X725" t="str">
            <v>No</v>
          </cell>
          <cell r="Y725" t="str">
            <v>No</v>
          </cell>
          <cell r="AA725" t="str">
            <v>No</v>
          </cell>
          <cell r="AB725">
            <v>0.08</v>
          </cell>
          <cell r="AC725">
            <v>8229</v>
          </cell>
          <cell r="AD725">
            <v>5.72</v>
          </cell>
          <cell r="AE725">
            <v>5627.5943960000004</v>
          </cell>
        </row>
        <row r="726">
          <cell r="C726" t="str">
            <v>Iran (Islamic Rep. of)</v>
          </cell>
          <cell r="D726" t="str">
            <v>Datak Telecom [Iran (Islamic Rep. of)]</v>
          </cell>
          <cell r="E726" t="str">
            <v>ADSL</v>
          </cell>
          <cell r="F726" t="str">
            <v>OPTP00512</v>
          </cell>
          <cell r="H726">
            <v>512</v>
          </cell>
          <cell r="I726" t="str">
            <v>Kbps</v>
          </cell>
          <cell r="J726">
            <v>0.51200000000000001</v>
          </cell>
          <cell r="K726">
            <v>512</v>
          </cell>
          <cell r="L726" t="str">
            <v>Kbps</v>
          </cell>
          <cell r="M726">
            <v>3</v>
          </cell>
          <cell r="N726" t="str">
            <v>GB</v>
          </cell>
          <cell r="O726">
            <v>3</v>
          </cell>
          <cell r="P726" t="str">
            <v>IRR</v>
          </cell>
          <cell r="Q726" t="str">
            <v>?</v>
          </cell>
          <cell r="R726" t="str">
            <v>?</v>
          </cell>
          <cell r="S726">
            <v>153000</v>
          </cell>
          <cell r="V726">
            <v>1</v>
          </cell>
          <cell r="W726" t="str">
            <v>?</v>
          </cell>
          <cell r="X726" t="str">
            <v>No</v>
          </cell>
          <cell r="Y726" t="str">
            <v>No</v>
          </cell>
          <cell r="AA726" t="str">
            <v>No</v>
          </cell>
          <cell r="AB726">
            <v>0.08</v>
          </cell>
          <cell r="AC726">
            <v>8229</v>
          </cell>
          <cell r="AD726">
            <v>18.59</v>
          </cell>
          <cell r="AE726">
            <v>5627.5943960000004</v>
          </cell>
        </row>
        <row r="727">
          <cell r="C727" t="str">
            <v>Iran (Islamic Rep. of)</v>
          </cell>
          <cell r="D727" t="str">
            <v>Datak Telecom [Iran (Islamic Rep. of)]</v>
          </cell>
          <cell r="E727" t="str">
            <v>ADSL</v>
          </cell>
          <cell r="F727" t="str">
            <v>OPTP00512</v>
          </cell>
          <cell r="H727">
            <v>512</v>
          </cell>
          <cell r="I727" t="str">
            <v>Kbps</v>
          </cell>
          <cell r="J727">
            <v>0.51200000000000001</v>
          </cell>
          <cell r="K727">
            <v>512</v>
          </cell>
          <cell r="L727" t="str">
            <v>Kbps</v>
          </cell>
          <cell r="M727">
            <v>1.6666666670000001</v>
          </cell>
          <cell r="N727" t="str">
            <v>GB</v>
          </cell>
          <cell r="O727">
            <v>1.67</v>
          </cell>
          <cell r="P727" t="str">
            <v>IRR</v>
          </cell>
          <cell r="Q727" t="str">
            <v>?</v>
          </cell>
          <cell r="R727" t="str">
            <v>?</v>
          </cell>
          <cell r="S727">
            <v>105000</v>
          </cell>
          <cell r="V727">
            <v>3</v>
          </cell>
          <cell r="W727" t="str">
            <v>?</v>
          </cell>
          <cell r="X727" t="str">
            <v>No</v>
          </cell>
          <cell r="Y727" t="str">
            <v>No</v>
          </cell>
          <cell r="AA727" t="str">
            <v>No</v>
          </cell>
          <cell r="AB727">
            <v>0.08</v>
          </cell>
          <cell r="AC727">
            <v>8229</v>
          </cell>
          <cell r="AD727">
            <v>12.76</v>
          </cell>
          <cell r="AE727">
            <v>5627.5943960000004</v>
          </cell>
        </row>
        <row r="728">
          <cell r="C728" t="str">
            <v>Iran (Islamic Rep. of)</v>
          </cell>
          <cell r="D728" t="str">
            <v>Datak Telecom [Iran (Islamic Rep. of)]</v>
          </cell>
          <cell r="E728" t="str">
            <v>ADSL</v>
          </cell>
          <cell r="F728" t="str">
            <v>OPTP00512</v>
          </cell>
          <cell r="H728">
            <v>512</v>
          </cell>
          <cell r="I728" t="str">
            <v>Kbps</v>
          </cell>
          <cell r="J728">
            <v>0.51200000000000001</v>
          </cell>
          <cell r="K728">
            <v>512</v>
          </cell>
          <cell r="L728" t="str">
            <v>Kbps</v>
          </cell>
          <cell r="M728">
            <v>1.3333333329999999</v>
          </cell>
          <cell r="N728" t="str">
            <v>GB</v>
          </cell>
          <cell r="O728">
            <v>1.33</v>
          </cell>
          <cell r="P728" t="str">
            <v>IRR</v>
          </cell>
          <cell r="Q728" t="str">
            <v>?</v>
          </cell>
          <cell r="R728" t="str">
            <v>?</v>
          </cell>
          <cell r="S728">
            <v>84500</v>
          </cell>
          <cell r="V728">
            <v>6</v>
          </cell>
          <cell r="W728" t="str">
            <v>?</v>
          </cell>
          <cell r="X728" t="str">
            <v>No</v>
          </cell>
          <cell r="Y728" t="str">
            <v>No</v>
          </cell>
          <cell r="AA728" t="str">
            <v>No</v>
          </cell>
          <cell r="AB728">
            <v>0.08</v>
          </cell>
          <cell r="AC728">
            <v>8229</v>
          </cell>
          <cell r="AD728">
            <v>10.27</v>
          </cell>
          <cell r="AE728">
            <v>5627.5943960000004</v>
          </cell>
        </row>
        <row r="729">
          <cell r="C729" t="str">
            <v>Iran (Islamic Rep. of)</v>
          </cell>
          <cell r="D729" t="str">
            <v>Datak Telecom [Iran (Islamic Rep. of)]</v>
          </cell>
          <cell r="E729" t="str">
            <v>ADSL</v>
          </cell>
          <cell r="F729" t="str">
            <v>OPTP00512</v>
          </cell>
          <cell r="H729">
            <v>512</v>
          </cell>
          <cell r="I729" t="str">
            <v>Kbps</v>
          </cell>
          <cell r="J729">
            <v>0.51200000000000001</v>
          </cell>
          <cell r="K729">
            <v>512</v>
          </cell>
          <cell r="L729" t="str">
            <v>Kbps</v>
          </cell>
          <cell r="M729">
            <v>1</v>
          </cell>
          <cell r="N729" t="str">
            <v>GB</v>
          </cell>
          <cell r="O729">
            <v>1</v>
          </cell>
          <cell r="P729" t="str">
            <v>IRR</v>
          </cell>
          <cell r="Q729" t="str">
            <v>?</v>
          </cell>
          <cell r="R729" t="str">
            <v>?</v>
          </cell>
          <cell r="S729">
            <v>68083.33</v>
          </cell>
          <cell r="V729">
            <v>12</v>
          </cell>
          <cell r="W729" t="str">
            <v>?</v>
          </cell>
          <cell r="X729" t="str">
            <v>No</v>
          </cell>
          <cell r="Y729" t="str">
            <v>No</v>
          </cell>
          <cell r="AA729" t="str">
            <v>No</v>
          </cell>
          <cell r="AB729">
            <v>0.08</v>
          </cell>
          <cell r="AC729">
            <v>8229</v>
          </cell>
          <cell r="AD729">
            <v>8.27</v>
          </cell>
          <cell r="AE729">
            <v>5627.5943960000004</v>
          </cell>
        </row>
        <row r="730">
          <cell r="C730" t="str">
            <v>Iran (Islamic Rep. of)</v>
          </cell>
          <cell r="D730" t="str">
            <v>Datak Telecom [Iran (Islamic Rep. of)]</v>
          </cell>
          <cell r="E730" t="str">
            <v>ADSL</v>
          </cell>
          <cell r="F730" t="str">
            <v>OPTP01024</v>
          </cell>
          <cell r="H730">
            <v>1024</v>
          </cell>
          <cell r="I730" t="str">
            <v>Kbps</v>
          </cell>
          <cell r="J730">
            <v>1.024</v>
          </cell>
          <cell r="K730">
            <v>768</v>
          </cell>
          <cell r="L730" t="str">
            <v>Kbps</v>
          </cell>
          <cell r="M730">
            <v>3</v>
          </cell>
          <cell r="N730" t="str">
            <v>GB</v>
          </cell>
          <cell r="O730">
            <v>3</v>
          </cell>
          <cell r="P730" t="str">
            <v>IRR</v>
          </cell>
          <cell r="Q730" t="str">
            <v>?</v>
          </cell>
          <cell r="R730" t="str">
            <v>?</v>
          </cell>
          <cell r="S730">
            <v>183000</v>
          </cell>
          <cell r="V730">
            <v>1</v>
          </cell>
          <cell r="W730" t="str">
            <v>?</v>
          </cell>
          <cell r="X730" t="str">
            <v>No</v>
          </cell>
          <cell r="Y730" t="str">
            <v>No</v>
          </cell>
          <cell r="AA730" t="str">
            <v>No</v>
          </cell>
          <cell r="AB730">
            <v>0.08</v>
          </cell>
          <cell r="AC730">
            <v>8229</v>
          </cell>
          <cell r="AD730">
            <v>22.24</v>
          </cell>
          <cell r="AE730">
            <v>5627.5943960000004</v>
          </cell>
        </row>
        <row r="731">
          <cell r="C731" t="str">
            <v>Iran (Islamic Rep. of)</v>
          </cell>
          <cell r="D731" t="str">
            <v>Datak Telecom [Iran (Islamic Rep. of)]</v>
          </cell>
          <cell r="E731" t="str">
            <v>ADSL</v>
          </cell>
          <cell r="F731" t="str">
            <v>OPTP01024</v>
          </cell>
          <cell r="H731">
            <v>1024</v>
          </cell>
          <cell r="I731" t="str">
            <v>Kbps</v>
          </cell>
          <cell r="J731">
            <v>1.024</v>
          </cell>
          <cell r="K731">
            <v>768</v>
          </cell>
          <cell r="L731" t="str">
            <v>Kbps</v>
          </cell>
          <cell r="M731">
            <v>1.6666666670000001</v>
          </cell>
          <cell r="N731" t="str">
            <v>GB</v>
          </cell>
          <cell r="O731">
            <v>1.67</v>
          </cell>
          <cell r="P731" t="str">
            <v>IRR</v>
          </cell>
          <cell r="Q731" t="str">
            <v>?</v>
          </cell>
          <cell r="R731" t="str">
            <v>?</v>
          </cell>
          <cell r="S731">
            <v>135000</v>
          </cell>
          <cell r="V731">
            <v>3</v>
          </cell>
          <cell r="W731" t="str">
            <v>?</v>
          </cell>
          <cell r="X731" t="str">
            <v>No</v>
          </cell>
          <cell r="Y731" t="str">
            <v>No</v>
          </cell>
          <cell r="AA731" t="str">
            <v>No</v>
          </cell>
          <cell r="AB731">
            <v>0.08</v>
          </cell>
          <cell r="AC731">
            <v>8229</v>
          </cell>
          <cell r="AD731">
            <v>16.41</v>
          </cell>
          <cell r="AE731">
            <v>5627.5943960000004</v>
          </cell>
        </row>
        <row r="732">
          <cell r="C732" t="str">
            <v>Iran (Islamic Rep. of)</v>
          </cell>
          <cell r="D732" t="str">
            <v>Datak Telecom [Iran (Islamic Rep. of)]</v>
          </cell>
          <cell r="E732" t="str">
            <v>ADSL</v>
          </cell>
          <cell r="F732" t="str">
            <v>OPTP01024</v>
          </cell>
          <cell r="H732">
            <v>1024</v>
          </cell>
          <cell r="I732" t="str">
            <v>Kbps</v>
          </cell>
          <cell r="J732">
            <v>1.024</v>
          </cell>
          <cell r="K732">
            <v>768</v>
          </cell>
          <cell r="L732" t="str">
            <v>Kbps</v>
          </cell>
          <cell r="M732">
            <v>1.3333333329999999</v>
          </cell>
          <cell r="N732" t="str">
            <v>GB</v>
          </cell>
          <cell r="O732">
            <v>1.33</v>
          </cell>
          <cell r="P732" t="str">
            <v>IRR</v>
          </cell>
          <cell r="Q732" t="str">
            <v>?</v>
          </cell>
          <cell r="R732" t="str">
            <v>?</v>
          </cell>
          <cell r="S732">
            <v>107166.67</v>
          </cell>
          <cell r="V732">
            <v>6</v>
          </cell>
          <cell r="W732" t="str">
            <v>?</v>
          </cell>
          <cell r="X732" t="str">
            <v>No</v>
          </cell>
          <cell r="Y732" t="str">
            <v>No</v>
          </cell>
          <cell r="AA732" t="str">
            <v>No</v>
          </cell>
          <cell r="AB732">
            <v>0.08</v>
          </cell>
          <cell r="AC732">
            <v>8229</v>
          </cell>
          <cell r="AD732">
            <v>13.02</v>
          </cell>
          <cell r="AE732">
            <v>5627.5943960000004</v>
          </cell>
        </row>
        <row r="733">
          <cell r="C733" t="str">
            <v>Iran (Islamic Rep. of)</v>
          </cell>
          <cell r="D733" t="str">
            <v>Datak Telecom [Iran (Islamic Rep. of)]</v>
          </cell>
          <cell r="E733" t="str">
            <v>ADSL</v>
          </cell>
          <cell r="F733" t="str">
            <v>OPTP01024</v>
          </cell>
          <cell r="H733">
            <v>1024</v>
          </cell>
          <cell r="I733" t="str">
            <v>Kbps</v>
          </cell>
          <cell r="J733">
            <v>1.024</v>
          </cell>
          <cell r="K733">
            <v>768</v>
          </cell>
          <cell r="L733" t="str">
            <v>Kbps</v>
          </cell>
          <cell r="M733">
            <v>1</v>
          </cell>
          <cell r="N733" t="str">
            <v>GB</v>
          </cell>
          <cell r="O733">
            <v>1</v>
          </cell>
          <cell r="P733" t="str">
            <v>IRR</v>
          </cell>
          <cell r="Q733" t="str">
            <v>?</v>
          </cell>
          <cell r="R733" t="str">
            <v>?</v>
          </cell>
          <cell r="S733">
            <v>86583.33</v>
          </cell>
          <cell r="V733">
            <v>12</v>
          </cell>
          <cell r="W733" t="str">
            <v>?</v>
          </cell>
          <cell r="X733" t="str">
            <v>No</v>
          </cell>
          <cell r="Y733" t="str">
            <v>No</v>
          </cell>
          <cell r="AA733" t="str">
            <v>No</v>
          </cell>
          <cell r="AB733">
            <v>0.08</v>
          </cell>
          <cell r="AC733">
            <v>8229</v>
          </cell>
          <cell r="AD733">
            <v>10.52</v>
          </cell>
          <cell r="AE733">
            <v>5627.5943960000004</v>
          </cell>
        </row>
        <row r="734">
          <cell r="C734" t="str">
            <v>Iran (Islamic Rep. of)</v>
          </cell>
          <cell r="D734" t="str">
            <v>Datak Telecom [Iran (Islamic Rep. of)]</v>
          </cell>
          <cell r="E734" t="str">
            <v>ADSL</v>
          </cell>
          <cell r="F734" t="str">
            <v>OPTP02048</v>
          </cell>
          <cell r="H734">
            <v>2048</v>
          </cell>
          <cell r="I734" t="str">
            <v>Kbps</v>
          </cell>
          <cell r="J734">
            <v>2.048</v>
          </cell>
          <cell r="K734">
            <v>768</v>
          </cell>
          <cell r="L734" t="str">
            <v>Kbps</v>
          </cell>
          <cell r="M734">
            <v>3</v>
          </cell>
          <cell r="N734" t="str">
            <v>GB</v>
          </cell>
          <cell r="O734">
            <v>3</v>
          </cell>
          <cell r="P734" t="str">
            <v>IRR</v>
          </cell>
          <cell r="Q734" t="str">
            <v>?</v>
          </cell>
          <cell r="R734" t="str">
            <v>?</v>
          </cell>
          <cell r="S734">
            <v>228000</v>
          </cell>
          <cell r="V734">
            <v>1</v>
          </cell>
          <cell r="W734" t="str">
            <v>?</v>
          </cell>
          <cell r="X734" t="str">
            <v>No</v>
          </cell>
          <cell r="Y734" t="str">
            <v>No</v>
          </cell>
          <cell r="AA734" t="str">
            <v>No</v>
          </cell>
          <cell r="AB734">
            <v>0.08</v>
          </cell>
          <cell r="AC734">
            <v>8229</v>
          </cell>
          <cell r="AD734">
            <v>27.71</v>
          </cell>
          <cell r="AE734">
            <v>5627.5943960000004</v>
          </cell>
        </row>
        <row r="735">
          <cell r="C735" t="str">
            <v>Iran (Islamic Rep. of)</v>
          </cell>
          <cell r="D735" t="str">
            <v>Datak Telecom [Iran (Islamic Rep. of)]</v>
          </cell>
          <cell r="E735" t="str">
            <v>ADSL</v>
          </cell>
          <cell r="F735" t="str">
            <v>OPTP02048</v>
          </cell>
          <cell r="H735">
            <v>2048</v>
          </cell>
          <cell r="I735" t="str">
            <v>Kbps</v>
          </cell>
          <cell r="J735">
            <v>2.048</v>
          </cell>
          <cell r="K735">
            <v>768</v>
          </cell>
          <cell r="L735" t="str">
            <v>Kbps</v>
          </cell>
          <cell r="M735">
            <v>1.6666666670000001</v>
          </cell>
          <cell r="N735" t="str">
            <v>GB</v>
          </cell>
          <cell r="O735">
            <v>1.67</v>
          </cell>
          <cell r="P735" t="str">
            <v>IRR</v>
          </cell>
          <cell r="Q735" t="str">
            <v>?</v>
          </cell>
          <cell r="R735" t="str">
            <v>?</v>
          </cell>
          <cell r="S735">
            <v>169000</v>
          </cell>
          <cell r="V735">
            <v>3</v>
          </cell>
          <cell r="W735" t="str">
            <v>?</v>
          </cell>
          <cell r="X735" t="str">
            <v>No</v>
          </cell>
          <cell r="Y735" t="str">
            <v>No</v>
          </cell>
          <cell r="AA735" t="str">
            <v>No</v>
          </cell>
          <cell r="AB735">
            <v>0.08</v>
          </cell>
          <cell r="AC735">
            <v>8229</v>
          </cell>
          <cell r="AD735">
            <v>20.54</v>
          </cell>
          <cell r="AE735">
            <v>5627.5943960000004</v>
          </cell>
        </row>
        <row r="736">
          <cell r="C736" t="str">
            <v>Iran (Islamic Rep. of)</v>
          </cell>
          <cell r="D736" t="str">
            <v>Datak Telecom [Iran (Islamic Rep. of)]</v>
          </cell>
          <cell r="E736" t="str">
            <v>ADSL</v>
          </cell>
          <cell r="F736" t="str">
            <v>OPTP02048</v>
          </cell>
          <cell r="H736">
            <v>2048</v>
          </cell>
          <cell r="I736" t="str">
            <v>Kbps</v>
          </cell>
          <cell r="J736">
            <v>2.048</v>
          </cell>
          <cell r="K736">
            <v>768</v>
          </cell>
          <cell r="L736" t="str">
            <v>Kbps</v>
          </cell>
          <cell r="M736">
            <v>1.3333333329999999</v>
          </cell>
          <cell r="N736" t="str">
            <v>GB</v>
          </cell>
          <cell r="O736">
            <v>1.33</v>
          </cell>
          <cell r="P736" t="str">
            <v>IRR</v>
          </cell>
          <cell r="Q736" t="str">
            <v>?</v>
          </cell>
          <cell r="R736" t="str">
            <v>?</v>
          </cell>
          <cell r="S736">
            <v>137666.67000000001</v>
          </cell>
          <cell r="V736">
            <v>6</v>
          </cell>
          <cell r="W736" t="str">
            <v>?</v>
          </cell>
          <cell r="X736" t="str">
            <v>No</v>
          </cell>
          <cell r="Y736" t="str">
            <v>No</v>
          </cell>
          <cell r="AA736" t="str">
            <v>No</v>
          </cell>
          <cell r="AB736">
            <v>0.08</v>
          </cell>
          <cell r="AC736">
            <v>8229</v>
          </cell>
          <cell r="AD736">
            <v>16.73</v>
          </cell>
          <cell r="AE736">
            <v>5627.5943960000004</v>
          </cell>
        </row>
        <row r="737">
          <cell r="C737" t="str">
            <v>Iran (Islamic Rep. of)</v>
          </cell>
          <cell r="D737" t="str">
            <v>Datak Telecom [Iran (Islamic Rep. of)]</v>
          </cell>
          <cell r="E737" t="str">
            <v>ADSL</v>
          </cell>
          <cell r="F737" t="str">
            <v>OPTP02048</v>
          </cell>
          <cell r="H737">
            <v>2048</v>
          </cell>
          <cell r="I737" t="str">
            <v>Kbps</v>
          </cell>
          <cell r="J737">
            <v>2.048</v>
          </cell>
          <cell r="K737">
            <v>768</v>
          </cell>
          <cell r="L737" t="str">
            <v>Kbps</v>
          </cell>
          <cell r="M737">
            <v>1</v>
          </cell>
          <cell r="N737" t="str">
            <v>GB</v>
          </cell>
          <cell r="O737">
            <v>1</v>
          </cell>
          <cell r="P737" t="str">
            <v>IRR</v>
          </cell>
          <cell r="Q737" t="str">
            <v>?</v>
          </cell>
          <cell r="R737" t="str">
            <v>?</v>
          </cell>
          <cell r="S737">
            <v>120500</v>
          </cell>
          <cell r="V737">
            <v>12</v>
          </cell>
          <cell r="W737" t="str">
            <v>?</v>
          </cell>
          <cell r="X737" t="str">
            <v>No</v>
          </cell>
          <cell r="Y737" t="str">
            <v>No</v>
          </cell>
          <cell r="AA737" t="str">
            <v>No</v>
          </cell>
          <cell r="AB737">
            <v>0.08</v>
          </cell>
          <cell r="AC737">
            <v>8229</v>
          </cell>
          <cell r="AD737">
            <v>14.64</v>
          </cell>
          <cell r="AE737">
            <v>5627.5943960000004</v>
          </cell>
        </row>
        <row r="738">
          <cell r="C738" t="str">
            <v>Iran (Islamic Rep. of)</v>
          </cell>
          <cell r="D738" t="str">
            <v>Datak Telecom [Iran (Islamic Rep. of)]</v>
          </cell>
          <cell r="E738" t="str">
            <v>ADSL</v>
          </cell>
          <cell r="F738" t="str">
            <v>OPTP04096</v>
          </cell>
          <cell r="H738">
            <v>4096</v>
          </cell>
          <cell r="I738" t="str">
            <v>Kbps</v>
          </cell>
          <cell r="J738">
            <v>4.0960000000000001</v>
          </cell>
          <cell r="K738">
            <v>768</v>
          </cell>
          <cell r="L738" t="str">
            <v>Kbps</v>
          </cell>
          <cell r="M738">
            <v>4</v>
          </cell>
          <cell r="N738" t="str">
            <v>GB</v>
          </cell>
          <cell r="O738">
            <v>4</v>
          </cell>
          <cell r="P738" t="str">
            <v>IRR</v>
          </cell>
          <cell r="Q738" t="str">
            <v>?</v>
          </cell>
          <cell r="R738" t="str">
            <v>?</v>
          </cell>
          <cell r="S738">
            <v>264000</v>
          </cell>
          <cell r="V738">
            <v>1</v>
          </cell>
          <cell r="W738" t="str">
            <v>?</v>
          </cell>
          <cell r="X738" t="str">
            <v>No</v>
          </cell>
          <cell r="Y738" t="str">
            <v>No</v>
          </cell>
          <cell r="AA738" t="str">
            <v>No</v>
          </cell>
          <cell r="AB738">
            <v>0.08</v>
          </cell>
          <cell r="AC738">
            <v>8229</v>
          </cell>
          <cell r="AD738">
            <v>32.08</v>
          </cell>
          <cell r="AE738">
            <v>5627.5943960000004</v>
          </cell>
        </row>
        <row r="739">
          <cell r="C739" t="str">
            <v>Iran (Islamic Rep. of)</v>
          </cell>
          <cell r="D739" t="str">
            <v>Datak Telecom [Iran (Islamic Rep. of)]</v>
          </cell>
          <cell r="E739" t="str">
            <v>ADSL</v>
          </cell>
          <cell r="F739" t="str">
            <v>OPTP04096</v>
          </cell>
          <cell r="H739">
            <v>4096</v>
          </cell>
          <cell r="I739" t="str">
            <v>Kbps</v>
          </cell>
          <cell r="J739">
            <v>4.0960000000000001</v>
          </cell>
          <cell r="K739">
            <v>768</v>
          </cell>
          <cell r="L739" t="str">
            <v>Kbps</v>
          </cell>
          <cell r="M739">
            <v>2</v>
          </cell>
          <cell r="N739" t="str">
            <v>GB</v>
          </cell>
          <cell r="O739">
            <v>2</v>
          </cell>
          <cell r="P739" t="str">
            <v>IRR</v>
          </cell>
          <cell r="Q739" t="str">
            <v>?</v>
          </cell>
          <cell r="R739" t="str">
            <v>?</v>
          </cell>
          <cell r="S739">
            <v>189333.33</v>
          </cell>
          <cell r="V739">
            <v>3</v>
          </cell>
          <cell r="W739" t="str">
            <v>?</v>
          </cell>
          <cell r="X739" t="str">
            <v>No</v>
          </cell>
          <cell r="Y739" t="str">
            <v>No</v>
          </cell>
          <cell r="AA739" t="str">
            <v>No</v>
          </cell>
          <cell r="AB739">
            <v>0.08</v>
          </cell>
          <cell r="AC739">
            <v>8229</v>
          </cell>
          <cell r="AD739">
            <v>23.01</v>
          </cell>
          <cell r="AE739">
            <v>5627.5943960000004</v>
          </cell>
        </row>
        <row r="740">
          <cell r="C740" t="str">
            <v>Iran (Islamic Rep. of)</v>
          </cell>
          <cell r="D740" t="str">
            <v>Datak Telecom [Iran (Islamic Rep. of)]</v>
          </cell>
          <cell r="E740" t="str">
            <v>ADSL</v>
          </cell>
          <cell r="F740" t="str">
            <v>OPTP04096</v>
          </cell>
          <cell r="H740">
            <v>4096</v>
          </cell>
          <cell r="I740" t="str">
            <v>Kbps</v>
          </cell>
          <cell r="J740">
            <v>4.0960000000000001</v>
          </cell>
          <cell r="K740">
            <v>768</v>
          </cell>
          <cell r="L740" t="str">
            <v>Kbps</v>
          </cell>
          <cell r="M740">
            <v>1.5</v>
          </cell>
          <cell r="N740" t="str">
            <v>GB</v>
          </cell>
          <cell r="O740">
            <v>1.5</v>
          </cell>
          <cell r="P740" t="str">
            <v>IRR</v>
          </cell>
          <cell r="Q740" t="str">
            <v>?</v>
          </cell>
          <cell r="R740" t="str">
            <v>?</v>
          </cell>
          <cell r="S740">
            <v>151666.67000000001</v>
          </cell>
          <cell r="V740">
            <v>6</v>
          </cell>
          <cell r="W740" t="str">
            <v>?</v>
          </cell>
          <cell r="X740" t="str">
            <v>No</v>
          </cell>
          <cell r="Y740" t="str">
            <v>No</v>
          </cell>
          <cell r="AA740" t="str">
            <v>No</v>
          </cell>
          <cell r="AB740">
            <v>0.08</v>
          </cell>
          <cell r="AC740">
            <v>8229</v>
          </cell>
          <cell r="AD740">
            <v>18.43</v>
          </cell>
          <cell r="AE740">
            <v>5627.5943960000004</v>
          </cell>
        </row>
        <row r="741">
          <cell r="C741" t="str">
            <v>Iran (Islamic Rep. of)</v>
          </cell>
          <cell r="D741" t="str">
            <v>Datak Telecom [Iran (Islamic Rep. of)]</v>
          </cell>
          <cell r="E741" t="str">
            <v>ADSL</v>
          </cell>
          <cell r="F741" t="str">
            <v>OPTP04096</v>
          </cell>
          <cell r="H741">
            <v>4096</v>
          </cell>
          <cell r="I741" t="str">
            <v>Kbps</v>
          </cell>
          <cell r="J741">
            <v>4.0960000000000001</v>
          </cell>
          <cell r="K741">
            <v>768</v>
          </cell>
          <cell r="L741" t="str">
            <v>Kbps</v>
          </cell>
          <cell r="M741">
            <v>1</v>
          </cell>
          <cell r="N741" t="str">
            <v>GB</v>
          </cell>
          <cell r="O741">
            <v>1</v>
          </cell>
          <cell r="P741" t="str">
            <v>IRR</v>
          </cell>
          <cell r="Q741" t="str">
            <v>?</v>
          </cell>
          <cell r="R741" t="str">
            <v>?</v>
          </cell>
          <cell r="S741">
            <v>128000</v>
          </cell>
          <cell r="V741">
            <v>12</v>
          </cell>
          <cell r="W741" t="str">
            <v>?</v>
          </cell>
          <cell r="X741" t="str">
            <v>No</v>
          </cell>
          <cell r="Y741" t="str">
            <v>No</v>
          </cell>
          <cell r="AA741" t="str">
            <v>No</v>
          </cell>
          <cell r="AB741">
            <v>0.08</v>
          </cell>
          <cell r="AC741">
            <v>8229</v>
          </cell>
          <cell r="AD741">
            <v>15.55</v>
          </cell>
          <cell r="AE741">
            <v>5627.5943960000004</v>
          </cell>
        </row>
        <row r="742">
          <cell r="C742" t="str">
            <v>Iran (Islamic Rep. of)</v>
          </cell>
          <cell r="D742" t="str">
            <v>Datak Telecom [Iran (Islamic Rep. of)]</v>
          </cell>
          <cell r="E742" t="str">
            <v>ADSL</v>
          </cell>
          <cell r="F742" t="str">
            <v>OPTP08192</v>
          </cell>
          <cell r="H742">
            <v>8192</v>
          </cell>
          <cell r="I742" t="str">
            <v>Kbps</v>
          </cell>
          <cell r="J742">
            <v>8.1920000000000002</v>
          </cell>
          <cell r="K742">
            <v>1024</v>
          </cell>
          <cell r="L742" t="str">
            <v>Kbps</v>
          </cell>
          <cell r="M742">
            <v>5</v>
          </cell>
          <cell r="N742" t="str">
            <v>GB</v>
          </cell>
          <cell r="O742">
            <v>5</v>
          </cell>
          <cell r="P742" t="str">
            <v>IRR</v>
          </cell>
          <cell r="Q742" t="str">
            <v>?</v>
          </cell>
          <cell r="R742" t="str">
            <v>?</v>
          </cell>
          <cell r="S742">
            <v>300000</v>
          </cell>
          <cell r="V742">
            <v>1</v>
          </cell>
          <cell r="W742" t="str">
            <v>?</v>
          </cell>
          <cell r="X742" t="str">
            <v>No</v>
          </cell>
          <cell r="Y742" t="str">
            <v>No</v>
          </cell>
          <cell r="AA742" t="str">
            <v>No</v>
          </cell>
          <cell r="AB742">
            <v>0.08</v>
          </cell>
          <cell r="AC742">
            <v>8229</v>
          </cell>
          <cell r="AD742">
            <v>36.46</v>
          </cell>
          <cell r="AE742">
            <v>5627.5943960000004</v>
          </cell>
        </row>
        <row r="743">
          <cell r="C743" t="str">
            <v>Iran (Islamic Rep. of)</v>
          </cell>
          <cell r="D743" t="str">
            <v>Datak Telecom [Iran (Islamic Rep. of)]</v>
          </cell>
          <cell r="E743" t="str">
            <v>ADSL</v>
          </cell>
          <cell r="F743" t="str">
            <v>OPTP08192</v>
          </cell>
          <cell r="H743">
            <v>8192</v>
          </cell>
          <cell r="I743" t="str">
            <v>Kbps</v>
          </cell>
          <cell r="J743">
            <v>8.1920000000000002</v>
          </cell>
          <cell r="K743">
            <v>1024</v>
          </cell>
          <cell r="L743" t="str">
            <v>Kbps</v>
          </cell>
          <cell r="M743">
            <v>2.3333333330000001</v>
          </cell>
          <cell r="N743" t="str">
            <v>GB</v>
          </cell>
          <cell r="O743">
            <v>2.33</v>
          </cell>
          <cell r="P743" t="str">
            <v>IRR</v>
          </cell>
          <cell r="Q743" t="str">
            <v>?</v>
          </cell>
          <cell r="R743" t="str">
            <v>?</v>
          </cell>
          <cell r="S743">
            <v>198333.33</v>
          </cell>
          <cell r="V743">
            <v>3</v>
          </cell>
          <cell r="W743" t="str">
            <v>?</v>
          </cell>
          <cell r="X743" t="str">
            <v>No</v>
          </cell>
          <cell r="Y743" t="str">
            <v>No</v>
          </cell>
          <cell r="AA743" t="str">
            <v>No</v>
          </cell>
          <cell r="AB743">
            <v>0.08</v>
          </cell>
          <cell r="AC743">
            <v>8229</v>
          </cell>
          <cell r="AD743">
            <v>24.1</v>
          </cell>
          <cell r="AE743">
            <v>5627.5943960000004</v>
          </cell>
        </row>
        <row r="744">
          <cell r="C744" t="str">
            <v>Iran (Islamic Rep. of)</v>
          </cell>
          <cell r="D744" t="str">
            <v>Datak Telecom [Iran (Islamic Rep. of)]</v>
          </cell>
          <cell r="E744" t="str">
            <v>ADSL</v>
          </cell>
          <cell r="F744" t="str">
            <v>OPTP08192</v>
          </cell>
          <cell r="H744">
            <v>8192</v>
          </cell>
          <cell r="I744" t="str">
            <v>Kbps</v>
          </cell>
          <cell r="J744">
            <v>8.1920000000000002</v>
          </cell>
          <cell r="K744">
            <v>1024</v>
          </cell>
          <cell r="L744" t="str">
            <v>Kbps</v>
          </cell>
          <cell r="M744">
            <v>1.6666666670000001</v>
          </cell>
          <cell r="N744" t="str">
            <v>GB</v>
          </cell>
          <cell r="O744">
            <v>1.67</v>
          </cell>
          <cell r="P744" t="str">
            <v>IRR</v>
          </cell>
          <cell r="Q744" t="str">
            <v>?</v>
          </cell>
          <cell r="R744" t="str">
            <v>?</v>
          </cell>
          <cell r="S744">
            <v>173333.33</v>
          </cell>
          <cell r="V744">
            <v>6</v>
          </cell>
          <cell r="W744" t="str">
            <v>?</v>
          </cell>
          <cell r="X744" t="str">
            <v>No</v>
          </cell>
          <cell r="Y744" t="str">
            <v>No</v>
          </cell>
          <cell r="AA744" t="str">
            <v>No</v>
          </cell>
          <cell r="AB744">
            <v>0.08</v>
          </cell>
          <cell r="AC744">
            <v>8229</v>
          </cell>
          <cell r="AD744">
            <v>21.06</v>
          </cell>
          <cell r="AE744">
            <v>5627.5943960000004</v>
          </cell>
        </row>
        <row r="745">
          <cell r="C745" t="str">
            <v>Iran (Islamic Rep. of)</v>
          </cell>
          <cell r="D745" t="str">
            <v>Datak Telecom [Iran (Islamic Rep. of)]</v>
          </cell>
          <cell r="E745" t="str">
            <v>ADSL</v>
          </cell>
          <cell r="F745" t="str">
            <v>OPTP08192</v>
          </cell>
          <cell r="H745">
            <v>8192</v>
          </cell>
          <cell r="I745" t="str">
            <v>Kbps</v>
          </cell>
          <cell r="J745">
            <v>8.1920000000000002</v>
          </cell>
          <cell r="K745">
            <v>1024</v>
          </cell>
          <cell r="L745" t="str">
            <v>Kbps</v>
          </cell>
          <cell r="M745">
            <v>1.25</v>
          </cell>
          <cell r="N745" t="str">
            <v>GB</v>
          </cell>
          <cell r="O745">
            <v>1.25</v>
          </cell>
          <cell r="P745" t="str">
            <v>IRR</v>
          </cell>
          <cell r="Q745" t="str">
            <v>?</v>
          </cell>
          <cell r="R745" t="str">
            <v>?</v>
          </cell>
          <cell r="S745">
            <v>156666.67000000001</v>
          </cell>
          <cell r="V745">
            <v>12</v>
          </cell>
          <cell r="W745" t="str">
            <v>?</v>
          </cell>
          <cell r="X745" t="str">
            <v>No</v>
          </cell>
          <cell r="Y745" t="str">
            <v>No</v>
          </cell>
          <cell r="AA745" t="str">
            <v>No</v>
          </cell>
          <cell r="AB745">
            <v>0.08</v>
          </cell>
          <cell r="AC745">
            <v>8229</v>
          </cell>
          <cell r="AD745">
            <v>19.04</v>
          </cell>
          <cell r="AE745">
            <v>5627.5943960000004</v>
          </cell>
        </row>
        <row r="746">
          <cell r="C746" t="str">
            <v>Iran (Islamic Rep. of)</v>
          </cell>
          <cell r="D746" t="str">
            <v>Datak Telecom [Iran (Islamic Rep. of)]</v>
          </cell>
          <cell r="E746" t="str">
            <v>ADSL</v>
          </cell>
          <cell r="F746" t="str">
            <v>OPTP10240</v>
          </cell>
          <cell r="H746">
            <v>10240</v>
          </cell>
          <cell r="I746" t="str">
            <v>Kbps</v>
          </cell>
          <cell r="J746">
            <v>10.24</v>
          </cell>
          <cell r="K746">
            <v>1024</v>
          </cell>
          <cell r="L746" t="str">
            <v>Kbps</v>
          </cell>
          <cell r="M746">
            <v>2</v>
          </cell>
          <cell r="N746" t="str">
            <v>GB</v>
          </cell>
          <cell r="O746">
            <v>2</v>
          </cell>
          <cell r="P746" t="str">
            <v>IRR</v>
          </cell>
          <cell r="Q746" t="str">
            <v>?</v>
          </cell>
          <cell r="R746" t="str">
            <v>?</v>
          </cell>
          <cell r="S746">
            <v>181000</v>
          </cell>
          <cell r="V746">
            <v>1</v>
          </cell>
          <cell r="W746" t="str">
            <v>?</v>
          </cell>
          <cell r="X746" t="str">
            <v>No</v>
          </cell>
          <cell r="Y746" t="str">
            <v>No</v>
          </cell>
          <cell r="AA746" t="str">
            <v>No</v>
          </cell>
          <cell r="AB746">
            <v>0.08</v>
          </cell>
          <cell r="AC746">
            <v>8229</v>
          </cell>
          <cell r="AD746">
            <v>22</v>
          </cell>
          <cell r="AE746">
            <v>5627.5943960000004</v>
          </cell>
        </row>
        <row r="747">
          <cell r="C747" t="str">
            <v>Iran (Islamic Rep. of)</v>
          </cell>
          <cell r="D747" t="str">
            <v>Datak Telecom [Iran (Islamic Rep. of)]</v>
          </cell>
          <cell r="E747" t="str">
            <v>WiMax</v>
          </cell>
          <cell r="F747" t="str">
            <v>Low Consumption</v>
          </cell>
          <cell r="H747">
            <v>128</v>
          </cell>
          <cell r="I747" t="str">
            <v>Kbps</v>
          </cell>
          <cell r="J747">
            <v>0.128</v>
          </cell>
          <cell r="M747">
            <v>3</v>
          </cell>
          <cell r="N747" t="str">
            <v>GB</v>
          </cell>
          <cell r="O747">
            <v>3</v>
          </cell>
          <cell r="P747" t="str">
            <v>IRR</v>
          </cell>
          <cell r="Q747">
            <v>0</v>
          </cell>
          <cell r="R747" t="str">
            <v>?</v>
          </cell>
          <cell r="S747">
            <v>162000</v>
          </cell>
          <cell r="V747">
            <v>1</v>
          </cell>
          <cell r="W747" t="str">
            <v>No</v>
          </cell>
          <cell r="X747" t="str">
            <v>No</v>
          </cell>
          <cell r="Y747" t="str">
            <v>No</v>
          </cell>
          <cell r="AA747" t="str">
            <v>No</v>
          </cell>
          <cell r="AB747">
            <v>0.08</v>
          </cell>
          <cell r="AC747">
            <v>8229</v>
          </cell>
          <cell r="AD747">
            <v>19.690000000000001</v>
          </cell>
          <cell r="AE747">
            <v>5627.5943960000004</v>
          </cell>
        </row>
        <row r="748">
          <cell r="C748" t="str">
            <v>Iran (Islamic Rep. of)</v>
          </cell>
          <cell r="D748" t="str">
            <v>Datak Telecom [Iran (Islamic Rep. of)]</v>
          </cell>
          <cell r="E748" t="str">
            <v>WiMax</v>
          </cell>
          <cell r="F748" t="str">
            <v>Low Consumption</v>
          </cell>
          <cell r="H748">
            <v>128</v>
          </cell>
          <cell r="I748" t="str">
            <v>Kbps</v>
          </cell>
          <cell r="J748">
            <v>0.128</v>
          </cell>
          <cell r="M748">
            <v>1.6666666670000001</v>
          </cell>
          <cell r="N748" t="str">
            <v>GB</v>
          </cell>
          <cell r="O748">
            <v>1.67</v>
          </cell>
          <cell r="P748" t="str">
            <v>IRR</v>
          </cell>
          <cell r="Q748">
            <v>0</v>
          </cell>
          <cell r="R748" t="str">
            <v>?</v>
          </cell>
          <cell r="S748">
            <v>100000</v>
          </cell>
          <cell r="V748">
            <v>3</v>
          </cell>
          <cell r="W748" t="str">
            <v>No</v>
          </cell>
          <cell r="X748" t="str">
            <v>No</v>
          </cell>
          <cell r="Y748" t="str">
            <v>No</v>
          </cell>
          <cell r="AA748" t="str">
            <v>No</v>
          </cell>
          <cell r="AB748">
            <v>0.08</v>
          </cell>
          <cell r="AC748">
            <v>8229</v>
          </cell>
          <cell r="AD748">
            <v>12.15</v>
          </cell>
          <cell r="AE748">
            <v>5627.5943960000004</v>
          </cell>
        </row>
        <row r="749">
          <cell r="C749" t="str">
            <v>Iran (Islamic Rep. of)</v>
          </cell>
          <cell r="D749" t="str">
            <v>Datak Telecom [Iran (Islamic Rep. of)]</v>
          </cell>
          <cell r="E749" t="str">
            <v>WiMax</v>
          </cell>
          <cell r="F749" t="str">
            <v>Low Consumption</v>
          </cell>
          <cell r="H749">
            <v>128</v>
          </cell>
          <cell r="I749" t="str">
            <v>Kbps</v>
          </cell>
          <cell r="J749">
            <v>0.128</v>
          </cell>
          <cell r="M749">
            <v>1.5</v>
          </cell>
          <cell r="N749" t="str">
            <v>GB</v>
          </cell>
          <cell r="O749">
            <v>1.5</v>
          </cell>
          <cell r="P749" t="str">
            <v>IRR</v>
          </cell>
          <cell r="Q749">
            <v>0</v>
          </cell>
          <cell r="R749" t="str">
            <v>?</v>
          </cell>
          <cell r="S749">
            <v>90000</v>
          </cell>
          <cell r="V749">
            <v>6</v>
          </cell>
          <cell r="W749" t="str">
            <v>No</v>
          </cell>
          <cell r="X749" t="str">
            <v>No</v>
          </cell>
          <cell r="Y749" t="str">
            <v>No</v>
          </cell>
          <cell r="AA749" t="str">
            <v>No</v>
          </cell>
          <cell r="AB749">
            <v>0.08</v>
          </cell>
          <cell r="AC749">
            <v>8229</v>
          </cell>
          <cell r="AD749">
            <v>10.94</v>
          </cell>
          <cell r="AE749">
            <v>5627.5943960000004</v>
          </cell>
        </row>
        <row r="750">
          <cell r="C750" t="str">
            <v>Iran (Islamic Rep. of)</v>
          </cell>
          <cell r="D750" t="str">
            <v>Datak Telecom [Iran (Islamic Rep. of)]</v>
          </cell>
          <cell r="E750" t="str">
            <v>WiMax</v>
          </cell>
          <cell r="F750" t="str">
            <v>Low Consumption</v>
          </cell>
          <cell r="H750">
            <v>128</v>
          </cell>
          <cell r="I750" t="str">
            <v>Kbps</v>
          </cell>
          <cell r="J750">
            <v>0.128</v>
          </cell>
          <cell r="M750">
            <v>1.6666666670000001</v>
          </cell>
          <cell r="N750" t="str">
            <v>GB</v>
          </cell>
          <cell r="O750">
            <v>1.67</v>
          </cell>
          <cell r="P750" t="str">
            <v>IRR</v>
          </cell>
          <cell r="Q750">
            <v>0</v>
          </cell>
          <cell r="R750" t="str">
            <v>?</v>
          </cell>
          <cell r="S750">
            <v>88750</v>
          </cell>
          <cell r="V750">
            <v>12</v>
          </cell>
          <cell r="W750" t="str">
            <v>No</v>
          </cell>
          <cell r="X750" t="str">
            <v>No</v>
          </cell>
          <cell r="Y750" t="str">
            <v>No</v>
          </cell>
          <cell r="AA750" t="str">
            <v>No</v>
          </cell>
          <cell r="AB750">
            <v>0.08</v>
          </cell>
          <cell r="AC750">
            <v>8229</v>
          </cell>
          <cell r="AD750">
            <v>10.79</v>
          </cell>
          <cell r="AE750">
            <v>5627.5943960000004</v>
          </cell>
        </row>
        <row r="751">
          <cell r="C751" t="str">
            <v>Iran (Islamic Rep. of)</v>
          </cell>
          <cell r="D751" t="str">
            <v>Datak Telecom [Iran (Islamic Rep. of)]</v>
          </cell>
          <cell r="E751" t="str">
            <v>WiMax</v>
          </cell>
          <cell r="F751" t="str">
            <v>Low Consumption</v>
          </cell>
          <cell r="H751">
            <v>256</v>
          </cell>
          <cell r="I751" t="str">
            <v>Kbps</v>
          </cell>
          <cell r="J751">
            <v>0.25600000000000001</v>
          </cell>
          <cell r="M751">
            <v>3</v>
          </cell>
          <cell r="N751" t="str">
            <v>GB</v>
          </cell>
          <cell r="O751">
            <v>3</v>
          </cell>
          <cell r="P751" t="str">
            <v>IRR</v>
          </cell>
          <cell r="Q751">
            <v>0</v>
          </cell>
          <cell r="R751" t="str">
            <v>?</v>
          </cell>
          <cell r="S751">
            <v>180000</v>
          </cell>
          <cell r="V751">
            <v>1</v>
          </cell>
          <cell r="W751" t="str">
            <v>No</v>
          </cell>
          <cell r="X751" t="str">
            <v>No</v>
          </cell>
          <cell r="Y751" t="str">
            <v>No</v>
          </cell>
          <cell r="AA751" t="str">
            <v>No</v>
          </cell>
          <cell r="AB751">
            <v>0.08</v>
          </cell>
          <cell r="AC751">
            <v>8229</v>
          </cell>
          <cell r="AD751">
            <v>21.87</v>
          </cell>
          <cell r="AE751">
            <v>5627.5943960000004</v>
          </cell>
        </row>
        <row r="752">
          <cell r="C752" t="str">
            <v>Iran (Islamic Rep. of)</v>
          </cell>
          <cell r="D752" t="str">
            <v>Datak Telecom [Iran (Islamic Rep. of)]</v>
          </cell>
          <cell r="E752" t="str">
            <v>WiMax</v>
          </cell>
          <cell r="F752" t="str">
            <v>Low Consumption</v>
          </cell>
          <cell r="H752">
            <v>256</v>
          </cell>
          <cell r="I752" t="str">
            <v>Kbps</v>
          </cell>
          <cell r="J752">
            <v>0.25600000000000001</v>
          </cell>
          <cell r="M752">
            <v>1.6666666670000001</v>
          </cell>
          <cell r="N752" t="str">
            <v>GB</v>
          </cell>
          <cell r="O752">
            <v>1.67</v>
          </cell>
          <cell r="P752" t="str">
            <v>IRR</v>
          </cell>
          <cell r="Q752">
            <v>0</v>
          </cell>
          <cell r="R752" t="str">
            <v>?</v>
          </cell>
          <cell r="S752">
            <v>118333.33</v>
          </cell>
          <cell r="V752">
            <v>3</v>
          </cell>
          <cell r="W752" t="str">
            <v>No</v>
          </cell>
          <cell r="X752" t="str">
            <v>No</v>
          </cell>
          <cell r="Y752" t="str">
            <v>No</v>
          </cell>
          <cell r="AA752" t="str">
            <v>No</v>
          </cell>
          <cell r="AB752">
            <v>0.08</v>
          </cell>
          <cell r="AC752">
            <v>8229</v>
          </cell>
          <cell r="AD752">
            <v>14.38</v>
          </cell>
          <cell r="AE752">
            <v>5627.5943960000004</v>
          </cell>
        </row>
        <row r="753">
          <cell r="C753" t="str">
            <v>Iran (Islamic Rep. of)</v>
          </cell>
          <cell r="D753" t="str">
            <v>Datak Telecom [Iran (Islamic Rep. of)]</v>
          </cell>
          <cell r="E753" t="str">
            <v>WiMax</v>
          </cell>
          <cell r="F753" t="str">
            <v>Low Consumption</v>
          </cell>
          <cell r="H753">
            <v>256</v>
          </cell>
          <cell r="I753" t="str">
            <v>Kbps</v>
          </cell>
          <cell r="J753">
            <v>0.25600000000000001</v>
          </cell>
          <cell r="M753">
            <v>1.5</v>
          </cell>
          <cell r="N753" t="str">
            <v>GB</v>
          </cell>
          <cell r="O753">
            <v>1.5</v>
          </cell>
          <cell r="P753" t="str">
            <v>IRR</v>
          </cell>
          <cell r="Q753">
            <v>0</v>
          </cell>
          <cell r="R753" t="str">
            <v>?</v>
          </cell>
          <cell r="S753">
            <v>106666.67</v>
          </cell>
          <cell r="V753">
            <v>6</v>
          </cell>
          <cell r="W753" t="str">
            <v>No</v>
          </cell>
          <cell r="X753" t="str">
            <v>No</v>
          </cell>
          <cell r="Y753" t="str">
            <v>No</v>
          </cell>
          <cell r="AA753" t="str">
            <v>No</v>
          </cell>
          <cell r="AB753">
            <v>0.08</v>
          </cell>
          <cell r="AC753">
            <v>8229</v>
          </cell>
          <cell r="AD753">
            <v>12.96</v>
          </cell>
          <cell r="AE753">
            <v>5627.5943960000004</v>
          </cell>
        </row>
        <row r="754">
          <cell r="C754" t="str">
            <v>Iran (Islamic Rep. of)</v>
          </cell>
          <cell r="D754" t="str">
            <v>Datak Telecom [Iran (Islamic Rep. of)]</v>
          </cell>
          <cell r="E754" t="str">
            <v>WiMax</v>
          </cell>
          <cell r="F754" t="str">
            <v>Low Consumption</v>
          </cell>
          <cell r="H754">
            <v>256</v>
          </cell>
          <cell r="I754" t="str">
            <v>Kbps</v>
          </cell>
          <cell r="J754">
            <v>0.25600000000000001</v>
          </cell>
          <cell r="M754">
            <v>1.6666666670000001</v>
          </cell>
          <cell r="N754" t="str">
            <v>GB</v>
          </cell>
          <cell r="O754">
            <v>1.67</v>
          </cell>
          <cell r="P754" t="str">
            <v>IRR</v>
          </cell>
          <cell r="Q754">
            <v>0</v>
          </cell>
          <cell r="R754" t="str">
            <v>?</v>
          </cell>
          <cell r="S754">
            <v>116250</v>
          </cell>
          <cell r="V754">
            <v>12</v>
          </cell>
          <cell r="W754" t="str">
            <v>No</v>
          </cell>
          <cell r="X754" t="str">
            <v>No</v>
          </cell>
          <cell r="Y754" t="str">
            <v>No</v>
          </cell>
          <cell r="AA754" t="str">
            <v>No</v>
          </cell>
          <cell r="AB754">
            <v>0.08</v>
          </cell>
          <cell r="AC754">
            <v>8229</v>
          </cell>
          <cell r="AD754">
            <v>14.13</v>
          </cell>
          <cell r="AE754">
            <v>5627.5943960000004</v>
          </cell>
        </row>
        <row r="755">
          <cell r="C755" t="str">
            <v>Iran (Islamic Rep. of)</v>
          </cell>
          <cell r="D755" t="str">
            <v>Datak Telecom [Iran (Islamic Rep. of)]</v>
          </cell>
          <cell r="E755" t="str">
            <v>WiMax</v>
          </cell>
          <cell r="F755" t="str">
            <v>Low Consumption</v>
          </cell>
          <cell r="H755">
            <v>512</v>
          </cell>
          <cell r="I755" t="str">
            <v>Kbps</v>
          </cell>
          <cell r="J755">
            <v>0.51200000000000001</v>
          </cell>
          <cell r="M755">
            <v>3</v>
          </cell>
          <cell r="N755" t="str">
            <v>GB</v>
          </cell>
          <cell r="O755">
            <v>3</v>
          </cell>
          <cell r="P755" t="str">
            <v>IRR</v>
          </cell>
          <cell r="Q755">
            <v>0</v>
          </cell>
          <cell r="R755" t="str">
            <v>?</v>
          </cell>
          <cell r="S755">
            <v>285000</v>
          </cell>
          <cell r="V755">
            <v>1</v>
          </cell>
          <cell r="W755" t="str">
            <v>No</v>
          </cell>
          <cell r="X755" t="str">
            <v>No</v>
          </cell>
          <cell r="Y755" t="str">
            <v>No</v>
          </cell>
          <cell r="AA755" t="str">
            <v>No</v>
          </cell>
          <cell r="AB755">
            <v>0.08</v>
          </cell>
          <cell r="AC755">
            <v>8229</v>
          </cell>
          <cell r="AD755">
            <v>34.630000000000003</v>
          </cell>
          <cell r="AE755">
            <v>5627.5943960000004</v>
          </cell>
        </row>
        <row r="756">
          <cell r="C756" t="str">
            <v>Iran (Islamic Rep. of)</v>
          </cell>
          <cell r="D756" t="str">
            <v>Datak Telecom [Iran (Islamic Rep. of)]</v>
          </cell>
          <cell r="E756" t="str">
            <v>WiMax</v>
          </cell>
          <cell r="F756" t="str">
            <v>Low Consumption</v>
          </cell>
          <cell r="H756">
            <v>512</v>
          </cell>
          <cell r="I756" t="str">
            <v>Kbps</v>
          </cell>
          <cell r="J756">
            <v>0.51200000000000001</v>
          </cell>
          <cell r="M756">
            <v>2.3333333330000001</v>
          </cell>
          <cell r="N756" t="str">
            <v>GB</v>
          </cell>
          <cell r="O756">
            <v>2.33</v>
          </cell>
          <cell r="P756" t="str">
            <v>IRR</v>
          </cell>
          <cell r="Q756">
            <v>0</v>
          </cell>
          <cell r="R756" t="str">
            <v>?</v>
          </cell>
          <cell r="S756">
            <v>155000</v>
          </cell>
          <cell r="V756">
            <v>3</v>
          </cell>
          <cell r="W756" t="str">
            <v>No</v>
          </cell>
          <cell r="X756" t="str">
            <v>No</v>
          </cell>
          <cell r="Y756" t="str">
            <v>No</v>
          </cell>
          <cell r="AA756" t="str">
            <v>No</v>
          </cell>
          <cell r="AB756">
            <v>0.08</v>
          </cell>
          <cell r="AC756">
            <v>8229</v>
          </cell>
          <cell r="AD756">
            <v>18.84</v>
          </cell>
          <cell r="AE756">
            <v>5627.5943960000004</v>
          </cell>
        </row>
        <row r="757">
          <cell r="C757" t="str">
            <v>Iran (Islamic Rep. of)</v>
          </cell>
          <cell r="D757" t="str">
            <v>Datak Telecom [Iran (Islamic Rep. of)]</v>
          </cell>
          <cell r="E757" t="str">
            <v>WiMax</v>
          </cell>
          <cell r="F757" t="str">
            <v>Low Consumption</v>
          </cell>
          <cell r="H757">
            <v>512</v>
          </cell>
          <cell r="I757" t="str">
            <v>Kbps</v>
          </cell>
          <cell r="J757">
            <v>0.51200000000000001</v>
          </cell>
          <cell r="M757">
            <v>1.6666666670000001</v>
          </cell>
          <cell r="N757" t="str">
            <v>GB</v>
          </cell>
          <cell r="O757">
            <v>1.67</v>
          </cell>
          <cell r="P757" t="str">
            <v>IRR</v>
          </cell>
          <cell r="Q757">
            <v>0</v>
          </cell>
          <cell r="R757" t="str">
            <v>?</v>
          </cell>
          <cell r="S757">
            <v>141666.67000000001</v>
          </cell>
          <cell r="V757">
            <v>6</v>
          </cell>
          <cell r="W757" t="str">
            <v>No</v>
          </cell>
          <cell r="X757" t="str">
            <v>No</v>
          </cell>
          <cell r="Y757" t="str">
            <v>No</v>
          </cell>
          <cell r="AA757" t="str">
            <v>No</v>
          </cell>
          <cell r="AB757">
            <v>0.08</v>
          </cell>
          <cell r="AC757">
            <v>8229</v>
          </cell>
          <cell r="AD757">
            <v>17.22</v>
          </cell>
          <cell r="AE757">
            <v>5627.5943960000004</v>
          </cell>
        </row>
        <row r="758">
          <cell r="C758" t="str">
            <v>Iran (Islamic Rep. of)</v>
          </cell>
          <cell r="D758" t="str">
            <v>Datak Telecom [Iran (Islamic Rep. of)]</v>
          </cell>
          <cell r="E758" t="str">
            <v>WiMax</v>
          </cell>
          <cell r="F758" t="str">
            <v>Low Consumption</v>
          </cell>
          <cell r="H758">
            <v>512</v>
          </cell>
          <cell r="I758" t="str">
            <v>Kbps</v>
          </cell>
          <cell r="J758">
            <v>0.51200000000000001</v>
          </cell>
          <cell r="M758">
            <v>1.6666666670000001</v>
          </cell>
          <cell r="N758" t="str">
            <v>GB</v>
          </cell>
          <cell r="O758">
            <v>1.67</v>
          </cell>
          <cell r="P758" t="str">
            <v>IRR</v>
          </cell>
          <cell r="Q758">
            <v>0</v>
          </cell>
          <cell r="R758" t="str">
            <v>?</v>
          </cell>
          <cell r="S758">
            <v>133333.32999999999</v>
          </cell>
          <cell r="V758">
            <v>12</v>
          </cell>
          <cell r="W758" t="str">
            <v>No</v>
          </cell>
          <cell r="X758" t="str">
            <v>No</v>
          </cell>
          <cell r="Y758" t="str">
            <v>No</v>
          </cell>
          <cell r="AA758" t="str">
            <v>No</v>
          </cell>
          <cell r="AB758">
            <v>0.08</v>
          </cell>
          <cell r="AC758">
            <v>8229</v>
          </cell>
          <cell r="AD758">
            <v>16.2</v>
          </cell>
          <cell r="AE758">
            <v>5627.5943960000004</v>
          </cell>
        </row>
        <row r="759">
          <cell r="C759" t="str">
            <v>Iran (Islamic Rep. of)</v>
          </cell>
          <cell r="D759" t="str">
            <v>Datak Telecom [Iran (Islamic Rep. of)]</v>
          </cell>
          <cell r="E759" t="str">
            <v>WiMax</v>
          </cell>
          <cell r="F759" t="str">
            <v>Low Consumption</v>
          </cell>
          <cell r="H759">
            <v>1024</v>
          </cell>
          <cell r="I759" t="str">
            <v>Kbps</v>
          </cell>
          <cell r="J759">
            <v>1.024</v>
          </cell>
          <cell r="M759">
            <v>4</v>
          </cell>
          <cell r="N759" t="str">
            <v>GB</v>
          </cell>
          <cell r="O759">
            <v>4</v>
          </cell>
          <cell r="P759" t="str">
            <v>IRR</v>
          </cell>
          <cell r="Q759">
            <v>0</v>
          </cell>
          <cell r="R759" t="str">
            <v>?</v>
          </cell>
          <cell r="S759">
            <v>360000</v>
          </cell>
          <cell r="V759">
            <v>1</v>
          </cell>
          <cell r="W759" t="str">
            <v>No</v>
          </cell>
          <cell r="X759" t="str">
            <v>No</v>
          </cell>
          <cell r="Y759" t="str">
            <v>No</v>
          </cell>
          <cell r="AA759" t="str">
            <v>No</v>
          </cell>
          <cell r="AB759">
            <v>0.08</v>
          </cell>
          <cell r="AC759">
            <v>8229</v>
          </cell>
          <cell r="AD759">
            <v>43.75</v>
          </cell>
          <cell r="AE759">
            <v>5627.5943960000004</v>
          </cell>
        </row>
        <row r="760">
          <cell r="C760" t="str">
            <v>Iran (Islamic Rep. of)</v>
          </cell>
          <cell r="D760" t="str">
            <v>Datak Telecom [Iran (Islamic Rep. of)]</v>
          </cell>
          <cell r="E760" t="str">
            <v>WiMax</v>
          </cell>
          <cell r="F760" t="str">
            <v>Low Consumption</v>
          </cell>
          <cell r="H760">
            <v>1024</v>
          </cell>
          <cell r="I760" t="str">
            <v>Kbps</v>
          </cell>
          <cell r="J760">
            <v>1.024</v>
          </cell>
          <cell r="M760">
            <v>3.3333333330000001</v>
          </cell>
          <cell r="N760" t="str">
            <v>GB</v>
          </cell>
          <cell r="O760">
            <v>3.33</v>
          </cell>
          <cell r="P760" t="str">
            <v>IRR</v>
          </cell>
          <cell r="Q760">
            <v>0</v>
          </cell>
          <cell r="R760" t="str">
            <v>?</v>
          </cell>
          <cell r="S760">
            <v>286666.67</v>
          </cell>
          <cell r="V760">
            <v>3</v>
          </cell>
          <cell r="W760" t="str">
            <v>No</v>
          </cell>
          <cell r="X760" t="str">
            <v>No</v>
          </cell>
          <cell r="Y760" t="str">
            <v>No</v>
          </cell>
          <cell r="AA760" t="str">
            <v>No</v>
          </cell>
          <cell r="AB760">
            <v>0.08</v>
          </cell>
          <cell r="AC760">
            <v>8229</v>
          </cell>
          <cell r="AD760">
            <v>34.840000000000003</v>
          </cell>
          <cell r="AE760">
            <v>5627.5943960000004</v>
          </cell>
        </row>
        <row r="761">
          <cell r="C761" t="str">
            <v>Iran (Islamic Rep. of)</v>
          </cell>
          <cell r="D761" t="str">
            <v>Datak Telecom [Iran (Islamic Rep. of)]</v>
          </cell>
          <cell r="E761" t="str">
            <v>WiMax</v>
          </cell>
          <cell r="F761" t="str">
            <v>Low Consumption</v>
          </cell>
          <cell r="H761">
            <v>1024</v>
          </cell>
          <cell r="I761" t="str">
            <v>Kbps</v>
          </cell>
          <cell r="J761">
            <v>1.024</v>
          </cell>
          <cell r="M761">
            <v>3.3333333330000001</v>
          </cell>
          <cell r="N761" t="str">
            <v>GB</v>
          </cell>
          <cell r="O761">
            <v>3.33</v>
          </cell>
          <cell r="P761" t="str">
            <v>IRR</v>
          </cell>
          <cell r="Q761">
            <v>0</v>
          </cell>
          <cell r="R761" t="str">
            <v>?</v>
          </cell>
          <cell r="S761">
            <v>328333.33</v>
          </cell>
          <cell r="V761">
            <v>6</v>
          </cell>
          <cell r="W761" t="str">
            <v>No</v>
          </cell>
          <cell r="X761" t="str">
            <v>No</v>
          </cell>
          <cell r="Y761" t="str">
            <v>No</v>
          </cell>
          <cell r="AA761" t="str">
            <v>No</v>
          </cell>
          <cell r="AB761">
            <v>0.08</v>
          </cell>
          <cell r="AC761">
            <v>8229</v>
          </cell>
          <cell r="AD761">
            <v>39.9</v>
          </cell>
          <cell r="AE761">
            <v>5627.5943960000004</v>
          </cell>
        </row>
        <row r="762">
          <cell r="C762" t="str">
            <v>Iran (Islamic Rep. of)</v>
          </cell>
          <cell r="D762" t="str">
            <v>Datak Telecom [Iran (Islamic Rep. of)]</v>
          </cell>
          <cell r="E762" t="str">
            <v>WiMax</v>
          </cell>
          <cell r="F762" t="str">
            <v>Low Consumption</v>
          </cell>
          <cell r="H762">
            <v>1024</v>
          </cell>
          <cell r="I762" t="str">
            <v>Kbps</v>
          </cell>
          <cell r="J762">
            <v>1.024</v>
          </cell>
          <cell r="M762">
            <v>2.25</v>
          </cell>
          <cell r="N762" t="str">
            <v>GB</v>
          </cell>
          <cell r="O762">
            <v>2.25</v>
          </cell>
          <cell r="P762" t="str">
            <v>IRR</v>
          </cell>
          <cell r="Q762">
            <v>0</v>
          </cell>
          <cell r="R762" t="str">
            <v>?</v>
          </cell>
          <cell r="S762">
            <v>205833.33</v>
          </cell>
          <cell r="V762">
            <v>12</v>
          </cell>
          <cell r="W762" t="str">
            <v>No</v>
          </cell>
          <cell r="X762" t="str">
            <v>No</v>
          </cell>
          <cell r="Y762" t="str">
            <v>No</v>
          </cell>
          <cell r="AA762" t="str">
            <v>No</v>
          </cell>
          <cell r="AB762">
            <v>0.08</v>
          </cell>
          <cell r="AC762">
            <v>8229</v>
          </cell>
          <cell r="AD762">
            <v>25.01</v>
          </cell>
          <cell r="AE762">
            <v>5627.5943960000004</v>
          </cell>
        </row>
        <row r="763">
          <cell r="C763" t="str">
            <v>Iran (Islamic Rep. of)</v>
          </cell>
          <cell r="D763" t="str">
            <v>Datak Telecom [Iran (Islamic Rep. of)]</v>
          </cell>
          <cell r="E763" t="str">
            <v>WiMax</v>
          </cell>
          <cell r="F763" t="str">
            <v>Low Consumption</v>
          </cell>
          <cell r="H763">
            <v>2048</v>
          </cell>
          <cell r="I763" t="str">
            <v>Kbps</v>
          </cell>
          <cell r="J763">
            <v>2.048</v>
          </cell>
          <cell r="M763">
            <v>4</v>
          </cell>
          <cell r="N763" t="str">
            <v>GB</v>
          </cell>
          <cell r="O763">
            <v>4</v>
          </cell>
          <cell r="P763" t="str">
            <v>IRR</v>
          </cell>
          <cell r="Q763">
            <v>0</v>
          </cell>
          <cell r="R763" t="str">
            <v>?</v>
          </cell>
          <cell r="S763">
            <v>470000</v>
          </cell>
          <cell r="V763">
            <v>1</v>
          </cell>
          <cell r="W763" t="str">
            <v>No</v>
          </cell>
          <cell r="X763" t="str">
            <v>No</v>
          </cell>
          <cell r="Y763" t="str">
            <v>No</v>
          </cell>
          <cell r="AA763" t="str">
            <v>No</v>
          </cell>
          <cell r="AB763">
            <v>0.08</v>
          </cell>
          <cell r="AC763">
            <v>8229</v>
          </cell>
          <cell r="AD763">
            <v>57.12</v>
          </cell>
          <cell r="AE763">
            <v>5627.5943960000004</v>
          </cell>
        </row>
        <row r="764">
          <cell r="C764" t="str">
            <v>Iran (Islamic Rep. of)</v>
          </cell>
          <cell r="D764" t="str">
            <v>Datak Telecom [Iran (Islamic Rep. of)]</v>
          </cell>
          <cell r="E764" t="str">
            <v>WiMax</v>
          </cell>
          <cell r="F764" t="str">
            <v>Low Consumption</v>
          </cell>
          <cell r="H764">
            <v>2048</v>
          </cell>
          <cell r="I764" t="str">
            <v>Kbps</v>
          </cell>
          <cell r="J764">
            <v>2.048</v>
          </cell>
          <cell r="M764">
            <v>3.3333333330000001</v>
          </cell>
          <cell r="N764" t="str">
            <v>GB</v>
          </cell>
          <cell r="O764">
            <v>3.33</v>
          </cell>
          <cell r="P764" t="str">
            <v>IRR</v>
          </cell>
          <cell r="Q764">
            <v>0</v>
          </cell>
          <cell r="R764" t="str">
            <v>?</v>
          </cell>
          <cell r="S764">
            <v>306666.67</v>
          </cell>
          <cell r="V764">
            <v>3</v>
          </cell>
          <cell r="W764" t="str">
            <v>No</v>
          </cell>
          <cell r="X764" t="str">
            <v>No</v>
          </cell>
          <cell r="Y764" t="str">
            <v>No</v>
          </cell>
          <cell r="AA764" t="str">
            <v>No</v>
          </cell>
          <cell r="AB764">
            <v>0.08</v>
          </cell>
          <cell r="AC764">
            <v>8229</v>
          </cell>
          <cell r="AD764">
            <v>37.270000000000003</v>
          </cell>
          <cell r="AE764">
            <v>5627.5943960000004</v>
          </cell>
        </row>
        <row r="765">
          <cell r="C765" t="str">
            <v>Iran (Islamic Rep. of)</v>
          </cell>
          <cell r="D765" t="str">
            <v>Datak Telecom [Iran (Islamic Rep. of)]</v>
          </cell>
          <cell r="E765" t="str">
            <v>WiMax</v>
          </cell>
          <cell r="F765" t="str">
            <v>Low Consumption</v>
          </cell>
          <cell r="H765">
            <v>2048</v>
          </cell>
          <cell r="I765" t="str">
            <v>Kbps</v>
          </cell>
          <cell r="J765">
            <v>2.048</v>
          </cell>
          <cell r="M765">
            <v>2.8333333330000001</v>
          </cell>
          <cell r="N765" t="str">
            <v>GB</v>
          </cell>
          <cell r="O765">
            <v>2.83</v>
          </cell>
          <cell r="P765" t="str">
            <v>IRR</v>
          </cell>
          <cell r="Q765">
            <v>0</v>
          </cell>
          <cell r="R765" t="str">
            <v>?</v>
          </cell>
          <cell r="S765">
            <v>336000</v>
          </cell>
          <cell r="V765">
            <v>6</v>
          </cell>
          <cell r="W765" t="str">
            <v>No</v>
          </cell>
          <cell r="X765" t="str">
            <v>No</v>
          </cell>
          <cell r="Y765" t="str">
            <v>No</v>
          </cell>
          <cell r="AA765" t="str">
            <v>No</v>
          </cell>
          <cell r="AB765">
            <v>0.08</v>
          </cell>
          <cell r="AC765">
            <v>8229</v>
          </cell>
          <cell r="AD765">
            <v>40.83</v>
          </cell>
          <cell r="AE765">
            <v>5627.5943960000004</v>
          </cell>
        </row>
        <row r="766">
          <cell r="C766" t="str">
            <v>Iran (Islamic Rep. of)</v>
          </cell>
          <cell r="D766" t="str">
            <v>Datak Telecom [Iran (Islamic Rep. of)]</v>
          </cell>
          <cell r="E766" t="str">
            <v>WiMax</v>
          </cell>
          <cell r="F766" t="str">
            <v>Low Consumption</v>
          </cell>
          <cell r="H766">
            <v>2048</v>
          </cell>
          <cell r="I766" t="str">
            <v>Kbps</v>
          </cell>
          <cell r="J766">
            <v>2.048</v>
          </cell>
          <cell r="M766">
            <v>2.25</v>
          </cell>
          <cell r="N766" t="str">
            <v>GB</v>
          </cell>
          <cell r="O766">
            <v>2.25</v>
          </cell>
          <cell r="P766" t="str">
            <v>IRR</v>
          </cell>
          <cell r="Q766">
            <v>0</v>
          </cell>
          <cell r="R766" t="str">
            <v>?</v>
          </cell>
          <cell r="S766">
            <v>286666.67</v>
          </cell>
          <cell r="V766">
            <v>12</v>
          </cell>
          <cell r="W766" t="str">
            <v>No</v>
          </cell>
          <cell r="X766" t="str">
            <v>No</v>
          </cell>
          <cell r="Y766" t="str">
            <v>No</v>
          </cell>
          <cell r="AA766" t="str">
            <v>No</v>
          </cell>
          <cell r="AB766">
            <v>0.08</v>
          </cell>
          <cell r="AC766">
            <v>8229</v>
          </cell>
          <cell r="AD766">
            <v>34.840000000000003</v>
          </cell>
          <cell r="AE766">
            <v>5627.5943960000004</v>
          </cell>
        </row>
        <row r="767">
          <cell r="C767" t="str">
            <v>Iran (Islamic Rep. of)</v>
          </cell>
          <cell r="D767" t="str">
            <v>Datak Telecom [Iran (Islamic Rep. of)]</v>
          </cell>
          <cell r="E767" t="str">
            <v>WiMax</v>
          </cell>
          <cell r="F767" t="str">
            <v>Low Consumption</v>
          </cell>
          <cell r="H767">
            <v>4096</v>
          </cell>
          <cell r="I767" t="str">
            <v>Kbps</v>
          </cell>
          <cell r="J767">
            <v>4.0960000000000001</v>
          </cell>
          <cell r="M767">
            <v>4</v>
          </cell>
          <cell r="N767" t="str">
            <v>GB</v>
          </cell>
          <cell r="O767">
            <v>4</v>
          </cell>
          <cell r="P767" t="str">
            <v>IRR</v>
          </cell>
          <cell r="Q767">
            <v>0</v>
          </cell>
          <cell r="R767" t="str">
            <v>?</v>
          </cell>
          <cell r="S767">
            <v>640000</v>
          </cell>
          <cell r="V767">
            <v>1</v>
          </cell>
          <cell r="W767" t="str">
            <v>No</v>
          </cell>
          <cell r="X767" t="str">
            <v>No</v>
          </cell>
          <cell r="Y767" t="str">
            <v>No</v>
          </cell>
          <cell r="AA767" t="str">
            <v>No</v>
          </cell>
          <cell r="AB767">
            <v>0.08</v>
          </cell>
          <cell r="AC767">
            <v>8229</v>
          </cell>
          <cell r="AD767">
            <v>77.77</v>
          </cell>
          <cell r="AE767">
            <v>5627.5943960000004</v>
          </cell>
        </row>
        <row r="768">
          <cell r="C768" t="str">
            <v>Iran (Islamic Rep. of)</v>
          </cell>
          <cell r="D768" t="str">
            <v>Datak Telecom [Iran (Islamic Rep. of)]</v>
          </cell>
          <cell r="E768" t="str">
            <v>WiMax</v>
          </cell>
          <cell r="F768" t="str">
            <v>Low Consumption</v>
          </cell>
          <cell r="H768">
            <v>4096</v>
          </cell>
          <cell r="I768" t="str">
            <v>Kbps</v>
          </cell>
          <cell r="J768">
            <v>4.0960000000000001</v>
          </cell>
          <cell r="M768">
            <v>3.3333333330000001</v>
          </cell>
          <cell r="N768" t="str">
            <v>GB</v>
          </cell>
          <cell r="O768">
            <v>3.33</v>
          </cell>
          <cell r="P768" t="str">
            <v>IRR</v>
          </cell>
          <cell r="Q768">
            <v>0</v>
          </cell>
          <cell r="R768" t="str">
            <v>?</v>
          </cell>
          <cell r="S768">
            <v>483333.33</v>
          </cell>
          <cell r="V768">
            <v>3</v>
          </cell>
          <cell r="W768" t="str">
            <v>No</v>
          </cell>
          <cell r="X768" t="str">
            <v>No</v>
          </cell>
          <cell r="Y768" t="str">
            <v>No</v>
          </cell>
          <cell r="AA768" t="str">
            <v>No</v>
          </cell>
          <cell r="AB768">
            <v>0.08</v>
          </cell>
          <cell r="AC768">
            <v>8229</v>
          </cell>
          <cell r="AD768">
            <v>58.74</v>
          </cell>
          <cell r="AE768">
            <v>5627.5943960000004</v>
          </cell>
        </row>
        <row r="769">
          <cell r="C769" t="str">
            <v>Iran (Islamic Rep. of)</v>
          </cell>
          <cell r="D769" t="str">
            <v>Datak Telecom [Iran (Islamic Rep. of)]</v>
          </cell>
          <cell r="E769" t="str">
            <v>WiMax</v>
          </cell>
          <cell r="F769" t="str">
            <v>Low Consumption</v>
          </cell>
          <cell r="H769">
            <v>4096</v>
          </cell>
          <cell r="I769" t="str">
            <v>Kbps</v>
          </cell>
          <cell r="J769">
            <v>4.0960000000000001</v>
          </cell>
          <cell r="M769">
            <v>3</v>
          </cell>
          <cell r="N769" t="str">
            <v>GB</v>
          </cell>
          <cell r="O769">
            <v>3</v>
          </cell>
          <cell r="P769" t="str">
            <v>IRR</v>
          </cell>
          <cell r="Q769">
            <v>0</v>
          </cell>
          <cell r="R769" t="str">
            <v>?</v>
          </cell>
          <cell r="S769">
            <v>453333.33</v>
          </cell>
          <cell r="V769">
            <v>6</v>
          </cell>
          <cell r="W769" t="str">
            <v>No</v>
          </cell>
          <cell r="X769" t="str">
            <v>No</v>
          </cell>
          <cell r="Y769" t="str">
            <v>No</v>
          </cell>
          <cell r="AA769" t="str">
            <v>No</v>
          </cell>
          <cell r="AB769">
            <v>0.08</v>
          </cell>
          <cell r="AC769">
            <v>8229</v>
          </cell>
          <cell r="AD769">
            <v>55.09</v>
          </cell>
          <cell r="AE769">
            <v>5627.5943960000004</v>
          </cell>
        </row>
        <row r="770">
          <cell r="C770" t="str">
            <v>Iran (Islamic Rep. of)</v>
          </cell>
          <cell r="D770" t="str">
            <v>Datak Telecom [Iran (Islamic Rep. of)]</v>
          </cell>
          <cell r="E770" t="str">
            <v>WiMax</v>
          </cell>
          <cell r="F770" t="str">
            <v>Low Consumption</v>
          </cell>
          <cell r="H770">
            <v>4096</v>
          </cell>
          <cell r="I770" t="str">
            <v>Kbps</v>
          </cell>
          <cell r="J770">
            <v>4.0960000000000001</v>
          </cell>
          <cell r="M770">
            <v>2.3333333330000001</v>
          </cell>
          <cell r="N770" t="str">
            <v>GB</v>
          </cell>
          <cell r="O770">
            <v>2.33</v>
          </cell>
          <cell r="P770" t="str">
            <v>IRR</v>
          </cell>
          <cell r="Q770">
            <v>0</v>
          </cell>
          <cell r="R770" t="str">
            <v>?</v>
          </cell>
          <cell r="S770">
            <v>362500</v>
          </cell>
          <cell r="V770">
            <v>12</v>
          </cell>
          <cell r="W770" t="str">
            <v>No</v>
          </cell>
          <cell r="X770" t="str">
            <v>No</v>
          </cell>
          <cell r="Y770" t="str">
            <v>No</v>
          </cell>
          <cell r="AA770" t="str">
            <v>No</v>
          </cell>
          <cell r="AB770">
            <v>0.08</v>
          </cell>
          <cell r="AC770">
            <v>8229</v>
          </cell>
          <cell r="AD770">
            <v>44.05</v>
          </cell>
          <cell r="AE770">
            <v>5627.5943960000004</v>
          </cell>
        </row>
        <row r="771">
          <cell r="C771" t="str">
            <v>Iran (Islamic Rep. of)</v>
          </cell>
          <cell r="D771" t="str">
            <v>Datak Telecom [Iran (Islamic Rep. of)]</v>
          </cell>
          <cell r="E771" t="str">
            <v>WiMax</v>
          </cell>
          <cell r="F771" t="str">
            <v>Intensive users</v>
          </cell>
          <cell r="H771">
            <v>128</v>
          </cell>
          <cell r="I771" t="str">
            <v>Kbps</v>
          </cell>
          <cell r="J771">
            <v>0.128</v>
          </cell>
          <cell r="M771">
            <v>7</v>
          </cell>
          <cell r="N771" t="str">
            <v>GB</v>
          </cell>
          <cell r="O771">
            <v>7</v>
          </cell>
          <cell r="P771" t="str">
            <v>IRR</v>
          </cell>
          <cell r="Q771">
            <v>0</v>
          </cell>
          <cell r="R771" t="str">
            <v>?</v>
          </cell>
          <cell r="S771">
            <v>390000</v>
          </cell>
          <cell r="V771">
            <v>1</v>
          </cell>
          <cell r="W771" t="str">
            <v>No</v>
          </cell>
          <cell r="X771" t="str">
            <v>No</v>
          </cell>
          <cell r="Y771" t="str">
            <v>No</v>
          </cell>
          <cell r="AA771" t="str">
            <v>No</v>
          </cell>
          <cell r="AB771">
            <v>0.08</v>
          </cell>
          <cell r="AC771">
            <v>8229</v>
          </cell>
          <cell r="AD771">
            <v>47.39</v>
          </cell>
          <cell r="AE771">
            <v>5627.5943960000004</v>
          </cell>
        </row>
        <row r="772">
          <cell r="C772" t="str">
            <v>Iran (Islamic Rep. of)</v>
          </cell>
          <cell r="D772" t="str">
            <v>Datak Telecom [Iran (Islamic Rep. of)]</v>
          </cell>
          <cell r="E772" t="str">
            <v>WiMax</v>
          </cell>
          <cell r="F772" t="str">
            <v>Intensive users</v>
          </cell>
          <cell r="H772">
            <v>128</v>
          </cell>
          <cell r="I772" t="str">
            <v>Kbps</v>
          </cell>
          <cell r="J772">
            <v>0.128</v>
          </cell>
          <cell r="M772">
            <v>7</v>
          </cell>
          <cell r="N772" t="str">
            <v>GB</v>
          </cell>
          <cell r="O772">
            <v>7</v>
          </cell>
          <cell r="P772" t="str">
            <v>IRR</v>
          </cell>
          <cell r="Q772">
            <v>0</v>
          </cell>
          <cell r="R772" t="str">
            <v>?</v>
          </cell>
          <cell r="S772">
            <v>392000</v>
          </cell>
          <cell r="V772">
            <v>3</v>
          </cell>
          <cell r="W772" t="str">
            <v>No</v>
          </cell>
          <cell r="X772" t="str">
            <v>No</v>
          </cell>
          <cell r="Y772" t="str">
            <v>No</v>
          </cell>
          <cell r="AA772" t="str">
            <v>No</v>
          </cell>
          <cell r="AB772">
            <v>0.08</v>
          </cell>
          <cell r="AC772">
            <v>8229</v>
          </cell>
          <cell r="AD772">
            <v>47.64</v>
          </cell>
          <cell r="AE772">
            <v>5627.5943960000004</v>
          </cell>
        </row>
        <row r="773">
          <cell r="C773" t="str">
            <v>Iran (Islamic Rep. of)</v>
          </cell>
          <cell r="D773" t="str">
            <v>Datak Telecom [Iran (Islamic Rep. of)]</v>
          </cell>
          <cell r="E773" t="str">
            <v>WiMax</v>
          </cell>
          <cell r="F773" t="str">
            <v>Intensive users</v>
          </cell>
          <cell r="H773">
            <v>128</v>
          </cell>
          <cell r="I773" t="str">
            <v>Kbps</v>
          </cell>
          <cell r="J773">
            <v>0.128</v>
          </cell>
          <cell r="M773">
            <v>7</v>
          </cell>
          <cell r="N773" t="str">
            <v>GB</v>
          </cell>
          <cell r="O773">
            <v>7</v>
          </cell>
          <cell r="P773" t="str">
            <v>IRR</v>
          </cell>
          <cell r="Q773">
            <v>0</v>
          </cell>
          <cell r="R773" t="str">
            <v>?</v>
          </cell>
          <cell r="S773">
            <v>391666.67</v>
          </cell>
          <cell r="V773">
            <v>6</v>
          </cell>
          <cell r="W773" t="str">
            <v>No</v>
          </cell>
          <cell r="X773" t="str">
            <v>No</v>
          </cell>
          <cell r="Y773" t="str">
            <v>No</v>
          </cell>
          <cell r="AA773" t="str">
            <v>No</v>
          </cell>
          <cell r="AB773">
            <v>0.08</v>
          </cell>
          <cell r="AC773">
            <v>8229</v>
          </cell>
          <cell r="AD773">
            <v>47.6</v>
          </cell>
          <cell r="AE773">
            <v>5627.5943960000004</v>
          </cell>
        </row>
        <row r="774">
          <cell r="C774" t="str">
            <v>Iran (Islamic Rep. of)</v>
          </cell>
          <cell r="D774" t="str">
            <v>Datak Telecom [Iran (Islamic Rep. of)]</v>
          </cell>
          <cell r="E774" t="str">
            <v>WiMax</v>
          </cell>
          <cell r="F774" t="str">
            <v>Intensive users</v>
          </cell>
          <cell r="H774">
            <v>128</v>
          </cell>
          <cell r="I774" t="str">
            <v>Kbps</v>
          </cell>
          <cell r="J774">
            <v>0.128</v>
          </cell>
          <cell r="M774">
            <v>7</v>
          </cell>
          <cell r="N774" t="str">
            <v>GB</v>
          </cell>
          <cell r="O774">
            <v>7</v>
          </cell>
          <cell r="P774" t="str">
            <v>IRR</v>
          </cell>
          <cell r="Q774">
            <v>0</v>
          </cell>
          <cell r="R774" t="str">
            <v>?</v>
          </cell>
          <cell r="S774">
            <v>318333.33</v>
          </cell>
          <cell r="V774">
            <v>12</v>
          </cell>
          <cell r="W774" t="str">
            <v>No</v>
          </cell>
          <cell r="X774" t="str">
            <v>No</v>
          </cell>
          <cell r="Y774" t="str">
            <v>No</v>
          </cell>
          <cell r="AA774" t="str">
            <v>No</v>
          </cell>
          <cell r="AB774">
            <v>0.08</v>
          </cell>
          <cell r="AC774">
            <v>8229</v>
          </cell>
          <cell r="AD774">
            <v>38.68</v>
          </cell>
          <cell r="AE774">
            <v>5627.5943960000004</v>
          </cell>
        </row>
        <row r="775">
          <cell r="C775" t="str">
            <v>Iran (Islamic Rep. of)</v>
          </cell>
          <cell r="D775" t="str">
            <v>Datak Telecom [Iran (Islamic Rep. of)]</v>
          </cell>
          <cell r="E775" t="str">
            <v>WiMax</v>
          </cell>
          <cell r="F775" t="str">
            <v>Intensive users</v>
          </cell>
          <cell r="H775">
            <v>256</v>
          </cell>
          <cell r="I775" t="str">
            <v>Kbps</v>
          </cell>
          <cell r="J775">
            <v>0.25600000000000001</v>
          </cell>
          <cell r="M775">
            <v>7</v>
          </cell>
          <cell r="N775" t="str">
            <v>GB</v>
          </cell>
          <cell r="O775">
            <v>7</v>
          </cell>
          <cell r="P775" t="str">
            <v>IRR</v>
          </cell>
          <cell r="Q775">
            <v>0</v>
          </cell>
          <cell r="R775" t="str">
            <v>?</v>
          </cell>
          <cell r="S775">
            <v>416500</v>
          </cell>
          <cell r="V775">
            <v>1</v>
          </cell>
          <cell r="W775" t="str">
            <v>No</v>
          </cell>
          <cell r="X775" t="str">
            <v>No</v>
          </cell>
          <cell r="Y775" t="str">
            <v>No</v>
          </cell>
          <cell r="AA775" t="str">
            <v>No</v>
          </cell>
          <cell r="AB775">
            <v>0.08</v>
          </cell>
          <cell r="AC775">
            <v>8229</v>
          </cell>
          <cell r="AD775">
            <v>50.61</v>
          </cell>
          <cell r="AE775">
            <v>5627.5943960000004</v>
          </cell>
        </row>
        <row r="776">
          <cell r="C776" t="str">
            <v>Iran (Islamic Rep. of)</v>
          </cell>
          <cell r="D776" t="str">
            <v>Datak Telecom [Iran (Islamic Rep. of)]</v>
          </cell>
          <cell r="E776" t="str">
            <v>WiMax</v>
          </cell>
          <cell r="F776" t="str">
            <v>Intensive users</v>
          </cell>
          <cell r="H776">
            <v>256</v>
          </cell>
          <cell r="I776" t="str">
            <v>Kbps</v>
          </cell>
          <cell r="J776">
            <v>0.25600000000000001</v>
          </cell>
          <cell r="M776">
            <v>7</v>
          </cell>
          <cell r="N776" t="str">
            <v>GB</v>
          </cell>
          <cell r="O776">
            <v>7</v>
          </cell>
          <cell r="P776" t="str">
            <v>IRR</v>
          </cell>
          <cell r="Q776">
            <v>0</v>
          </cell>
          <cell r="R776" t="str">
            <v>?</v>
          </cell>
          <cell r="S776">
            <v>413333.33</v>
          </cell>
          <cell r="V776">
            <v>3</v>
          </cell>
          <cell r="W776" t="str">
            <v>No</v>
          </cell>
          <cell r="X776" t="str">
            <v>No</v>
          </cell>
          <cell r="Y776" t="str">
            <v>No</v>
          </cell>
          <cell r="AA776" t="str">
            <v>No</v>
          </cell>
          <cell r="AB776">
            <v>0.08</v>
          </cell>
          <cell r="AC776">
            <v>8229</v>
          </cell>
          <cell r="AD776">
            <v>50.23</v>
          </cell>
          <cell r="AE776">
            <v>5627.5943960000004</v>
          </cell>
        </row>
        <row r="777">
          <cell r="C777" t="str">
            <v>Iran (Islamic Rep. of)</v>
          </cell>
          <cell r="D777" t="str">
            <v>Datak Telecom [Iran (Islamic Rep. of)]</v>
          </cell>
          <cell r="E777" t="str">
            <v>WiMax</v>
          </cell>
          <cell r="F777" t="str">
            <v>Intensive users</v>
          </cell>
          <cell r="H777">
            <v>256</v>
          </cell>
          <cell r="I777" t="str">
            <v>Kbps</v>
          </cell>
          <cell r="J777">
            <v>0.25600000000000001</v>
          </cell>
          <cell r="M777">
            <v>7</v>
          </cell>
          <cell r="N777" t="str">
            <v>GB</v>
          </cell>
          <cell r="O777">
            <v>7</v>
          </cell>
          <cell r="P777" t="str">
            <v>IRR</v>
          </cell>
          <cell r="Q777">
            <v>0</v>
          </cell>
          <cell r="R777" t="str">
            <v>?</v>
          </cell>
          <cell r="S777">
            <v>416500</v>
          </cell>
          <cell r="V777">
            <v>6</v>
          </cell>
          <cell r="W777" t="str">
            <v>No</v>
          </cell>
          <cell r="X777" t="str">
            <v>No</v>
          </cell>
          <cell r="Y777" t="str">
            <v>No</v>
          </cell>
          <cell r="AA777" t="str">
            <v>No</v>
          </cell>
          <cell r="AB777">
            <v>0.08</v>
          </cell>
          <cell r="AC777">
            <v>8229</v>
          </cell>
          <cell r="AD777">
            <v>50.61</v>
          </cell>
          <cell r="AE777">
            <v>5627.5943960000004</v>
          </cell>
        </row>
        <row r="778">
          <cell r="C778" t="str">
            <v>Iran (Islamic Rep. of)</v>
          </cell>
          <cell r="D778" t="str">
            <v>Datak Telecom [Iran (Islamic Rep. of)]</v>
          </cell>
          <cell r="E778" t="str">
            <v>WiMax</v>
          </cell>
          <cell r="F778" t="str">
            <v>Intensive users</v>
          </cell>
          <cell r="H778">
            <v>256</v>
          </cell>
          <cell r="I778" t="str">
            <v>Kbps</v>
          </cell>
          <cell r="J778">
            <v>0.25600000000000001</v>
          </cell>
          <cell r="M778">
            <v>7</v>
          </cell>
          <cell r="N778" t="str">
            <v>GB</v>
          </cell>
          <cell r="O778">
            <v>7</v>
          </cell>
          <cell r="P778" t="str">
            <v>IRR</v>
          </cell>
          <cell r="Q778">
            <v>0</v>
          </cell>
          <cell r="R778" t="str">
            <v>?</v>
          </cell>
          <cell r="S778">
            <v>367500</v>
          </cell>
          <cell r="V778">
            <v>12</v>
          </cell>
          <cell r="W778" t="str">
            <v>No</v>
          </cell>
          <cell r="X778" t="str">
            <v>No</v>
          </cell>
          <cell r="Y778" t="str">
            <v>No</v>
          </cell>
          <cell r="AA778" t="str">
            <v>No</v>
          </cell>
          <cell r="AB778">
            <v>0.08</v>
          </cell>
          <cell r="AC778">
            <v>8229</v>
          </cell>
          <cell r="AD778">
            <v>44.66</v>
          </cell>
          <cell r="AE778">
            <v>5627.5943960000004</v>
          </cell>
        </row>
        <row r="779">
          <cell r="C779" t="str">
            <v>Iran (Islamic Rep. of)</v>
          </cell>
          <cell r="D779" t="str">
            <v>Datak Telecom [Iran (Islamic Rep. of)]</v>
          </cell>
          <cell r="E779" t="str">
            <v>WiMax</v>
          </cell>
          <cell r="F779" t="str">
            <v>Intensive users</v>
          </cell>
          <cell r="H779">
            <v>512</v>
          </cell>
          <cell r="I779" t="str">
            <v>Kbps</v>
          </cell>
          <cell r="J779">
            <v>0.51200000000000001</v>
          </cell>
          <cell r="M779">
            <v>10</v>
          </cell>
          <cell r="N779" t="str">
            <v>GB</v>
          </cell>
          <cell r="O779">
            <v>10</v>
          </cell>
          <cell r="P779" t="str">
            <v>IRR</v>
          </cell>
          <cell r="Q779">
            <v>0</v>
          </cell>
          <cell r="R779" t="str">
            <v>?</v>
          </cell>
          <cell r="S779">
            <v>630000</v>
          </cell>
          <cell r="V779">
            <v>1</v>
          </cell>
          <cell r="W779" t="str">
            <v>No</v>
          </cell>
          <cell r="X779" t="str">
            <v>No</v>
          </cell>
          <cell r="Y779" t="str">
            <v>No</v>
          </cell>
          <cell r="AA779" t="str">
            <v>No</v>
          </cell>
          <cell r="AB779">
            <v>0.08</v>
          </cell>
          <cell r="AC779">
            <v>8229</v>
          </cell>
          <cell r="AD779">
            <v>76.56</v>
          </cell>
          <cell r="AE779">
            <v>5627.5943960000004</v>
          </cell>
        </row>
        <row r="780">
          <cell r="C780" t="str">
            <v>Iran (Islamic Rep. of)</v>
          </cell>
          <cell r="D780" t="str">
            <v>Datak Telecom [Iran (Islamic Rep. of)]</v>
          </cell>
          <cell r="E780" t="str">
            <v>WiMax</v>
          </cell>
          <cell r="F780" t="str">
            <v>Intensive users</v>
          </cell>
          <cell r="H780">
            <v>512</v>
          </cell>
          <cell r="I780" t="str">
            <v>Kbps</v>
          </cell>
          <cell r="J780">
            <v>0.51200000000000001</v>
          </cell>
          <cell r="M780">
            <v>10</v>
          </cell>
          <cell r="N780" t="str">
            <v>GB</v>
          </cell>
          <cell r="O780">
            <v>10</v>
          </cell>
          <cell r="P780" t="str">
            <v>IRR</v>
          </cell>
          <cell r="Q780">
            <v>0</v>
          </cell>
          <cell r="R780" t="str">
            <v>?</v>
          </cell>
          <cell r="S780">
            <v>630000</v>
          </cell>
          <cell r="V780">
            <v>3</v>
          </cell>
          <cell r="W780" t="str">
            <v>No</v>
          </cell>
          <cell r="X780" t="str">
            <v>No</v>
          </cell>
          <cell r="Y780" t="str">
            <v>No</v>
          </cell>
          <cell r="AA780" t="str">
            <v>No</v>
          </cell>
          <cell r="AB780">
            <v>0.08</v>
          </cell>
          <cell r="AC780">
            <v>8229</v>
          </cell>
          <cell r="AD780">
            <v>76.56</v>
          </cell>
          <cell r="AE780">
            <v>5627.5943960000004</v>
          </cell>
        </row>
        <row r="781">
          <cell r="C781" t="str">
            <v>Iran (Islamic Rep. of)</v>
          </cell>
          <cell r="D781" t="str">
            <v>Datak Telecom [Iran (Islamic Rep. of)]</v>
          </cell>
          <cell r="E781" t="str">
            <v>WiMax</v>
          </cell>
          <cell r="F781" t="str">
            <v>Intensive users</v>
          </cell>
          <cell r="H781">
            <v>512</v>
          </cell>
          <cell r="I781" t="str">
            <v>Kbps</v>
          </cell>
          <cell r="J781">
            <v>0.51200000000000001</v>
          </cell>
          <cell r="M781">
            <v>10</v>
          </cell>
          <cell r="N781" t="str">
            <v>GB</v>
          </cell>
          <cell r="O781">
            <v>10</v>
          </cell>
          <cell r="P781" t="str">
            <v>IRR</v>
          </cell>
          <cell r="Q781">
            <v>0</v>
          </cell>
          <cell r="R781" t="str">
            <v>?</v>
          </cell>
          <cell r="S781">
            <v>630000</v>
          </cell>
          <cell r="V781">
            <v>6</v>
          </cell>
          <cell r="W781" t="str">
            <v>No</v>
          </cell>
          <cell r="X781" t="str">
            <v>No</v>
          </cell>
          <cell r="Y781" t="str">
            <v>No</v>
          </cell>
          <cell r="AA781" t="str">
            <v>No</v>
          </cell>
          <cell r="AB781">
            <v>0.08</v>
          </cell>
          <cell r="AC781">
            <v>8229</v>
          </cell>
          <cell r="AD781">
            <v>76.56</v>
          </cell>
          <cell r="AE781">
            <v>5627.5943960000004</v>
          </cell>
        </row>
        <row r="782">
          <cell r="C782" t="str">
            <v>Iran (Islamic Rep. of)</v>
          </cell>
          <cell r="D782" t="str">
            <v>Datak Telecom [Iran (Islamic Rep. of)]</v>
          </cell>
          <cell r="E782" t="str">
            <v>WiMax</v>
          </cell>
          <cell r="F782" t="str">
            <v>Intensive users</v>
          </cell>
          <cell r="H782">
            <v>512</v>
          </cell>
          <cell r="I782" t="str">
            <v>Kbps</v>
          </cell>
          <cell r="J782">
            <v>0.51200000000000001</v>
          </cell>
          <cell r="M782">
            <v>10</v>
          </cell>
          <cell r="N782" t="str">
            <v>GB</v>
          </cell>
          <cell r="O782">
            <v>10</v>
          </cell>
          <cell r="P782" t="str">
            <v>IRR</v>
          </cell>
          <cell r="Q782">
            <v>0</v>
          </cell>
          <cell r="R782" t="str">
            <v>?</v>
          </cell>
          <cell r="S782">
            <v>630000</v>
          </cell>
          <cell r="V782">
            <v>12</v>
          </cell>
          <cell r="W782" t="str">
            <v>No</v>
          </cell>
          <cell r="X782" t="str">
            <v>No</v>
          </cell>
          <cell r="Y782" t="str">
            <v>No</v>
          </cell>
          <cell r="AA782" t="str">
            <v>No</v>
          </cell>
          <cell r="AB782">
            <v>0.08</v>
          </cell>
          <cell r="AC782">
            <v>8229</v>
          </cell>
          <cell r="AD782">
            <v>76.56</v>
          </cell>
          <cell r="AE782">
            <v>5627.5943960000004</v>
          </cell>
        </row>
        <row r="783">
          <cell r="C783" t="str">
            <v>Iran (Islamic Rep. of)</v>
          </cell>
          <cell r="D783" t="str">
            <v>Datak Telecom [Iran (Islamic Rep. of)]</v>
          </cell>
          <cell r="E783" t="str">
            <v>WiMax</v>
          </cell>
          <cell r="F783" t="str">
            <v>Intensive users</v>
          </cell>
          <cell r="H783">
            <v>1024</v>
          </cell>
          <cell r="I783" t="str">
            <v>Kbps</v>
          </cell>
          <cell r="J783">
            <v>1.024</v>
          </cell>
          <cell r="M783">
            <v>15</v>
          </cell>
          <cell r="N783" t="str">
            <v>GB</v>
          </cell>
          <cell r="O783">
            <v>15</v>
          </cell>
          <cell r="P783" t="str">
            <v>IRR</v>
          </cell>
          <cell r="Q783">
            <v>0</v>
          </cell>
          <cell r="R783" t="str">
            <v>?</v>
          </cell>
          <cell r="S783">
            <v>1100000</v>
          </cell>
          <cell r="V783">
            <v>1</v>
          </cell>
          <cell r="W783" t="str">
            <v>No</v>
          </cell>
          <cell r="X783" t="str">
            <v>No</v>
          </cell>
          <cell r="Y783" t="str">
            <v>No</v>
          </cell>
          <cell r="AA783" t="str">
            <v>No</v>
          </cell>
          <cell r="AB783">
            <v>0.08</v>
          </cell>
          <cell r="AC783">
            <v>8229</v>
          </cell>
          <cell r="AD783">
            <v>133.66999999999999</v>
          </cell>
          <cell r="AE783">
            <v>5627.5943960000004</v>
          </cell>
        </row>
        <row r="784">
          <cell r="C784" t="str">
            <v>Iran (Islamic Rep. of)</v>
          </cell>
          <cell r="D784" t="str">
            <v>Datak Telecom [Iran (Islamic Rep. of)]</v>
          </cell>
          <cell r="E784" t="str">
            <v>WiMax</v>
          </cell>
          <cell r="F784" t="str">
            <v>Intensive users</v>
          </cell>
          <cell r="H784">
            <v>1024</v>
          </cell>
          <cell r="I784" t="str">
            <v>Kbps</v>
          </cell>
          <cell r="J784">
            <v>1.024</v>
          </cell>
          <cell r="M784">
            <v>15</v>
          </cell>
          <cell r="N784" t="str">
            <v>GB</v>
          </cell>
          <cell r="O784">
            <v>15</v>
          </cell>
          <cell r="P784" t="str">
            <v>IRR</v>
          </cell>
          <cell r="Q784">
            <v>0</v>
          </cell>
          <cell r="R784" t="str">
            <v>?</v>
          </cell>
          <cell r="S784">
            <v>1100000</v>
          </cell>
          <cell r="V784">
            <v>3</v>
          </cell>
          <cell r="W784" t="str">
            <v>No</v>
          </cell>
          <cell r="X784" t="str">
            <v>No</v>
          </cell>
          <cell r="Y784" t="str">
            <v>No</v>
          </cell>
          <cell r="AA784" t="str">
            <v>No</v>
          </cell>
          <cell r="AB784">
            <v>0.08</v>
          </cell>
          <cell r="AC784">
            <v>8229</v>
          </cell>
          <cell r="AD784">
            <v>133.66999999999999</v>
          </cell>
          <cell r="AE784">
            <v>5627.5943960000004</v>
          </cell>
        </row>
        <row r="785">
          <cell r="C785" t="str">
            <v>Iran (Islamic Rep. of)</v>
          </cell>
          <cell r="D785" t="str">
            <v>Datak Telecom [Iran (Islamic Rep. of)]</v>
          </cell>
          <cell r="E785" t="str">
            <v>WiMax</v>
          </cell>
          <cell r="F785" t="str">
            <v>Intensive users</v>
          </cell>
          <cell r="H785">
            <v>1024</v>
          </cell>
          <cell r="I785" t="str">
            <v>Kbps</v>
          </cell>
          <cell r="J785">
            <v>1.024</v>
          </cell>
          <cell r="M785">
            <v>15</v>
          </cell>
          <cell r="N785" t="str">
            <v>GB</v>
          </cell>
          <cell r="O785">
            <v>15</v>
          </cell>
          <cell r="P785" t="str">
            <v>IRR</v>
          </cell>
          <cell r="Q785">
            <v>0</v>
          </cell>
          <cell r="R785" t="str">
            <v>?</v>
          </cell>
          <cell r="S785">
            <v>1101666.67</v>
          </cell>
          <cell r="V785">
            <v>6</v>
          </cell>
          <cell r="W785" t="str">
            <v>No</v>
          </cell>
          <cell r="X785" t="str">
            <v>No</v>
          </cell>
          <cell r="Y785" t="str">
            <v>No</v>
          </cell>
          <cell r="AA785" t="str">
            <v>No</v>
          </cell>
          <cell r="AB785">
            <v>0.08</v>
          </cell>
          <cell r="AC785">
            <v>8229</v>
          </cell>
          <cell r="AD785">
            <v>133.88</v>
          </cell>
          <cell r="AE785">
            <v>5627.5943960000004</v>
          </cell>
        </row>
        <row r="786">
          <cell r="C786" t="str">
            <v>Iran (Islamic Rep. of)</v>
          </cell>
          <cell r="D786" t="str">
            <v>Datak Telecom [Iran (Islamic Rep. of)]</v>
          </cell>
          <cell r="E786" t="str">
            <v>WiMax</v>
          </cell>
          <cell r="F786" t="str">
            <v>Intensive users</v>
          </cell>
          <cell r="H786">
            <v>1024</v>
          </cell>
          <cell r="I786" t="str">
            <v>Kbps</v>
          </cell>
          <cell r="J786">
            <v>1.024</v>
          </cell>
          <cell r="M786">
            <v>15</v>
          </cell>
          <cell r="N786" t="str">
            <v>GB</v>
          </cell>
          <cell r="O786">
            <v>15</v>
          </cell>
          <cell r="P786" t="str">
            <v>IRR</v>
          </cell>
          <cell r="Q786">
            <v>0</v>
          </cell>
          <cell r="R786" t="str">
            <v>?</v>
          </cell>
          <cell r="S786">
            <v>1102500</v>
          </cell>
          <cell r="V786">
            <v>12</v>
          </cell>
          <cell r="W786" t="str">
            <v>No</v>
          </cell>
          <cell r="X786" t="str">
            <v>No</v>
          </cell>
          <cell r="Y786" t="str">
            <v>No</v>
          </cell>
          <cell r="AA786" t="str">
            <v>No</v>
          </cell>
          <cell r="AB786">
            <v>0.08</v>
          </cell>
          <cell r="AC786">
            <v>8229</v>
          </cell>
          <cell r="AD786">
            <v>133.97999999999999</v>
          </cell>
          <cell r="AE786">
            <v>5627.5943960000004</v>
          </cell>
        </row>
        <row r="787">
          <cell r="C787" t="str">
            <v>Iran (Islamic Rep. of)</v>
          </cell>
          <cell r="D787" t="str">
            <v>Datak Telecom [Iran (Islamic Rep. of)]</v>
          </cell>
          <cell r="E787" t="str">
            <v>WiMax</v>
          </cell>
          <cell r="F787" t="str">
            <v>Intensive users</v>
          </cell>
          <cell r="H787">
            <v>2048</v>
          </cell>
          <cell r="I787" t="str">
            <v>Kbps</v>
          </cell>
          <cell r="J787">
            <v>2.048</v>
          </cell>
          <cell r="M787">
            <v>18</v>
          </cell>
          <cell r="N787" t="str">
            <v>GB</v>
          </cell>
          <cell r="O787">
            <v>18</v>
          </cell>
          <cell r="P787" t="str">
            <v>IRR</v>
          </cell>
          <cell r="Q787">
            <v>0</v>
          </cell>
          <cell r="R787" t="str">
            <v>?</v>
          </cell>
          <cell r="S787">
            <v>1386000</v>
          </cell>
          <cell r="V787">
            <v>1</v>
          </cell>
          <cell r="W787" t="str">
            <v>No</v>
          </cell>
          <cell r="X787" t="str">
            <v>No</v>
          </cell>
          <cell r="Y787" t="str">
            <v>No</v>
          </cell>
          <cell r="AA787" t="str">
            <v>No</v>
          </cell>
          <cell r="AB787">
            <v>0.08</v>
          </cell>
          <cell r="AC787">
            <v>8229</v>
          </cell>
          <cell r="AD787">
            <v>168.43</v>
          </cell>
          <cell r="AE787">
            <v>5627.5943960000004</v>
          </cell>
        </row>
        <row r="788">
          <cell r="C788" t="str">
            <v>Iran (Islamic Rep. of)</v>
          </cell>
          <cell r="D788" t="str">
            <v>Datak Telecom [Iran (Islamic Rep. of)]</v>
          </cell>
          <cell r="E788" t="str">
            <v>WiMax</v>
          </cell>
          <cell r="F788" t="str">
            <v>Intensive users</v>
          </cell>
          <cell r="H788">
            <v>2048</v>
          </cell>
          <cell r="I788" t="str">
            <v>Kbps</v>
          </cell>
          <cell r="J788">
            <v>2.048</v>
          </cell>
          <cell r="M788">
            <v>18</v>
          </cell>
          <cell r="N788" t="str">
            <v>GB</v>
          </cell>
          <cell r="O788">
            <v>18</v>
          </cell>
          <cell r="P788" t="str">
            <v>IRR</v>
          </cell>
          <cell r="Q788">
            <v>0</v>
          </cell>
          <cell r="R788" t="str">
            <v>?</v>
          </cell>
          <cell r="S788">
            <v>1383333.33</v>
          </cell>
          <cell r="V788">
            <v>3</v>
          </cell>
          <cell r="W788" t="str">
            <v>No</v>
          </cell>
          <cell r="X788" t="str">
            <v>No</v>
          </cell>
          <cell r="Y788" t="str">
            <v>No</v>
          </cell>
          <cell r="AA788" t="str">
            <v>No</v>
          </cell>
          <cell r="AB788">
            <v>0.08</v>
          </cell>
          <cell r="AC788">
            <v>8229</v>
          </cell>
          <cell r="AD788">
            <v>168.1</v>
          </cell>
          <cell r="AE788">
            <v>5627.5943960000004</v>
          </cell>
        </row>
        <row r="789">
          <cell r="C789" t="str">
            <v>Iran (Islamic Rep. of)</v>
          </cell>
          <cell r="D789" t="str">
            <v>Datak Telecom [Iran (Islamic Rep. of)]</v>
          </cell>
          <cell r="E789" t="str">
            <v>WiMax</v>
          </cell>
          <cell r="F789" t="str">
            <v>Intensive users</v>
          </cell>
          <cell r="H789">
            <v>2048</v>
          </cell>
          <cell r="I789" t="str">
            <v>Kbps</v>
          </cell>
          <cell r="J789">
            <v>2.048</v>
          </cell>
          <cell r="M789">
            <v>18</v>
          </cell>
          <cell r="N789" t="str">
            <v>GB</v>
          </cell>
          <cell r="O789">
            <v>18</v>
          </cell>
          <cell r="P789" t="str">
            <v>IRR</v>
          </cell>
          <cell r="Q789">
            <v>0</v>
          </cell>
          <cell r="R789" t="str">
            <v>?</v>
          </cell>
          <cell r="S789">
            <v>1386000</v>
          </cell>
          <cell r="V789">
            <v>6</v>
          </cell>
          <cell r="W789" t="str">
            <v>No</v>
          </cell>
          <cell r="X789" t="str">
            <v>No</v>
          </cell>
          <cell r="Y789" t="str">
            <v>No</v>
          </cell>
          <cell r="AA789" t="str">
            <v>No</v>
          </cell>
          <cell r="AB789">
            <v>0.08</v>
          </cell>
          <cell r="AC789">
            <v>8229</v>
          </cell>
          <cell r="AD789">
            <v>168.43</v>
          </cell>
          <cell r="AE789">
            <v>5627.5943960000004</v>
          </cell>
        </row>
        <row r="790">
          <cell r="C790" t="str">
            <v>Iran (Islamic Rep. of)</v>
          </cell>
          <cell r="D790" t="str">
            <v>Datak Telecom [Iran (Islamic Rep. of)]</v>
          </cell>
          <cell r="E790" t="str">
            <v>WiMax</v>
          </cell>
          <cell r="F790" t="str">
            <v>Intensive users</v>
          </cell>
          <cell r="H790">
            <v>2048</v>
          </cell>
          <cell r="I790" t="str">
            <v>Kbps</v>
          </cell>
          <cell r="J790">
            <v>2.048</v>
          </cell>
          <cell r="M790">
            <v>18</v>
          </cell>
          <cell r="N790" t="str">
            <v>GB</v>
          </cell>
          <cell r="O790">
            <v>18</v>
          </cell>
          <cell r="P790" t="str">
            <v>IRR</v>
          </cell>
          <cell r="Q790">
            <v>0</v>
          </cell>
          <cell r="R790" t="str">
            <v>?</v>
          </cell>
          <cell r="S790">
            <v>1385833.33</v>
          </cell>
          <cell r="V790">
            <v>12</v>
          </cell>
          <cell r="W790" t="str">
            <v>No</v>
          </cell>
          <cell r="X790" t="str">
            <v>No</v>
          </cell>
          <cell r="Y790" t="str">
            <v>No</v>
          </cell>
          <cell r="AA790" t="str">
            <v>No</v>
          </cell>
          <cell r="AB790">
            <v>0.08</v>
          </cell>
          <cell r="AC790">
            <v>8229</v>
          </cell>
          <cell r="AD790">
            <v>168.41</v>
          </cell>
          <cell r="AE790">
            <v>5627.5943960000004</v>
          </cell>
        </row>
        <row r="791">
          <cell r="C791" t="str">
            <v>Iran (Islamic Rep. of)</v>
          </cell>
          <cell r="D791" t="str">
            <v>ShaTel [Iran (Islamic Rep. of)]</v>
          </cell>
          <cell r="E791" t="str">
            <v>ADSL</v>
          </cell>
          <cell r="F791" t="str">
            <v>ART1</v>
          </cell>
          <cell r="H791">
            <v>1024</v>
          </cell>
          <cell r="I791" t="str">
            <v>Kbps</v>
          </cell>
          <cell r="J791">
            <v>1.024</v>
          </cell>
          <cell r="K791">
            <v>128</v>
          </cell>
          <cell r="L791" t="str">
            <v>Kbps</v>
          </cell>
          <cell r="M791" t="str">
            <v>Unlimited</v>
          </cell>
          <cell r="O791" t="str">
            <v>Unlimited</v>
          </cell>
          <cell r="P791" t="str">
            <v>IRR</v>
          </cell>
          <cell r="Q791">
            <v>95000</v>
          </cell>
          <cell r="R791">
            <v>550000</v>
          </cell>
          <cell r="S791">
            <v>280000</v>
          </cell>
          <cell r="W791" t="str">
            <v>Yes</v>
          </cell>
          <cell r="X791" t="str">
            <v>No</v>
          </cell>
          <cell r="Y791" t="str">
            <v>No</v>
          </cell>
          <cell r="AA791" t="str">
            <v>No</v>
          </cell>
          <cell r="AB791">
            <v>7.0000000000000007E-2</v>
          </cell>
          <cell r="AC791">
            <v>8229</v>
          </cell>
          <cell r="AD791">
            <v>34.03</v>
          </cell>
          <cell r="AE791">
            <v>5627.5943960000004</v>
          </cell>
        </row>
        <row r="792">
          <cell r="C792" t="str">
            <v>Iran (Islamic Rep. of)</v>
          </cell>
          <cell r="D792" t="str">
            <v>ShaTel [Iran (Islamic Rep. of)]</v>
          </cell>
          <cell r="E792" t="str">
            <v>ADSL</v>
          </cell>
          <cell r="F792" t="str">
            <v>ART2</v>
          </cell>
          <cell r="H792">
            <v>1280</v>
          </cell>
          <cell r="I792" t="str">
            <v>Kbps</v>
          </cell>
          <cell r="J792">
            <v>1.28</v>
          </cell>
          <cell r="K792">
            <v>192</v>
          </cell>
          <cell r="L792" t="str">
            <v>Kbps</v>
          </cell>
          <cell r="M792" t="str">
            <v>Unlimited</v>
          </cell>
          <cell r="O792" t="str">
            <v>Unlimited</v>
          </cell>
          <cell r="P792" t="str">
            <v>IRR</v>
          </cell>
          <cell r="Q792">
            <v>95000</v>
          </cell>
          <cell r="R792">
            <v>550000</v>
          </cell>
          <cell r="S792">
            <v>360000</v>
          </cell>
          <cell r="W792" t="str">
            <v>Yes</v>
          </cell>
          <cell r="X792" t="str">
            <v>No</v>
          </cell>
          <cell r="Y792" t="str">
            <v>No</v>
          </cell>
          <cell r="AA792" t="str">
            <v>No</v>
          </cell>
          <cell r="AB792">
            <v>7.0000000000000007E-2</v>
          </cell>
          <cell r="AC792">
            <v>8229</v>
          </cell>
          <cell r="AD792">
            <v>43.75</v>
          </cell>
          <cell r="AE792">
            <v>5627.5943960000004</v>
          </cell>
        </row>
        <row r="793">
          <cell r="C793" t="str">
            <v>Iran (Islamic Rep. of)</v>
          </cell>
          <cell r="D793" t="str">
            <v>ShaTel [Iran (Islamic Rep. of)]</v>
          </cell>
          <cell r="E793" t="str">
            <v>ADSL</v>
          </cell>
          <cell r="F793" t="str">
            <v>ART3</v>
          </cell>
          <cell r="H793">
            <v>1536</v>
          </cell>
          <cell r="I793" t="str">
            <v>Kbps</v>
          </cell>
          <cell r="J793">
            <v>1.536</v>
          </cell>
          <cell r="K793">
            <v>256</v>
          </cell>
          <cell r="L793" t="str">
            <v>Kbps</v>
          </cell>
          <cell r="M793" t="str">
            <v>Unlimited</v>
          </cell>
          <cell r="O793" t="str">
            <v>Unlimited</v>
          </cell>
          <cell r="P793" t="str">
            <v>IRR</v>
          </cell>
          <cell r="Q793">
            <v>95000</v>
          </cell>
          <cell r="R793">
            <v>550000</v>
          </cell>
          <cell r="S793">
            <v>430000</v>
          </cell>
          <cell r="W793" t="str">
            <v>Yes</v>
          </cell>
          <cell r="X793" t="str">
            <v>No</v>
          </cell>
          <cell r="Y793" t="str">
            <v>No</v>
          </cell>
          <cell r="AA793" t="str">
            <v>No</v>
          </cell>
          <cell r="AB793">
            <v>7.0000000000000007E-2</v>
          </cell>
          <cell r="AC793">
            <v>8229</v>
          </cell>
          <cell r="AD793">
            <v>52.25</v>
          </cell>
          <cell r="AE793">
            <v>5627.5943960000004</v>
          </cell>
        </row>
        <row r="794">
          <cell r="C794" t="str">
            <v>Iran (Islamic Rep. of)</v>
          </cell>
          <cell r="D794" t="str">
            <v>ShaTel [Iran (Islamic Rep. of)]</v>
          </cell>
          <cell r="E794" t="str">
            <v>ADSL</v>
          </cell>
          <cell r="F794" t="str">
            <v>ART4</v>
          </cell>
          <cell r="H794">
            <v>2048</v>
          </cell>
          <cell r="I794" t="str">
            <v>Kbps</v>
          </cell>
          <cell r="J794">
            <v>2.048</v>
          </cell>
          <cell r="K794">
            <v>320</v>
          </cell>
          <cell r="L794" t="str">
            <v>Kbps</v>
          </cell>
          <cell r="M794" t="str">
            <v>Unlimited</v>
          </cell>
          <cell r="O794" t="str">
            <v>Unlimited</v>
          </cell>
          <cell r="P794" t="str">
            <v>IRR</v>
          </cell>
          <cell r="Q794">
            <v>95000</v>
          </cell>
          <cell r="R794">
            <v>550000</v>
          </cell>
          <cell r="S794">
            <v>530000</v>
          </cell>
          <cell r="W794" t="str">
            <v>Yes</v>
          </cell>
          <cell r="X794" t="str">
            <v>No</v>
          </cell>
          <cell r="Y794" t="str">
            <v>No</v>
          </cell>
          <cell r="AA794" t="str">
            <v>No</v>
          </cell>
          <cell r="AB794">
            <v>7.0000000000000007E-2</v>
          </cell>
          <cell r="AC794">
            <v>8229</v>
          </cell>
          <cell r="AD794">
            <v>64.41</v>
          </cell>
          <cell r="AE794">
            <v>5627.5943960000004</v>
          </cell>
        </row>
        <row r="795">
          <cell r="C795" t="str">
            <v>Iran (Islamic Rep. of)</v>
          </cell>
          <cell r="D795" t="str">
            <v>ShaTel [Iran (Islamic Rep. of)]</v>
          </cell>
          <cell r="E795" t="str">
            <v>ADSL</v>
          </cell>
          <cell r="F795" t="str">
            <v>ART5</v>
          </cell>
          <cell r="H795">
            <v>2560</v>
          </cell>
          <cell r="I795" t="str">
            <v>Kbps</v>
          </cell>
          <cell r="J795">
            <v>2.56</v>
          </cell>
          <cell r="K795">
            <v>384</v>
          </cell>
          <cell r="L795" t="str">
            <v>Kbps</v>
          </cell>
          <cell r="M795" t="str">
            <v>Unlimited</v>
          </cell>
          <cell r="O795" t="str">
            <v>Unlimited</v>
          </cell>
          <cell r="P795" t="str">
            <v>IRR</v>
          </cell>
          <cell r="Q795">
            <v>95000</v>
          </cell>
          <cell r="R795">
            <v>550000</v>
          </cell>
          <cell r="S795">
            <v>630000</v>
          </cell>
          <cell r="W795" t="str">
            <v>Yes</v>
          </cell>
          <cell r="X795" t="str">
            <v>No</v>
          </cell>
          <cell r="Y795" t="str">
            <v>No</v>
          </cell>
          <cell r="AA795" t="str">
            <v>No</v>
          </cell>
          <cell r="AB795">
            <v>7.0000000000000007E-2</v>
          </cell>
          <cell r="AC795">
            <v>8229</v>
          </cell>
          <cell r="AD795">
            <v>76.56</v>
          </cell>
          <cell r="AE795">
            <v>5627.5943960000004</v>
          </cell>
        </row>
        <row r="796">
          <cell r="C796" t="str">
            <v>Iran (Islamic Rep. of)</v>
          </cell>
          <cell r="D796" t="str">
            <v>ShaTel [Iran (Islamic Rep. of)]</v>
          </cell>
          <cell r="E796" t="str">
            <v>ADSL</v>
          </cell>
          <cell r="F796" t="str">
            <v>ART6</v>
          </cell>
          <cell r="H796">
            <v>3072</v>
          </cell>
          <cell r="I796" t="str">
            <v>Kbps</v>
          </cell>
          <cell r="J796">
            <v>3.0720000000000001</v>
          </cell>
          <cell r="K796">
            <v>512</v>
          </cell>
          <cell r="L796" t="str">
            <v>Kbps</v>
          </cell>
          <cell r="M796" t="str">
            <v>Unlimited</v>
          </cell>
          <cell r="O796" t="str">
            <v>Unlimited</v>
          </cell>
          <cell r="P796" t="str">
            <v>IRR</v>
          </cell>
          <cell r="Q796">
            <v>95000</v>
          </cell>
          <cell r="R796">
            <v>550000</v>
          </cell>
          <cell r="S796">
            <v>930000</v>
          </cell>
          <cell r="W796" t="str">
            <v>Yes</v>
          </cell>
          <cell r="X796" t="str">
            <v>No</v>
          </cell>
          <cell r="Y796" t="str">
            <v>No</v>
          </cell>
          <cell r="AA796" t="str">
            <v>No</v>
          </cell>
          <cell r="AB796">
            <v>7.0000000000000007E-2</v>
          </cell>
          <cell r="AC796">
            <v>8229</v>
          </cell>
          <cell r="AD796">
            <v>113.01</v>
          </cell>
          <cell r="AE796">
            <v>5627.5943960000004</v>
          </cell>
        </row>
        <row r="797">
          <cell r="C797" t="str">
            <v>Iran (Islamic Rep. of)</v>
          </cell>
          <cell r="D797" t="str">
            <v>ShaTel [Iran (Islamic Rep. of)]</v>
          </cell>
          <cell r="E797" t="str">
            <v>ADSL</v>
          </cell>
          <cell r="F797" t="str">
            <v>ART7</v>
          </cell>
          <cell r="H797">
            <v>4096</v>
          </cell>
          <cell r="I797" t="str">
            <v>Kbps</v>
          </cell>
          <cell r="J797">
            <v>4.0960000000000001</v>
          </cell>
          <cell r="K797">
            <v>1024</v>
          </cell>
          <cell r="L797" t="str">
            <v>Kbps</v>
          </cell>
          <cell r="M797" t="str">
            <v>Unlimited</v>
          </cell>
          <cell r="O797" t="str">
            <v>Unlimited</v>
          </cell>
          <cell r="P797" t="str">
            <v>IRR</v>
          </cell>
          <cell r="Q797">
            <v>95000</v>
          </cell>
          <cell r="R797">
            <v>550000</v>
          </cell>
          <cell r="S797">
            <v>2200000</v>
          </cell>
          <cell r="W797" t="str">
            <v>Yes</v>
          </cell>
          <cell r="X797" t="str">
            <v>No</v>
          </cell>
          <cell r="Y797" t="str">
            <v>No</v>
          </cell>
          <cell r="AA797" t="str">
            <v>No</v>
          </cell>
          <cell r="AB797">
            <v>7.0000000000000007E-2</v>
          </cell>
          <cell r="AC797">
            <v>8229</v>
          </cell>
          <cell r="AD797">
            <v>267.35000000000002</v>
          </cell>
          <cell r="AE797">
            <v>5627.5943960000004</v>
          </cell>
        </row>
        <row r="798">
          <cell r="C798" t="str">
            <v>Iran (Islamic Rep. of)</v>
          </cell>
          <cell r="D798" t="str">
            <v>ShaTel [Iran (Islamic Rep. of)]</v>
          </cell>
          <cell r="E798" t="str">
            <v>ADSL</v>
          </cell>
          <cell r="F798" t="str">
            <v>ART8</v>
          </cell>
          <cell r="H798">
            <v>6144</v>
          </cell>
          <cell r="I798" t="str">
            <v>Kbps</v>
          </cell>
          <cell r="J798">
            <v>6.1440000000000001</v>
          </cell>
          <cell r="K798">
            <v>1024</v>
          </cell>
          <cell r="L798" t="str">
            <v>Kbps</v>
          </cell>
          <cell r="M798" t="str">
            <v>Unlimited</v>
          </cell>
          <cell r="O798" t="str">
            <v>Unlimited</v>
          </cell>
          <cell r="P798" t="str">
            <v>IRR</v>
          </cell>
          <cell r="Q798">
            <v>95000</v>
          </cell>
          <cell r="R798">
            <v>550000</v>
          </cell>
          <cell r="S798">
            <v>4000000</v>
          </cell>
          <cell r="W798" t="str">
            <v>Yes</v>
          </cell>
          <cell r="X798" t="str">
            <v>No</v>
          </cell>
          <cell r="Y798" t="str">
            <v>No</v>
          </cell>
          <cell r="AA798" t="str">
            <v>No</v>
          </cell>
          <cell r="AB798">
            <v>7.0000000000000007E-2</v>
          </cell>
          <cell r="AC798">
            <v>8229</v>
          </cell>
          <cell r="AD798">
            <v>486.09</v>
          </cell>
          <cell r="AE798">
            <v>5627.5943960000004</v>
          </cell>
        </row>
        <row r="799">
          <cell r="C799" t="str">
            <v>Iran (Islamic Rep. of)</v>
          </cell>
          <cell r="D799" t="str">
            <v>ShaTel [Iran (Islamic Rep. of)]</v>
          </cell>
          <cell r="E799" t="str">
            <v>ADSL</v>
          </cell>
          <cell r="F799" t="str">
            <v>ECO128</v>
          </cell>
          <cell r="H799">
            <v>128</v>
          </cell>
          <cell r="I799" t="str">
            <v>Kbps</v>
          </cell>
          <cell r="J799">
            <v>0.128</v>
          </cell>
          <cell r="K799">
            <v>128</v>
          </cell>
          <cell r="L799" t="str">
            <v>Kbps</v>
          </cell>
          <cell r="M799">
            <v>4</v>
          </cell>
          <cell r="N799" t="str">
            <v>GB</v>
          </cell>
          <cell r="O799">
            <v>4</v>
          </cell>
          <cell r="P799" t="str">
            <v>IRR</v>
          </cell>
          <cell r="Q799">
            <v>95000</v>
          </cell>
          <cell r="R799">
            <v>80000</v>
          </cell>
          <cell r="S799">
            <v>139000</v>
          </cell>
          <cell r="V799">
            <v>1</v>
          </cell>
          <cell r="W799" t="str">
            <v>Yes</v>
          </cell>
          <cell r="X799" t="str">
            <v>No</v>
          </cell>
          <cell r="Y799" t="str">
            <v>No</v>
          </cell>
          <cell r="AA799" t="str">
            <v>No</v>
          </cell>
          <cell r="AB799">
            <v>7.0000000000000007E-2</v>
          </cell>
          <cell r="AC799">
            <v>8229</v>
          </cell>
          <cell r="AD799">
            <v>16.89</v>
          </cell>
          <cell r="AE799">
            <v>5627.5943960000004</v>
          </cell>
        </row>
        <row r="800">
          <cell r="C800" t="str">
            <v>Iran (Islamic Rep. of)</v>
          </cell>
          <cell r="D800" t="str">
            <v>ShaTel [Iran (Islamic Rep. of)]</v>
          </cell>
          <cell r="E800" t="str">
            <v>ADSL</v>
          </cell>
          <cell r="F800" t="str">
            <v>ECO128</v>
          </cell>
          <cell r="H800">
            <v>128</v>
          </cell>
          <cell r="I800" t="str">
            <v>Kbps</v>
          </cell>
          <cell r="J800">
            <v>0.128</v>
          </cell>
          <cell r="K800">
            <v>128</v>
          </cell>
          <cell r="L800" t="str">
            <v>Kbps</v>
          </cell>
          <cell r="M800">
            <v>2.6666666669999999</v>
          </cell>
          <cell r="N800" t="str">
            <v>GB</v>
          </cell>
          <cell r="O800">
            <v>2.67</v>
          </cell>
          <cell r="P800" t="str">
            <v>IRR</v>
          </cell>
          <cell r="Q800">
            <v>95000</v>
          </cell>
          <cell r="R800">
            <v>80000</v>
          </cell>
          <cell r="S800">
            <v>99000</v>
          </cell>
          <cell r="V800">
            <v>3</v>
          </cell>
          <cell r="W800" t="str">
            <v>Yes</v>
          </cell>
          <cell r="X800" t="str">
            <v>No</v>
          </cell>
          <cell r="Y800" t="str">
            <v>No</v>
          </cell>
          <cell r="AA800" t="str">
            <v>No</v>
          </cell>
          <cell r="AB800">
            <v>7.0000000000000007E-2</v>
          </cell>
          <cell r="AC800">
            <v>8229</v>
          </cell>
          <cell r="AD800">
            <v>12.03</v>
          </cell>
          <cell r="AE800">
            <v>5627.5943960000004</v>
          </cell>
        </row>
        <row r="801">
          <cell r="C801" t="str">
            <v>Iran (Islamic Rep. of)</v>
          </cell>
          <cell r="D801" t="str">
            <v>ShaTel [Iran (Islamic Rep. of)]</v>
          </cell>
          <cell r="E801" t="str">
            <v>ADSL</v>
          </cell>
          <cell r="F801" t="str">
            <v>ECO128</v>
          </cell>
          <cell r="H801">
            <v>128</v>
          </cell>
          <cell r="I801" t="str">
            <v>Kbps</v>
          </cell>
          <cell r="J801">
            <v>0.128</v>
          </cell>
          <cell r="K801">
            <v>128</v>
          </cell>
          <cell r="L801" t="str">
            <v>Kbps</v>
          </cell>
          <cell r="M801">
            <v>2.3333333330000001</v>
          </cell>
          <cell r="N801" t="str">
            <v>GB</v>
          </cell>
          <cell r="O801">
            <v>2.33</v>
          </cell>
          <cell r="P801" t="str">
            <v>IRR</v>
          </cell>
          <cell r="Q801">
            <v>95000</v>
          </cell>
          <cell r="R801">
            <v>80000</v>
          </cell>
          <cell r="S801">
            <v>88000</v>
          </cell>
          <cell r="V801">
            <v>6</v>
          </cell>
          <cell r="W801" t="str">
            <v>Yes</v>
          </cell>
          <cell r="X801" t="str">
            <v>No</v>
          </cell>
          <cell r="Y801" t="str">
            <v>No</v>
          </cell>
          <cell r="AA801" t="str">
            <v>No</v>
          </cell>
          <cell r="AB801">
            <v>7.0000000000000007E-2</v>
          </cell>
          <cell r="AC801">
            <v>8229</v>
          </cell>
          <cell r="AD801">
            <v>10.69</v>
          </cell>
          <cell r="AE801">
            <v>5627.5943960000004</v>
          </cell>
        </row>
        <row r="802">
          <cell r="C802" t="str">
            <v>Iran (Islamic Rep. of)</v>
          </cell>
          <cell r="D802" t="str">
            <v>ShaTel [Iran (Islamic Rep. of)]</v>
          </cell>
          <cell r="E802" t="str">
            <v>ADSL</v>
          </cell>
          <cell r="F802" t="str">
            <v>ECO128</v>
          </cell>
          <cell r="H802">
            <v>128</v>
          </cell>
          <cell r="I802" t="str">
            <v>Kbps</v>
          </cell>
          <cell r="J802">
            <v>0.128</v>
          </cell>
          <cell r="K802">
            <v>128</v>
          </cell>
          <cell r="L802" t="str">
            <v>Kbps</v>
          </cell>
          <cell r="M802">
            <v>1.8333333329999999</v>
          </cell>
          <cell r="N802" t="str">
            <v>GB</v>
          </cell>
          <cell r="O802">
            <v>1.83</v>
          </cell>
          <cell r="P802" t="str">
            <v>IRR</v>
          </cell>
          <cell r="Q802">
            <v>95000</v>
          </cell>
          <cell r="R802">
            <v>80000</v>
          </cell>
          <cell r="S802">
            <v>72500</v>
          </cell>
          <cell r="V802">
            <v>12</v>
          </cell>
          <cell r="W802" t="str">
            <v>Yes</v>
          </cell>
          <cell r="X802" t="str">
            <v>No</v>
          </cell>
          <cell r="Y802" t="str">
            <v>No</v>
          </cell>
          <cell r="AA802" t="str">
            <v>No</v>
          </cell>
          <cell r="AB802">
            <v>7.0000000000000007E-2</v>
          </cell>
          <cell r="AC802">
            <v>8229</v>
          </cell>
          <cell r="AD802">
            <v>8.81</v>
          </cell>
          <cell r="AE802">
            <v>5627.5943960000004</v>
          </cell>
        </row>
        <row r="803">
          <cell r="C803" t="str">
            <v>Iran (Islamic Rep. of)</v>
          </cell>
          <cell r="D803" t="str">
            <v>ShaTel [Iran (Islamic Rep. of)]</v>
          </cell>
          <cell r="E803" t="str">
            <v>ADSL</v>
          </cell>
          <cell r="F803" t="str">
            <v>ECO256</v>
          </cell>
          <cell r="H803">
            <v>256</v>
          </cell>
          <cell r="I803" t="str">
            <v>Kbps</v>
          </cell>
          <cell r="J803">
            <v>0.25600000000000001</v>
          </cell>
          <cell r="K803">
            <v>256</v>
          </cell>
          <cell r="L803" t="str">
            <v>Kbps</v>
          </cell>
          <cell r="M803">
            <v>4</v>
          </cell>
          <cell r="N803" t="str">
            <v>GB</v>
          </cell>
          <cell r="O803">
            <v>4</v>
          </cell>
          <cell r="P803" t="str">
            <v>IRR</v>
          </cell>
          <cell r="Q803">
            <v>95000</v>
          </cell>
          <cell r="R803">
            <v>80000</v>
          </cell>
          <cell r="S803">
            <v>169000</v>
          </cell>
          <cell r="V803">
            <v>1</v>
          </cell>
          <cell r="W803" t="str">
            <v>Yes</v>
          </cell>
          <cell r="X803" t="str">
            <v>No</v>
          </cell>
          <cell r="Y803" t="str">
            <v>No</v>
          </cell>
          <cell r="AA803" t="str">
            <v>No</v>
          </cell>
          <cell r="AB803">
            <v>7.0000000000000007E-2</v>
          </cell>
          <cell r="AC803">
            <v>8229</v>
          </cell>
          <cell r="AD803">
            <v>20.54</v>
          </cell>
          <cell r="AE803">
            <v>5627.5943960000004</v>
          </cell>
        </row>
        <row r="804">
          <cell r="C804" t="str">
            <v>Iran (Islamic Rep. of)</v>
          </cell>
          <cell r="D804" t="str">
            <v>ShaTel [Iran (Islamic Rep. of)]</v>
          </cell>
          <cell r="E804" t="str">
            <v>ADSL</v>
          </cell>
          <cell r="F804" t="str">
            <v>ECO256</v>
          </cell>
          <cell r="H804">
            <v>256</v>
          </cell>
          <cell r="I804" t="str">
            <v>Kbps</v>
          </cell>
          <cell r="J804">
            <v>0.25600000000000001</v>
          </cell>
          <cell r="K804">
            <v>256</v>
          </cell>
          <cell r="L804" t="str">
            <v>Kbps</v>
          </cell>
          <cell r="M804">
            <v>2.6666666669999999</v>
          </cell>
          <cell r="N804" t="str">
            <v>GB</v>
          </cell>
          <cell r="O804">
            <v>2.67</v>
          </cell>
          <cell r="P804" t="str">
            <v>IRR</v>
          </cell>
          <cell r="Q804">
            <v>95000</v>
          </cell>
          <cell r="R804">
            <v>80000</v>
          </cell>
          <cell r="S804">
            <v>117300</v>
          </cell>
          <cell r="V804">
            <v>3</v>
          </cell>
          <cell r="W804" t="str">
            <v>Yes</v>
          </cell>
          <cell r="X804" t="str">
            <v>No</v>
          </cell>
          <cell r="Y804" t="str">
            <v>No</v>
          </cell>
          <cell r="AA804" t="str">
            <v>No</v>
          </cell>
          <cell r="AB804">
            <v>7.0000000000000007E-2</v>
          </cell>
          <cell r="AC804">
            <v>8229</v>
          </cell>
          <cell r="AD804">
            <v>14.25</v>
          </cell>
          <cell r="AE804">
            <v>5627.5943960000004</v>
          </cell>
        </row>
        <row r="805">
          <cell r="C805" t="str">
            <v>Iran (Islamic Rep. of)</v>
          </cell>
          <cell r="D805" t="str">
            <v>ShaTel [Iran (Islamic Rep. of)]</v>
          </cell>
          <cell r="E805" t="str">
            <v>ADSL</v>
          </cell>
          <cell r="F805" t="str">
            <v>ECO256</v>
          </cell>
          <cell r="H805">
            <v>256</v>
          </cell>
          <cell r="I805" t="str">
            <v>Kbps</v>
          </cell>
          <cell r="J805">
            <v>0.25600000000000001</v>
          </cell>
          <cell r="K805">
            <v>256</v>
          </cell>
          <cell r="L805" t="str">
            <v>Kbps</v>
          </cell>
          <cell r="M805">
            <v>2.3333333330000001</v>
          </cell>
          <cell r="N805" t="str">
            <v>GB</v>
          </cell>
          <cell r="O805">
            <v>2.33</v>
          </cell>
          <cell r="P805" t="str">
            <v>IRR</v>
          </cell>
          <cell r="Q805">
            <v>95000</v>
          </cell>
          <cell r="R805">
            <v>80000</v>
          </cell>
          <cell r="S805">
            <v>99300</v>
          </cell>
          <cell r="V805">
            <v>6</v>
          </cell>
          <cell r="W805" t="str">
            <v>Yes</v>
          </cell>
          <cell r="X805" t="str">
            <v>No</v>
          </cell>
          <cell r="Y805" t="str">
            <v>No</v>
          </cell>
          <cell r="AA805" t="str">
            <v>No</v>
          </cell>
          <cell r="AB805">
            <v>7.0000000000000007E-2</v>
          </cell>
          <cell r="AC805">
            <v>8229</v>
          </cell>
          <cell r="AD805">
            <v>12.07</v>
          </cell>
          <cell r="AE805">
            <v>5627.5943960000004</v>
          </cell>
        </row>
        <row r="806">
          <cell r="C806" t="str">
            <v>Iran (Islamic Rep. of)</v>
          </cell>
          <cell r="D806" t="str">
            <v>ShaTel [Iran (Islamic Rep. of)]</v>
          </cell>
          <cell r="E806" t="str">
            <v>ADSL</v>
          </cell>
          <cell r="F806" t="str">
            <v>ECO256</v>
          </cell>
          <cell r="H806">
            <v>256</v>
          </cell>
          <cell r="I806" t="str">
            <v>Kbps</v>
          </cell>
          <cell r="J806">
            <v>0.25600000000000001</v>
          </cell>
          <cell r="K806">
            <v>256</v>
          </cell>
          <cell r="L806" t="str">
            <v>Kbps</v>
          </cell>
          <cell r="M806">
            <v>1.8333333329999999</v>
          </cell>
          <cell r="N806" t="str">
            <v>GB</v>
          </cell>
          <cell r="O806">
            <v>1.83</v>
          </cell>
          <cell r="P806" t="str">
            <v>IRR</v>
          </cell>
          <cell r="Q806">
            <v>95000</v>
          </cell>
          <cell r="R806">
            <v>80000</v>
          </cell>
          <cell r="S806">
            <v>80000</v>
          </cell>
          <cell r="V806">
            <v>12</v>
          </cell>
          <cell r="W806" t="str">
            <v>Yes</v>
          </cell>
          <cell r="X806" t="str">
            <v>No</v>
          </cell>
          <cell r="Y806" t="str">
            <v>No</v>
          </cell>
          <cell r="AA806" t="str">
            <v>No</v>
          </cell>
          <cell r="AB806">
            <v>7.0000000000000007E-2</v>
          </cell>
          <cell r="AC806">
            <v>8229</v>
          </cell>
          <cell r="AD806">
            <v>9.7200000000000006</v>
          </cell>
          <cell r="AE806">
            <v>5627.5943960000004</v>
          </cell>
        </row>
        <row r="807">
          <cell r="C807" t="str">
            <v>Iran (Islamic Rep. of)</v>
          </cell>
          <cell r="D807" t="str">
            <v>ShaTel [Iran (Islamic Rep. of)]</v>
          </cell>
          <cell r="E807" t="str">
            <v>ADSL</v>
          </cell>
          <cell r="F807" t="str">
            <v>ECO512</v>
          </cell>
          <cell r="H807">
            <v>512</v>
          </cell>
          <cell r="I807" t="str">
            <v>Kbps</v>
          </cell>
          <cell r="J807">
            <v>0.51200000000000001</v>
          </cell>
          <cell r="K807">
            <v>512</v>
          </cell>
          <cell r="L807" t="str">
            <v>Kbps</v>
          </cell>
          <cell r="M807">
            <v>4</v>
          </cell>
          <cell r="N807" t="str">
            <v>GB</v>
          </cell>
          <cell r="O807">
            <v>4</v>
          </cell>
          <cell r="P807" t="str">
            <v>IRR</v>
          </cell>
          <cell r="Q807">
            <v>95000</v>
          </cell>
          <cell r="R807">
            <v>80000</v>
          </cell>
          <cell r="S807">
            <v>189000</v>
          </cell>
          <cell r="V807">
            <v>1</v>
          </cell>
          <cell r="W807" t="str">
            <v>Yes</v>
          </cell>
          <cell r="X807" t="str">
            <v>No</v>
          </cell>
          <cell r="Y807" t="str">
            <v>No</v>
          </cell>
          <cell r="AA807" t="str">
            <v>No</v>
          </cell>
          <cell r="AB807">
            <v>7.0000000000000007E-2</v>
          </cell>
          <cell r="AC807">
            <v>8229</v>
          </cell>
          <cell r="AD807">
            <v>22.97</v>
          </cell>
          <cell r="AE807">
            <v>5627.5943960000004</v>
          </cell>
        </row>
        <row r="808">
          <cell r="C808" t="str">
            <v>Iran (Islamic Rep. of)</v>
          </cell>
          <cell r="D808" t="str">
            <v>ShaTel [Iran (Islamic Rep. of)]</v>
          </cell>
          <cell r="E808" t="str">
            <v>ADSL</v>
          </cell>
          <cell r="F808" t="str">
            <v>ECO512</v>
          </cell>
          <cell r="H808">
            <v>512</v>
          </cell>
          <cell r="I808" t="str">
            <v>Kbps</v>
          </cell>
          <cell r="J808">
            <v>0.51200000000000001</v>
          </cell>
          <cell r="K808">
            <v>512</v>
          </cell>
          <cell r="L808" t="str">
            <v>Kbps</v>
          </cell>
          <cell r="M808">
            <v>2.6666666669999999</v>
          </cell>
          <cell r="N808" t="str">
            <v>GB</v>
          </cell>
          <cell r="O808">
            <v>2.67</v>
          </cell>
          <cell r="P808" t="str">
            <v>IRR</v>
          </cell>
          <cell r="Q808">
            <v>95000</v>
          </cell>
          <cell r="R808">
            <v>80000</v>
          </cell>
          <cell r="S808">
            <v>133000</v>
          </cell>
          <cell r="V808">
            <v>3</v>
          </cell>
          <cell r="W808" t="str">
            <v>Yes</v>
          </cell>
          <cell r="X808" t="str">
            <v>No</v>
          </cell>
          <cell r="Y808" t="str">
            <v>No</v>
          </cell>
          <cell r="AA808" t="str">
            <v>No</v>
          </cell>
          <cell r="AB808">
            <v>7.0000000000000007E-2</v>
          </cell>
          <cell r="AC808">
            <v>8229</v>
          </cell>
          <cell r="AD808">
            <v>16.16</v>
          </cell>
          <cell r="AE808">
            <v>5627.5943960000004</v>
          </cell>
        </row>
        <row r="809">
          <cell r="C809" t="str">
            <v>Iran (Islamic Rep. of)</v>
          </cell>
          <cell r="D809" t="str">
            <v>ShaTel [Iran (Islamic Rep. of)]</v>
          </cell>
          <cell r="E809" t="str">
            <v>ADSL</v>
          </cell>
          <cell r="F809" t="str">
            <v>ECO512</v>
          </cell>
          <cell r="H809">
            <v>512</v>
          </cell>
          <cell r="I809" t="str">
            <v>Kbps</v>
          </cell>
          <cell r="J809">
            <v>0.51200000000000001</v>
          </cell>
          <cell r="K809">
            <v>512</v>
          </cell>
          <cell r="L809" t="str">
            <v>Kbps</v>
          </cell>
          <cell r="M809">
            <v>2.3333333330000001</v>
          </cell>
          <cell r="N809" t="str">
            <v>GB</v>
          </cell>
          <cell r="O809">
            <v>2.33</v>
          </cell>
          <cell r="P809" t="str">
            <v>IRR</v>
          </cell>
          <cell r="Q809">
            <v>95000</v>
          </cell>
          <cell r="R809">
            <v>80000</v>
          </cell>
          <cell r="S809">
            <v>114300</v>
          </cell>
          <cell r="V809">
            <v>6</v>
          </cell>
          <cell r="W809" t="str">
            <v>Yes</v>
          </cell>
          <cell r="X809" t="str">
            <v>No</v>
          </cell>
          <cell r="Y809" t="str">
            <v>No</v>
          </cell>
          <cell r="AA809" t="str">
            <v>No</v>
          </cell>
          <cell r="AB809">
            <v>7.0000000000000007E-2</v>
          </cell>
          <cell r="AC809">
            <v>8229</v>
          </cell>
          <cell r="AD809">
            <v>13.89</v>
          </cell>
          <cell r="AE809">
            <v>5627.5943960000004</v>
          </cell>
        </row>
        <row r="810">
          <cell r="C810" t="str">
            <v>Iran (Islamic Rep. of)</v>
          </cell>
          <cell r="D810" t="str">
            <v>ShaTel [Iran (Islamic Rep. of)]</v>
          </cell>
          <cell r="E810" t="str">
            <v>ADSL</v>
          </cell>
          <cell r="F810" t="str">
            <v>ECO512</v>
          </cell>
          <cell r="H810">
            <v>512</v>
          </cell>
          <cell r="I810" t="str">
            <v>Kbps</v>
          </cell>
          <cell r="J810">
            <v>0.51200000000000001</v>
          </cell>
          <cell r="K810">
            <v>512</v>
          </cell>
          <cell r="L810" t="str">
            <v>Kbps</v>
          </cell>
          <cell r="M810">
            <v>1.8333333329999999</v>
          </cell>
          <cell r="N810" t="str">
            <v>GB</v>
          </cell>
          <cell r="O810">
            <v>1.83</v>
          </cell>
          <cell r="P810" t="str">
            <v>IRR</v>
          </cell>
          <cell r="Q810">
            <v>95000</v>
          </cell>
          <cell r="R810">
            <v>80000</v>
          </cell>
          <cell r="S810">
            <v>95000</v>
          </cell>
          <cell r="V810">
            <v>12</v>
          </cell>
          <cell r="W810" t="str">
            <v>Yes</v>
          </cell>
          <cell r="X810" t="str">
            <v>No</v>
          </cell>
          <cell r="Y810" t="str">
            <v>No</v>
          </cell>
          <cell r="AA810" t="str">
            <v>No</v>
          </cell>
          <cell r="AB810">
            <v>7.0000000000000007E-2</v>
          </cell>
          <cell r="AC810">
            <v>8229</v>
          </cell>
          <cell r="AD810">
            <v>11.54</v>
          </cell>
          <cell r="AE810">
            <v>5627.5943960000004</v>
          </cell>
        </row>
        <row r="811">
          <cell r="C811" t="str">
            <v>Iran (Islamic Rep. of)</v>
          </cell>
          <cell r="D811" t="str">
            <v>ShaTel [Iran (Islamic Rep. of)]</v>
          </cell>
          <cell r="E811" t="str">
            <v>ADSL</v>
          </cell>
          <cell r="F811" t="str">
            <v>ECO1024</v>
          </cell>
          <cell r="H811">
            <v>1024</v>
          </cell>
          <cell r="I811" t="str">
            <v>Kbps</v>
          </cell>
          <cell r="J811">
            <v>1.024</v>
          </cell>
          <cell r="K811">
            <v>768</v>
          </cell>
          <cell r="L811" t="str">
            <v>Kbps</v>
          </cell>
          <cell r="M811">
            <v>4</v>
          </cell>
          <cell r="N811" t="str">
            <v>GB</v>
          </cell>
          <cell r="O811">
            <v>4</v>
          </cell>
          <cell r="P811" t="str">
            <v>IRR</v>
          </cell>
          <cell r="Q811">
            <v>95000</v>
          </cell>
          <cell r="R811">
            <v>80000</v>
          </cell>
          <cell r="S811">
            <v>209000</v>
          </cell>
          <cell r="V811">
            <v>1</v>
          </cell>
          <cell r="W811" t="str">
            <v>Yes</v>
          </cell>
          <cell r="X811" t="str">
            <v>No</v>
          </cell>
          <cell r="Y811" t="str">
            <v>No</v>
          </cell>
          <cell r="AA811" t="str">
            <v>No</v>
          </cell>
          <cell r="AB811">
            <v>7.0000000000000007E-2</v>
          </cell>
          <cell r="AC811">
            <v>8229</v>
          </cell>
          <cell r="AD811">
            <v>25.4</v>
          </cell>
          <cell r="AE811">
            <v>5627.5943960000004</v>
          </cell>
        </row>
        <row r="812">
          <cell r="C812" t="str">
            <v>Iran (Islamic Rep. of)</v>
          </cell>
          <cell r="D812" t="str">
            <v>ShaTel [Iran (Islamic Rep. of)]</v>
          </cell>
          <cell r="E812" t="str">
            <v>ADSL</v>
          </cell>
          <cell r="F812" t="str">
            <v>ECO1024</v>
          </cell>
          <cell r="H812">
            <v>1024</v>
          </cell>
          <cell r="I812" t="str">
            <v>Kbps</v>
          </cell>
          <cell r="J812">
            <v>1.024</v>
          </cell>
          <cell r="K812">
            <v>768</v>
          </cell>
          <cell r="L812" t="str">
            <v>Kbps</v>
          </cell>
          <cell r="M812">
            <v>2.6666666669999999</v>
          </cell>
          <cell r="N812" t="str">
            <v>GB</v>
          </cell>
          <cell r="O812">
            <v>2.67</v>
          </cell>
          <cell r="P812" t="str">
            <v>IRR</v>
          </cell>
          <cell r="Q812">
            <v>95000</v>
          </cell>
          <cell r="R812">
            <v>80000</v>
          </cell>
          <cell r="S812">
            <v>159000</v>
          </cell>
          <cell r="V812">
            <v>3</v>
          </cell>
          <cell r="W812" t="str">
            <v>Yes</v>
          </cell>
          <cell r="X812" t="str">
            <v>No</v>
          </cell>
          <cell r="Y812" t="str">
            <v>No</v>
          </cell>
          <cell r="AA812" t="str">
            <v>No</v>
          </cell>
          <cell r="AB812">
            <v>7.0000000000000007E-2</v>
          </cell>
          <cell r="AC812">
            <v>8229</v>
          </cell>
          <cell r="AD812">
            <v>19.32</v>
          </cell>
          <cell r="AE812">
            <v>5627.5943960000004</v>
          </cell>
        </row>
        <row r="813">
          <cell r="C813" t="str">
            <v>Iran (Islamic Rep. of)</v>
          </cell>
          <cell r="D813" t="str">
            <v>ShaTel [Iran (Islamic Rep. of)]</v>
          </cell>
          <cell r="E813" t="str">
            <v>ADSL</v>
          </cell>
          <cell r="F813" t="str">
            <v>ECO1024</v>
          </cell>
          <cell r="H813">
            <v>1024</v>
          </cell>
          <cell r="I813" t="str">
            <v>Kbps</v>
          </cell>
          <cell r="J813">
            <v>1.024</v>
          </cell>
          <cell r="K813">
            <v>768</v>
          </cell>
          <cell r="L813" t="str">
            <v>Kbps</v>
          </cell>
          <cell r="M813">
            <v>2.3333333330000001</v>
          </cell>
          <cell r="N813" t="str">
            <v>GB</v>
          </cell>
          <cell r="O813">
            <v>2.33</v>
          </cell>
          <cell r="P813" t="str">
            <v>IRR</v>
          </cell>
          <cell r="Q813">
            <v>95000</v>
          </cell>
          <cell r="R813">
            <v>80000</v>
          </cell>
          <cell r="S813">
            <v>136000</v>
          </cell>
          <cell r="V813">
            <v>6</v>
          </cell>
          <cell r="W813" t="str">
            <v>Yes</v>
          </cell>
          <cell r="X813" t="str">
            <v>No</v>
          </cell>
          <cell r="Y813" t="str">
            <v>No</v>
          </cell>
          <cell r="AA813" t="str">
            <v>No</v>
          </cell>
          <cell r="AB813">
            <v>7.0000000000000007E-2</v>
          </cell>
          <cell r="AC813">
            <v>8229</v>
          </cell>
          <cell r="AD813">
            <v>16.53</v>
          </cell>
          <cell r="AE813">
            <v>5627.5943960000004</v>
          </cell>
        </row>
        <row r="814">
          <cell r="C814" t="str">
            <v>Iran (Islamic Rep. of)</v>
          </cell>
          <cell r="D814" t="str">
            <v>ShaTel [Iran (Islamic Rep. of)]</v>
          </cell>
          <cell r="E814" t="str">
            <v>ADSL</v>
          </cell>
          <cell r="F814" t="str">
            <v>ECO1024</v>
          </cell>
          <cell r="H814">
            <v>1024</v>
          </cell>
          <cell r="I814" t="str">
            <v>Kbps</v>
          </cell>
          <cell r="J814">
            <v>1.024</v>
          </cell>
          <cell r="K814">
            <v>768</v>
          </cell>
          <cell r="L814" t="str">
            <v>Kbps</v>
          </cell>
          <cell r="M814">
            <v>1.8333333329999999</v>
          </cell>
          <cell r="N814" t="str">
            <v>GB</v>
          </cell>
          <cell r="O814">
            <v>1.83</v>
          </cell>
          <cell r="P814" t="str">
            <v>IRR</v>
          </cell>
          <cell r="Q814">
            <v>95000</v>
          </cell>
          <cell r="R814">
            <v>80000</v>
          </cell>
          <cell r="S814">
            <v>115000</v>
          </cell>
          <cell r="V814">
            <v>12</v>
          </cell>
          <cell r="W814" t="str">
            <v>Yes</v>
          </cell>
          <cell r="X814" t="str">
            <v>No</v>
          </cell>
          <cell r="Y814" t="str">
            <v>No</v>
          </cell>
          <cell r="AA814" t="str">
            <v>No</v>
          </cell>
          <cell r="AB814">
            <v>7.0000000000000007E-2</v>
          </cell>
          <cell r="AC814">
            <v>8229</v>
          </cell>
          <cell r="AD814">
            <v>13.97</v>
          </cell>
          <cell r="AE814">
            <v>5627.5943960000004</v>
          </cell>
        </row>
        <row r="815">
          <cell r="C815" t="str">
            <v>Iran (Islamic Rep. of)</v>
          </cell>
          <cell r="D815" t="str">
            <v>ShaTel [Iran (Islamic Rep. of)]</v>
          </cell>
          <cell r="E815" t="str">
            <v>ADSL</v>
          </cell>
          <cell r="F815" t="str">
            <v>ECO2048</v>
          </cell>
          <cell r="H815">
            <v>2048</v>
          </cell>
          <cell r="I815" t="str">
            <v>Kbps</v>
          </cell>
          <cell r="J815">
            <v>2.048</v>
          </cell>
          <cell r="K815">
            <v>768</v>
          </cell>
          <cell r="L815" t="str">
            <v>Kbps</v>
          </cell>
          <cell r="M815">
            <v>4</v>
          </cell>
          <cell r="N815" t="str">
            <v>GB</v>
          </cell>
          <cell r="O815">
            <v>4</v>
          </cell>
          <cell r="P815" t="str">
            <v>IRR</v>
          </cell>
          <cell r="Q815">
            <v>95000</v>
          </cell>
          <cell r="R815">
            <v>80000</v>
          </cell>
          <cell r="S815">
            <v>239000</v>
          </cell>
          <cell r="V815">
            <v>1</v>
          </cell>
          <cell r="W815" t="str">
            <v>Yes</v>
          </cell>
          <cell r="X815" t="str">
            <v>No</v>
          </cell>
          <cell r="Y815" t="str">
            <v>No</v>
          </cell>
          <cell r="AA815" t="str">
            <v>No</v>
          </cell>
          <cell r="AB815">
            <v>7.0000000000000007E-2</v>
          </cell>
          <cell r="AC815">
            <v>8229</v>
          </cell>
          <cell r="AD815">
            <v>29.04</v>
          </cell>
          <cell r="AE815">
            <v>5627.5943960000004</v>
          </cell>
        </row>
        <row r="816">
          <cell r="C816" t="str">
            <v>Iran (Islamic Rep. of)</v>
          </cell>
          <cell r="D816" t="str">
            <v>ShaTel [Iran (Islamic Rep. of)]</v>
          </cell>
          <cell r="E816" t="str">
            <v>ADSL</v>
          </cell>
          <cell r="F816" t="str">
            <v>ECO2048</v>
          </cell>
          <cell r="H816">
            <v>2048</v>
          </cell>
          <cell r="I816" t="str">
            <v>Kbps</v>
          </cell>
          <cell r="J816">
            <v>2.048</v>
          </cell>
          <cell r="K816">
            <v>768</v>
          </cell>
          <cell r="L816" t="str">
            <v>Kbps</v>
          </cell>
          <cell r="M816">
            <v>2.6666666669999999</v>
          </cell>
          <cell r="N816" t="str">
            <v>GB</v>
          </cell>
          <cell r="O816">
            <v>2.67</v>
          </cell>
          <cell r="P816" t="str">
            <v>IRR</v>
          </cell>
          <cell r="Q816">
            <v>95000</v>
          </cell>
          <cell r="R816">
            <v>80000</v>
          </cell>
          <cell r="S816">
            <v>179000</v>
          </cell>
          <cell r="V816">
            <v>3</v>
          </cell>
          <cell r="W816" t="str">
            <v>Yes</v>
          </cell>
          <cell r="X816" t="str">
            <v>No</v>
          </cell>
          <cell r="Y816" t="str">
            <v>No</v>
          </cell>
          <cell r="AA816" t="str">
            <v>No</v>
          </cell>
          <cell r="AB816">
            <v>7.0000000000000007E-2</v>
          </cell>
          <cell r="AC816">
            <v>8229</v>
          </cell>
          <cell r="AD816">
            <v>21.75</v>
          </cell>
          <cell r="AE816">
            <v>5627.5943960000004</v>
          </cell>
        </row>
        <row r="817">
          <cell r="C817" t="str">
            <v>Iran (Islamic Rep. of)</v>
          </cell>
          <cell r="D817" t="str">
            <v>ShaTel [Iran (Islamic Rep. of)]</v>
          </cell>
          <cell r="E817" t="str">
            <v>ADSL</v>
          </cell>
          <cell r="F817" t="str">
            <v>ECO2048</v>
          </cell>
          <cell r="H817">
            <v>2048</v>
          </cell>
          <cell r="I817" t="str">
            <v>Kbps</v>
          </cell>
          <cell r="J817">
            <v>2.048</v>
          </cell>
          <cell r="K817">
            <v>768</v>
          </cell>
          <cell r="L817" t="str">
            <v>Kbps</v>
          </cell>
          <cell r="M817">
            <v>2.3333333330000001</v>
          </cell>
          <cell r="N817" t="str">
            <v>GB</v>
          </cell>
          <cell r="O817">
            <v>2.33</v>
          </cell>
          <cell r="P817" t="str">
            <v>IRR</v>
          </cell>
          <cell r="Q817">
            <v>95000</v>
          </cell>
          <cell r="R817">
            <v>80000</v>
          </cell>
          <cell r="S817">
            <v>156000</v>
          </cell>
          <cell r="V817">
            <v>6</v>
          </cell>
          <cell r="W817" t="str">
            <v>Yes</v>
          </cell>
          <cell r="X817" t="str">
            <v>No</v>
          </cell>
          <cell r="Y817" t="str">
            <v>No</v>
          </cell>
          <cell r="AA817" t="str">
            <v>No</v>
          </cell>
          <cell r="AB817">
            <v>7.0000000000000007E-2</v>
          </cell>
          <cell r="AC817">
            <v>8229</v>
          </cell>
          <cell r="AD817">
            <v>18.96</v>
          </cell>
          <cell r="AE817">
            <v>5627.5943960000004</v>
          </cell>
        </row>
        <row r="818">
          <cell r="C818" t="str">
            <v>Iran (Islamic Rep. of)</v>
          </cell>
          <cell r="D818" t="str">
            <v>ShaTel [Iran (Islamic Rep. of)]</v>
          </cell>
          <cell r="E818" t="str">
            <v>ADSL</v>
          </cell>
          <cell r="F818" t="str">
            <v>ECO2048</v>
          </cell>
          <cell r="H818">
            <v>2048</v>
          </cell>
          <cell r="I818" t="str">
            <v>Kbps</v>
          </cell>
          <cell r="J818">
            <v>2.048</v>
          </cell>
          <cell r="K818">
            <v>768</v>
          </cell>
          <cell r="L818" t="str">
            <v>Kbps</v>
          </cell>
          <cell r="M818">
            <v>1.8333333329999999</v>
          </cell>
          <cell r="N818" t="str">
            <v>GB</v>
          </cell>
          <cell r="O818">
            <v>1.83</v>
          </cell>
          <cell r="P818" t="str">
            <v>IRR</v>
          </cell>
          <cell r="Q818">
            <v>95000</v>
          </cell>
          <cell r="R818">
            <v>80000</v>
          </cell>
          <cell r="S818">
            <v>135000</v>
          </cell>
          <cell r="V818">
            <v>12</v>
          </cell>
          <cell r="W818" t="str">
            <v>Yes</v>
          </cell>
          <cell r="X818" t="str">
            <v>No</v>
          </cell>
          <cell r="Y818" t="str">
            <v>No</v>
          </cell>
          <cell r="AA818" t="str">
            <v>No</v>
          </cell>
          <cell r="AB818">
            <v>7.0000000000000007E-2</v>
          </cell>
          <cell r="AC818">
            <v>8229</v>
          </cell>
          <cell r="AD818">
            <v>16.41</v>
          </cell>
          <cell r="AE818">
            <v>5627.5943960000004</v>
          </cell>
        </row>
        <row r="819">
          <cell r="C819" t="str">
            <v>Iran (Islamic Rep. of)</v>
          </cell>
          <cell r="D819" t="str">
            <v>ShaTel [Iran (Islamic Rep. of)]</v>
          </cell>
          <cell r="E819" t="str">
            <v>ADSL</v>
          </cell>
          <cell r="F819" t="str">
            <v>ECO4096</v>
          </cell>
          <cell r="H819">
            <v>4096</v>
          </cell>
          <cell r="I819" t="str">
            <v>Kbps</v>
          </cell>
          <cell r="J819">
            <v>4.0960000000000001</v>
          </cell>
          <cell r="K819">
            <v>768</v>
          </cell>
          <cell r="L819" t="str">
            <v>Kbps</v>
          </cell>
          <cell r="M819">
            <v>4</v>
          </cell>
          <cell r="N819" t="str">
            <v>GB</v>
          </cell>
          <cell r="O819">
            <v>4</v>
          </cell>
          <cell r="P819" t="str">
            <v>IRR</v>
          </cell>
          <cell r="Q819">
            <v>95000</v>
          </cell>
          <cell r="R819">
            <v>80000</v>
          </cell>
          <cell r="S819">
            <v>299000</v>
          </cell>
          <cell r="V819">
            <v>1</v>
          </cell>
          <cell r="W819" t="str">
            <v>Yes</v>
          </cell>
          <cell r="X819" t="str">
            <v>No</v>
          </cell>
          <cell r="Y819" t="str">
            <v>No</v>
          </cell>
          <cell r="AA819" t="str">
            <v>No</v>
          </cell>
          <cell r="AB819">
            <v>7.0000000000000007E-2</v>
          </cell>
          <cell r="AC819">
            <v>8229</v>
          </cell>
          <cell r="AD819">
            <v>36.33</v>
          </cell>
          <cell r="AE819">
            <v>5627.5943960000004</v>
          </cell>
        </row>
        <row r="820">
          <cell r="C820" t="str">
            <v>Iran (Islamic Rep. of)</v>
          </cell>
          <cell r="D820" t="str">
            <v>ShaTel [Iran (Islamic Rep. of)]</v>
          </cell>
          <cell r="E820" t="str">
            <v>ADSL</v>
          </cell>
          <cell r="F820" t="str">
            <v>ECO4096</v>
          </cell>
          <cell r="H820">
            <v>4096</v>
          </cell>
          <cell r="I820" t="str">
            <v>Kbps</v>
          </cell>
          <cell r="J820">
            <v>4.0960000000000001</v>
          </cell>
          <cell r="K820">
            <v>768</v>
          </cell>
          <cell r="L820" t="str">
            <v>Kbps</v>
          </cell>
          <cell r="M820">
            <v>2.6666666669999999</v>
          </cell>
          <cell r="N820" t="str">
            <v>GB</v>
          </cell>
          <cell r="O820">
            <v>2.67</v>
          </cell>
          <cell r="P820" t="str">
            <v>IRR</v>
          </cell>
          <cell r="Q820">
            <v>95000</v>
          </cell>
          <cell r="R820">
            <v>80000</v>
          </cell>
          <cell r="S820">
            <v>223000</v>
          </cell>
          <cell r="V820">
            <v>3</v>
          </cell>
          <cell r="W820" t="str">
            <v>Yes</v>
          </cell>
          <cell r="X820" t="str">
            <v>No</v>
          </cell>
          <cell r="Y820" t="str">
            <v>No</v>
          </cell>
          <cell r="AA820" t="str">
            <v>No</v>
          </cell>
          <cell r="AB820">
            <v>7.0000000000000007E-2</v>
          </cell>
          <cell r="AC820">
            <v>8229</v>
          </cell>
          <cell r="AD820">
            <v>27.1</v>
          </cell>
          <cell r="AE820">
            <v>5627.5943960000004</v>
          </cell>
        </row>
        <row r="821">
          <cell r="C821" t="str">
            <v>Iran (Islamic Rep. of)</v>
          </cell>
          <cell r="D821" t="str">
            <v>ShaTel [Iran (Islamic Rep. of)]</v>
          </cell>
          <cell r="E821" t="str">
            <v>ADSL</v>
          </cell>
          <cell r="F821" t="str">
            <v>ECO4096</v>
          </cell>
          <cell r="H821">
            <v>4096</v>
          </cell>
          <cell r="I821" t="str">
            <v>Kbps</v>
          </cell>
          <cell r="J821">
            <v>4.0960000000000001</v>
          </cell>
          <cell r="K821">
            <v>768</v>
          </cell>
          <cell r="L821" t="str">
            <v>Kbps</v>
          </cell>
          <cell r="M821">
            <v>2.3333333330000001</v>
          </cell>
          <cell r="N821" t="str">
            <v>GB</v>
          </cell>
          <cell r="O821">
            <v>2.33</v>
          </cell>
          <cell r="P821" t="str">
            <v>IRR</v>
          </cell>
          <cell r="Q821">
            <v>95000</v>
          </cell>
          <cell r="R821">
            <v>80000</v>
          </cell>
          <cell r="S821">
            <v>196000</v>
          </cell>
          <cell r="V821">
            <v>6</v>
          </cell>
          <cell r="W821" t="str">
            <v>Yes</v>
          </cell>
          <cell r="X821" t="str">
            <v>No</v>
          </cell>
          <cell r="Y821" t="str">
            <v>No</v>
          </cell>
          <cell r="AA821" t="str">
            <v>No</v>
          </cell>
          <cell r="AB821">
            <v>7.0000000000000007E-2</v>
          </cell>
          <cell r="AC821">
            <v>8229</v>
          </cell>
          <cell r="AD821">
            <v>23.82</v>
          </cell>
          <cell r="AE821">
            <v>5627.5943960000004</v>
          </cell>
        </row>
        <row r="822">
          <cell r="C822" t="str">
            <v>Iran (Islamic Rep. of)</v>
          </cell>
          <cell r="D822" t="str">
            <v>ShaTel [Iran (Islamic Rep. of)]</v>
          </cell>
          <cell r="E822" t="str">
            <v>ADSL</v>
          </cell>
          <cell r="F822" t="str">
            <v>ECO4096</v>
          </cell>
          <cell r="H822">
            <v>4096</v>
          </cell>
          <cell r="I822" t="str">
            <v>Kbps</v>
          </cell>
          <cell r="J822">
            <v>4.0960000000000001</v>
          </cell>
          <cell r="K822">
            <v>768</v>
          </cell>
          <cell r="L822" t="str">
            <v>Kbps</v>
          </cell>
          <cell r="M822">
            <v>1.8333333329999999</v>
          </cell>
          <cell r="N822" t="str">
            <v>GB</v>
          </cell>
          <cell r="O822">
            <v>1.83</v>
          </cell>
          <cell r="P822" t="str">
            <v>IRR</v>
          </cell>
          <cell r="Q822">
            <v>95000</v>
          </cell>
          <cell r="R822">
            <v>80000</v>
          </cell>
          <cell r="S822">
            <v>170000</v>
          </cell>
          <cell r="V822">
            <v>12</v>
          </cell>
          <cell r="W822" t="str">
            <v>Yes</v>
          </cell>
          <cell r="X822" t="str">
            <v>No</v>
          </cell>
          <cell r="Y822" t="str">
            <v>No</v>
          </cell>
          <cell r="AA822" t="str">
            <v>No</v>
          </cell>
          <cell r="AB822">
            <v>7.0000000000000007E-2</v>
          </cell>
          <cell r="AC822">
            <v>8229</v>
          </cell>
          <cell r="AD822">
            <v>20.66</v>
          </cell>
          <cell r="AE822">
            <v>5627.5943960000004</v>
          </cell>
        </row>
        <row r="823">
          <cell r="C823" t="str">
            <v>Iran (Islamic Rep. of)</v>
          </cell>
          <cell r="D823" t="str">
            <v>ShaTel [Iran (Islamic Rep. of)]</v>
          </cell>
          <cell r="E823" t="str">
            <v>ADSL</v>
          </cell>
          <cell r="F823" t="str">
            <v>ECO6144</v>
          </cell>
          <cell r="H823">
            <v>6144</v>
          </cell>
          <cell r="I823" t="str">
            <v>Kbps</v>
          </cell>
          <cell r="J823">
            <v>6.1440000000000001</v>
          </cell>
          <cell r="K823">
            <v>1024</v>
          </cell>
          <cell r="L823" t="str">
            <v>Kbps</v>
          </cell>
          <cell r="M823">
            <v>4</v>
          </cell>
          <cell r="N823" t="str">
            <v>GB</v>
          </cell>
          <cell r="O823">
            <v>4</v>
          </cell>
          <cell r="P823" t="str">
            <v>IRR</v>
          </cell>
          <cell r="Q823">
            <v>95000</v>
          </cell>
          <cell r="R823">
            <v>80000</v>
          </cell>
          <cell r="S823">
            <v>359000</v>
          </cell>
          <cell r="V823">
            <v>1</v>
          </cell>
          <cell r="W823" t="str">
            <v>Yes</v>
          </cell>
          <cell r="X823" t="str">
            <v>No</v>
          </cell>
          <cell r="Y823" t="str">
            <v>No</v>
          </cell>
          <cell r="AA823" t="str">
            <v>No</v>
          </cell>
          <cell r="AB823">
            <v>7.0000000000000007E-2</v>
          </cell>
          <cell r="AC823">
            <v>8229</v>
          </cell>
          <cell r="AD823">
            <v>43.63</v>
          </cell>
          <cell r="AE823">
            <v>5627.5943960000004</v>
          </cell>
        </row>
        <row r="824">
          <cell r="C824" t="str">
            <v>Iran (Islamic Rep. of)</v>
          </cell>
          <cell r="D824" t="str">
            <v>ShaTel [Iran (Islamic Rep. of)]</v>
          </cell>
          <cell r="E824" t="str">
            <v>ADSL</v>
          </cell>
          <cell r="F824" t="str">
            <v>ECO6144</v>
          </cell>
          <cell r="H824">
            <v>6144</v>
          </cell>
          <cell r="I824" t="str">
            <v>Kbps</v>
          </cell>
          <cell r="J824">
            <v>6.1440000000000001</v>
          </cell>
          <cell r="K824">
            <v>1024</v>
          </cell>
          <cell r="L824" t="str">
            <v>Kbps</v>
          </cell>
          <cell r="M824">
            <v>2.6666666669999999</v>
          </cell>
          <cell r="N824" t="str">
            <v>GB</v>
          </cell>
          <cell r="O824">
            <v>2.67</v>
          </cell>
          <cell r="P824" t="str">
            <v>IRR</v>
          </cell>
          <cell r="Q824">
            <v>95000</v>
          </cell>
          <cell r="R824">
            <v>80000</v>
          </cell>
          <cell r="S824">
            <v>266000</v>
          </cell>
          <cell r="V824">
            <v>3</v>
          </cell>
          <cell r="W824" t="str">
            <v>Yes</v>
          </cell>
          <cell r="X824" t="str">
            <v>No</v>
          </cell>
          <cell r="Y824" t="str">
            <v>No</v>
          </cell>
          <cell r="AA824" t="str">
            <v>No</v>
          </cell>
          <cell r="AB824">
            <v>7.0000000000000007E-2</v>
          </cell>
          <cell r="AC824">
            <v>8229</v>
          </cell>
          <cell r="AD824">
            <v>32.32</v>
          </cell>
          <cell r="AE824">
            <v>5627.5943960000004</v>
          </cell>
        </row>
        <row r="825">
          <cell r="C825" t="str">
            <v>Iran (Islamic Rep. of)</v>
          </cell>
          <cell r="D825" t="str">
            <v>ShaTel [Iran (Islamic Rep. of)]</v>
          </cell>
          <cell r="E825" t="str">
            <v>ADSL</v>
          </cell>
          <cell r="F825" t="str">
            <v>ECO6144</v>
          </cell>
          <cell r="H825">
            <v>6144</v>
          </cell>
          <cell r="I825" t="str">
            <v>Kbps</v>
          </cell>
          <cell r="J825">
            <v>6.1440000000000001</v>
          </cell>
          <cell r="K825">
            <v>1024</v>
          </cell>
          <cell r="L825" t="str">
            <v>Kbps</v>
          </cell>
          <cell r="M825">
            <v>2.3333333330000001</v>
          </cell>
          <cell r="N825" t="str">
            <v>GB</v>
          </cell>
          <cell r="O825">
            <v>2.33</v>
          </cell>
          <cell r="P825" t="str">
            <v>IRR</v>
          </cell>
          <cell r="Q825">
            <v>95000</v>
          </cell>
          <cell r="R825">
            <v>80000</v>
          </cell>
          <cell r="S825">
            <v>235000</v>
          </cell>
          <cell r="V825">
            <v>6</v>
          </cell>
          <cell r="W825" t="str">
            <v>Yes</v>
          </cell>
          <cell r="X825" t="str">
            <v>No</v>
          </cell>
          <cell r="Y825" t="str">
            <v>No</v>
          </cell>
          <cell r="AA825" t="str">
            <v>No</v>
          </cell>
          <cell r="AB825">
            <v>7.0000000000000007E-2</v>
          </cell>
          <cell r="AC825">
            <v>8229</v>
          </cell>
          <cell r="AD825">
            <v>28.56</v>
          </cell>
          <cell r="AE825">
            <v>5627.5943960000004</v>
          </cell>
        </row>
        <row r="826">
          <cell r="C826" t="str">
            <v>Iran (Islamic Rep. of)</v>
          </cell>
          <cell r="D826" t="str">
            <v>ShaTel [Iran (Islamic Rep. of)]</v>
          </cell>
          <cell r="E826" t="str">
            <v>ADSL</v>
          </cell>
          <cell r="F826" t="str">
            <v>ECO6144</v>
          </cell>
          <cell r="H826">
            <v>6144</v>
          </cell>
          <cell r="I826" t="str">
            <v>Kbps</v>
          </cell>
          <cell r="J826">
            <v>6.1440000000000001</v>
          </cell>
          <cell r="K826">
            <v>1024</v>
          </cell>
          <cell r="L826" t="str">
            <v>Kbps</v>
          </cell>
          <cell r="M826">
            <v>1.8333333329999999</v>
          </cell>
          <cell r="N826" t="str">
            <v>GB</v>
          </cell>
          <cell r="O826">
            <v>1.83</v>
          </cell>
          <cell r="P826" t="str">
            <v>IRR</v>
          </cell>
          <cell r="Q826">
            <v>95000</v>
          </cell>
          <cell r="R826">
            <v>80000</v>
          </cell>
          <cell r="S826">
            <v>205000</v>
          </cell>
          <cell r="V826">
            <v>12</v>
          </cell>
          <cell r="W826" t="str">
            <v>Yes</v>
          </cell>
          <cell r="X826" t="str">
            <v>No</v>
          </cell>
          <cell r="Y826" t="str">
            <v>No</v>
          </cell>
          <cell r="AA826" t="str">
            <v>No</v>
          </cell>
          <cell r="AB826">
            <v>7.0000000000000007E-2</v>
          </cell>
          <cell r="AC826">
            <v>8229</v>
          </cell>
          <cell r="AD826">
            <v>24.91</v>
          </cell>
          <cell r="AE826">
            <v>5627.5943960000004</v>
          </cell>
        </row>
        <row r="827">
          <cell r="C827" t="str">
            <v>Iran (Islamic Rep. of)</v>
          </cell>
          <cell r="D827" t="str">
            <v>ShaTel [Iran (Islamic Rep. of)]</v>
          </cell>
          <cell r="E827" t="str">
            <v>ADSL</v>
          </cell>
          <cell r="F827" t="str">
            <v>ECO8192</v>
          </cell>
          <cell r="H827">
            <v>8192</v>
          </cell>
          <cell r="I827" t="str">
            <v>Kbps</v>
          </cell>
          <cell r="J827">
            <v>8.1920000000000002</v>
          </cell>
          <cell r="K827">
            <v>1024</v>
          </cell>
          <cell r="L827" t="str">
            <v>Kbps</v>
          </cell>
          <cell r="M827">
            <v>4</v>
          </cell>
          <cell r="N827" t="str">
            <v>GB</v>
          </cell>
          <cell r="O827">
            <v>4</v>
          </cell>
          <cell r="P827" t="str">
            <v>IRR</v>
          </cell>
          <cell r="Q827">
            <v>95000</v>
          </cell>
          <cell r="R827">
            <v>80000</v>
          </cell>
          <cell r="S827">
            <v>419000</v>
          </cell>
          <cell r="V827">
            <v>1</v>
          </cell>
          <cell r="W827" t="str">
            <v>Yes</v>
          </cell>
          <cell r="X827" t="str">
            <v>No</v>
          </cell>
          <cell r="Y827" t="str">
            <v>No</v>
          </cell>
          <cell r="AA827" t="str">
            <v>No</v>
          </cell>
          <cell r="AB827">
            <v>7.0000000000000007E-2</v>
          </cell>
          <cell r="AC827">
            <v>8229</v>
          </cell>
          <cell r="AD827">
            <v>50.92</v>
          </cell>
          <cell r="AE827">
            <v>5627.5943960000004</v>
          </cell>
        </row>
        <row r="828">
          <cell r="C828" t="str">
            <v>Iran (Islamic Rep. of)</v>
          </cell>
          <cell r="D828" t="str">
            <v>ShaTel [Iran (Islamic Rep. of)]</v>
          </cell>
          <cell r="E828" t="str">
            <v>ADSL</v>
          </cell>
          <cell r="F828" t="str">
            <v>ECO8192</v>
          </cell>
          <cell r="H828">
            <v>8192</v>
          </cell>
          <cell r="I828" t="str">
            <v>Kbps</v>
          </cell>
          <cell r="J828">
            <v>8.1920000000000002</v>
          </cell>
          <cell r="K828">
            <v>1024</v>
          </cell>
          <cell r="L828" t="str">
            <v>Kbps</v>
          </cell>
          <cell r="M828">
            <v>2.6666666669999999</v>
          </cell>
          <cell r="N828" t="str">
            <v>GB</v>
          </cell>
          <cell r="O828">
            <v>2.67</v>
          </cell>
          <cell r="P828" t="str">
            <v>IRR</v>
          </cell>
          <cell r="Q828">
            <v>95000</v>
          </cell>
          <cell r="R828">
            <v>80000</v>
          </cell>
          <cell r="S828">
            <v>313000</v>
          </cell>
          <cell r="V828">
            <v>3</v>
          </cell>
          <cell r="W828" t="str">
            <v>Yes</v>
          </cell>
          <cell r="X828" t="str">
            <v>No</v>
          </cell>
          <cell r="Y828" t="str">
            <v>No</v>
          </cell>
          <cell r="AA828" t="str">
            <v>No</v>
          </cell>
          <cell r="AB828">
            <v>7.0000000000000007E-2</v>
          </cell>
          <cell r="AC828">
            <v>8229</v>
          </cell>
          <cell r="AD828">
            <v>38.04</v>
          </cell>
          <cell r="AE828">
            <v>5627.5943960000004</v>
          </cell>
        </row>
        <row r="829">
          <cell r="C829" t="str">
            <v>Iran (Islamic Rep. of)</v>
          </cell>
          <cell r="D829" t="str">
            <v>ShaTel [Iran (Islamic Rep. of)]</v>
          </cell>
          <cell r="E829" t="str">
            <v>ADSL</v>
          </cell>
          <cell r="F829" t="str">
            <v>ECO8192</v>
          </cell>
          <cell r="H829">
            <v>8192</v>
          </cell>
          <cell r="I829" t="str">
            <v>Kbps</v>
          </cell>
          <cell r="J829">
            <v>8.1920000000000002</v>
          </cell>
          <cell r="K829">
            <v>1024</v>
          </cell>
          <cell r="L829" t="str">
            <v>Kbps</v>
          </cell>
          <cell r="M829">
            <v>2.3333333330000001</v>
          </cell>
          <cell r="N829" t="str">
            <v>GB</v>
          </cell>
          <cell r="O829">
            <v>2.33</v>
          </cell>
          <cell r="P829" t="str">
            <v>IRR</v>
          </cell>
          <cell r="Q829">
            <v>95000</v>
          </cell>
          <cell r="R829">
            <v>80000</v>
          </cell>
          <cell r="S829">
            <v>275000</v>
          </cell>
          <cell r="V829">
            <v>6</v>
          </cell>
          <cell r="W829" t="str">
            <v>Yes</v>
          </cell>
          <cell r="X829" t="str">
            <v>No</v>
          </cell>
          <cell r="Y829" t="str">
            <v>No</v>
          </cell>
          <cell r="AA829" t="str">
            <v>No</v>
          </cell>
          <cell r="AB829">
            <v>7.0000000000000007E-2</v>
          </cell>
          <cell r="AC829">
            <v>8229</v>
          </cell>
          <cell r="AD829">
            <v>33.42</v>
          </cell>
          <cell r="AE829">
            <v>5627.5943960000004</v>
          </cell>
        </row>
        <row r="830">
          <cell r="C830" t="str">
            <v>Iran (Islamic Rep. of)</v>
          </cell>
          <cell r="D830" t="str">
            <v>ShaTel [Iran (Islamic Rep. of)]</v>
          </cell>
          <cell r="E830" t="str">
            <v>ADSL</v>
          </cell>
          <cell r="F830" t="str">
            <v>ECO8192</v>
          </cell>
          <cell r="H830">
            <v>8192</v>
          </cell>
          <cell r="I830" t="str">
            <v>Kbps</v>
          </cell>
          <cell r="J830">
            <v>8.1920000000000002</v>
          </cell>
          <cell r="K830">
            <v>1024</v>
          </cell>
          <cell r="L830" t="str">
            <v>Kbps</v>
          </cell>
          <cell r="M830">
            <v>1.8333333329999999</v>
          </cell>
          <cell r="N830" t="str">
            <v>GB</v>
          </cell>
          <cell r="O830">
            <v>1.83</v>
          </cell>
          <cell r="P830" t="str">
            <v>IRR</v>
          </cell>
          <cell r="Q830">
            <v>95000</v>
          </cell>
          <cell r="R830">
            <v>80000</v>
          </cell>
          <cell r="S830">
            <v>239000</v>
          </cell>
          <cell r="V830">
            <v>12</v>
          </cell>
          <cell r="W830" t="str">
            <v>Yes</v>
          </cell>
          <cell r="X830" t="str">
            <v>No</v>
          </cell>
          <cell r="Y830" t="str">
            <v>No</v>
          </cell>
          <cell r="AA830" t="str">
            <v>No</v>
          </cell>
          <cell r="AB830">
            <v>7.0000000000000007E-2</v>
          </cell>
          <cell r="AC830">
            <v>8229</v>
          </cell>
          <cell r="AD830">
            <v>29.04</v>
          </cell>
          <cell r="AE830">
            <v>5627.5943960000004</v>
          </cell>
        </row>
        <row r="831">
          <cell r="C831" t="str">
            <v>Israel</v>
          </cell>
          <cell r="D831" t="str">
            <v>012 Smile [Israel]</v>
          </cell>
          <cell r="F831" t="str">
            <v>Integated Internet</v>
          </cell>
          <cell r="H831">
            <v>100</v>
          </cell>
          <cell r="I831" t="str">
            <v>Mbps</v>
          </cell>
          <cell r="J831">
            <v>100</v>
          </cell>
          <cell r="K831">
            <v>3</v>
          </cell>
          <cell r="L831" t="str">
            <v>Mbps</v>
          </cell>
          <cell r="P831" t="str">
            <v>ILS</v>
          </cell>
          <cell r="Q831" t="str">
            <v>?</v>
          </cell>
          <cell r="R831" t="str">
            <v>?</v>
          </cell>
          <cell r="S831">
            <v>139</v>
          </cell>
          <cell r="V831">
            <v>12</v>
          </cell>
          <cell r="W831" t="str">
            <v>No</v>
          </cell>
          <cell r="X831" t="str">
            <v>No</v>
          </cell>
          <cell r="Y831" t="str">
            <v>No</v>
          </cell>
          <cell r="AA831" t="str">
            <v>Yes</v>
          </cell>
          <cell r="AB831">
            <v>0.18</v>
          </cell>
          <cell r="AC831">
            <v>3.69</v>
          </cell>
          <cell r="AD831">
            <v>37.67</v>
          </cell>
          <cell r="AE831">
            <v>3.984482657</v>
          </cell>
        </row>
        <row r="832">
          <cell r="C832" t="str">
            <v>Israel</v>
          </cell>
          <cell r="D832" t="str">
            <v>012 Smile [Israel]</v>
          </cell>
          <cell r="F832" t="str">
            <v>Integated Internet</v>
          </cell>
          <cell r="H832">
            <v>40</v>
          </cell>
          <cell r="I832" t="str">
            <v>Mbps</v>
          </cell>
          <cell r="J832">
            <v>40</v>
          </cell>
          <cell r="K832">
            <v>3</v>
          </cell>
          <cell r="L832" t="str">
            <v>Mbps</v>
          </cell>
          <cell r="P832" t="str">
            <v>ILS</v>
          </cell>
          <cell r="Q832" t="str">
            <v>?</v>
          </cell>
          <cell r="R832" t="str">
            <v>?</v>
          </cell>
          <cell r="S832">
            <v>112</v>
          </cell>
          <cell r="V832">
            <v>12</v>
          </cell>
          <cell r="W832" t="str">
            <v>No</v>
          </cell>
          <cell r="X832" t="str">
            <v>No</v>
          </cell>
          <cell r="Y832" t="str">
            <v>No</v>
          </cell>
          <cell r="AA832" t="str">
            <v>Yes</v>
          </cell>
          <cell r="AB832">
            <v>0.18</v>
          </cell>
          <cell r="AC832">
            <v>3.69</v>
          </cell>
          <cell r="AD832">
            <v>30.35</v>
          </cell>
          <cell r="AE832">
            <v>3.984482657</v>
          </cell>
        </row>
        <row r="833">
          <cell r="C833" t="str">
            <v>Israel</v>
          </cell>
          <cell r="D833" t="str">
            <v>012 Smile [Israel]</v>
          </cell>
          <cell r="F833" t="str">
            <v>Integated Internet</v>
          </cell>
          <cell r="H833">
            <v>15</v>
          </cell>
          <cell r="I833" t="str">
            <v>Mbps</v>
          </cell>
          <cell r="J833">
            <v>15</v>
          </cell>
          <cell r="K833">
            <v>0.8</v>
          </cell>
          <cell r="L833" t="str">
            <v>Mbps</v>
          </cell>
          <cell r="P833" t="str">
            <v>ILS</v>
          </cell>
          <cell r="Q833" t="str">
            <v>?</v>
          </cell>
          <cell r="R833" t="str">
            <v>?</v>
          </cell>
          <cell r="S833">
            <v>94</v>
          </cell>
          <cell r="V833">
            <v>12</v>
          </cell>
          <cell r="W833" t="str">
            <v>No</v>
          </cell>
          <cell r="X833" t="str">
            <v>No</v>
          </cell>
          <cell r="Y833" t="str">
            <v>No</v>
          </cell>
          <cell r="AA833" t="str">
            <v>Yes</v>
          </cell>
          <cell r="AB833">
            <v>0.18</v>
          </cell>
          <cell r="AC833">
            <v>3.69</v>
          </cell>
          <cell r="AD833">
            <v>25.47</v>
          </cell>
          <cell r="AE833">
            <v>3.984482657</v>
          </cell>
        </row>
        <row r="834">
          <cell r="C834" t="str">
            <v>Israel</v>
          </cell>
          <cell r="D834" t="str">
            <v>Bezeq [Israel]</v>
          </cell>
          <cell r="E834" t="str">
            <v>Fibre</v>
          </cell>
          <cell r="F834" t="str">
            <v>Internet Package 15 Mbs</v>
          </cell>
          <cell r="H834">
            <v>15</v>
          </cell>
          <cell r="I834" t="str">
            <v>Mbps</v>
          </cell>
          <cell r="J834">
            <v>15</v>
          </cell>
          <cell r="P834" t="str">
            <v>ILS</v>
          </cell>
          <cell r="Q834">
            <v>99</v>
          </cell>
          <cell r="R834" t="str">
            <v>?</v>
          </cell>
          <cell r="S834">
            <v>99</v>
          </cell>
          <cell r="T834">
            <v>69</v>
          </cell>
          <cell r="U834">
            <v>12</v>
          </cell>
          <cell r="V834">
            <v>48</v>
          </cell>
          <cell r="W834" t="str">
            <v>No</v>
          </cell>
          <cell r="X834" t="str">
            <v>No</v>
          </cell>
          <cell r="Y834" t="str">
            <v>No</v>
          </cell>
          <cell r="AA834" t="str">
            <v>Yes</v>
          </cell>
          <cell r="AB834">
            <v>0.18</v>
          </cell>
          <cell r="AC834">
            <v>3.69</v>
          </cell>
          <cell r="AD834">
            <v>26.83</v>
          </cell>
          <cell r="AE834">
            <v>3.984482657</v>
          </cell>
        </row>
        <row r="835">
          <cell r="C835" t="str">
            <v>Israel</v>
          </cell>
          <cell r="D835" t="str">
            <v>Bezeq [Israel]</v>
          </cell>
          <cell r="E835" t="str">
            <v>Fibre</v>
          </cell>
          <cell r="F835" t="str">
            <v>Internet Package 40 Mbs</v>
          </cell>
          <cell r="H835">
            <v>40</v>
          </cell>
          <cell r="I835" t="str">
            <v>Mbps</v>
          </cell>
          <cell r="J835">
            <v>40</v>
          </cell>
          <cell r="P835" t="str">
            <v>ILS</v>
          </cell>
          <cell r="Q835">
            <v>99</v>
          </cell>
          <cell r="R835" t="str">
            <v>?</v>
          </cell>
          <cell r="S835">
            <v>109</v>
          </cell>
          <cell r="T835">
            <v>85</v>
          </cell>
          <cell r="U835">
            <v>12</v>
          </cell>
          <cell r="V835">
            <v>48</v>
          </cell>
          <cell r="W835" t="str">
            <v>No</v>
          </cell>
          <cell r="X835" t="str">
            <v>No</v>
          </cell>
          <cell r="Y835" t="str">
            <v>No</v>
          </cell>
          <cell r="AA835" t="str">
            <v>Yes</v>
          </cell>
          <cell r="AB835">
            <v>0.18</v>
          </cell>
          <cell r="AC835">
            <v>3.69</v>
          </cell>
          <cell r="AD835">
            <v>29.54</v>
          </cell>
          <cell r="AE835">
            <v>3.984482657</v>
          </cell>
        </row>
        <row r="836">
          <cell r="C836" t="str">
            <v>Israel</v>
          </cell>
          <cell r="D836" t="str">
            <v>Bezeq [Israel]</v>
          </cell>
          <cell r="E836" t="str">
            <v>Fibre</v>
          </cell>
          <cell r="F836" t="str">
            <v>Internet package Top 100 Mbs</v>
          </cell>
          <cell r="G836" t="str">
            <v>Up to</v>
          </cell>
          <cell r="H836">
            <v>100</v>
          </cell>
          <cell r="I836" t="str">
            <v>Mbps</v>
          </cell>
          <cell r="J836">
            <v>100</v>
          </cell>
          <cell r="P836" t="str">
            <v>ILS</v>
          </cell>
          <cell r="Q836">
            <v>99</v>
          </cell>
          <cell r="R836" t="str">
            <v>?</v>
          </cell>
          <cell r="S836">
            <v>119</v>
          </cell>
          <cell r="T836">
            <v>110</v>
          </cell>
          <cell r="U836">
            <v>12</v>
          </cell>
          <cell r="V836">
            <v>48</v>
          </cell>
          <cell r="W836" t="str">
            <v>No</v>
          </cell>
          <cell r="X836" t="str">
            <v>No</v>
          </cell>
          <cell r="Y836" t="str">
            <v>No</v>
          </cell>
          <cell r="AA836" t="str">
            <v>Yes</v>
          </cell>
          <cell r="AB836">
            <v>0.18</v>
          </cell>
          <cell r="AC836">
            <v>3.69</v>
          </cell>
          <cell r="AD836">
            <v>32.25</v>
          </cell>
          <cell r="AE836">
            <v>3.984482657</v>
          </cell>
        </row>
        <row r="837">
          <cell r="C837" t="str">
            <v>Israel</v>
          </cell>
          <cell r="D837" t="str">
            <v>Hot [Israel]</v>
          </cell>
          <cell r="E837" t="str">
            <v>Cable</v>
          </cell>
          <cell r="F837" t="str">
            <v>High speed internet</v>
          </cell>
          <cell r="H837">
            <v>12</v>
          </cell>
          <cell r="I837" t="str">
            <v>Mbps</v>
          </cell>
          <cell r="J837">
            <v>12</v>
          </cell>
          <cell r="P837" t="str">
            <v>ILS</v>
          </cell>
          <cell r="Q837" t="str">
            <v>?</v>
          </cell>
          <cell r="R837" t="str">
            <v>?</v>
          </cell>
          <cell r="S837">
            <v>120</v>
          </cell>
          <cell r="W837" t="str">
            <v>No</v>
          </cell>
          <cell r="X837" t="str">
            <v>No</v>
          </cell>
          <cell r="Y837" t="str">
            <v>No</v>
          </cell>
          <cell r="AA837" t="str">
            <v>Yes</v>
          </cell>
          <cell r="AB837">
            <v>0.18</v>
          </cell>
          <cell r="AC837">
            <v>3.69</v>
          </cell>
          <cell r="AD837">
            <v>32.520000000000003</v>
          </cell>
          <cell r="AE837">
            <v>3.984482657</v>
          </cell>
        </row>
        <row r="838">
          <cell r="C838" t="str">
            <v>Italy</v>
          </cell>
          <cell r="D838" t="str">
            <v>Fastweb [Italy]</v>
          </cell>
          <cell r="E838" t="str">
            <v>ADSL</v>
          </cell>
          <cell r="F838" t="str">
            <v>Joy</v>
          </cell>
          <cell r="G838" t="str">
            <v>Up to</v>
          </cell>
          <cell r="H838">
            <v>20</v>
          </cell>
          <cell r="I838" t="str">
            <v>Mbps</v>
          </cell>
          <cell r="J838">
            <v>20</v>
          </cell>
          <cell r="K838">
            <v>1</v>
          </cell>
          <cell r="L838" t="str">
            <v>Mbps</v>
          </cell>
          <cell r="M838" t="str">
            <v>Unlimited</v>
          </cell>
          <cell r="O838" t="str">
            <v>Unlimited</v>
          </cell>
          <cell r="P838" t="str">
            <v>EUR</v>
          </cell>
          <cell r="Q838">
            <v>0</v>
          </cell>
          <cell r="R838" t="str">
            <v>?</v>
          </cell>
          <cell r="S838">
            <v>30</v>
          </cell>
          <cell r="T838">
            <v>19</v>
          </cell>
          <cell r="U838">
            <v>6</v>
          </cell>
          <cell r="V838">
            <v>24</v>
          </cell>
          <cell r="W838" t="str">
            <v>No</v>
          </cell>
          <cell r="X838" t="str">
            <v>No</v>
          </cell>
          <cell r="Y838" t="str">
            <v>No</v>
          </cell>
          <cell r="AA838" t="str">
            <v>Yes</v>
          </cell>
          <cell r="AB838">
            <v>0.22</v>
          </cell>
          <cell r="AC838">
            <v>0.79</v>
          </cell>
          <cell r="AD838">
            <v>37.97</v>
          </cell>
          <cell r="AE838">
            <v>0.760110803</v>
          </cell>
        </row>
        <row r="839">
          <cell r="C839" t="str">
            <v>Italy</v>
          </cell>
          <cell r="D839" t="str">
            <v>Fastweb [Italy]</v>
          </cell>
          <cell r="E839" t="str">
            <v>Fibre</v>
          </cell>
          <cell r="F839" t="str">
            <v>Joy</v>
          </cell>
          <cell r="G839" t="str">
            <v>Up to</v>
          </cell>
          <cell r="H839">
            <v>100</v>
          </cell>
          <cell r="I839" t="str">
            <v>Mbps</v>
          </cell>
          <cell r="J839">
            <v>100</v>
          </cell>
          <cell r="K839">
            <v>10</v>
          </cell>
          <cell r="L839" t="str">
            <v>Mbps</v>
          </cell>
          <cell r="M839" t="str">
            <v>Unlimited</v>
          </cell>
          <cell r="O839" t="str">
            <v>Unlimited</v>
          </cell>
          <cell r="P839" t="str">
            <v>EUR</v>
          </cell>
          <cell r="Q839">
            <v>0</v>
          </cell>
          <cell r="R839" t="str">
            <v>?</v>
          </cell>
          <cell r="S839">
            <v>30</v>
          </cell>
          <cell r="T839">
            <v>19</v>
          </cell>
          <cell r="U839">
            <v>6</v>
          </cell>
          <cell r="V839">
            <v>24</v>
          </cell>
          <cell r="W839" t="str">
            <v>No</v>
          </cell>
          <cell r="X839" t="str">
            <v>No</v>
          </cell>
          <cell r="Y839" t="str">
            <v>No</v>
          </cell>
          <cell r="AA839" t="str">
            <v>Yes</v>
          </cell>
          <cell r="AB839">
            <v>0.22</v>
          </cell>
          <cell r="AC839">
            <v>0.79</v>
          </cell>
          <cell r="AD839">
            <v>37.97</v>
          </cell>
          <cell r="AE839">
            <v>0.760110803</v>
          </cell>
        </row>
        <row r="840">
          <cell r="C840" t="str">
            <v>Italy</v>
          </cell>
          <cell r="D840" t="str">
            <v>Libero [Italy]</v>
          </cell>
          <cell r="E840" t="str">
            <v>ADSL</v>
          </cell>
          <cell r="F840" t="str">
            <v>Absolute ADSL</v>
          </cell>
          <cell r="G840" t="str">
            <v>Up to</v>
          </cell>
          <cell r="H840">
            <v>20</v>
          </cell>
          <cell r="I840" t="str">
            <v>Mbps</v>
          </cell>
          <cell r="J840">
            <v>20</v>
          </cell>
          <cell r="M840" t="str">
            <v>Unlimited</v>
          </cell>
          <cell r="O840" t="str">
            <v>Unlimited</v>
          </cell>
          <cell r="P840" t="str">
            <v>EUR</v>
          </cell>
          <cell r="Q840">
            <v>0</v>
          </cell>
          <cell r="R840">
            <v>0</v>
          </cell>
          <cell r="S840">
            <v>26.95</v>
          </cell>
          <cell r="W840" t="str">
            <v>Yes</v>
          </cell>
          <cell r="X840" t="str">
            <v>No</v>
          </cell>
          <cell r="Y840" t="str">
            <v>No</v>
          </cell>
          <cell r="Z840" t="str">
            <v>Unlimited minutes (but 18.5c connection charge)</v>
          </cell>
          <cell r="AA840" t="str">
            <v>Yes</v>
          </cell>
          <cell r="AB840">
            <v>0.22</v>
          </cell>
          <cell r="AC840">
            <v>0.79</v>
          </cell>
          <cell r="AD840">
            <v>34.11</v>
          </cell>
          <cell r="AE840">
            <v>0.760110803</v>
          </cell>
        </row>
        <row r="841">
          <cell r="C841" t="str">
            <v>Italy</v>
          </cell>
          <cell r="D841" t="str">
            <v>Libero [Italy]</v>
          </cell>
          <cell r="E841" t="str">
            <v>Fiber</v>
          </cell>
          <cell r="F841" t="str">
            <v>Absolute Fiber</v>
          </cell>
          <cell r="G841" t="str">
            <v>Up to</v>
          </cell>
          <cell r="H841">
            <v>20</v>
          </cell>
          <cell r="I841" t="str">
            <v>Mbps</v>
          </cell>
          <cell r="J841">
            <v>20</v>
          </cell>
          <cell r="M841" t="str">
            <v>Unlimited</v>
          </cell>
          <cell r="O841" t="str">
            <v>Unlimited</v>
          </cell>
          <cell r="P841" t="str">
            <v>EUR</v>
          </cell>
          <cell r="Q841">
            <v>96</v>
          </cell>
          <cell r="R841">
            <v>0</v>
          </cell>
          <cell r="S841">
            <v>29.95</v>
          </cell>
          <cell r="W841" t="str">
            <v>Yes</v>
          </cell>
          <cell r="X841" t="str">
            <v>No</v>
          </cell>
          <cell r="Y841" t="str">
            <v>No</v>
          </cell>
          <cell r="Z841" t="str">
            <v>Unlimited minutes (but 18.5c connection charge)</v>
          </cell>
          <cell r="AA841" t="str">
            <v>Yes</v>
          </cell>
          <cell r="AB841">
            <v>0.22</v>
          </cell>
          <cell r="AC841">
            <v>0.79</v>
          </cell>
          <cell r="AD841">
            <v>37.909999999999997</v>
          </cell>
          <cell r="AE841">
            <v>0.760110803</v>
          </cell>
        </row>
        <row r="842">
          <cell r="C842" t="str">
            <v>Italy</v>
          </cell>
          <cell r="D842" t="str">
            <v>Libero [Italy]</v>
          </cell>
          <cell r="E842" t="str">
            <v>Fiber</v>
          </cell>
          <cell r="F842" t="str">
            <v>Absolute Fiber 100</v>
          </cell>
          <cell r="G842" t="str">
            <v>Up to</v>
          </cell>
          <cell r="H842">
            <v>100</v>
          </cell>
          <cell r="I842" t="str">
            <v>Mbps</v>
          </cell>
          <cell r="J842">
            <v>100</v>
          </cell>
          <cell r="M842" t="str">
            <v>Unlimited</v>
          </cell>
          <cell r="O842" t="str">
            <v>Unlimited</v>
          </cell>
          <cell r="P842" t="str">
            <v>EUR</v>
          </cell>
          <cell r="Q842">
            <v>96</v>
          </cell>
          <cell r="R842">
            <v>0</v>
          </cell>
          <cell r="S842">
            <v>34.950000000000003</v>
          </cell>
          <cell r="W842" t="str">
            <v>Yes</v>
          </cell>
          <cell r="X842" t="str">
            <v>No</v>
          </cell>
          <cell r="Y842" t="str">
            <v>No</v>
          </cell>
          <cell r="Z842" t="str">
            <v>Unlimited minutes (but 18.5c connection charge)</v>
          </cell>
          <cell r="AA842" t="str">
            <v>Yes</v>
          </cell>
          <cell r="AB842">
            <v>0.22</v>
          </cell>
          <cell r="AC842">
            <v>0.79</v>
          </cell>
          <cell r="AD842">
            <v>44.24</v>
          </cell>
          <cell r="AE842">
            <v>0.760110803</v>
          </cell>
        </row>
        <row r="843">
          <cell r="C843" t="str">
            <v>Italy</v>
          </cell>
          <cell r="D843" t="str">
            <v>Telecom Italia [Italy]</v>
          </cell>
          <cell r="E843" t="str">
            <v>ADSL</v>
          </cell>
          <cell r="F843" t="str">
            <v>Alice 7 mega</v>
          </cell>
          <cell r="G843" t="str">
            <v>Up to</v>
          </cell>
          <cell r="H843">
            <v>7</v>
          </cell>
          <cell r="I843" t="str">
            <v>Mbps</v>
          </cell>
          <cell r="J843">
            <v>7</v>
          </cell>
          <cell r="M843" t="str">
            <v>Unlimited</v>
          </cell>
          <cell r="O843" t="str">
            <v>Unlimited</v>
          </cell>
          <cell r="P843" t="str">
            <v>EUR</v>
          </cell>
          <cell r="Q843">
            <v>0</v>
          </cell>
          <cell r="R843">
            <v>0</v>
          </cell>
          <cell r="S843">
            <v>38.21</v>
          </cell>
          <cell r="V843">
            <v>24</v>
          </cell>
          <cell r="W843" t="str">
            <v>No</v>
          </cell>
          <cell r="X843" t="str">
            <v>No</v>
          </cell>
          <cell r="Y843" t="str">
            <v>Yes</v>
          </cell>
          <cell r="AA843" t="str">
            <v>Yes</v>
          </cell>
          <cell r="AB843">
            <v>0.22</v>
          </cell>
          <cell r="AC843">
            <v>0.79</v>
          </cell>
          <cell r="AD843">
            <v>48.37</v>
          </cell>
          <cell r="AE843">
            <v>0.760110803</v>
          </cell>
        </row>
        <row r="844">
          <cell r="C844" t="str">
            <v>Italy</v>
          </cell>
          <cell r="D844" t="str">
            <v>Telecom Italia [Italy]</v>
          </cell>
          <cell r="E844" t="str">
            <v>FTTC</v>
          </cell>
          <cell r="F844" t="str">
            <v>InternetFibra</v>
          </cell>
          <cell r="G844" t="str">
            <v>Up to</v>
          </cell>
          <cell r="H844">
            <v>30</v>
          </cell>
          <cell r="I844" t="str">
            <v>Mbps</v>
          </cell>
          <cell r="J844">
            <v>30</v>
          </cell>
          <cell r="K844">
            <v>3</v>
          </cell>
          <cell r="L844" t="str">
            <v>Mbps</v>
          </cell>
          <cell r="M844" t="str">
            <v>Unlimited</v>
          </cell>
          <cell r="O844" t="str">
            <v>Unlimited</v>
          </cell>
          <cell r="P844" t="str">
            <v>EUR</v>
          </cell>
          <cell r="Q844">
            <v>0</v>
          </cell>
          <cell r="R844">
            <v>0</v>
          </cell>
          <cell r="S844">
            <v>44.9</v>
          </cell>
          <cell r="T844">
            <v>29</v>
          </cell>
          <cell r="U844">
            <v>6</v>
          </cell>
          <cell r="W844" t="str">
            <v>No</v>
          </cell>
          <cell r="X844" t="str">
            <v>No</v>
          </cell>
          <cell r="Y844" t="str">
            <v>Yes</v>
          </cell>
          <cell r="Z844" t="str">
            <v>Unlimited VoIP minutes (but 16.13c connection charge)</v>
          </cell>
          <cell r="AA844" t="str">
            <v>Yes</v>
          </cell>
          <cell r="AB844">
            <v>0.22</v>
          </cell>
          <cell r="AC844">
            <v>0.79</v>
          </cell>
          <cell r="AD844">
            <v>56.84</v>
          </cell>
          <cell r="AE844">
            <v>0.760110803</v>
          </cell>
        </row>
        <row r="845">
          <cell r="C845" t="str">
            <v>Italy</v>
          </cell>
          <cell r="D845" t="str">
            <v>Tiscali [Italy]</v>
          </cell>
          <cell r="E845" t="str">
            <v>ADSL</v>
          </cell>
          <cell r="F845" t="str">
            <v>20 Mega ADSL</v>
          </cell>
          <cell r="G845" t="str">
            <v>Up to</v>
          </cell>
          <cell r="H845">
            <v>20</v>
          </cell>
          <cell r="I845" t="str">
            <v>Mbps</v>
          </cell>
          <cell r="J845">
            <v>20</v>
          </cell>
          <cell r="M845" t="str">
            <v>Unlimited</v>
          </cell>
          <cell r="O845" t="str">
            <v>Unlimited</v>
          </cell>
          <cell r="P845" t="str">
            <v>EUR</v>
          </cell>
          <cell r="Q845">
            <v>29</v>
          </cell>
          <cell r="R845">
            <v>60.95</v>
          </cell>
          <cell r="S845">
            <v>19.95</v>
          </cell>
          <cell r="W845" t="str">
            <v>Yes</v>
          </cell>
          <cell r="X845" t="str">
            <v>No</v>
          </cell>
          <cell r="Y845" t="str">
            <v>No</v>
          </cell>
          <cell r="AA845" t="str">
            <v>Yes</v>
          </cell>
          <cell r="AB845">
            <v>0.22</v>
          </cell>
          <cell r="AC845">
            <v>0.79</v>
          </cell>
          <cell r="AD845">
            <v>25.25</v>
          </cell>
          <cell r="AE845">
            <v>0.760110803</v>
          </cell>
        </row>
        <row r="846">
          <cell r="C846" t="str">
            <v>Japan</v>
          </cell>
          <cell r="D846" t="str">
            <v>AsahiNet [Japan]</v>
          </cell>
          <cell r="E846" t="str">
            <v>Fibre</v>
          </cell>
          <cell r="F846" t="str">
            <v>With FLET's Home Course East</v>
          </cell>
          <cell r="H846">
            <v>200</v>
          </cell>
          <cell r="I846" t="str">
            <v>Mbps</v>
          </cell>
          <cell r="J846">
            <v>200</v>
          </cell>
          <cell r="K846">
            <v>100</v>
          </cell>
          <cell r="L846" t="str">
            <v>Mbps</v>
          </cell>
          <cell r="M846" t="str">
            <v>Unlimited</v>
          </cell>
          <cell r="O846" t="str">
            <v>Unlimited</v>
          </cell>
          <cell r="P846" t="str">
            <v>JPY</v>
          </cell>
          <cell r="Q846">
            <v>24800</v>
          </cell>
          <cell r="R846" t="str">
            <v>?</v>
          </cell>
          <cell r="S846">
            <v>4600</v>
          </cell>
          <cell r="T846">
            <v>4400</v>
          </cell>
          <cell r="U846">
            <v>1</v>
          </cell>
          <cell r="V846">
            <v>24</v>
          </cell>
          <cell r="W846" t="str">
            <v>No</v>
          </cell>
          <cell r="X846" t="str">
            <v>No</v>
          </cell>
          <cell r="Y846" t="str">
            <v>No</v>
          </cell>
          <cell r="AA846" t="str">
            <v>No</v>
          </cell>
          <cell r="AB846">
            <v>0.08</v>
          </cell>
          <cell r="AC846">
            <v>109.6</v>
          </cell>
          <cell r="AD846">
            <v>41.97</v>
          </cell>
          <cell r="AE846">
            <v>103.44524610000001</v>
          </cell>
        </row>
        <row r="847">
          <cell r="C847" t="str">
            <v>Japan</v>
          </cell>
          <cell r="D847" t="str">
            <v>AsahiNet [Japan]</v>
          </cell>
          <cell r="E847" t="str">
            <v>Fibre</v>
          </cell>
          <cell r="F847" t="str">
            <v>With FLET's Mansion Course East</v>
          </cell>
          <cell r="H847">
            <v>1000</v>
          </cell>
          <cell r="I847" t="str">
            <v>Mbps</v>
          </cell>
          <cell r="J847">
            <v>1000</v>
          </cell>
          <cell r="M847" t="str">
            <v>Unlimited</v>
          </cell>
          <cell r="O847" t="str">
            <v>Unlimited</v>
          </cell>
          <cell r="P847" t="str">
            <v>JPY</v>
          </cell>
          <cell r="Q847">
            <v>24800</v>
          </cell>
          <cell r="R847" t="str">
            <v>?</v>
          </cell>
          <cell r="S847">
            <v>4100</v>
          </cell>
          <cell r="T847">
            <v>3550</v>
          </cell>
          <cell r="U847">
            <v>1</v>
          </cell>
          <cell r="V847">
            <v>24</v>
          </cell>
          <cell r="W847" t="str">
            <v>No</v>
          </cell>
          <cell r="X847" t="str">
            <v>No</v>
          </cell>
          <cell r="Y847" t="str">
            <v>No</v>
          </cell>
          <cell r="AA847" t="str">
            <v>?</v>
          </cell>
          <cell r="AB847">
            <v>0.08</v>
          </cell>
          <cell r="AC847">
            <v>109.6</v>
          </cell>
          <cell r="AD847">
            <v>37.409999999999997</v>
          </cell>
          <cell r="AE847">
            <v>103.44524610000001</v>
          </cell>
        </row>
        <row r="848">
          <cell r="C848" t="str">
            <v>Japan</v>
          </cell>
          <cell r="D848" t="str">
            <v>AsahiNet [Japan]</v>
          </cell>
          <cell r="E848" t="str">
            <v>VDSL</v>
          </cell>
          <cell r="F848" t="str">
            <v>With FLET's Mansion Course East</v>
          </cell>
          <cell r="H848">
            <v>200</v>
          </cell>
          <cell r="I848" t="str">
            <v>Mbps</v>
          </cell>
          <cell r="J848">
            <v>200</v>
          </cell>
          <cell r="K848">
            <v>100</v>
          </cell>
          <cell r="L848" t="str">
            <v>Mbps</v>
          </cell>
          <cell r="M848" t="str">
            <v>Unlimited</v>
          </cell>
          <cell r="O848" t="str">
            <v>Unlimited</v>
          </cell>
          <cell r="P848" t="str">
            <v>JPY</v>
          </cell>
          <cell r="Q848">
            <v>24800</v>
          </cell>
          <cell r="R848" t="str">
            <v>?</v>
          </cell>
          <cell r="S848">
            <v>3600</v>
          </cell>
          <cell r="T848">
            <v>3050</v>
          </cell>
          <cell r="U848">
            <v>1</v>
          </cell>
          <cell r="V848">
            <v>24</v>
          </cell>
          <cell r="W848" t="str">
            <v>No</v>
          </cell>
          <cell r="X848" t="str">
            <v>No</v>
          </cell>
          <cell r="Y848" t="str">
            <v>No</v>
          </cell>
          <cell r="AA848" t="str">
            <v>?</v>
          </cell>
          <cell r="AB848">
            <v>0.08</v>
          </cell>
          <cell r="AC848">
            <v>109.6</v>
          </cell>
          <cell r="AD848">
            <v>32.85</v>
          </cell>
          <cell r="AE848">
            <v>103.44524610000001</v>
          </cell>
        </row>
        <row r="849">
          <cell r="C849" t="str">
            <v>Japan</v>
          </cell>
          <cell r="D849" t="str">
            <v>AsahiNet [Japan]</v>
          </cell>
          <cell r="E849" t="str">
            <v>FTTH</v>
          </cell>
          <cell r="F849" t="str">
            <v>Hikari Home Giga Value Type</v>
          </cell>
          <cell r="H849">
            <v>1000</v>
          </cell>
          <cell r="I849" t="str">
            <v>Mbps</v>
          </cell>
          <cell r="J849">
            <v>1000</v>
          </cell>
          <cell r="P849" t="str">
            <v>JPY</v>
          </cell>
          <cell r="Q849">
            <v>38300</v>
          </cell>
          <cell r="R849" t="str">
            <v>?</v>
          </cell>
          <cell r="S849">
            <v>2600</v>
          </cell>
          <cell r="T849">
            <v>0</v>
          </cell>
          <cell r="U849">
            <v>1</v>
          </cell>
          <cell r="V849">
            <v>24</v>
          </cell>
          <cell r="W849" t="str">
            <v>No</v>
          </cell>
          <cell r="X849" t="str">
            <v>No</v>
          </cell>
          <cell r="Y849" t="str">
            <v>No</v>
          </cell>
          <cell r="AA849" t="str">
            <v>?</v>
          </cell>
          <cell r="AB849">
            <v>0.08</v>
          </cell>
          <cell r="AC849">
            <v>109.6</v>
          </cell>
          <cell r="AD849">
            <v>23.72</v>
          </cell>
          <cell r="AE849">
            <v>103.44524610000001</v>
          </cell>
        </row>
        <row r="850">
          <cell r="C850" t="str">
            <v>Japan</v>
          </cell>
          <cell r="D850" t="str">
            <v>AsahiNet [Japan]</v>
          </cell>
          <cell r="E850" t="str">
            <v>FTTH</v>
          </cell>
          <cell r="F850" t="str">
            <v>Hikari Mansion V8</v>
          </cell>
          <cell r="H850">
            <v>1000</v>
          </cell>
          <cell r="I850" t="str">
            <v>Mbps</v>
          </cell>
          <cell r="J850">
            <v>1000</v>
          </cell>
          <cell r="P850" t="str">
            <v>JPY</v>
          </cell>
          <cell r="Q850">
            <v>38300</v>
          </cell>
          <cell r="R850" t="str">
            <v>?</v>
          </cell>
          <cell r="S850">
            <v>2260</v>
          </cell>
          <cell r="T850">
            <v>400</v>
          </cell>
          <cell r="U850">
            <v>1</v>
          </cell>
          <cell r="V850">
            <v>24</v>
          </cell>
          <cell r="W850" t="str">
            <v>No</v>
          </cell>
          <cell r="X850" t="str">
            <v>No</v>
          </cell>
          <cell r="Y850" t="str">
            <v>No</v>
          </cell>
          <cell r="AA850" t="str">
            <v>?</v>
          </cell>
          <cell r="AB850">
            <v>0.08</v>
          </cell>
          <cell r="AC850">
            <v>109.6</v>
          </cell>
          <cell r="AD850">
            <v>20.62</v>
          </cell>
          <cell r="AE850">
            <v>103.44524610000001</v>
          </cell>
        </row>
        <row r="851">
          <cell r="C851" t="str">
            <v>Japan</v>
          </cell>
          <cell r="D851" t="str">
            <v>AsahiNet [Japan]</v>
          </cell>
          <cell r="E851" t="str">
            <v>FTTH</v>
          </cell>
          <cell r="F851" t="str">
            <v>Mansion Mini-Giga Type</v>
          </cell>
          <cell r="H851">
            <v>1000</v>
          </cell>
          <cell r="I851" t="str">
            <v>Mbps</v>
          </cell>
          <cell r="J851">
            <v>1000</v>
          </cell>
          <cell r="P851" t="str">
            <v>JPY</v>
          </cell>
          <cell r="Q851">
            <v>30800</v>
          </cell>
          <cell r="R851" t="str">
            <v>?</v>
          </cell>
          <cell r="S851">
            <v>3750</v>
          </cell>
          <cell r="T851">
            <v>0</v>
          </cell>
          <cell r="U851">
            <v>1</v>
          </cell>
          <cell r="V851">
            <v>24</v>
          </cell>
          <cell r="W851" t="str">
            <v>No</v>
          </cell>
          <cell r="X851" t="str">
            <v>No</v>
          </cell>
          <cell r="Y851" t="str">
            <v>No</v>
          </cell>
          <cell r="AA851" t="str">
            <v>?</v>
          </cell>
          <cell r="AB851">
            <v>0.08</v>
          </cell>
          <cell r="AC851">
            <v>109.6</v>
          </cell>
          <cell r="AD851">
            <v>34.22</v>
          </cell>
          <cell r="AE851">
            <v>103.44524610000001</v>
          </cell>
        </row>
        <row r="852">
          <cell r="C852" t="str">
            <v>Japan</v>
          </cell>
          <cell r="D852" t="str">
            <v>AsahiNet [Japan]</v>
          </cell>
          <cell r="E852" t="str">
            <v>FTTH</v>
          </cell>
          <cell r="F852" t="str">
            <v>Mansion Giga Type</v>
          </cell>
          <cell r="H852">
            <v>1000</v>
          </cell>
          <cell r="I852" t="str">
            <v>Mbps</v>
          </cell>
          <cell r="J852">
            <v>1000</v>
          </cell>
          <cell r="P852" t="str">
            <v>JPY</v>
          </cell>
          <cell r="Q852">
            <v>30800</v>
          </cell>
          <cell r="R852" t="str">
            <v>?</v>
          </cell>
          <cell r="S852">
            <v>2800</v>
          </cell>
          <cell r="T852">
            <v>0</v>
          </cell>
          <cell r="U852">
            <v>1</v>
          </cell>
          <cell r="V852">
            <v>24</v>
          </cell>
          <cell r="W852" t="str">
            <v>No</v>
          </cell>
          <cell r="X852" t="str">
            <v>No</v>
          </cell>
          <cell r="Y852" t="str">
            <v>No</v>
          </cell>
          <cell r="AA852" t="str">
            <v>?</v>
          </cell>
          <cell r="AB852">
            <v>0.08</v>
          </cell>
          <cell r="AC852">
            <v>109.6</v>
          </cell>
          <cell r="AD852">
            <v>25.55</v>
          </cell>
          <cell r="AE852">
            <v>103.44524610000001</v>
          </cell>
        </row>
        <row r="853">
          <cell r="C853" t="str">
            <v>Japan</v>
          </cell>
          <cell r="D853" t="str">
            <v>AsahiNet [Japan]</v>
          </cell>
          <cell r="E853" t="str">
            <v>ADSL</v>
          </cell>
          <cell r="F853" t="str">
            <v>12M</v>
          </cell>
          <cell r="G853" t="str">
            <v>Up to</v>
          </cell>
          <cell r="H853">
            <v>12</v>
          </cell>
          <cell r="I853" t="str">
            <v>Mbps</v>
          </cell>
          <cell r="J853">
            <v>12</v>
          </cell>
          <cell r="P853" t="str">
            <v>JPY</v>
          </cell>
          <cell r="Q853" t="str">
            <v>?</v>
          </cell>
          <cell r="R853">
            <v>0</v>
          </cell>
          <cell r="S853">
            <v>895</v>
          </cell>
          <cell r="T853">
            <v>0</v>
          </cell>
          <cell r="U853">
            <v>1</v>
          </cell>
          <cell r="W853" t="str">
            <v>Yes</v>
          </cell>
          <cell r="X853" t="str">
            <v>No</v>
          </cell>
          <cell r="Y853" t="str">
            <v>No</v>
          </cell>
          <cell r="AA853" t="str">
            <v>?</v>
          </cell>
          <cell r="AB853">
            <v>0.08</v>
          </cell>
          <cell r="AC853">
            <v>109.6</v>
          </cell>
          <cell r="AD853">
            <v>8.17</v>
          </cell>
          <cell r="AE853">
            <v>103.44524610000001</v>
          </cell>
        </row>
        <row r="854">
          <cell r="C854" t="str">
            <v>Japan</v>
          </cell>
          <cell r="D854" t="str">
            <v>AsahiNet [Japan]</v>
          </cell>
          <cell r="E854" t="str">
            <v>ADSL</v>
          </cell>
          <cell r="F854" t="str">
            <v>50M</v>
          </cell>
          <cell r="G854" t="str">
            <v>Up to</v>
          </cell>
          <cell r="H854">
            <v>50</v>
          </cell>
          <cell r="I854" t="str">
            <v>Mbps</v>
          </cell>
          <cell r="J854">
            <v>50</v>
          </cell>
          <cell r="P854" t="str">
            <v>JPY</v>
          </cell>
          <cell r="Q854" t="str">
            <v>?</v>
          </cell>
          <cell r="R854">
            <v>0</v>
          </cell>
          <cell r="S854">
            <v>2500</v>
          </cell>
          <cell r="T854">
            <v>0</v>
          </cell>
          <cell r="U854">
            <v>1</v>
          </cell>
          <cell r="W854" t="str">
            <v>Yes</v>
          </cell>
          <cell r="X854" t="str">
            <v>No</v>
          </cell>
          <cell r="Y854" t="str">
            <v>No</v>
          </cell>
          <cell r="AA854" t="str">
            <v>?</v>
          </cell>
          <cell r="AB854">
            <v>0.08</v>
          </cell>
          <cell r="AC854">
            <v>109.6</v>
          </cell>
          <cell r="AD854">
            <v>22.81</v>
          </cell>
          <cell r="AE854">
            <v>103.44524610000001</v>
          </cell>
        </row>
        <row r="855">
          <cell r="C855" t="str">
            <v>Japan</v>
          </cell>
          <cell r="D855" t="str">
            <v>Jupiter Telecommunications [Japan]</v>
          </cell>
          <cell r="E855" t="str">
            <v>Cable</v>
          </cell>
          <cell r="F855" t="str">
            <v>J:COM net ultra 160M Course</v>
          </cell>
          <cell r="H855">
            <v>160</v>
          </cell>
          <cell r="I855" t="str">
            <v>Mbps</v>
          </cell>
          <cell r="J855">
            <v>160</v>
          </cell>
          <cell r="K855">
            <v>10</v>
          </cell>
          <cell r="L855" t="str">
            <v>Mbps</v>
          </cell>
          <cell r="P855" t="str">
            <v>JPY</v>
          </cell>
          <cell r="Q855" t="str">
            <v>?</v>
          </cell>
          <cell r="R855" t="str">
            <v>?</v>
          </cell>
          <cell r="S855">
            <v>6000</v>
          </cell>
          <cell r="W855" t="str">
            <v>No</v>
          </cell>
          <cell r="X855" t="str">
            <v>No</v>
          </cell>
          <cell r="Y855" t="str">
            <v>No</v>
          </cell>
          <cell r="AA855" t="str">
            <v>No</v>
          </cell>
          <cell r="AB855">
            <v>0.08</v>
          </cell>
          <cell r="AC855">
            <v>109.6</v>
          </cell>
          <cell r="AD855">
            <v>54.74</v>
          </cell>
          <cell r="AE855">
            <v>103.44524610000001</v>
          </cell>
        </row>
        <row r="856">
          <cell r="C856" t="str">
            <v>Japan</v>
          </cell>
          <cell r="D856" t="str">
            <v>Jupiter Telecommunications [Japan]</v>
          </cell>
          <cell r="E856" t="str">
            <v>Cable</v>
          </cell>
          <cell r="F856" t="str">
            <v>J:COM net ultra 40M Course</v>
          </cell>
          <cell r="H856">
            <v>40</v>
          </cell>
          <cell r="I856" t="str">
            <v>Mbps</v>
          </cell>
          <cell r="J856">
            <v>40</v>
          </cell>
          <cell r="K856">
            <v>2</v>
          </cell>
          <cell r="L856" t="str">
            <v>Mbps</v>
          </cell>
          <cell r="P856" t="str">
            <v>JPY</v>
          </cell>
          <cell r="Q856" t="str">
            <v>?</v>
          </cell>
          <cell r="R856" t="str">
            <v>?</v>
          </cell>
          <cell r="S856">
            <v>5500</v>
          </cell>
          <cell r="W856" t="str">
            <v>No</v>
          </cell>
          <cell r="X856" t="str">
            <v>No</v>
          </cell>
          <cell r="Y856" t="str">
            <v>No</v>
          </cell>
          <cell r="AA856" t="str">
            <v>No</v>
          </cell>
          <cell r="AB856">
            <v>0.08</v>
          </cell>
          <cell r="AC856">
            <v>109.6</v>
          </cell>
          <cell r="AD856">
            <v>50.18</v>
          </cell>
          <cell r="AE856">
            <v>103.44524610000001</v>
          </cell>
        </row>
        <row r="857">
          <cell r="C857" t="str">
            <v>Japan</v>
          </cell>
          <cell r="D857" t="str">
            <v>Jupiter Telecommunications [Japan]</v>
          </cell>
          <cell r="E857" t="str">
            <v>Cable</v>
          </cell>
          <cell r="F857" t="str">
            <v>J:COM net ultra 12M Course</v>
          </cell>
          <cell r="H857">
            <v>12</v>
          </cell>
          <cell r="I857" t="str">
            <v>Mbps</v>
          </cell>
          <cell r="J857">
            <v>12</v>
          </cell>
          <cell r="K857">
            <v>2</v>
          </cell>
          <cell r="L857" t="str">
            <v>Mbps</v>
          </cell>
          <cell r="P857" t="str">
            <v>JPY</v>
          </cell>
          <cell r="Q857" t="str">
            <v>?</v>
          </cell>
          <cell r="R857" t="str">
            <v>?</v>
          </cell>
          <cell r="S857">
            <v>3980</v>
          </cell>
          <cell r="W857" t="str">
            <v>No</v>
          </cell>
          <cell r="X857" t="str">
            <v>No</v>
          </cell>
          <cell r="Y857" t="str">
            <v>No</v>
          </cell>
          <cell r="AA857" t="str">
            <v>No</v>
          </cell>
          <cell r="AB857">
            <v>0.08</v>
          </cell>
          <cell r="AC857">
            <v>109.6</v>
          </cell>
          <cell r="AD857">
            <v>36.31</v>
          </cell>
          <cell r="AE857">
            <v>103.44524610000001</v>
          </cell>
        </row>
        <row r="858">
          <cell r="C858" t="str">
            <v>Japan</v>
          </cell>
          <cell r="D858" t="str">
            <v>Jupiter Telecommunications [Japan]</v>
          </cell>
          <cell r="E858" t="str">
            <v>Cable</v>
          </cell>
          <cell r="F858" t="str">
            <v>J:COM net ultra 1M Course</v>
          </cell>
          <cell r="H858">
            <v>1</v>
          </cell>
          <cell r="I858" t="str">
            <v>Mbps</v>
          </cell>
          <cell r="J858">
            <v>1</v>
          </cell>
          <cell r="K858">
            <v>512</v>
          </cell>
          <cell r="L858" t="str">
            <v>Kbps</v>
          </cell>
          <cell r="P858" t="str">
            <v>JPY</v>
          </cell>
          <cell r="Q858" t="str">
            <v>?</v>
          </cell>
          <cell r="R858" t="str">
            <v>?</v>
          </cell>
          <cell r="S858">
            <v>2980</v>
          </cell>
          <cell r="W858" t="str">
            <v>No</v>
          </cell>
          <cell r="X858" t="str">
            <v>No</v>
          </cell>
          <cell r="Y858" t="str">
            <v>No</v>
          </cell>
          <cell r="AA858" t="str">
            <v>No</v>
          </cell>
          <cell r="AB858">
            <v>0.08</v>
          </cell>
          <cell r="AC858">
            <v>109.6</v>
          </cell>
          <cell r="AD858">
            <v>27.19</v>
          </cell>
          <cell r="AE858">
            <v>103.44524610000001</v>
          </cell>
        </row>
        <row r="859">
          <cell r="C859" t="str">
            <v>Japan</v>
          </cell>
          <cell r="D859" t="str">
            <v>Nifty [Japan]</v>
          </cell>
          <cell r="E859" t="str">
            <v>ADSL</v>
          </cell>
          <cell r="F859" t="str">
            <v>E Access 50M</v>
          </cell>
          <cell r="H859">
            <v>50</v>
          </cell>
          <cell r="I859" t="str">
            <v>Mbps</v>
          </cell>
          <cell r="J859">
            <v>50</v>
          </cell>
          <cell r="K859">
            <v>5</v>
          </cell>
          <cell r="L859" t="str">
            <v>Mbps</v>
          </cell>
          <cell r="P859" t="str">
            <v>JPY</v>
          </cell>
          <cell r="Q859">
            <v>0</v>
          </cell>
          <cell r="R859">
            <v>0</v>
          </cell>
          <cell r="S859">
            <v>3885</v>
          </cell>
          <cell r="T859">
            <v>0</v>
          </cell>
          <cell r="U859">
            <v>1</v>
          </cell>
          <cell r="V859">
            <v>24</v>
          </cell>
          <cell r="W859" t="str">
            <v>No</v>
          </cell>
          <cell r="X859" t="str">
            <v>No</v>
          </cell>
          <cell r="Y859" t="str">
            <v>No</v>
          </cell>
          <cell r="AA859" t="str">
            <v>Yes</v>
          </cell>
          <cell r="AB859">
            <v>0.08</v>
          </cell>
          <cell r="AC859">
            <v>109.6</v>
          </cell>
          <cell r="AD859">
            <v>35.450000000000003</v>
          </cell>
          <cell r="AE859">
            <v>103.44524610000001</v>
          </cell>
        </row>
        <row r="860">
          <cell r="C860" t="str">
            <v>Japan</v>
          </cell>
          <cell r="D860" t="str">
            <v>Nifty [Japan]</v>
          </cell>
          <cell r="E860" t="str">
            <v>ADSL</v>
          </cell>
          <cell r="F860" t="str">
            <v>E Access 50M</v>
          </cell>
          <cell r="H860">
            <v>50</v>
          </cell>
          <cell r="I860" t="str">
            <v>Mbps</v>
          </cell>
          <cell r="J860">
            <v>50</v>
          </cell>
          <cell r="K860">
            <v>5</v>
          </cell>
          <cell r="L860" t="str">
            <v>Mbps</v>
          </cell>
          <cell r="P860" t="str">
            <v>JPY</v>
          </cell>
          <cell r="Q860">
            <v>3465</v>
          </cell>
          <cell r="R860">
            <v>0</v>
          </cell>
          <cell r="S860">
            <v>4246</v>
          </cell>
          <cell r="T860">
            <v>0</v>
          </cell>
          <cell r="U860">
            <v>1</v>
          </cell>
          <cell r="W860" t="str">
            <v>No</v>
          </cell>
          <cell r="X860" t="str">
            <v>No</v>
          </cell>
          <cell r="Y860" t="str">
            <v>No</v>
          </cell>
          <cell r="AA860" t="str">
            <v>Yes</v>
          </cell>
          <cell r="AB860">
            <v>0.08</v>
          </cell>
          <cell r="AC860">
            <v>109.6</v>
          </cell>
          <cell r="AD860">
            <v>38.74</v>
          </cell>
          <cell r="AE860">
            <v>103.44524610000001</v>
          </cell>
        </row>
        <row r="861">
          <cell r="C861" t="str">
            <v>Japan</v>
          </cell>
          <cell r="D861" t="str">
            <v>Nifty [Japan]</v>
          </cell>
          <cell r="E861" t="str">
            <v>ADSL</v>
          </cell>
          <cell r="F861" t="str">
            <v>E Access 39M</v>
          </cell>
          <cell r="H861">
            <v>39</v>
          </cell>
          <cell r="I861" t="str">
            <v>Mbps</v>
          </cell>
          <cell r="J861">
            <v>39</v>
          </cell>
          <cell r="K861">
            <v>1</v>
          </cell>
          <cell r="L861" t="str">
            <v>Mbps</v>
          </cell>
          <cell r="P861" t="str">
            <v>JPY</v>
          </cell>
          <cell r="Q861">
            <v>3465</v>
          </cell>
          <cell r="R861">
            <v>0</v>
          </cell>
          <cell r="S861">
            <v>3746</v>
          </cell>
          <cell r="T861">
            <v>0</v>
          </cell>
          <cell r="U861">
            <v>1</v>
          </cell>
          <cell r="W861" t="str">
            <v>No</v>
          </cell>
          <cell r="X861" t="str">
            <v>No</v>
          </cell>
          <cell r="Y861" t="str">
            <v>No</v>
          </cell>
          <cell r="AA861" t="str">
            <v>Yes</v>
          </cell>
          <cell r="AB861">
            <v>0.08</v>
          </cell>
          <cell r="AC861">
            <v>109.6</v>
          </cell>
          <cell r="AD861">
            <v>34.18</v>
          </cell>
          <cell r="AE861">
            <v>103.44524610000001</v>
          </cell>
        </row>
        <row r="862">
          <cell r="C862" t="str">
            <v>Japan</v>
          </cell>
          <cell r="D862" t="str">
            <v>Nifty [Japan]</v>
          </cell>
          <cell r="E862" t="str">
            <v>ADSL</v>
          </cell>
          <cell r="F862" t="str">
            <v>E Access 12M</v>
          </cell>
          <cell r="H862">
            <v>12</v>
          </cell>
          <cell r="I862" t="str">
            <v>Mbps</v>
          </cell>
          <cell r="J862">
            <v>12</v>
          </cell>
          <cell r="K862">
            <v>1</v>
          </cell>
          <cell r="L862" t="str">
            <v>Mbps</v>
          </cell>
          <cell r="P862" t="str">
            <v>JPY</v>
          </cell>
          <cell r="Q862">
            <v>3465</v>
          </cell>
          <cell r="R862">
            <v>0</v>
          </cell>
          <cell r="S862">
            <v>3246</v>
          </cell>
          <cell r="T862">
            <v>0</v>
          </cell>
          <cell r="U862">
            <v>1</v>
          </cell>
          <cell r="W862" t="str">
            <v>No</v>
          </cell>
          <cell r="X862" t="str">
            <v>No</v>
          </cell>
          <cell r="Y862" t="str">
            <v>No</v>
          </cell>
          <cell r="AA862" t="str">
            <v>Yes</v>
          </cell>
          <cell r="AB862">
            <v>0.08</v>
          </cell>
          <cell r="AC862">
            <v>109.6</v>
          </cell>
          <cell r="AD862">
            <v>29.62</v>
          </cell>
          <cell r="AE862">
            <v>103.44524610000001</v>
          </cell>
        </row>
        <row r="863">
          <cell r="C863" t="str">
            <v>Japan</v>
          </cell>
          <cell r="D863" t="str">
            <v>Nifty [Japan]</v>
          </cell>
          <cell r="E863" t="str">
            <v>ADSL</v>
          </cell>
          <cell r="F863" t="str">
            <v>E Access 50M</v>
          </cell>
          <cell r="H863">
            <v>50</v>
          </cell>
          <cell r="I863" t="str">
            <v>Mbps</v>
          </cell>
          <cell r="J863">
            <v>50</v>
          </cell>
          <cell r="K863">
            <v>5</v>
          </cell>
          <cell r="L863" t="str">
            <v>Mbps</v>
          </cell>
          <cell r="P863" t="str">
            <v>JPY</v>
          </cell>
          <cell r="Q863">
            <v>0</v>
          </cell>
          <cell r="R863">
            <v>0</v>
          </cell>
          <cell r="S863">
            <v>2639</v>
          </cell>
          <cell r="T863">
            <v>0</v>
          </cell>
          <cell r="U863">
            <v>1</v>
          </cell>
          <cell r="V863">
            <v>24</v>
          </cell>
          <cell r="W863" t="str">
            <v>Yes</v>
          </cell>
          <cell r="X863" t="str">
            <v>No</v>
          </cell>
          <cell r="Y863" t="str">
            <v>No</v>
          </cell>
          <cell r="AA863" t="str">
            <v>Yes</v>
          </cell>
          <cell r="AB863">
            <v>0.08</v>
          </cell>
          <cell r="AC863">
            <v>109.6</v>
          </cell>
          <cell r="AD863">
            <v>24.08</v>
          </cell>
          <cell r="AE863">
            <v>103.44524610000001</v>
          </cell>
        </row>
        <row r="864">
          <cell r="C864" t="str">
            <v>Japan</v>
          </cell>
          <cell r="D864" t="str">
            <v>Nifty [Japan]</v>
          </cell>
          <cell r="E864" t="str">
            <v>ADSL</v>
          </cell>
          <cell r="F864" t="str">
            <v>E Access 50M</v>
          </cell>
          <cell r="H864">
            <v>50</v>
          </cell>
          <cell r="I864" t="str">
            <v>Mbps</v>
          </cell>
          <cell r="J864">
            <v>50</v>
          </cell>
          <cell r="K864">
            <v>5</v>
          </cell>
          <cell r="L864" t="str">
            <v>Mbps</v>
          </cell>
          <cell r="P864" t="str">
            <v>JPY</v>
          </cell>
          <cell r="Q864">
            <v>3465</v>
          </cell>
          <cell r="R864">
            <v>0</v>
          </cell>
          <cell r="S864">
            <v>3000</v>
          </cell>
          <cell r="T864">
            <v>0</v>
          </cell>
          <cell r="U864">
            <v>1</v>
          </cell>
          <cell r="W864" t="str">
            <v>Yes</v>
          </cell>
          <cell r="X864" t="str">
            <v>No</v>
          </cell>
          <cell r="Y864" t="str">
            <v>No</v>
          </cell>
          <cell r="AA864" t="str">
            <v>Yes</v>
          </cell>
          <cell r="AB864">
            <v>0.08</v>
          </cell>
          <cell r="AC864">
            <v>109.6</v>
          </cell>
          <cell r="AD864">
            <v>27.37</v>
          </cell>
          <cell r="AE864">
            <v>103.44524610000001</v>
          </cell>
        </row>
        <row r="865">
          <cell r="C865" t="str">
            <v>Japan</v>
          </cell>
          <cell r="D865" t="str">
            <v>Nifty [Japan]</v>
          </cell>
          <cell r="E865" t="str">
            <v>ADSL</v>
          </cell>
          <cell r="F865" t="str">
            <v>E Access 39M</v>
          </cell>
          <cell r="H865">
            <v>39</v>
          </cell>
          <cell r="I865" t="str">
            <v>Mbps</v>
          </cell>
          <cell r="J865">
            <v>39</v>
          </cell>
          <cell r="K865">
            <v>1</v>
          </cell>
          <cell r="L865" t="str">
            <v>Mbps</v>
          </cell>
          <cell r="P865" t="str">
            <v>JPY</v>
          </cell>
          <cell r="Q865">
            <v>3465</v>
          </cell>
          <cell r="R865">
            <v>0</v>
          </cell>
          <cell r="S865">
            <v>2500</v>
          </cell>
          <cell r="T865">
            <v>0</v>
          </cell>
          <cell r="U865">
            <v>1</v>
          </cell>
          <cell r="W865" t="str">
            <v>Yes</v>
          </cell>
          <cell r="X865" t="str">
            <v>No</v>
          </cell>
          <cell r="Y865" t="str">
            <v>No</v>
          </cell>
          <cell r="AA865" t="str">
            <v>Yes</v>
          </cell>
          <cell r="AB865">
            <v>0.08</v>
          </cell>
          <cell r="AC865">
            <v>109.6</v>
          </cell>
          <cell r="AD865">
            <v>22.81</v>
          </cell>
          <cell r="AE865">
            <v>103.44524610000001</v>
          </cell>
        </row>
        <row r="866">
          <cell r="C866" t="str">
            <v>Japan</v>
          </cell>
          <cell r="D866" t="str">
            <v>Nifty [Japan]</v>
          </cell>
          <cell r="E866" t="str">
            <v>ADSL</v>
          </cell>
          <cell r="F866" t="str">
            <v>E Access 12M</v>
          </cell>
          <cell r="H866">
            <v>12</v>
          </cell>
          <cell r="I866" t="str">
            <v>Mbps</v>
          </cell>
          <cell r="J866">
            <v>12</v>
          </cell>
          <cell r="K866">
            <v>1</v>
          </cell>
          <cell r="L866" t="str">
            <v>Mbps</v>
          </cell>
          <cell r="P866" t="str">
            <v>JPY</v>
          </cell>
          <cell r="Q866">
            <v>3465</v>
          </cell>
          <cell r="R866">
            <v>0</v>
          </cell>
          <cell r="S866">
            <v>2000</v>
          </cell>
          <cell r="T866">
            <v>0</v>
          </cell>
          <cell r="U866">
            <v>1</v>
          </cell>
          <cell r="W866" t="str">
            <v>Yes</v>
          </cell>
          <cell r="X866" t="str">
            <v>No</v>
          </cell>
          <cell r="Y866" t="str">
            <v>No</v>
          </cell>
          <cell r="AA866" t="str">
            <v>Yes</v>
          </cell>
          <cell r="AB866">
            <v>0.08</v>
          </cell>
          <cell r="AC866">
            <v>109.6</v>
          </cell>
          <cell r="AD866">
            <v>18.25</v>
          </cell>
          <cell r="AE866">
            <v>103.44524610000001</v>
          </cell>
        </row>
        <row r="867">
          <cell r="C867" t="str">
            <v>Japan</v>
          </cell>
          <cell r="D867" t="str">
            <v>Yahoo Japan [Japan]</v>
          </cell>
          <cell r="E867" t="str">
            <v>Fibre</v>
          </cell>
          <cell r="F867" t="str">
            <v>Flets Hikari Next Home</v>
          </cell>
          <cell r="H867">
            <v>1000</v>
          </cell>
          <cell r="I867" t="str">
            <v>Mbps</v>
          </cell>
          <cell r="J867">
            <v>1000</v>
          </cell>
          <cell r="M867" t="str">
            <v>Unlimited</v>
          </cell>
          <cell r="O867" t="str">
            <v>Unlimited</v>
          </cell>
          <cell r="P867" t="str">
            <v>JPY</v>
          </cell>
          <cell r="Q867">
            <v>24800</v>
          </cell>
          <cell r="R867">
            <v>0</v>
          </cell>
          <cell r="S867">
            <v>4157</v>
          </cell>
          <cell r="W867" t="str">
            <v>Yes</v>
          </cell>
          <cell r="X867" t="str">
            <v>No</v>
          </cell>
          <cell r="Y867" t="str">
            <v>No</v>
          </cell>
          <cell r="AA867" t="str">
            <v>Yes</v>
          </cell>
          <cell r="AB867">
            <v>0.08</v>
          </cell>
          <cell r="AC867">
            <v>109.6</v>
          </cell>
          <cell r="AD867">
            <v>37.93</v>
          </cell>
          <cell r="AE867">
            <v>103.44524610000001</v>
          </cell>
        </row>
        <row r="868">
          <cell r="C868" t="str">
            <v>Japan</v>
          </cell>
          <cell r="D868" t="str">
            <v>Yahoo Japan [Japan]</v>
          </cell>
          <cell r="E868" t="str">
            <v>Fibre</v>
          </cell>
          <cell r="F868" t="str">
            <v>Flets Hikari Next Mansion</v>
          </cell>
          <cell r="H868">
            <v>1000</v>
          </cell>
          <cell r="I868" t="str">
            <v>Mbps</v>
          </cell>
          <cell r="J868">
            <v>1000</v>
          </cell>
          <cell r="M868" t="str">
            <v>Unlimited</v>
          </cell>
          <cell r="O868" t="str">
            <v>Unlimited</v>
          </cell>
          <cell r="P868" t="str">
            <v>JPY</v>
          </cell>
          <cell r="Q868">
            <v>24800</v>
          </cell>
          <cell r="R868">
            <v>0</v>
          </cell>
          <cell r="S868">
            <v>2057</v>
          </cell>
          <cell r="W868" t="str">
            <v>Yes</v>
          </cell>
          <cell r="X868" t="str">
            <v>No</v>
          </cell>
          <cell r="Y868" t="str">
            <v>No</v>
          </cell>
          <cell r="AA868" t="str">
            <v>Yes</v>
          </cell>
          <cell r="AB868">
            <v>0.08</v>
          </cell>
          <cell r="AC868">
            <v>109.6</v>
          </cell>
          <cell r="AD868">
            <v>18.77</v>
          </cell>
          <cell r="AE868">
            <v>103.44524610000001</v>
          </cell>
        </row>
        <row r="869">
          <cell r="C869" t="str">
            <v>Japan</v>
          </cell>
          <cell r="D869" t="str">
            <v>Yahoo Japan [Japan]</v>
          </cell>
          <cell r="E869" t="str">
            <v>ADSL</v>
          </cell>
          <cell r="F869" t="str">
            <v>Yahoo! BB 50M Revo</v>
          </cell>
          <cell r="G869" t="str">
            <v>Up to</v>
          </cell>
          <cell r="H869">
            <v>50</v>
          </cell>
          <cell r="I869" t="str">
            <v>Mbps</v>
          </cell>
          <cell r="J869">
            <v>50</v>
          </cell>
          <cell r="K869">
            <v>12.5</v>
          </cell>
          <cell r="L869" t="str">
            <v>Mbps</v>
          </cell>
          <cell r="M869" t="str">
            <v>Unlimited</v>
          </cell>
          <cell r="O869" t="str">
            <v>Unlimited</v>
          </cell>
          <cell r="P869" t="str">
            <v>JPY</v>
          </cell>
          <cell r="Q869" t="str">
            <v>?</v>
          </cell>
          <cell r="R869">
            <v>0</v>
          </cell>
          <cell r="S869">
            <v>4178</v>
          </cell>
          <cell r="W869" t="str">
            <v>Yes</v>
          </cell>
          <cell r="X869" t="str">
            <v>No</v>
          </cell>
          <cell r="Y869" t="str">
            <v>No</v>
          </cell>
          <cell r="AA869" t="str">
            <v>Yes</v>
          </cell>
          <cell r="AB869">
            <v>0.08</v>
          </cell>
          <cell r="AC869">
            <v>109.6</v>
          </cell>
          <cell r="AD869">
            <v>38.119999999999997</v>
          </cell>
          <cell r="AE869">
            <v>103.44524610000001</v>
          </cell>
        </row>
        <row r="870">
          <cell r="C870" t="str">
            <v>Japan</v>
          </cell>
          <cell r="D870" t="str">
            <v>Yahoo Japan [Japan]</v>
          </cell>
          <cell r="E870" t="str">
            <v>ADSL</v>
          </cell>
          <cell r="F870" t="str">
            <v>Yahoo! BB 50M</v>
          </cell>
          <cell r="G870" t="str">
            <v>Up to</v>
          </cell>
          <cell r="H870">
            <v>50</v>
          </cell>
          <cell r="I870" t="str">
            <v>Mbps</v>
          </cell>
          <cell r="J870">
            <v>50</v>
          </cell>
          <cell r="K870">
            <v>3</v>
          </cell>
          <cell r="L870" t="str">
            <v>Mbps</v>
          </cell>
          <cell r="M870" t="str">
            <v>Unlimited</v>
          </cell>
          <cell r="O870" t="str">
            <v>Unlimited</v>
          </cell>
          <cell r="P870" t="str">
            <v>JPY</v>
          </cell>
          <cell r="Q870" t="str">
            <v>?</v>
          </cell>
          <cell r="R870">
            <v>0</v>
          </cell>
          <cell r="S870">
            <v>4478</v>
          </cell>
          <cell r="W870" t="str">
            <v>Yes</v>
          </cell>
          <cell r="X870" t="str">
            <v>No</v>
          </cell>
          <cell r="Y870" t="str">
            <v>No</v>
          </cell>
          <cell r="AA870" t="str">
            <v>Yes</v>
          </cell>
          <cell r="AB870">
            <v>0.08</v>
          </cell>
          <cell r="AC870">
            <v>109.6</v>
          </cell>
          <cell r="AD870">
            <v>40.86</v>
          </cell>
          <cell r="AE870">
            <v>103.44524610000001</v>
          </cell>
        </row>
        <row r="871">
          <cell r="C871" t="str">
            <v>Japan</v>
          </cell>
          <cell r="D871" t="str">
            <v>Yahoo Japan [Japan]</v>
          </cell>
          <cell r="E871" t="str">
            <v>ADSL</v>
          </cell>
          <cell r="F871" t="str">
            <v>Yahoo! BB 26M</v>
          </cell>
          <cell r="G871" t="str">
            <v>Up to</v>
          </cell>
          <cell r="H871">
            <v>26</v>
          </cell>
          <cell r="I871" t="str">
            <v>Mbps</v>
          </cell>
          <cell r="J871">
            <v>26</v>
          </cell>
          <cell r="K871">
            <v>1</v>
          </cell>
          <cell r="L871" t="str">
            <v>Mbps</v>
          </cell>
          <cell r="M871" t="str">
            <v>Unlimited</v>
          </cell>
          <cell r="O871" t="str">
            <v>Unlimited</v>
          </cell>
          <cell r="P871" t="str">
            <v>JPY</v>
          </cell>
          <cell r="Q871" t="str">
            <v>?</v>
          </cell>
          <cell r="R871">
            <v>0</v>
          </cell>
          <cell r="S871">
            <v>4078</v>
          </cell>
          <cell r="W871" t="str">
            <v>Yes</v>
          </cell>
          <cell r="X871" t="str">
            <v>No</v>
          </cell>
          <cell r="Y871" t="str">
            <v>No</v>
          </cell>
          <cell r="AA871" t="str">
            <v>Yes</v>
          </cell>
          <cell r="AB871">
            <v>0.08</v>
          </cell>
          <cell r="AC871">
            <v>109.6</v>
          </cell>
          <cell r="AD871">
            <v>37.21</v>
          </cell>
          <cell r="AE871">
            <v>103.44524610000001</v>
          </cell>
        </row>
        <row r="872">
          <cell r="C872" t="str">
            <v>Japan</v>
          </cell>
          <cell r="D872" t="str">
            <v>Yahoo Japan [Japan]</v>
          </cell>
          <cell r="E872" t="str">
            <v>ADSL</v>
          </cell>
          <cell r="F872" t="str">
            <v>Yahoo! BB 12M</v>
          </cell>
          <cell r="G872" t="str">
            <v>Up to</v>
          </cell>
          <cell r="H872">
            <v>12</v>
          </cell>
          <cell r="I872" t="str">
            <v>Mbps</v>
          </cell>
          <cell r="J872">
            <v>12</v>
          </cell>
          <cell r="K872">
            <v>1</v>
          </cell>
          <cell r="L872" t="str">
            <v>Mbps</v>
          </cell>
          <cell r="M872" t="str">
            <v>Unlimited</v>
          </cell>
          <cell r="O872" t="str">
            <v>Unlimited</v>
          </cell>
          <cell r="P872" t="str">
            <v>JPY</v>
          </cell>
          <cell r="Q872" t="str">
            <v>?</v>
          </cell>
          <cell r="R872">
            <v>0</v>
          </cell>
          <cell r="S872">
            <v>3778</v>
          </cell>
          <cell r="W872" t="str">
            <v>Yes</v>
          </cell>
          <cell r="X872" t="str">
            <v>No</v>
          </cell>
          <cell r="Y872" t="str">
            <v>No</v>
          </cell>
          <cell r="AA872" t="str">
            <v>Yes</v>
          </cell>
          <cell r="AB872">
            <v>0.08</v>
          </cell>
          <cell r="AC872">
            <v>109.6</v>
          </cell>
          <cell r="AD872">
            <v>34.47</v>
          </cell>
          <cell r="AE872">
            <v>103.44524610000001</v>
          </cell>
        </row>
        <row r="873">
          <cell r="C873" t="str">
            <v>Japan</v>
          </cell>
          <cell r="D873" t="str">
            <v>Yahoo Japan [Japan]</v>
          </cell>
          <cell r="E873" t="str">
            <v>ADSL</v>
          </cell>
          <cell r="F873" t="str">
            <v>Yahoo! BB 8M</v>
          </cell>
          <cell r="G873" t="str">
            <v>Up to</v>
          </cell>
          <cell r="H873">
            <v>8</v>
          </cell>
          <cell r="I873" t="str">
            <v>Mbps</v>
          </cell>
          <cell r="J873">
            <v>8</v>
          </cell>
          <cell r="K873">
            <v>0.9</v>
          </cell>
          <cell r="L873" t="str">
            <v>Mbps</v>
          </cell>
          <cell r="M873" t="str">
            <v>Unlimited</v>
          </cell>
          <cell r="O873" t="str">
            <v>Unlimited</v>
          </cell>
          <cell r="P873" t="str">
            <v>JPY</v>
          </cell>
          <cell r="Q873" t="str">
            <v>?</v>
          </cell>
          <cell r="R873">
            <v>0</v>
          </cell>
          <cell r="S873">
            <v>3378</v>
          </cell>
          <cell r="W873" t="str">
            <v>Yes</v>
          </cell>
          <cell r="X873" t="str">
            <v>No</v>
          </cell>
          <cell r="Y873" t="str">
            <v>No</v>
          </cell>
          <cell r="AA873" t="str">
            <v>Yes</v>
          </cell>
          <cell r="AB873">
            <v>0.08</v>
          </cell>
          <cell r="AC873">
            <v>109.6</v>
          </cell>
          <cell r="AD873">
            <v>30.82</v>
          </cell>
          <cell r="AE873">
            <v>103.44524610000001</v>
          </cell>
        </row>
        <row r="874">
          <cell r="C874" t="str">
            <v>Jordan</v>
          </cell>
          <cell r="D874" t="str">
            <v>Orange Internet [Jordan]</v>
          </cell>
          <cell r="E874" t="str">
            <v>ADSL</v>
          </cell>
          <cell r="F874" t="str">
            <v>Baity 1</v>
          </cell>
          <cell r="G874" t="str">
            <v>Up to</v>
          </cell>
          <cell r="H874">
            <v>1</v>
          </cell>
          <cell r="I874" t="str">
            <v>Mbps</v>
          </cell>
          <cell r="J874">
            <v>1</v>
          </cell>
          <cell r="M874">
            <v>10</v>
          </cell>
          <cell r="N874" t="str">
            <v>GB</v>
          </cell>
          <cell r="O874">
            <v>10</v>
          </cell>
          <cell r="P874" t="str">
            <v>JOD</v>
          </cell>
          <cell r="Q874">
            <v>0</v>
          </cell>
          <cell r="R874">
            <v>0</v>
          </cell>
          <cell r="S874">
            <v>19.899999999999999</v>
          </cell>
          <cell r="T874">
            <v>0</v>
          </cell>
          <cell r="U874">
            <v>2</v>
          </cell>
          <cell r="V874">
            <v>12</v>
          </cell>
          <cell r="W874" t="str">
            <v>Yes</v>
          </cell>
          <cell r="X874" t="str">
            <v>No</v>
          </cell>
          <cell r="Y874" t="str">
            <v>No</v>
          </cell>
          <cell r="AA874" t="str">
            <v>No</v>
          </cell>
          <cell r="AB874">
            <v>0.16</v>
          </cell>
          <cell r="AC874">
            <v>0.71</v>
          </cell>
          <cell r="AD874">
            <v>28.03</v>
          </cell>
          <cell r="AE874">
            <v>0.313434718</v>
          </cell>
        </row>
        <row r="875">
          <cell r="C875" t="str">
            <v>Jordan</v>
          </cell>
          <cell r="D875" t="str">
            <v>Orange Internet [Jordan]</v>
          </cell>
          <cell r="E875" t="str">
            <v>ADSL</v>
          </cell>
          <cell r="F875" t="str">
            <v>Net Albait 1</v>
          </cell>
          <cell r="G875" t="str">
            <v>Up to</v>
          </cell>
          <cell r="H875">
            <v>8</v>
          </cell>
          <cell r="I875" t="str">
            <v>Mbps</v>
          </cell>
          <cell r="J875">
            <v>8</v>
          </cell>
          <cell r="M875" t="str">
            <v>Unlimited</v>
          </cell>
          <cell r="O875" t="str">
            <v>Unlimited</v>
          </cell>
          <cell r="P875" t="str">
            <v>JOD</v>
          </cell>
          <cell r="Q875">
            <v>5</v>
          </cell>
          <cell r="R875">
            <v>0</v>
          </cell>
          <cell r="S875">
            <v>22.9</v>
          </cell>
          <cell r="T875">
            <v>0</v>
          </cell>
          <cell r="U875">
            <v>2</v>
          </cell>
          <cell r="V875">
            <v>12</v>
          </cell>
          <cell r="W875" t="str">
            <v>Yes</v>
          </cell>
          <cell r="X875" t="str">
            <v>No</v>
          </cell>
          <cell r="Y875" t="str">
            <v>No</v>
          </cell>
          <cell r="AA875" t="str">
            <v>No</v>
          </cell>
          <cell r="AB875">
            <v>0.16</v>
          </cell>
          <cell r="AC875">
            <v>0.71</v>
          </cell>
          <cell r="AD875">
            <v>32.25</v>
          </cell>
          <cell r="AE875">
            <v>0.313434718</v>
          </cell>
        </row>
        <row r="876">
          <cell r="C876" t="str">
            <v>Jordan</v>
          </cell>
          <cell r="D876" t="str">
            <v>Orange Internet [Jordan]</v>
          </cell>
          <cell r="E876" t="str">
            <v>ADSL</v>
          </cell>
          <cell r="F876" t="str">
            <v>Net Albait 2</v>
          </cell>
          <cell r="G876" t="str">
            <v>Up to</v>
          </cell>
          <cell r="H876">
            <v>16</v>
          </cell>
          <cell r="I876" t="str">
            <v>Mbps</v>
          </cell>
          <cell r="J876">
            <v>16</v>
          </cell>
          <cell r="M876" t="str">
            <v>Unlimited</v>
          </cell>
          <cell r="O876" t="str">
            <v>Unlimited</v>
          </cell>
          <cell r="P876" t="str">
            <v>JOD</v>
          </cell>
          <cell r="Q876">
            <v>5</v>
          </cell>
          <cell r="R876">
            <v>0</v>
          </cell>
          <cell r="S876">
            <v>26.9</v>
          </cell>
          <cell r="T876">
            <v>0</v>
          </cell>
          <cell r="U876">
            <v>2</v>
          </cell>
          <cell r="V876">
            <v>12</v>
          </cell>
          <cell r="W876" t="str">
            <v>Yes</v>
          </cell>
          <cell r="X876" t="str">
            <v>No</v>
          </cell>
          <cell r="Y876" t="str">
            <v>No</v>
          </cell>
          <cell r="AA876" t="str">
            <v>No</v>
          </cell>
          <cell r="AB876">
            <v>0.16</v>
          </cell>
          <cell r="AC876">
            <v>0.71</v>
          </cell>
          <cell r="AD876">
            <v>37.89</v>
          </cell>
          <cell r="AE876">
            <v>0.313434718</v>
          </cell>
        </row>
        <row r="877">
          <cell r="C877" t="str">
            <v>Jordan</v>
          </cell>
          <cell r="D877" t="str">
            <v>Orange Internet [Jordan]</v>
          </cell>
          <cell r="E877" t="str">
            <v>ADSL</v>
          </cell>
          <cell r="F877" t="str">
            <v>Net Albait 3</v>
          </cell>
          <cell r="G877" t="str">
            <v>Up to</v>
          </cell>
          <cell r="H877">
            <v>24</v>
          </cell>
          <cell r="I877" t="str">
            <v>Mbps</v>
          </cell>
          <cell r="J877">
            <v>24</v>
          </cell>
          <cell r="M877" t="str">
            <v>Unlimited</v>
          </cell>
          <cell r="O877" t="str">
            <v>Unlimited</v>
          </cell>
          <cell r="P877" t="str">
            <v>JOD</v>
          </cell>
          <cell r="Q877">
            <v>5</v>
          </cell>
          <cell r="R877">
            <v>0</v>
          </cell>
          <cell r="S877">
            <v>34.9</v>
          </cell>
          <cell r="T877">
            <v>0</v>
          </cell>
          <cell r="U877">
            <v>2</v>
          </cell>
          <cell r="V877">
            <v>12</v>
          </cell>
          <cell r="W877" t="str">
            <v>Yes</v>
          </cell>
          <cell r="X877" t="str">
            <v>No</v>
          </cell>
          <cell r="Y877" t="str">
            <v>No</v>
          </cell>
          <cell r="AA877" t="str">
            <v>No</v>
          </cell>
          <cell r="AB877">
            <v>0.16</v>
          </cell>
          <cell r="AC877">
            <v>0.71</v>
          </cell>
          <cell r="AD877">
            <v>49.15</v>
          </cell>
          <cell r="AE877">
            <v>0.313434718</v>
          </cell>
        </row>
        <row r="878">
          <cell r="C878" t="str">
            <v>Jordan</v>
          </cell>
          <cell r="D878" t="str">
            <v>Orange Internet [Jordan]</v>
          </cell>
          <cell r="E878" t="str">
            <v>Fiber</v>
          </cell>
          <cell r="F878" t="str">
            <v>Fiber Speed 1</v>
          </cell>
          <cell r="G878" t="str">
            <v>Up to</v>
          </cell>
          <cell r="H878">
            <v>80</v>
          </cell>
          <cell r="I878" t="str">
            <v>Mbps</v>
          </cell>
          <cell r="J878">
            <v>80</v>
          </cell>
          <cell r="M878" t="str">
            <v>Unlimited</v>
          </cell>
          <cell r="O878" t="str">
            <v>Unlimited</v>
          </cell>
          <cell r="P878" t="str">
            <v>JOD</v>
          </cell>
          <cell r="Q878">
            <v>5</v>
          </cell>
          <cell r="R878">
            <v>0</v>
          </cell>
          <cell r="S878">
            <v>74.900000000000006</v>
          </cell>
          <cell r="T878">
            <v>0</v>
          </cell>
          <cell r="U878">
            <v>2</v>
          </cell>
          <cell r="V878">
            <v>12</v>
          </cell>
          <cell r="W878" t="str">
            <v>No</v>
          </cell>
          <cell r="X878" t="str">
            <v>No</v>
          </cell>
          <cell r="Y878" t="str">
            <v>Yes</v>
          </cell>
          <cell r="AA878" t="str">
            <v>No</v>
          </cell>
          <cell r="AB878">
            <v>0.16</v>
          </cell>
          <cell r="AC878">
            <v>0.71</v>
          </cell>
          <cell r="AD878">
            <v>105.49</v>
          </cell>
          <cell r="AE878">
            <v>0.313434718</v>
          </cell>
        </row>
        <row r="879">
          <cell r="C879" t="str">
            <v>Jordan</v>
          </cell>
          <cell r="D879" t="str">
            <v>TE Data [Jordan]</v>
          </cell>
          <cell r="E879" t="str">
            <v>ADSL</v>
          </cell>
          <cell r="F879" t="str">
            <v>Personal internet 128</v>
          </cell>
          <cell r="H879">
            <v>128</v>
          </cell>
          <cell r="I879" t="str">
            <v>Kbps</v>
          </cell>
          <cell r="J879">
            <v>0.128</v>
          </cell>
          <cell r="M879">
            <v>10</v>
          </cell>
          <cell r="N879" t="str">
            <v>GB</v>
          </cell>
          <cell r="O879">
            <v>10</v>
          </cell>
          <cell r="P879" t="str">
            <v>JOD</v>
          </cell>
          <cell r="Q879" t="str">
            <v>?</v>
          </cell>
          <cell r="R879" t="str">
            <v>?</v>
          </cell>
          <cell r="S879">
            <v>11.67</v>
          </cell>
          <cell r="W879" t="str">
            <v>?</v>
          </cell>
          <cell r="X879" t="str">
            <v>No</v>
          </cell>
          <cell r="Y879" t="str">
            <v>No</v>
          </cell>
          <cell r="AA879" t="str">
            <v>?</v>
          </cell>
          <cell r="AB879">
            <v>0.16</v>
          </cell>
          <cell r="AC879">
            <v>0.71</v>
          </cell>
          <cell r="AD879">
            <v>16.43</v>
          </cell>
          <cell r="AE879">
            <v>0.313434718</v>
          </cell>
        </row>
        <row r="880">
          <cell r="C880" t="str">
            <v>Jordan</v>
          </cell>
          <cell r="D880" t="str">
            <v>TE Data [Jordan]</v>
          </cell>
          <cell r="E880" t="str">
            <v>ADSL</v>
          </cell>
          <cell r="F880" t="str">
            <v>Personal internet 256</v>
          </cell>
          <cell r="H880">
            <v>256</v>
          </cell>
          <cell r="I880" t="str">
            <v>Kbps</v>
          </cell>
          <cell r="J880">
            <v>0.25600000000000001</v>
          </cell>
          <cell r="M880">
            <v>10</v>
          </cell>
          <cell r="N880" t="str">
            <v>GB</v>
          </cell>
          <cell r="O880">
            <v>10</v>
          </cell>
          <cell r="P880" t="str">
            <v>JOD</v>
          </cell>
          <cell r="Q880" t="str">
            <v>?</v>
          </cell>
          <cell r="R880" t="str">
            <v>?</v>
          </cell>
          <cell r="S880">
            <v>13.83</v>
          </cell>
          <cell r="W880" t="str">
            <v>?</v>
          </cell>
          <cell r="X880" t="str">
            <v>No</v>
          </cell>
          <cell r="Y880" t="str">
            <v>No</v>
          </cell>
          <cell r="AA880" t="str">
            <v>?</v>
          </cell>
          <cell r="AB880">
            <v>0.16</v>
          </cell>
          <cell r="AC880">
            <v>0.71</v>
          </cell>
          <cell r="AD880">
            <v>19.48</v>
          </cell>
          <cell r="AE880">
            <v>0.313434718</v>
          </cell>
        </row>
        <row r="881">
          <cell r="C881" t="str">
            <v>Jordan</v>
          </cell>
          <cell r="D881" t="str">
            <v>TE Data [Jordan]</v>
          </cell>
          <cell r="E881" t="str">
            <v>ADSL</v>
          </cell>
          <cell r="F881" t="str">
            <v>Personal internet 512</v>
          </cell>
          <cell r="H881">
            <v>512</v>
          </cell>
          <cell r="I881" t="str">
            <v>Kbps</v>
          </cell>
          <cell r="J881">
            <v>0.51200000000000001</v>
          </cell>
          <cell r="M881">
            <v>10</v>
          </cell>
          <cell r="N881" t="str">
            <v>GB</v>
          </cell>
          <cell r="O881">
            <v>10</v>
          </cell>
          <cell r="P881" t="str">
            <v>JOD</v>
          </cell>
          <cell r="Q881" t="str">
            <v>?</v>
          </cell>
          <cell r="R881" t="str">
            <v>?</v>
          </cell>
          <cell r="S881">
            <v>14.17</v>
          </cell>
          <cell r="W881" t="str">
            <v>?</v>
          </cell>
          <cell r="X881" t="str">
            <v>No</v>
          </cell>
          <cell r="Y881" t="str">
            <v>No</v>
          </cell>
          <cell r="AA881" t="str">
            <v>?</v>
          </cell>
          <cell r="AB881">
            <v>0.16</v>
          </cell>
          <cell r="AC881">
            <v>0.71</v>
          </cell>
          <cell r="AD881">
            <v>19.95</v>
          </cell>
          <cell r="AE881">
            <v>0.313434718</v>
          </cell>
        </row>
        <row r="882">
          <cell r="C882" t="str">
            <v>Jordan</v>
          </cell>
          <cell r="D882" t="str">
            <v>TE Data [Jordan]</v>
          </cell>
          <cell r="E882" t="str">
            <v>ADSL</v>
          </cell>
          <cell r="F882" t="str">
            <v>Personal internet 512</v>
          </cell>
          <cell r="H882">
            <v>512</v>
          </cell>
          <cell r="I882" t="str">
            <v>Kbps</v>
          </cell>
          <cell r="J882">
            <v>0.51200000000000001</v>
          </cell>
          <cell r="M882">
            <v>30</v>
          </cell>
          <cell r="N882" t="str">
            <v>GB</v>
          </cell>
          <cell r="O882">
            <v>30</v>
          </cell>
          <cell r="P882" t="str">
            <v>JOD</v>
          </cell>
          <cell r="Q882" t="str">
            <v>?</v>
          </cell>
          <cell r="R882" t="str">
            <v>?</v>
          </cell>
          <cell r="S882">
            <v>22.5</v>
          </cell>
          <cell r="W882" t="str">
            <v>?</v>
          </cell>
          <cell r="X882" t="str">
            <v>No</v>
          </cell>
          <cell r="Y882" t="str">
            <v>No</v>
          </cell>
          <cell r="AA882" t="str">
            <v>?</v>
          </cell>
          <cell r="AB882">
            <v>0.16</v>
          </cell>
          <cell r="AC882">
            <v>0.71</v>
          </cell>
          <cell r="AD882">
            <v>31.69</v>
          </cell>
          <cell r="AE882">
            <v>0.313434718</v>
          </cell>
        </row>
        <row r="883">
          <cell r="C883" t="str">
            <v>Jordan</v>
          </cell>
          <cell r="D883" t="str">
            <v>TE Data [Jordan]</v>
          </cell>
          <cell r="E883" t="str">
            <v>ADSL</v>
          </cell>
          <cell r="F883" t="str">
            <v>Personal internet 1024</v>
          </cell>
          <cell r="H883">
            <v>1024</v>
          </cell>
          <cell r="I883" t="str">
            <v>Kbps</v>
          </cell>
          <cell r="J883">
            <v>1.024</v>
          </cell>
          <cell r="M883">
            <v>20</v>
          </cell>
          <cell r="N883" t="str">
            <v>GB</v>
          </cell>
          <cell r="O883">
            <v>20</v>
          </cell>
          <cell r="P883" t="str">
            <v>JOD</v>
          </cell>
          <cell r="Q883" t="str">
            <v>?</v>
          </cell>
          <cell r="R883" t="str">
            <v>?</v>
          </cell>
          <cell r="S883">
            <v>20</v>
          </cell>
          <cell r="W883" t="str">
            <v>?</v>
          </cell>
          <cell r="X883" t="str">
            <v>No</v>
          </cell>
          <cell r="Y883" t="str">
            <v>No</v>
          </cell>
          <cell r="AA883" t="str">
            <v>?</v>
          </cell>
          <cell r="AB883">
            <v>0.16</v>
          </cell>
          <cell r="AC883">
            <v>0.71</v>
          </cell>
          <cell r="AD883">
            <v>28.17</v>
          </cell>
          <cell r="AE883">
            <v>0.313434718</v>
          </cell>
        </row>
        <row r="884">
          <cell r="C884" t="str">
            <v>Jordan</v>
          </cell>
          <cell r="D884" t="str">
            <v>TE Data [Jordan]</v>
          </cell>
          <cell r="E884" t="str">
            <v>ADSL</v>
          </cell>
          <cell r="F884" t="str">
            <v>Personal internet 2048</v>
          </cell>
          <cell r="H884">
            <v>2048</v>
          </cell>
          <cell r="I884" t="str">
            <v>Kbps</v>
          </cell>
          <cell r="J884">
            <v>2.048</v>
          </cell>
          <cell r="M884">
            <v>25</v>
          </cell>
          <cell r="N884" t="str">
            <v>GB</v>
          </cell>
          <cell r="O884">
            <v>25</v>
          </cell>
          <cell r="P884" t="str">
            <v>JOD</v>
          </cell>
          <cell r="Q884" t="str">
            <v>?</v>
          </cell>
          <cell r="R884" t="str">
            <v>?</v>
          </cell>
          <cell r="S884">
            <v>26.67</v>
          </cell>
          <cell r="W884" t="str">
            <v>?</v>
          </cell>
          <cell r="X884" t="str">
            <v>No</v>
          </cell>
          <cell r="Y884" t="str">
            <v>No</v>
          </cell>
          <cell r="AA884" t="str">
            <v>?</v>
          </cell>
          <cell r="AB884">
            <v>0.16</v>
          </cell>
          <cell r="AC884">
            <v>0.71</v>
          </cell>
          <cell r="AD884">
            <v>37.56</v>
          </cell>
          <cell r="AE884">
            <v>0.313434718</v>
          </cell>
        </row>
        <row r="885">
          <cell r="C885" t="str">
            <v>Jordan</v>
          </cell>
          <cell r="D885" t="str">
            <v>TE Data [Jordan]</v>
          </cell>
          <cell r="E885" t="str">
            <v>ADSL</v>
          </cell>
          <cell r="F885" t="str">
            <v>Personal internet 2048</v>
          </cell>
          <cell r="H885">
            <v>2048</v>
          </cell>
          <cell r="I885" t="str">
            <v>Kbps</v>
          </cell>
          <cell r="J885">
            <v>2.048</v>
          </cell>
          <cell r="M885">
            <v>45</v>
          </cell>
          <cell r="N885" t="str">
            <v>GB</v>
          </cell>
          <cell r="O885">
            <v>45</v>
          </cell>
          <cell r="P885" t="str">
            <v>JOD</v>
          </cell>
          <cell r="Q885" t="str">
            <v>?</v>
          </cell>
          <cell r="R885" t="str">
            <v>?</v>
          </cell>
          <cell r="S885">
            <v>35</v>
          </cell>
          <cell r="W885" t="str">
            <v>?</v>
          </cell>
          <cell r="X885" t="str">
            <v>No</v>
          </cell>
          <cell r="Y885" t="str">
            <v>No</v>
          </cell>
          <cell r="AA885" t="str">
            <v>?</v>
          </cell>
          <cell r="AB885">
            <v>0.16</v>
          </cell>
          <cell r="AC885">
            <v>0.71</v>
          </cell>
          <cell r="AD885">
            <v>49.3</v>
          </cell>
          <cell r="AE885">
            <v>0.313434718</v>
          </cell>
        </row>
        <row r="886">
          <cell r="C886" t="str">
            <v>Jordan</v>
          </cell>
          <cell r="D886" t="str">
            <v>TE Data [Jordan]</v>
          </cell>
          <cell r="E886" t="str">
            <v>ADSL</v>
          </cell>
          <cell r="F886" t="str">
            <v>Personal internet 4096</v>
          </cell>
          <cell r="H886">
            <v>4096</v>
          </cell>
          <cell r="I886" t="str">
            <v>Kbps</v>
          </cell>
          <cell r="J886">
            <v>4.0960000000000001</v>
          </cell>
          <cell r="M886">
            <v>35</v>
          </cell>
          <cell r="N886" t="str">
            <v>GB</v>
          </cell>
          <cell r="O886">
            <v>35</v>
          </cell>
          <cell r="P886" t="str">
            <v>JOD</v>
          </cell>
          <cell r="Q886" t="str">
            <v>?</v>
          </cell>
          <cell r="R886" t="str">
            <v>?</v>
          </cell>
          <cell r="S886">
            <v>37.5</v>
          </cell>
          <cell r="W886" t="str">
            <v>?</v>
          </cell>
          <cell r="X886" t="str">
            <v>No</v>
          </cell>
          <cell r="Y886" t="str">
            <v>No</v>
          </cell>
          <cell r="AA886" t="str">
            <v>?</v>
          </cell>
          <cell r="AB886">
            <v>0.16</v>
          </cell>
          <cell r="AC886">
            <v>0.71</v>
          </cell>
          <cell r="AD886">
            <v>52.82</v>
          </cell>
          <cell r="AE886">
            <v>0.313434718</v>
          </cell>
        </row>
        <row r="887">
          <cell r="C887" t="str">
            <v>Jordan</v>
          </cell>
          <cell r="D887" t="str">
            <v>TE Data [Jordan]</v>
          </cell>
          <cell r="E887" t="str">
            <v>ADSL</v>
          </cell>
          <cell r="F887" t="str">
            <v>Personal internet 4096</v>
          </cell>
          <cell r="H887">
            <v>4096</v>
          </cell>
          <cell r="I887" t="str">
            <v>Kbps</v>
          </cell>
          <cell r="J887">
            <v>4.0960000000000001</v>
          </cell>
          <cell r="M887">
            <v>45</v>
          </cell>
          <cell r="N887" t="str">
            <v>GB</v>
          </cell>
          <cell r="O887">
            <v>45</v>
          </cell>
          <cell r="P887" t="str">
            <v>JOD</v>
          </cell>
          <cell r="Q887" t="str">
            <v>?</v>
          </cell>
          <cell r="R887" t="str">
            <v>?</v>
          </cell>
          <cell r="S887">
            <v>50</v>
          </cell>
          <cell r="W887" t="str">
            <v>?</v>
          </cell>
          <cell r="X887" t="str">
            <v>No</v>
          </cell>
          <cell r="Y887" t="str">
            <v>No</v>
          </cell>
          <cell r="AA887" t="str">
            <v>?</v>
          </cell>
          <cell r="AB887">
            <v>0.16</v>
          </cell>
          <cell r="AC887">
            <v>0.71</v>
          </cell>
          <cell r="AD887">
            <v>70.42</v>
          </cell>
          <cell r="AE887">
            <v>0.313434718</v>
          </cell>
        </row>
        <row r="888">
          <cell r="C888" t="str">
            <v>Jordan</v>
          </cell>
          <cell r="D888" t="str">
            <v>TE Data [Jordan]</v>
          </cell>
          <cell r="E888" t="str">
            <v>ADSL</v>
          </cell>
          <cell r="F888" t="str">
            <v>Personal internet 4096</v>
          </cell>
          <cell r="H888">
            <v>4096</v>
          </cell>
          <cell r="I888" t="str">
            <v>Kbps</v>
          </cell>
          <cell r="J888">
            <v>4.0960000000000001</v>
          </cell>
          <cell r="M888">
            <v>80</v>
          </cell>
          <cell r="N888" t="str">
            <v>GB</v>
          </cell>
          <cell r="O888">
            <v>80</v>
          </cell>
          <cell r="P888" t="str">
            <v>JOD</v>
          </cell>
          <cell r="Q888" t="str">
            <v>?</v>
          </cell>
          <cell r="R888" t="str">
            <v>?</v>
          </cell>
          <cell r="S888">
            <v>58.33</v>
          </cell>
          <cell r="W888" t="str">
            <v>?</v>
          </cell>
          <cell r="X888" t="str">
            <v>No</v>
          </cell>
          <cell r="Y888" t="str">
            <v>No</v>
          </cell>
          <cell r="AA888" t="str">
            <v>?</v>
          </cell>
          <cell r="AB888">
            <v>0.16</v>
          </cell>
          <cell r="AC888">
            <v>0.71</v>
          </cell>
          <cell r="AD888">
            <v>82.16</v>
          </cell>
          <cell r="AE888">
            <v>0.313434718</v>
          </cell>
        </row>
        <row r="889">
          <cell r="C889" t="str">
            <v>Jordan</v>
          </cell>
          <cell r="D889" t="str">
            <v>TE Data [Jordan]</v>
          </cell>
          <cell r="E889" t="str">
            <v>ADSL</v>
          </cell>
          <cell r="F889" t="str">
            <v>Personal internet 8192</v>
          </cell>
          <cell r="H889">
            <v>8192</v>
          </cell>
          <cell r="I889" t="str">
            <v>Kbps</v>
          </cell>
          <cell r="J889">
            <v>8.1920000000000002</v>
          </cell>
          <cell r="M889">
            <v>40</v>
          </cell>
          <cell r="N889" t="str">
            <v>GB</v>
          </cell>
          <cell r="O889">
            <v>40</v>
          </cell>
          <cell r="P889" t="str">
            <v>JOD</v>
          </cell>
          <cell r="Q889" t="str">
            <v>?</v>
          </cell>
          <cell r="R889" t="str">
            <v>?</v>
          </cell>
          <cell r="S889">
            <v>53.33</v>
          </cell>
          <cell r="W889" t="str">
            <v>?</v>
          </cell>
          <cell r="X889" t="str">
            <v>No</v>
          </cell>
          <cell r="Y889" t="str">
            <v>No</v>
          </cell>
          <cell r="AA889" t="str">
            <v>?</v>
          </cell>
          <cell r="AB889">
            <v>0.16</v>
          </cell>
          <cell r="AC889">
            <v>0.71</v>
          </cell>
          <cell r="AD889">
            <v>75.12</v>
          </cell>
          <cell r="AE889">
            <v>0.313434718</v>
          </cell>
        </row>
        <row r="890">
          <cell r="C890" t="str">
            <v>Jordan</v>
          </cell>
          <cell r="D890" t="str">
            <v>TE Data [Jordan]</v>
          </cell>
          <cell r="E890" t="str">
            <v>ADSL</v>
          </cell>
          <cell r="F890" t="str">
            <v>Personal internet 8192</v>
          </cell>
          <cell r="H890">
            <v>8192</v>
          </cell>
          <cell r="I890" t="str">
            <v>Kbps</v>
          </cell>
          <cell r="J890">
            <v>8.1920000000000002</v>
          </cell>
          <cell r="M890">
            <v>70</v>
          </cell>
          <cell r="N890" t="str">
            <v>GB</v>
          </cell>
          <cell r="O890">
            <v>70</v>
          </cell>
          <cell r="P890" t="str">
            <v>JOD</v>
          </cell>
          <cell r="Q890" t="str">
            <v>?</v>
          </cell>
          <cell r="R890" t="str">
            <v>?</v>
          </cell>
          <cell r="S890">
            <v>66.67</v>
          </cell>
          <cell r="W890" t="str">
            <v>?</v>
          </cell>
          <cell r="X890" t="str">
            <v>No</v>
          </cell>
          <cell r="Y890" t="str">
            <v>No</v>
          </cell>
          <cell r="AA890" t="str">
            <v>?</v>
          </cell>
          <cell r="AB890">
            <v>0.16</v>
          </cell>
          <cell r="AC890">
            <v>0.71</v>
          </cell>
          <cell r="AD890">
            <v>93.9</v>
          </cell>
          <cell r="AE890">
            <v>0.313434718</v>
          </cell>
        </row>
        <row r="891">
          <cell r="C891" t="str">
            <v>Jordan</v>
          </cell>
          <cell r="D891" t="str">
            <v>TE Data [Jordan]</v>
          </cell>
          <cell r="E891" t="str">
            <v>ADSL</v>
          </cell>
          <cell r="F891" t="str">
            <v>Personal internet 8192</v>
          </cell>
          <cell r="H891">
            <v>8192</v>
          </cell>
          <cell r="I891" t="str">
            <v>Kbps</v>
          </cell>
          <cell r="J891">
            <v>8.1920000000000002</v>
          </cell>
          <cell r="M891">
            <v>110</v>
          </cell>
          <cell r="N891" t="str">
            <v>GB</v>
          </cell>
          <cell r="O891">
            <v>110</v>
          </cell>
          <cell r="P891" t="str">
            <v>JOD</v>
          </cell>
          <cell r="Q891" t="str">
            <v>?</v>
          </cell>
          <cell r="R891" t="str">
            <v>?</v>
          </cell>
          <cell r="S891">
            <v>100</v>
          </cell>
          <cell r="W891" t="str">
            <v>?</v>
          </cell>
          <cell r="X891" t="str">
            <v>No</v>
          </cell>
          <cell r="Y891" t="str">
            <v>No</v>
          </cell>
          <cell r="AA891" t="str">
            <v>?</v>
          </cell>
          <cell r="AB891">
            <v>0.16</v>
          </cell>
          <cell r="AC891">
            <v>0.71</v>
          </cell>
          <cell r="AD891">
            <v>140.85</v>
          </cell>
          <cell r="AE891">
            <v>0.313434718</v>
          </cell>
        </row>
        <row r="892">
          <cell r="C892" t="str">
            <v>Jordan</v>
          </cell>
          <cell r="D892" t="str">
            <v>Umniah/Batelco Jordan [Jordan]</v>
          </cell>
          <cell r="E892" t="str">
            <v>WiMax</v>
          </cell>
          <cell r="F892" t="str">
            <v>Myhome basic</v>
          </cell>
          <cell r="H892">
            <v>512</v>
          </cell>
          <cell r="I892" t="str">
            <v>Kbps</v>
          </cell>
          <cell r="J892">
            <v>0.51200000000000001</v>
          </cell>
          <cell r="M892">
            <v>100</v>
          </cell>
          <cell r="N892" t="str">
            <v>GB</v>
          </cell>
          <cell r="O892">
            <v>100</v>
          </cell>
          <cell r="P892" t="str">
            <v>JOD</v>
          </cell>
          <cell r="Q892">
            <v>20</v>
          </cell>
          <cell r="R892">
            <v>40</v>
          </cell>
          <cell r="S892">
            <v>15</v>
          </cell>
          <cell r="W892" t="str">
            <v>No</v>
          </cell>
          <cell r="X892" t="str">
            <v>No</v>
          </cell>
          <cell r="Y892" t="str">
            <v>Yes</v>
          </cell>
          <cell r="AA892" t="str">
            <v>No</v>
          </cell>
          <cell r="AB892">
            <v>0.16</v>
          </cell>
          <cell r="AC892">
            <v>0.71</v>
          </cell>
          <cell r="AD892">
            <v>21.13</v>
          </cell>
          <cell r="AE892">
            <v>0.313434718</v>
          </cell>
        </row>
        <row r="893">
          <cell r="C893" t="str">
            <v>Jordan</v>
          </cell>
          <cell r="D893" t="str">
            <v>Umniah/Batelco Jordan [Jordan]</v>
          </cell>
          <cell r="E893" t="str">
            <v>WiMax</v>
          </cell>
          <cell r="F893" t="str">
            <v>Myhome 1</v>
          </cell>
          <cell r="H893">
            <v>1</v>
          </cell>
          <cell r="I893" t="str">
            <v>Mbps</v>
          </cell>
          <cell r="J893">
            <v>1</v>
          </cell>
          <cell r="M893">
            <v>100</v>
          </cell>
          <cell r="N893" t="str">
            <v>GB</v>
          </cell>
          <cell r="O893">
            <v>100</v>
          </cell>
          <cell r="P893" t="str">
            <v>JOD</v>
          </cell>
          <cell r="Q893">
            <v>20</v>
          </cell>
          <cell r="R893">
            <v>40</v>
          </cell>
          <cell r="S893">
            <v>19</v>
          </cell>
          <cell r="W893" t="str">
            <v>No</v>
          </cell>
          <cell r="X893" t="str">
            <v>No</v>
          </cell>
          <cell r="Y893" t="str">
            <v>Yes</v>
          </cell>
          <cell r="AA893" t="str">
            <v>No</v>
          </cell>
          <cell r="AB893">
            <v>0.16</v>
          </cell>
          <cell r="AC893">
            <v>0.71</v>
          </cell>
          <cell r="AD893">
            <v>26.76</v>
          </cell>
          <cell r="AE893">
            <v>0.313434718</v>
          </cell>
        </row>
        <row r="894">
          <cell r="C894" t="str">
            <v>Jordan</v>
          </cell>
          <cell r="D894" t="str">
            <v>Umniah/Batelco Jordan [Jordan]</v>
          </cell>
          <cell r="E894" t="str">
            <v>WiMax</v>
          </cell>
          <cell r="F894" t="str">
            <v>Myhome 2</v>
          </cell>
          <cell r="H894">
            <v>2</v>
          </cell>
          <cell r="I894" t="str">
            <v>Mbps</v>
          </cell>
          <cell r="J894">
            <v>2</v>
          </cell>
          <cell r="M894">
            <v>100</v>
          </cell>
          <cell r="N894" t="str">
            <v>GB</v>
          </cell>
          <cell r="O894">
            <v>100</v>
          </cell>
          <cell r="P894" t="str">
            <v>JOD</v>
          </cell>
          <cell r="Q894">
            <v>20</v>
          </cell>
          <cell r="R894">
            <v>40</v>
          </cell>
          <cell r="S894">
            <v>23</v>
          </cell>
          <cell r="W894" t="str">
            <v>No</v>
          </cell>
          <cell r="X894" t="str">
            <v>No</v>
          </cell>
          <cell r="Y894" t="str">
            <v>Yes</v>
          </cell>
          <cell r="AA894" t="str">
            <v>No</v>
          </cell>
          <cell r="AB894">
            <v>0.16</v>
          </cell>
          <cell r="AC894">
            <v>0.71</v>
          </cell>
          <cell r="AD894">
            <v>32.39</v>
          </cell>
          <cell r="AE894">
            <v>0.313434718</v>
          </cell>
        </row>
        <row r="895">
          <cell r="C895" t="str">
            <v>Jordan</v>
          </cell>
          <cell r="D895" t="str">
            <v>Umniah/Batelco Jordan [Jordan]</v>
          </cell>
          <cell r="E895" t="str">
            <v>WiMax</v>
          </cell>
          <cell r="F895" t="str">
            <v>Myhome 3</v>
          </cell>
          <cell r="H895">
            <v>3</v>
          </cell>
          <cell r="I895" t="str">
            <v>Mbps</v>
          </cell>
          <cell r="J895">
            <v>3</v>
          </cell>
          <cell r="M895">
            <v>100</v>
          </cell>
          <cell r="N895" t="str">
            <v>GB</v>
          </cell>
          <cell r="O895">
            <v>100</v>
          </cell>
          <cell r="P895" t="str">
            <v>JOD</v>
          </cell>
          <cell r="Q895">
            <v>20</v>
          </cell>
          <cell r="R895">
            <v>40</v>
          </cell>
          <cell r="S895">
            <v>29</v>
          </cell>
          <cell r="W895" t="str">
            <v>No</v>
          </cell>
          <cell r="X895" t="str">
            <v>No</v>
          </cell>
          <cell r="Y895" t="str">
            <v>Yes</v>
          </cell>
          <cell r="AA895" t="str">
            <v>No</v>
          </cell>
          <cell r="AB895">
            <v>0.16</v>
          </cell>
          <cell r="AC895">
            <v>0.71</v>
          </cell>
          <cell r="AD895">
            <v>40.85</v>
          </cell>
          <cell r="AE895">
            <v>0.313434718</v>
          </cell>
        </row>
        <row r="896">
          <cell r="C896" t="str">
            <v>Jordan</v>
          </cell>
          <cell r="D896" t="str">
            <v>Umniah/Batelco Jordan [Jordan]</v>
          </cell>
          <cell r="E896" t="str">
            <v>WiMax</v>
          </cell>
          <cell r="F896" t="str">
            <v>Myhome 24</v>
          </cell>
          <cell r="H896">
            <v>24</v>
          </cell>
          <cell r="I896" t="str">
            <v>Mbps</v>
          </cell>
          <cell r="J896">
            <v>24</v>
          </cell>
          <cell r="M896">
            <v>40</v>
          </cell>
          <cell r="N896" t="str">
            <v>GB</v>
          </cell>
          <cell r="O896">
            <v>40</v>
          </cell>
          <cell r="P896" t="str">
            <v>JOD</v>
          </cell>
          <cell r="Q896">
            <v>20</v>
          </cell>
          <cell r="R896">
            <v>40</v>
          </cell>
          <cell r="S896">
            <v>40</v>
          </cell>
          <cell r="W896" t="str">
            <v>No</v>
          </cell>
          <cell r="X896" t="str">
            <v>No</v>
          </cell>
          <cell r="Y896" t="str">
            <v>Yes</v>
          </cell>
          <cell r="AA896" t="str">
            <v>No</v>
          </cell>
          <cell r="AB896">
            <v>0.16</v>
          </cell>
          <cell r="AC896">
            <v>0.71</v>
          </cell>
          <cell r="AD896">
            <v>56.34</v>
          </cell>
          <cell r="AE896">
            <v>0.313434718</v>
          </cell>
        </row>
        <row r="897">
          <cell r="C897" t="str">
            <v>Jordan</v>
          </cell>
          <cell r="D897" t="str">
            <v>Umniah/Batelco Jordan [Jordan]</v>
          </cell>
          <cell r="E897" t="str">
            <v>WiMax</v>
          </cell>
          <cell r="F897" t="str">
            <v>Myhome basic</v>
          </cell>
          <cell r="H897">
            <v>512</v>
          </cell>
          <cell r="I897" t="str">
            <v>Kbps</v>
          </cell>
          <cell r="J897">
            <v>0.51200000000000001</v>
          </cell>
          <cell r="M897">
            <v>100</v>
          </cell>
          <cell r="N897" t="str">
            <v>GB</v>
          </cell>
          <cell r="O897">
            <v>100</v>
          </cell>
          <cell r="P897" t="str">
            <v>JOD</v>
          </cell>
          <cell r="Q897">
            <v>20</v>
          </cell>
          <cell r="R897">
            <v>40</v>
          </cell>
          <cell r="S897">
            <v>12.92</v>
          </cell>
          <cell r="V897">
            <v>12</v>
          </cell>
          <cell r="W897" t="str">
            <v>No</v>
          </cell>
          <cell r="X897" t="str">
            <v>No</v>
          </cell>
          <cell r="Y897" t="str">
            <v>Yes</v>
          </cell>
          <cell r="AA897" t="str">
            <v>No</v>
          </cell>
          <cell r="AB897">
            <v>0.16</v>
          </cell>
          <cell r="AC897">
            <v>0.71</v>
          </cell>
          <cell r="AD897">
            <v>18.190000000000001</v>
          </cell>
          <cell r="AE897">
            <v>0.313434718</v>
          </cell>
        </row>
        <row r="898">
          <cell r="C898" t="str">
            <v>Jordan</v>
          </cell>
          <cell r="D898" t="str">
            <v>Umniah/Batelco Jordan [Jordan]</v>
          </cell>
          <cell r="E898" t="str">
            <v>WiMax</v>
          </cell>
          <cell r="F898" t="str">
            <v>Myhome 1</v>
          </cell>
          <cell r="H898">
            <v>1</v>
          </cell>
          <cell r="I898" t="str">
            <v>Mbps</v>
          </cell>
          <cell r="J898">
            <v>1</v>
          </cell>
          <cell r="M898">
            <v>100</v>
          </cell>
          <cell r="N898" t="str">
            <v>GB</v>
          </cell>
          <cell r="O898">
            <v>100</v>
          </cell>
          <cell r="P898" t="str">
            <v>JOD</v>
          </cell>
          <cell r="Q898">
            <v>20</v>
          </cell>
          <cell r="R898">
            <v>40</v>
          </cell>
          <cell r="S898">
            <v>15.83</v>
          </cell>
          <cell r="V898">
            <v>12</v>
          </cell>
          <cell r="W898" t="str">
            <v>No</v>
          </cell>
          <cell r="X898" t="str">
            <v>No</v>
          </cell>
          <cell r="Y898" t="str">
            <v>Yes</v>
          </cell>
          <cell r="AA898" t="str">
            <v>No</v>
          </cell>
          <cell r="AB898">
            <v>0.16</v>
          </cell>
          <cell r="AC898">
            <v>0.71</v>
          </cell>
          <cell r="AD898">
            <v>22.3</v>
          </cell>
          <cell r="AE898">
            <v>0.313434718</v>
          </cell>
        </row>
        <row r="899">
          <cell r="C899" t="str">
            <v>Jordan</v>
          </cell>
          <cell r="D899" t="str">
            <v>Umniah/Batelco Jordan [Jordan]</v>
          </cell>
          <cell r="E899" t="str">
            <v>WiMax</v>
          </cell>
          <cell r="F899" t="str">
            <v>Myhome 2</v>
          </cell>
          <cell r="H899">
            <v>2</v>
          </cell>
          <cell r="I899" t="str">
            <v>Mbps</v>
          </cell>
          <cell r="J899">
            <v>2</v>
          </cell>
          <cell r="M899">
            <v>100</v>
          </cell>
          <cell r="N899" t="str">
            <v>GB</v>
          </cell>
          <cell r="O899">
            <v>100</v>
          </cell>
          <cell r="P899" t="str">
            <v>JOD</v>
          </cell>
          <cell r="Q899">
            <v>20</v>
          </cell>
          <cell r="R899">
            <v>40</v>
          </cell>
          <cell r="S899">
            <v>19.170000000000002</v>
          </cell>
          <cell r="V899">
            <v>12</v>
          </cell>
          <cell r="W899" t="str">
            <v>No</v>
          </cell>
          <cell r="X899" t="str">
            <v>No</v>
          </cell>
          <cell r="Y899" t="str">
            <v>Yes</v>
          </cell>
          <cell r="AA899" t="str">
            <v>No</v>
          </cell>
          <cell r="AB899">
            <v>0.16</v>
          </cell>
          <cell r="AC899">
            <v>0.71</v>
          </cell>
          <cell r="AD899">
            <v>27</v>
          </cell>
          <cell r="AE899">
            <v>0.313434718</v>
          </cell>
        </row>
        <row r="900">
          <cell r="C900" t="str">
            <v>Jordan</v>
          </cell>
          <cell r="D900" t="str">
            <v>Umniah/Batelco Jordan [Jordan]</v>
          </cell>
          <cell r="E900" t="str">
            <v>WiMax</v>
          </cell>
          <cell r="F900" t="str">
            <v>Myhome 3</v>
          </cell>
          <cell r="H900">
            <v>3</v>
          </cell>
          <cell r="I900" t="str">
            <v>Mbps</v>
          </cell>
          <cell r="J900">
            <v>3</v>
          </cell>
          <cell r="M900">
            <v>100</v>
          </cell>
          <cell r="N900" t="str">
            <v>GB</v>
          </cell>
          <cell r="O900">
            <v>100</v>
          </cell>
          <cell r="P900" t="str">
            <v>JOD</v>
          </cell>
          <cell r="Q900">
            <v>20</v>
          </cell>
          <cell r="R900">
            <v>40</v>
          </cell>
          <cell r="S900">
            <v>24.17</v>
          </cell>
          <cell r="V900">
            <v>12</v>
          </cell>
          <cell r="W900" t="str">
            <v>No</v>
          </cell>
          <cell r="X900" t="str">
            <v>No</v>
          </cell>
          <cell r="Y900" t="str">
            <v>Yes</v>
          </cell>
          <cell r="AA900" t="str">
            <v>No</v>
          </cell>
          <cell r="AB900">
            <v>0.16</v>
          </cell>
          <cell r="AC900">
            <v>0.71</v>
          </cell>
          <cell r="AD900">
            <v>34.04</v>
          </cell>
          <cell r="AE900">
            <v>0.313434718</v>
          </cell>
        </row>
        <row r="901">
          <cell r="C901" t="str">
            <v>Jordan</v>
          </cell>
          <cell r="D901" t="str">
            <v>Umniah/Batelco Jordan [Jordan]</v>
          </cell>
          <cell r="E901" t="str">
            <v>WiMax</v>
          </cell>
          <cell r="F901" t="str">
            <v>Myhome 24</v>
          </cell>
          <cell r="H901">
            <v>24</v>
          </cell>
          <cell r="I901" t="str">
            <v>Mbps</v>
          </cell>
          <cell r="J901">
            <v>24</v>
          </cell>
          <cell r="M901">
            <v>40</v>
          </cell>
          <cell r="N901" t="str">
            <v>GB</v>
          </cell>
          <cell r="O901">
            <v>40</v>
          </cell>
          <cell r="P901" t="str">
            <v>JOD</v>
          </cell>
          <cell r="Q901">
            <v>20</v>
          </cell>
          <cell r="R901">
            <v>40</v>
          </cell>
          <cell r="S901">
            <v>33.33</v>
          </cell>
          <cell r="V901">
            <v>12</v>
          </cell>
          <cell r="W901" t="str">
            <v>No</v>
          </cell>
          <cell r="X901" t="str">
            <v>No</v>
          </cell>
          <cell r="Y901" t="str">
            <v>Yes</v>
          </cell>
          <cell r="AA901" t="str">
            <v>No</v>
          </cell>
          <cell r="AB901">
            <v>0.16</v>
          </cell>
          <cell r="AC901">
            <v>0.71</v>
          </cell>
          <cell r="AD901">
            <v>46.95</v>
          </cell>
          <cell r="AE901">
            <v>0.313434718</v>
          </cell>
        </row>
        <row r="902">
          <cell r="C902" t="str">
            <v>Kenya</v>
          </cell>
          <cell r="D902" t="str">
            <v>Orange [Kenya]</v>
          </cell>
          <cell r="E902" t="str">
            <v>ADSL</v>
          </cell>
          <cell r="F902" t="str">
            <v>Surf and Talk</v>
          </cell>
          <cell r="H902">
            <v>256</v>
          </cell>
          <cell r="I902" t="str">
            <v>Kbps</v>
          </cell>
          <cell r="J902">
            <v>0.25600000000000001</v>
          </cell>
          <cell r="P902" t="str">
            <v>KES</v>
          </cell>
          <cell r="Q902" t="str">
            <v>?</v>
          </cell>
          <cell r="R902">
            <v>3999</v>
          </cell>
          <cell r="S902">
            <v>2999</v>
          </cell>
          <cell r="W902" t="str">
            <v>Yes</v>
          </cell>
          <cell r="X902" t="str">
            <v>No</v>
          </cell>
          <cell r="Y902" t="str">
            <v>No</v>
          </cell>
          <cell r="Z902">
            <v>30</v>
          </cell>
          <cell r="AA902" t="str">
            <v>?</v>
          </cell>
          <cell r="AB902">
            <v>0.16</v>
          </cell>
          <cell r="AC902">
            <v>89.3</v>
          </cell>
          <cell r="AD902">
            <v>33.58</v>
          </cell>
          <cell r="AE902">
            <v>37.810565369999999</v>
          </cell>
        </row>
        <row r="903">
          <cell r="C903" t="str">
            <v>Kenya</v>
          </cell>
          <cell r="D903" t="str">
            <v>Orange [Kenya]</v>
          </cell>
          <cell r="E903" t="str">
            <v>ADSL</v>
          </cell>
          <cell r="F903" t="str">
            <v>Surf and Talk</v>
          </cell>
          <cell r="H903">
            <v>512</v>
          </cell>
          <cell r="I903" t="str">
            <v>Kbps</v>
          </cell>
          <cell r="J903">
            <v>0.51200000000000001</v>
          </cell>
          <cell r="P903" t="str">
            <v>KES</v>
          </cell>
          <cell r="Q903" t="str">
            <v>?</v>
          </cell>
          <cell r="R903">
            <v>3999</v>
          </cell>
          <cell r="S903">
            <v>4999</v>
          </cell>
          <cell r="W903" t="str">
            <v>Yes</v>
          </cell>
          <cell r="X903" t="str">
            <v>No</v>
          </cell>
          <cell r="Y903" t="str">
            <v>No</v>
          </cell>
          <cell r="Z903">
            <v>60</v>
          </cell>
          <cell r="AA903" t="str">
            <v>?</v>
          </cell>
          <cell r="AB903">
            <v>0.16</v>
          </cell>
          <cell r="AC903">
            <v>89.3</v>
          </cell>
          <cell r="AD903">
            <v>55.98</v>
          </cell>
          <cell r="AE903">
            <v>37.810565369999999</v>
          </cell>
        </row>
        <row r="904">
          <cell r="C904" t="str">
            <v>Kenya</v>
          </cell>
          <cell r="D904" t="str">
            <v>Orange [Kenya]</v>
          </cell>
          <cell r="E904" t="str">
            <v>ADSL</v>
          </cell>
          <cell r="F904" t="str">
            <v>Surf and Talk</v>
          </cell>
          <cell r="H904">
            <v>1</v>
          </cell>
          <cell r="I904" t="str">
            <v>Mbps</v>
          </cell>
          <cell r="J904">
            <v>1</v>
          </cell>
          <cell r="P904" t="str">
            <v>KES</v>
          </cell>
          <cell r="Q904" t="str">
            <v>?</v>
          </cell>
          <cell r="R904">
            <v>3999</v>
          </cell>
          <cell r="S904">
            <v>6999</v>
          </cell>
          <cell r="W904" t="str">
            <v>Yes</v>
          </cell>
          <cell r="X904" t="str">
            <v>No</v>
          </cell>
          <cell r="Y904" t="str">
            <v>No</v>
          </cell>
          <cell r="Z904">
            <v>90</v>
          </cell>
          <cell r="AA904" t="str">
            <v>?</v>
          </cell>
          <cell r="AB904">
            <v>0.16</v>
          </cell>
          <cell r="AC904">
            <v>89.3</v>
          </cell>
          <cell r="AD904">
            <v>78.38</v>
          </cell>
          <cell r="AE904">
            <v>37.810565369999999</v>
          </cell>
        </row>
        <row r="905">
          <cell r="C905" t="str">
            <v>Kenya</v>
          </cell>
          <cell r="D905" t="str">
            <v>Orange [Kenya]</v>
          </cell>
          <cell r="E905" t="str">
            <v>ADSL</v>
          </cell>
          <cell r="F905" t="str">
            <v>Surf and Talk</v>
          </cell>
          <cell r="H905">
            <v>2</v>
          </cell>
          <cell r="I905" t="str">
            <v>Mbps</v>
          </cell>
          <cell r="J905">
            <v>2</v>
          </cell>
          <cell r="P905" t="str">
            <v>KES</v>
          </cell>
          <cell r="Q905" t="str">
            <v>?</v>
          </cell>
          <cell r="R905">
            <v>3999</v>
          </cell>
          <cell r="S905">
            <v>9999</v>
          </cell>
          <cell r="W905" t="str">
            <v>Yes</v>
          </cell>
          <cell r="X905" t="str">
            <v>No</v>
          </cell>
          <cell r="Y905" t="str">
            <v>No</v>
          </cell>
          <cell r="Z905">
            <v>120</v>
          </cell>
          <cell r="AA905" t="str">
            <v>?</v>
          </cell>
          <cell r="AB905">
            <v>0.16</v>
          </cell>
          <cell r="AC905">
            <v>89.3</v>
          </cell>
          <cell r="AD905">
            <v>111.97</v>
          </cell>
          <cell r="AE905">
            <v>37.810565369999999</v>
          </cell>
        </row>
        <row r="906">
          <cell r="C906" t="str">
            <v>Kenya</v>
          </cell>
          <cell r="D906" t="str">
            <v>Orange [Kenya]</v>
          </cell>
          <cell r="E906" t="str">
            <v>ADSL</v>
          </cell>
          <cell r="F906" t="str">
            <v>Double Play</v>
          </cell>
          <cell r="H906">
            <v>8</v>
          </cell>
          <cell r="I906" t="str">
            <v>Mbps</v>
          </cell>
          <cell r="J906">
            <v>8</v>
          </cell>
          <cell r="P906" t="str">
            <v>KES</v>
          </cell>
          <cell r="Q906" t="str">
            <v>?</v>
          </cell>
          <cell r="R906" t="str">
            <v>?</v>
          </cell>
          <cell r="S906">
            <v>6990</v>
          </cell>
          <cell r="W906" t="str">
            <v>No</v>
          </cell>
          <cell r="X906" t="str">
            <v>No</v>
          </cell>
          <cell r="Y906" t="str">
            <v>Yes</v>
          </cell>
          <cell r="Z906">
            <v>2000</v>
          </cell>
          <cell r="AA906" t="str">
            <v>?</v>
          </cell>
          <cell r="AB906">
            <v>0.16</v>
          </cell>
          <cell r="AC906">
            <v>89.3</v>
          </cell>
          <cell r="AD906">
            <v>78.28</v>
          </cell>
          <cell r="AE906">
            <v>37.810565369999999</v>
          </cell>
        </row>
        <row r="907">
          <cell r="C907" t="str">
            <v>Kenya</v>
          </cell>
          <cell r="D907" t="str">
            <v>Orange [Kenya]</v>
          </cell>
          <cell r="E907" t="str">
            <v>ADSL</v>
          </cell>
          <cell r="F907" t="str">
            <v>Double Play</v>
          </cell>
          <cell r="H907">
            <v>5</v>
          </cell>
          <cell r="I907" t="str">
            <v>Mbps</v>
          </cell>
          <cell r="J907">
            <v>5</v>
          </cell>
          <cell r="P907" t="str">
            <v>KES</v>
          </cell>
          <cell r="Q907" t="str">
            <v>?</v>
          </cell>
          <cell r="R907" t="str">
            <v>?</v>
          </cell>
          <cell r="S907">
            <v>5990</v>
          </cell>
          <cell r="W907" t="str">
            <v>No</v>
          </cell>
          <cell r="X907" t="str">
            <v>No</v>
          </cell>
          <cell r="Y907" t="str">
            <v>Yes</v>
          </cell>
          <cell r="Z907">
            <v>2000</v>
          </cell>
          <cell r="AA907" t="str">
            <v>?</v>
          </cell>
          <cell r="AB907">
            <v>0.16</v>
          </cell>
          <cell r="AC907">
            <v>89.3</v>
          </cell>
          <cell r="AD907">
            <v>67.08</v>
          </cell>
          <cell r="AE907">
            <v>37.810565369999999</v>
          </cell>
        </row>
        <row r="908">
          <cell r="C908" t="str">
            <v>Kenya</v>
          </cell>
          <cell r="D908" t="str">
            <v>Orange [Kenya]</v>
          </cell>
          <cell r="E908" t="str">
            <v>ADSL</v>
          </cell>
          <cell r="F908" t="str">
            <v>Double Play</v>
          </cell>
          <cell r="H908">
            <v>2</v>
          </cell>
          <cell r="I908" t="str">
            <v>Mbps</v>
          </cell>
          <cell r="J908">
            <v>2</v>
          </cell>
          <cell r="P908" t="str">
            <v>KES</v>
          </cell>
          <cell r="Q908" t="str">
            <v>?</v>
          </cell>
          <cell r="R908" t="str">
            <v>?</v>
          </cell>
          <cell r="S908">
            <v>4500</v>
          </cell>
          <cell r="W908" t="str">
            <v>No</v>
          </cell>
          <cell r="X908" t="str">
            <v>No</v>
          </cell>
          <cell r="Y908" t="str">
            <v>Yes</v>
          </cell>
          <cell r="Z908">
            <v>2000</v>
          </cell>
          <cell r="AA908" t="str">
            <v>?</v>
          </cell>
          <cell r="AB908">
            <v>0.16</v>
          </cell>
          <cell r="AC908">
            <v>89.3</v>
          </cell>
          <cell r="AD908">
            <v>50.39</v>
          </cell>
          <cell r="AE908">
            <v>37.810565369999999</v>
          </cell>
        </row>
        <row r="909">
          <cell r="C909" t="str">
            <v>Kenya</v>
          </cell>
          <cell r="D909" t="str">
            <v>Orange [Kenya]</v>
          </cell>
          <cell r="E909" t="str">
            <v>ADSL</v>
          </cell>
          <cell r="F909" t="str">
            <v>Double Play</v>
          </cell>
          <cell r="H909">
            <v>1</v>
          </cell>
          <cell r="I909" t="str">
            <v>Mbps</v>
          </cell>
          <cell r="J909">
            <v>1</v>
          </cell>
          <cell r="P909" t="str">
            <v>KES</v>
          </cell>
          <cell r="Q909" t="str">
            <v>?</v>
          </cell>
          <cell r="R909" t="str">
            <v>?</v>
          </cell>
          <cell r="S909">
            <v>3500</v>
          </cell>
          <cell r="W909" t="str">
            <v>No</v>
          </cell>
          <cell r="X909" t="str">
            <v>No</v>
          </cell>
          <cell r="Y909" t="str">
            <v>Yes</v>
          </cell>
          <cell r="Z909">
            <v>2000</v>
          </cell>
          <cell r="AA909" t="str">
            <v>?</v>
          </cell>
          <cell r="AB909">
            <v>0.16</v>
          </cell>
          <cell r="AC909">
            <v>89.3</v>
          </cell>
          <cell r="AD909">
            <v>39.19</v>
          </cell>
          <cell r="AE909">
            <v>37.810565369999999</v>
          </cell>
        </row>
        <row r="910">
          <cell r="C910" t="str">
            <v>Kenya</v>
          </cell>
          <cell r="D910" t="str">
            <v>Orange [Kenya]</v>
          </cell>
          <cell r="E910" t="str">
            <v>ADSL</v>
          </cell>
          <cell r="F910" t="str">
            <v>Double Play</v>
          </cell>
          <cell r="H910">
            <v>512</v>
          </cell>
          <cell r="I910" t="str">
            <v>Kbps</v>
          </cell>
          <cell r="J910">
            <v>0.51200000000000001</v>
          </cell>
          <cell r="P910" t="str">
            <v>KES</v>
          </cell>
          <cell r="Q910" t="str">
            <v>?</v>
          </cell>
          <cell r="R910" t="str">
            <v>?</v>
          </cell>
          <cell r="S910">
            <v>2990</v>
          </cell>
          <cell r="W910" t="str">
            <v>No</v>
          </cell>
          <cell r="X910" t="str">
            <v>No</v>
          </cell>
          <cell r="Y910" t="str">
            <v>Yes</v>
          </cell>
          <cell r="Z910">
            <v>2000</v>
          </cell>
          <cell r="AA910" t="str">
            <v>?</v>
          </cell>
          <cell r="AB910">
            <v>0.16</v>
          </cell>
          <cell r="AC910">
            <v>89.3</v>
          </cell>
          <cell r="AD910">
            <v>33.479999999999997</v>
          </cell>
          <cell r="AE910">
            <v>37.810565369999999</v>
          </cell>
        </row>
        <row r="911">
          <cell r="C911" t="str">
            <v>Kenya</v>
          </cell>
          <cell r="D911" t="str">
            <v>Zuku [Kenya]</v>
          </cell>
          <cell r="E911" t="str">
            <v>HFC</v>
          </cell>
          <cell r="F911" t="str">
            <v>Basic R1</v>
          </cell>
          <cell r="H911">
            <v>10</v>
          </cell>
          <cell r="I911" t="str">
            <v>Mbps</v>
          </cell>
          <cell r="J911">
            <v>10</v>
          </cell>
          <cell r="P911" t="str">
            <v>KES</v>
          </cell>
          <cell r="Q911">
            <v>3999</v>
          </cell>
          <cell r="R911">
            <v>0</v>
          </cell>
          <cell r="S911">
            <v>4299</v>
          </cell>
          <cell r="W911" t="str">
            <v>No</v>
          </cell>
          <cell r="X911" t="str">
            <v>Yes</v>
          </cell>
          <cell r="Y911" t="str">
            <v>Yes</v>
          </cell>
          <cell r="AA911" t="str">
            <v>No</v>
          </cell>
          <cell r="AB911">
            <v>0.16</v>
          </cell>
          <cell r="AC911">
            <v>89.3</v>
          </cell>
          <cell r="AD911">
            <v>48.14</v>
          </cell>
          <cell r="AE911">
            <v>37.810565369999999</v>
          </cell>
        </row>
        <row r="912">
          <cell r="C912" t="str">
            <v>Kenya</v>
          </cell>
          <cell r="D912" t="str">
            <v>Zuku [Kenya]</v>
          </cell>
          <cell r="E912" t="str">
            <v>HFC</v>
          </cell>
          <cell r="F912" t="str">
            <v>Premium R8</v>
          </cell>
          <cell r="H912">
            <v>50</v>
          </cell>
          <cell r="I912" t="str">
            <v>Mbps</v>
          </cell>
          <cell r="J912">
            <v>50</v>
          </cell>
          <cell r="P912" t="str">
            <v>KES</v>
          </cell>
          <cell r="Q912">
            <v>3999</v>
          </cell>
          <cell r="R912">
            <v>0</v>
          </cell>
          <cell r="S912">
            <v>9999</v>
          </cell>
          <cell r="W912" t="str">
            <v>No</v>
          </cell>
          <cell r="X912" t="str">
            <v>Yes</v>
          </cell>
          <cell r="Y912" t="str">
            <v>Yes</v>
          </cell>
          <cell r="AA912" t="str">
            <v>No</v>
          </cell>
          <cell r="AB912">
            <v>0.16</v>
          </cell>
          <cell r="AC912">
            <v>89.3</v>
          </cell>
          <cell r="AD912">
            <v>111.97</v>
          </cell>
          <cell r="AE912">
            <v>37.810565369999999</v>
          </cell>
        </row>
        <row r="913">
          <cell r="C913" t="str">
            <v>Kenya</v>
          </cell>
          <cell r="D913" t="str">
            <v>Zuku [Kenya]</v>
          </cell>
          <cell r="E913" t="str">
            <v>HFC</v>
          </cell>
          <cell r="F913" t="str">
            <v>Premium R20</v>
          </cell>
          <cell r="H913">
            <v>1</v>
          </cell>
          <cell r="I913" t="str">
            <v>Mbps</v>
          </cell>
          <cell r="J913">
            <v>1</v>
          </cell>
          <cell r="P913" t="str">
            <v>KES</v>
          </cell>
          <cell r="Q913">
            <v>3999</v>
          </cell>
          <cell r="R913">
            <v>0</v>
          </cell>
          <cell r="S913">
            <v>2999</v>
          </cell>
          <cell r="W913" t="str">
            <v>No</v>
          </cell>
          <cell r="X913" t="str">
            <v>Yes</v>
          </cell>
          <cell r="Y913" t="str">
            <v>Yes</v>
          </cell>
          <cell r="AA913" t="str">
            <v>No</v>
          </cell>
          <cell r="AB913">
            <v>0.16</v>
          </cell>
          <cell r="AC913">
            <v>89.3</v>
          </cell>
          <cell r="AD913">
            <v>33.58</v>
          </cell>
          <cell r="AE913">
            <v>37.810565369999999</v>
          </cell>
        </row>
        <row r="914">
          <cell r="C914" t="str">
            <v>Korea (South)</v>
          </cell>
          <cell r="D914" t="str">
            <v>KT Olleh [Korea (South)]</v>
          </cell>
          <cell r="E914" t="str">
            <v>FTTB</v>
          </cell>
          <cell r="F914" t="str">
            <v>Internet plans for home</v>
          </cell>
          <cell r="H914">
            <v>100</v>
          </cell>
          <cell r="I914" t="str">
            <v>Mbps</v>
          </cell>
          <cell r="J914">
            <v>100</v>
          </cell>
          <cell r="P914" t="str">
            <v>KRW</v>
          </cell>
          <cell r="Q914">
            <v>0</v>
          </cell>
          <cell r="R914">
            <v>0</v>
          </cell>
          <cell r="S914">
            <v>20000</v>
          </cell>
          <cell r="V914">
            <v>36</v>
          </cell>
          <cell r="W914" t="str">
            <v>No</v>
          </cell>
          <cell r="X914" t="str">
            <v>No</v>
          </cell>
          <cell r="Y914" t="str">
            <v>No</v>
          </cell>
          <cell r="AA914" t="str">
            <v>No</v>
          </cell>
          <cell r="AB914">
            <v>0.1</v>
          </cell>
          <cell r="AC914">
            <v>1054.55</v>
          </cell>
          <cell r="AD914">
            <v>18.97</v>
          </cell>
          <cell r="AE914">
            <v>858.21668190000003</v>
          </cell>
        </row>
        <row r="915">
          <cell r="C915" t="str">
            <v>Korea (South)</v>
          </cell>
          <cell r="D915" t="str">
            <v>KT Olleh [Korea (South)]</v>
          </cell>
          <cell r="E915" t="str">
            <v>FTTB</v>
          </cell>
          <cell r="F915" t="str">
            <v>Gigabit internet</v>
          </cell>
          <cell r="H915">
            <v>1000</v>
          </cell>
          <cell r="I915" t="str">
            <v>Mbps</v>
          </cell>
          <cell r="J915">
            <v>1000</v>
          </cell>
          <cell r="P915" t="str">
            <v>KRW</v>
          </cell>
          <cell r="Q915">
            <v>63000</v>
          </cell>
          <cell r="R915">
            <v>8000</v>
          </cell>
          <cell r="S915">
            <v>50000</v>
          </cell>
          <cell r="V915">
            <v>1</v>
          </cell>
          <cell r="W915" t="str">
            <v>No</v>
          </cell>
          <cell r="X915" t="str">
            <v>No</v>
          </cell>
          <cell r="Y915" t="str">
            <v>No</v>
          </cell>
          <cell r="AA915" t="str">
            <v>No</v>
          </cell>
          <cell r="AB915">
            <v>0.1</v>
          </cell>
          <cell r="AC915">
            <v>1054.55</v>
          </cell>
          <cell r="AD915">
            <v>47.41</v>
          </cell>
          <cell r="AE915">
            <v>858.21668190000003</v>
          </cell>
        </row>
        <row r="916">
          <cell r="C916" t="str">
            <v>Korea (South)</v>
          </cell>
          <cell r="D916" t="str">
            <v>KT Olleh [Korea (South)]</v>
          </cell>
          <cell r="E916" t="str">
            <v>FTTB</v>
          </cell>
          <cell r="F916" t="str">
            <v>Internet Special</v>
          </cell>
          <cell r="H916">
            <v>1000</v>
          </cell>
          <cell r="I916" t="str">
            <v>Mbps</v>
          </cell>
          <cell r="J916">
            <v>1000</v>
          </cell>
          <cell r="P916" t="str">
            <v>KRW</v>
          </cell>
          <cell r="Q916">
            <v>33000</v>
          </cell>
          <cell r="R916">
            <v>5500</v>
          </cell>
          <cell r="S916">
            <v>45000</v>
          </cell>
          <cell r="V916">
            <v>12</v>
          </cell>
          <cell r="W916" t="str">
            <v>No</v>
          </cell>
          <cell r="X916" t="str">
            <v>No</v>
          </cell>
          <cell r="Y916" t="str">
            <v>No</v>
          </cell>
          <cell r="AA916" t="str">
            <v>No</v>
          </cell>
          <cell r="AB916">
            <v>0.1</v>
          </cell>
          <cell r="AC916">
            <v>1054.55</v>
          </cell>
          <cell r="AD916">
            <v>42.67</v>
          </cell>
          <cell r="AE916">
            <v>858.21668190000003</v>
          </cell>
        </row>
        <row r="917">
          <cell r="C917" t="str">
            <v>Korea (South)</v>
          </cell>
          <cell r="D917" t="str">
            <v>KT Olleh [Korea (South)]</v>
          </cell>
          <cell r="E917" t="str">
            <v>FTTB</v>
          </cell>
          <cell r="F917" t="str">
            <v>Internet Special</v>
          </cell>
          <cell r="H917">
            <v>1000</v>
          </cell>
          <cell r="I917" t="str">
            <v>Mbps</v>
          </cell>
          <cell r="J917">
            <v>1000</v>
          </cell>
          <cell r="P917" t="str">
            <v>KRW</v>
          </cell>
          <cell r="Q917">
            <v>33000</v>
          </cell>
          <cell r="R917">
            <v>4500</v>
          </cell>
          <cell r="S917">
            <v>40000</v>
          </cell>
          <cell r="V917">
            <v>24</v>
          </cell>
          <cell r="W917" t="str">
            <v>No</v>
          </cell>
          <cell r="X917" t="str">
            <v>No</v>
          </cell>
          <cell r="Y917" t="str">
            <v>No</v>
          </cell>
          <cell r="AA917" t="str">
            <v>No</v>
          </cell>
          <cell r="AB917">
            <v>0.1</v>
          </cell>
          <cell r="AC917">
            <v>1054.55</v>
          </cell>
          <cell r="AD917">
            <v>37.93</v>
          </cell>
          <cell r="AE917">
            <v>858.21668190000003</v>
          </cell>
        </row>
        <row r="918">
          <cell r="C918" t="str">
            <v>Korea (South)</v>
          </cell>
          <cell r="D918" t="str">
            <v>KT Olleh [Korea (South)]</v>
          </cell>
          <cell r="E918" t="str">
            <v>FTTB</v>
          </cell>
          <cell r="F918" t="str">
            <v>Internet Special</v>
          </cell>
          <cell r="H918">
            <v>1000</v>
          </cell>
          <cell r="I918" t="str">
            <v>Mbps</v>
          </cell>
          <cell r="J918">
            <v>1000</v>
          </cell>
          <cell r="P918" t="str">
            <v>KRW</v>
          </cell>
          <cell r="Q918">
            <v>33000</v>
          </cell>
          <cell r="R918">
            <v>0</v>
          </cell>
          <cell r="S918">
            <v>35000</v>
          </cell>
          <cell r="V918">
            <v>36</v>
          </cell>
          <cell r="W918" t="str">
            <v>No</v>
          </cell>
          <cell r="X918" t="str">
            <v>No</v>
          </cell>
          <cell r="Y918" t="str">
            <v>No</v>
          </cell>
          <cell r="AA918" t="str">
            <v>No</v>
          </cell>
          <cell r="AB918">
            <v>0.1</v>
          </cell>
          <cell r="AC918">
            <v>1054.55</v>
          </cell>
          <cell r="AD918">
            <v>33.19</v>
          </cell>
          <cell r="AE918">
            <v>858.21668190000003</v>
          </cell>
        </row>
        <row r="919">
          <cell r="C919" t="str">
            <v>Korea (South)</v>
          </cell>
          <cell r="D919" t="str">
            <v>LG Uplus [Korea (South)]</v>
          </cell>
          <cell r="E919" t="str">
            <v>FTTH</v>
          </cell>
          <cell r="F919" t="str">
            <v>19Plan</v>
          </cell>
          <cell r="H919">
            <v>100</v>
          </cell>
          <cell r="I919" t="str">
            <v>Mbps</v>
          </cell>
          <cell r="J919">
            <v>100</v>
          </cell>
          <cell r="P919" t="str">
            <v>KRW</v>
          </cell>
          <cell r="Q919">
            <v>0</v>
          </cell>
          <cell r="R919">
            <v>0</v>
          </cell>
          <cell r="S919">
            <v>19000</v>
          </cell>
          <cell r="V919">
            <v>36</v>
          </cell>
          <cell r="W919" t="str">
            <v>No</v>
          </cell>
          <cell r="X919" t="str">
            <v>No</v>
          </cell>
          <cell r="Y919" t="str">
            <v>No</v>
          </cell>
          <cell r="AA919" t="str">
            <v>No</v>
          </cell>
          <cell r="AB919">
            <v>0.1</v>
          </cell>
          <cell r="AC919">
            <v>1054.55</v>
          </cell>
          <cell r="AD919">
            <v>18.02</v>
          </cell>
          <cell r="AE919">
            <v>858.21668190000003</v>
          </cell>
        </row>
        <row r="920">
          <cell r="C920" t="str">
            <v>Korea (South)</v>
          </cell>
          <cell r="D920" t="str">
            <v>LG Uplus [Korea (South)]</v>
          </cell>
          <cell r="E920" t="str">
            <v>FTTH</v>
          </cell>
          <cell r="F920" t="str">
            <v>19Plan</v>
          </cell>
          <cell r="H920">
            <v>100</v>
          </cell>
          <cell r="I920" t="str">
            <v>Mbps</v>
          </cell>
          <cell r="J920">
            <v>100</v>
          </cell>
          <cell r="P920" t="str">
            <v>KRW</v>
          </cell>
          <cell r="Q920">
            <v>0</v>
          </cell>
          <cell r="R920">
            <v>0</v>
          </cell>
          <cell r="S920">
            <v>26300</v>
          </cell>
          <cell r="V920">
            <v>12</v>
          </cell>
          <cell r="W920" t="str">
            <v>No</v>
          </cell>
          <cell r="X920" t="str">
            <v>No</v>
          </cell>
          <cell r="Y920" t="str">
            <v>No</v>
          </cell>
          <cell r="AA920" t="str">
            <v>No</v>
          </cell>
          <cell r="AB920">
            <v>0.1</v>
          </cell>
          <cell r="AC920">
            <v>1054.55</v>
          </cell>
          <cell r="AD920">
            <v>24.94</v>
          </cell>
          <cell r="AE920">
            <v>858.21668190000003</v>
          </cell>
        </row>
        <row r="921">
          <cell r="C921" t="str">
            <v>Korea (South)</v>
          </cell>
          <cell r="D921" t="str">
            <v>LG Uplus [Korea (South)]</v>
          </cell>
          <cell r="E921" t="str">
            <v>FTTH</v>
          </cell>
          <cell r="F921" t="str">
            <v>19Plan</v>
          </cell>
          <cell r="H921">
            <v>100</v>
          </cell>
          <cell r="I921" t="str">
            <v>Mbps</v>
          </cell>
          <cell r="J921">
            <v>100</v>
          </cell>
          <cell r="P921" t="str">
            <v>KRW</v>
          </cell>
          <cell r="Q921">
            <v>0</v>
          </cell>
          <cell r="R921">
            <v>0</v>
          </cell>
          <cell r="S921">
            <v>33000</v>
          </cell>
          <cell r="W921" t="str">
            <v>No</v>
          </cell>
          <cell r="X921" t="str">
            <v>No</v>
          </cell>
          <cell r="Y921" t="str">
            <v>No</v>
          </cell>
          <cell r="AA921" t="str">
            <v>No</v>
          </cell>
          <cell r="AB921">
            <v>0.1</v>
          </cell>
          <cell r="AC921">
            <v>1054.55</v>
          </cell>
          <cell r="AD921">
            <v>31.29</v>
          </cell>
          <cell r="AE921">
            <v>858.21668190000003</v>
          </cell>
        </row>
        <row r="922">
          <cell r="C922" t="str">
            <v>Korea (South)</v>
          </cell>
          <cell r="D922" t="str">
            <v>SK broadband [Korea (South)]</v>
          </cell>
          <cell r="E922" t="str">
            <v>FTTB</v>
          </cell>
          <cell r="F922" t="str">
            <v>Fiber Lan (100M)</v>
          </cell>
          <cell r="H922">
            <v>100</v>
          </cell>
          <cell r="I922" t="str">
            <v>Mbps</v>
          </cell>
          <cell r="J922">
            <v>100</v>
          </cell>
          <cell r="P922" t="str">
            <v>KRW</v>
          </cell>
          <cell r="Q922">
            <v>30000</v>
          </cell>
          <cell r="R922">
            <v>0</v>
          </cell>
          <cell r="S922">
            <v>29700</v>
          </cell>
          <cell r="V922">
            <v>36</v>
          </cell>
          <cell r="W922" t="str">
            <v>No</v>
          </cell>
          <cell r="X922" t="str">
            <v>No</v>
          </cell>
          <cell r="Y922" t="str">
            <v>No</v>
          </cell>
          <cell r="AA922" t="str">
            <v>No</v>
          </cell>
          <cell r="AB922">
            <v>0.1</v>
          </cell>
          <cell r="AC922">
            <v>1054.55</v>
          </cell>
          <cell r="AD922">
            <v>28.16</v>
          </cell>
          <cell r="AE922">
            <v>858.21668190000003</v>
          </cell>
        </row>
        <row r="923">
          <cell r="C923" t="str">
            <v>Korea (South)</v>
          </cell>
          <cell r="D923" t="str">
            <v>SK broadband [Korea (South)]</v>
          </cell>
          <cell r="E923" t="str">
            <v>FTTB</v>
          </cell>
          <cell r="F923" t="str">
            <v>Fiber Lan (100M)</v>
          </cell>
          <cell r="H923">
            <v>100</v>
          </cell>
          <cell r="I923" t="str">
            <v>Mbps</v>
          </cell>
          <cell r="J923">
            <v>100</v>
          </cell>
          <cell r="P923" t="str">
            <v>KRW</v>
          </cell>
          <cell r="Q923">
            <v>30000</v>
          </cell>
          <cell r="R923">
            <v>0</v>
          </cell>
          <cell r="S923">
            <v>37010</v>
          </cell>
          <cell r="V923">
            <v>12</v>
          </cell>
          <cell r="W923" t="str">
            <v>No</v>
          </cell>
          <cell r="X923" t="str">
            <v>No</v>
          </cell>
          <cell r="Y923" t="str">
            <v>No</v>
          </cell>
          <cell r="AA923" t="str">
            <v>No</v>
          </cell>
          <cell r="AB923">
            <v>0.1</v>
          </cell>
          <cell r="AC923">
            <v>1054.55</v>
          </cell>
          <cell r="AD923">
            <v>35.1</v>
          </cell>
          <cell r="AE923">
            <v>858.21668190000003</v>
          </cell>
        </row>
        <row r="924">
          <cell r="C924" t="str">
            <v>Korea (South)</v>
          </cell>
          <cell r="D924" t="str">
            <v>SK broadband [Korea (South)]</v>
          </cell>
          <cell r="E924" t="str">
            <v>Cable</v>
          </cell>
          <cell r="F924" t="str">
            <v>Upto</v>
          </cell>
          <cell r="H924">
            <v>50</v>
          </cell>
          <cell r="I924" t="str">
            <v>Mbps</v>
          </cell>
          <cell r="J924">
            <v>50</v>
          </cell>
          <cell r="P924" t="str">
            <v>KRW</v>
          </cell>
          <cell r="Q924">
            <v>30000</v>
          </cell>
          <cell r="R924">
            <v>0</v>
          </cell>
          <cell r="S924">
            <v>36000</v>
          </cell>
          <cell r="W924" t="str">
            <v>No</v>
          </cell>
          <cell r="X924" t="str">
            <v>No</v>
          </cell>
          <cell r="Y924" t="str">
            <v>No</v>
          </cell>
          <cell r="AA924" t="str">
            <v>No</v>
          </cell>
          <cell r="AB924">
            <v>0.1</v>
          </cell>
          <cell r="AC924">
            <v>1054.55</v>
          </cell>
          <cell r="AD924">
            <v>34.14</v>
          </cell>
          <cell r="AE924">
            <v>858.21668190000003</v>
          </cell>
        </row>
        <row r="925">
          <cell r="C925" t="str">
            <v>Korea (South)</v>
          </cell>
          <cell r="D925" t="str">
            <v>SK broadband [Korea (South)]</v>
          </cell>
          <cell r="E925" t="str">
            <v>Cable</v>
          </cell>
          <cell r="F925" t="str">
            <v>Upto</v>
          </cell>
          <cell r="H925">
            <v>50</v>
          </cell>
          <cell r="I925" t="str">
            <v>Mbps</v>
          </cell>
          <cell r="J925">
            <v>50</v>
          </cell>
          <cell r="P925" t="str">
            <v>KRW</v>
          </cell>
          <cell r="Q925">
            <v>30000</v>
          </cell>
          <cell r="R925">
            <v>0</v>
          </cell>
          <cell r="S925">
            <v>33160</v>
          </cell>
          <cell r="V925">
            <v>12</v>
          </cell>
          <cell r="W925" t="str">
            <v>No</v>
          </cell>
          <cell r="X925" t="str">
            <v>No</v>
          </cell>
          <cell r="Y925" t="str">
            <v>No</v>
          </cell>
          <cell r="AA925" t="str">
            <v>No</v>
          </cell>
          <cell r="AB925">
            <v>0.1</v>
          </cell>
          <cell r="AC925">
            <v>1054.55</v>
          </cell>
          <cell r="AD925">
            <v>31.44</v>
          </cell>
          <cell r="AE925">
            <v>858.21668190000003</v>
          </cell>
        </row>
        <row r="926">
          <cell r="C926" t="str">
            <v>Korea (South)</v>
          </cell>
          <cell r="D926" t="str">
            <v>SK broadband [Korea (South)]</v>
          </cell>
          <cell r="E926" t="str">
            <v>Cable</v>
          </cell>
          <cell r="F926" t="str">
            <v>Upto</v>
          </cell>
          <cell r="H926">
            <v>50</v>
          </cell>
          <cell r="I926" t="str">
            <v>Mbps</v>
          </cell>
          <cell r="J926">
            <v>50</v>
          </cell>
          <cell r="P926" t="str">
            <v>KRW</v>
          </cell>
          <cell r="Q926">
            <v>30000</v>
          </cell>
          <cell r="R926">
            <v>0</v>
          </cell>
          <cell r="S926">
            <v>29600</v>
          </cell>
          <cell r="V926">
            <v>24</v>
          </cell>
          <cell r="W926" t="str">
            <v>No</v>
          </cell>
          <cell r="X926" t="str">
            <v>No</v>
          </cell>
          <cell r="Y926" t="str">
            <v>No</v>
          </cell>
          <cell r="AA926" t="str">
            <v>No</v>
          </cell>
          <cell r="AB926">
            <v>0.1</v>
          </cell>
          <cell r="AC926">
            <v>1054.55</v>
          </cell>
          <cell r="AD926">
            <v>28.07</v>
          </cell>
          <cell r="AE926">
            <v>858.21668190000003</v>
          </cell>
        </row>
        <row r="927">
          <cell r="C927" t="str">
            <v>Korea (South)</v>
          </cell>
          <cell r="D927" t="str">
            <v>SK broadband [Korea (South)]</v>
          </cell>
          <cell r="E927" t="str">
            <v>Cable</v>
          </cell>
          <cell r="F927" t="str">
            <v>Upto</v>
          </cell>
          <cell r="H927">
            <v>50</v>
          </cell>
          <cell r="I927" t="str">
            <v>Mbps</v>
          </cell>
          <cell r="J927">
            <v>50</v>
          </cell>
          <cell r="P927" t="str">
            <v>KRW</v>
          </cell>
          <cell r="Q927">
            <v>30000</v>
          </cell>
          <cell r="R927">
            <v>0</v>
          </cell>
          <cell r="S927">
            <v>25200</v>
          </cell>
          <cell r="V927">
            <v>36</v>
          </cell>
          <cell r="W927" t="str">
            <v>No</v>
          </cell>
          <cell r="X927" t="str">
            <v>No</v>
          </cell>
          <cell r="Y927" t="str">
            <v>No</v>
          </cell>
          <cell r="AA927" t="str">
            <v>No</v>
          </cell>
          <cell r="AB927">
            <v>0.1</v>
          </cell>
          <cell r="AC927">
            <v>1054.55</v>
          </cell>
          <cell r="AD927">
            <v>23.9</v>
          </cell>
          <cell r="AE927">
            <v>858.21668190000003</v>
          </cell>
        </row>
        <row r="928">
          <cell r="C928" t="str">
            <v>Kyrgyzstan</v>
          </cell>
          <cell r="D928" t="str">
            <v>AsiaInfo [Kyrgyzstan]</v>
          </cell>
          <cell r="E928" t="str">
            <v>?</v>
          </cell>
          <cell r="F928" t="str">
            <v>Unlimited calling</v>
          </cell>
          <cell r="G928" t="str">
            <v>Up to</v>
          </cell>
          <cell r="H928">
            <v>10</v>
          </cell>
          <cell r="I928" t="str">
            <v>Mbps</v>
          </cell>
          <cell r="J928">
            <v>10</v>
          </cell>
          <cell r="M928" t="str">
            <v>Unlimited</v>
          </cell>
          <cell r="O928" t="str">
            <v>Unlimited</v>
          </cell>
          <cell r="P928" t="str">
            <v>KGS</v>
          </cell>
          <cell r="Q928" t="str">
            <v>?</v>
          </cell>
          <cell r="R928" t="str">
            <v>?</v>
          </cell>
          <cell r="S928">
            <v>749</v>
          </cell>
          <cell r="W928" t="str">
            <v>?</v>
          </cell>
          <cell r="X928" t="str">
            <v>No</v>
          </cell>
          <cell r="Y928" t="str">
            <v>No</v>
          </cell>
          <cell r="AA928" t="str">
            <v>No</v>
          </cell>
          <cell r="AB928">
            <v>0.12</v>
          </cell>
          <cell r="AC928">
            <v>54.2</v>
          </cell>
          <cell r="AD928">
            <v>13.82</v>
          </cell>
          <cell r="AE928">
            <v>19.052345330000001</v>
          </cell>
        </row>
        <row r="929">
          <cell r="C929" t="str">
            <v>Kyrgyzstan</v>
          </cell>
          <cell r="D929" t="str">
            <v>AsiaInfo [Kyrgyzstan]</v>
          </cell>
          <cell r="E929" t="str">
            <v>?</v>
          </cell>
          <cell r="F929" t="str">
            <v>Unlimited calling</v>
          </cell>
          <cell r="G929" t="str">
            <v>Up to</v>
          </cell>
          <cell r="H929">
            <v>20</v>
          </cell>
          <cell r="I929" t="str">
            <v>Mbps</v>
          </cell>
          <cell r="J929">
            <v>20</v>
          </cell>
          <cell r="M929" t="str">
            <v>Unlimited</v>
          </cell>
          <cell r="O929" t="str">
            <v>Unlimited</v>
          </cell>
          <cell r="P929" t="str">
            <v>KGS</v>
          </cell>
          <cell r="Q929" t="str">
            <v>?</v>
          </cell>
          <cell r="R929" t="str">
            <v>?</v>
          </cell>
          <cell r="S929">
            <v>1259</v>
          </cell>
          <cell r="W929" t="str">
            <v>?</v>
          </cell>
          <cell r="X929" t="str">
            <v>No</v>
          </cell>
          <cell r="Y929" t="str">
            <v>No</v>
          </cell>
          <cell r="AA929" t="str">
            <v>No</v>
          </cell>
          <cell r="AB929">
            <v>0.12</v>
          </cell>
          <cell r="AC929">
            <v>54.2</v>
          </cell>
          <cell r="AD929">
            <v>23.23</v>
          </cell>
          <cell r="AE929">
            <v>19.052345330000001</v>
          </cell>
        </row>
        <row r="930">
          <cell r="C930" t="str">
            <v>Kyrgyzstan</v>
          </cell>
          <cell r="D930" t="str">
            <v>AsiaInfo [Kyrgyzstan]</v>
          </cell>
          <cell r="E930" t="str">
            <v>?</v>
          </cell>
          <cell r="F930" t="str">
            <v>Unlimited calling</v>
          </cell>
          <cell r="G930" t="str">
            <v>Up to</v>
          </cell>
          <cell r="H930">
            <v>20</v>
          </cell>
          <cell r="I930" t="str">
            <v>Mbps</v>
          </cell>
          <cell r="J930">
            <v>20</v>
          </cell>
          <cell r="M930" t="str">
            <v>Unlimited</v>
          </cell>
          <cell r="O930" t="str">
            <v>Unlimited</v>
          </cell>
          <cell r="P930" t="str">
            <v>KGS</v>
          </cell>
          <cell r="Q930" t="str">
            <v>?</v>
          </cell>
          <cell r="R930" t="str">
            <v>?</v>
          </cell>
          <cell r="S930">
            <v>3599</v>
          </cell>
          <cell r="W930" t="str">
            <v>?</v>
          </cell>
          <cell r="X930" t="str">
            <v>No</v>
          </cell>
          <cell r="Y930" t="str">
            <v>No</v>
          </cell>
          <cell r="AA930" t="str">
            <v>No</v>
          </cell>
          <cell r="AB930">
            <v>0.12</v>
          </cell>
          <cell r="AC930">
            <v>54.2</v>
          </cell>
          <cell r="AD930">
            <v>66.400000000000006</v>
          </cell>
          <cell r="AE930">
            <v>19.052345330000001</v>
          </cell>
        </row>
        <row r="931">
          <cell r="C931" t="str">
            <v>Kyrgyzstan</v>
          </cell>
          <cell r="D931" t="str">
            <v>AsiaInfo [Kyrgyzstan]</v>
          </cell>
          <cell r="E931" t="str">
            <v>?</v>
          </cell>
          <cell r="F931" t="str">
            <v>Wimax</v>
          </cell>
          <cell r="G931" t="str">
            <v>Up to</v>
          </cell>
          <cell r="H931">
            <v>8</v>
          </cell>
          <cell r="I931" t="str">
            <v>Mbps</v>
          </cell>
          <cell r="J931">
            <v>8</v>
          </cell>
          <cell r="M931" t="str">
            <v>Unlimited</v>
          </cell>
          <cell r="O931" t="str">
            <v>Unlimited</v>
          </cell>
          <cell r="P931" t="str">
            <v>KGS</v>
          </cell>
          <cell r="Q931" t="str">
            <v>?</v>
          </cell>
          <cell r="R931" t="str">
            <v>?</v>
          </cell>
          <cell r="S931">
            <v>1129</v>
          </cell>
          <cell r="W931" t="str">
            <v>?</v>
          </cell>
          <cell r="X931" t="str">
            <v>No</v>
          </cell>
          <cell r="Y931" t="str">
            <v>No</v>
          </cell>
          <cell r="AA931" t="str">
            <v>No</v>
          </cell>
          <cell r="AB931">
            <v>0.12</v>
          </cell>
          <cell r="AC931">
            <v>54.2</v>
          </cell>
          <cell r="AD931">
            <v>20.83</v>
          </cell>
          <cell r="AE931">
            <v>19.052345330000001</v>
          </cell>
        </row>
        <row r="932">
          <cell r="C932" t="str">
            <v>Kyrgyzstan</v>
          </cell>
          <cell r="D932" t="str">
            <v>AsiaInfo [Kyrgyzstan]</v>
          </cell>
          <cell r="E932" t="str">
            <v>?</v>
          </cell>
          <cell r="F932" t="str">
            <v>Wimax</v>
          </cell>
          <cell r="G932" t="str">
            <v>Up to</v>
          </cell>
          <cell r="H932">
            <v>8</v>
          </cell>
          <cell r="I932" t="str">
            <v>Mbps</v>
          </cell>
          <cell r="J932">
            <v>8</v>
          </cell>
          <cell r="M932" t="str">
            <v>Unlimited</v>
          </cell>
          <cell r="O932" t="str">
            <v>Unlimited</v>
          </cell>
          <cell r="P932" t="str">
            <v>KGS</v>
          </cell>
          <cell r="Q932" t="str">
            <v>?</v>
          </cell>
          <cell r="R932" t="str">
            <v>?</v>
          </cell>
          <cell r="S932">
            <v>1899</v>
          </cell>
          <cell r="W932" t="str">
            <v>?</v>
          </cell>
          <cell r="X932" t="str">
            <v>No</v>
          </cell>
          <cell r="Y932" t="str">
            <v>No</v>
          </cell>
          <cell r="AA932" t="str">
            <v>No</v>
          </cell>
          <cell r="AB932">
            <v>0.12</v>
          </cell>
          <cell r="AC932">
            <v>54.2</v>
          </cell>
          <cell r="AD932">
            <v>35.04</v>
          </cell>
          <cell r="AE932">
            <v>19.052345330000001</v>
          </cell>
        </row>
        <row r="933">
          <cell r="C933" t="str">
            <v>Kyrgyzstan</v>
          </cell>
          <cell r="D933" t="str">
            <v>AsiaInfo [Kyrgyzstan]</v>
          </cell>
          <cell r="E933" t="str">
            <v>?</v>
          </cell>
          <cell r="F933" t="str">
            <v>Wimax</v>
          </cell>
          <cell r="G933" t="str">
            <v>Up to</v>
          </cell>
          <cell r="H933">
            <v>8</v>
          </cell>
          <cell r="I933" t="str">
            <v>Mbps</v>
          </cell>
          <cell r="J933">
            <v>8</v>
          </cell>
          <cell r="M933" t="str">
            <v>Unlimited</v>
          </cell>
          <cell r="O933" t="str">
            <v>Unlimited</v>
          </cell>
          <cell r="P933" t="str">
            <v>KGS</v>
          </cell>
          <cell r="Q933" t="str">
            <v>?</v>
          </cell>
          <cell r="R933" t="str">
            <v>?</v>
          </cell>
          <cell r="S933">
            <v>4000</v>
          </cell>
          <cell r="W933" t="str">
            <v>?</v>
          </cell>
          <cell r="X933" t="str">
            <v>No</v>
          </cell>
          <cell r="Y933" t="str">
            <v>No</v>
          </cell>
          <cell r="AA933" t="str">
            <v>No</v>
          </cell>
          <cell r="AB933">
            <v>0.12</v>
          </cell>
          <cell r="AC933">
            <v>54.2</v>
          </cell>
          <cell r="AD933">
            <v>73.8</v>
          </cell>
          <cell r="AE933">
            <v>19.052345330000001</v>
          </cell>
        </row>
        <row r="934">
          <cell r="C934" t="str">
            <v>Kyrgyzstan</v>
          </cell>
          <cell r="D934" t="str">
            <v>Kyrgyz Telecom [Kyrgyzstan]</v>
          </cell>
          <cell r="E934" t="str">
            <v>ADSL</v>
          </cell>
          <cell r="F934" t="str">
            <v>ADSL Standard</v>
          </cell>
          <cell r="G934" t="str">
            <v>Up to</v>
          </cell>
          <cell r="H934">
            <v>24</v>
          </cell>
          <cell r="I934" t="str">
            <v>Mbps</v>
          </cell>
          <cell r="J934">
            <v>24</v>
          </cell>
          <cell r="M934">
            <v>14</v>
          </cell>
          <cell r="N934" t="str">
            <v>GB</v>
          </cell>
          <cell r="O934">
            <v>14</v>
          </cell>
          <cell r="P934" t="str">
            <v>KGS</v>
          </cell>
          <cell r="Q934" t="str">
            <v>?</v>
          </cell>
          <cell r="R934" t="str">
            <v>?</v>
          </cell>
          <cell r="S934">
            <v>1221</v>
          </cell>
          <cell r="W934" t="str">
            <v>Yes</v>
          </cell>
          <cell r="X934" t="str">
            <v>No</v>
          </cell>
          <cell r="Y934" t="str">
            <v>No</v>
          </cell>
          <cell r="AA934" t="str">
            <v>No</v>
          </cell>
          <cell r="AB934">
            <v>0.12</v>
          </cell>
          <cell r="AC934">
            <v>54.2</v>
          </cell>
          <cell r="AD934">
            <v>22.53</v>
          </cell>
          <cell r="AE934">
            <v>19.052345330000001</v>
          </cell>
        </row>
        <row r="935">
          <cell r="C935" t="str">
            <v>Kyrgyzstan</v>
          </cell>
          <cell r="D935" t="str">
            <v>Kyrgyz Telecom [Kyrgyzstan]</v>
          </cell>
          <cell r="E935" t="str">
            <v>ADSL</v>
          </cell>
          <cell r="F935" t="str">
            <v>ADSL Optima</v>
          </cell>
          <cell r="G935" t="str">
            <v>Up to</v>
          </cell>
          <cell r="H935">
            <v>24</v>
          </cell>
          <cell r="I935" t="str">
            <v>Mbps</v>
          </cell>
          <cell r="J935">
            <v>24</v>
          </cell>
          <cell r="M935">
            <v>33</v>
          </cell>
          <cell r="N935" t="str">
            <v>GB</v>
          </cell>
          <cell r="O935">
            <v>33</v>
          </cell>
          <cell r="P935" t="str">
            <v>KGS</v>
          </cell>
          <cell r="Q935" t="str">
            <v>?</v>
          </cell>
          <cell r="R935" t="str">
            <v>?</v>
          </cell>
          <cell r="S935">
            <v>1887</v>
          </cell>
          <cell r="W935" t="str">
            <v>Yes</v>
          </cell>
          <cell r="X935" t="str">
            <v>No</v>
          </cell>
          <cell r="Y935" t="str">
            <v>No</v>
          </cell>
          <cell r="AA935" t="str">
            <v>No</v>
          </cell>
          <cell r="AB935">
            <v>0.12</v>
          </cell>
          <cell r="AC935">
            <v>54.2</v>
          </cell>
          <cell r="AD935">
            <v>34.82</v>
          </cell>
          <cell r="AE935">
            <v>19.052345330000001</v>
          </cell>
        </row>
        <row r="936">
          <cell r="C936" t="str">
            <v>Kyrgyzstan</v>
          </cell>
          <cell r="D936" t="str">
            <v>Kyrgyz Telecom [Kyrgyzstan]</v>
          </cell>
          <cell r="E936" t="str">
            <v>ADSL</v>
          </cell>
          <cell r="F936" t="str">
            <v>ADSL Pro</v>
          </cell>
          <cell r="G936" t="str">
            <v>Up to</v>
          </cell>
          <cell r="H936">
            <v>24</v>
          </cell>
          <cell r="I936" t="str">
            <v>Mbps</v>
          </cell>
          <cell r="J936">
            <v>24</v>
          </cell>
          <cell r="M936">
            <v>78</v>
          </cell>
          <cell r="N936" t="str">
            <v>GB</v>
          </cell>
          <cell r="O936">
            <v>78</v>
          </cell>
          <cell r="P936" t="str">
            <v>KGS</v>
          </cell>
          <cell r="Q936" t="str">
            <v>?</v>
          </cell>
          <cell r="R936" t="str">
            <v>?</v>
          </cell>
          <cell r="S936">
            <v>3515</v>
          </cell>
          <cell r="W936" t="str">
            <v>Yes</v>
          </cell>
          <cell r="X936" t="str">
            <v>No</v>
          </cell>
          <cell r="Y936" t="str">
            <v>No</v>
          </cell>
          <cell r="AA936" t="str">
            <v>No</v>
          </cell>
          <cell r="AB936">
            <v>0.12</v>
          </cell>
          <cell r="AC936">
            <v>54.2</v>
          </cell>
          <cell r="AD936">
            <v>64.849999999999994</v>
          </cell>
          <cell r="AE936">
            <v>19.052345330000001</v>
          </cell>
        </row>
        <row r="937">
          <cell r="C937" t="str">
            <v>Kyrgyzstan</v>
          </cell>
          <cell r="D937" t="str">
            <v>Kyrgyz Telecom [Kyrgyzstan]</v>
          </cell>
          <cell r="E937" t="str">
            <v>ADSL</v>
          </cell>
          <cell r="F937" t="str">
            <v>Business</v>
          </cell>
          <cell r="G937" t="str">
            <v>Up to</v>
          </cell>
          <cell r="H937">
            <v>24</v>
          </cell>
          <cell r="I937" t="str">
            <v>Mbps</v>
          </cell>
          <cell r="J937">
            <v>24</v>
          </cell>
          <cell r="M937">
            <v>145</v>
          </cell>
          <cell r="N937" t="str">
            <v>GB</v>
          </cell>
          <cell r="O937">
            <v>145</v>
          </cell>
          <cell r="P937" t="str">
            <v>KGS</v>
          </cell>
          <cell r="Q937" t="str">
            <v>?</v>
          </cell>
          <cell r="R937" t="str">
            <v>?</v>
          </cell>
          <cell r="S937">
            <v>6771</v>
          </cell>
          <cell r="W937" t="str">
            <v>Yes</v>
          </cell>
          <cell r="X937" t="str">
            <v>No</v>
          </cell>
          <cell r="Y937" t="str">
            <v>No</v>
          </cell>
          <cell r="AA937" t="str">
            <v>No</v>
          </cell>
          <cell r="AB937">
            <v>0.12</v>
          </cell>
          <cell r="AC937">
            <v>54.2</v>
          </cell>
          <cell r="AD937">
            <v>124.93</v>
          </cell>
          <cell r="AE937">
            <v>19.052345330000001</v>
          </cell>
        </row>
        <row r="938">
          <cell r="C938" t="str">
            <v>Kyrgyzstan</v>
          </cell>
          <cell r="D938" t="str">
            <v>Kyrgyz Telecom [Kyrgyzstan]</v>
          </cell>
          <cell r="E938" t="str">
            <v>ADSL</v>
          </cell>
          <cell r="F938" t="str">
            <v>ADSL VIP</v>
          </cell>
          <cell r="G938" t="str">
            <v>Up to</v>
          </cell>
          <cell r="H938">
            <v>24</v>
          </cell>
          <cell r="I938" t="str">
            <v>Mbps</v>
          </cell>
          <cell r="J938">
            <v>24</v>
          </cell>
          <cell r="M938">
            <v>285</v>
          </cell>
          <cell r="N938" t="str">
            <v>GB</v>
          </cell>
          <cell r="O938">
            <v>285</v>
          </cell>
          <cell r="P938" t="str">
            <v>KGS</v>
          </cell>
          <cell r="Q938" t="str">
            <v>?</v>
          </cell>
          <cell r="R938" t="str">
            <v>?</v>
          </cell>
          <cell r="S938">
            <v>13061</v>
          </cell>
          <cell r="W938" t="str">
            <v>Yes</v>
          </cell>
          <cell r="X938" t="str">
            <v>No</v>
          </cell>
          <cell r="Y938" t="str">
            <v>No</v>
          </cell>
          <cell r="AA938" t="str">
            <v>No</v>
          </cell>
          <cell r="AB938">
            <v>0.12</v>
          </cell>
          <cell r="AC938">
            <v>54.2</v>
          </cell>
          <cell r="AD938">
            <v>240.98</v>
          </cell>
          <cell r="AE938">
            <v>19.052345330000001</v>
          </cell>
        </row>
        <row r="939">
          <cell r="C939" t="str">
            <v>Kyrgyzstan</v>
          </cell>
          <cell r="D939" t="str">
            <v>Kyrgyz Telecom [Kyrgyzstan]</v>
          </cell>
          <cell r="E939" t="str">
            <v>ADSL</v>
          </cell>
          <cell r="F939" t="str">
            <v>Extra ADSL KG</v>
          </cell>
          <cell r="G939" t="str">
            <v>Up to</v>
          </cell>
          <cell r="H939">
            <v>24</v>
          </cell>
          <cell r="I939" t="str">
            <v>Mbps</v>
          </cell>
          <cell r="J939">
            <v>24</v>
          </cell>
          <cell r="M939" t="str">
            <v>Unlimited</v>
          </cell>
          <cell r="O939" t="str">
            <v>Unlimited</v>
          </cell>
          <cell r="P939" t="str">
            <v>KGS</v>
          </cell>
          <cell r="Q939" t="str">
            <v>?</v>
          </cell>
          <cell r="R939" t="str">
            <v>?</v>
          </cell>
          <cell r="S939">
            <v>13500</v>
          </cell>
          <cell r="W939" t="str">
            <v>Yes</v>
          </cell>
          <cell r="X939" t="str">
            <v>No</v>
          </cell>
          <cell r="Y939" t="str">
            <v>No</v>
          </cell>
          <cell r="AA939" t="str">
            <v>No</v>
          </cell>
          <cell r="AB939">
            <v>0.12</v>
          </cell>
          <cell r="AC939">
            <v>54.2</v>
          </cell>
          <cell r="AD939">
            <v>249.08</v>
          </cell>
          <cell r="AE939">
            <v>19.052345330000001</v>
          </cell>
        </row>
        <row r="940">
          <cell r="C940" t="str">
            <v>Kyrgyzstan</v>
          </cell>
          <cell r="D940" t="str">
            <v>Kyrgyz Telecom [Kyrgyzstan]</v>
          </cell>
          <cell r="E940" t="str">
            <v>ADSL</v>
          </cell>
          <cell r="F940" t="str">
            <v>ADSL KG Suite</v>
          </cell>
          <cell r="G940" t="str">
            <v>Up to</v>
          </cell>
          <cell r="H940">
            <v>24</v>
          </cell>
          <cell r="I940" t="str">
            <v>Mbps</v>
          </cell>
          <cell r="J940">
            <v>24</v>
          </cell>
          <cell r="M940" t="str">
            <v>Unlimited</v>
          </cell>
          <cell r="O940" t="str">
            <v>Unlimited</v>
          </cell>
          <cell r="P940" t="str">
            <v>KGS</v>
          </cell>
          <cell r="Q940" t="str">
            <v>?</v>
          </cell>
          <cell r="R940" t="str">
            <v>?</v>
          </cell>
          <cell r="S940">
            <v>15355</v>
          </cell>
          <cell r="W940" t="str">
            <v>Yes</v>
          </cell>
          <cell r="X940" t="str">
            <v>No</v>
          </cell>
          <cell r="Y940" t="str">
            <v>No</v>
          </cell>
          <cell r="AA940" t="str">
            <v>No</v>
          </cell>
          <cell r="AB940">
            <v>0.12</v>
          </cell>
          <cell r="AC940">
            <v>54.2</v>
          </cell>
          <cell r="AD940">
            <v>283.3</v>
          </cell>
          <cell r="AE940">
            <v>19.052345330000001</v>
          </cell>
        </row>
        <row r="941">
          <cell r="C941" t="str">
            <v>Kyrgyzstan</v>
          </cell>
          <cell r="D941" t="str">
            <v>Kyrgyz Telecom [Kyrgyzstan]</v>
          </cell>
          <cell r="E941" t="str">
            <v>ADSL</v>
          </cell>
          <cell r="F941" t="str">
            <v>Prestige ADSL KG</v>
          </cell>
          <cell r="G941" t="str">
            <v>Up to</v>
          </cell>
          <cell r="H941">
            <v>24</v>
          </cell>
          <cell r="I941" t="str">
            <v>Mbps</v>
          </cell>
          <cell r="J941">
            <v>24</v>
          </cell>
          <cell r="M941" t="str">
            <v>Unlimited</v>
          </cell>
          <cell r="O941" t="str">
            <v>Unlimited</v>
          </cell>
          <cell r="P941" t="str">
            <v>KGS</v>
          </cell>
          <cell r="Q941" t="str">
            <v>?</v>
          </cell>
          <cell r="R941" t="str">
            <v>?</v>
          </cell>
          <cell r="S941">
            <v>30155</v>
          </cell>
          <cell r="W941" t="str">
            <v>Yes</v>
          </cell>
          <cell r="X941" t="str">
            <v>No</v>
          </cell>
          <cell r="Y941" t="str">
            <v>No</v>
          </cell>
          <cell r="AA941" t="str">
            <v>No</v>
          </cell>
          <cell r="AB941">
            <v>0.12</v>
          </cell>
          <cell r="AC941">
            <v>54.2</v>
          </cell>
          <cell r="AD941">
            <v>556.37</v>
          </cell>
          <cell r="AE941">
            <v>19.052345330000001</v>
          </cell>
        </row>
        <row r="942">
          <cell r="C942" t="str">
            <v>Kyrgyzstan</v>
          </cell>
          <cell r="D942" t="str">
            <v>Kyrgyz Telecom [Kyrgyzstan]</v>
          </cell>
          <cell r="E942" t="str">
            <v>ADSL</v>
          </cell>
          <cell r="F942" t="str">
            <v>ADSL Unlim 256</v>
          </cell>
          <cell r="G942" t="str">
            <v>Up to</v>
          </cell>
          <cell r="H942">
            <v>256</v>
          </cell>
          <cell r="I942" t="str">
            <v>Kbps</v>
          </cell>
          <cell r="J942">
            <v>0.25600000000000001</v>
          </cell>
          <cell r="M942" t="str">
            <v>Unlimited</v>
          </cell>
          <cell r="O942" t="str">
            <v>Unlimited</v>
          </cell>
          <cell r="P942" t="str">
            <v>KGS</v>
          </cell>
          <cell r="Q942" t="str">
            <v>?</v>
          </cell>
          <cell r="R942" t="str">
            <v>?</v>
          </cell>
          <cell r="S942">
            <v>1500</v>
          </cell>
          <cell r="W942" t="str">
            <v>Yes</v>
          </cell>
          <cell r="X942" t="str">
            <v>No</v>
          </cell>
          <cell r="Y942" t="str">
            <v>No</v>
          </cell>
          <cell r="AA942" t="str">
            <v>No</v>
          </cell>
          <cell r="AB942">
            <v>0.12</v>
          </cell>
          <cell r="AC942">
            <v>54.2</v>
          </cell>
          <cell r="AD942">
            <v>27.68</v>
          </cell>
          <cell r="AE942">
            <v>19.052345330000001</v>
          </cell>
        </row>
        <row r="943">
          <cell r="C943" t="str">
            <v>Kyrgyzstan</v>
          </cell>
          <cell r="D943" t="str">
            <v>Kyrgyz Telecom [Kyrgyzstan]</v>
          </cell>
          <cell r="E943" t="str">
            <v>ADSL</v>
          </cell>
          <cell r="F943" t="str">
            <v>ADSL Unlim 512</v>
          </cell>
          <cell r="G943" t="str">
            <v>Up to</v>
          </cell>
          <cell r="H943">
            <v>512</v>
          </cell>
          <cell r="I943" t="str">
            <v>Kbps</v>
          </cell>
          <cell r="J943">
            <v>0.51200000000000001</v>
          </cell>
          <cell r="M943" t="str">
            <v>Unlimited</v>
          </cell>
          <cell r="O943" t="str">
            <v>Unlimited</v>
          </cell>
          <cell r="P943" t="str">
            <v>KGS</v>
          </cell>
          <cell r="Q943" t="str">
            <v>?</v>
          </cell>
          <cell r="R943" t="str">
            <v>?</v>
          </cell>
          <cell r="S943">
            <v>2500</v>
          </cell>
          <cell r="W943" t="str">
            <v>Yes</v>
          </cell>
          <cell r="X943" t="str">
            <v>No</v>
          </cell>
          <cell r="Y943" t="str">
            <v>No</v>
          </cell>
          <cell r="AA943" t="str">
            <v>No</v>
          </cell>
          <cell r="AB943">
            <v>0.12</v>
          </cell>
          <cell r="AC943">
            <v>54.2</v>
          </cell>
          <cell r="AD943">
            <v>46.13</v>
          </cell>
          <cell r="AE943">
            <v>19.052345330000001</v>
          </cell>
        </row>
        <row r="944">
          <cell r="C944" t="str">
            <v>Kyrgyzstan</v>
          </cell>
          <cell r="D944" t="str">
            <v>Kyrgyz Telecom [Kyrgyzstan]</v>
          </cell>
          <cell r="E944" t="str">
            <v>ADSL</v>
          </cell>
          <cell r="F944" t="str">
            <v>ADSL Unlim 18</v>
          </cell>
          <cell r="G944" t="str">
            <v>Up to</v>
          </cell>
          <cell r="H944">
            <v>1024</v>
          </cell>
          <cell r="I944" t="str">
            <v>Kbps</v>
          </cell>
          <cell r="J944">
            <v>1.024</v>
          </cell>
          <cell r="M944" t="str">
            <v>Unlimited</v>
          </cell>
          <cell r="O944" t="str">
            <v>Unlimited</v>
          </cell>
          <cell r="P944" t="str">
            <v>KGS</v>
          </cell>
          <cell r="Q944" t="str">
            <v>?</v>
          </cell>
          <cell r="R944" t="str">
            <v>?</v>
          </cell>
          <cell r="S944">
            <v>4150</v>
          </cell>
          <cell r="W944" t="str">
            <v>Yes</v>
          </cell>
          <cell r="X944" t="str">
            <v>No</v>
          </cell>
          <cell r="Y944" t="str">
            <v>No</v>
          </cell>
          <cell r="AA944" t="str">
            <v>No</v>
          </cell>
          <cell r="AB944">
            <v>0.12</v>
          </cell>
          <cell r="AC944">
            <v>54.2</v>
          </cell>
          <cell r="AD944">
            <v>76.569999999999993</v>
          </cell>
          <cell r="AE944">
            <v>19.052345330000001</v>
          </cell>
        </row>
        <row r="945">
          <cell r="C945" t="str">
            <v>Kyrgyzstan</v>
          </cell>
          <cell r="D945" t="str">
            <v>Kyrgyz Telecom [Kyrgyzstan]</v>
          </cell>
          <cell r="E945" t="str">
            <v>ADSL</v>
          </cell>
          <cell r="F945" t="str">
            <v>ADSL Unlim 25</v>
          </cell>
          <cell r="G945" t="str">
            <v>Up to</v>
          </cell>
          <cell r="H945">
            <v>1024</v>
          </cell>
          <cell r="I945" t="str">
            <v>Kbps</v>
          </cell>
          <cell r="J945">
            <v>1.024</v>
          </cell>
          <cell r="M945" t="str">
            <v>Unlimited</v>
          </cell>
          <cell r="O945" t="str">
            <v>Unlimited</v>
          </cell>
          <cell r="P945" t="str">
            <v>KGS</v>
          </cell>
          <cell r="Q945" t="str">
            <v>?</v>
          </cell>
          <cell r="R945" t="str">
            <v>?</v>
          </cell>
          <cell r="S945">
            <v>6900</v>
          </cell>
          <cell r="W945" t="str">
            <v>Yes</v>
          </cell>
          <cell r="X945" t="str">
            <v>No</v>
          </cell>
          <cell r="Y945" t="str">
            <v>No</v>
          </cell>
          <cell r="AA945" t="str">
            <v>No</v>
          </cell>
          <cell r="AB945">
            <v>0.12</v>
          </cell>
          <cell r="AC945">
            <v>54.2</v>
          </cell>
          <cell r="AD945">
            <v>127.31</v>
          </cell>
          <cell r="AE945">
            <v>19.052345330000001</v>
          </cell>
        </row>
        <row r="946">
          <cell r="C946" t="str">
            <v>Kyrgyzstan</v>
          </cell>
          <cell r="D946" t="str">
            <v>Kyrgyz Telecom [Kyrgyzstan]</v>
          </cell>
          <cell r="E946" t="str">
            <v>ADSL</v>
          </cell>
          <cell r="F946" t="str">
            <v>ADSL Unlim 45</v>
          </cell>
          <cell r="G946" t="str">
            <v>Up to</v>
          </cell>
          <cell r="H946">
            <v>1024</v>
          </cell>
          <cell r="I946" t="str">
            <v>Kbps</v>
          </cell>
          <cell r="J946">
            <v>1.024</v>
          </cell>
          <cell r="M946" t="str">
            <v>Unlimited</v>
          </cell>
          <cell r="O946" t="str">
            <v>Unlimited</v>
          </cell>
          <cell r="P946" t="str">
            <v>KGS</v>
          </cell>
          <cell r="Q946" t="str">
            <v>?</v>
          </cell>
          <cell r="R946" t="str">
            <v>?</v>
          </cell>
          <cell r="S946">
            <v>10000</v>
          </cell>
          <cell r="W946" t="str">
            <v>Yes</v>
          </cell>
          <cell r="X946" t="str">
            <v>No</v>
          </cell>
          <cell r="Y946" t="str">
            <v>No</v>
          </cell>
          <cell r="AA946" t="str">
            <v>No</v>
          </cell>
          <cell r="AB946">
            <v>0.12</v>
          </cell>
          <cell r="AC946">
            <v>54.2</v>
          </cell>
          <cell r="AD946">
            <v>184.5</v>
          </cell>
          <cell r="AE946">
            <v>19.052345330000001</v>
          </cell>
        </row>
        <row r="947">
          <cell r="C947" t="str">
            <v>Kyrgyzstan</v>
          </cell>
          <cell r="D947" t="str">
            <v>Saima Telecom [Kyrgyzstan]</v>
          </cell>
          <cell r="F947" t="str">
            <v>Unlimited</v>
          </cell>
          <cell r="G947" t="str">
            <v>Up to</v>
          </cell>
          <cell r="H947">
            <v>1</v>
          </cell>
          <cell r="I947" t="str">
            <v>Mbps</v>
          </cell>
          <cell r="J947">
            <v>1</v>
          </cell>
          <cell r="P947" t="str">
            <v>KGS</v>
          </cell>
          <cell r="Q947" t="str">
            <v>?</v>
          </cell>
          <cell r="R947" t="str">
            <v>?</v>
          </cell>
          <cell r="S947">
            <v>260</v>
          </cell>
          <cell r="W947" t="str">
            <v>No</v>
          </cell>
          <cell r="X947" t="str">
            <v>No</v>
          </cell>
          <cell r="Y947" t="str">
            <v>No</v>
          </cell>
          <cell r="AA947" t="str">
            <v>Yes</v>
          </cell>
          <cell r="AB947">
            <v>0.12</v>
          </cell>
          <cell r="AC947">
            <v>54.2</v>
          </cell>
          <cell r="AD947">
            <v>4.8</v>
          </cell>
          <cell r="AE947">
            <v>19.052345330000001</v>
          </cell>
        </row>
        <row r="948">
          <cell r="C948" t="str">
            <v>Kyrgyzstan</v>
          </cell>
          <cell r="D948" t="str">
            <v>Saima Telecom [Kyrgyzstan]</v>
          </cell>
          <cell r="F948" t="str">
            <v>Unlimited</v>
          </cell>
          <cell r="G948" t="str">
            <v>Up to</v>
          </cell>
          <cell r="H948">
            <v>100</v>
          </cell>
          <cell r="I948" t="str">
            <v>Mbps</v>
          </cell>
          <cell r="J948">
            <v>100</v>
          </cell>
          <cell r="P948" t="str">
            <v>KGS</v>
          </cell>
          <cell r="Q948" t="str">
            <v>?</v>
          </cell>
          <cell r="R948" t="str">
            <v>?</v>
          </cell>
          <cell r="S948">
            <v>600</v>
          </cell>
          <cell r="W948" t="str">
            <v>No</v>
          </cell>
          <cell r="X948" t="str">
            <v>No</v>
          </cell>
          <cell r="Y948" t="str">
            <v>No</v>
          </cell>
          <cell r="AA948" t="str">
            <v>Yes</v>
          </cell>
          <cell r="AB948">
            <v>0.12</v>
          </cell>
          <cell r="AC948">
            <v>54.2</v>
          </cell>
          <cell r="AD948">
            <v>11.07</v>
          </cell>
          <cell r="AE948">
            <v>19.052345330000001</v>
          </cell>
        </row>
        <row r="949">
          <cell r="C949" t="str">
            <v>Kyrgyzstan</v>
          </cell>
          <cell r="D949" t="str">
            <v>Saima Telecom [Kyrgyzstan]</v>
          </cell>
          <cell r="F949" t="str">
            <v>Unlimited</v>
          </cell>
          <cell r="G949" t="str">
            <v>Up to</v>
          </cell>
          <cell r="H949">
            <v>100</v>
          </cell>
          <cell r="I949" t="str">
            <v>Mbps</v>
          </cell>
          <cell r="J949">
            <v>100</v>
          </cell>
          <cell r="P949" t="str">
            <v>KGS</v>
          </cell>
          <cell r="Q949" t="str">
            <v>?</v>
          </cell>
          <cell r="R949" t="str">
            <v>?</v>
          </cell>
          <cell r="S949">
            <v>1110</v>
          </cell>
          <cell r="W949" t="str">
            <v>No</v>
          </cell>
          <cell r="X949" t="str">
            <v>No</v>
          </cell>
          <cell r="Y949" t="str">
            <v>No</v>
          </cell>
          <cell r="AA949" t="str">
            <v>Yes</v>
          </cell>
          <cell r="AB949">
            <v>0.12</v>
          </cell>
          <cell r="AC949">
            <v>54.2</v>
          </cell>
          <cell r="AD949">
            <v>20.48</v>
          </cell>
          <cell r="AE949">
            <v>19.052345330000001</v>
          </cell>
        </row>
        <row r="950">
          <cell r="C950" t="str">
            <v>Kyrgyzstan</v>
          </cell>
          <cell r="D950" t="str">
            <v>Saima Telecom [Kyrgyzstan]</v>
          </cell>
          <cell r="F950" t="str">
            <v>Unlimited</v>
          </cell>
          <cell r="G950" t="str">
            <v>Up to</v>
          </cell>
          <cell r="H950">
            <v>100</v>
          </cell>
          <cell r="I950" t="str">
            <v>Mbps</v>
          </cell>
          <cell r="J950">
            <v>100</v>
          </cell>
          <cell r="P950" t="str">
            <v>KGS</v>
          </cell>
          <cell r="Q950" t="str">
            <v>?</v>
          </cell>
          <cell r="R950" t="str">
            <v>?</v>
          </cell>
          <cell r="S950">
            <v>2310</v>
          </cell>
          <cell r="W950" t="str">
            <v>No</v>
          </cell>
          <cell r="X950" t="str">
            <v>No</v>
          </cell>
          <cell r="Y950" t="str">
            <v>No</v>
          </cell>
          <cell r="AA950" t="str">
            <v>Yes</v>
          </cell>
          <cell r="AB950">
            <v>0.12</v>
          </cell>
          <cell r="AC950">
            <v>54.2</v>
          </cell>
          <cell r="AD950">
            <v>42.62</v>
          </cell>
          <cell r="AE950">
            <v>19.052345330000001</v>
          </cell>
        </row>
        <row r="951">
          <cell r="C951" t="str">
            <v>Lao P.D.R.</v>
          </cell>
          <cell r="D951" t="str">
            <v>Planet Online [Lao P.D.R.]</v>
          </cell>
          <cell r="E951" t="str">
            <v>WiMax</v>
          </cell>
          <cell r="F951" t="str">
            <v>4G for home &amp; individuals</v>
          </cell>
          <cell r="G951" t="str">
            <v>Up to</v>
          </cell>
          <cell r="H951">
            <v>10</v>
          </cell>
          <cell r="I951" t="str">
            <v>Mbps</v>
          </cell>
          <cell r="J951">
            <v>10</v>
          </cell>
          <cell r="M951">
            <v>10</v>
          </cell>
          <cell r="N951" t="str">
            <v>GB</v>
          </cell>
          <cell r="O951">
            <v>10</v>
          </cell>
          <cell r="P951" t="str">
            <v>LAK</v>
          </cell>
          <cell r="Q951" t="str">
            <v>?</v>
          </cell>
          <cell r="R951">
            <v>800000</v>
          </cell>
          <cell r="S951">
            <v>200000</v>
          </cell>
          <cell r="W951" t="str">
            <v>No</v>
          </cell>
          <cell r="X951" t="str">
            <v>No</v>
          </cell>
          <cell r="Y951" t="str">
            <v>No</v>
          </cell>
          <cell r="AA951" t="str">
            <v>?</v>
          </cell>
          <cell r="AB951">
            <v>0.1</v>
          </cell>
          <cell r="AC951">
            <v>8035</v>
          </cell>
          <cell r="AD951">
            <v>24.89</v>
          </cell>
          <cell r="AE951">
            <v>2675.5398909999999</v>
          </cell>
        </row>
        <row r="952">
          <cell r="C952" t="str">
            <v>Lao P.D.R.</v>
          </cell>
          <cell r="D952" t="str">
            <v>Planet Online [Lao P.D.R.]</v>
          </cell>
          <cell r="E952" t="str">
            <v>WiMax</v>
          </cell>
          <cell r="F952" t="str">
            <v>4G for home &amp; individuals</v>
          </cell>
          <cell r="G952" t="str">
            <v>Up to</v>
          </cell>
          <cell r="H952">
            <v>10</v>
          </cell>
          <cell r="I952" t="str">
            <v>Mbps</v>
          </cell>
          <cell r="J952">
            <v>10</v>
          </cell>
          <cell r="M952">
            <v>25</v>
          </cell>
          <cell r="N952" t="str">
            <v>GB</v>
          </cell>
          <cell r="O952">
            <v>25</v>
          </cell>
          <cell r="P952" t="str">
            <v>LAK</v>
          </cell>
          <cell r="Q952" t="str">
            <v>?</v>
          </cell>
          <cell r="R952">
            <v>800000</v>
          </cell>
          <cell r="S952">
            <v>400000</v>
          </cell>
          <cell r="W952" t="str">
            <v>No</v>
          </cell>
          <cell r="X952" t="str">
            <v>No</v>
          </cell>
          <cell r="Y952" t="str">
            <v>No</v>
          </cell>
          <cell r="AA952" t="str">
            <v>?</v>
          </cell>
          <cell r="AB952">
            <v>0.1</v>
          </cell>
          <cell r="AC952">
            <v>8035</v>
          </cell>
          <cell r="AD952">
            <v>49.78</v>
          </cell>
          <cell r="AE952">
            <v>2675.5398909999999</v>
          </cell>
        </row>
        <row r="953">
          <cell r="C953" t="str">
            <v>Lao P.D.R.</v>
          </cell>
          <cell r="D953" t="str">
            <v>Planet Online [Lao P.D.R.]</v>
          </cell>
          <cell r="E953" t="str">
            <v>WiMax</v>
          </cell>
          <cell r="F953" t="str">
            <v>4G for home &amp; individuals</v>
          </cell>
          <cell r="G953" t="str">
            <v>Up to</v>
          </cell>
          <cell r="H953">
            <v>10</v>
          </cell>
          <cell r="I953" t="str">
            <v>Mbps</v>
          </cell>
          <cell r="J953">
            <v>10</v>
          </cell>
          <cell r="M953">
            <v>40</v>
          </cell>
          <cell r="N953" t="str">
            <v>GB</v>
          </cell>
          <cell r="O953">
            <v>40</v>
          </cell>
          <cell r="P953" t="str">
            <v>LAK</v>
          </cell>
          <cell r="Q953" t="str">
            <v>?</v>
          </cell>
          <cell r="R953">
            <v>800000</v>
          </cell>
          <cell r="S953">
            <v>600000</v>
          </cell>
          <cell r="W953" t="str">
            <v>No</v>
          </cell>
          <cell r="X953" t="str">
            <v>No</v>
          </cell>
          <cell r="Y953" t="str">
            <v>No</v>
          </cell>
          <cell r="AA953" t="str">
            <v>?</v>
          </cell>
          <cell r="AB953">
            <v>0.1</v>
          </cell>
          <cell r="AC953">
            <v>8035</v>
          </cell>
          <cell r="AD953">
            <v>74.67</v>
          </cell>
          <cell r="AE953">
            <v>2675.5398909999999</v>
          </cell>
        </row>
        <row r="954">
          <cell r="C954" t="str">
            <v>Lao P.D.R.</v>
          </cell>
          <cell r="D954" t="str">
            <v>Planet Online [Lao P.D.R.]</v>
          </cell>
          <cell r="E954" t="str">
            <v>WiMax</v>
          </cell>
          <cell r="F954" t="str">
            <v>4G for home &amp; individuals</v>
          </cell>
          <cell r="G954" t="str">
            <v>Up to</v>
          </cell>
          <cell r="H954">
            <v>10</v>
          </cell>
          <cell r="I954" t="str">
            <v>Mbps</v>
          </cell>
          <cell r="J954">
            <v>10</v>
          </cell>
          <cell r="M954">
            <v>60</v>
          </cell>
          <cell r="N954" t="str">
            <v>GB</v>
          </cell>
          <cell r="O954">
            <v>60</v>
          </cell>
          <cell r="P954" t="str">
            <v>LAK</v>
          </cell>
          <cell r="Q954" t="str">
            <v>?</v>
          </cell>
          <cell r="R954">
            <v>800000</v>
          </cell>
          <cell r="S954">
            <v>800000</v>
          </cell>
          <cell r="W954" t="str">
            <v>No</v>
          </cell>
          <cell r="X954" t="str">
            <v>No</v>
          </cell>
          <cell r="Y954" t="str">
            <v>No</v>
          </cell>
          <cell r="AA954" t="str">
            <v>?</v>
          </cell>
          <cell r="AB954">
            <v>0.1</v>
          </cell>
          <cell r="AC954">
            <v>8035</v>
          </cell>
          <cell r="AD954">
            <v>99.56</v>
          </cell>
          <cell r="AE954">
            <v>2675.5398909999999</v>
          </cell>
        </row>
        <row r="955">
          <cell r="C955" t="str">
            <v>Lao P.D.R.</v>
          </cell>
          <cell r="D955" t="str">
            <v>Unitel [Lao P.D.R.]</v>
          </cell>
          <cell r="E955" t="str">
            <v>FTTH</v>
          </cell>
          <cell r="F955" t="str">
            <v>FTTH Fiber</v>
          </cell>
          <cell r="H955">
            <v>2</v>
          </cell>
          <cell r="I955" t="str">
            <v>Mbps</v>
          </cell>
          <cell r="J955">
            <v>2</v>
          </cell>
          <cell r="K955">
            <v>256</v>
          </cell>
          <cell r="L955" t="str">
            <v>Kbps</v>
          </cell>
          <cell r="P955" t="str">
            <v>LAK</v>
          </cell>
          <cell r="Q955">
            <v>400000</v>
          </cell>
          <cell r="R955" t="str">
            <v>?</v>
          </cell>
          <cell r="S955">
            <v>320000</v>
          </cell>
          <cell r="V955">
            <v>1</v>
          </cell>
          <cell r="W955" t="str">
            <v>No</v>
          </cell>
          <cell r="X955" t="str">
            <v>No</v>
          </cell>
          <cell r="Y955" t="str">
            <v>No</v>
          </cell>
          <cell r="AA955" t="str">
            <v>?</v>
          </cell>
          <cell r="AB955">
            <v>0.1</v>
          </cell>
          <cell r="AC955">
            <v>8035</v>
          </cell>
          <cell r="AD955">
            <v>39.83</v>
          </cell>
          <cell r="AE955">
            <v>2675.5398909999999</v>
          </cell>
        </row>
        <row r="956">
          <cell r="C956" t="str">
            <v>Lao P.D.R.</v>
          </cell>
          <cell r="D956" t="str">
            <v>Unitel [Lao P.D.R.]</v>
          </cell>
          <cell r="E956" t="str">
            <v>FTTH</v>
          </cell>
          <cell r="F956" t="str">
            <v>FTTH Fiber</v>
          </cell>
          <cell r="H956">
            <v>2</v>
          </cell>
          <cell r="I956" t="str">
            <v>Mbps</v>
          </cell>
          <cell r="J956">
            <v>2</v>
          </cell>
          <cell r="K956">
            <v>256</v>
          </cell>
          <cell r="L956" t="str">
            <v>Kbps</v>
          </cell>
          <cell r="P956" t="str">
            <v>LAK</v>
          </cell>
          <cell r="Q956">
            <v>400000</v>
          </cell>
          <cell r="R956" t="str">
            <v>?</v>
          </cell>
          <cell r="S956">
            <v>290000</v>
          </cell>
          <cell r="V956">
            <v>6</v>
          </cell>
          <cell r="W956" t="str">
            <v>No</v>
          </cell>
          <cell r="X956" t="str">
            <v>No</v>
          </cell>
          <cell r="Y956" t="str">
            <v>No</v>
          </cell>
          <cell r="AA956" t="str">
            <v>?</v>
          </cell>
          <cell r="AB956">
            <v>0.1</v>
          </cell>
          <cell r="AC956">
            <v>8035</v>
          </cell>
          <cell r="AD956">
            <v>36.090000000000003</v>
          </cell>
          <cell r="AE956">
            <v>2675.5398909999999</v>
          </cell>
        </row>
        <row r="957">
          <cell r="C957" t="str">
            <v>Lao P.D.R.</v>
          </cell>
          <cell r="D957" t="str">
            <v>Unitel [Lao P.D.R.]</v>
          </cell>
          <cell r="E957" t="str">
            <v>ADSL</v>
          </cell>
          <cell r="F957" t="str">
            <v>ADSL full package:512/256 Kbps</v>
          </cell>
          <cell r="H957">
            <v>512</v>
          </cell>
          <cell r="I957" t="str">
            <v>Kbps</v>
          </cell>
          <cell r="J957">
            <v>0.51200000000000001</v>
          </cell>
          <cell r="K957">
            <v>256</v>
          </cell>
          <cell r="L957" t="str">
            <v>Kbps</v>
          </cell>
          <cell r="P957" t="str">
            <v>LAK</v>
          </cell>
          <cell r="Q957">
            <v>0</v>
          </cell>
          <cell r="R957">
            <v>0</v>
          </cell>
          <cell r="S957">
            <v>145000</v>
          </cell>
          <cell r="V957">
            <v>1</v>
          </cell>
          <cell r="W957" t="str">
            <v>?</v>
          </cell>
          <cell r="X957" t="str">
            <v>No</v>
          </cell>
          <cell r="Y957" t="str">
            <v>?</v>
          </cell>
          <cell r="AA957" t="str">
            <v>?</v>
          </cell>
          <cell r="AB957">
            <v>0.1</v>
          </cell>
          <cell r="AC957">
            <v>8035</v>
          </cell>
          <cell r="AD957">
            <v>18.05</v>
          </cell>
          <cell r="AE957">
            <v>2675.5398909999999</v>
          </cell>
        </row>
        <row r="958">
          <cell r="C958" t="str">
            <v>Lao P.D.R.</v>
          </cell>
          <cell r="D958" t="str">
            <v>Unitel [Lao P.D.R.]</v>
          </cell>
          <cell r="E958" t="str">
            <v>ADSL</v>
          </cell>
          <cell r="F958" t="str">
            <v>ADSL full package:512/256 Kbps</v>
          </cell>
          <cell r="H958">
            <v>512</v>
          </cell>
          <cell r="I958" t="str">
            <v>Kbps</v>
          </cell>
          <cell r="J958">
            <v>0.51200000000000001</v>
          </cell>
          <cell r="K958">
            <v>256</v>
          </cell>
          <cell r="L958" t="str">
            <v>Kbps</v>
          </cell>
          <cell r="P958" t="str">
            <v>LAK</v>
          </cell>
          <cell r="Q958">
            <v>0</v>
          </cell>
          <cell r="R958">
            <v>0</v>
          </cell>
          <cell r="S958">
            <v>130000</v>
          </cell>
          <cell r="V958">
            <v>6</v>
          </cell>
          <cell r="W958" t="str">
            <v>?</v>
          </cell>
          <cell r="X958" t="str">
            <v>No</v>
          </cell>
          <cell r="Y958" t="str">
            <v>?</v>
          </cell>
          <cell r="AA958" t="str">
            <v>?</v>
          </cell>
          <cell r="AB958">
            <v>0.1</v>
          </cell>
          <cell r="AC958">
            <v>8035</v>
          </cell>
          <cell r="AD958">
            <v>16.18</v>
          </cell>
          <cell r="AE958">
            <v>2675.5398909999999</v>
          </cell>
        </row>
        <row r="959">
          <cell r="C959" t="str">
            <v>Lao P.D.R.</v>
          </cell>
          <cell r="D959" t="str">
            <v>Unitel [Lao P.D.R.]</v>
          </cell>
          <cell r="E959" t="str">
            <v>ADSL</v>
          </cell>
          <cell r="F959" t="str">
            <v>ADSL full package:512/256 Kbps</v>
          </cell>
          <cell r="H959">
            <v>512</v>
          </cell>
          <cell r="I959" t="str">
            <v>Kbps</v>
          </cell>
          <cell r="J959">
            <v>0.51200000000000001</v>
          </cell>
          <cell r="K959">
            <v>256</v>
          </cell>
          <cell r="L959" t="str">
            <v>Kbps</v>
          </cell>
          <cell r="P959" t="str">
            <v>LAK</v>
          </cell>
          <cell r="Q959">
            <v>0</v>
          </cell>
          <cell r="R959">
            <v>0</v>
          </cell>
          <cell r="S959">
            <v>115000</v>
          </cell>
          <cell r="V959">
            <v>12</v>
          </cell>
          <cell r="W959" t="str">
            <v>?</v>
          </cell>
          <cell r="X959" t="str">
            <v>No</v>
          </cell>
          <cell r="Y959" t="str">
            <v>?</v>
          </cell>
          <cell r="AA959" t="str">
            <v>?</v>
          </cell>
          <cell r="AB959">
            <v>0.1</v>
          </cell>
          <cell r="AC959">
            <v>8035</v>
          </cell>
          <cell r="AD959">
            <v>14.31</v>
          </cell>
          <cell r="AE959">
            <v>2675.5398909999999</v>
          </cell>
        </row>
        <row r="960">
          <cell r="C960" t="str">
            <v>Lao P.D.R.</v>
          </cell>
          <cell r="D960" t="str">
            <v>Unitel [Lao P.D.R.]</v>
          </cell>
          <cell r="E960" t="str">
            <v>ADSL</v>
          </cell>
          <cell r="F960" t="str">
            <v>ADSL full package:1Mbps/512Kbps</v>
          </cell>
          <cell r="H960">
            <v>1</v>
          </cell>
          <cell r="I960" t="str">
            <v>Mbps</v>
          </cell>
          <cell r="J960">
            <v>1</v>
          </cell>
          <cell r="K960">
            <v>512</v>
          </cell>
          <cell r="L960" t="str">
            <v>Kbps</v>
          </cell>
          <cell r="P960" t="str">
            <v>LAK</v>
          </cell>
          <cell r="Q960">
            <v>0</v>
          </cell>
          <cell r="R960">
            <v>0</v>
          </cell>
          <cell r="S960">
            <v>240000</v>
          </cell>
          <cell r="V960">
            <v>1</v>
          </cell>
          <cell r="W960" t="str">
            <v>?</v>
          </cell>
          <cell r="X960" t="str">
            <v>No</v>
          </cell>
          <cell r="Y960" t="str">
            <v>?</v>
          </cell>
          <cell r="AA960" t="str">
            <v>?</v>
          </cell>
          <cell r="AB960">
            <v>0.1</v>
          </cell>
          <cell r="AC960">
            <v>8035</v>
          </cell>
          <cell r="AD960">
            <v>29.87</v>
          </cell>
          <cell r="AE960">
            <v>2675.5398909999999</v>
          </cell>
        </row>
        <row r="961">
          <cell r="C961" t="str">
            <v>Lao P.D.R.</v>
          </cell>
          <cell r="D961" t="str">
            <v>Unitel [Lao P.D.R.]</v>
          </cell>
          <cell r="E961" t="str">
            <v>ADSL</v>
          </cell>
          <cell r="F961" t="str">
            <v>ADSL full package:1Mbps/512Kbps</v>
          </cell>
          <cell r="H961">
            <v>1</v>
          </cell>
          <cell r="I961" t="str">
            <v>Mbps</v>
          </cell>
          <cell r="J961">
            <v>1</v>
          </cell>
          <cell r="K961">
            <v>512</v>
          </cell>
          <cell r="L961" t="str">
            <v>Kbps</v>
          </cell>
          <cell r="P961" t="str">
            <v>LAK</v>
          </cell>
          <cell r="Q961">
            <v>0</v>
          </cell>
          <cell r="R961">
            <v>0</v>
          </cell>
          <cell r="S961">
            <v>215000</v>
          </cell>
          <cell r="V961">
            <v>6</v>
          </cell>
          <cell r="W961" t="str">
            <v>?</v>
          </cell>
          <cell r="X961" t="str">
            <v>No</v>
          </cell>
          <cell r="Y961" t="str">
            <v>?</v>
          </cell>
          <cell r="AA961" t="str">
            <v>?</v>
          </cell>
          <cell r="AB961">
            <v>0.1</v>
          </cell>
          <cell r="AC961">
            <v>8035</v>
          </cell>
          <cell r="AD961">
            <v>26.76</v>
          </cell>
          <cell r="AE961">
            <v>2675.5398909999999</v>
          </cell>
        </row>
        <row r="962">
          <cell r="C962" t="str">
            <v>Lao P.D.R.</v>
          </cell>
          <cell r="D962" t="str">
            <v>Unitel [Lao P.D.R.]</v>
          </cell>
          <cell r="E962" t="str">
            <v>ADSL</v>
          </cell>
          <cell r="F962" t="str">
            <v>ADSL full package:1Mbps/512Kbps</v>
          </cell>
          <cell r="H962">
            <v>1</v>
          </cell>
          <cell r="I962" t="str">
            <v>Mbps</v>
          </cell>
          <cell r="J962">
            <v>1</v>
          </cell>
          <cell r="K962">
            <v>512</v>
          </cell>
          <cell r="L962" t="str">
            <v>Kbps</v>
          </cell>
          <cell r="P962" t="str">
            <v>LAK</v>
          </cell>
          <cell r="Q962">
            <v>0</v>
          </cell>
          <cell r="R962">
            <v>0</v>
          </cell>
          <cell r="S962">
            <v>190000</v>
          </cell>
          <cell r="V962">
            <v>12</v>
          </cell>
          <cell r="W962" t="str">
            <v>?</v>
          </cell>
          <cell r="X962" t="str">
            <v>No</v>
          </cell>
          <cell r="Y962" t="str">
            <v>?</v>
          </cell>
          <cell r="AA962" t="str">
            <v>?</v>
          </cell>
          <cell r="AB962">
            <v>0.1</v>
          </cell>
          <cell r="AC962">
            <v>8035</v>
          </cell>
          <cell r="AD962">
            <v>23.65</v>
          </cell>
          <cell r="AE962">
            <v>2675.5398909999999</v>
          </cell>
        </row>
        <row r="963">
          <cell r="C963" t="str">
            <v>Lao P.D.R.</v>
          </cell>
          <cell r="D963" t="str">
            <v>Unitel [Lao P.D.R.]</v>
          </cell>
          <cell r="E963" t="str">
            <v>ADSL</v>
          </cell>
          <cell r="F963" t="str">
            <v>ADSL full package:1.5Mbps/1Mbps</v>
          </cell>
          <cell r="H963">
            <v>1.5</v>
          </cell>
          <cell r="I963" t="str">
            <v>Mbps</v>
          </cell>
          <cell r="J963">
            <v>1.5</v>
          </cell>
          <cell r="K963">
            <v>1</v>
          </cell>
          <cell r="L963" t="str">
            <v>Mbps</v>
          </cell>
          <cell r="P963" t="str">
            <v>LAK</v>
          </cell>
          <cell r="Q963">
            <v>0</v>
          </cell>
          <cell r="R963">
            <v>0</v>
          </cell>
          <cell r="S963">
            <v>300000</v>
          </cell>
          <cell r="V963">
            <v>1</v>
          </cell>
          <cell r="W963" t="str">
            <v>?</v>
          </cell>
          <cell r="X963" t="str">
            <v>No</v>
          </cell>
          <cell r="Y963" t="str">
            <v>?</v>
          </cell>
          <cell r="AA963" t="str">
            <v>?</v>
          </cell>
          <cell r="AB963">
            <v>0.1</v>
          </cell>
          <cell r="AC963">
            <v>8035</v>
          </cell>
          <cell r="AD963">
            <v>37.340000000000003</v>
          </cell>
          <cell r="AE963">
            <v>2675.5398909999999</v>
          </cell>
        </row>
        <row r="964">
          <cell r="C964" t="str">
            <v>Lao P.D.R.</v>
          </cell>
          <cell r="D964" t="str">
            <v>Unitel [Lao P.D.R.]</v>
          </cell>
          <cell r="E964" t="str">
            <v>ADSL</v>
          </cell>
          <cell r="F964" t="str">
            <v>ADSL full package:1.5Mbps/1Mbps</v>
          </cell>
          <cell r="H964">
            <v>1.5</v>
          </cell>
          <cell r="I964" t="str">
            <v>Mbps</v>
          </cell>
          <cell r="J964">
            <v>1.5</v>
          </cell>
          <cell r="K964">
            <v>1</v>
          </cell>
          <cell r="L964" t="str">
            <v>Mbps</v>
          </cell>
          <cell r="P964" t="str">
            <v>LAK</v>
          </cell>
          <cell r="Q964">
            <v>0</v>
          </cell>
          <cell r="R964">
            <v>0</v>
          </cell>
          <cell r="S964">
            <v>270000</v>
          </cell>
          <cell r="V964">
            <v>6</v>
          </cell>
          <cell r="W964" t="str">
            <v>?</v>
          </cell>
          <cell r="X964" t="str">
            <v>No</v>
          </cell>
          <cell r="Y964" t="str">
            <v>?</v>
          </cell>
          <cell r="AA964" t="str">
            <v>?</v>
          </cell>
          <cell r="AB964">
            <v>0.1</v>
          </cell>
          <cell r="AC964">
            <v>8035</v>
          </cell>
          <cell r="AD964">
            <v>33.6</v>
          </cell>
          <cell r="AE964">
            <v>2675.5398909999999</v>
          </cell>
        </row>
        <row r="965">
          <cell r="C965" t="str">
            <v>Lao P.D.R.</v>
          </cell>
          <cell r="D965" t="str">
            <v>Unitel [Lao P.D.R.]</v>
          </cell>
          <cell r="E965" t="str">
            <v>ADSL</v>
          </cell>
          <cell r="F965" t="str">
            <v>ADSL full package:1.5Mbps/1Mbps</v>
          </cell>
          <cell r="H965">
            <v>1.5</v>
          </cell>
          <cell r="I965" t="str">
            <v>Mbps</v>
          </cell>
          <cell r="J965">
            <v>1.5</v>
          </cell>
          <cell r="K965">
            <v>1</v>
          </cell>
          <cell r="L965" t="str">
            <v>Mbps</v>
          </cell>
          <cell r="P965" t="str">
            <v>LAK</v>
          </cell>
          <cell r="Q965">
            <v>0</v>
          </cell>
          <cell r="R965">
            <v>0</v>
          </cell>
          <cell r="S965">
            <v>240000</v>
          </cell>
          <cell r="V965">
            <v>12</v>
          </cell>
          <cell r="W965" t="str">
            <v>?</v>
          </cell>
          <cell r="X965" t="str">
            <v>No</v>
          </cell>
          <cell r="Y965" t="str">
            <v>?</v>
          </cell>
          <cell r="AA965" t="str">
            <v>?</v>
          </cell>
          <cell r="AB965">
            <v>0.1</v>
          </cell>
          <cell r="AC965">
            <v>8035</v>
          </cell>
          <cell r="AD965">
            <v>29.87</v>
          </cell>
          <cell r="AE965">
            <v>2675.5398909999999</v>
          </cell>
        </row>
        <row r="966">
          <cell r="C966" t="str">
            <v>Lao P.D.R.</v>
          </cell>
          <cell r="D966" t="str">
            <v>Unitel [Lao P.D.R.]</v>
          </cell>
          <cell r="E966" t="str">
            <v>ADSL</v>
          </cell>
          <cell r="F966" t="str">
            <v>ADSL full package:2Mbps/1Mbps</v>
          </cell>
          <cell r="H966">
            <v>2</v>
          </cell>
          <cell r="I966" t="str">
            <v>Mbps</v>
          </cell>
          <cell r="J966">
            <v>2</v>
          </cell>
          <cell r="K966">
            <v>1</v>
          </cell>
          <cell r="L966" t="str">
            <v>Mbps</v>
          </cell>
          <cell r="P966" t="str">
            <v>LAK</v>
          </cell>
          <cell r="Q966">
            <v>0</v>
          </cell>
          <cell r="R966">
            <v>0</v>
          </cell>
          <cell r="S966">
            <v>360000</v>
          </cell>
          <cell r="V966">
            <v>1</v>
          </cell>
          <cell r="W966" t="str">
            <v>?</v>
          </cell>
          <cell r="X966" t="str">
            <v>No</v>
          </cell>
          <cell r="Y966" t="str">
            <v>?</v>
          </cell>
          <cell r="AA966" t="str">
            <v>?</v>
          </cell>
          <cell r="AB966">
            <v>0.1</v>
          </cell>
          <cell r="AC966">
            <v>8035</v>
          </cell>
          <cell r="AD966">
            <v>44.8</v>
          </cell>
          <cell r="AE966">
            <v>2675.5398909999999</v>
          </cell>
        </row>
        <row r="967">
          <cell r="C967" t="str">
            <v>Lao P.D.R.</v>
          </cell>
          <cell r="D967" t="str">
            <v>Unitel [Lao P.D.R.]</v>
          </cell>
          <cell r="E967" t="str">
            <v>ADSL</v>
          </cell>
          <cell r="F967" t="str">
            <v>ADSL full package:2Mbps/1Mbps</v>
          </cell>
          <cell r="H967">
            <v>2</v>
          </cell>
          <cell r="I967" t="str">
            <v>Mbps</v>
          </cell>
          <cell r="J967">
            <v>2</v>
          </cell>
          <cell r="K967">
            <v>1</v>
          </cell>
          <cell r="L967" t="str">
            <v>Mbps</v>
          </cell>
          <cell r="P967" t="str">
            <v>LAK</v>
          </cell>
          <cell r="Q967">
            <v>0</v>
          </cell>
          <cell r="R967">
            <v>0</v>
          </cell>
          <cell r="S967">
            <v>325000</v>
          </cell>
          <cell r="V967">
            <v>6</v>
          </cell>
          <cell r="W967" t="str">
            <v>?</v>
          </cell>
          <cell r="X967" t="str">
            <v>No</v>
          </cell>
          <cell r="Y967" t="str">
            <v>?</v>
          </cell>
          <cell r="AA967" t="str">
            <v>?</v>
          </cell>
          <cell r="AB967">
            <v>0.1</v>
          </cell>
          <cell r="AC967">
            <v>8035</v>
          </cell>
          <cell r="AD967">
            <v>40.450000000000003</v>
          </cell>
          <cell r="AE967">
            <v>2675.5398909999999</v>
          </cell>
        </row>
        <row r="968">
          <cell r="C968" t="str">
            <v>Lao P.D.R.</v>
          </cell>
          <cell r="D968" t="str">
            <v>Unitel [Lao P.D.R.]</v>
          </cell>
          <cell r="E968" t="str">
            <v>ADSL</v>
          </cell>
          <cell r="F968" t="str">
            <v>ADSL full package:2Mbps/1Mbps</v>
          </cell>
          <cell r="H968">
            <v>2</v>
          </cell>
          <cell r="I968" t="str">
            <v>Mbps</v>
          </cell>
          <cell r="J968">
            <v>2</v>
          </cell>
          <cell r="K968">
            <v>1</v>
          </cell>
          <cell r="L968" t="str">
            <v>Mbps</v>
          </cell>
          <cell r="P968" t="str">
            <v>LAK</v>
          </cell>
          <cell r="Q968">
            <v>0</v>
          </cell>
          <cell r="R968">
            <v>0</v>
          </cell>
          <cell r="S968">
            <v>290000</v>
          </cell>
          <cell r="V968">
            <v>12</v>
          </cell>
          <cell r="W968" t="str">
            <v>?</v>
          </cell>
          <cell r="X968" t="str">
            <v>No</v>
          </cell>
          <cell r="Y968" t="str">
            <v>?</v>
          </cell>
          <cell r="AA968" t="str">
            <v>?</v>
          </cell>
          <cell r="AB968">
            <v>0.1</v>
          </cell>
          <cell r="AC968">
            <v>8035</v>
          </cell>
          <cell r="AD968">
            <v>36.090000000000003</v>
          </cell>
          <cell r="AE968">
            <v>2675.5398909999999</v>
          </cell>
        </row>
        <row r="969">
          <cell r="C969" t="str">
            <v>Lao P.D.R.</v>
          </cell>
          <cell r="D969" t="str">
            <v>Unitel [Lao P.D.R.]</v>
          </cell>
          <cell r="E969" t="str">
            <v>ADSL</v>
          </cell>
          <cell r="F969" t="str">
            <v>ADSL full package:4Mbps/1Mbps</v>
          </cell>
          <cell r="H969">
            <v>4</v>
          </cell>
          <cell r="I969" t="str">
            <v>Mbps</v>
          </cell>
          <cell r="J969">
            <v>4</v>
          </cell>
          <cell r="K969">
            <v>1</v>
          </cell>
          <cell r="L969" t="str">
            <v>Mbps</v>
          </cell>
          <cell r="P969" t="str">
            <v>LAK</v>
          </cell>
          <cell r="Q969">
            <v>0</v>
          </cell>
          <cell r="R969">
            <v>0</v>
          </cell>
          <cell r="S969">
            <v>1190000</v>
          </cell>
          <cell r="V969">
            <v>1</v>
          </cell>
          <cell r="W969" t="str">
            <v>?</v>
          </cell>
          <cell r="X969" t="str">
            <v>No</v>
          </cell>
          <cell r="Y969" t="str">
            <v>?</v>
          </cell>
          <cell r="AA969" t="str">
            <v>?</v>
          </cell>
          <cell r="AB969">
            <v>0.1</v>
          </cell>
          <cell r="AC969">
            <v>8035</v>
          </cell>
          <cell r="AD969">
            <v>148.1</v>
          </cell>
          <cell r="AE969">
            <v>2675.5398909999999</v>
          </cell>
        </row>
        <row r="970">
          <cell r="C970" t="str">
            <v>Lao P.D.R.</v>
          </cell>
          <cell r="D970" t="str">
            <v>Unitel [Lao P.D.R.]</v>
          </cell>
          <cell r="E970" t="str">
            <v>ADSL</v>
          </cell>
          <cell r="F970" t="str">
            <v>ADSL full package:4Mbps/1Mbps</v>
          </cell>
          <cell r="H970">
            <v>4</v>
          </cell>
          <cell r="I970" t="str">
            <v>Mbps</v>
          </cell>
          <cell r="J970">
            <v>4</v>
          </cell>
          <cell r="K970">
            <v>1</v>
          </cell>
          <cell r="L970" t="str">
            <v>Mbps</v>
          </cell>
          <cell r="P970" t="str">
            <v>LAK</v>
          </cell>
          <cell r="Q970">
            <v>0</v>
          </cell>
          <cell r="R970">
            <v>0</v>
          </cell>
          <cell r="S970">
            <v>1070000</v>
          </cell>
          <cell r="V970">
            <v>6</v>
          </cell>
          <cell r="W970" t="str">
            <v>?</v>
          </cell>
          <cell r="X970" t="str">
            <v>No</v>
          </cell>
          <cell r="Y970" t="str">
            <v>?</v>
          </cell>
          <cell r="AA970" t="str">
            <v>?</v>
          </cell>
          <cell r="AB970">
            <v>0.1</v>
          </cell>
          <cell r="AC970">
            <v>8035</v>
          </cell>
          <cell r="AD970">
            <v>133.16999999999999</v>
          </cell>
          <cell r="AE970">
            <v>2675.5398909999999</v>
          </cell>
        </row>
        <row r="971">
          <cell r="C971" t="str">
            <v>Lao P.D.R.</v>
          </cell>
          <cell r="D971" t="str">
            <v>Unitel [Lao P.D.R.]</v>
          </cell>
          <cell r="E971" t="str">
            <v>ADSL</v>
          </cell>
          <cell r="F971" t="str">
            <v>ADSL full package:4Mbps/1Mbps</v>
          </cell>
          <cell r="H971">
            <v>4</v>
          </cell>
          <cell r="I971" t="str">
            <v>Mbps</v>
          </cell>
          <cell r="J971">
            <v>4</v>
          </cell>
          <cell r="K971">
            <v>1</v>
          </cell>
          <cell r="L971" t="str">
            <v>Mbps</v>
          </cell>
          <cell r="P971" t="str">
            <v>LAK</v>
          </cell>
          <cell r="Q971">
            <v>0</v>
          </cell>
          <cell r="R971">
            <v>0</v>
          </cell>
          <cell r="S971">
            <v>950000</v>
          </cell>
          <cell r="V971">
            <v>12</v>
          </cell>
          <cell r="W971" t="str">
            <v>?</v>
          </cell>
          <cell r="X971" t="str">
            <v>No</v>
          </cell>
          <cell r="Y971" t="str">
            <v>?</v>
          </cell>
          <cell r="AA971" t="str">
            <v>?</v>
          </cell>
          <cell r="AB971">
            <v>0.1</v>
          </cell>
          <cell r="AC971">
            <v>8035</v>
          </cell>
          <cell r="AD971">
            <v>118.23</v>
          </cell>
          <cell r="AE971">
            <v>2675.5398909999999</v>
          </cell>
        </row>
        <row r="972">
          <cell r="C972" t="str">
            <v>Libya</v>
          </cell>
          <cell r="D972" t="str">
            <v>Libya Telecom &amp; Technology (LTT) [Libya]</v>
          </cell>
          <cell r="E972" t="str">
            <v>WiMax</v>
          </cell>
          <cell r="F972" t="str">
            <v>LIBYAMAX</v>
          </cell>
          <cell r="G972" t="str">
            <v>Up to</v>
          </cell>
          <cell r="H972">
            <v>2</v>
          </cell>
          <cell r="I972" t="str">
            <v>Mbps</v>
          </cell>
          <cell r="J972">
            <v>2</v>
          </cell>
          <cell r="M972">
            <v>15</v>
          </cell>
          <cell r="N972" t="str">
            <v>GB</v>
          </cell>
          <cell r="O972">
            <v>15</v>
          </cell>
          <cell r="P972" t="str">
            <v>LYD</v>
          </cell>
          <cell r="Q972" t="str">
            <v>?</v>
          </cell>
          <cell r="R972">
            <v>190</v>
          </cell>
          <cell r="S972">
            <v>30</v>
          </cell>
          <cell r="W972" t="str">
            <v>?</v>
          </cell>
          <cell r="X972" t="str">
            <v>No</v>
          </cell>
          <cell r="Y972" t="str">
            <v>?</v>
          </cell>
          <cell r="AA972" t="str">
            <v>?</v>
          </cell>
          <cell r="AC972">
            <v>1.21</v>
          </cell>
          <cell r="AD972">
            <v>24.79</v>
          </cell>
          <cell r="AE972">
            <v>0.72388268700000002</v>
          </cell>
        </row>
        <row r="973">
          <cell r="C973" t="str">
            <v>Libya</v>
          </cell>
          <cell r="D973" t="str">
            <v>Libya Telecom &amp; Technology (LTT) [Libya]</v>
          </cell>
          <cell r="E973" t="str">
            <v>ADSL</v>
          </cell>
          <cell r="F973" t="str">
            <v>LIBYAADSL</v>
          </cell>
          <cell r="H973">
            <v>512</v>
          </cell>
          <cell r="I973" t="str">
            <v>Kbps</v>
          </cell>
          <cell r="J973">
            <v>0.51200000000000001</v>
          </cell>
          <cell r="M973">
            <v>20</v>
          </cell>
          <cell r="N973" t="str">
            <v>GB</v>
          </cell>
          <cell r="O973">
            <v>20</v>
          </cell>
          <cell r="P973" t="str">
            <v>LYD</v>
          </cell>
          <cell r="Q973" t="str">
            <v>?</v>
          </cell>
          <cell r="R973">
            <v>70</v>
          </cell>
          <cell r="S973">
            <v>30</v>
          </cell>
          <cell r="W973" t="str">
            <v>?</v>
          </cell>
          <cell r="X973" t="str">
            <v>No</v>
          </cell>
          <cell r="Y973" t="str">
            <v>?</v>
          </cell>
          <cell r="AA973" t="str">
            <v>?</v>
          </cell>
          <cell r="AC973">
            <v>1.21</v>
          </cell>
          <cell r="AD973">
            <v>24.79</v>
          </cell>
          <cell r="AE973">
            <v>0.72388268700000002</v>
          </cell>
        </row>
        <row r="974">
          <cell r="C974" t="str">
            <v>Madagascar</v>
          </cell>
          <cell r="D974" t="str">
            <v>Blueline [Madagascar]</v>
          </cell>
          <cell r="E974" t="str">
            <v>WiMax</v>
          </cell>
          <cell r="F974" t="str">
            <v>Internet illimite 1 Mbps</v>
          </cell>
          <cell r="H974">
            <v>1</v>
          </cell>
          <cell r="I974" t="str">
            <v>Mbps</v>
          </cell>
          <cell r="J974">
            <v>1</v>
          </cell>
          <cell r="P974" t="str">
            <v>MGA</v>
          </cell>
          <cell r="Q974">
            <v>0</v>
          </cell>
          <cell r="R974" t="str">
            <v>?</v>
          </cell>
          <cell r="S974">
            <v>129000</v>
          </cell>
          <cell r="V974">
            <v>12</v>
          </cell>
          <cell r="W974" t="str">
            <v>No</v>
          </cell>
          <cell r="X974" t="str">
            <v>No</v>
          </cell>
          <cell r="Y974" t="str">
            <v>No</v>
          </cell>
          <cell r="AA974" t="str">
            <v>Yes</v>
          </cell>
          <cell r="AB974">
            <v>0.2</v>
          </cell>
          <cell r="AC974">
            <v>2505.6100999999999</v>
          </cell>
          <cell r="AD974">
            <v>51.48</v>
          </cell>
          <cell r="AE974">
            <v>745.24400070000002</v>
          </cell>
        </row>
        <row r="975">
          <cell r="C975" t="str">
            <v>Madagascar</v>
          </cell>
          <cell r="D975" t="str">
            <v>Blueline [Madagascar]</v>
          </cell>
          <cell r="E975" t="str">
            <v>WiMax</v>
          </cell>
          <cell r="F975" t="str">
            <v>Internet illimite 2 Mbps</v>
          </cell>
          <cell r="H975">
            <v>2</v>
          </cell>
          <cell r="I975" t="str">
            <v>Mbps</v>
          </cell>
          <cell r="J975">
            <v>2</v>
          </cell>
          <cell r="P975" t="str">
            <v>MGA</v>
          </cell>
          <cell r="Q975">
            <v>0</v>
          </cell>
          <cell r="R975" t="str">
            <v>?</v>
          </cell>
          <cell r="S975">
            <v>169000</v>
          </cell>
          <cell r="V975">
            <v>12</v>
          </cell>
          <cell r="W975" t="str">
            <v>No</v>
          </cell>
          <cell r="X975" t="str">
            <v>No</v>
          </cell>
          <cell r="Y975" t="str">
            <v>No</v>
          </cell>
          <cell r="AA975" t="str">
            <v>Yes</v>
          </cell>
          <cell r="AB975">
            <v>0.2</v>
          </cell>
          <cell r="AC975">
            <v>2505.6100999999999</v>
          </cell>
          <cell r="AD975">
            <v>67.45</v>
          </cell>
          <cell r="AE975">
            <v>745.24400070000002</v>
          </cell>
        </row>
        <row r="976">
          <cell r="C976" t="str">
            <v>Malaysia</v>
          </cell>
          <cell r="D976" t="str">
            <v>Maxis Communications [Malaysia]</v>
          </cell>
          <cell r="E976" t="str">
            <v>Fibre</v>
          </cell>
          <cell r="F976" t="str">
            <v>Home fibre internet</v>
          </cell>
          <cell r="H976">
            <v>10</v>
          </cell>
          <cell r="I976" t="str">
            <v>Mbps</v>
          </cell>
          <cell r="J976">
            <v>10</v>
          </cell>
          <cell r="M976" t="str">
            <v>Unlimited</v>
          </cell>
          <cell r="O976" t="str">
            <v>Unlimited</v>
          </cell>
          <cell r="P976" t="str">
            <v>MYR</v>
          </cell>
          <cell r="Q976">
            <v>0</v>
          </cell>
          <cell r="R976">
            <v>0</v>
          </cell>
          <cell r="S976">
            <v>148</v>
          </cell>
          <cell r="V976">
            <v>24</v>
          </cell>
          <cell r="W976" t="str">
            <v>No</v>
          </cell>
          <cell r="X976" t="str">
            <v>No</v>
          </cell>
          <cell r="Y976" t="str">
            <v>Yes</v>
          </cell>
          <cell r="Z976" t="str">
            <v>Free calls to Maxis lines</v>
          </cell>
          <cell r="AA976" t="str">
            <v>?</v>
          </cell>
          <cell r="AC976">
            <v>3.28</v>
          </cell>
          <cell r="AD976">
            <v>45.12</v>
          </cell>
          <cell r="AE976">
            <v>1.421932148</v>
          </cell>
        </row>
        <row r="977">
          <cell r="C977" t="str">
            <v>Malaysia</v>
          </cell>
          <cell r="D977" t="str">
            <v>Maxis Communications [Malaysia]</v>
          </cell>
          <cell r="E977" t="str">
            <v>Fibre</v>
          </cell>
          <cell r="F977" t="str">
            <v>Home fibre internet</v>
          </cell>
          <cell r="H977">
            <v>20</v>
          </cell>
          <cell r="I977" t="str">
            <v>Mbps</v>
          </cell>
          <cell r="J977">
            <v>20</v>
          </cell>
          <cell r="M977" t="str">
            <v>Unlimited</v>
          </cell>
          <cell r="O977" t="str">
            <v>Unlimited</v>
          </cell>
          <cell r="P977" t="str">
            <v>MYR</v>
          </cell>
          <cell r="Q977">
            <v>0</v>
          </cell>
          <cell r="R977">
            <v>0</v>
          </cell>
          <cell r="S977">
            <v>198</v>
          </cell>
          <cell r="V977">
            <v>24</v>
          </cell>
          <cell r="W977" t="str">
            <v>No</v>
          </cell>
          <cell r="X977" t="str">
            <v>No</v>
          </cell>
          <cell r="Y977" t="str">
            <v>Yes</v>
          </cell>
          <cell r="Z977" t="str">
            <v>Free calls to Maxis lines</v>
          </cell>
          <cell r="AA977" t="str">
            <v>?</v>
          </cell>
          <cell r="AC977">
            <v>3.28</v>
          </cell>
          <cell r="AD977">
            <v>60.37</v>
          </cell>
          <cell r="AE977">
            <v>1.421932148</v>
          </cell>
        </row>
        <row r="978">
          <cell r="C978" t="str">
            <v>Malaysia</v>
          </cell>
          <cell r="D978" t="str">
            <v>Maxis Communications [Malaysia]</v>
          </cell>
          <cell r="E978" t="str">
            <v>Fibre</v>
          </cell>
          <cell r="F978" t="str">
            <v>Home fibre internet</v>
          </cell>
          <cell r="H978">
            <v>30</v>
          </cell>
          <cell r="I978" t="str">
            <v>Mbps</v>
          </cell>
          <cell r="J978">
            <v>30</v>
          </cell>
          <cell r="M978" t="str">
            <v>Unlimited</v>
          </cell>
          <cell r="O978" t="str">
            <v>Unlimited</v>
          </cell>
          <cell r="P978" t="str">
            <v>MYR</v>
          </cell>
          <cell r="Q978">
            <v>0</v>
          </cell>
          <cell r="R978">
            <v>0</v>
          </cell>
          <cell r="S978">
            <v>248</v>
          </cell>
          <cell r="V978">
            <v>24</v>
          </cell>
          <cell r="W978" t="str">
            <v>No</v>
          </cell>
          <cell r="X978" t="str">
            <v>No</v>
          </cell>
          <cell r="Y978" t="str">
            <v>Yes</v>
          </cell>
          <cell r="Z978" t="str">
            <v>Free calls to Maxis lines</v>
          </cell>
          <cell r="AA978" t="str">
            <v>?</v>
          </cell>
          <cell r="AC978">
            <v>3.28</v>
          </cell>
          <cell r="AD978">
            <v>75.61</v>
          </cell>
          <cell r="AE978">
            <v>1.421932148</v>
          </cell>
        </row>
        <row r="979">
          <cell r="C979" t="str">
            <v>Malaysia</v>
          </cell>
          <cell r="D979" t="str">
            <v>Maxis Communications [Malaysia]</v>
          </cell>
          <cell r="E979" t="str">
            <v>Fibre</v>
          </cell>
          <cell r="F979" t="str">
            <v>Home wired internet</v>
          </cell>
          <cell r="H979">
            <v>1</v>
          </cell>
          <cell r="I979" t="str">
            <v>Mbps</v>
          </cell>
          <cell r="J979">
            <v>1</v>
          </cell>
          <cell r="M979" t="str">
            <v>Unlimited</v>
          </cell>
          <cell r="O979" t="str">
            <v>Unlimited</v>
          </cell>
          <cell r="P979" t="str">
            <v>MYR</v>
          </cell>
          <cell r="Q979">
            <v>100</v>
          </cell>
          <cell r="R979">
            <v>0</v>
          </cell>
          <cell r="S979">
            <v>78</v>
          </cell>
          <cell r="V979">
            <v>12</v>
          </cell>
          <cell r="W979" t="str">
            <v>No</v>
          </cell>
          <cell r="X979" t="str">
            <v>No</v>
          </cell>
          <cell r="Y979" t="str">
            <v>Yes</v>
          </cell>
          <cell r="AA979" t="str">
            <v>?</v>
          </cell>
          <cell r="AC979">
            <v>3.28</v>
          </cell>
          <cell r="AD979">
            <v>23.78</v>
          </cell>
          <cell r="AE979">
            <v>1.421932148</v>
          </cell>
        </row>
        <row r="980">
          <cell r="C980" t="str">
            <v>Malaysia</v>
          </cell>
          <cell r="D980" t="str">
            <v>Maxis Communications [Malaysia]</v>
          </cell>
          <cell r="E980" t="str">
            <v>Fibre</v>
          </cell>
          <cell r="F980" t="str">
            <v>Home wired internet</v>
          </cell>
          <cell r="H980">
            <v>2</v>
          </cell>
          <cell r="I980" t="str">
            <v>Mbps</v>
          </cell>
          <cell r="J980">
            <v>2</v>
          </cell>
          <cell r="M980" t="str">
            <v>Unlimited</v>
          </cell>
          <cell r="O980" t="str">
            <v>Unlimited</v>
          </cell>
          <cell r="P980" t="str">
            <v>MYR</v>
          </cell>
          <cell r="Q980">
            <v>100</v>
          </cell>
          <cell r="R980">
            <v>0</v>
          </cell>
          <cell r="S980">
            <v>98</v>
          </cell>
          <cell r="V980">
            <v>12</v>
          </cell>
          <cell r="W980" t="str">
            <v>No</v>
          </cell>
          <cell r="X980" t="str">
            <v>No</v>
          </cell>
          <cell r="Y980" t="str">
            <v>Yes</v>
          </cell>
          <cell r="AA980" t="str">
            <v>?</v>
          </cell>
          <cell r="AC980">
            <v>3.28</v>
          </cell>
          <cell r="AD980">
            <v>29.88</v>
          </cell>
          <cell r="AE980">
            <v>1.421932148</v>
          </cell>
        </row>
        <row r="981">
          <cell r="C981" t="str">
            <v>Malaysia</v>
          </cell>
          <cell r="D981" t="str">
            <v>Maxis Communications [Malaysia]</v>
          </cell>
          <cell r="E981" t="str">
            <v>Fibre</v>
          </cell>
          <cell r="F981" t="str">
            <v>Home wired internet / Office</v>
          </cell>
          <cell r="H981">
            <v>1</v>
          </cell>
          <cell r="I981" t="str">
            <v>Mbps</v>
          </cell>
          <cell r="J981">
            <v>1</v>
          </cell>
          <cell r="M981" t="str">
            <v>Unlimited</v>
          </cell>
          <cell r="O981" t="str">
            <v>Unlimited</v>
          </cell>
          <cell r="P981" t="str">
            <v>MYR</v>
          </cell>
          <cell r="Q981">
            <v>100</v>
          </cell>
          <cell r="R981">
            <v>0</v>
          </cell>
          <cell r="S981">
            <v>150</v>
          </cell>
          <cell r="V981">
            <v>18</v>
          </cell>
          <cell r="W981" t="str">
            <v>No</v>
          </cell>
          <cell r="X981" t="str">
            <v>No</v>
          </cell>
          <cell r="Y981" t="str">
            <v>Yes</v>
          </cell>
          <cell r="AA981" t="str">
            <v>?</v>
          </cell>
          <cell r="AC981">
            <v>3.28</v>
          </cell>
          <cell r="AD981">
            <v>45.73</v>
          </cell>
          <cell r="AE981">
            <v>1.421932148</v>
          </cell>
        </row>
        <row r="982">
          <cell r="C982" t="str">
            <v>Malaysia</v>
          </cell>
          <cell r="D982" t="str">
            <v>Telekom Malaysia [Malaysia]</v>
          </cell>
          <cell r="E982" t="str">
            <v>ADSL</v>
          </cell>
          <cell r="F982" t="str">
            <v>Streamyx</v>
          </cell>
          <cell r="H982">
            <v>1</v>
          </cell>
          <cell r="I982" t="str">
            <v>Mbps</v>
          </cell>
          <cell r="J982">
            <v>1</v>
          </cell>
          <cell r="P982" t="str">
            <v>MYR</v>
          </cell>
          <cell r="Q982" t="str">
            <v>?</v>
          </cell>
          <cell r="R982">
            <v>0</v>
          </cell>
          <cell r="S982">
            <v>110</v>
          </cell>
          <cell r="V982">
            <v>12</v>
          </cell>
          <cell r="W982" t="str">
            <v>No</v>
          </cell>
          <cell r="X982" t="str">
            <v>No</v>
          </cell>
          <cell r="Y982" t="str">
            <v>Yes</v>
          </cell>
          <cell r="Z982" t="str">
            <v>Free calls on-net</v>
          </cell>
          <cell r="AA982" t="str">
            <v>?</v>
          </cell>
          <cell r="AC982">
            <v>3.28</v>
          </cell>
          <cell r="AD982">
            <v>33.54</v>
          </cell>
          <cell r="AE982">
            <v>1.421932148</v>
          </cell>
        </row>
        <row r="983">
          <cell r="C983" t="str">
            <v>Malaysia</v>
          </cell>
          <cell r="D983" t="str">
            <v>Telekom Malaysia [Malaysia]</v>
          </cell>
          <cell r="E983" t="str">
            <v>ADSL</v>
          </cell>
          <cell r="F983" t="str">
            <v>Streamyx</v>
          </cell>
          <cell r="H983">
            <v>2</v>
          </cell>
          <cell r="I983" t="str">
            <v>Mbps</v>
          </cell>
          <cell r="J983">
            <v>2</v>
          </cell>
          <cell r="P983" t="str">
            <v>MYR</v>
          </cell>
          <cell r="Q983" t="str">
            <v>?</v>
          </cell>
          <cell r="R983">
            <v>0</v>
          </cell>
          <cell r="S983">
            <v>130</v>
          </cell>
          <cell r="V983">
            <v>12</v>
          </cell>
          <cell r="W983" t="str">
            <v>No</v>
          </cell>
          <cell r="X983" t="str">
            <v>No</v>
          </cell>
          <cell r="Y983" t="str">
            <v>Yes</v>
          </cell>
          <cell r="Z983" t="str">
            <v>Free calls on-net</v>
          </cell>
          <cell r="AA983" t="str">
            <v>?</v>
          </cell>
          <cell r="AC983">
            <v>3.28</v>
          </cell>
          <cell r="AD983">
            <v>39.630000000000003</v>
          </cell>
          <cell r="AE983">
            <v>1.421932148</v>
          </cell>
        </row>
        <row r="984">
          <cell r="C984" t="str">
            <v>Malaysia</v>
          </cell>
          <cell r="D984" t="str">
            <v>Telekom Malaysia [Malaysia]</v>
          </cell>
          <cell r="E984" t="str">
            <v>ADSL</v>
          </cell>
          <cell r="F984" t="str">
            <v>Streamyx</v>
          </cell>
          <cell r="H984">
            <v>4</v>
          </cell>
          <cell r="I984" t="str">
            <v>Mbps</v>
          </cell>
          <cell r="J984">
            <v>4</v>
          </cell>
          <cell r="P984" t="str">
            <v>MYR</v>
          </cell>
          <cell r="Q984" t="str">
            <v>?</v>
          </cell>
          <cell r="R984">
            <v>0</v>
          </cell>
          <cell r="S984">
            <v>140</v>
          </cell>
          <cell r="V984">
            <v>12</v>
          </cell>
          <cell r="W984" t="str">
            <v>No</v>
          </cell>
          <cell r="X984" t="str">
            <v>Yes</v>
          </cell>
          <cell r="Y984" t="str">
            <v>Yes</v>
          </cell>
          <cell r="Z984" t="str">
            <v>Free calls on-net</v>
          </cell>
          <cell r="AA984" t="str">
            <v>?</v>
          </cell>
          <cell r="AC984">
            <v>3.28</v>
          </cell>
          <cell r="AD984">
            <v>42.68</v>
          </cell>
          <cell r="AE984">
            <v>1.421932148</v>
          </cell>
        </row>
        <row r="985">
          <cell r="C985" t="str">
            <v>Malaysia</v>
          </cell>
          <cell r="D985" t="str">
            <v>Telekom Malaysia [Malaysia]</v>
          </cell>
          <cell r="E985" t="str">
            <v>ADSL</v>
          </cell>
          <cell r="F985" t="str">
            <v>Streamyx</v>
          </cell>
          <cell r="H985">
            <v>8</v>
          </cell>
          <cell r="I985" t="str">
            <v>Mbps</v>
          </cell>
          <cell r="J985">
            <v>8</v>
          </cell>
          <cell r="P985" t="str">
            <v>MYR</v>
          </cell>
          <cell r="Q985" t="str">
            <v>?</v>
          </cell>
          <cell r="R985">
            <v>0</v>
          </cell>
          <cell r="S985">
            <v>160</v>
          </cell>
          <cell r="V985">
            <v>12</v>
          </cell>
          <cell r="W985" t="str">
            <v>No</v>
          </cell>
          <cell r="X985" t="str">
            <v>Yes</v>
          </cell>
          <cell r="Y985" t="str">
            <v>Yes</v>
          </cell>
          <cell r="Z985" t="str">
            <v>Free calls on-net</v>
          </cell>
          <cell r="AA985" t="str">
            <v>?</v>
          </cell>
          <cell r="AC985">
            <v>3.28</v>
          </cell>
          <cell r="AD985">
            <v>48.78</v>
          </cell>
          <cell r="AE985">
            <v>1.421932148</v>
          </cell>
        </row>
        <row r="986">
          <cell r="C986" t="str">
            <v>Malaysia</v>
          </cell>
          <cell r="D986" t="str">
            <v>Telekom Malaysia [Malaysia]</v>
          </cell>
          <cell r="E986" t="str">
            <v>Fibre</v>
          </cell>
          <cell r="F986" t="str">
            <v>VIP 20</v>
          </cell>
          <cell r="H986">
            <v>20</v>
          </cell>
          <cell r="I986" t="str">
            <v>Mbps</v>
          </cell>
          <cell r="J986">
            <v>20</v>
          </cell>
          <cell r="K986">
            <v>20</v>
          </cell>
          <cell r="L986" t="str">
            <v>Mbps</v>
          </cell>
          <cell r="M986" t="str">
            <v>Unlimited</v>
          </cell>
          <cell r="O986" t="str">
            <v>Unlimited</v>
          </cell>
          <cell r="P986" t="str">
            <v>MYR</v>
          </cell>
          <cell r="Q986">
            <v>0</v>
          </cell>
          <cell r="R986">
            <v>0</v>
          </cell>
          <cell r="S986">
            <v>249</v>
          </cell>
          <cell r="T986">
            <v>0</v>
          </cell>
          <cell r="U986">
            <v>1</v>
          </cell>
          <cell r="V986">
            <v>24</v>
          </cell>
          <cell r="W986" t="str">
            <v>No</v>
          </cell>
          <cell r="X986" t="str">
            <v>Yes</v>
          </cell>
          <cell r="Y986" t="str">
            <v>Yes</v>
          </cell>
          <cell r="Z986" t="str">
            <v>Free calls on-net</v>
          </cell>
          <cell r="AA986" t="str">
            <v>?</v>
          </cell>
          <cell r="AC986">
            <v>3.28</v>
          </cell>
          <cell r="AD986">
            <v>75.91</v>
          </cell>
          <cell r="AE986">
            <v>1.421932148</v>
          </cell>
        </row>
        <row r="987">
          <cell r="C987" t="str">
            <v>Malaysia</v>
          </cell>
          <cell r="D987" t="str">
            <v>Telekom Malaysia [Malaysia]</v>
          </cell>
          <cell r="E987" t="str">
            <v>Fibre</v>
          </cell>
          <cell r="F987" t="str">
            <v>VIP 10</v>
          </cell>
          <cell r="H987">
            <v>10</v>
          </cell>
          <cell r="I987" t="str">
            <v>Mbps</v>
          </cell>
          <cell r="J987">
            <v>10</v>
          </cell>
          <cell r="K987">
            <v>10</v>
          </cell>
          <cell r="L987" t="str">
            <v>Mbps</v>
          </cell>
          <cell r="M987" t="str">
            <v>Unlimited</v>
          </cell>
          <cell r="O987" t="str">
            <v>Unlimited</v>
          </cell>
          <cell r="P987" t="str">
            <v>MYR</v>
          </cell>
          <cell r="Q987">
            <v>0</v>
          </cell>
          <cell r="R987">
            <v>0</v>
          </cell>
          <cell r="S987">
            <v>199</v>
          </cell>
          <cell r="T987">
            <v>0</v>
          </cell>
          <cell r="U987">
            <v>1</v>
          </cell>
          <cell r="V987">
            <v>24</v>
          </cell>
          <cell r="W987" t="str">
            <v>No</v>
          </cell>
          <cell r="X987" t="str">
            <v>Yes</v>
          </cell>
          <cell r="Y987" t="str">
            <v>Yes</v>
          </cell>
          <cell r="Z987" t="str">
            <v>Free calls on-net</v>
          </cell>
          <cell r="AA987" t="str">
            <v>?</v>
          </cell>
          <cell r="AC987">
            <v>3.28</v>
          </cell>
          <cell r="AD987">
            <v>60.67</v>
          </cell>
          <cell r="AE987">
            <v>1.421932148</v>
          </cell>
        </row>
        <row r="988">
          <cell r="C988" t="str">
            <v>Malaysia</v>
          </cell>
          <cell r="D988" t="str">
            <v>Telekom Malaysia [Malaysia]</v>
          </cell>
          <cell r="E988" t="str">
            <v>Fibre</v>
          </cell>
          <cell r="F988" t="str">
            <v>VIP 5</v>
          </cell>
          <cell r="H988">
            <v>5</v>
          </cell>
          <cell r="I988" t="str">
            <v>Mbps</v>
          </cell>
          <cell r="J988">
            <v>5</v>
          </cell>
          <cell r="K988">
            <v>5</v>
          </cell>
          <cell r="L988" t="str">
            <v>Mbps</v>
          </cell>
          <cell r="M988" t="str">
            <v>Unlimited</v>
          </cell>
          <cell r="O988" t="str">
            <v>Unlimited</v>
          </cell>
          <cell r="P988" t="str">
            <v>MYR</v>
          </cell>
          <cell r="Q988">
            <v>0</v>
          </cell>
          <cell r="R988">
            <v>0</v>
          </cell>
          <cell r="S988">
            <v>149</v>
          </cell>
          <cell r="T988">
            <v>0</v>
          </cell>
          <cell r="U988">
            <v>1</v>
          </cell>
          <cell r="V988">
            <v>24</v>
          </cell>
          <cell r="W988" t="str">
            <v>No</v>
          </cell>
          <cell r="X988" t="str">
            <v>Yes</v>
          </cell>
          <cell r="Y988" t="str">
            <v>Yes</v>
          </cell>
          <cell r="Z988" t="str">
            <v>Free calls on-net</v>
          </cell>
          <cell r="AA988" t="str">
            <v>?</v>
          </cell>
          <cell r="AC988">
            <v>3.28</v>
          </cell>
          <cell r="AD988">
            <v>45.43</v>
          </cell>
          <cell r="AE988">
            <v>1.421932148</v>
          </cell>
        </row>
        <row r="989">
          <cell r="C989" t="str">
            <v>Malaysia</v>
          </cell>
          <cell r="D989" t="str">
            <v>Time [Malaysia]</v>
          </cell>
          <cell r="E989" t="str">
            <v>ADSL</v>
          </cell>
          <cell r="F989" t="str">
            <v>2M</v>
          </cell>
          <cell r="G989" t="str">
            <v>Up to</v>
          </cell>
          <cell r="H989">
            <v>2</v>
          </cell>
          <cell r="I989" t="str">
            <v>Mbps</v>
          </cell>
          <cell r="J989">
            <v>2</v>
          </cell>
          <cell r="K989">
            <v>2</v>
          </cell>
          <cell r="L989" t="str">
            <v>Mbps</v>
          </cell>
          <cell r="P989" t="str">
            <v>MYR</v>
          </cell>
          <cell r="Q989">
            <v>150</v>
          </cell>
          <cell r="R989">
            <v>0</v>
          </cell>
          <cell r="S989">
            <v>119</v>
          </cell>
          <cell r="V989">
            <v>12</v>
          </cell>
          <cell r="W989" t="str">
            <v>Yes</v>
          </cell>
          <cell r="X989" t="str">
            <v>No</v>
          </cell>
          <cell r="Y989" t="str">
            <v>No</v>
          </cell>
          <cell r="AA989" t="str">
            <v>?</v>
          </cell>
          <cell r="AC989">
            <v>3.28</v>
          </cell>
          <cell r="AD989">
            <v>36.28</v>
          </cell>
          <cell r="AE989">
            <v>1.421932148</v>
          </cell>
        </row>
        <row r="990">
          <cell r="C990" t="str">
            <v>Malaysia</v>
          </cell>
          <cell r="D990" t="str">
            <v>Time [Malaysia]</v>
          </cell>
          <cell r="E990" t="str">
            <v>ADSL</v>
          </cell>
          <cell r="F990" t="str">
            <v>6M</v>
          </cell>
          <cell r="G990" t="str">
            <v>Up to</v>
          </cell>
          <cell r="H990">
            <v>6</v>
          </cell>
          <cell r="I990" t="str">
            <v>Mbps</v>
          </cell>
          <cell r="J990">
            <v>6</v>
          </cell>
          <cell r="K990">
            <v>2</v>
          </cell>
          <cell r="L990" t="str">
            <v>Mbps</v>
          </cell>
          <cell r="P990" t="str">
            <v>MYR</v>
          </cell>
          <cell r="Q990">
            <v>150</v>
          </cell>
          <cell r="R990">
            <v>0</v>
          </cell>
          <cell r="S990">
            <v>159</v>
          </cell>
          <cell r="V990">
            <v>12</v>
          </cell>
          <cell r="W990" t="str">
            <v>Yes</v>
          </cell>
          <cell r="X990" t="str">
            <v>No</v>
          </cell>
          <cell r="Y990" t="str">
            <v>No</v>
          </cell>
          <cell r="AA990" t="str">
            <v>?</v>
          </cell>
          <cell r="AC990">
            <v>3.28</v>
          </cell>
          <cell r="AD990">
            <v>48.48</v>
          </cell>
          <cell r="AE990">
            <v>1.421932148</v>
          </cell>
        </row>
        <row r="991">
          <cell r="C991" t="str">
            <v>Malaysia</v>
          </cell>
          <cell r="D991" t="str">
            <v>Time [Malaysia]</v>
          </cell>
          <cell r="E991" t="str">
            <v>ADSL</v>
          </cell>
          <cell r="F991" t="str">
            <v>12M</v>
          </cell>
          <cell r="G991" t="str">
            <v>Up to</v>
          </cell>
          <cell r="H991">
            <v>12</v>
          </cell>
          <cell r="I991" t="str">
            <v>Mbps</v>
          </cell>
          <cell r="J991">
            <v>12</v>
          </cell>
          <cell r="K991">
            <v>2</v>
          </cell>
          <cell r="L991" t="str">
            <v>Mbps</v>
          </cell>
          <cell r="P991" t="str">
            <v>MYR</v>
          </cell>
          <cell r="Q991">
            <v>150</v>
          </cell>
          <cell r="R991">
            <v>0</v>
          </cell>
          <cell r="S991">
            <v>219</v>
          </cell>
          <cell r="V991">
            <v>12</v>
          </cell>
          <cell r="W991" t="str">
            <v>Yes</v>
          </cell>
          <cell r="X991" t="str">
            <v>No</v>
          </cell>
          <cell r="Y991" t="str">
            <v>No</v>
          </cell>
          <cell r="AA991" t="str">
            <v>?</v>
          </cell>
          <cell r="AC991">
            <v>3.28</v>
          </cell>
          <cell r="AD991">
            <v>66.77</v>
          </cell>
          <cell r="AE991">
            <v>1.421932148</v>
          </cell>
        </row>
        <row r="992">
          <cell r="C992" t="str">
            <v>Malaysia</v>
          </cell>
          <cell r="D992" t="str">
            <v>Time [Malaysia]</v>
          </cell>
          <cell r="E992" t="str">
            <v>FTTH</v>
          </cell>
          <cell r="F992" t="str">
            <v>100 Mbps Home Broadband</v>
          </cell>
          <cell r="H992">
            <v>100</v>
          </cell>
          <cell r="I992" t="str">
            <v>Mbps</v>
          </cell>
          <cell r="J992">
            <v>100</v>
          </cell>
          <cell r="M992">
            <v>100</v>
          </cell>
          <cell r="N992" t="str">
            <v>GB</v>
          </cell>
          <cell r="O992">
            <v>100</v>
          </cell>
          <cell r="P992" t="str">
            <v>MYR</v>
          </cell>
          <cell r="Q992">
            <v>0</v>
          </cell>
          <cell r="R992">
            <v>0</v>
          </cell>
          <cell r="S992">
            <v>179</v>
          </cell>
          <cell r="W992" t="str">
            <v>No</v>
          </cell>
          <cell r="X992" t="str">
            <v>No</v>
          </cell>
          <cell r="Y992" t="str">
            <v>Yes</v>
          </cell>
          <cell r="AA992" t="str">
            <v>?</v>
          </cell>
          <cell r="AC992">
            <v>3.28</v>
          </cell>
          <cell r="AD992">
            <v>54.57</v>
          </cell>
          <cell r="AE992">
            <v>1.421932148</v>
          </cell>
        </row>
        <row r="993">
          <cell r="C993" t="str">
            <v>Malaysia</v>
          </cell>
          <cell r="D993" t="str">
            <v>Time [Malaysia]</v>
          </cell>
          <cell r="E993" t="str">
            <v>FTTH</v>
          </cell>
          <cell r="F993" t="str">
            <v>Unlimited Home Broadband</v>
          </cell>
          <cell r="H993">
            <v>8</v>
          </cell>
          <cell r="I993" t="str">
            <v>Mbps</v>
          </cell>
          <cell r="J993">
            <v>8</v>
          </cell>
          <cell r="M993" t="str">
            <v>Unlimited</v>
          </cell>
          <cell r="O993" t="str">
            <v>Unlimited</v>
          </cell>
          <cell r="P993" t="str">
            <v>MYR</v>
          </cell>
          <cell r="Q993">
            <v>0</v>
          </cell>
          <cell r="R993">
            <v>0</v>
          </cell>
          <cell r="S993">
            <v>129</v>
          </cell>
          <cell r="W993" t="str">
            <v>No</v>
          </cell>
          <cell r="X993" t="str">
            <v>No</v>
          </cell>
          <cell r="Y993" t="str">
            <v>Yes</v>
          </cell>
          <cell r="AA993" t="str">
            <v>?</v>
          </cell>
          <cell r="AC993">
            <v>3.28</v>
          </cell>
          <cell r="AD993">
            <v>39.33</v>
          </cell>
          <cell r="AE993">
            <v>1.421932148</v>
          </cell>
        </row>
        <row r="994">
          <cell r="C994" t="str">
            <v>Malaysia</v>
          </cell>
          <cell r="D994" t="str">
            <v>Time [Malaysia]</v>
          </cell>
          <cell r="E994" t="str">
            <v>FTTH</v>
          </cell>
          <cell r="F994" t="str">
            <v>Unlimited Home Broadband</v>
          </cell>
          <cell r="H994">
            <v>15</v>
          </cell>
          <cell r="I994" t="str">
            <v>Mbps</v>
          </cell>
          <cell r="J994">
            <v>15</v>
          </cell>
          <cell r="M994" t="str">
            <v>Unlimited</v>
          </cell>
          <cell r="O994" t="str">
            <v>Unlimited</v>
          </cell>
          <cell r="P994" t="str">
            <v>MYR</v>
          </cell>
          <cell r="Q994">
            <v>0</v>
          </cell>
          <cell r="R994">
            <v>0</v>
          </cell>
          <cell r="S994">
            <v>179</v>
          </cell>
          <cell r="W994" t="str">
            <v>No</v>
          </cell>
          <cell r="X994" t="str">
            <v>No</v>
          </cell>
          <cell r="Y994" t="str">
            <v>Yes</v>
          </cell>
          <cell r="AA994" t="str">
            <v>?</v>
          </cell>
          <cell r="AC994">
            <v>3.28</v>
          </cell>
          <cell r="AD994">
            <v>54.57</v>
          </cell>
          <cell r="AE994">
            <v>1.421932148</v>
          </cell>
        </row>
        <row r="995">
          <cell r="C995" t="str">
            <v>Malaysia</v>
          </cell>
          <cell r="D995" t="str">
            <v>Time [Malaysia]</v>
          </cell>
          <cell r="E995" t="str">
            <v>FTTH</v>
          </cell>
          <cell r="F995" t="str">
            <v>Unlimited Home Broadband</v>
          </cell>
          <cell r="H995">
            <v>30</v>
          </cell>
          <cell r="I995" t="str">
            <v>Mbps</v>
          </cell>
          <cell r="J995">
            <v>30</v>
          </cell>
          <cell r="M995" t="str">
            <v>Unlimited</v>
          </cell>
          <cell r="O995" t="str">
            <v>Unlimited</v>
          </cell>
          <cell r="P995" t="str">
            <v>MYR</v>
          </cell>
          <cell r="Q995">
            <v>0</v>
          </cell>
          <cell r="R995">
            <v>0</v>
          </cell>
          <cell r="S995">
            <v>279</v>
          </cell>
          <cell r="W995" t="str">
            <v>No</v>
          </cell>
          <cell r="X995" t="str">
            <v>No</v>
          </cell>
          <cell r="Y995" t="str">
            <v>Yes</v>
          </cell>
          <cell r="AA995" t="str">
            <v>?</v>
          </cell>
          <cell r="AC995">
            <v>3.28</v>
          </cell>
          <cell r="AD995">
            <v>85.06</v>
          </cell>
          <cell r="AE995">
            <v>1.421932148</v>
          </cell>
        </row>
        <row r="996">
          <cell r="C996" t="str">
            <v>Malaysia</v>
          </cell>
          <cell r="D996" t="str">
            <v>Time [Malaysia]</v>
          </cell>
          <cell r="E996" t="str">
            <v>FTTH</v>
          </cell>
          <cell r="F996" t="str">
            <v>Unlimited Home Broadband</v>
          </cell>
          <cell r="H996">
            <v>50</v>
          </cell>
          <cell r="I996" t="str">
            <v>Mbps</v>
          </cell>
          <cell r="J996">
            <v>50</v>
          </cell>
          <cell r="M996" t="str">
            <v>Unlimited</v>
          </cell>
          <cell r="O996" t="str">
            <v>Unlimited</v>
          </cell>
          <cell r="P996" t="str">
            <v>MYR</v>
          </cell>
          <cell r="Q996">
            <v>0</v>
          </cell>
          <cell r="R996">
            <v>0</v>
          </cell>
          <cell r="S996">
            <v>399</v>
          </cell>
          <cell r="W996" t="str">
            <v>No</v>
          </cell>
          <cell r="X996" t="str">
            <v>No</v>
          </cell>
          <cell r="Y996" t="str">
            <v>Yes</v>
          </cell>
          <cell r="AA996" t="str">
            <v>?</v>
          </cell>
          <cell r="AC996">
            <v>3.28</v>
          </cell>
          <cell r="AD996">
            <v>121.65</v>
          </cell>
          <cell r="AE996">
            <v>1.421932148</v>
          </cell>
        </row>
        <row r="997">
          <cell r="C997" t="str">
            <v>Mali</v>
          </cell>
          <cell r="D997" t="str">
            <v>Afribone [Mali]</v>
          </cell>
          <cell r="F997" t="str">
            <v>For Individuals</v>
          </cell>
          <cell r="G997" t="str">
            <v>Up to</v>
          </cell>
          <cell r="H997">
            <v>512</v>
          </cell>
          <cell r="I997" t="str">
            <v>Kbps</v>
          </cell>
          <cell r="J997">
            <v>0.51200000000000001</v>
          </cell>
          <cell r="P997" t="str">
            <v>XOF</v>
          </cell>
          <cell r="Q997">
            <v>25000</v>
          </cell>
          <cell r="R997" t="str">
            <v>?</v>
          </cell>
          <cell r="S997">
            <v>30000</v>
          </cell>
          <cell r="W997" t="str">
            <v>?</v>
          </cell>
          <cell r="X997" t="str">
            <v>No</v>
          </cell>
          <cell r="Y997" t="str">
            <v>No</v>
          </cell>
          <cell r="AA997" t="str">
            <v>No</v>
          </cell>
          <cell r="AB997">
            <v>0.18</v>
          </cell>
          <cell r="AC997">
            <v>516.65</v>
          </cell>
          <cell r="AD997">
            <v>58.07</v>
          </cell>
          <cell r="AE997">
            <v>215.24161330000001</v>
          </cell>
        </row>
        <row r="998">
          <cell r="C998" t="str">
            <v>Mali</v>
          </cell>
          <cell r="D998" t="str">
            <v>Afribone [Mali]</v>
          </cell>
          <cell r="F998" t="str">
            <v>For Individuals</v>
          </cell>
          <cell r="G998" t="str">
            <v>Up to</v>
          </cell>
          <cell r="H998">
            <v>512</v>
          </cell>
          <cell r="I998" t="str">
            <v>Kbps</v>
          </cell>
          <cell r="J998">
            <v>0.51200000000000001</v>
          </cell>
          <cell r="P998" t="str">
            <v>XOF</v>
          </cell>
          <cell r="Q998">
            <v>25000</v>
          </cell>
          <cell r="R998" t="str">
            <v>?</v>
          </cell>
          <cell r="S998">
            <v>21675</v>
          </cell>
          <cell r="V998">
            <v>3</v>
          </cell>
          <cell r="W998" t="str">
            <v>?</v>
          </cell>
          <cell r="X998" t="str">
            <v>No</v>
          </cell>
          <cell r="Y998" t="str">
            <v>No</v>
          </cell>
          <cell r="AA998" t="str">
            <v>No</v>
          </cell>
          <cell r="AB998">
            <v>0.18</v>
          </cell>
          <cell r="AC998">
            <v>516.65</v>
          </cell>
          <cell r="AD998">
            <v>41.95</v>
          </cell>
          <cell r="AE998">
            <v>215.24161330000001</v>
          </cell>
        </row>
        <row r="999">
          <cell r="C999" t="str">
            <v>Mali</v>
          </cell>
          <cell r="D999" t="str">
            <v>Afribone [Mali]</v>
          </cell>
          <cell r="F999" t="str">
            <v>For Individuals</v>
          </cell>
          <cell r="G999" t="str">
            <v>Up to</v>
          </cell>
          <cell r="H999">
            <v>512</v>
          </cell>
          <cell r="I999" t="str">
            <v>Kbps</v>
          </cell>
          <cell r="J999">
            <v>0.51200000000000001</v>
          </cell>
          <cell r="P999" t="str">
            <v>XOF</v>
          </cell>
          <cell r="Q999">
            <v>25000</v>
          </cell>
          <cell r="R999" t="str">
            <v>?</v>
          </cell>
          <cell r="S999">
            <v>26900</v>
          </cell>
          <cell r="V999">
            <v>6</v>
          </cell>
          <cell r="W999" t="str">
            <v>?</v>
          </cell>
          <cell r="X999" t="str">
            <v>No</v>
          </cell>
          <cell r="Y999" t="str">
            <v>No</v>
          </cell>
          <cell r="AA999" t="str">
            <v>No</v>
          </cell>
          <cell r="AB999">
            <v>0.18</v>
          </cell>
          <cell r="AC999">
            <v>516.65</v>
          </cell>
          <cell r="AD999">
            <v>52.07</v>
          </cell>
          <cell r="AE999">
            <v>215.24161330000001</v>
          </cell>
        </row>
        <row r="1000">
          <cell r="C1000" t="str">
            <v>Mali</v>
          </cell>
          <cell r="D1000" t="str">
            <v>Afribone [Mali]</v>
          </cell>
          <cell r="F1000" t="str">
            <v>For Individuals</v>
          </cell>
          <cell r="G1000" t="str">
            <v>Up to</v>
          </cell>
          <cell r="H1000">
            <v>512</v>
          </cell>
          <cell r="I1000" t="str">
            <v>Kbps</v>
          </cell>
          <cell r="J1000">
            <v>0.51200000000000001</v>
          </cell>
          <cell r="P1000" t="str">
            <v>XOF</v>
          </cell>
          <cell r="Q1000">
            <v>25000</v>
          </cell>
          <cell r="R1000" t="str">
            <v>?</v>
          </cell>
          <cell r="S1000">
            <v>22000</v>
          </cell>
          <cell r="V1000">
            <v>12</v>
          </cell>
          <cell r="W1000" t="str">
            <v>?</v>
          </cell>
          <cell r="X1000" t="str">
            <v>No</v>
          </cell>
          <cell r="Y1000" t="str">
            <v>No</v>
          </cell>
          <cell r="AA1000" t="str">
            <v>No</v>
          </cell>
          <cell r="AB1000">
            <v>0.18</v>
          </cell>
          <cell r="AC1000">
            <v>516.65</v>
          </cell>
          <cell r="AD1000">
            <v>42.58</v>
          </cell>
          <cell r="AE1000">
            <v>215.24161330000001</v>
          </cell>
        </row>
        <row r="1001">
          <cell r="C1001" t="str">
            <v>Mali</v>
          </cell>
          <cell r="D1001" t="str">
            <v>Afribone [Mali]</v>
          </cell>
          <cell r="F1001" t="str">
            <v>Eco</v>
          </cell>
          <cell r="G1001" t="str">
            <v>Up to</v>
          </cell>
          <cell r="H1001">
            <v>384</v>
          </cell>
          <cell r="I1001" t="str">
            <v>Kbps</v>
          </cell>
          <cell r="J1001">
            <v>0.38400000000000001</v>
          </cell>
          <cell r="P1001" t="str">
            <v>XOF</v>
          </cell>
          <cell r="Q1001">
            <v>99000</v>
          </cell>
          <cell r="R1001" t="str">
            <v>?</v>
          </cell>
          <cell r="S1001">
            <v>90000</v>
          </cell>
          <cell r="W1001" t="str">
            <v>?</v>
          </cell>
          <cell r="X1001" t="str">
            <v>No</v>
          </cell>
          <cell r="Y1001" t="str">
            <v>No</v>
          </cell>
          <cell r="AA1001" t="str">
            <v>No</v>
          </cell>
          <cell r="AB1001">
            <v>0.18</v>
          </cell>
          <cell r="AC1001">
            <v>516.65</v>
          </cell>
          <cell r="AD1001">
            <v>174.2</v>
          </cell>
          <cell r="AE1001">
            <v>215.24161330000001</v>
          </cell>
        </row>
        <row r="1002">
          <cell r="C1002" t="str">
            <v>Mali</v>
          </cell>
          <cell r="D1002" t="str">
            <v>Afribone [Mali]</v>
          </cell>
          <cell r="F1002" t="str">
            <v>Ecoplus</v>
          </cell>
          <cell r="G1002" t="str">
            <v>Up to</v>
          </cell>
          <cell r="H1002">
            <v>768</v>
          </cell>
          <cell r="I1002" t="str">
            <v>Kbps</v>
          </cell>
          <cell r="J1002">
            <v>0.76800000000000002</v>
          </cell>
          <cell r="P1002" t="str">
            <v>XOF</v>
          </cell>
          <cell r="Q1002">
            <v>99000</v>
          </cell>
          <cell r="R1002" t="str">
            <v>?</v>
          </cell>
          <cell r="S1002">
            <v>150000</v>
          </cell>
          <cell r="W1002" t="str">
            <v>?</v>
          </cell>
          <cell r="X1002" t="str">
            <v>No</v>
          </cell>
          <cell r="Y1002" t="str">
            <v>No</v>
          </cell>
          <cell r="AA1002" t="str">
            <v>No</v>
          </cell>
          <cell r="AB1002">
            <v>0.18</v>
          </cell>
          <cell r="AC1002">
            <v>516.65</v>
          </cell>
          <cell r="AD1002">
            <v>290.33</v>
          </cell>
          <cell r="AE1002">
            <v>215.24161330000001</v>
          </cell>
        </row>
        <row r="1003">
          <cell r="C1003" t="str">
            <v>Mali</v>
          </cell>
          <cell r="D1003" t="str">
            <v>Afribone [Mali]</v>
          </cell>
          <cell r="F1003" t="str">
            <v>Pro</v>
          </cell>
          <cell r="G1003" t="str">
            <v>Up to</v>
          </cell>
          <cell r="H1003">
            <v>512</v>
          </cell>
          <cell r="I1003" t="str">
            <v>Kbps</v>
          </cell>
          <cell r="J1003">
            <v>0.51200000000000001</v>
          </cell>
          <cell r="P1003" t="str">
            <v>XOF</v>
          </cell>
          <cell r="Q1003">
            <v>250000</v>
          </cell>
          <cell r="R1003" t="str">
            <v>?</v>
          </cell>
          <cell r="S1003">
            <v>375000</v>
          </cell>
          <cell r="W1003" t="str">
            <v>?</v>
          </cell>
          <cell r="X1003" t="str">
            <v>No</v>
          </cell>
          <cell r="Y1003" t="str">
            <v>No</v>
          </cell>
          <cell r="AA1003" t="str">
            <v>No</v>
          </cell>
          <cell r="AB1003">
            <v>0.18</v>
          </cell>
          <cell r="AC1003">
            <v>516.65</v>
          </cell>
          <cell r="AD1003">
            <v>725.83</v>
          </cell>
          <cell r="AE1003">
            <v>215.24161330000001</v>
          </cell>
        </row>
        <row r="1004">
          <cell r="C1004" t="str">
            <v>Mali</v>
          </cell>
          <cell r="D1004" t="str">
            <v>Orange Mali [Mali]</v>
          </cell>
          <cell r="E1004" t="str">
            <v>WiMax</v>
          </cell>
          <cell r="F1004" t="str">
            <v>Internet Instense</v>
          </cell>
          <cell r="H1004">
            <v>384</v>
          </cell>
          <cell r="I1004" t="str">
            <v>Kbps</v>
          </cell>
          <cell r="J1004">
            <v>0.38400000000000001</v>
          </cell>
          <cell r="P1004" t="str">
            <v>XOF</v>
          </cell>
          <cell r="Q1004">
            <v>49000</v>
          </cell>
          <cell r="R1004" t="str">
            <v>?</v>
          </cell>
          <cell r="S1004">
            <v>36000</v>
          </cell>
          <cell r="V1004">
            <v>1</v>
          </cell>
          <cell r="W1004" t="str">
            <v>No</v>
          </cell>
          <cell r="X1004" t="str">
            <v>No</v>
          </cell>
          <cell r="Y1004" t="str">
            <v>Yes</v>
          </cell>
          <cell r="Z1004">
            <v>420</v>
          </cell>
          <cell r="AA1004" t="str">
            <v>Yes</v>
          </cell>
          <cell r="AB1004">
            <v>0.18</v>
          </cell>
          <cell r="AC1004">
            <v>516.65</v>
          </cell>
          <cell r="AD1004">
            <v>69.680000000000007</v>
          </cell>
          <cell r="AE1004">
            <v>215.24161330000001</v>
          </cell>
        </row>
        <row r="1005">
          <cell r="C1005" t="str">
            <v>Mali</v>
          </cell>
          <cell r="D1005" t="str">
            <v>Orange Mali [Mali]</v>
          </cell>
          <cell r="E1005" t="str">
            <v>WiMax</v>
          </cell>
          <cell r="F1005" t="str">
            <v>Internet Instense</v>
          </cell>
          <cell r="H1005">
            <v>384</v>
          </cell>
          <cell r="I1005" t="str">
            <v>Kbps</v>
          </cell>
          <cell r="J1005">
            <v>0.38400000000000001</v>
          </cell>
          <cell r="P1005" t="str">
            <v>XOF</v>
          </cell>
          <cell r="Q1005">
            <v>49000</v>
          </cell>
          <cell r="R1005" t="str">
            <v>?</v>
          </cell>
          <cell r="S1005">
            <v>33000</v>
          </cell>
          <cell r="V1005">
            <v>3</v>
          </cell>
          <cell r="W1005" t="str">
            <v>No</v>
          </cell>
          <cell r="X1005" t="str">
            <v>No</v>
          </cell>
          <cell r="Y1005" t="str">
            <v>Yes</v>
          </cell>
          <cell r="Z1005">
            <v>420</v>
          </cell>
          <cell r="AA1005" t="str">
            <v>Yes</v>
          </cell>
          <cell r="AB1005">
            <v>0.18</v>
          </cell>
          <cell r="AC1005">
            <v>516.65</v>
          </cell>
          <cell r="AD1005">
            <v>63.87</v>
          </cell>
          <cell r="AE1005">
            <v>215.24161330000001</v>
          </cell>
        </row>
        <row r="1006">
          <cell r="C1006" t="str">
            <v>Mali</v>
          </cell>
          <cell r="D1006" t="str">
            <v>Orange Mali [Mali]</v>
          </cell>
          <cell r="E1006" t="str">
            <v>WiMax</v>
          </cell>
          <cell r="F1006" t="str">
            <v>Internet Instense</v>
          </cell>
          <cell r="H1006">
            <v>384</v>
          </cell>
          <cell r="I1006" t="str">
            <v>Kbps</v>
          </cell>
          <cell r="J1006">
            <v>0.38400000000000001</v>
          </cell>
          <cell r="P1006" t="str">
            <v>XOF</v>
          </cell>
          <cell r="Q1006">
            <v>49000</v>
          </cell>
          <cell r="R1006" t="str">
            <v>?</v>
          </cell>
          <cell r="S1006">
            <v>30000</v>
          </cell>
          <cell r="V1006">
            <v>6</v>
          </cell>
          <cell r="W1006" t="str">
            <v>No</v>
          </cell>
          <cell r="X1006" t="str">
            <v>No</v>
          </cell>
          <cell r="Y1006" t="str">
            <v>Yes</v>
          </cell>
          <cell r="Z1006">
            <v>420</v>
          </cell>
          <cell r="AA1006" t="str">
            <v>Yes</v>
          </cell>
          <cell r="AB1006">
            <v>0.18</v>
          </cell>
          <cell r="AC1006">
            <v>516.65</v>
          </cell>
          <cell r="AD1006">
            <v>58.07</v>
          </cell>
          <cell r="AE1006">
            <v>215.24161330000001</v>
          </cell>
        </row>
        <row r="1007">
          <cell r="C1007" t="str">
            <v>Mali</v>
          </cell>
          <cell r="D1007" t="str">
            <v>Orange Mali [Mali]</v>
          </cell>
          <cell r="E1007" t="str">
            <v>WiMax</v>
          </cell>
          <cell r="F1007" t="str">
            <v>Internet Instense</v>
          </cell>
          <cell r="H1007">
            <v>384</v>
          </cell>
          <cell r="I1007" t="str">
            <v>Kbps</v>
          </cell>
          <cell r="J1007">
            <v>0.38400000000000001</v>
          </cell>
          <cell r="P1007" t="str">
            <v>XOF</v>
          </cell>
          <cell r="Q1007">
            <v>0</v>
          </cell>
          <cell r="R1007" t="str">
            <v>?</v>
          </cell>
          <cell r="S1007">
            <v>27000</v>
          </cell>
          <cell r="V1007">
            <v>12</v>
          </cell>
          <cell r="W1007" t="str">
            <v>No</v>
          </cell>
          <cell r="X1007" t="str">
            <v>No</v>
          </cell>
          <cell r="Y1007" t="str">
            <v>Yes</v>
          </cell>
          <cell r="Z1007">
            <v>420</v>
          </cell>
          <cell r="AA1007" t="str">
            <v>Yes</v>
          </cell>
          <cell r="AB1007">
            <v>0.18</v>
          </cell>
          <cell r="AC1007">
            <v>516.65</v>
          </cell>
          <cell r="AD1007">
            <v>52.26</v>
          </cell>
          <cell r="AE1007">
            <v>215.24161330000001</v>
          </cell>
        </row>
        <row r="1008">
          <cell r="C1008" t="str">
            <v>Mali</v>
          </cell>
          <cell r="D1008" t="str">
            <v>Orange Mali [Mali]</v>
          </cell>
          <cell r="E1008" t="str">
            <v>WiMax</v>
          </cell>
          <cell r="F1008" t="str">
            <v>Internet Confort</v>
          </cell>
          <cell r="H1008">
            <v>256</v>
          </cell>
          <cell r="I1008" t="str">
            <v>Kbps</v>
          </cell>
          <cell r="J1008">
            <v>0.25600000000000001</v>
          </cell>
          <cell r="P1008" t="str">
            <v>XOF</v>
          </cell>
          <cell r="Q1008">
            <v>49000</v>
          </cell>
          <cell r="R1008" t="str">
            <v>?</v>
          </cell>
          <cell r="S1008">
            <v>33000</v>
          </cell>
          <cell r="V1008">
            <v>1</v>
          </cell>
          <cell r="W1008" t="str">
            <v>No</v>
          </cell>
          <cell r="X1008" t="str">
            <v>No</v>
          </cell>
          <cell r="Y1008" t="str">
            <v>Yes</v>
          </cell>
          <cell r="Z1008">
            <v>360</v>
          </cell>
          <cell r="AA1008" t="str">
            <v>Yes</v>
          </cell>
          <cell r="AB1008">
            <v>0.18</v>
          </cell>
          <cell r="AC1008">
            <v>516.65</v>
          </cell>
          <cell r="AD1008">
            <v>63.87</v>
          </cell>
          <cell r="AE1008">
            <v>215.24161330000001</v>
          </cell>
        </row>
        <row r="1009">
          <cell r="C1009" t="str">
            <v>Mali</v>
          </cell>
          <cell r="D1009" t="str">
            <v>Orange Mali [Mali]</v>
          </cell>
          <cell r="E1009" t="str">
            <v>WiMax</v>
          </cell>
          <cell r="F1009" t="str">
            <v>Internet Confort</v>
          </cell>
          <cell r="H1009">
            <v>256</v>
          </cell>
          <cell r="I1009" t="str">
            <v>Kbps</v>
          </cell>
          <cell r="J1009">
            <v>0.25600000000000001</v>
          </cell>
          <cell r="P1009" t="str">
            <v>XOF</v>
          </cell>
          <cell r="Q1009">
            <v>49000</v>
          </cell>
          <cell r="R1009" t="str">
            <v>?</v>
          </cell>
          <cell r="S1009">
            <v>30000</v>
          </cell>
          <cell r="V1009">
            <v>3</v>
          </cell>
          <cell r="W1009" t="str">
            <v>No</v>
          </cell>
          <cell r="X1009" t="str">
            <v>No</v>
          </cell>
          <cell r="Y1009" t="str">
            <v>Yes</v>
          </cell>
          <cell r="Z1009">
            <v>360</v>
          </cell>
          <cell r="AA1009" t="str">
            <v>Yes</v>
          </cell>
          <cell r="AB1009">
            <v>0.18</v>
          </cell>
          <cell r="AC1009">
            <v>516.65</v>
          </cell>
          <cell r="AD1009">
            <v>58.07</v>
          </cell>
          <cell r="AE1009">
            <v>215.24161330000001</v>
          </cell>
        </row>
        <row r="1010">
          <cell r="C1010" t="str">
            <v>Mali</v>
          </cell>
          <cell r="D1010" t="str">
            <v>Orange Mali [Mali]</v>
          </cell>
          <cell r="E1010" t="str">
            <v>WiMax</v>
          </cell>
          <cell r="F1010" t="str">
            <v>Internet Confort</v>
          </cell>
          <cell r="H1010">
            <v>256</v>
          </cell>
          <cell r="I1010" t="str">
            <v>Kbps</v>
          </cell>
          <cell r="J1010">
            <v>0.25600000000000001</v>
          </cell>
          <cell r="P1010" t="str">
            <v>XOF</v>
          </cell>
          <cell r="Q1010">
            <v>49000</v>
          </cell>
          <cell r="R1010" t="str">
            <v>?</v>
          </cell>
          <cell r="S1010">
            <v>25000</v>
          </cell>
          <cell r="V1010">
            <v>6</v>
          </cell>
          <cell r="W1010" t="str">
            <v>No</v>
          </cell>
          <cell r="X1010" t="str">
            <v>No</v>
          </cell>
          <cell r="Y1010" t="str">
            <v>Yes</v>
          </cell>
          <cell r="Z1010">
            <v>360</v>
          </cell>
          <cell r="AA1010" t="str">
            <v>Yes</v>
          </cell>
          <cell r="AB1010">
            <v>0.18</v>
          </cell>
          <cell r="AC1010">
            <v>516.65</v>
          </cell>
          <cell r="AD1010">
            <v>48.39</v>
          </cell>
          <cell r="AE1010">
            <v>215.24161330000001</v>
          </cell>
        </row>
        <row r="1011">
          <cell r="C1011" t="str">
            <v>Mali</v>
          </cell>
          <cell r="D1011" t="str">
            <v>Orange Mali [Mali]</v>
          </cell>
          <cell r="E1011" t="str">
            <v>WiMax</v>
          </cell>
          <cell r="F1011" t="str">
            <v>Internet Confort</v>
          </cell>
          <cell r="H1011">
            <v>256</v>
          </cell>
          <cell r="I1011" t="str">
            <v>Kbps</v>
          </cell>
          <cell r="J1011">
            <v>0.25600000000000001</v>
          </cell>
          <cell r="P1011" t="str">
            <v>XOF</v>
          </cell>
          <cell r="Q1011">
            <v>0</v>
          </cell>
          <cell r="R1011" t="str">
            <v>?</v>
          </cell>
          <cell r="S1011">
            <v>22000</v>
          </cell>
          <cell r="V1011">
            <v>12</v>
          </cell>
          <cell r="W1011" t="str">
            <v>No</v>
          </cell>
          <cell r="X1011" t="str">
            <v>No</v>
          </cell>
          <cell r="Y1011" t="str">
            <v>Yes</v>
          </cell>
          <cell r="Z1011">
            <v>360</v>
          </cell>
          <cell r="AA1011" t="str">
            <v>Yes</v>
          </cell>
          <cell r="AB1011">
            <v>0.18</v>
          </cell>
          <cell r="AC1011">
            <v>516.65</v>
          </cell>
          <cell r="AD1011">
            <v>42.58</v>
          </cell>
          <cell r="AE1011">
            <v>215.24161330000001</v>
          </cell>
        </row>
        <row r="1012">
          <cell r="C1012" t="str">
            <v>Mexico</v>
          </cell>
          <cell r="D1012" t="str">
            <v>Izzi [Mexico]</v>
          </cell>
          <cell r="E1012" t="str">
            <v>Cable</v>
          </cell>
          <cell r="F1012" t="str">
            <v>High speed internet</v>
          </cell>
          <cell r="H1012">
            <v>20</v>
          </cell>
          <cell r="I1012" t="str">
            <v>Mbps</v>
          </cell>
          <cell r="J1012">
            <v>20</v>
          </cell>
          <cell r="P1012" t="str">
            <v>MXN</v>
          </cell>
          <cell r="Q1012" t="str">
            <v>?</v>
          </cell>
          <cell r="R1012" t="str">
            <v>?</v>
          </cell>
          <cell r="S1012">
            <v>300</v>
          </cell>
          <cell r="W1012" t="str">
            <v>No</v>
          </cell>
          <cell r="X1012" t="str">
            <v>No</v>
          </cell>
          <cell r="Y1012" t="str">
            <v>No</v>
          </cell>
          <cell r="AA1012" t="str">
            <v>Yes</v>
          </cell>
          <cell r="AB1012">
            <v>0.16</v>
          </cell>
          <cell r="AC1012">
            <v>13.5</v>
          </cell>
          <cell r="AD1012">
            <v>22.22</v>
          </cell>
          <cell r="AE1012">
            <v>7.9962023350000004</v>
          </cell>
        </row>
        <row r="1013">
          <cell r="C1013" t="str">
            <v>Mexico</v>
          </cell>
          <cell r="D1013" t="str">
            <v>Izzi [Mexico]</v>
          </cell>
          <cell r="E1013" t="str">
            <v>Cable</v>
          </cell>
          <cell r="F1013" t="str">
            <v>High speed internet</v>
          </cell>
          <cell r="H1013">
            <v>50</v>
          </cell>
          <cell r="I1013" t="str">
            <v>Mbps</v>
          </cell>
          <cell r="J1013">
            <v>50</v>
          </cell>
          <cell r="P1013" t="str">
            <v>MXN</v>
          </cell>
          <cell r="Q1013" t="str">
            <v>?</v>
          </cell>
          <cell r="R1013" t="str">
            <v>?</v>
          </cell>
          <cell r="S1013">
            <v>500</v>
          </cell>
          <cell r="W1013" t="str">
            <v>No</v>
          </cell>
          <cell r="X1013" t="str">
            <v>No</v>
          </cell>
          <cell r="Y1013" t="str">
            <v>No</v>
          </cell>
          <cell r="AA1013" t="str">
            <v>Yes</v>
          </cell>
          <cell r="AB1013">
            <v>0.16</v>
          </cell>
          <cell r="AC1013">
            <v>13.5</v>
          </cell>
          <cell r="AD1013">
            <v>37.04</v>
          </cell>
          <cell r="AE1013">
            <v>7.9962023350000004</v>
          </cell>
        </row>
        <row r="1014">
          <cell r="C1014" t="str">
            <v>Mexico</v>
          </cell>
          <cell r="D1014" t="str">
            <v>Izzi [Mexico]</v>
          </cell>
          <cell r="E1014" t="str">
            <v>Cable</v>
          </cell>
          <cell r="F1014" t="str">
            <v>High speed internet</v>
          </cell>
          <cell r="H1014">
            <v>100</v>
          </cell>
          <cell r="I1014" t="str">
            <v>Mbps</v>
          </cell>
          <cell r="J1014">
            <v>100</v>
          </cell>
          <cell r="P1014" t="str">
            <v>MXN</v>
          </cell>
          <cell r="Q1014" t="str">
            <v>?</v>
          </cell>
          <cell r="R1014" t="str">
            <v>?</v>
          </cell>
          <cell r="S1014">
            <v>900</v>
          </cell>
          <cell r="W1014" t="str">
            <v>No</v>
          </cell>
          <cell r="X1014" t="str">
            <v>No</v>
          </cell>
          <cell r="Y1014" t="str">
            <v>No</v>
          </cell>
          <cell r="AA1014" t="str">
            <v>Yes</v>
          </cell>
          <cell r="AB1014">
            <v>0.16</v>
          </cell>
          <cell r="AC1014">
            <v>13.5</v>
          </cell>
          <cell r="AD1014">
            <v>66.67</v>
          </cell>
          <cell r="AE1014">
            <v>7.9962023350000004</v>
          </cell>
        </row>
        <row r="1015">
          <cell r="C1015" t="str">
            <v>Mexico</v>
          </cell>
          <cell r="D1015" t="str">
            <v>Megacable [Mexico]</v>
          </cell>
          <cell r="E1015" t="str">
            <v>Cable</v>
          </cell>
          <cell r="F1015" t="str">
            <v>Internet</v>
          </cell>
          <cell r="H1015">
            <v>10</v>
          </cell>
          <cell r="I1015" t="str">
            <v>Mbps</v>
          </cell>
          <cell r="J1015">
            <v>10</v>
          </cell>
          <cell r="P1015" t="str">
            <v>MXN</v>
          </cell>
          <cell r="Q1015" t="str">
            <v>?</v>
          </cell>
          <cell r="R1015" t="str">
            <v>?</v>
          </cell>
          <cell r="S1015">
            <v>299</v>
          </cell>
          <cell r="W1015" t="str">
            <v>No</v>
          </cell>
          <cell r="X1015" t="str">
            <v>No</v>
          </cell>
          <cell r="Y1015" t="str">
            <v>No</v>
          </cell>
          <cell r="AA1015" t="str">
            <v>?</v>
          </cell>
          <cell r="AB1015">
            <v>0.16</v>
          </cell>
          <cell r="AC1015">
            <v>13.5</v>
          </cell>
          <cell r="AD1015">
            <v>22.15</v>
          </cell>
          <cell r="AE1015">
            <v>7.9962023350000004</v>
          </cell>
        </row>
        <row r="1016">
          <cell r="C1016" t="str">
            <v>Mexico</v>
          </cell>
          <cell r="D1016" t="str">
            <v>Megacable [Mexico]</v>
          </cell>
          <cell r="E1016" t="str">
            <v>Cable</v>
          </cell>
          <cell r="F1016" t="str">
            <v>Internet</v>
          </cell>
          <cell r="H1016">
            <v>20</v>
          </cell>
          <cell r="I1016" t="str">
            <v>Mbps</v>
          </cell>
          <cell r="J1016">
            <v>20</v>
          </cell>
          <cell r="P1016" t="str">
            <v>MXN</v>
          </cell>
          <cell r="Q1016" t="str">
            <v>?</v>
          </cell>
          <cell r="R1016" t="str">
            <v>?</v>
          </cell>
          <cell r="S1016">
            <v>399</v>
          </cell>
          <cell r="W1016" t="str">
            <v>No</v>
          </cell>
          <cell r="X1016" t="str">
            <v>No</v>
          </cell>
          <cell r="Y1016" t="str">
            <v>No</v>
          </cell>
          <cell r="AA1016" t="str">
            <v>?</v>
          </cell>
          <cell r="AB1016">
            <v>0.16</v>
          </cell>
          <cell r="AC1016">
            <v>13.5</v>
          </cell>
          <cell r="AD1016">
            <v>29.56</v>
          </cell>
          <cell r="AE1016">
            <v>7.9962023350000004</v>
          </cell>
        </row>
        <row r="1017">
          <cell r="C1017" t="str">
            <v>Mexico</v>
          </cell>
          <cell r="D1017" t="str">
            <v>Megacable [Mexico]</v>
          </cell>
          <cell r="E1017" t="str">
            <v>Cable</v>
          </cell>
          <cell r="F1017" t="str">
            <v>Internet</v>
          </cell>
          <cell r="H1017">
            <v>50</v>
          </cell>
          <cell r="I1017" t="str">
            <v>Mbps</v>
          </cell>
          <cell r="J1017">
            <v>50</v>
          </cell>
          <cell r="P1017" t="str">
            <v>MXN</v>
          </cell>
          <cell r="Q1017" t="str">
            <v>?</v>
          </cell>
          <cell r="R1017" t="str">
            <v>?</v>
          </cell>
          <cell r="S1017">
            <v>599</v>
          </cell>
          <cell r="W1017" t="str">
            <v>No</v>
          </cell>
          <cell r="X1017" t="str">
            <v>No</v>
          </cell>
          <cell r="Y1017" t="str">
            <v>No</v>
          </cell>
          <cell r="AA1017" t="str">
            <v>?</v>
          </cell>
          <cell r="AB1017">
            <v>0.16</v>
          </cell>
          <cell r="AC1017">
            <v>13.5</v>
          </cell>
          <cell r="AD1017">
            <v>44.37</v>
          </cell>
          <cell r="AE1017">
            <v>7.9962023350000004</v>
          </cell>
        </row>
        <row r="1018">
          <cell r="C1018" t="str">
            <v>Mexico</v>
          </cell>
          <cell r="D1018" t="str">
            <v>Megacable [Mexico]</v>
          </cell>
          <cell r="E1018" t="str">
            <v>Cable</v>
          </cell>
          <cell r="F1018" t="str">
            <v>Internet</v>
          </cell>
          <cell r="H1018">
            <v>100</v>
          </cell>
          <cell r="I1018" t="str">
            <v>Mbps</v>
          </cell>
          <cell r="J1018">
            <v>100</v>
          </cell>
          <cell r="P1018" t="str">
            <v>MXN</v>
          </cell>
          <cell r="Q1018" t="str">
            <v>?</v>
          </cell>
          <cell r="R1018" t="str">
            <v>?</v>
          </cell>
          <cell r="S1018">
            <v>799</v>
          </cell>
          <cell r="W1018" t="str">
            <v>No</v>
          </cell>
          <cell r="X1018" t="str">
            <v>No</v>
          </cell>
          <cell r="Y1018" t="str">
            <v>No</v>
          </cell>
          <cell r="AA1018" t="str">
            <v>?</v>
          </cell>
          <cell r="AB1018">
            <v>0.16</v>
          </cell>
          <cell r="AC1018">
            <v>13.5</v>
          </cell>
          <cell r="AD1018">
            <v>59.19</v>
          </cell>
          <cell r="AE1018">
            <v>7.9962023350000004</v>
          </cell>
        </row>
        <row r="1019">
          <cell r="C1019" t="str">
            <v>Mexico</v>
          </cell>
          <cell r="D1019" t="str">
            <v>Megacable [Mexico]</v>
          </cell>
          <cell r="E1019" t="str">
            <v>Cable</v>
          </cell>
          <cell r="F1019" t="str">
            <v>Internet</v>
          </cell>
          <cell r="H1019">
            <v>200</v>
          </cell>
          <cell r="I1019" t="str">
            <v>Mbps</v>
          </cell>
          <cell r="J1019">
            <v>200</v>
          </cell>
          <cell r="P1019" t="str">
            <v>MXN</v>
          </cell>
          <cell r="Q1019" t="str">
            <v>?</v>
          </cell>
          <cell r="R1019" t="str">
            <v>?</v>
          </cell>
          <cell r="S1019">
            <v>999</v>
          </cell>
          <cell r="W1019" t="str">
            <v>No</v>
          </cell>
          <cell r="X1019" t="str">
            <v>No</v>
          </cell>
          <cell r="Y1019" t="str">
            <v>No</v>
          </cell>
          <cell r="AA1019" t="str">
            <v>?</v>
          </cell>
          <cell r="AB1019">
            <v>0.16</v>
          </cell>
          <cell r="AC1019">
            <v>13.5</v>
          </cell>
          <cell r="AD1019">
            <v>74</v>
          </cell>
          <cell r="AE1019">
            <v>7.9962023350000004</v>
          </cell>
        </row>
        <row r="1020">
          <cell r="C1020" t="str">
            <v>Mexico</v>
          </cell>
          <cell r="D1020" t="str">
            <v>Telmex [Mexico]</v>
          </cell>
          <cell r="E1020" t="str">
            <v>ADSL</v>
          </cell>
          <cell r="F1020" t="str">
            <v>Infinitum</v>
          </cell>
          <cell r="G1020" t="str">
            <v>Up to</v>
          </cell>
          <cell r="H1020">
            <v>5</v>
          </cell>
          <cell r="I1020" t="str">
            <v>Mbps</v>
          </cell>
          <cell r="J1020">
            <v>5</v>
          </cell>
          <cell r="K1020">
            <v>640</v>
          </cell>
          <cell r="L1020" t="str">
            <v>Kbps</v>
          </cell>
          <cell r="P1020" t="str">
            <v>MXN</v>
          </cell>
          <cell r="Q1020" t="str">
            <v>?</v>
          </cell>
          <cell r="R1020" t="str">
            <v>?</v>
          </cell>
          <cell r="S1020">
            <v>345</v>
          </cell>
          <cell r="W1020" t="str">
            <v>Yes</v>
          </cell>
          <cell r="X1020" t="str">
            <v>No</v>
          </cell>
          <cell r="Y1020" t="str">
            <v>No</v>
          </cell>
          <cell r="AA1020" t="str">
            <v>Yes</v>
          </cell>
          <cell r="AB1020">
            <v>0.16</v>
          </cell>
          <cell r="AC1020">
            <v>13.5</v>
          </cell>
          <cell r="AD1020">
            <v>25.56</v>
          </cell>
          <cell r="AE1020">
            <v>7.9962023350000004</v>
          </cell>
        </row>
        <row r="1021">
          <cell r="C1021" t="str">
            <v>Mexico</v>
          </cell>
          <cell r="D1021" t="str">
            <v>Telmex [Mexico]</v>
          </cell>
          <cell r="E1021" t="str">
            <v>ADSL</v>
          </cell>
          <cell r="F1021" t="str">
            <v>Infinitum</v>
          </cell>
          <cell r="G1021" t="str">
            <v>Up to</v>
          </cell>
          <cell r="H1021">
            <v>10</v>
          </cell>
          <cell r="I1021" t="str">
            <v>Mbps</v>
          </cell>
          <cell r="J1021">
            <v>10</v>
          </cell>
          <cell r="K1021">
            <v>640</v>
          </cell>
          <cell r="L1021" t="str">
            <v>Kbps</v>
          </cell>
          <cell r="P1021" t="str">
            <v>MXN</v>
          </cell>
          <cell r="Q1021" t="str">
            <v>?</v>
          </cell>
          <cell r="R1021" t="str">
            <v>?</v>
          </cell>
          <cell r="S1021">
            <v>499</v>
          </cell>
          <cell r="W1021" t="str">
            <v>Yes</v>
          </cell>
          <cell r="X1021" t="str">
            <v>No</v>
          </cell>
          <cell r="Y1021" t="str">
            <v>No</v>
          </cell>
          <cell r="AA1021" t="str">
            <v>Yes</v>
          </cell>
          <cell r="AB1021">
            <v>0.16</v>
          </cell>
          <cell r="AC1021">
            <v>13.5</v>
          </cell>
          <cell r="AD1021">
            <v>36.96</v>
          </cell>
          <cell r="AE1021">
            <v>7.9962023350000004</v>
          </cell>
        </row>
        <row r="1022">
          <cell r="C1022" t="str">
            <v>Morocco</v>
          </cell>
          <cell r="D1022" t="str">
            <v>Menara [Morocco]</v>
          </cell>
          <cell r="E1022" t="str">
            <v>ADSL</v>
          </cell>
          <cell r="F1022" t="str">
            <v>4 Mega</v>
          </cell>
          <cell r="H1022">
            <v>4</v>
          </cell>
          <cell r="I1022" t="str">
            <v>Mbps</v>
          </cell>
          <cell r="J1022">
            <v>4</v>
          </cell>
          <cell r="M1022" t="str">
            <v>Unlimited</v>
          </cell>
          <cell r="O1022" t="str">
            <v>Unlimited</v>
          </cell>
          <cell r="P1022" t="str">
            <v>MAD</v>
          </cell>
          <cell r="Q1022" t="str">
            <v>?</v>
          </cell>
          <cell r="R1022" t="str">
            <v>?</v>
          </cell>
          <cell r="S1022">
            <v>99</v>
          </cell>
          <cell r="W1022" t="str">
            <v>Yes</v>
          </cell>
          <cell r="X1022" t="str">
            <v>No</v>
          </cell>
          <cell r="Y1022" t="str">
            <v>No</v>
          </cell>
          <cell r="AA1022" t="str">
            <v>Yes</v>
          </cell>
          <cell r="AB1022">
            <v>0.2</v>
          </cell>
          <cell r="AC1022">
            <v>8.6300000000000008</v>
          </cell>
          <cell r="AD1022">
            <v>11.47</v>
          </cell>
          <cell r="AE1022">
            <v>3.628922008</v>
          </cell>
        </row>
        <row r="1023">
          <cell r="C1023" t="str">
            <v>Morocco</v>
          </cell>
          <cell r="D1023" t="str">
            <v>Menara [Morocco]</v>
          </cell>
          <cell r="E1023" t="str">
            <v>ADSL</v>
          </cell>
          <cell r="F1023" t="str">
            <v>8 Mega</v>
          </cell>
          <cell r="H1023">
            <v>8</v>
          </cell>
          <cell r="I1023" t="str">
            <v>Mbps</v>
          </cell>
          <cell r="J1023">
            <v>8</v>
          </cell>
          <cell r="M1023" t="str">
            <v>Unlimited</v>
          </cell>
          <cell r="O1023" t="str">
            <v>Unlimited</v>
          </cell>
          <cell r="P1023" t="str">
            <v>MAD</v>
          </cell>
          <cell r="Q1023" t="str">
            <v>?</v>
          </cell>
          <cell r="R1023" t="str">
            <v>?</v>
          </cell>
          <cell r="S1023">
            <v>149</v>
          </cell>
          <cell r="W1023" t="str">
            <v>Yes</v>
          </cell>
          <cell r="X1023" t="str">
            <v>No</v>
          </cell>
          <cell r="Y1023" t="str">
            <v>No</v>
          </cell>
          <cell r="AA1023" t="str">
            <v>Yes</v>
          </cell>
          <cell r="AB1023">
            <v>0.2</v>
          </cell>
          <cell r="AC1023">
            <v>8.6300000000000008</v>
          </cell>
          <cell r="AD1023">
            <v>17.27</v>
          </cell>
          <cell r="AE1023">
            <v>3.628922008</v>
          </cell>
        </row>
        <row r="1024">
          <cell r="C1024" t="str">
            <v>Morocco</v>
          </cell>
          <cell r="D1024" t="str">
            <v>Menara [Morocco]</v>
          </cell>
          <cell r="E1024" t="str">
            <v>ADSL</v>
          </cell>
          <cell r="F1024" t="str">
            <v>12 Mega</v>
          </cell>
          <cell r="H1024">
            <v>12</v>
          </cell>
          <cell r="I1024" t="str">
            <v>Mbps</v>
          </cell>
          <cell r="J1024">
            <v>12</v>
          </cell>
          <cell r="M1024" t="str">
            <v>Unlimited</v>
          </cell>
          <cell r="O1024" t="str">
            <v>Unlimited</v>
          </cell>
          <cell r="P1024" t="str">
            <v>MAD</v>
          </cell>
          <cell r="Q1024" t="str">
            <v>?</v>
          </cell>
          <cell r="R1024" t="str">
            <v>?</v>
          </cell>
          <cell r="S1024">
            <v>199</v>
          </cell>
          <cell r="W1024" t="str">
            <v>Yes</v>
          </cell>
          <cell r="X1024" t="str">
            <v>No</v>
          </cell>
          <cell r="Y1024" t="str">
            <v>No</v>
          </cell>
          <cell r="AA1024" t="str">
            <v>Yes</v>
          </cell>
          <cell r="AB1024">
            <v>0.2</v>
          </cell>
          <cell r="AC1024">
            <v>8.6300000000000008</v>
          </cell>
          <cell r="AD1024">
            <v>23.06</v>
          </cell>
          <cell r="AE1024">
            <v>3.628922008</v>
          </cell>
        </row>
        <row r="1025">
          <cell r="C1025" t="str">
            <v>Morocco</v>
          </cell>
          <cell r="D1025" t="str">
            <v>Menara [Morocco]</v>
          </cell>
          <cell r="E1025" t="str">
            <v>ADSL</v>
          </cell>
          <cell r="F1025" t="str">
            <v>20 Mega</v>
          </cell>
          <cell r="H1025">
            <v>20</v>
          </cell>
          <cell r="I1025" t="str">
            <v>Mbps</v>
          </cell>
          <cell r="J1025">
            <v>20</v>
          </cell>
          <cell r="M1025" t="str">
            <v>Unlimited</v>
          </cell>
          <cell r="O1025" t="str">
            <v>Unlimited</v>
          </cell>
          <cell r="P1025" t="str">
            <v>MAD</v>
          </cell>
          <cell r="Q1025" t="str">
            <v>?</v>
          </cell>
          <cell r="R1025" t="str">
            <v>?</v>
          </cell>
          <cell r="S1025">
            <v>499</v>
          </cell>
          <cell r="W1025" t="str">
            <v>Yes</v>
          </cell>
          <cell r="X1025" t="str">
            <v>No</v>
          </cell>
          <cell r="Y1025" t="str">
            <v>No</v>
          </cell>
          <cell r="AA1025" t="str">
            <v>Yes</v>
          </cell>
          <cell r="AB1025">
            <v>0.2</v>
          </cell>
          <cell r="AC1025">
            <v>8.6300000000000008</v>
          </cell>
          <cell r="AD1025">
            <v>57.82</v>
          </cell>
          <cell r="AE1025">
            <v>3.628922008</v>
          </cell>
        </row>
        <row r="1026">
          <cell r="C1026" t="str">
            <v>Myanmar</v>
          </cell>
          <cell r="D1026" t="str">
            <v>MPT {Myanmar]</v>
          </cell>
          <cell r="E1026" t="str">
            <v>ADSL</v>
          </cell>
          <cell r="F1026" t="str">
            <v>ADSL based service</v>
          </cell>
          <cell r="H1026">
            <v>0.5</v>
          </cell>
          <cell r="I1026" t="str">
            <v>Mbps</v>
          </cell>
          <cell r="J1026">
            <v>0.5</v>
          </cell>
          <cell r="M1026" t="str">
            <v>Unlimited</v>
          </cell>
          <cell r="O1026" t="str">
            <v>Unlimited</v>
          </cell>
          <cell r="P1026" t="str">
            <v>MMK</v>
          </cell>
          <cell r="Q1026">
            <v>100000</v>
          </cell>
          <cell r="R1026" t="str">
            <v>?</v>
          </cell>
          <cell r="S1026">
            <v>17000</v>
          </cell>
          <cell r="W1026" t="str">
            <v>Yes</v>
          </cell>
          <cell r="X1026" t="str">
            <v>No</v>
          </cell>
          <cell r="Y1026" t="str">
            <v>No</v>
          </cell>
          <cell r="AA1026" t="str">
            <v>?</v>
          </cell>
          <cell r="AC1026">
            <v>992</v>
          </cell>
          <cell r="AD1026">
            <v>17.14</v>
          </cell>
          <cell r="AE1026">
            <v>0</v>
          </cell>
        </row>
        <row r="1027">
          <cell r="C1027" t="str">
            <v>Myanmar</v>
          </cell>
          <cell r="D1027" t="str">
            <v>MPT {Myanmar]</v>
          </cell>
          <cell r="E1027" t="str">
            <v>ADSL</v>
          </cell>
          <cell r="F1027" t="str">
            <v>ADSL based service</v>
          </cell>
          <cell r="H1027">
            <v>1</v>
          </cell>
          <cell r="I1027" t="str">
            <v>Mbps</v>
          </cell>
          <cell r="J1027">
            <v>1</v>
          </cell>
          <cell r="M1027" t="str">
            <v>Unlimited</v>
          </cell>
          <cell r="O1027" t="str">
            <v>Unlimited</v>
          </cell>
          <cell r="P1027" t="str">
            <v>MMK</v>
          </cell>
          <cell r="Q1027">
            <v>100000</v>
          </cell>
          <cell r="R1027" t="str">
            <v>?</v>
          </cell>
          <cell r="S1027">
            <v>34000</v>
          </cell>
          <cell r="W1027" t="str">
            <v>Yes</v>
          </cell>
          <cell r="X1027" t="str">
            <v>No</v>
          </cell>
          <cell r="Y1027" t="str">
            <v>No</v>
          </cell>
          <cell r="AA1027" t="str">
            <v>?</v>
          </cell>
          <cell r="AC1027">
            <v>992</v>
          </cell>
          <cell r="AD1027">
            <v>34.270000000000003</v>
          </cell>
          <cell r="AE1027">
            <v>0</v>
          </cell>
        </row>
        <row r="1028">
          <cell r="C1028" t="str">
            <v>Myanmar</v>
          </cell>
          <cell r="D1028" t="str">
            <v>MPT {Myanmar]</v>
          </cell>
          <cell r="E1028" t="str">
            <v>ADSL</v>
          </cell>
          <cell r="F1028" t="str">
            <v>ADSL based service</v>
          </cell>
          <cell r="H1028">
            <v>1.5</v>
          </cell>
          <cell r="I1028" t="str">
            <v>Mbps</v>
          </cell>
          <cell r="J1028">
            <v>1.5</v>
          </cell>
          <cell r="M1028" t="str">
            <v>Unlimited</v>
          </cell>
          <cell r="O1028" t="str">
            <v>Unlimited</v>
          </cell>
          <cell r="P1028" t="str">
            <v>MMK</v>
          </cell>
          <cell r="Q1028">
            <v>100000</v>
          </cell>
          <cell r="R1028" t="str">
            <v>?</v>
          </cell>
          <cell r="S1028">
            <v>50000</v>
          </cell>
          <cell r="W1028" t="str">
            <v>Yes</v>
          </cell>
          <cell r="X1028" t="str">
            <v>No</v>
          </cell>
          <cell r="Y1028" t="str">
            <v>No</v>
          </cell>
          <cell r="AA1028" t="str">
            <v>?</v>
          </cell>
          <cell r="AC1028">
            <v>992</v>
          </cell>
          <cell r="AD1028">
            <v>50.4</v>
          </cell>
          <cell r="AE1028">
            <v>0</v>
          </cell>
        </row>
        <row r="1029">
          <cell r="C1029" t="str">
            <v>Myanmar</v>
          </cell>
          <cell r="D1029" t="str">
            <v>MPT {Myanmar]</v>
          </cell>
          <cell r="E1029" t="str">
            <v>ADSL</v>
          </cell>
          <cell r="F1029" t="str">
            <v>ADSL based service</v>
          </cell>
          <cell r="H1029">
            <v>2</v>
          </cell>
          <cell r="I1029" t="str">
            <v>Mbps</v>
          </cell>
          <cell r="J1029">
            <v>2</v>
          </cell>
          <cell r="M1029" t="str">
            <v>Unlimited</v>
          </cell>
          <cell r="O1029" t="str">
            <v>Unlimited</v>
          </cell>
          <cell r="P1029" t="str">
            <v>MMK</v>
          </cell>
          <cell r="Q1029">
            <v>100000</v>
          </cell>
          <cell r="R1029" t="str">
            <v>?</v>
          </cell>
          <cell r="S1029">
            <v>65000</v>
          </cell>
          <cell r="W1029" t="str">
            <v>Yes</v>
          </cell>
          <cell r="X1029" t="str">
            <v>No</v>
          </cell>
          <cell r="Y1029" t="str">
            <v>No</v>
          </cell>
          <cell r="AA1029" t="str">
            <v>?</v>
          </cell>
          <cell r="AC1029">
            <v>992</v>
          </cell>
          <cell r="AD1029">
            <v>65.52</v>
          </cell>
          <cell r="AE1029">
            <v>0</v>
          </cell>
        </row>
        <row r="1030">
          <cell r="C1030" t="str">
            <v>Myanmar</v>
          </cell>
          <cell r="D1030" t="str">
            <v>MPT {Myanmar]</v>
          </cell>
          <cell r="E1030" t="str">
            <v>ADSL</v>
          </cell>
          <cell r="F1030" t="str">
            <v>ADSL based service</v>
          </cell>
          <cell r="H1030">
            <v>2.5</v>
          </cell>
          <cell r="I1030" t="str">
            <v>Mbps</v>
          </cell>
          <cell r="J1030">
            <v>2.5</v>
          </cell>
          <cell r="M1030" t="str">
            <v>Unlimited</v>
          </cell>
          <cell r="O1030" t="str">
            <v>Unlimited</v>
          </cell>
          <cell r="P1030" t="str">
            <v>MMK</v>
          </cell>
          <cell r="Q1030">
            <v>100000</v>
          </cell>
          <cell r="R1030" t="str">
            <v>?</v>
          </cell>
          <cell r="S1030">
            <v>80000</v>
          </cell>
          <cell r="W1030" t="str">
            <v>Yes</v>
          </cell>
          <cell r="X1030" t="str">
            <v>No</v>
          </cell>
          <cell r="Y1030" t="str">
            <v>No</v>
          </cell>
          <cell r="AA1030" t="str">
            <v>?</v>
          </cell>
          <cell r="AC1030">
            <v>992</v>
          </cell>
          <cell r="AD1030">
            <v>80.650000000000006</v>
          </cell>
          <cell r="AE1030">
            <v>0</v>
          </cell>
        </row>
        <row r="1031">
          <cell r="C1031" t="str">
            <v>Nepal</v>
          </cell>
          <cell r="D1031" t="str">
            <v>Nepal Telecom Company [Nepal]</v>
          </cell>
          <cell r="E1031" t="str">
            <v>ADSL</v>
          </cell>
          <cell r="F1031" t="str">
            <v>ADSL Broadband Internet</v>
          </cell>
          <cell r="H1031">
            <v>192</v>
          </cell>
          <cell r="I1031" t="str">
            <v>Kbps</v>
          </cell>
          <cell r="J1031">
            <v>0.192</v>
          </cell>
          <cell r="M1031" t="str">
            <v>Unlimited</v>
          </cell>
          <cell r="O1031" t="str">
            <v>Unlimited</v>
          </cell>
          <cell r="P1031" t="str">
            <v>NPR</v>
          </cell>
          <cell r="Q1031">
            <v>500</v>
          </cell>
          <cell r="R1031" t="str">
            <v>?</v>
          </cell>
          <cell r="S1031">
            <v>900</v>
          </cell>
          <cell r="W1031" t="str">
            <v>Yes</v>
          </cell>
          <cell r="X1031" t="str">
            <v>No</v>
          </cell>
          <cell r="Y1031" t="str">
            <v>No</v>
          </cell>
          <cell r="AA1031" t="str">
            <v>No</v>
          </cell>
          <cell r="AB1031">
            <v>0.13</v>
          </cell>
          <cell r="AC1031">
            <v>97</v>
          </cell>
          <cell r="AD1031">
            <v>9.2799999999999994</v>
          </cell>
          <cell r="AE1031">
            <v>27.132444060000001</v>
          </cell>
        </row>
        <row r="1032">
          <cell r="C1032" t="str">
            <v>Nepal</v>
          </cell>
          <cell r="D1032" t="str">
            <v>Nepal Telecom Company [Nepal]</v>
          </cell>
          <cell r="E1032" t="str">
            <v>ADSL</v>
          </cell>
          <cell r="F1032" t="str">
            <v>ADSL Broadband Internet</v>
          </cell>
          <cell r="H1032">
            <v>192</v>
          </cell>
          <cell r="I1032" t="str">
            <v>Kbps</v>
          </cell>
          <cell r="J1032">
            <v>0.192</v>
          </cell>
          <cell r="M1032" t="str">
            <v>Unlimited</v>
          </cell>
          <cell r="O1032" t="str">
            <v>Unlimited</v>
          </cell>
          <cell r="P1032" t="str">
            <v>NPR</v>
          </cell>
          <cell r="Q1032">
            <v>500</v>
          </cell>
          <cell r="R1032" t="str">
            <v>?</v>
          </cell>
          <cell r="S1032">
            <v>900</v>
          </cell>
          <cell r="V1032">
            <v>3</v>
          </cell>
          <cell r="W1032" t="str">
            <v>Yes</v>
          </cell>
          <cell r="X1032" t="str">
            <v>No</v>
          </cell>
          <cell r="Y1032" t="str">
            <v>No</v>
          </cell>
          <cell r="AA1032" t="str">
            <v>No</v>
          </cell>
          <cell r="AB1032">
            <v>0.13</v>
          </cell>
          <cell r="AC1032">
            <v>97</v>
          </cell>
          <cell r="AD1032">
            <v>9.2799999999999994</v>
          </cell>
          <cell r="AE1032">
            <v>27.132444060000001</v>
          </cell>
        </row>
        <row r="1033">
          <cell r="C1033" t="str">
            <v>Nepal</v>
          </cell>
          <cell r="D1033" t="str">
            <v>Nepal Telecom Company [Nepal]</v>
          </cell>
          <cell r="E1033" t="str">
            <v>ADSL</v>
          </cell>
          <cell r="F1033" t="str">
            <v>ADSL Broadband Internet</v>
          </cell>
          <cell r="H1033">
            <v>192</v>
          </cell>
          <cell r="I1033" t="str">
            <v>Kbps</v>
          </cell>
          <cell r="J1033">
            <v>0.192</v>
          </cell>
          <cell r="M1033" t="str">
            <v>Unlimited</v>
          </cell>
          <cell r="O1033" t="str">
            <v>Unlimited</v>
          </cell>
          <cell r="P1033" t="str">
            <v>NPR</v>
          </cell>
          <cell r="Q1033">
            <v>500</v>
          </cell>
          <cell r="R1033" t="str">
            <v>?</v>
          </cell>
          <cell r="S1033">
            <v>900</v>
          </cell>
          <cell r="V1033">
            <v>6</v>
          </cell>
          <cell r="W1033" t="str">
            <v>Yes</v>
          </cell>
          <cell r="X1033" t="str">
            <v>No</v>
          </cell>
          <cell r="Y1033" t="str">
            <v>No</v>
          </cell>
          <cell r="AA1033" t="str">
            <v>No</v>
          </cell>
          <cell r="AB1033">
            <v>0.13</v>
          </cell>
          <cell r="AC1033">
            <v>97</v>
          </cell>
          <cell r="AD1033">
            <v>9.2799999999999994</v>
          </cell>
          <cell r="AE1033">
            <v>27.132444060000001</v>
          </cell>
        </row>
        <row r="1034">
          <cell r="C1034" t="str">
            <v>Nepal</v>
          </cell>
          <cell r="D1034" t="str">
            <v>Nepal Telecom Company [Nepal]</v>
          </cell>
          <cell r="E1034" t="str">
            <v>ADSL</v>
          </cell>
          <cell r="F1034" t="str">
            <v>ADSL Broadband Internet</v>
          </cell>
          <cell r="H1034">
            <v>192</v>
          </cell>
          <cell r="I1034" t="str">
            <v>Kbps</v>
          </cell>
          <cell r="J1034">
            <v>0.192</v>
          </cell>
          <cell r="M1034" t="str">
            <v>Unlimited</v>
          </cell>
          <cell r="O1034" t="str">
            <v>Unlimited</v>
          </cell>
          <cell r="P1034" t="str">
            <v>NPR</v>
          </cell>
          <cell r="Q1034">
            <v>500</v>
          </cell>
          <cell r="R1034" t="str">
            <v>?</v>
          </cell>
          <cell r="S1034">
            <v>900</v>
          </cell>
          <cell r="V1034">
            <v>12</v>
          </cell>
          <cell r="W1034" t="str">
            <v>Yes</v>
          </cell>
          <cell r="X1034" t="str">
            <v>No</v>
          </cell>
          <cell r="Y1034" t="str">
            <v>No</v>
          </cell>
          <cell r="AA1034" t="str">
            <v>No</v>
          </cell>
          <cell r="AB1034">
            <v>0.13</v>
          </cell>
          <cell r="AC1034">
            <v>97</v>
          </cell>
          <cell r="AD1034">
            <v>9.2799999999999994</v>
          </cell>
          <cell r="AE1034">
            <v>27.132444060000001</v>
          </cell>
        </row>
        <row r="1035">
          <cell r="C1035" t="str">
            <v>Nepal</v>
          </cell>
          <cell r="D1035" t="str">
            <v>Nepal Telecom Company [Nepal]</v>
          </cell>
          <cell r="E1035" t="str">
            <v>ADSL</v>
          </cell>
          <cell r="F1035" t="str">
            <v>ADSL Broadband Internet</v>
          </cell>
          <cell r="H1035">
            <v>384</v>
          </cell>
          <cell r="I1035" t="str">
            <v>Kbps</v>
          </cell>
          <cell r="J1035">
            <v>0.38400000000000001</v>
          </cell>
          <cell r="M1035" t="str">
            <v>Unlimited</v>
          </cell>
          <cell r="O1035" t="str">
            <v>Unlimited</v>
          </cell>
          <cell r="P1035" t="str">
            <v>NPR</v>
          </cell>
          <cell r="Q1035">
            <v>500</v>
          </cell>
          <cell r="R1035" t="str">
            <v>?</v>
          </cell>
          <cell r="S1035">
            <v>1500</v>
          </cell>
          <cell r="W1035" t="str">
            <v>Yes</v>
          </cell>
          <cell r="X1035" t="str">
            <v>No</v>
          </cell>
          <cell r="Y1035" t="str">
            <v>No</v>
          </cell>
          <cell r="AA1035" t="str">
            <v>No</v>
          </cell>
          <cell r="AB1035">
            <v>0.13</v>
          </cell>
          <cell r="AC1035">
            <v>97</v>
          </cell>
          <cell r="AD1035">
            <v>15.46</v>
          </cell>
          <cell r="AE1035">
            <v>27.132444060000001</v>
          </cell>
        </row>
        <row r="1036">
          <cell r="C1036" t="str">
            <v>Nepal</v>
          </cell>
          <cell r="D1036" t="str">
            <v>Nepal Telecom Company [Nepal]</v>
          </cell>
          <cell r="E1036" t="str">
            <v>ADSL</v>
          </cell>
          <cell r="F1036" t="str">
            <v>ADSL Broadband Internet</v>
          </cell>
          <cell r="H1036">
            <v>384</v>
          </cell>
          <cell r="I1036" t="str">
            <v>Kbps</v>
          </cell>
          <cell r="J1036">
            <v>0.38400000000000001</v>
          </cell>
          <cell r="M1036" t="str">
            <v>Unlimited</v>
          </cell>
          <cell r="O1036" t="str">
            <v>Unlimited</v>
          </cell>
          <cell r="P1036" t="str">
            <v>NPR</v>
          </cell>
          <cell r="Q1036">
            <v>500</v>
          </cell>
          <cell r="R1036" t="str">
            <v>?</v>
          </cell>
          <cell r="S1036">
            <v>1500</v>
          </cell>
          <cell r="V1036">
            <v>3</v>
          </cell>
          <cell r="W1036" t="str">
            <v>Yes</v>
          </cell>
          <cell r="X1036" t="str">
            <v>No</v>
          </cell>
          <cell r="Y1036" t="str">
            <v>No</v>
          </cell>
          <cell r="AA1036" t="str">
            <v>No</v>
          </cell>
          <cell r="AB1036">
            <v>0.13</v>
          </cell>
          <cell r="AC1036">
            <v>97</v>
          </cell>
          <cell r="AD1036">
            <v>15.46</v>
          </cell>
          <cell r="AE1036">
            <v>27.132444060000001</v>
          </cell>
        </row>
        <row r="1037">
          <cell r="C1037" t="str">
            <v>Nepal</v>
          </cell>
          <cell r="D1037" t="str">
            <v>Nepal Telecom Company [Nepal]</v>
          </cell>
          <cell r="E1037" t="str">
            <v>ADSL</v>
          </cell>
          <cell r="F1037" t="str">
            <v>ADSL Broadband Internet</v>
          </cell>
          <cell r="H1037">
            <v>384</v>
          </cell>
          <cell r="I1037" t="str">
            <v>Kbps</v>
          </cell>
          <cell r="J1037">
            <v>0.38400000000000001</v>
          </cell>
          <cell r="M1037" t="str">
            <v>Unlimited</v>
          </cell>
          <cell r="O1037" t="str">
            <v>Unlimited</v>
          </cell>
          <cell r="P1037" t="str">
            <v>NPR</v>
          </cell>
          <cell r="Q1037">
            <v>500</v>
          </cell>
          <cell r="R1037" t="str">
            <v>?</v>
          </cell>
          <cell r="S1037">
            <v>1500</v>
          </cell>
          <cell r="V1037">
            <v>6</v>
          </cell>
          <cell r="W1037" t="str">
            <v>Yes</v>
          </cell>
          <cell r="X1037" t="str">
            <v>No</v>
          </cell>
          <cell r="Y1037" t="str">
            <v>No</v>
          </cell>
          <cell r="AA1037" t="str">
            <v>No</v>
          </cell>
          <cell r="AB1037">
            <v>0.13</v>
          </cell>
          <cell r="AC1037">
            <v>97</v>
          </cell>
          <cell r="AD1037">
            <v>15.46</v>
          </cell>
          <cell r="AE1037">
            <v>27.132444060000001</v>
          </cell>
        </row>
        <row r="1038">
          <cell r="C1038" t="str">
            <v>Nepal</v>
          </cell>
          <cell r="D1038" t="str">
            <v>Nepal Telecom Company [Nepal]</v>
          </cell>
          <cell r="E1038" t="str">
            <v>ADSL</v>
          </cell>
          <cell r="F1038" t="str">
            <v>ADSL Broadband Internet</v>
          </cell>
          <cell r="H1038">
            <v>384</v>
          </cell>
          <cell r="I1038" t="str">
            <v>Kbps</v>
          </cell>
          <cell r="J1038">
            <v>0.38400000000000001</v>
          </cell>
          <cell r="M1038" t="str">
            <v>Unlimited</v>
          </cell>
          <cell r="O1038" t="str">
            <v>Unlimited</v>
          </cell>
          <cell r="P1038" t="str">
            <v>NPR</v>
          </cell>
          <cell r="Q1038">
            <v>500</v>
          </cell>
          <cell r="R1038" t="str">
            <v>?</v>
          </cell>
          <cell r="S1038">
            <v>1500</v>
          </cell>
          <cell r="V1038">
            <v>12</v>
          </cell>
          <cell r="W1038" t="str">
            <v>Yes</v>
          </cell>
          <cell r="X1038" t="str">
            <v>No</v>
          </cell>
          <cell r="Y1038" t="str">
            <v>No</v>
          </cell>
          <cell r="AA1038" t="str">
            <v>No</v>
          </cell>
          <cell r="AB1038">
            <v>0.13</v>
          </cell>
          <cell r="AC1038">
            <v>97</v>
          </cell>
          <cell r="AD1038">
            <v>15.46</v>
          </cell>
          <cell r="AE1038">
            <v>27.132444060000001</v>
          </cell>
        </row>
        <row r="1039">
          <cell r="C1039" t="str">
            <v>Nepal</v>
          </cell>
          <cell r="D1039" t="str">
            <v>Nepal Telecom Company [Nepal]</v>
          </cell>
          <cell r="E1039" t="str">
            <v>ADSL</v>
          </cell>
          <cell r="F1039" t="str">
            <v>Volume Based ADSL</v>
          </cell>
          <cell r="H1039">
            <v>512</v>
          </cell>
          <cell r="I1039" t="str">
            <v>Kbps</v>
          </cell>
          <cell r="J1039">
            <v>0.51200000000000001</v>
          </cell>
          <cell r="M1039">
            <v>7</v>
          </cell>
          <cell r="N1039" t="str">
            <v>GB</v>
          </cell>
          <cell r="O1039">
            <v>7</v>
          </cell>
          <cell r="P1039" t="str">
            <v>NPR</v>
          </cell>
          <cell r="Q1039">
            <v>500</v>
          </cell>
          <cell r="R1039" t="str">
            <v>?</v>
          </cell>
          <cell r="S1039">
            <v>660</v>
          </cell>
          <cell r="V1039">
            <v>3</v>
          </cell>
          <cell r="W1039" t="str">
            <v>Yes</v>
          </cell>
          <cell r="X1039" t="str">
            <v>No</v>
          </cell>
          <cell r="Y1039" t="str">
            <v>No</v>
          </cell>
          <cell r="AA1039" t="str">
            <v>No</v>
          </cell>
          <cell r="AB1039">
            <v>0.13</v>
          </cell>
          <cell r="AC1039">
            <v>97</v>
          </cell>
          <cell r="AD1039">
            <v>6.8</v>
          </cell>
          <cell r="AE1039">
            <v>27.132444060000001</v>
          </cell>
        </row>
        <row r="1040">
          <cell r="C1040" t="str">
            <v>Nepal</v>
          </cell>
          <cell r="D1040" t="str">
            <v>Nepal Telecom Company [Nepal]</v>
          </cell>
          <cell r="E1040" t="str">
            <v>ADSL</v>
          </cell>
          <cell r="F1040" t="str">
            <v>Volume Based ADSL</v>
          </cell>
          <cell r="H1040">
            <v>512</v>
          </cell>
          <cell r="I1040" t="str">
            <v>Kbps</v>
          </cell>
          <cell r="J1040">
            <v>0.51200000000000001</v>
          </cell>
          <cell r="M1040">
            <v>7</v>
          </cell>
          <cell r="N1040" t="str">
            <v>GB</v>
          </cell>
          <cell r="O1040">
            <v>7</v>
          </cell>
          <cell r="P1040" t="str">
            <v>NPR</v>
          </cell>
          <cell r="Q1040">
            <v>500</v>
          </cell>
          <cell r="R1040" t="str">
            <v>?</v>
          </cell>
          <cell r="S1040">
            <v>627</v>
          </cell>
          <cell r="V1040">
            <v>6</v>
          </cell>
          <cell r="W1040" t="str">
            <v>Yes</v>
          </cell>
          <cell r="X1040" t="str">
            <v>No</v>
          </cell>
          <cell r="Y1040" t="str">
            <v>No</v>
          </cell>
          <cell r="AA1040" t="str">
            <v>No</v>
          </cell>
          <cell r="AB1040">
            <v>0.13</v>
          </cell>
          <cell r="AC1040">
            <v>97</v>
          </cell>
          <cell r="AD1040">
            <v>6.46</v>
          </cell>
          <cell r="AE1040">
            <v>27.132444060000001</v>
          </cell>
        </row>
        <row r="1041">
          <cell r="C1041" t="str">
            <v>Nepal</v>
          </cell>
          <cell r="D1041" t="str">
            <v>Nepal Telecom Company [Nepal]</v>
          </cell>
          <cell r="E1041" t="str">
            <v>ADSL</v>
          </cell>
          <cell r="F1041" t="str">
            <v>Volume Based ADSL</v>
          </cell>
          <cell r="H1041">
            <v>512</v>
          </cell>
          <cell r="I1041" t="str">
            <v>Kbps</v>
          </cell>
          <cell r="J1041">
            <v>0.51200000000000001</v>
          </cell>
          <cell r="M1041">
            <v>7</v>
          </cell>
          <cell r="N1041" t="str">
            <v>GB</v>
          </cell>
          <cell r="O1041">
            <v>7</v>
          </cell>
          <cell r="P1041" t="str">
            <v>NPR</v>
          </cell>
          <cell r="Q1041">
            <v>500</v>
          </cell>
          <cell r="R1041" t="str">
            <v>?</v>
          </cell>
          <cell r="S1041">
            <v>1188</v>
          </cell>
          <cell r="V1041">
            <v>12</v>
          </cell>
          <cell r="W1041" t="str">
            <v>Yes</v>
          </cell>
          <cell r="X1041" t="str">
            <v>No</v>
          </cell>
          <cell r="Y1041" t="str">
            <v>No</v>
          </cell>
          <cell r="AA1041" t="str">
            <v>No</v>
          </cell>
          <cell r="AB1041">
            <v>0.13</v>
          </cell>
          <cell r="AC1041">
            <v>97</v>
          </cell>
          <cell r="AD1041">
            <v>12.25</v>
          </cell>
          <cell r="AE1041">
            <v>27.132444060000001</v>
          </cell>
        </row>
        <row r="1042">
          <cell r="C1042" t="str">
            <v>Nepal</v>
          </cell>
          <cell r="D1042" t="str">
            <v>Nepal Telecom Company [Nepal]</v>
          </cell>
          <cell r="E1042" t="str">
            <v>ADSL</v>
          </cell>
          <cell r="F1042" t="str">
            <v>Volume Based ADSL</v>
          </cell>
          <cell r="H1042">
            <v>512</v>
          </cell>
          <cell r="I1042" t="str">
            <v>Kbps</v>
          </cell>
          <cell r="J1042">
            <v>0.51200000000000001</v>
          </cell>
          <cell r="M1042">
            <v>14</v>
          </cell>
          <cell r="N1042" t="str">
            <v>GB</v>
          </cell>
          <cell r="O1042">
            <v>14</v>
          </cell>
          <cell r="P1042" t="str">
            <v>NPR</v>
          </cell>
          <cell r="Q1042">
            <v>500</v>
          </cell>
          <cell r="R1042" t="str">
            <v>?</v>
          </cell>
          <cell r="S1042">
            <v>1060</v>
          </cell>
          <cell r="V1042">
            <v>3</v>
          </cell>
          <cell r="W1042" t="str">
            <v>Yes</v>
          </cell>
          <cell r="X1042" t="str">
            <v>No</v>
          </cell>
          <cell r="Y1042" t="str">
            <v>No</v>
          </cell>
          <cell r="AA1042" t="str">
            <v>No</v>
          </cell>
          <cell r="AB1042">
            <v>0.13</v>
          </cell>
          <cell r="AC1042">
            <v>97</v>
          </cell>
          <cell r="AD1042">
            <v>10.93</v>
          </cell>
          <cell r="AE1042">
            <v>27.132444060000001</v>
          </cell>
        </row>
        <row r="1043">
          <cell r="C1043" t="str">
            <v>Nepal</v>
          </cell>
          <cell r="D1043" t="str">
            <v>Nepal Telecom Company [Nepal]</v>
          </cell>
          <cell r="E1043" t="str">
            <v>ADSL</v>
          </cell>
          <cell r="F1043" t="str">
            <v>Volume Based ADSL</v>
          </cell>
          <cell r="H1043">
            <v>512</v>
          </cell>
          <cell r="I1043" t="str">
            <v>Kbps</v>
          </cell>
          <cell r="J1043">
            <v>0.51200000000000001</v>
          </cell>
          <cell r="M1043">
            <v>14</v>
          </cell>
          <cell r="N1043" t="str">
            <v>GB</v>
          </cell>
          <cell r="O1043">
            <v>14</v>
          </cell>
          <cell r="P1043" t="str">
            <v>NPR</v>
          </cell>
          <cell r="Q1043">
            <v>500</v>
          </cell>
          <cell r="R1043" t="str">
            <v>?</v>
          </cell>
          <cell r="S1043">
            <v>1007</v>
          </cell>
          <cell r="V1043">
            <v>6</v>
          </cell>
          <cell r="W1043" t="str">
            <v>Yes</v>
          </cell>
          <cell r="X1043" t="str">
            <v>No</v>
          </cell>
          <cell r="Y1043" t="str">
            <v>No</v>
          </cell>
          <cell r="AA1043" t="str">
            <v>No</v>
          </cell>
          <cell r="AB1043">
            <v>0.13</v>
          </cell>
          <cell r="AC1043">
            <v>97</v>
          </cell>
          <cell r="AD1043">
            <v>10.38</v>
          </cell>
          <cell r="AE1043">
            <v>27.132444060000001</v>
          </cell>
        </row>
        <row r="1044">
          <cell r="C1044" t="str">
            <v>Nepal</v>
          </cell>
          <cell r="D1044" t="str">
            <v>Nepal Telecom Company [Nepal]</v>
          </cell>
          <cell r="E1044" t="str">
            <v>ADSL</v>
          </cell>
          <cell r="F1044" t="str">
            <v>Volume Based ADSL</v>
          </cell>
          <cell r="H1044">
            <v>512</v>
          </cell>
          <cell r="I1044" t="str">
            <v>Kbps</v>
          </cell>
          <cell r="J1044">
            <v>0.51200000000000001</v>
          </cell>
          <cell r="M1044">
            <v>14</v>
          </cell>
          <cell r="N1044" t="str">
            <v>GB</v>
          </cell>
          <cell r="O1044">
            <v>14</v>
          </cell>
          <cell r="P1044" t="str">
            <v>NPR</v>
          </cell>
          <cell r="Q1044">
            <v>500</v>
          </cell>
          <cell r="R1044" t="str">
            <v>?</v>
          </cell>
          <cell r="S1044">
            <v>954</v>
          </cell>
          <cell r="V1044">
            <v>12</v>
          </cell>
          <cell r="W1044" t="str">
            <v>Yes</v>
          </cell>
          <cell r="X1044" t="str">
            <v>No</v>
          </cell>
          <cell r="Y1044" t="str">
            <v>No</v>
          </cell>
          <cell r="AA1044" t="str">
            <v>No</v>
          </cell>
          <cell r="AB1044">
            <v>0.13</v>
          </cell>
          <cell r="AC1044">
            <v>97</v>
          </cell>
          <cell r="AD1044">
            <v>9.84</v>
          </cell>
          <cell r="AE1044">
            <v>27.132444060000001</v>
          </cell>
        </row>
        <row r="1045">
          <cell r="C1045" t="str">
            <v>Nepal</v>
          </cell>
          <cell r="D1045" t="str">
            <v>WorldLink [Nepal]</v>
          </cell>
          <cell r="E1045" t="str">
            <v>Cable</v>
          </cell>
          <cell r="F1045" t="str">
            <v>Cable ZOOOM</v>
          </cell>
          <cell r="H1045">
            <v>20</v>
          </cell>
          <cell r="I1045" t="str">
            <v>Mbps</v>
          </cell>
          <cell r="J1045">
            <v>20</v>
          </cell>
          <cell r="M1045">
            <v>30</v>
          </cell>
          <cell r="N1045" t="str">
            <v>GB</v>
          </cell>
          <cell r="O1045">
            <v>30</v>
          </cell>
          <cell r="P1045" t="str">
            <v>NPR</v>
          </cell>
          <cell r="Q1045">
            <v>3000</v>
          </cell>
          <cell r="R1045" t="str">
            <v>?</v>
          </cell>
          <cell r="S1045">
            <v>2100</v>
          </cell>
          <cell r="V1045">
            <v>1</v>
          </cell>
          <cell r="W1045" t="str">
            <v>No</v>
          </cell>
          <cell r="X1045" t="str">
            <v>No</v>
          </cell>
          <cell r="Y1045" t="str">
            <v>No</v>
          </cell>
          <cell r="AA1045" t="str">
            <v>No</v>
          </cell>
          <cell r="AB1045">
            <v>0.13</v>
          </cell>
          <cell r="AC1045">
            <v>97</v>
          </cell>
          <cell r="AD1045">
            <v>21.65</v>
          </cell>
          <cell r="AE1045">
            <v>27.132444060000001</v>
          </cell>
        </row>
        <row r="1046">
          <cell r="C1046" t="str">
            <v>Nepal</v>
          </cell>
          <cell r="D1046" t="str">
            <v>WorldLink [Nepal]</v>
          </cell>
          <cell r="E1046" t="str">
            <v>Cable</v>
          </cell>
          <cell r="F1046" t="str">
            <v>Cable ZOOOM</v>
          </cell>
          <cell r="H1046">
            <v>20</v>
          </cell>
          <cell r="I1046" t="str">
            <v>Mbps</v>
          </cell>
          <cell r="J1046">
            <v>20</v>
          </cell>
          <cell r="M1046">
            <v>40</v>
          </cell>
          <cell r="N1046" t="str">
            <v>GB</v>
          </cell>
          <cell r="O1046">
            <v>40</v>
          </cell>
          <cell r="P1046" t="str">
            <v>NPR</v>
          </cell>
          <cell r="Q1046">
            <v>3000</v>
          </cell>
          <cell r="R1046" t="str">
            <v>?</v>
          </cell>
          <cell r="S1046">
            <v>2500</v>
          </cell>
          <cell r="V1046">
            <v>3</v>
          </cell>
          <cell r="W1046" t="str">
            <v>No</v>
          </cell>
          <cell r="X1046" t="str">
            <v>No</v>
          </cell>
          <cell r="Y1046" t="str">
            <v>No</v>
          </cell>
          <cell r="AA1046" t="str">
            <v>No</v>
          </cell>
          <cell r="AB1046">
            <v>0.13</v>
          </cell>
          <cell r="AC1046">
            <v>97</v>
          </cell>
          <cell r="AD1046">
            <v>25.77</v>
          </cell>
          <cell r="AE1046">
            <v>27.132444060000001</v>
          </cell>
        </row>
        <row r="1047">
          <cell r="C1047" t="str">
            <v>Nepal</v>
          </cell>
          <cell r="D1047" t="str">
            <v>WorldLink [Nepal]</v>
          </cell>
          <cell r="E1047" t="str">
            <v>Cable</v>
          </cell>
          <cell r="F1047" t="str">
            <v>Cable ZOOOM</v>
          </cell>
          <cell r="H1047">
            <v>20</v>
          </cell>
          <cell r="I1047" t="str">
            <v>Mbps</v>
          </cell>
          <cell r="J1047">
            <v>20</v>
          </cell>
          <cell r="M1047">
            <v>40</v>
          </cell>
          <cell r="N1047" t="str">
            <v>GB</v>
          </cell>
          <cell r="O1047">
            <v>40</v>
          </cell>
          <cell r="P1047" t="str">
            <v>NPR</v>
          </cell>
          <cell r="Q1047">
            <v>3000</v>
          </cell>
          <cell r="R1047" t="str">
            <v>?</v>
          </cell>
          <cell r="S1047">
            <v>2000</v>
          </cell>
          <cell r="V1047">
            <v>12</v>
          </cell>
          <cell r="W1047" t="str">
            <v>No</v>
          </cell>
          <cell r="X1047" t="str">
            <v>No</v>
          </cell>
          <cell r="Y1047" t="str">
            <v>No</v>
          </cell>
          <cell r="AA1047" t="str">
            <v>No</v>
          </cell>
          <cell r="AB1047">
            <v>0.13</v>
          </cell>
          <cell r="AC1047">
            <v>97</v>
          </cell>
          <cell r="AD1047">
            <v>20.62</v>
          </cell>
          <cell r="AE1047">
            <v>27.132444060000001</v>
          </cell>
        </row>
        <row r="1048">
          <cell r="C1048" t="str">
            <v>Nepal</v>
          </cell>
          <cell r="D1048" t="str">
            <v>WorldLink [Nepal]</v>
          </cell>
          <cell r="E1048" t="str">
            <v>Cable</v>
          </cell>
          <cell r="F1048" t="str">
            <v>Cable ZOOOM</v>
          </cell>
          <cell r="H1048">
            <v>10</v>
          </cell>
          <cell r="I1048" t="str">
            <v>Mbps</v>
          </cell>
          <cell r="J1048">
            <v>10</v>
          </cell>
          <cell r="M1048">
            <v>20</v>
          </cell>
          <cell r="N1048" t="str">
            <v>GB</v>
          </cell>
          <cell r="O1048">
            <v>20</v>
          </cell>
          <cell r="P1048" t="str">
            <v>NPR</v>
          </cell>
          <cell r="Q1048">
            <v>3000</v>
          </cell>
          <cell r="R1048" t="str">
            <v>?</v>
          </cell>
          <cell r="S1048">
            <v>1200</v>
          </cell>
          <cell r="V1048">
            <v>1</v>
          </cell>
          <cell r="W1048" t="str">
            <v>No</v>
          </cell>
          <cell r="X1048" t="str">
            <v>No</v>
          </cell>
          <cell r="Y1048" t="str">
            <v>No</v>
          </cell>
          <cell r="AA1048" t="str">
            <v>No</v>
          </cell>
          <cell r="AB1048">
            <v>0.13</v>
          </cell>
          <cell r="AC1048">
            <v>97</v>
          </cell>
          <cell r="AD1048">
            <v>12.37</v>
          </cell>
          <cell r="AE1048">
            <v>27.132444060000001</v>
          </cell>
        </row>
        <row r="1049">
          <cell r="C1049" t="str">
            <v>Nepal</v>
          </cell>
          <cell r="D1049" t="str">
            <v>WorldLink [Nepal]</v>
          </cell>
          <cell r="E1049" t="str">
            <v>Cable</v>
          </cell>
          <cell r="F1049" t="str">
            <v>Cable ZOOOM</v>
          </cell>
          <cell r="H1049">
            <v>10</v>
          </cell>
          <cell r="I1049" t="str">
            <v>Mbps</v>
          </cell>
          <cell r="J1049">
            <v>10</v>
          </cell>
          <cell r="M1049">
            <v>30</v>
          </cell>
          <cell r="N1049" t="str">
            <v>GB</v>
          </cell>
          <cell r="O1049">
            <v>30</v>
          </cell>
          <cell r="P1049" t="str">
            <v>NPR</v>
          </cell>
          <cell r="Q1049">
            <v>3000</v>
          </cell>
          <cell r="R1049" t="str">
            <v>?</v>
          </cell>
          <cell r="S1049">
            <v>1600</v>
          </cell>
          <cell r="V1049">
            <v>1</v>
          </cell>
          <cell r="W1049" t="str">
            <v>No</v>
          </cell>
          <cell r="X1049" t="str">
            <v>No</v>
          </cell>
          <cell r="Y1049" t="str">
            <v>No</v>
          </cell>
          <cell r="AA1049" t="str">
            <v>No</v>
          </cell>
          <cell r="AB1049">
            <v>0.13</v>
          </cell>
          <cell r="AC1049">
            <v>97</v>
          </cell>
          <cell r="AD1049">
            <v>16.489999999999998</v>
          </cell>
          <cell r="AE1049">
            <v>27.132444060000001</v>
          </cell>
        </row>
        <row r="1050">
          <cell r="C1050" t="str">
            <v>Nepal</v>
          </cell>
          <cell r="D1050" t="str">
            <v>WorldLink [Nepal]</v>
          </cell>
          <cell r="E1050" t="str">
            <v>Cable</v>
          </cell>
          <cell r="F1050" t="str">
            <v>Cable ZOOOM</v>
          </cell>
          <cell r="H1050">
            <v>10</v>
          </cell>
          <cell r="I1050" t="str">
            <v>Mbps</v>
          </cell>
          <cell r="J1050">
            <v>10</v>
          </cell>
          <cell r="M1050">
            <v>40</v>
          </cell>
          <cell r="N1050" t="str">
            <v>GB</v>
          </cell>
          <cell r="O1050">
            <v>40</v>
          </cell>
          <cell r="P1050" t="str">
            <v>NPR</v>
          </cell>
          <cell r="Q1050">
            <v>3000</v>
          </cell>
          <cell r="R1050" t="str">
            <v>?</v>
          </cell>
          <cell r="S1050">
            <v>1900</v>
          </cell>
          <cell r="V1050">
            <v>1</v>
          </cell>
          <cell r="W1050" t="str">
            <v>No</v>
          </cell>
          <cell r="X1050" t="str">
            <v>No</v>
          </cell>
          <cell r="Y1050" t="str">
            <v>No</v>
          </cell>
          <cell r="AA1050" t="str">
            <v>No</v>
          </cell>
          <cell r="AB1050">
            <v>0.13</v>
          </cell>
          <cell r="AC1050">
            <v>97</v>
          </cell>
          <cell r="AD1050">
            <v>19.59</v>
          </cell>
          <cell r="AE1050">
            <v>27.132444060000001</v>
          </cell>
        </row>
        <row r="1051">
          <cell r="C1051" t="str">
            <v>Nepal</v>
          </cell>
          <cell r="D1051" t="str">
            <v>WorldLink [Nepal]</v>
          </cell>
          <cell r="E1051" t="str">
            <v>Cable</v>
          </cell>
          <cell r="F1051" t="str">
            <v>Cable ZOOOM</v>
          </cell>
          <cell r="H1051">
            <v>10</v>
          </cell>
          <cell r="I1051" t="str">
            <v>Mbps</v>
          </cell>
          <cell r="J1051">
            <v>10</v>
          </cell>
          <cell r="M1051">
            <v>20</v>
          </cell>
          <cell r="N1051" t="str">
            <v>GB</v>
          </cell>
          <cell r="O1051">
            <v>20</v>
          </cell>
          <cell r="P1051" t="str">
            <v>NPR</v>
          </cell>
          <cell r="Q1051">
            <v>3000</v>
          </cell>
          <cell r="R1051" t="str">
            <v>?</v>
          </cell>
          <cell r="S1051">
            <v>1150</v>
          </cell>
          <cell r="V1051">
            <v>3</v>
          </cell>
          <cell r="W1051" t="str">
            <v>No</v>
          </cell>
          <cell r="X1051" t="str">
            <v>No</v>
          </cell>
          <cell r="Y1051" t="str">
            <v>No</v>
          </cell>
          <cell r="AA1051" t="str">
            <v>No</v>
          </cell>
          <cell r="AB1051">
            <v>0.13</v>
          </cell>
          <cell r="AC1051">
            <v>97</v>
          </cell>
          <cell r="AD1051">
            <v>11.86</v>
          </cell>
          <cell r="AE1051">
            <v>27.132444060000001</v>
          </cell>
        </row>
        <row r="1052">
          <cell r="C1052" t="str">
            <v>Nepal</v>
          </cell>
          <cell r="D1052" t="str">
            <v>WorldLink [Nepal]</v>
          </cell>
          <cell r="E1052" t="str">
            <v>Cable</v>
          </cell>
          <cell r="F1052" t="str">
            <v>Cable ZOOOM</v>
          </cell>
          <cell r="H1052">
            <v>10</v>
          </cell>
          <cell r="I1052" t="str">
            <v>Mbps</v>
          </cell>
          <cell r="J1052">
            <v>10</v>
          </cell>
          <cell r="M1052">
            <v>30</v>
          </cell>
          <cell r="N1052" t="str">
            <v>GB</v>
          </cell>
          <cell r="O1052">
            <v>30</v>
          </cell>
          <cell r="P1052" t="str">
            <v>NPR</v>
          </cell>
          <cell r="Q1052">
            <v>3000</v>
          </cell>
          <cell r="R1052" t="str">
            <v>?</v>
          </cell>
          <cell r="S1052">
            <v>1500</v>
          </cell>
          <cell r="V1052">
            <v>3</v>
          </cell>
          <cell r="W1052" t="str">
            <v>No</v>
          </cell>
          <cell r="X1052" t="str">
            <v>No</v>
          </cell>
          <cell r="Y1052" t="str">
            <v>No</v>
          </cell>
          <cell r="AA1052" t="str">
            <v>No</v>
          </cell>
          <cell r="AB1052">
            <v>0.13</v>
          </cell>
          <cell r="AC1052">
            <v>97</v>
          </cell>
          <cell r="AD1052">
            <v>15.46</v>
          </cell>
          <cell r="AE1052">
            <v>27.132444060000001</v>
          </cell>
        </row>
        <row r="1053">
          <cell r="C1053" t="str">
            <v>Nepal</v>
          </cell>
          <cell r="D1053" t="str">
            <v>WorldLink [Nepal]</v>
          </cell>
          <cell r="E1053" t="str">
            <v>Cable</v>
          </cell>
          <cell r="F1053" t="str">
            <v>Cable ZOOOM</v>
          </cell>
          <cell r="H1053">
            <v>10</v>
          </cell>
          <cell r="I1053" t="str">
            <v>Mbps</v>
          </cell>
          <cell r="J1053">
            <v>10</v>
          </cell>
          <cell r="M1053">
            <v>40</v>
          </cell>
          <cell r="N1053" t="str">
            <v>GB</v>
          </cell>
          <cell r="O1053">
            <v>40</v>
          </cell>
          <cell r="P1053" t="str">
            <v>NPR</v>
          </cell>
          <cell r="Q1053">
            <v>3000</v>
          </cell>
          <cell r="R1053" t="str">
            <v>?</v>
          </cell>
          <cell r="S1053">
            <v>1800</v>
          </cell>
          <cell r="V1053">
            <v>3</v>
          </cell>
          <cell r="W1053" t="str">
            <v>No</v>
          </cell>
          <cell r="X1053" t="str">
            <v>No</v>
          </cell>
          <cell r="Y1053" t="str">
            <v>No</v>
          </cell>
          <cell r="AA1053" t="str">
            <v>No</v>
          </cell>
          <cell r="AB1053">
            <v>0.13</v>
          </cell>
          <cell r="AC1053">
            <v>97</v>
          </cell>
          <cell r="AD1053">
            <v>18.559999999999999</v>
          </cell>
          <cell r="AE1053">
            <v>27.132444060000001</v>
          </cell>
        </row>
        <row r="1054">
          <cell r="C1054" t="str">
            <v>Nepal</v>
          </cell>
          <cell r="D1054" t="str">
            <v>WorldLink [Nepal]</v>
          </cell>
          <cell r="E1054" t="str">
            <v>Cable</v>
          </cell>
          <cell r="F1054" t="str">
            <v>Cable ZOOOM</v>
          </cell>
          <cell r="H1054">
            <v>10</v>
          </cell>
          <cell r="I1054" t="str">
            <v>Mbps</v>
          </cell>
          <cell r="J1054">
            <v>10</v>
          </cell>
          <cell r="M1054">
            <v>20</v>
          </cell>
          <cell r="N1054" t="str">
            <v>GB</v>
          </cell>
          <cell r="O1054">
            <v>20</v>
          </cell>
          <cell r="P1054" t="str">
            <v>NPR</v>
          </cell>
          <cell r="Q1054">
            <v>3000</v>
          </cell>
          <cell r="R1054" t="str">
            <v>?</v>
          </cell>
          <cell r="S1054">
            <v>1100</v>
          </cell>
          <cell r="V1054">
            <v>12</v>
          </cell>
          <cell r="W1054" t="str">
            <v>No</v>
          </cell>
          <cell r="X1054" t="str">
            <v>No</v>
          </cell>
          <cell r="Y1054" t="str">
            <v>No</v>
          </cell>
          <cell r="AA1054" t="str">
            <v>No</v>
          </cell>
          <cell r="AB1054">
            <v>0.13</v>
          </cell>
          <cell r="AC1054">
            <v>97</v>
          </cell>
          <cell r="AD1054">
            <v>11.34</v>
          </cell>
          <cell r="AE1054">
            <v>27.132444060000001</v>
          </cell>
        </row>
        <row r="1055">
          <cell r="C1055" t="str">
            <v>Nepal</v>
          </cell>
          <cell r="D1055" t="str">
            <v>WorldLink [Nepal]</v>
          </cell>
          <cell r="E1055" t="str">
            <v>Cable</v>
          </cell>
          <cell r="F1055" t="str">
            <v>Cable ZOOOM</v>
          </cell>
          <cell r="H1055">
            <v>10</v>
          </cell>
          <cell r="I1055" t="str">
            <v>Mbps</v>
          </cell>
          <cell r="J1055">
            <v>10</v>
          </cell>
          <cell r="M1055">
            <v>30</v>
          </cell>
          <cell r="N1055" t="str">
            <v>GB</v>
          </cell>
          <cell r="O1055">
            <v>30</v>
          </cell>
          <cell r="P1055" t="str">
            <v>NPR</v>
          </cell>
          <cell r="Q1055">
            <v>3000</v>
          </cell>
          <cell r="R1055" t="str">
            <v>?</v>
          </cell>
          <cell r="S1055">
            <v>1375</v>
          </cell>
          <cell r="V1055">
            <v>12</v>
          </cell>
          <cell r="W1055" t="str">
            <v>No</v>
          </cell>
          <cell r="X1055" t="str">
            <v>No</v>
          </cell>
          <cell r="Y1055" t="str">
            <v>No</v>
          </cell>
          <cell r="AA1055" t="str">
            <v>No</v>
          </cell>
          <cell r="AB1055">
            <v>0.13</v>
          </cell>
          <cell r="AC1055">
            <v>97</v>
          </cell>
          <cell r="AD1055">
            <v>14.18</v>
          </cell>
          <cell r="AE1055">
            <v>27.132444060000001</v>
          </cell>
        </row>
        <row r="1056">
          <cell r="C1056" t="str">
            <v>Nepal</v>
          </cell>
          <cell r="D1056" t="str">
            <v>WorldLink [Nepal]</v>
          </cell>
          <cell r="E1056" t="str">
            <v>Cable</v>
          </cell>
          <cell r="F1056" t="str">
            <v>Cable ZOOOM</v>
          </cell>
          <cell r="H1056">
            <v>10</v>
          </cell>
          <cell r="I1056" t="str">
            <v>Mbps</v>
          </cell>
          <cell r="J1056">
            <v>10</v>
          </cell>
          <cell r="M1056">
            <v>40</v>
          </cell>
          <cell r="N1056" t="str">
            <v>GB</v>
          </cell>
          <cell r="O1056">
            <v>40</v>
          </cell>
          <cell r="P1056" t="str">
            <v>NPR</v>
          </cell>
          <cell r="Q1056">
            <v>3000</v>
          </cell>
          <cell r="R1056" t="str">
            <v>?</v>
          </cell>
          <cell r="S1056">
            <v>1600</v>
          </cell>
          <cell r="V1056">
            <v>12</v>
          </cell>
          <cell r="W1056" t="str">
            <v>No</v>
          </cell>
          <cell r="X1056" t="str">
            <v>No</v>
          </cell>
          <cell r="Y1056" t="str">
            <v>No</v>
          </cell>
          <cell r="AA1056" t="str">
            <v>No</v>
          </cell>
          <cell r="AB1056">
            <v>0.13</v>
          </cell>
          <cell r="AC1056">
            <v>97</v>
          </cell>
          <cell r="AD1056">
            <v>16.489999999999998</v>
          </cell>
          <cell r="AE1056">
            <v>27.132444060000001</v>
          </cell>
        </row>
        <row r="1057">
          <cell r="C1057" t="str">
            <v>Nepal</v>
          </cell>
          <cell r="D1057" t="str">
            <v>WorldLink [Nepal]</v>
          </cell>
          <cell r="E1057" t="str">
            <v>Cable</v>
          </cell>
          <cell r="F1057" t="str">
            <v>Cable ZOOOM</v>
          </cell>
          <cell r="H1057">
            <v>5</v>
          </cell>
          <cell r="I1057" t="str">
            <v>Mbps</v>
          </cell>
          <cell r="J1057">
            <v>5</v>
          </cell>
          <cell r="M1057">
            <v>15</v>
          </cell>
          <cell r="N1057" t="str">
            <v>GB</v>
          </cell>
          <cell r="O1057">
            <v>15</v>
          </cell>
          <cell r="P1057" t="str">
            <v>NPR</v>
          </cell>
          <cell r="Q1057">
            <v>3000</v>
          </cell>
          <cell r="R1057" t="str">
            <v>?</v>
          </cell>
          <cell r="S1057">
            <v>1050</v>
          </cell>
          <cell r="V1057">
            <v>1</v>
          </cell>
          <cell r="W1057" t="str">
            <v>No</v>
          </cell>
          <cell r="X1057" t="str">
            <v>No</v>
          </cell>
          <cell r="Y1057" t="str">
            <v>No</v>
          </cell>
          <cell r="AA1057" t="str">
            <v>No</v>
          </cell>
          <cell r="AB1057">
            <v>0.13</v>
          </cell>
          <cell r="AC1057">
            <v>97</v>
          </cell>
          <cell r="AD1057">
            <v>10.82</v>
          </cell>
          <cell r="AE1057">
            <v>27.132444060000001</v>
          </cell>
        </row>
        <row r="1058">
          <cell r="C1058" t="str">
            <v>Nepal</v>
          </cell>
          <cell r="D1058" t="str">
            <v>WorldLink [Nepal]</v>
          </cell>
          <cell r="E1058" t="str">
            <v>Cable</v>
          </cell>
          <cell r="F1058" t="str">
            <v>Cable ZOOOM</v>
          </cell>
          <cell r="H1058">
            <v>5</v>
          </cell>
          <cell r="I1058" t="str">
            <v>Mbps</v>
          </cell>
          <cell r="J1058">
            <v>5</v>
          </cell>
          <cell r="M1058">
            <v>15</v>
          </cell>
          <cell r="N1058" t="str">
            <v>GB</v>
          </cell>
          <cell r="O1058">
            <v>15</v>
          </cell>
          <cell r="P1058" t="str">
            <v>NPR</v>
          </cell>
          <cell r="Q1058">
            <v>3000</v>
          </cell>
          <cell r="R1058" t="str">
            <v>?</v>
          </cell>
          <cell r="S1058">
            <v>1025</v>
          </cell>
          <cell r="V1058">
            <v>3</v>
          </cell>
          <cell r="W1058" t="str">
            <v>No</v>
          </cell>
          <cell r="X1058" t="str">
            <v>No</v>
          </cell>
          <cell r="Y1058" t="str">
            <v>No</v>
          </cell>
          <cell r="AA1058" t="str">
            <v>No</v>
          </cell>
          <cell r="AB1058">
            <v>0.13</v>
          </cell>
          <cell r="AC1058">
            <v>97</v>
          </cell>
          <cell r="AD1058">
            <v>10.57</v>
          </cell>
          <cell r="AE1058">
            <v>27.132444060000001</v>
          </cell>
        </row>
        <row r="1059">
          <cell r="C1059" t="str">
            <v>Nepal</v>
          </cell>
          <cell r="D1059" t="str">
            <v>WorldLink [Nepal]</v>
          </cell>
          <cell r="E1059" t="str">
            <v>Cable</v>
          </cell>
          <cell r="F1059" t="str">
            <v>Cable ZOOOM</v>
          </cell>
          <cell r="H1059">
            <v>5</v>
          </cell>
          <cell r="I1059" t="str">
            <v>Mbps</v>
          </cell>
          <cell r="J1059">
            <v>5</v>
          </cell>
          <cell r="M1059">
            <v>15</v>
          </cell>
          <cell r="N1059" t="str">
            <v>GB</v>
          </cell>
          <cell r="O1059">
            <v>15</v>
          </cell>
          <cell r="P1059" t="str">
            <v>NPR</v>
          </cell>
          <cell r="Q1059">
            <v>3000</v>
          </cell>
          <cell r="R1059" t="str">
            <v>?</v>
          </cell>
          <cell r="S1059">
            <v>999</v>
          </cell>
          <cell r="V1059">
            <v>12</v>
          </cell>
          <cell r="W1059" t="str">
            <v>No</v>
          </cell>
          <cell r="X1059" t="str">
            <v>No</v>
          </cell>
          <cell r="Y1059" t="str">
            <v>No</v>
          </cell>
          <cell r="AA1059" t="str">
            <v>No</v>
          </cell>
          <cell r="AB1059">
            <v>0.13</v>
          </cell>
          <cell r="AC1059">
            <v>97</v>
          </cell>
          <cell r="AD1059">
            <v>10.3</v>
          </cell>
          <cell r="AE1059">
            <v>27.132444060000001</v>
          </cell>
        </row>
        <row r="1060">
          <cell r="C1060" t="str">
            <v>Nepal</v>
          </cell>
          <cell r="D1060" t="str">
            <v>WorldLink [Nepal]</v>
          </cell>
          <cell r="E1060" t="str">
            <v>Cable</v>
          </cell>
          <cell r="F1060" t="str">
            <v>Unlimited Premium</v>
          </cell>
          <cell r="H1060">
            <v>512</v>
          </cell>
          <cell r="I1060" t="str">
            <v>Kbps</v>
          </cell>
          <cell r="J1060">
            <v>0.51200000000000001</v>
          </cell>
          <cell r="K1060">
            <v>512</v>
          </cell>
          <cell r="L1060" t="str">
            <v>Kbps</v>
          </cell>
          <cell r="M1060" t="str">
            <v>Unlimited</v>
          </cell>
          <cell r="O1060" t="str">
            <v>Unlimited</v>
          </cell>
          <cell r="P1060" t="str">
            <v>NPR</v>
          </cell>
          <cell r="Q1060">
            <v>3000</v>
          </cell>
          <cell r="R1060" t="str">
            <v>?</v>
          </cell>
          <cell r="S1060">
            <v>1600</v>
          </cell>
          <cell r="V1060">
            <v>1</v>
          </cell>
          <cell r="W1060" t="str">
            <v>No</v>
          </cell>
          <cell r="X1060" t="str">
            <v>No</v>
          </cell>
          <cell r="Y1060" t="str">
            <v>No</v>
          </cell>
          <cell r="AA1060" t="str">
            <v>No</v>
          </cell>
          <cell r="AB1060">
            <v>0.13</v>
          </cell>
          <cell r="AC1060">
            <v>97</v>
          </cell>
          <cell r="AD1060">
            <v>16.489999999999998</v>
          </cell>
          <cell r="AE1060">
            <v>27.132444060000001</v>
          </cell>
        </row>
        <row r="1061">
          <cell r="C1061" t="str">
            <v>Nepal</v>
          </cell>
          <cell r="D1061" t="str">
            <v>WorldLink [Nepal]</v>
          </cell>
          <cell r="E1061" t="str">
            <v>Cable</v>
          </cell>
          <cell r="F1061" t="str">
            <v>Unlimited Premium</v>
          </cell>
          <cell r="H1061">
            <v>512</v>
          </cell>
          <cell r="I1061" t="str">
            <v>Kbps</v>
          </cell>
          <cell r="J1061">
            <v>0.51200000000000001</v>
          </cell>
          <cell r="K1061">
            <v>512</v>
          </cell>
          <cell r="L1061" t="str">
            <v>Kbps</v>
          </cell>
          <cell r="M1061" t="str">
            <v>Unlimited</v>
          </cell>
          <cell r="O1061" t="str">
            <v>Unlimited</v>
          </cell>
          <cell r="P1061" t="str">
            <v>NPR</v>
          </cell>
          <cell r="Q1061">
            <v>3000</v>
          </cell>
          <cell r="R1061" t="str">
            <v>?</v>
          </cell>
          <cell r="S1061">
            <v>1500</v>
          </cell>
          <cell r="V1061">
            <v>3</v>
          </cell>
          <cell r="W1061" t="str">
            <v>No</v>
          </cell>
          <cell r="X1061" t="str">
            <v>No</v>
          </cell>
          <cell r="Y1061" t="str">
            <v>No</v>
          </cell>
          <cell r="AA1061" t="str">
            <v>No</v>
          </cell>
          <cell r="AB1061">
            <v>0.13</v>
          </cell>
          <cell r="AC1061">
            <v>97</v>
          </cell>
          <cell r="AD1061">
            <v>15.46</v>
          </cell>
          <cell r="AE1061">
            <v>27.132444060000001</v>
          </cell>
        </row>
        <row r="1062">
          <cell r="C1062" t="str">
            <v>Nepal</v>
          </cell>
          <cell r="D1062" t="str">
            <v>WorldLink [Nepal]</v>
          </cell>
          <cell r="E1062" t="str">
            <v>Cable</v>
          </cell>
          <cell r="F1062" t="str">
            <v>Unlimited Premium</v>
          </cell>
          <cell r="H1062">
            <v>512</v>
          </cell>
          <cell r="I1062" t="str">
            <v>Kbps</v>
          </cell>
          <cell r="J1062">
            <v>0.51200000000000001</v>
          </cell>
          <cell r="K1062">
            <v>512</v>
          </cell>
          <cell r="L1062" t="str">
            <v>Kbps</v>
          </cell>
          <cell r="M1062" t="str">
            <v>Unlimited</v>
          </cell>
          <cell r="O1062" t="str">
            <v>Unlimited</v>
          </cell>
          <cell r="P1062" t="str">
            <v>NPR</v>
          </cell>
          <cell r="Q1062">
            <v>3000</v>
          </cell>
          <cell r="R1062" t="str">
            <v>?</v>
          </cell>
          <cell r="S1062">
            <v>1375</v>
          </cell>
          <cell r="V1062">
            <v>12</v>
          </cell>
          <cell r="W1062" t="str">
            <v>No</v>
          </cell>
          <cell r="X1062" t="str">
            <v>No</v>
          </cell>
          <cell r="Y1062" t="str">
            <v>No</v>
          </cell>
          <cell r="AA1062" t="str">
            <v>No</v>
          </cell>
          <cell r="AB1062">
            <v>0.13</v>
          </cell>
          <cell r="AC1062">
            <v>97</v>
          </cell>
          <cell r="AD1062">
            <v>14.18</v>
          </cell>
          <cell r="AE1062">
            <v>27.132444060000001</v>
          </cell>
        </row>
        <row r="1063">
          <cell r="C1063" t="str">
            <v>Nepal</v>
          </cell>
          <cell r="D1063" t="str">
            <v>WorldLink [Nepal]</v>
          </cell>
          <cell r="E1063" t="str">
            <v>Cable</v>
          </cell>
          <cell r="F1063" t="str">
            <v>Unlimited Delight</v>
          </cell>
          <cell r="H1063">
            <v>1</v>
          </cell>
          <cell r="I1063" t="str">
            <v>Mbps</v>
          </cell>
          <cell r="J1063">
            <v>1</v>
          </cell>
          <cell r="K1063">
            <v>1</v>
          </cell>
          <cell r="L1063" t="str">
            <v>Mbps</v>
          </cell>
          <cell r="M1063" t="str">
            <v>Unlimited</v>
          </cell>
          <cell r="O1063" t="str">
            <v>Unlimited</v>
          </cell>
          <cell r="P1063" t="str">
            <v>NPR</v>
          </cell>
          <cell r="Q1063">
            <v>3000</v>
          </cell>
          <cell r="R1063" t="str">
            <v>?</v>
          </cell>
          <cell r="S1063">
            <v>3000</v>
          </cell>
          <cell r="V1063">
            <v>1</v>
          </cell>
          <cell r="W1063" t="str">
            <v>No</v>
          </cell>
          <cell r="X1063" t="str">
            <v>No</v>
          </cell>
          <cell r="Y1063" t="str">
            <v>No</v>
          </cell>
          <cell r="AA1063" t="str">
            <v>No</v>
          </cell>
          <cell r="AB1063">
            <v>0.13</v>
          </cell>
          <cell r="AC1063">
            <v>97</v>
          </cell>
          <cell r="AD1063">
            <v>30.93</v>
          </cell>
          <cell r="AE1063">
            <v>27.132444060000001</v>
          </cell>
        </row>
        <row r="1064">
          <cell r="C1064" t="str">
            <v>Nepal</v>
          </cell>
          <cell r="D1064" t="str">
            <v>WorldLink [Nepal]</v>
          </cell>
          <cell r="E1064" t="str">
            <v>Cable</v>
          </cell>
          <cell r="F1064" t="str">
            <v>Unlimited Standard</v>
          </cell>
          <cell r="H1064">
            <v>1</v>
          </cell>
          <cell r="I1064" t="str">
            <v>Mbps</v>
          </cell>
          <cell r="J1064">
            <v>1</v>
          </cell>
          <cell r="K1064">
            <v>1</v>
          </cell>
          <cell r="L1064" t="str">
            <v>Mbps</v>
          </cell>
          <cell r="M1064" t="str">
            <v>Unlimited</v>
          </cell>
          <cell r="O1064" t="str">
            <v>Unlimited</v>
          </cell>
          <cell r="P1064" t="str">
            <v>NPR</v>
          </cell>
          <cell r="Q1064">
            <v>3000</v>
          </cell>
          <cell r="R1064" t="str">
            <v>?</v>
          </cell>
          <cell r="S1064">
            <v>2700</v>
          </cell>
          <cell r="V1064">
            <v>3</v>
          </cell>
          <cell r="W1064" t="str">
            <v>No</v>
          </cell>
          <cell r="X1064" t="str">
            <v>No</v>
          </cell>
          <cell r="Y1064" t="str">
            <v>No</v>
          </cell>
          <cell r="AA1064" t="str">
            <v>No</v>
          </cell>
          <cell r="AB1064">
            <v>0.13</v>
          </cell>
          <cell r="AC1064">
            <v>97</v>
          </cell>
          <cell r="AD1064">
            <v>27.84</v>
          </cell>
          <cell r="AE1064">
            <v>27.132444060000001</v>
          </cell>
        </row>
        <row r="1065">
          <cell r="C1065" t="str">
            <v>Nepal</v>
          </cell>
          <cell r="D1065" t="str">
            <v>WorldLink [Nepal]</v>
          </cell>
          <cell r="E1065" t="str">
            <v>Cable</v>
          </cell>
          <cell r="F1065" t="str">
            <v>Unlimited Standard</v>
          </cell>
          <cell r="H1065">
            <v>1</v>
          </cell>
          <cell r="I1065" t="str">
            <v>Mbps</v>
          </cell>
          <cell r="J1065">
            <v>1</v>
          </cell>
          <cell r="K1065">
            <v>1</v>
          </cell>
          <cell r="L1065" t="str">
            <v>Mbps</v>
          </cell>
          <cell r="M1065" t="str">
            <v>Unlimited</v>
          </cell>
          <cell r="O1065" t="str">
            <v>Unlimited</v>
          </cell>
          <cell r="P1065" t="str">
            <v>NPR</v>
          </cell>
          <cell r="Q1065">
            <v>3000</v>
          </cell>
          <cell r="R1065" t="str">
            <v>?</v>
          </cell>
          <cell r="S1065">
            <v>2500</v>
          </cell>
          <cell r="V1065">
            <v>12</v>
          </cell>
          <cell r="W1065" t="str">
            <v>No</v>
          </cell>
          <cell r="X1065" t="str">
            <v>No</v>
          </cell>
          <cell r="Y1065" t="str">
            <v>No</v>
          </cell>
          <cell r="AA1065" t="str">
            <v>No</v>
          </cell>
          <cell r="AB1065">
            <v>0.13</v>
          </cell>
          <cell r="AC1065">
            <v>97</v>
          </cell>
          <cell r="AD1065">
            <v>25.77</v>
          </cell>
          <cell r="AE1065">
            <v>27.132444060000001</v>
          </cell>
        </row>
        <row r="1066">
          <cell r="C1066" t="str">
            <v>Nepal</v>
          </cell>
          <cell r="D1066" t="str">
            <v>WorldLink [Nepal]</v>
          </cell>
          <cell r="E1066" t="str">
            <v>WiMax</v>
          </cell>
          <cell r="F1066" t="str">
            <v>WiZOOM+ Unlimited Premium</v>
          </cell>
          <cell r="H1066">
            <v>384</v>
          </cell>
          <cell r="I1066" t="str">
            <v>Kbps</v>
          </cell>
          <cell r="J1066">
            <v>0.38400000000000001</v>
          </cell>
          <cell r="K1066">
            <v>384</v>
          </cell>
          <cell r="L1066" t="str">
            <v>Kbps</v>
          </cell>
          <cell r="P1066" t="str">
            <v>NPR</v>
          </cell>
          <cell r="Q1066">
            <v>3000</v>
          </cell>
          <cell r="R1066" t="str">
            <v>?</v>
          </cell>
          <cell r="S1066">
            <v>1350</v>
          </cell>
          <cell r="V1066">
            <v>1</v>
          </cell>
          <cell r="W1066" t="str">
            <v>No</v>
          </cell>
          <cell r="X1066" t="str">
            <v>No</v>
          </cell>
          <cell r="Y1066" t="str">
            <v>No</v>
          </cell>
          <cell r="AA1066" t="str">
            <v>No</v>
          </cell>
          <cell r="AB1066">
            <v>0.13</v>
          </cell>
          <cell r="AC1066">
            <v>97</v>
          </cell>
          <cell r="AD1066">
            <v>13.92</v>
          </cell>
          <cell r="AE1066">
            <v>27.132444060000001</v>
          </cell>
        </row>
        <row r="1067">
          <cell r="C1067" t="str">
            <v>Nepal</v>
          </cell>
          <cell r="D1067" t="str">
            <v>WorldLink [Nepal]</v>
          </cell>
          <cell r="E1067" t="str">
            <v>WiMax</v>
          </cell>
          <cell r="F1067" t="str">
            <v>WiZOOM+ Unlimited Premium</v>
          </cell>
          <cell r="H1067">
            <v>384</v>
          </cell>
          <cell r="I1067" t="str">
            <v>Kbps</v>
          </cell>
          <cell r="J1067">
            <v>0.38400000000000001</v>
          </cell>
          <cell r="K1067">
            <v>384</v>
          </cell>
          <cell r="L1067" t="str">
            <v>Kbps</v>
          </cell>
          <cell r="P1067" t="str">
            <v>NPR</v>
          </cell>
          <cell r="Q1067">
            <v>3000</v>
          </cell>
          <cell r="R1067" t="str">
            <v>?</v>
          </cell>
          <cell r="S1067">
            <v>1300</v>
          </cell>
          <cell r="V1067">
            <v>3</v>
          </cell>
          <cell r="W1067" t="str">
            <v>No</v>
          </cell>
          <cell r="X1067" t="str">
            <v>No</v>
          </cell>
          <cell r="Y1067" t="str">
            <v>No</v>
          </cell>
          <cell r="AA1067" t="str">
            <v>No</v>
          </cell>
          <cell r="AB1067">
            <v>0.13</v>
          </cell>
          <cell r="AC1067">
            <v>97</v>
          </cell>
          <cell r="AD1067">
            <v>13.4</v>
          </cell>
          <cell r="AE1067">
            <v>27.132444060000001</v>
          </cell>
        </row>
        <row r="1068">
          <cell r="C1068" t="str">
            <v>Nepal</v>
          </cell>
          <cell r="D1068" t="str">
            <v>WorldLink [Nepal]</v>
          </cell>
          <cell r="E1068" t="str">
            <v>WiMax</v>
          </cell>
          <cell r="F1068" t="str">
            <v>WiZOOM+ Unlimited Premium</v>
          </cell>
          <cell r="H1068">
            <v>384</v>
          </cell>
          <cell r="I1068" t="str">
            <v>Kbps</v>
          </cell>
          <cell r="J1068">
            <v>0.38400000000000001</v>
          </cell>
          <cell r="K1068">
            <v>384</v>
          </cell>
          <cell r="L1068" t="str">
            <v>Kbps</v>
          </cell>
          <cell r="P1068" t="str">
            <v>NPR</v>
          </cell>
          <cell r="Q1068">
            <v>3000</v>
          </cell>
          <cell r="R1068" t="str">
            <v>?</v>
          </cell>
          <cell r="S1068">
            <v>1200</v>
          </cell>
          <cell r="V1068">
            <v>12</v>
          </cell>
          <cell r="W1068" t="str">
            <v>No</v>
          </cell>
          <cell r="X1068" t="str">
            <v>No</v>
          </cell>
          <cell r="Y1068" t="str">
            <v>No</v>
          </cell>
          <cell r="AA1068" t="str">
            <v>No</v>
          </cell>
          <cell r="AB1068">
            <v>0.13</v>
          </cell>
          <cell r="AC1068">
            <v>97</v>
          </cell>
          <cell r="AD1068">
            <v>12.37</v>
          </cell>
          <cell r="AE1068">
            <v>27.132444060000001</v>
          </cell>
        </row>
        <row r="1069">
          <cell r="C1069" t="str">
            <v>Nepal</v>
          </cell>
          <cell r="D1069" t="str">
            <v>WorldLink [Nepal]</v>
          </cell>
          <cell r="E1069" t="str">
            <v>WiMax</v>
          </cell>
          <cell r="F1069" t="str">
            <v>WiZOOM+ Unlimited Premium</v>
          </cell>
          <cell r="H1069">
            <v>512</v>
          </cell>
          <cell r="I1069" t="str">
            <v>Kbps</v>
          </cell>
          <cell r="J1069">
            <v>0.51200000000000001</v>
          </cell>
          <cell r="K1069">
            <v>512</v>
          </cell>
          <cell r="L1069" t="str">
            <v>Kbps</v>
          </cell>
          <cell r="P1069" t="str">
            <v>NPR</v>
          </cell>
          <cell r="Q1069">
            <v>3000</v>
          </cell>
          <cell r="R1069" t="str">
            <v>?</v>
          </cell>
          <cell r="S1069">
            <v>1600</v>
          </cell>
          <cell r="V1069">
            <v>1</v>
          </cell>
          <cell r="W1069" t="str">
            <v>No</v>
          </cell>
          <cell r="X1069" t="str">
            <v>No</v>
          </cell>
          <cell r="Y1069" t="str">
            <v>No</v>
          </cell>
          <cell r="AA1069" t="str">
            <v>No</v>
          </cell>
          <cell r="AB1069">
            <v>0.13</v>
          </cell>
          <cell r="AC1069">
            <v>97</v>
          </cell>
          <cell r="AD1069">
            <v>16.489999999999998</v>
          </cell>
          <cell r="AE1069">
            <v>27.132444060000001</v>
          </cell>
        </row>
        <row r="1070">
          <cell r="C1070" t="str">
            <v>Nepal</v>
          </cell>
          <cell r="D1070" t="str">
            <v>WorldLink [Nepal]</v>
          </cell>
          <cell r="E1070" t="str">
            <v>WiMax</v>
          </cell>
          <cell r="F1070" t="str">
            <v>WiZOOM+ Unlimited Premium</v>
          </cell>
          <cell r="H1070">
            <v>512</v>
          </cell>
          <cell r="I1070" t="str">
            <v>Kbps</v>
          </cell>
          <cell r="J1070">
            <v>0.51200000000000001</v>
          </cell>
          <cell r="K1070">
            <v>512</v>
          </cell>
          <cell r="L1070" t="str">
            <v>Kbps</v>
          </cell>
          <cell r="P1070" t="str">
            <v>NPR</v>
          </cell>
          <cell r="Q1070">
            <v>3000</v>
          </cell>
          <cell r="R1070" t="str">
            <v>?</v>
          </cell>
          <cell r="S1070">
            <v>1500</v>
          </cell>
          <cell r="V1070">
            <v>3</v>
          </cell>
          <cell r="W1070" t="str">
            <v>No</v>
          </cell>
          <cell r="X1070" t="str">
            <v>No</v>
          </cell>
          <cell r="Y1070" t="str">
            <v>No</v>
          </cell>
          <cell r="AA1070" t="str">
            <v>No</v>
          </cell>
          <cell r="AB1070">
            <v>0.13</v>
          </cell>
          <cell r="AC1070">
            <v>97</v>
          </cell>
          <cell r="AD1070">
            <v>15.46</v>
          </cell>
          <cell r="AE1070">
            <v>27.132444060000001</v>
          </cell>
        </row>
        <row r="1071">
          <cell r="C1071" t="str">
            <v>Nepal</v>
          </cell>
          <cell r="D1071" t="str">
            <v>WorldLink [Nepal]</v>
          </cell>
          <cell r="E1071" t="str">
            <v>WiMax</v>
          </cell>
          <cell r="F1071" t="str">
            <v>WiZOOM+ Unlimited Premium</v>
          </cell>
          <cell r="H1071">
            <v>512</v>
          </cell>
          <cell r="I1071" t="str">
            <v>Kbps</v>
          </cell>
          <cell r="J1071">
            <v>0.51200000000000001</v>
          </cell>
          <cell r="K1071">
            <v>512</v>
          </cell>
          <cell r="L1071" t="str">
            <v>Kbps</v>
          </cell>
          <cell r="P1071" t="str">
            <v>NPR</v>
          </cell>
          <cell r="Q1071">
            <v>3000</v>
          </cell>
          <cell r="R1071" t="str">
            <v>?</v>
          </cell>
          <cell r="S1071">
            <v>1375</v>
          </cell>
          <cell r="V1071">
            <v>12</v>
          </cell>
          <cell r="W1071" t="str">
            <v>No</v>
          </cell>
          <cell r="X1071" t="str">
            <v>No</v>
          </cell>
          <cell r="Y1071" t="str">
            <v>No</v>
          </cell>
          <cell r="AA1071" t="str">
            <v>No</v>
          </cell>
          <cell r="AB1071">
            <v>0.13</v>
          </cell>
          <cell r="AC1071">
            <v>97</v>
          </cell>
          <cell r="AD1071">
            <v>14.18</v>
          </cell>
          <cell r="AE1071">
            <v>27.132444060000001</v>
          </cell>
        </row>
        <row r="1072">
          <cell r="C1072" t="str">
            <v>Nepal</v>
          </cell>
          <cell r="D1072" t="str">
            <v>WorldLink [Nepal]</v>
          </cell>
          <cell r="E1072" t="str">
            <v>WiMax</v>
          </cell>
          <cell r="F1072" t="str">
            <v>WiZOOM+ Unlimited Delight</v>
          </cell>
          <cell r="H1072">
            <v>1</v>
          </cell>
          <cell r="I1072" t="str">
            <v>Mbps</v>
          </cell>
          <cell r="J1072">
            <v>1</v>
          </cell>
          <cell r="K1072">
            <v>1</v>
          </cell>
          <cell r="L1072" t="str">
            <v>Mbps</v>
          </cell>
          <cell r="M1072" t="str">
            <v>Unlimited</v>
          </cell>
          <cell r="O1072" t="str">
            <v>Unlimited</v>
          </cell>
          <cell r="P1072" t="str">
            <v>NPR</v>
          </cell>
          <cell r="Q1072">
            <v>3000</v>
          </cell>
          <cell r="R1072" t="str">
            <v>?</v>
          </cell>
          <cell r="S1072">
            <v>3000</v>
          </cell>
          <cell r="V1072">
            <v>1</v>
          </cell>
          <cell r="W1072" t="str">
            <v>No</v>
          </cell>
          <cell r="X1072" t="str">
            <v>No</v>
          </cell>
          <cell r="Y1072" t="str">
            <v>No</v>
          </cell>
          <cell r="AA1072" t="str">
            <v>No</v>
          </cell>
          <cell r="AB1072">
            <v>0.13</v>
          </cell>
          <cell r="AC1072">
            <v>97</v>
          </cell>
          <cell r="AD1072">
            <v>30.93</v>
          </cell>
          <cell r="AE1072">
            <v>27.132444060000001</v>
          </cell>
        </row>
        <row r="1073">
          <cell r="C1073" t="str">
            <v>Nepal</v>
          </cell>
          <cell r="D1073" t="str">
            <v>WorldLink [Nepal]</v>
          </cell>
          <cell r="E1073" t="str">
            <v>WiMax</v>
          </cell>
          <cell r="F1073" t="str">
            <v>WiZOOM+ Unlimited Delight</v>
          </cell>
          <cell r="H1073">
            <v>1</v>
          </cell>
          <cell r="I1073" t="str">
            <v>Mbps</v>
          </cell>
          <cell r="J1073">
            <v>1</v>
          </cell>
          <cell r="K1073">
            <v>1</v>
          </cell>
          <cell r="L1073" t="str">
            <v>Mbps</v>
          </cell>
          <cell r="M1073" t="str">
            <v>Unlimited</v>
          </cell>
          <cell r="O1073" t="str">
            <v>Unlimited</v>
          </cell>
          <cell r="P1073" t="str">
            <v>NPR</v>
          </cell>
          <cell r="Q1073">
            <v>3000</v>
          </cell>
          <cell r="R1073" t="str">
            <v>?</v>
          </cell>
          <cell r="S1073">
            <v>2700</v>
          </cell>
          <cell r="V1073">
            <v>3</v>
          </cell>
          <cell r="W1073" t="str">
            <v>No</v>
          </cell>
          <cell r="X1073" t="str">
            <v>No</v>
          </cell>
          <cell r="Y1073" t="str">
            <v>No</v>
          </cell>
          <cell r="AA1073" t="str">
            <v>No</v>
          </cell>
          <cell r="AB1073">
            <v>0.13</v>
          </cell>
          <cell r="AC1073">
            <v>97</v>
          </cell>
          <cell r="AD1073">
            <v>27.84</v>
          </cell>
          <cell r="AE1073">
            <v>27.132444060000001</v>
          </cell>
        </row>
        <row r="1074">
          <cell r="C1074" t="str">
            <v>Nepal</v>
          </cell>
          <cell r="D1074" t="str">
            <v>WorldLink [Nepal]</v>
          </cell>
          <cell r="E1074" t="str">
            <v>WiMax</v>
          </cell>
          <cell r="F1074" t="str">
            <v>WiZOOM+ Unlimited Delight</v>
          </cell>
          <cell r="H1074">
            <v>1</v>
          </cell>
          <cell r="I1074" t="str">
            <v>Mbps</v>
          </cell>
          <cell r="J1074">
            <v>1</v>
          </cell>
          <cell r="K1074">
            <v>1</v>
          </cell>
          <cell r="L1074" t="str">
            <v>Mbps</v>
          </cell>
          <cell r="M1074" t="str">
            <v>Unlimited</v>
          </cell>
          <cell r="O1074" t="str">
            <v>Unlimited</v>
          </cell>
          <cell r="P1074" t="str">
            <v>NPR</v>
          </cell>
          <cell r="Q1074">
            <v>3000</v>
          </cell>
          <cell r="R1074" t="str">
            <v>?</v>
          </cell>
          <cell r="S1074">
            <v>2500</v>
          </cell>
          <cell r="V1074">
            <v>12</v>
          </cell>
          <cell r="W1074" t="str">
            <v>No</v>
          </cell>
          <cell r="X1074" t="str">
            <v>No</v>
          </cell>
          <cell r="Y1074" t="str">
            <v>No</v>
          </cell>
          <cell r="AA1074" t="str">
            <v>No</v>
          </cell>
          <cell r="AB1074">
            <v>0.13</v>
          </cell>
          <cell r="AC1074">
            <v>97</v>
          </cell>
          <cell r="AD1074">
            <v>25.77</v>
          </cell>
          <cell r="AE1074">
            <v>27.132444060000001</v>
          </cell>
        </row>
        <row r="1075">
          <cell r="C1075" t="str">
            <v>Nigeria</v>
          </cell>
          <cell r="D1075" t="str">
            <v>CobraNet [Nigeria]</v>
          </cell>
          <cell r="E1075" t="str">
            <v>McWill</v>
          </cell>
          <cell r="F1075" t="str">
            <v>Home Bronze</v>
          </cell>
          <cell r="G1075" t="str">
            <v>Up to</v>
          </cell>
          <cell r="H1075">
            <v>1.5</v>
          </cell>
          <cell r="I1075" t="str">
            <v>Mbps</v>
          </cell>
          <cell r="J1075">
            <v>1.5</v>
          </cell>
          <cell r="M1075">
            <v>9</v>
          </cell>
          <cell r="N1075" t="str">
            <v>GB</v>
          </cell>
          <cell r="O1075">
            <v>9</v>
          </cell>
          <cell r="P1075" t="str">
            <v>NGN</v>
          </cell>
          <cell r="Q1075" t="str">
            <v>?</v>
          </cell>
          <cell r="R1075">
            <v>9500</v>
          </cell>
          <cell r="S1075">
            <v>6500</v>
          </cell>
          <cell r="W1075" t="str">
            <v>No</v>
          </cell>
          <cell r="X1075" t="str">
            <v>No</v>
          </cell>
          <cell r="Y1075" t="str">
            <v>No</v>
          </cell>
          <cell r="AA1075" t="str">
            <v>?</v>
          </cell>
          <cell r="AB1075">
            <v>0.05</v>
          </cell>
          <cell r="AC1075">
            <v>163.78</v>
          </cell>
          <cell r="AD1075">
            <v>39.69</v>
          </cell>
          <cell r="AE1075">
            <v>83.307046029999995</v>
          </cell>
        </row>
        <row r="1076">
          <cell r="C1076" t="str">
            <v>Nigeria</v>
          </cell>
          <cell r="D1076" t="str">
            <v>CobraNet [Nigeria]</v>
          </cell>
          <cell r="E1076" t="str">
            <v>McWill</v>
          </cell>
          <cell r="F1076" t="str">
            <v>Home Bronze Excel</v>
          </cell>
          <cell r="G1076" t="str">
            <v>Up to</v>
          </cell>
          <cell r="H1076">
            <v>2</v>
          </cell>
          <cell r="I1076" t="str">
            <v>Mbps</v>
          </cell>
          <cell r="J1076">
            <v>2</v>
          </cell>
          <cell r="M1076">
            <v>12</v>
          </cell>
          <cell r="N1076" t="str">
            <v>GB</v>
          </cell>
          <cell r="O1076">
            <v>12</v>
          </cell>
          <cell r="P1076" t="str">
            <v>NGN</v>
          </cell>
          <cell r="Q1076" t="str">
            <v>?</v>
          </cell>
          <cell r="R1076">
            <v>9500</v>
          </cell>
          <cell r="S1076">
            <v>8500</v>
          </cell>
          <cell r="W1076" t="str">
            <v>No</v>
          </cell>
          <cell r="X1076" t="str">
            <v>No</v>
          </cell>
          <cell r="Y1076" t="str">
            <v>No</v>
          </cell>
          <cell r="AA1076" t="str">
            <v>?</v>
          </cell>
          <cell r="AB1076">
            <v>0.05</v>
          </cell>
          <cell r="AC1076">
            <v>163.78</v>
          </cell>
          <cell r="AD1076">
            <v>51.9</v>
          </cell>
          <cell r="AE1076">
            <v>83.307046029999995</v>
          </cell>
        </row>
        <row r="1077">
          <cell r="C1077" t="str">
            <v>Nigeria</v>
          </cell>
          <cell r="D1077" t="str">
            <v>CobraNet [Nigeria]</v>
          </cell>
          <cell r="E1077" t="str">
            <v>McWill</v>
          </cell>
          <cell r="F1077" t="str">
            <v>Home Silver</v>
          </cell>
          <cell r="G1077" t="str">
            <v>Up to</v>
          </cell>
          <cell r="H1077">
            <v>2.5</v>
          </cell>
          <cell r="I1077" t="str">
            <v>Mbps</v>
          </cell>
          <cell r="J1077">
            <v>2.5</v>
          </cell>
          <cell r="M1077">
            <v>18</v>
          </cell>
          <cell r="N1077" t="str">
            <v>GB</v>
          </cell>
          <cell r="O1077">
            <v>18</v>
          </cell>
          <cell r="P1077" t="str">
            <v>NGN</v>
          </cell>
          <cell r="Q1077" t="str">
            <v>?</v>
          </cell>
          <cell r="R1077">
            <v>9500</v>
          </cell>
          <cell r="S1077">
            <v>12500</v>
          </cell>
          <cell r="W1077" t="str">
            <v>No</v>
          </cell>
          <cell r="X1077" t="str">
            <v>No</v>
          </cell>
          <cell r="Y1077" t="str">
            <v>No</v>
          </cell>
          <cell r="AA1077" t="str">
            <v>?</v>
          </cell>
          <cell r="AB1077">
            <v>0.05</v>
          </cell>
          <cell r="AC1077">
            <v>163.78</v>
          </cell>
          <cell r="AD1077">
            <v>76.319999999999993</v>
          </cell>
          <cell r="AE1077">
            <v>83.307046029999995</v>
          </cell>
        </row>
        <row r="1078">
          <cell r="C1078" t="str">
            <v>Nigeria</v>
          </cell>
          <cell r="D1078" t="str">
            <v>CobraNet [Nigeria]</v>
          </cell>
          <cell r="E1078" t="str">
            <v>McWill</v>
          </cell>
          <cell r="F1078" t="str">
            <v>Home Gold</v>
          </cell>
          <cell r="G1078" t="str">
            <v>Up to</v>
          </cell>
          <cell r="H1078">
            <v>3</v>
          </cell>
          <cell r="I1078" t="str">
            <v>Mbps</v>
          </cell>
          <cell r="J1078">
            <v>3</v>
          </cell>
          <cell r="M1078">
            <v>27</v>
          </cell>
          <cell r="N1078" t="str">
            <v>GB</v>
          </cell>
          <cell r="O1078">
            <v>27</v>
          </cell>
          <cell r="P1078" t="str">
            <v>NGN</v>
          </cell>
          <cell r="Q1078" t="str">
            <v>?</v>
          </cell>
          <cell r="R1078">
            <v>9500</v>
          </cell>
          <cell r="S1078">
            <v>17500</v>
          </cell>
          <cell r="W1078" t="str">
            <v>No</v>
          </cell>
          <cell r="X1078" t="str">
            <v>No</v>
          </cell>
          <cell r="Y1078" t="str">
            <v>No</v>
          </cell>
          <cell r="AA1078" t="str">
            <v>?</v>
          </cell>
          <cell r="AB1078">
            <v>0.05</v>
          </cell>
          <cell r="AC1078">
            <v>163.78</v>
          </cell>
          <cell r="AD1078">
            <v>106.85</v>
          </cell>
          <cell r="AE1078">
            <v>83.307046029999995</v>
          </cell>
        </row>
        <row r="1079">
          <cell r="C1079" t="str">
            <v>Nigeria</v>
          </cell>
          <cell r="D1079" t="str">
            <v>CobraNet [Nigeria]</v>
          </cell>
          <cell r="E1079" t="str">
            <v>McWill</v>
          </cell>
          <cell r="F1079" t="str">
            <v>UGO Business</v>
          </cell>
          <cell r="G1079" t="str">
            <v>Up to</v>
          </cell>
          <cell r="H1079">
            <v>3</v>
          </cell>
          <cell r="I1079" t="str">
            <v>Mbps</v>
          </cell>
          <cell r="J1079">
            <v>3</v>
          </cell>
          <cell r="M1079">
            <v>50</v>
          </cell>
          <cell r="N1079" t="str">
            <v>GB</v>
          </cell>
          <cell r="O1079">
            <v>50</v>
          </cell>
          <cell r="P1079" t="str">
            <v>NGN</v>
          </cell>
          <cell r="Q1079" t="str">
            <v>?</v>
          </cell>
          <cell r="R1079">
            <v>9500</v>
          </cell>
          <cell r="S1079">
            <v>27000</v>
          </cell>
          <cell r="W1079" t="str">
            <v>No</v>
          </cell>
          <cell r="X1079" t="str">
            <v>No</v>
          </cell>
          <cell r="Y1079" t="str">
            <v>No</v>
          </cell>
          <cell r="AA1079" t="str">
            <v>?</v>
          </cell>
          <cell r="AB1079">
            <v>0.05</v>
          </cell>
          <cell r="AC1079">
            <v>163.78</v>
          </cell>
          <cell r="AD1079">
            <v>164.86</v>
          </cell>
          <cell r="AE1079">
            <v>83.307046029999995</v>
          </cell>
        </row>
        <row r="1080">
          <cell r="C1080" t="str">
            <v>Nigeria</v>
          </cell>
          <cell r="D1080" t="str">
            <v>CobraNet [Nigeria]</v>
          </cell>
          <cell r="E1080" t="str">
            <v>McWill</v>
          </cell>
          <cell r="F1080" t="str">
            <v>UGO Non-stop</v>
          </cell>
          <cell r="G1080" t="str">
            <v>Up to</v>
          </cell>
          <cell r="H1080">
            <v>1</v>
          </cell>
          <cell r="I1080" t="str">
            <v>Mbps</v>
          </cell>
          <cell r="J1080">
            <v>1</v>
          </cell>
          <cell r="M1080" t="str">
            <v>Unlimited</v>
          </cell>
          <cell r="O1080" t="str">
            <v>Unlimited</v>
          </cell>
          <cell r="P1080" t="str">
            <v>NGN</v>
          </cell>
          <cell r="Q1080" t="str">
            <v>?</v>
          </cell>
          <cell r="R1080">
            <v>9500</v>
          </cell>
          <cell r="S1080">
            <v>13500</v>
          </cell>
          <cell r="W1080" t="str">
            <v>No</v>
          </cell>
          <cell r="X1080" t="str">
            <v>No</v>
          </cell>
          <cell r="Y1080" t="str">
            <v>No</v>
          </cell>
          <cell r="AA1080" t="str">
            <v>?</v>
          </cell>
          <cell r="AB1080">
            <v>0.05</v>
          </cell>
          <cell r="AC1080">
            <v>163.78</v>
          </cell>
          <cell r="AD1080">
            <v>82.43</v>
          </cell>
          <cell r="AE1080">
            <v>83.307046029999995</v>
          </cell>
        </row>
        <row r="1081">
          <cell r="C1081" t="str">
            <v>Nigeria</v>
          </cell>
          <cell r="D1081" t="str">
            <v>ipNX [Nigeria]</v>
          </cell>
          <cell r="E1081" t="str">
            <v>WiMax</v>
          </cell>
          <cell r="F1081" t="str">
            <v>Family Plan</v>
          </cell>
          <cell r="G1081" t="str">
            <v>Up to</v>
          </cell>
          <cell r="H1081">
            <v>1</v>
          </cell>
          <cell r="I1081" t="str">
            <v>Mbps</v>
          </cell>
          <cell r="J1081">
            <v>1</v>
          </cell>
          <cell r="M1081">
            <v>5</v>
          </cell>
          <cell r="N1081" t="str">
            <v>GB</v>
          </cell>
          <cell r="O1081">
            <v>5</v>
          </cell>
          <cell r="P1081" t="str">
            <v>NGN</v>
          </cell>
          <cell r="Q1081" t="str">
            <v>?</v>
          </cell>
          <cell r="R1081">
            <v>15000</v>
          </cell>
          <cell r="S1081">
            <v>6300</v>
          </cell>
          <cell r="W1081" t="str">
            <v>No</v>
          </cell>
          <cell r="X1081" t="str">
            <v>No</v>
          </cell>
          <cell r="Y1081" t="str">
            <v>Yes</v>
          </cell>
          <cell r="AA1081" t="str">
            <v>Yes</v>
          </cell>
          <cell r="AB1081">
            <v>0.05</v>
          </cell>
          <cell r="AC1081">
            <v>163.78</v>
          </cell>
          <cell r="AD1081">
            <v>38.47</v>
          </cell>
          <cell r="AE1081">
            <v>83.307046029999995</v>
          </cell>
        </row>
        <row r="1082">
          <cell r="C1082" t="str">
            <v>Nigeria</v>
          </cell>
          <cell r="D1082" t="str">
            <v>ipNX [Nigeria]</v>
          </cell>
          <cell r="E1082" t="str">
            <v>WiMax</v>
          </cell>
          <cell r="F1082" t="str">
            <v>Family Plus</v>
          </cell>
          <cell r="G1082" t="str">
            <v>Up to</v>
          </cell>
          <cell r="H1082">
            <v>1</v>
          </cell>
          <cell r="I1082" t="str">
            <v>Mbps</v>
          </cell>
          <cell r="J1082">
            <v>1</v>
          </cell>
          <cell r="M1082">
            <v>8</v>
          </cell>
          <cell r="N1082" t="str">
            <v>GB</v>
          </cell>
          <cell r="O1082">
            <v>8</v>
          </cell>
          <cell r="P1082" t="str">
            <v>NGN</v>
          </cell>
          <cell r="Q1082" t="str">
            <v>?</v>
          </cell>
          <cell r="R1082">
            <v>15000</v>
          </cell>
          <cell r="S1082">
            <v>9450</v>
          </cell>
          <cell r="W1082" t="str">
            <v>No</v>
          </cell>
          <cell r="X1082" t="str">
            <v>No</v>
          </cell>
          <cell r="Y1082" t="str">
            <v>Yes</v>
          </cell>
          <cell r="AA1082" t="str">
            <v>Yes</v>
          </cell>
          <cell r="AB1082">
            <v>0.05</v>
          </cell>
          <cell r="AC1082">
            <v>163.78</v>
          </cell>
          <cell r="AD1082">
            <v>57.7</v>
          </cell>
          <cell r="AE1082">
            <v>83.307046029999995</v>
          </cell>
        </row>
        <row r="1083">
          <cell r="C1083" t="str">
            <v>Nigeria</v>
          </cell>
          <cell r="D1083" t="str">
            <v>ipNX [Nigeria]</v>
          </cell>
          <cell r="E1083" t="str">
            <v>WiMax</v>
          </cell>
          <cell r="F1083" t="str">
            <v>Home Office</v>
          </cell>
          <cell r="G1083" t="str">
            <v>Up to</v>
          </cell>
          <cell r="H1083">
            <v>1</v>
          </cell>
          <cell r="I1083" t="str">
            <v>Mbps</v>
          </cell>
          <cell r="J1083">
            <v>1</v>
          </cell>
          <cell r="M1083">
            <v>10</v>
          </cell>
          <cell r="N1083" t="str">
            <v>GB</v>
          </cell>
          <cell r="O1083">
            <v>10</v>
          </cell>
          <cell r="P1083" t="str">
            <v>NGN</v>
          </cell>
          <cell r="Q1083" t="str">
            <v>?</v>
          </cell>
          <cell r="R1083">
            <v>15000</v>
          </cell>
          <cell r="S1083">
            <v>15750</v>
          </cell>
          <cell r="W1083" t="str">
            <v>No</v>
          </cell>
          <cell r="X1083" t="str">
            <v>No</v>
          </cell>
          <cell r="Y1083" t="str">
            <v>Yes</v>
          </cell>
          <cell r="AA1083" t="str">
            <v>Yes</v>
          </cell>
          <cell r="AB1083">
            <v>0.05</v>
          </cell>
          <cell r="AC1083">
            <v>163.78</v>
          </cell>
          <cell r="AD1083">
            <v>96.17</v>
          </cell>
          <cell r="AE1083">
            <v>83.307046029999995</v>
          </cell>
        </row>
        <row r="1084">
          <cell r="C1084" t="str">
            <v>Nigeria</v>
          </cell>
          <cell r="D1084" t="str">
            <v>Spectranet [Nigeria]</v>
          </cell>
          <cell r="E1084" t="str">
            <v>WiMax</v>
          </cell>
          <cell r="F1084" t="str">
            <v>LTE Connect</v>
          </cell>
          <cell r="G1084" t="str">
            <v>Up to</v>
          </cell>
          <cell r="H1084">
            <v>2</v>
          </cell>
          <cell r="I1084" t="str">
            <v>Mbps</v>
          </cell>
          <cell r="J1084">
            <v>2</v>
          </cell>
          <cell r="M1084">
            <v>5</v>
          </cell>
          <cell r="N1084" t="str">
            <v>GB</v>
          </cell>
          <cell r="O1084">
            <v>5</v>
          </cell>
          <cell r="P1084" t="str">
            <v>NGN</v>
          </cell>
          <cell r="Q1084" t="str">
            <v>?</v>
          </cell>
          <cell r="R1084">
            <v>17000</v>
          </cell>
          <cell r="S1084">
            <v>5000</v>
          </cell>
          <cell r="W1084" t="str">
            <v>No</v>
          </cell>
          <cell r="X1084" t="str">
            <v>No</v>
          </cell>
          <cell r="Y1084" t="str">
            <v>No</v>
          </cell>
          <cell r="AA1084" t="str">
            <v>?</v>
          </cell>
          <cell r="AB1084">
            <v>0.05</v>
          </cell>
          <cell r="AC1084">
            <v>163.78</v>
          </cell>
          <cell r="AD1084">
            <v>30.53</v>
          </cell>
          <cell r="AE1084">
            <v>83.307046029999995</v>
          </cell>
        </row>
        <row r="1085">
          <cell r="C1085" t="str">
            <v>Nigeria</v>
          </cell>
          <cell r="D1085" t="str">
            <v>Spectranet [Nigeria]</v>
          </cell>
          <cell r="E1085" t="str">
            <v>WiMax</v>
          </cell>
          <cell r="F1085" t="str">
            <v>LTE Connect</v>
          </cell>
          <cell r="G1085" t="str">
            <v>Up to</v>
          </cell>
          <cell r="H1085">
            <v>2</v>
          </cell>
          <cell r="I1085" t="str">
            <v>Mbps</v>
          </cell>
          <cell r="J1085">
            <v>2</v>
          </cell>
          <cell r="M1085">
            <v>10</v>
          </cell>
          <cell r="N1085" t="str">
            <v>GB</v>
          </cell>
          <cell r="O1085">
            <v>10</v>
          </cell>
          <cell r="P1085" t="str">
            <v>NGN</v>
          </cell>
          <cell r="Q1085" t="str">
            <v>?</v>
          </cell>
          <cell r="R1085">
            <v>17000</v>
          </cell>
          <cell r="S1085">
            <v>7000</v>
          </cell>
          <cell r="W1085" t="str">
            <v>No</v>
          </cell>
          <cell r="X1085" t="str">
            <v>No</v>
          </cell>
          <cell r="Y1085" t="str">
            <v>No</v>
          </cell>
          <cell r="AA1085" t="str">
            <v>?</v>
          </cell>
          <cell r="AB1085">
            <v>0.05</v>
          </cell>
          <cell r="AC1085">
            <v>163.78</v>
          </cell>
          <cell r="AD1085">
            <v>42.74</v>
          </cell>
          <cell r="AE1085">
            <v>83.307046029999995</v>
          </cell>
        </row>
        <row r="1086">
          <cell r="C1086" t="str">
            <v>Nigeria</v>
          </cell>
          <cell r="D1086" t="str">
            <v>Spectranet [Nigeria]</v>
          </cell>
          <cell r="E1086" t="str">
            <v>WiMax</v>
          </cell>
          <cell r="F1086" t="str">
            <v>LTE Connect</v>
          </cell>
          <cell r="G1086" t="str">
            <v>Up to</v>
          </cell>
          <cell r="H1086">
            <v>2</v>
          </cell>
          <cell r="I1086" t="str">
            <v>Mbps</v>
          </cell>
          <cell r="J1086">
            <v>2</v>
          </cell>
          <cell r="M1086">
            <v>20</v>
          </cell>
          <cell r="N1086" t="str">
            <v>GB</v>
          </cell>
          <cell r="O1086">
            <v>20</v>
          </cell>
          <cell r="P1086" t="str">
            <v>NGN</v>
          </cell>
          <cell r="Q1086" t="str">
            <v>?</v>
          </cell>
          <cell r="R1086">
            <v>17000</v>
          </cell>
          <cell r="S1086">
            <v>8500</v>
          </cell>
          <cell r="W1086" t="str">
            <v>No</v>
          </cell>
          <cell r="X1086" t="str">
            <v>No</v>
          </cell>
          <cell r="Y1086" t="str">
            <v>No</v>
          </cell>
          <cell r="AA1086" t="str">
            <v>?</v>
          </cell>
          <cell r="AB1086">
            <v>0.05</v>
          </cell>
          <cell r="AC1086">
            <v>163.78</v>
          </cell>
          <cell r="AD1086">
            <v>51.9</v>
          </cell>
          <cell r="AE1086">
            <v>83.307046029999995</v>
          </cell>
        </row>
        <row r="1087">
          <cell r="C1087" t="str">
            <v>Nigeria</v>
          </cell>
          <cell r="D1087" t="str">
            <v>Spectranet [Nigeria]</v>
          </cell>
          <cell r="E1087" t="str">
            <v>WiMax</v>
          </cell>
          <cell r="F1087" t="str">
            <v>LTE Connect</v>
          </cell>
          <cell r="G1087" t="str">
            <v>Up to</v>
          </cell>
          <cell r="H1087">
            <v>2</v>
          </cell>
          <cell r="I1087" t="str">
            <v>Mbps</v>
          </cell>
          <cell r="J1087">
            <v>2</v>
          </cell>
          <cell r="M1087">
            <v>25</v>
          </cell>
          <cell r="N1087" t="str">
            <v>GB</v>
          </cell>
          <cell r="O1087">
            <v>25</v>
          </cell>
          <cell r="P1087" t="str">
            <v>NGN</v>
          </cell>
          <cell r="Q1087" t="str">
            <v>?</v>
          </cell>
          <cell r="R1087">
            <v>17000</v>
          </cell>
          <cell r="S1087">
            <v>9500</v>
          </cell>
          <cell r="W1087" t="str">
            <v>No</v>
          </cell>
          <cell r="X1087" t="str">
            <v>No</v>
          </cell>
          <cell r="Y1087" t="str">
            <v>No</v>
          </cell>
          <cell r="AA1087" t="str">
            <v>?</v>
          </cell>
          <cell r="AB1087">
            <v>0.05</v>
          </cell>
          <cell r="AC1087">
            <v>163.78</v>
          </cell>
          <cell r="AD1087">
            <v>58</v>
          </cell>
          <cell r="AE1087">
            <v>83.307046029999995</v>
          </cell>
        </row>
        <row r="1088">
          <cell r="C1088" t="str">
            <v>Nigeria</v>
          </cell>
          <cell r="D1088" t="str">
            <v>Spectranet [Nigeria]</v>
          </cell>
          <cell r="E1088" t="str">
            <v>WiMax</v>
          </cell>
          <cell r="F1088" t="str">
            <v>LTE Connect</v>
          </cell>
          <cell r="G1088" t="str">
            <v>Up to</v>
          </cell>
          <cell r="H1088">
            <v>2</v>
          </cell>
          <cell r="I1088" t="str">
            <v>Mbps</v>
          </cell>
          <cell r="J1088">
            <v>2</v>
          </cell>
          <cell r="M1088">
            <v>40</v>
          </cell>
          <cell r="N1088" t="str">
            <v>GB</v>
          </cell>
          <cell r="O1088">
            <v>40</v>
          </cell>
          <cell r="P1088" t="str">
            <v>NGN</v>
          </cell>
          <cell r="Q1088" t="str">
            <v>?</v>
          </cell>
          <cell r="R1088">
            <v>17000</v>
          </cell>
          <cell r="S1088">
            <v>14500</v>
          </cell>
          <cell r="W1088" t="str">
            <v>No</v>
          </cell>
          <cell r="X1088" t="str">
            <v>No</v>
          </cell>
          <cell r="Y1088" t="str">
            <v>No</v>
          </cell>
          <cell r="AA1088" t="str">
            <v>?</v>
          </cell>
          <cell r="AB1088">
            <v>0.05</v>
          </cell>
          <cell r="AC1088">
            <v>163.78</v>
          </cell>
          <cell r="AD1088">
            <v>88.53</v>
          </cell>
          <cell r="AE1088">
            <v>83.307046029999995</v>
          </cell>
        </row>
        <row r="1089">
          <cell r="C1089" t="str">
            <v>Nigeria</v>
          </cell>
          <cell r="D1089" t="str">
            <v>Spectranet [Nigeria]</v>
          </cell>
          <cell r="E1089" t="str">
            <v>WiMax</v>
          </cell>
          <cell r="F1089" t="str">
            <v>LTE Connect</v>
          </cell>
          <cell r="G1089" t="str">
            <v>Up to</v>
          </cell>
          <cell r="H1089">
            <v>2</v>
          </cell>
          <cell r="I1089" t="str">
            <v>Mbps</v>
          </cell>
          <cell r="J1089">
            <v>2</v>
          </cell>
          <cell r="M1089">
            <v>50</v>
          </cell>
          <cell r="N1089" t="str">
            <v>GB</v>
          </cell>
          <cell r="O1089">
            <v>50</v>
          </cell>
          <cell r="P1089" t="str">
            <v>NGN</v>
          </cell>
          <cell r="Q1089" t="str">
            <v>?</v>
          </cell>
          <cell r="R1089">
            <v>17000</v>
          </cell>
          <cell r="S1089">
            <v>17500</v>
          </cell>
          <cell r="W1089" t="str">
            <v>No</v>
          </cell>
          <cell r="X1089" t="str">
            <v>No</v>
          </cell>
          <cell r="Y1089" t="str">
            <v>No</v>
          </cell>
          <cell r="AA1089" t="str">
            <v>?</v>
          </cell>
          <cell r="AB1089">
            <v>0.05</v>
          </cell>
          <cell r="AC1089">
            <v>163.78</v>
          </cell>
          <cell r="AD1089">
            <v>106.85</v>
          </cell>
          <cell r="AE1089">
            <v>83.307046029999995</v>
          </cell>
        </row>
        <row r="1090">
          <cell r="C1090" t="str">
            <v>Nigeria</v>
          </cell>
          <cell r="D1090" t="str">
            <v>Spectranet [Nigeria]</v>
          </cell>
          <cell r="E1090" t="str">
            <v>WiMax</v>
          </cell>
          <cell r="F1090" t="str">
            <v>LTE Connect</v>
          </cell>
          <cell r="G1090" t="str">
            <v>Up to</v>
          </cell>
          <cell r="H1090">
            <v>2</v>
          </cell>
          <cell r="I1090" t="str">
            <v>Mbps</v>
          </cell>
          <cell r="J1090">
            <v>2</v>
          </cell>
          <cell r="M1090">
            <v>70</v>
          </cell>
          <cell r="N1090" t="str">
            <v>GB</v>
          </cell>
          <cell r="O1090">
            <v>70</v>
          </cell>
          <cell r="P1090" t="str">
            <v>NGN</v>
          </cell>
          <cell r="Q1090" t="str">
            <v>?</v>
          </cell>
          <cell r="R1090">
            <v>17000</v>
          </cell>
          <cell r="S1090">
            <v>23500</v>
          </cell>
          <cell r="W1090" t="str">
            <v>No</v>
          </cell>
          <cell r="X1090" t="str">
            <v>No</v>
          </cell>
          <cell r="Y1090" t="str">
            <v>No</v>
          </cell>
          <cell r="AA1090" t="str">
            <v>?</v>
          </cell>
          <cell r="AB1090">
            <v>0.05</v>
          </cell>
          <cell r="AC1090">
            <v>163.78</v>
          </cell>
          <cell r="AD1090">
            <v>143.49</v>
          </cell>
          <cell r="AE1090">
            <v>83.307046029999995</v>
          </cell>
        </row>
        <row r="1091">
          <cell r="C1091" t="str">
            <v>Netherlands</v>
          </cell>
          <cell r="D1091" t="str">
            <v>KPN [Netherlands]</v>
          </cell>
          <cell r="E1091" t="str">
            <v>xDSL</v>
          </cell>
          <cell r="F1091" t="str">
            <v>Internet Basics</v>
          </cell>
          <cell r="H1091">
            <v>10</v>
          </cell>
          <cell r="I1091" t="str">
            <v>Mbps</v>
          </cell>
          <cell r="J1091">
            <v>10</v>
          </cell>
          <cell r="K1091">
            <v>2</v>
          </cell>
          <cell r="L1091" t="str">
            <v>Mbps</v>
          </cell>
          <cell r="P1091" t="str">
            <v>EUR</v>
          </cell>
          <cell r="Q1091">
            <v>0</v>
          </cell>
          <cell r="R1091">
            <v>0</v>
          </cell>
          <cell r="S1091">
            <v>32.5</v>
          </cell>
          <cell r="T1091">
            <v>22.5</v>
          </cell>
          <cell r="U1091">
            <v>3</v>
          </cell>
          <cell r="V1091">
            <v>12</v>
          </cell>
          <cell r="W1091" t="str">
            <v>No</v>
          </cell>
          <cell r="X1091" t="str">
            <v>No</v>
          </cell>
          <cell r="Y1091" t="str">
            <v>Yes</v>
          </cell>
          <cell r="AA1091" t="str">
            <v>Yes</v>
          </cell>
          <cell r="AB1091">
            <v>0.21</v>
          </cell>
          <cell r="AC1091">
            <v>0.79</v>
          </cell>
          <cell r="AD1091">
            <v>41.14</v>
          </cell>
          <cell r="AE1091">
            <v>0.82627676900000002</v>
          </cell>
        </row>
        <row r="1092">
          <cell r="C1092" t="str">
            <v>Netherlands</v>
          </cell>
          <cell r="D1092" t="str">
            <v>KPN [Netherlands]</v>
          </cell>
          <cell r="E1092" t="str">
            <v>xDSL</v>
          </cell>
          <cell r="F1092" t="str">
            <v>Extra speed 50</v>
          </cell>
          <cell r="H1092">
            <v>50</v>
          </cell>
          <cell r="I1092" t="str">
            <v>Mbps</v>
          </cell>
          <cell r="J1092">
            <v>50</v>
          </cell>
          <cell r="K1092">
            <v>5</v>
          </cell>
          <cell r="L1092" t="str">
            <v>Mbps</v>
          </cell>
          <cell r="P1092" t="str">
            <v>EUR</v>
          </cell>
          <cell r="Q1092">
            <v>0</v>
          </cell>
          <cell r="R1092">
            <v>0</v>
          </cell>
          <cell r="S1092">
            <v>42.5</v>
          </cell>
          <cell r="T1092">
            <v>32.5</v>
          </cell>
          <cell r="U1092">
            <v>3</v>
          </cell>
          <cell r="V1092">
            <v>12</v>
          </cell>
          <cell r="W1092" t="str">
            <v>No</v>
          </cell>
          <cell r="X1092" t="str">
            <v>No</v>
          </cell>
          <cell r="Y1092" t="str">
            <v>No</v>
          </cell>
          <cell r="AA1092" t="str">
            <v>Yes</v>
          </cell>
          <cell r="AB1092">
            <v>0.21</v>
          </cell>
          <cell r="AC1092">
            <v>0.79</v>
          </cell>
          <cell r="AD1092">
            <v>53.8</v>
          </cell>
          <cell r="AE1092">
            <v>0.82627676900000002</v>
          </cell>
        </row>
        <row r="1093">
          <cell r="C1093" t="str">
            <v>Netherlands</v>
          </cell>
          <cell r="D1093" t="str">
            <v>KPN [Netherlands]</v>
          </cell>
          <cell r="E1093" t="str">
            <v>xDSL</v>
          </cell>
          <cell r="F1093" t="str">
            <v>Extra speed 80</v>
          </cell>
          <cell r="H1093">
            <v>80</v>
          </cell>
          <cell r="I1093" t="str">
            <v>Mbps</v>
          </cell>
          <cell r="J1093">
            <v>80</v>
          </cell>
          <cell r="P1093" t="str">
            <v>EUR</v>
          </cell>
          <cell r="Q1093">
            <v>0</v>
          </cell>
          <cell r="R1093">
            <v>0</v>
          </cell>
          <cell r="S1093">
            <v>52.5</v>
          </cell>
          <cell r="T1093">
            <v>44.5</v>
          </cell>
          <cell r="U1093">
            <v>3</v>
          </cell>
          <cell r="V1093">
            <v>12</v>
          </cell>
          <cell r="W1093" t="str">
            <v>No</v>
          </cell>
          <cell r="X1093" t="str">
            <v>No</v>
          </cell>
          <cell r="Y1093" t="str">
            <v>No</v>
          </cell>
          <cell r="AA1093" t="str">
            <v>Yes</v>
          </cell>
          <cell r="AB1093">
            <v>0.21</v>
          </cell>
          <cell r="AC1093">
            <v>0.79</v>
          </cell>
          <cell r="AD1093">
            <v>66.459999999999994</v>
          </cell>
          <cell r="AE1093">
            <v>0.82627676900000002</v>
          </cell>
        </row>
        <row r="1094">
          <cell r="C1094" t="str">
            <v>Netherlands</v>
          </cell>
          <cell r="D1094" t="str">
            <v>KPN [Netherlands]</v>
          </cell>
          <cell r="E1094" t="str">
            <v>xDSL</v>
          </cell>
          <cell r="F1094" t="str">
            <v>Fibreglass 100</v>
          </cell>
          <cell r="H1094">
            <v>100</v>
          </cell>
          <cell r="I1094" t="str">
            <v>Mbps</v>
          </cell>
          <cell r="J1094">
            <v>100</v>
          </cell>
          <cell r="K1094">
            <v>100</v>
          </cell>
          <cell r="L1094" t="str">
            <v>Mbps</v>
          </cell>
          <cell r="P1094" t="str">
            <v>EUR</v>
          </cell>
          <cell r="Q1094">
            <v>0</v>
          </cell>
          <cell r="R1094">
            <v>0</v>
          </cell>
          <cell r="S1094">
            <v>52.5</v>
          </cell>
          <cell r="T1094">
            <v>44.5</v>
          </cell>
          <cell r="U1094">
            <v>3</v>
          </cell>
          <cell r="V1094">
            <v>12</v>
          </cell>
          <cell r="W1094" t="str">
            <v>No</v>
          </cell>
          <cell r="X1094" t="str">
            <v>No</v>
          </cell>
          <cell r="Y1094" t="str">
            <v>No</v>
          </cell>
          <cell r="AA1094" t="str">
            <v>Yes</v>
          </cell>
          <cell r="AB1094">
            <v>0.21</v>
          </cell>
          <cell r="AC1094">
            <v>0.79</v>
          </cell>
          <cell r="AD1094">
            <v>66.459999999999994</v>
          </cell>
          <cell r="AE1094">
            <v>0.82627676900000002</v>
          </cell>
        </row>
        <row r="1095">
          <cell r="C1095" t="str">
            <v>Netherlands</v>
          </cell>
          <cell r="D1095" t="str">
            <v>KPN [Netherlands]</v>
          </cell>
          <cell r="E1095" t="str">
            <v>xDSL</v>
          </cell>
          <cell r="F1095" t="str">
            <v>Fibreglass 500</v>
          </cell>
          <cell r="H1095">
            <v>500</v>
          </cell>
          <cell r="I1095" t="str">
            <v>Mbps</v>
          </cell>
          <cell r="J1095">
            <v>500</v>
          </cell>
          <cell r="K1095">
            <v>500</v>
          </cell>
          <cell r="L1095" t="str">
            <v>Mbps</v>
          </cell>
          <cell r="P1095" t="str">
            <v>EUR</v>
          </cell>
          <cell r="Q1095">
            <v>0</v>
          </cell>
          <cell r="R1095">
            <v>0</v>
          </cell>
          <cell r="S1095">
            <v>62.5</v>
          </cell>
          <cell r="T1095">
            <v>52.5</v>
          </cell>
          <cell r="U1095">
            <v>3</v>
          </cell>
          <cell r="V1095">
            <v>12</v>
          </cell>
          <cell r="W1095" t="str">
            <v>No</v>
          </cell>
          <cell r="X1095" t="str">
            <v>No</v>
          </cell>
          <cell r="Y1095" t="str">
            <v>No</v>
          </cell>
          <cell r="AA1095" t="str">
            <v>Yes</v>
          </cell>
          <cell r="AB1095">
            <v>0.21</v>
          </cell>
          <cell r="AC1095">
            <v>0.79</v>
          </cell>
          <cell r="AD1095">
            <v>79.11</v>
          </cell>
          <cell r="AE1095">
            <v>0.82627676900000002</v>
          </cell>
        </row>
        <row r="1096">
          <cell r="C1096" t="str">
            <v>Netherlands</v>
          </cell>
          <cell r="D1096" t="str">
            <v>Tele2 [Netherlands]</v>
          </cell>
          <cell r="F1096" t="str">
            <v>Internet</v>
          </cell>
          <cell r="H1096">
            <v>20</v>
          </cell>
          <cell r="I1096" t="str">
            <v>Mbps</v>
          </cell>
          <cell r="J1096">
            <v>20</v>
          </cell>
          <cell r="P1096" t="str">
            <v>EUR</v>
          </cell>
          <cell r="Q1096">
            <v>0</v>
          </cell>
          <cell r="R1096">
            <v>0</v>
          </cell>
          <cell r="S1096">
            <v>23</v>
          </cell>
          <cell r="T1096">
            <v>10</v>
          </cell>
          <cell r="U1096">
            <v>8</v>
          </cell>
          <cell r="V1096">
            <v>12</v>
          </cell>
          <cell r="W1096" t="str">
            <v>No</v>
          </cell>
          <cell r="X1096" t="str">
            <v>No</v>
          </cell>
          <cell r="Y1096" t="str">
            <v>No</v>
          </cell>
          <cell r="AA1096" t="str">
            <v>Yes</v>
          </cell>
          <cell r="AB1096">
            <v>0.21</v>
          </cell>
          <cell r="AC1096">
            <v>0.79</v>
          </cell>
          <cell r="AD1096">
            <v>29.11</v>
          </cell>
          <cell r="AE1096">
            <v>0.82627676900000002</v>
          </cell>
        </row>
        <row r="1097">
          <cell r="C1097" t="str">
            <v>Netherlands</v>
          </cell>
          <cell r="D1097" t="str">
            <v>Tele2 [Netherlands]</v>
          </cell>
          <cell r="F1097" t="str">
            <v>Internet</v>
          </cell>
          <cell r="H1097">
            <v>40</v>
          </cell>
          <cell r="I1097" t="str">
            <v>Mbps</v>
          </cell>
          <cell r="J1097">
            <v>40</v>
          </cell>
          <cell r="P1097" t="str">
            <v>EUR</v>
          </cell>
          <cell r="Q1097">
            <v>0</v>
          </cell>
          <cell r="R1097">
            <v>0</v>
          </cell>
          <cell r="S1097">
            <v>25</v>
          </cell>
          <cell r="T1097">
            <v>12</v>
          </cell>
          <cell r="U1097">
            <v>8</v>
          </cell>
          <cell r="V1097">
            <v>12</v>
          </cell>
          <cell r="W1097" t="str">
            <v>No</v>
          </cell>
          <cell r="X1097" t="str">
            <v>No</v>
          </cell>
          <cell r="Y1097" t="str">
            <v>No</v>
          </cell>
          <cell r="AA1097" t="str">
            <v>Yes</v>
          </cell>
          <cell r="AB1097">
            <v>0.21</v>
          </cell>
          <cell r="AC1097">
            <v>0.79</v>
          </cell>
          <cell r="AD1097">
            <v>31.65</v>
          </cell>
          <cell r="AE1097">
            <v>0.82627676900000002</v>
          </cell>
        </row>
        <row r="1098">
          <cell r="C1098" t="str">
            <v>Netherlands</v>
          </cell>
          <cell r="D1098" t="str">
            <v>Tele2 [Netherlands]</v>
          </cell>
          <cell r="E1098" t="str">
            <v>Fibre</v>
          </cell>
          <cell r="F1098" t="str">
            <v>Fibreglass</v>
          </cell>
          <cell r="H1098">
            <v>40</v>
          </cell>
          <cell r="I1098" t="str">
            <v>Mbps</v>
          </cell>
          <cell r="J1098">
            <v>40</v>
          </cell>
          <cell r="M1098" t="str">
            <v>Unlimited</v>
          </cell>
          <cell r="O1098" t="str">
            <v>Unlimited</v>
          </cell>
          <cell r="P1098" t="str">
            <v>EUR</v>
          </cell>
          <cell r="Q1098">
            <v>30</v>
          </cell>
          <cell r="R1098">
            <v>0</v>
          </cell>
          <cell r="S1098">
            <v>42.5</v>
          </cell>
          <cell r="V1098">
            <v>24</v>
          </cell>
          <cell r="W1098" t="str">
            <v>No</v>
          </cell>
          <cell r="X1098" t="str">
            <v>Yes</v>
          </cell>
          <cell r="Y1098" t="str">
            <v>Yes</v>
          </cell>
          <cell r="AA1098" t="str">
            <v>Yes</v>
          </cell>
          <cell r="AB1098">
            <v>0.21</v>
          </cell>
          <cell r="AC1098">
            <v>0.79</v>
          </cell>
          <cell r="AD1098">
            <v>53.8</v>
          </cell>
          <cell r="AE1098">
            <v>0.82627676900000002</v>
          </cell>
        </row>
        <row r="1099">
          <cell r="C1099" t="str">
            <v>Netherlands</v>
          </cell>
          <cell r="D1099" t="str">
            <v>Tele2 [Netherlands]</v>
          </cell>
          <cell r="E1099" t="str">
            <v>Fibre</v>
          </cell>
          <cell r="F1099" t="str">
            <v>Fibreglass</v>
          </cell>
          <cell r="H1099">
            <v>60</v>
          </cell>
          <cell r="I1099" t="str">
            <v>Mbps</v>
          </cell>
          <cell r="J1099">
            <v>60</v>
          </cell>
          <cell r="M1099" t="str">
            <v>Unlimited</v>
          </cell>
          <cell r="O1099" t="str">
            <v>Unlimited</v>
          </cell>
          <cell r="P1099" t="str">
            <v>EUR</v>
          </cell>
          <cell r="Q1099">
            <v>30</v>
          </cell>
          <cell r="R1099">
            <v>0</v>
          </cell>
          <cell r="S1099">
            <v>45</v>
          </cell>
          <cell r="V1099">
            <v>24</v>
          </cell>
          <cell r="W1099" t="str">
            <v>No</v>
          </cell>
          <cell r="X1099" t="str">
            <v>Yes</v>
          </cell>
          <cell r="Y1099" t="str">
            <v>Yes</v>
          </cell>
          <cell r="AA1099" t="str">
            <v>Yes</v>
          </cell>
          <cell r="AB1099">
            <v>0.21</v>
          </cell>
          <cell r="AC1099">
            <v>0.79</v>
          </cell>
          <cell r="AD1099">
            <v>56.96</v>
          </cell>
          <cell r="AE1099">
            <v>0.82627676900000002</v>
          </cell>
        </row>
        <row r="1100">
          <cell r="C1100" t="str">
            <v>Netherlands</v>
          </cell>
          <cell r="D1100" t="str">
            <v>Tele2 [Netherlands]</v>
          </cell>
          <cell r="E1100" t="str">
            <v>Fibre</v>
          </cell>
          <cell r="F1100" t="str">
            <v>Fibreglass</v>
          </cell>
          <cell r="H1100">
            <v>100</v>
          </cell>
          <cell r="I1100" t="str">
            <v>Mbps</v>
          </cell>
          <cell r="J1100">
            <v>100</v>
          </cell>
          <cell r="M1100" t="str">
            <v>Unlimited</v>
          </cell>
          <cell r="O1100" t="str">
            <v>Unlimited</v>
          </cell>
          <cell r="P1100" t="str">
            <v>EUR</v>
          </cell>
          <cell r="Q1100">
            <v>30</v>
          </cell>
          <cell r="R1100">
            <v>0</v>
          </cell>
          <cell r="S1100">
            <v>52.5</v>
          </cell>
          <cell r="V1100">
            <v>24</v>
          </cell>
          <cell r="W1100" t="str">
            <v>No</v>
          </cell>
          <cell r="X1100" t="str">
            <v>Yes</v>
          </cell>
          <cell r="Y1100" t="str">
            <v>Yes</v>
          </cell>
          <cell r="AA1100" t="str">
            <v>Yes</v>
          </cell>
          <cell r="AB1100">
            <v>0.21</v>
          </cell>
          <cell r="AC1100">
            <v>0.79</v>
          </cell>
          <cell r="AD1100">
            <v>66.459999999999994</v>
          </cell>
          <cell r="AE1100">
            <v>0.82627676900000002</v>
          </cell>
        </row>
        <row r="1101">
          <cell r="C1101" t="str">
            <v>Netherlands</v>
          </cell>
          <cell r="D1101" t="str">
            <v>UPC [Netherlands]</v>
          </cell>
          <cell r="E1101" t="str">
            <v>Cable</v>
          </cell>
          <cell r="F1101" t="str">
            <v>50Mb Internet</v>
          </cell>
          <cell r="H1101">
            <v>50</v>
          </cell>
          <cell r="I1101" t="str">
            <v>Mbps</v>
          </cell>
          <cell r="J1101">
            <v>50</v>
          </cell>
          <cell r="K1101">
            <v>5</v>
          </cell>
          <cell r="L1101" t="str">
            <v>Mbps</v>
          </cell>
          <cell r="P1101" t="str">
            <v>EUR</v>
          </cell>
          <cell r="Q1101">
            <v>0</v>
          </cell>
          <cell r="R1101">
            <v>29</v>
          </cell>
          <cell r="S1101">
            <v>37.5</v>
          </cell>
          <cell r="V1101">
            <v>12</v>
          </cell>
          <cell r="W1101" t="str">
            <v>No</v>
          </cell>
          <cell r="X1101" t="str">
            <v>Yes</v>
          </cell>
          <cell r="Y1101" t="str">
            <v>No</v>
          </cell>
          <cell r="AA1101" t="str">
            <v>Yes</v>
          </cell>
          <cell r="AB1101">
            <v>0.21</v>
          </cell>
          <cell r="AC1101">
            <v>0.79</v>
          </cell>
          <cell r="AD1101">
            <v>47.47</v>
          </cell>
          <cell r="AE1101">
            <v>0.82627676900000002</v>
          </cell>
        </row>
        <row r="1102">
          <cell r="C1102" t="str">
            <v>Netherlands</v>
          </cell>
          <cell r="D1102" t="str">
            <v>UPC [Netherlands]</v>
          </cell>
          <cell r="E1102" t="str">
            <v>Cable</v>
          </cell>
          <cell r="F1102" t="str">
            <v>100 Mb Internet</v>
          </cell>
          <cell r="H1102">
            <v>120</v>
          </cell>
          <cell r="I1102" t="str">
            <v>Mbps</v>
          </cell>
          <cell r="J1102">
            <v>120</v>
          </cell>
          <cell r="K1102">
            <v>12</v>
          </cell>
          <cell r="L1102" t="str">
            <v>Mbps</v>
          </cell>
          <cell r="P1102" t="str">
            <v>EUR</v>
          </cell>
          <cell r="Q1102">
            <v>0</v>
          </cell>
          <cell r="R1102">
            <v>29</v>
          </cell>
          <cell r="S1102">
            <v>45</v>
          </cell>
          <cell r="V1102">
            <v>12</v>
          </cell>
          <cell r="W1102" t="str">
            <v>No</v>
          </cell>
          <cell r="X1102" t="str">
            <v>Yes</v>
          </cell>
          <cell r="Y1102" t="str">
            <v>No</v>
          </cell>
          <cell r="AA1102" t="str">
            <v>Yes</v>
          </cell>
          <cell r="AB1102">
            <v>0.21</v>
          </cell>
          <cell r="AC1102">
            <v>0.79</v>
          </cell>
          <cell r="AD1102">
            <v>56.96</v>
          </cell>
          <cell r="AE1102">
            <v>0.82627676900000002</v>
          </cell>
        </row>
        <row r="1103">
          <cell r="C1103" t="str">
            <v>Netherlands</v>
          </cell>
          <cell r="D1103" t="str">
            <v>UPC [Netherlands]</v>
          </cell>
          <cell r="E1103" t="str">
            <v>Cable</v>
          </cell>
          <cell r="F1103" t="str">
            <v>200 Mb Interneet</v>
          </cell>
          <cell r="H1103">
            <v>200</v>
          </cell>
          <cell r="I1103" t="str">
            <v>Mbps</v>
          </cell>
          <cell r="J1103">
            <v>200</v>
          </cell>
          <cell r="K1103">
            <v>20</v>
          </cell>
          <cell r="L1103" t="str">
            <v>Mbps</v>
          </cell>
          <cell r="P1103" t="str">
            <v>EUR</v>
          </cell>
          <cell r="Q1103">
            <v>0</v>
          </cell>
          <cell r="R1103">
            <v>29</v>
          </cell>
          <cell r="S1103">
            <v>55</v>
          </cell>
          <cell r="V1103">
            <v>12</v>
          </cell>
          <cell r="W1103" t="str">
            <v>No</v>
          </cell>
          <cell r="X1103" t="str">
            <v>Yes</v>
          </cell>
          <cell r="Y1103" t="str">
            <v>No</v>
          </cell>
          <cell r="AA1103" t="str">
            <v>Yes</v>
          </cell>
          <cell r="AB1103">
            <v>0.21</v>
          </cell>
          <cell r="AC1103">
            <v>0.79</v>
          </cell>
          <cell r="AD1103">
            <v>69.62</v>
          </cell>
          <cell r="AE1103">
            <v>0.82627676900000002</v>
          </cell>
        </row>
        <row r="1104">
          <cell r="C1104" t="str">
            <v>Netherlands</v>
          </cell>
          <cell r="D1104" t="str">
            <v>Ziggo [Netherlands]</v>
          </cell>
          <cell r="E1104" t="str">
            <v>Cable</v>
          </cell>
          <cell r="F1104" t="str">
            <v>TV + Internet</v>
          </cell>
          <cell r="H1104">
            <v>30</v>
          </cell>
          <cell r="I1104" t="str">
            <v>Mbps</v>
          </cell>
          <cell r="J1104">
            <v>30</v>
          </cell>
          <cell r="K1104">
            <v>3</v>
          </cell>
          <cell r="L1104" t="str">
            <v>Mbps</v>
          </cell>
          <cell r="P1104" t="str">
            <v>EUR</v>
          </cell>
          <cell r="Q1104">
            <v>0</v>
          </cell>
          <cell r="R1104">
            <v>0</v>
          </cell>
          <cell r="S1104">
            <v>39.96</v>
          </cell>
          <cell r="W1104" t="str">
            <v>No</v>
          </cell>
          <cell r="X1104" t="str">
            <v>Yes</v>
          </cell>
          <cell r="Y1104" t="str">
            <v>No</v>
          </cell>
          <cell r="AA1104" t="str">
            <v>Yes</v>
          </cell>
          <cell r="AB1104">
            <v>0.21</v>
          </cell>
          <cell r="AC1104">
            <v>0.79</v>
          </cell>
          <cell r="AD1104">
            <v>50.58</v>
          </cell>
          <cell r="AE1104">
            <v>0.82627676900000002</v>
          </cell>
        </row>
        <row r="1105">
          <cell r="C1105" t="str">
            <v>Netherlands</v>
          </cell>
          <cell r="D1105" t="str">
            <v>Ziggo [Netherlands]</v>
          </cell>
          <cell r="E1105" t="str">
            <v>Cable</v>
          </cell>
          <cell r="F1105" t="str">
            <v>TV + Internet</v>
          </cell>
          <cell r="H1105">
            <v>90</v>
          </cell>
          <cell r="I1105" t="str">
            <v>Mbps</v>
          </cell>
          <cell r="J1105">
            <v>90</v>
          </cell>
          <cell r="K1105">
            <v>9</v>
          </cell>
          <cell r="L1105" t="str">
            <v>Mbps</v>
          </cell>
          <cell r="P1105" t="str">
            <v>EUR</v>
          </cell>
          <cell r="Q1105">
            <v>0</v>
          </cell>
          <cell r="R1105">
            <v>0</v>
          </cell>
          <cell r="S1105">
            <v>49.95</v>
          </cell>
          <cell r="W1105" t="str">
            <v>No</v>
          </cell>
          <cell r="X1105" t="str">
            <v>Yes</v>
          </cell>
          <cell r="Y1105" t="str">
            <v>No</v>
          </cell>
          <cell r="AA1105" t="str">
            <v>Yes</v>
          </cell>
          <cell r="AB1105">
            <v>0.21</v>
          </cell>
          <cell r="AC1105">
            <v>0.79</v>
          </cell>
          <cell r="AD1105">
            <v>63.23</v>
          </cell>
          <cell r="AE1105">
            <v>0.82627676900000002</v>
          </cell>
        </row>
        <row r="1106">
          <cell r="C1106" t="str">
            <v>Netherlands</v>
          </cell>
          <cell r="D1106" t="str">
            <v>Ziggo [Netherlands]</v>
          </cell>
          <cell r="E1106" t="str">
            <v>Cable</v>
          </cell>
          <cell r="F1106" t="str">
            <v>TV + Internet</v>
          </cell>
          <cell r="H1106">
            <v>180</v>
          </cell>
          <cell r="I1106" t="str">
            <v>Mbps</v>
          </cell>
          <cell r="J1106">
            <v>180</v>
          </cell>
          <cell r="K1106">
            <v>18</v>
          </cell>
          <cell r="L1106" t="str">
            <v>Mbps</v>
          </cell>
          <cell r="P1106" t="str">
            <v>EUR</v>
          </cell>
          <cell r="Q1106">
            <v>0</v>
          </cell>
          <cell r="R1106">
            <v>0</v>
          </cell>
          <cell r="S1106">
            <v>59.95</v>
          </cell>
          <cell r="W1106" t="str">
            <v>No</v>
          </cell>
          <cell r="X1106" t="str">
            <v>Yes</v>
          </cell>
          <cell r="Y1106" t="str">
            <v>No</v>
          </cell>
          <cell r="AA1106" t="str">
            <v>Yes</v>
          </cell>
          <cell r="AB1106">
            <v>0.21</v>
          </cell>
          <cell r="AC1106">
            <v>0.79</v>
          </cell>
          <cell r="AD1106">
            <v>75.89</v>
          </cell>
          <cell r="AE1106">
            <v>0.82627676900000002</v>
          </cell>
        </row>
        <row r="1107">
          <cell r="C1107" t="str">
            <v>Nicaragua</v>
          </cell>
          <cell r="D1107" t="str">
            <v>Claro  [Nicaragua]</v>
          </cell>
          <cell r="E1107" t="str">
            <v>Various</v>
          </cell>
          <cell r="F1107" t="str">
            <v>Residential fixed internet</v>
          </cell>
          <cell r="H1107">
            <v>512</v>
          </cell>
          <cell r="I1107" t="str">
            <v>Kbps</v>
          </cell>
          <cell r="J1107">
            <v>0.51200000000000001</v>
          </cell>
          <cell r="K1107">
            <v>256</v>
          </cell>
          <cell r="L1107" t="str">
            <v>Kbps</v>
          </cell>
          <cell r="P1107" t="str">
            <v>USD</v>
          </cell>
          <cell r="Q1107" t="str">
            <v>?</v>
          </cell>
          <cell r="R1107" t="str">
            <v>?</v>
          </cell>
          <cell r="S1107">
            <v>23.99</v>
          </cell>
          <cell r="W1107" t="str">
            <v>Yes</v>
          </cell>
          <cell r="X1107" t="str">
            <v>No</v>
          </cell>
          <cell r="Y1107" t="str">
            <v>No</v>
          </cell>
          <cell r="AA1107" t="str">
            <v>No</v>
          </cell>
          <cell r="AB1107">
            <v>0.15</v>
          </cell>
          <cell r="AC1107">
            <v>1</v>
          </cell>
          <cell r="AD1107">
            <v>23.99</v>
          </cell>
          <cell r="AE1107">
            <v>0.38435024200000001</v>
          </cell>
        </row>
        <row r="1108">
          <cell r="C1108" t="str">
            <v>Nicaragua</v>
          </cell>
          <cell r="D1108" t="str">
            <v>Claro  [Nicaragua]</v>
          </cell>
          <cell r="E1108" t="str">
            <v>Various</v>
          </cell>
          <cell r="F1108" t="str">
            <v>Residential fixed internet</v>
          </cell>
          <cell r="H1108">
            <v>1</v>
          </cell>
          <cell r="I1108" t="str">
            <v>Mbps</v>
          </cell>
          <cell r="J1108">
            <v>1</v>
          </cell>
          <cell r="K1108">
            <v>512</v>
          </cell>
          <cell r="L1108" t="str">
            <v>Kbps</v>
          </cell>
          <cell r="P1108" t="str">
            <v>USD</v>
          </cell>
          <cell r="Q1108" t="str">
            <v>?</v>
          </cell>
          <cell r="R1108" t="str">
            <v>?</v>
          </cell>
          <cell r="S1108">
            <v>27.99</v>
          </cell>
          <cell r="W1108" t="str">
            <v>Yes</v>
          </cell>
          <cell r="X1108" t="str">
            <v>No</v>
          </cell>
          <cell r="Y1108" t="str">
            <v>No</v>
          </cell>
          <cell r="AA1108" t="str">
            <v>No</v>
          </cell>
          <cell r="AB1108">
            <v>0.15</v>
          </cell>
          <cell r="AC1108">
            <v>1</v>
          </cell>
          <cell r="AD1108">
            <v>27.99</v>
          </cell>
          <cell r="AE1108">
            <v>0.38435024200000001</v>
          </cell>
        </row>
        <row r="1109">
          <cell r="C1109" t="str">
            <v>Nicaragua</v>
          </cell>
          <cell r="D1109" t="str">
            <v>Claro  [Nicaragua]</v>
          </cell>
          <cell r="E1109" t="str">
            <v>Various</v>
          </cell>
          <cell r="F1109" t="str">
            <v>Residential fixed internet</v>
          </cell>
          <cell r="H1109">
            <v>2</v>
          </cell>
          <cell r="I1109" t="str">
            <v>Mbps</v>
          </cell>
          <cell r="J1109">
            <v>2</v>
          </cell>
          <cell r="K1109">
            <v>1</v>
          </cell>
          <cell r="L1109" t="str">
            <v>Mbps</v>
          </cell>
          <cell r="P1109" t="str">
            <v>USD</v>
          </cell>
          <cell r="Q1109" t="str">
            <v>?</v>
          </cell>
          <cell r="R1109" t="str">
            <v>?</v>
          </cell>
          <cell r="S1109">
            <v>33.99</v>
          </cell>
          <cell r="W1109" t="str">
            <v>Yes</v>
          </cell>
          <cell r="X1109" t="str">
            <v>No</v>
          </cell>
          <cell r="Y1109" t="str">
            <v>No</v>
          </cell>
          <cell r="AA1109" t="str">
            <v>No</v>
          </cell>
          <cell r="AB1109">
            <v>0.15</v>
          </cell>
          <cell r="AC1109">
            <v>1</v>
          </cell>
          <cell r="AD1109">
            <v>33.99</v>
          </cell>
          <cell r="AE1109">
            <v>0.38435024200000001</v>
          </cell>
        </row>
        <row r="1110">
          <cell r="C1110" t="str">
            <v>Nicaragua</v>
          </cell>
          <cell r="D1110" t="str">
            <v>Claro  [Nicaragua]</v>
          </cell>
          <cell r="E1110" t="str">
            <v>Various</v>
          </cell>
          <cell r="F1110" t="str">
            <v>Residential fixed internet</v>
          </cell>
          <cell r="H1110">
            <v>3</v>
          </cell>
          <cell r="I1110" t="str">
            <v>Mbps</v>
          </cell>
          <cell r="J1110">
            <v>3</v>
          </cell>
          <cell r="K1110">
            <v>1</v>
          </cell>
          <cell r="L1110" t="str">
            <v>Mbps</v>
          </cell>
          <cell r="P1110" t="str">
            <v>USD</v>
          </cell>
          <cell r="Q1110" t="str">
            <v>?</v>
          </cell>
          <cell r="R1110" t="str">
            <v>?</v>
          </cell>
          <cell r="S1110">
            <v>45.99</v>
          </cell>
          <cell r="W1110" t="str">
            <v>Yes</v>
          </cell>
          <cell r="X1110" t="str">
            <v>No</v>
          </cell>
          <cell r="Y1110" t="str">
            <v>No</v>
          </cell>
          <cell r="AA1110" t="str">
            <v>No</v>
          </cell>
          <cell r="AB1110">
            <v>0.15</v>
          </cell>
          <cell r="AC1110">
            <v>1</v>
          </cell>
          <cell r="AD1110">
            <v>45.99</v>
          </cell>
          <cell r="AE1110">
            <v>0.38435024200000001</v>
          </cell>
        </row>
        <row r="1111">
          <cell r="C1111" t="str">
            <v>Nicaragua</v>
          </cell>
          <cell r="D1111" t="str">
            <v>Claro  [Nicaragua]</v>
          </cell>
          <cell r="E1111" t="str">
            <v>Various</v>
          </cell>
          <cell r="F1111" t="str">
            <v>Residential fixed internet</v>
          </cell>
          <cell r="H1111">
            <v>5</v>
          </cell>
          <cell r="I1111" t="str">
            <v>Mbps</v>
          </cell>
          <cell r="J1111">
            <v>5</v>
          </cell>
          <cell r="K1111">
            <v>1</v>
          </cell>
          <cell r="L1111" t="str">
            <v>Mbps</v>
          </cell>
          <cell r="P1111" t="str">
            <v>USD</v>
          </cell>
          <cell r="Q1111" t="str">
            <v>?</v>
          </cell>
          <cell r="R1111" t="str">
            <v>?</v>
          </cell>
          <cell r="S1111">
            <v>57.99</v>
          </cell>
          <cell r="W1111" t="str">
            <v>Yes</v>
          </cell>
          <cell r="X1111" t="str">
            <v>No</v>
          </cell>
          <cell r="Y1111" t="str">
            <v>No</v>
          </cell>
          <cell r="AA1111" t="str">
            <v>No</v>
          </cell>
          <cell r="AB1111">
            <v>0.15</v>
          </cell>
          <cell r="AC1111">
            <v>1</v>
          </cell>
          <cell r="AD1111">
            <v>57.99</v>
          </cell>
          <cell r="AE1111">
            <v>0.38435024200000001</v>
          </cell>
        </row>
        <row r="1112">
          <cell r="C1112" t="str">
            <v>Nicaragua</v>
          </cell>
          <cell r="D1112" t="str">
            <v>Claro  [Nicaragua]</v>
          </cell>
          <cell r="E1112" t="str">
            <v>Various</v>
          </cell>
          <cell r="F1112" t="str">
            <v>Residential fixed internet</v>
          </cell>
          <cell r="H1112">
            <v>10</v>
          </cell>
          <cell r="I1112" t="str">
            <v>Mbps</v>
          </cell>
          <cell r="J1112">
            <v>10</v>
          </cell>
          <cell r="K1112">
            <v>2</v>
          </cell>
          <cell r="L1112" t="str">
            <v>Mbps</v>
          </cell>
          <cell r="P1112" t="str">
            <v>USD</v>
          </cell>
          <cell r="Q1112" t="str">
            <v>?</v>
          </cell>
          <cell r="R1112" t="str">
            <v>?</v>
          </cell>
          <cell r="S1112">
            <v>70</v>
          </cell>
          <cell r="W1112" t="str">
            <v>Yes</v>
          </cell>
          <cell r="X1112" t="str">
            <v>No</v>
          </cell>
          <cell r="Y1112" t="str">
            <v>No</v>
          </cell>
          <cell r="AA1112" t="str">
            <v>No</v>
          </cell>
          <cell r="AB1112">
            <v>0.15</v>
          </cell>
          <cell r="AC1112">
            <v>1</v>
          </cell>
          <cell r="AD1112">
            <v>70</v>
          </cell>
          <cell r="AE1112">
            <v>0.38435024200000001</v>
          </cell>
        </row>
        <row r="1113">
          <cell r="C1113" t="str">
            <v>Niger</v>
          </cell>
          <cell r="D1113" t="str">
            <v>Sonitel  [Niger]</v>
          </cell>
          <cell r="E1113" t="str">
            <v>ADSL</v>
          </cell>
          <cell r="F1113" t="str">
            <v>Residential ADSL Customer</v>
          </cell>
          <cell r="H1113">
            <v>128</v>
          </cell>
          <cell r="I1113" t="str">
            <v>Kbps</v>
          </cell>
          <cell r="J1113">
            <v>0.128</v>
          </cell>
          <cell r="P1113" t="str">
            <v>XOF</v>
          </cell>
          <cell r="Q1113">
            <v>20000</v>
          </cell>
          <cell r="R1113">
            <v>0</v>
          </cell>
          <cell r="S1113">
            <v>15000</v>
          </cell>
          <cell r="W1113" t="str">
            <v>Yes</v>
          </cell>
          <cell r="X1113" t="str">
            <v>No</v>
          </cell>
          <cell r="Y1113" t="str">
            <v>No</v>
          </cell>
          <cell r="AA1113" t="str">
            <v>Yes</v>
          </cell>
          <cell r="AB1113">
            <v>0.18</v>
          </cell>
          <cell r="AC1113">
            <v>516.65</v>
          </cell>
          <cell r="AD1113">
            <v>29.03</v>
          </cell>
          <cell r="AE1113">
            <v>223.32404299999999</v>
          </cell>
        </row>
        <row r="1114">
          <cell r="C1114" t="str">
            <v>Niger</v>
          </cell>
          <cell r="D1114" t="str">
            <v>Sonitel  [Niger]</v>
          </cell>
          <cell r="E1114" t="str">
            <v>ADSL</v>
          </cell>
          <cell r="F1114" t="str">
            <v>Residential ADSL Customer</v>
          </cell>
          <cell r="H1114">
            <v>256</v>
          </cell>
          <cell r="I1114" t="str">
            <v>Kbps</v>
          </cell>
          <cell r="J1114">
            <v>0.25600000000000001</v>
          </cell>
          <cell r="P1114" t="str">
            <v>XOF</v>
          </cell>
          <cell r="Q1114">
            <v>20000</v>
          </cell>
          <cell r="R1114">
            <v>0</v>
          </cell>
          <cell r="S1114">
            <v>25000</v>
          </cell>
          <cell r="W1114" t="str">
            <v>Yes</v>
          </cell>
          <cell r="X1114" t="str">
            <v>No</v>
          </cell>
          <cell r="Y1114" t="str">
            <v>No</v>
          </cell>
          <cell r="AA1114" t="str">
            <v>Yes</v>
          </cell>
          <cell r="AB1114">
            <v>0.18</v>
          </cell>
          <cell r="AC1114">
            <v>516.65</v>
          </cell>
          <cell r="AD1114">
            <v>48.39</v>
          </cell>
          <cell r="AE1114">
            <v>223.32404299999999</v>
          </cell>
        </row>
        <row r="1115">
          <cell r="C1115" t="str">
            <v>Niger</v>
          </cell>
          <cell r="D1115" t="str">
            <v>Sonitel  [Niger]</v>
          </cell>
          <cell r="E1115" t="str">
            <v>ADSL</v>
          </cell>
          <cell r="F1115" t="str">
            <v>ADSL Professional</v>
          </cell>
          <cell r="H1115">
            <v>128</v>
          </cell>
          <cell r="I1115" t="str">
            <v>Kbps</v>
          </cell>
          <cell r="J1115">
            <v>0.128</v>
          </cell>
          <cell r="P1115" t="str">
            <v>XOF</v>
          </cell>
          <cell r="Q1115">
            <v>20000</v>
          </cell>
          <cell r="R1115">
            <v>0</v>
          </cell>
          <cell r="S1115">
            <v>35000</v>
          </cell>
          <cell r="W1115" t="str">
            <v>Yes</v>
          </cell>
          <cell r="X1115" t="str">
            <v>No</v>
          </cell>
          <cell r="Y1115" t="str">
            <v>No</v>
          </cell>
          <cell r="AA1115" t="str">
            <v>Yes</v>
          </cell>
          <cell r="AB1115">
            <v>0.18</v>
          </cell>
          <cell r="AC1115">
            <v>516.65</v>
          </cell>
          <cell r="AD1115">
            <v>67.739999999999995</v>
          </cell>
          <cell r="AE1115">
            <v>223.32404299999999</v>
          </cell>
        </row>
        <row r="1116">
          <cell r="C1116" t="str">
            <v>Niger</v>
          </cell>
          <cell r="D1116" t="str">
            <v>Sonitel  [Niger]</v>
          </cell>
          <cell r="E1116" t="str">
            <v>ADSL</v>
          </cell>
          <cell r="F1116" t="str">
            <v>ADSL Professional</v>
          </cell>
          <cell r="H1116">
            <v>256</v>
          </cell>
          <cell r="I1116" t="str">
            <v>Kbps</v>
          </cell>
          <cell r="J1116">
            <v>0.25600000000000001</v>
          </cell>
          <cell r="P1116" t="str">
            <v>XOF</v>
          </cell>
          <cell r="Q1116">
            <v>20000</v>
          </cell>
          <cell r="R1116">
            <v>0</v>
          </cell>
          <cell r="S1116">
            <v>50000</v>
          </cell>
          <cell r="W1116" t="str">
            <v>Yes</v>
          </cell>
          <cell r="X1116" t="str">
            <v>No</v>
          </cell>
          <cell r="Y1116" t="str">
            <v>No</v>
          </cell>
          <cell r="AA1116" t="str">
            <v>Yes</v>
          </cell>
          <cell r="AB1116">
            <v>0.18</v>
          </cell>
          <cell r="AC1116">
            <v>516.65</v>
          </cell>
          <cell r="AD1116">
            <v>96.78</v>
          </cell>
          <cell r="AE1116">
            <v>223.32404299999999</v>
          </cell>
        </row>
        <row r="1117">
          <cell r="C1117" t="str">
            <v>Niger</v>
          </cell>
          <cell r="D1117" t="str">
            <v>Sonitel  [Niger]</v>
          </cell>
          <cell r="E1117" t="str">
            <v>ADSL</v>
          </cell>
          <cell r="F1117" t="str">
            <v>ADSL Professional</v>
          </cell>
          <cell r="H1117">
            <v>512</v>
          </cell>
          <cell r="I1117" t="str">
            <v>Kbps</v>
          </cell>
          <cell r="J1117">
            <v>0.51200000000000001</v>
          </cell>
          <cell r="P1117" t="str">
            <v>XOF</v>
          </cell>
          <cell r="Q1117">
            <v>20000</v>
          </cell>
          <cell r="R1117">
            <v>0</v>
          </cell>
          <cell r="S1117">
            <v>70000</v>
          </cell>
          <cell r="W1117" t="str">
            <v>Yes</v>
          </cell>
          <cell r="X1117" t="str">
            <v>No</v>
          </cell>
          <cell r="Y1117" t="str">
            <v>No</v>
          </cell>
          <cell r="AA1117" t="str">
            <v>Yes</v>
          </cell>
          <cell r="AB1117">
            <v>0.18</v>
          </cell>
          <cell r="AC1117">
            <v>516.65</v>
          </cell>
          <cell r="AD1117">
            <v>135.49</v>
          </cell>
          <cell r="AE1117">
            <v>223.32404299999999</v>
          </cell>
        </row>
        <row r="1118">
          <cell r="C1118" t="str">
            <v>Niger</v>
          </cell>
          <cell r="D1118" t="str">
            <v>Sonitel  [Niger]</v>
          </cell>
          <cell r="E1118" t="str">
            <v>ADSL</v>
          </cell>
          <cell r="F1118" t="str">
            <v>ADSL Professional</v>
          </cell>
          <cell r="H1118">
            <v>1024</v>
          </cell>
          <cell r="I1118" t="str">
            <v>Kbps</v>
          </cell>
          <cell r="J1118">
            <v>1.024</v>
          </cell>
          <cell r="P1118" t="str">
            <v>XOF</v>
          </cell>
          <cell r="Q1118">
            <v>20000</v>
          </cell>
          <cell r="R1118">
            <v>0</v>
          </cell>
          <cell r="S1118">
            <v>135000</v>
          </cell>
          <cell r="W1118" t="str">
            <v>Yes</v>
          </cell>
          <cell r="X1118" t="str">
            <v>No</v>
          </cell>
          <cell r="Y1118" t="str">
            <v>No</v>
          </cell>
          <cell r="AA1118" t="str">
            <v>Yes</v>
          </cell>
          <cell r="AB1118">
            <v>0.18</v>
          </cell>
          <cell r="AC1118">
            <v>516.65</v>
          </cell>
          <cell r="AD1118">
            <v>261.3</v>
          </cell>
          <cell r="AE1118">
            <v>223.32404299999999</v>
          </cell>
        </row>
        <row r="1119">
          <cell r="C1119" t="str">
            <v>Pakistan</v>
          </cell>
          <cell r="D1119" t="str">
            <v>Pakistan Telecommunication Company Limited  [Pakistan]</v>
          </cell>
          <cell r="E1119" t="str">
            <v>ADSL</v>
          </cell>
          <cell r="F1119" t="str">
            <v>DSL-1MB Economy</v>
          </cell>
          <cell r="H1119">
            <v>1</v>
          </cell>
          <cell r="I1119" t="str">
            <v>Mbps</v>
          </cell>
          <cell r="J1119">
            <v>1</v>
          </cell>
          <cell r="M1119">
            <v>10</v>
          </cell>
          <cell r="N1119" t="str">
            <v>GB</v>
          </cell>
          <cell r="O1119">
            <v>10</v>
          </cell>
          <cell r="P1119" t="str">
            <v>PKR</v>
          </cell>
          <cell r="Q1119">
            <v>1500</v>
          </cell>
          <cell r="R1119" t="str">
            <v>?</v>
          </cell>
          <cell r="S1119">
            <v>499</v>
          </cell>
          <cell r="W1119" t="str">
            <v>Yes</v>
          </cell>
          <cell r="X1119" t="str">
            <v>No</v>
          </cell>
          <cell r="Y1119" t="str">
            <v>No</v>
          </cell>
          <cell r="AA1119" t="str">
            <v>?</v>
          </cell>
          <cell r="AC1119">
            <v>102.55</v>
          </cell>
          <cell r="AD1119">
            <v>4.87</v>
          </cell>
          <cell r="AE1119">
            <v>26.767077059999998</v>
          </cell>
        </row>
        <row r="1120">
          <cell r="C1120" t="str">
            <v>Pakistan</v>
          </cell>
          <cell r="D1120" t="str">
            <v>Pakistan Telecommunication Company Limited  [Pakistan]</v>
          </cell>
          <cell r="E1120" t="str">
            <v>ADSL</v>
          </cell>
          <cell r="F1120" t="str">
            <v>DSL-2MB Economy</v>
          </cell>
          <cell r="H1120">
            <v>2</v>
          </cell>
          <cell r="I1120" t="str">
            <v>Mbps</v>
          </cell>
          <cell r="J1120">
            <v>2</v>
          </cell>
          <cell r="M1120">
            <v>10</v>
          </cell>
          <cell r="N1120" t="str">
            <v>GB</v>
          </cell>
          <cell r="O1120">
            <v>10</v>
          </cell>
          <cell r="P1120" t="str">
            <v>PKR</v>
          </cell>
          <cell r="Q1120">
            <v>1500</v>
          </cell>
          <cell r="R1120" t="str">
            <v>?</v>
          </cell>
          <cell r="S1120">
            <v>750</v>
          </cell>
          <cell r="W1120" t="str">
            <v>Yes</v>
          </cell>
          <cell r="X1120" t="str">
            <v>No</v>
          </cell>
          <cell r="Y1120" t="str">
            <v>No</v>
          </cell>
          <cell r="AA1120" t="str">
            <v>?</v>
          </cell>
          <cell r="AC1120">
            <v>102.55</v>
          </cell>
          <cell r="AD1120">
            <v>7.31</v>
          </cell>
          <cell r="AE1120">
            <v>26.767077059999998</v>
          </cell>
        </row>
        <row r="1121">
          <cell r="C1121" t="str">
            <v>Pakistan</v>
          </cell>
          <cell r="D1121" t="str">
            <v>Pakistan Telecommunication Company Limited  [Pakistan]</v>
          </cell>
          <cell r="E1121" t="str">
            <v>ADSL</v>
          </cell>
          <cell r="F1121" t="str">
            <v>DSL-4MB Unlimited</v>
          </cell>
          <cell r="H1121">
            <v>4</v>
          </cell>
          <cell r="I1121" t="str">
            <v>Mbps</v>
          </cell>
          <cell r="J1121">
            <v>4</v>
          </cell>
          <cell r="M1121" t="str">
            <v>Unlimited</v>
          </cell>
          <cell r="O1121" t="str">
            <v>Unlimited</v>
          </cell>
          <cell r="P1121" t="str">
            <v>PKR</v>
          </cell>
          <cell r="Q1121">
            <v>1500</v>
          </cell>
          <cell r="R1121">
            <v>0</v>
          </cell>
          <cell r="S1121">
            <v>2100</v>
          </cell>
          <cell r="W1121" t="str">
            <v>Yes</v>
          </cell>
          <cell r="X1121" t="str">
            <v>No</v>
          </cell>
          <cell r="Y1121" t="str">
            <v>No</v>
          </cell>
          <cell r="AA1121" t="str">
            <v>?</v>
          </cell>
          <cell r="AC1121">
            <v>102.55</v>
          </cell>
          <cell r="AD1121">
            <v>20.48</v>
          </cell>
          <cell r="AE1121">
            <v>26.767077059999998</v>
          </cell>
        </row>
        <row r="1122">
          <cell r="C1122" t="str">
            <v>Pakistan</v>
          </cell>
          <cell r="D1122" t="str">
            <v>Pakistan Telecommunication Company Limited  [Pakistan]</v>
          </cell>
          <cell r="E1122" t="str">
            <v>ADSL</v>
          </cell>
          <cell r="F1122" t="str">
            <v>DSL-8MB Capped</v>
          </cell>
          <cell r="H1122">
            <v>8</v>
          </cell>
          <cell r="I1122" t="str">
            <v>Mbps</v>
          </cell>
          <cell r="J1122">
            <v>8</v>
          </cell>
          <cell r="M1122">
            <v>100</v>
          </cell>
          <cell r="N1122" t="str">
            <v>GB</v>
          </cell>
          <cell r="O1122">
            <v>100</v>
          </cell>
          <cell r="P1122" t="str">
            <v>PKR</v>
          </cell>
          <cell r="Q1122">
            <v>1500</v>
          </cell>
          <cell r="R1122">
            <v>0</v>
          </cell>
          <cell r="S1122">
            <v>2999</v>
          </cell>
          <cell r="W1122" t="str">
            <v>Yes</v>
          </cell>
          <cell r="X1122" t="str">
            <v>No</v>
          </cell>
          <cell r="Y1122" t="str">
            <v>No</v>
          </cell>
          <cell r="AA1122" t="str">
            <v>?</v>
          </cell>
          <cell r="AC1122">
            <v>102.55</v>
          </cell>
          <cell r="AD1122">
            <v>29.24</v>
          </cell>
          <cell r="AE1122">
            <v>26.767077059999998</v>
          </cell>
        </row>
        <row r="1123">
          <cell r="C1123" t="str">
            <v>Pakistan</v>
          </cell>
          <cell r="D1123" t="str">
            <v>Pakistan Telecommunication Company Limited  [Pakistan]</v>
          </cell>
          <cell r="E1123" t="str">
            <v>ADSL</v>
          </cell>
          <cell r="F1123" t="str">
            <v>DSL-8MB Unlimited</v>
          </cell>
          <cell r="H1123">
            <v>8</v>
          </cell>
          <cell r="I1123" t="str">
            <v>Mbps</v>
          </cell>
          <cell r="J1123">
            <v>8</v>
          </cell>
          <cell r="M1123" t="str">
            <v>Unlimited</v>
          </cell>
          <cell r="O1123" t="str">
            <v>Unlimited</v>
          </cell>
          <cell r="P1123" t="str">
            <v>PKR</v>
          </cell>
          <cell r="Q1123">
            <v>1500</v>
          </cell>
          <cell r="R1123">
            <v>0</v>
          </cell>
          <cell r="S1123">
            <v>7000</v>
          </cell>
          <cell r="W1123" t="str">
            <v>Yes</v>
          </cell>
          <cell r="X1123" t="str">
            <v>No</v>
          </cell>
          <cell r="Y1123" t="str">
            <v>No</v>
          </cell>
          <cell r="AA1123" t="str">
            <v>?</v>
          </cell>
          <cell r="AC1123">
            <v>102.55</v>
          </cell>
          <cell r="AD1123">
            <v>68.260000000000005</v>
          </cell>
          <cell r="AE1123">
            <v>26.767077059999998</v>
          </cell>
        </row>
        <row r="1124">
          <cell r="C1124" t="str">
            <v>Pakistan</v>
          </cell>
          <cell r="D1124" t="str">
            <v>Pakistan Telecommunication Company Limited  [Pakistan]</v>
          </cell>
          <cell r="E1124" t="str">
            <v>ADSL</v>
          </cell>
          <cell r="F1124" t="str">
            <v>DSL-12MB Unlimited</v>
          </cell>
          <cell r="H1124">
            <v>12</v>
          </cell>
          <cell r="I1124" t="str">
            <v>Mbps</v>
          </cell>
          <cell r="J1124">
            <v>12</v>
          </cell>
          <cell r="M1124" t="str">
            <v>Unlimited</v>
          </cell>
          <cell r="O1124" t="str">
            <v>Unlimited</v>
          </cell>
          <cell r="P1124" t="str">
            <v>PKR</v>
          </cell>
          <cell r="Q1124">
            <v>1500</v>
          </cell>
          <cell r="R1124">
            <v>0</v>
          </cell>
          <cell r="S1124">
            <v>9000</v>
          </cell>
          <cell r="W1124" t="str">
            <v>Yes</v>
          </cell>
          <cell r="X1124" t="str">
            <v>No</v>
          </cell>
          <cell r="Y1124" t="str">
            <v>No</v>
          </cell>
          <cell r="AA1124" t="str">
            <v>?</v>
          </cell>
          <cell r="AC1124">
            <v>102.55</v>
          </cell>
          <cell r="AD1124">
            <v>87.76</v>
          </cell>
          <cell r="AE1124">
            <v>26.767077059999998</v>
          </cell>
        </row>
        <row r="1125">
          <cell r="C1125" t="str">
            <v>Pakistan</v>
          </cell>
          <cell r="D1125" t="str">
            <v>Pakistan Telecommunication Company Limited  [Pakistan]</v>
          </cell>
          <cell r="E1125" t="str">
            <v>ADSL</v>
          </cell>
          <cell r="F1125" t="str">
            <v>DSL-16MB Unlimited</v>
          </cell>
          <cell r="H1125">
            <v>16</v>
          </cell>
          <cell r="I1125" t="str">
            <v>Mbps</v>
          </cell>
          <cell r="J1125">
            <v>16</v>
          </cell>
          <cell r="M1125" t="str">
            <v>Unlimited</v>
          </cell>
          <cell r="O1125" t="str">
            <v>Unlimited</v>
          </cell>
          <cell r="P1125" t="str">
            <v>PKR</v>
          </cell>
          <cell r="Q1125">
            <v>1500</v>
          </cell>
          <cell r="R1125">
            <v>0</v>
          </cell>
          <cell r="S1125">
            <v>11000</v>
          </cell>
          <cell r="W1125" t="str">
            <v>Yes</v>
          </cell>
          <cell r="X1125" t="str">
            <v>No</v>
          </cell>
          <cell r="Y1125" t="str">
            <v>No</v>
          </cell>
          <cell r="AA1125" t="str">
            <v>?</v>
          </cell>
          <cell r="AC1125">
            <v>102.55</v>
          </cell>
          <cell r="AD1125">
            <v>107.26</v>
          </cell>
          <cell r="AE1125">
            <v>26.767077059999998</v>
          </cell>
        </row>
        <row r="1126">
          <cell r="C1126" t="str">
            <v>Pakistan</v>
          </cell>
          <cell r="D1126" t="str">
            <v>Pakistan Telecommunication Company Limited  [Pakistan]</v>
          </cell>
          <cell r="E1126" t="str">
            <v>VDSL</v>
          </cell>
          <cell r="F1126" t="str">
            <v>VDSL-10MB Unlimited</v>
          </cell>
          <cell r="H1126">
            <v>10</v>
          </cell>
          <cell r="I1126" t="str">
            <v>Mbps</v>
          </cell>
          <cell r="J1126">
            <v>10</v>
          </cell>
          <cell r="M1126">
            <v>300</v>
          </cell>
          <cell r="N1126" t="str">
            <v>GB</v>
          </cell>
          <cell r="O1126">
            <v>300</v>
          </cell>
          <cell r="P1126" t="str">
            <v>PKR</v>
          </cell>
          <cell r="Q1126">
            <v>10000</v>
          </cell>
          <cell r="R1126">
            <v>0</v>
          </cell>
          <cell r="S1126">
            <v>9999</v>
          </cell>
          <cell r="W1126" t="str">
            <v>Yes</v>
          </cell>
          <cell r="X1126" t="str">
            <v>No</v>
          </cell>
          <cell r="Y1126" t="str">
            <v>No</v>
          </cell>
          <cell r="AA1126" t="str">
            <v>?</v>
          </cell>
          <cell r="AC1126">
            <v>102.55</v>
          </cell>
          <cell r="AD1126">
            <v>97.5</v>
          </cell>
          <cell r="AE1126">
            <v>26.767077059999998</v>
          </cell>
        </row>
        <row r="1127">
          <cell r="C1127" t="str">
            <v>Pakistan</v>
          </cell>
          <cell r="D1127" t="str">
            <v>Pakistan Telecommunication Company Limited  [Pakistan]</v>
          </cell>
          <cell r="E1127" t="str">
            <v>ADSL</v>
          </cell>
          <cell r="F1127" t="str">
            <v>VDSL-20MB Unlimited</v>
          </cell>
          <cell r="H1127">
            <v>20</v>
          </cell>
          <cell r="I1127" t="str">
            <v>Mbps</v>
          </cell>
          <cell r="J1127">
            <v>20</v>
          </cell>
          <cell r="M1127">
            <v>300</v>
          </cell>
          <cell r="N1127" t="str">
            <v>GB</v>
          </cell>
          <cell r="O1127">
            <v>300</v>
          </cell>
          <cell r="P1127" t="str">
            <v>PKR</v>
          </cell>
          <cell r="Q1127">
            <v>10000</v>
          </cell>
          <cell r="R1127">
            <v>0</v>
          </cell>
          <cell r="S1127">
            <v>15000</v>
          </cell>
          <cell r="W1127" t="str">
            <v>Yes</v>
          </cell>
          <cell r="X1127" t="str">
            <v>No</v>
          </cell>
          <cell r="Y1127" t="str">
            <v>No</v>
          </cell>
          <cell r="AA1127" t="str">
            <v>?</v>
          </cell>
          <cell r="AC1127">
            <v>102.55</v>
          </cell>
          <cell r="AD1127">
            <v>146.27000000000001</v>
          </cell>
          <cell r="AE1127">
            <v>26.767077059999998</v>
          </cell>
        </row>
        <row r="1128">
          <cell r="C1128" t="str">
            <v>Pakistan</v>
          </cell>
          <cell r="D1128" t="str">
            <v>Pakistan Telecommunication Company Limited  [Pakistan]</v>
          </cell>
          <cell r="E1128" t="str">
            <v>ADSL</v>
          </cell>
          <cell r="F1128" t="str">
            <v>VDSL-50MB Unlimited</v>
          </cell>
          <cell r="H1128">
            <v>50</v>
          </cell>
          <cell r="I1128" t="str">
            <v>Mbps</v>
          </cell>
          <cell r="J1128">
            <v>50</v>
          </cell>
          <cell r="M1128">
            <v>300</v>
          </cell>
          <cell r="N1128" t="str">
            <v>GB</v>
          </cell>
          <cell r="O1128">
            <v>300</v>
          </cell>
          <cell r="P1128" t="str">
            <v>PKR</v>
          </cell>
          <cell r="Q1128">
            <v>10000</v>
          </cell>
          <cell r="R1128">
            <v>0</v>
          </cell>
          <cell r="S1128">
            <v>20000</v>
          </cell>
          <cell r="W1128" t="str">
            <v>Yes</v>
          </cell>
          <cell r="X1128" t="str">
            <v>No</v>
          </cell>
          <cell r="Y1128" t="str">
            <v>No</v>
          </cell>
          <cell r="AA1128" t="str">
            <v>?</v>
          </cell>
          <cell r="AC1128">
            <v>102.55</v>
          </cell>
          <cell r="AD1128">
            <v>195.03</v>
          </cell>
          <cell r="AE1128">
            <v>26.767077059999998</v>
          </cell>
        </row>
        <row r="1129">
          <cell r="C1129" t="str">
            <v>Pakistan</v>
          </cell>
          <cell r="D1129" t="str">
            <v>Special Communication Organisation  [Pakistan]</v>
          </cell>
          <cell r="E1129" t="str">
            <v>ADSL</v>
          </cell>
          <cell r="F1129" t="str">
            <v>Student</v>
          </cell>
          <cell r="G1129" t="str">
            <v>Up to</v>
          </cell>
          <cell r="H1129">
            <v>1</v>
          </cell>
          <cell r="I1129" t="str">
            <v>Mbps</v>
          </cell>
          <cell r="J1129">
            <v>1</v>
          </cell>
          <cell r="M1129">
            <v>300</v>
          </cell>
          <cell r="N1129" t="str">
            <v>GB</v>
          </cell>
          <cell r="O1129">
            <v>300</v>
          </cell>
          <cell r="P1129" t="str">
            <v>PKR</v>
          </cell>
          <cell r="Q1129" t="str">
            <v>?</v>
          </cell>
          <cell r="R1129">
            <v>1800</v>
          </cell>
          <cell r="S1129">
            <v>1199</v>
          </cell>
          <cell r="W1129" t="str">
            <v>Yes</v>
          </cell>
          <cell r="X1129" t="str">
            <v>No</v>
          </cell>
          <cell r="Y1129" t="str">
            <v>No</v>
          </cell>
          <cell r="AA1129" t="str">
            <v>?</v>
          </cell>
          <cell r="AC1129">
            <v>102.55</v>
          </cell>
          <cell r="AD1129">
            <v>11.69</v>
          </cell>
          <cell r="AE1129">
            <v>26.767077059999998</v>
          </cell>
        </row>
        <row r="1130">
          <cell r="C1130" t="str">
            <v>Pakistan</v>
          </cell>
          <cell r="D1130" t="str">
            <v>Special Communication Organisation  [Pakistan]</v>
          </cell>
          <cell r="E1130" t="str">
            <v>ADSL</v>
          </cell>
          <cell r="F1130" t="str">
            <v>Home</v>
          </cell>
          <cell r="G1130" t="str">
            <v>Up to</v>
          </cell>
          <cell r="H1130">
            <v>2</v>
          </cell>
          <cell r="I1130" t="str">
            <v>Mbps</v>
          </cell>
          <cell r="J1130">
            <v>2</v>
          </cell>
          <cell r="M1130">
            <v>300</v>
          </cell>
          <cell r="N1130" t="str">
            <v>GB</v>
          </cell>
          <cell r="O1130">
            <v>300</v>
          </cell>
          <cell r="P1130" t="str">
            <v>PKR</v>
          </cell>
          <cell r="Q1130" t="str">
            <v>?</v>
          </cell>
          <cell r="R1130">
            <v>1800</v>
          </cell>
          <cell r="S1130">
            <v>1499</v>
          </cell>
          <cell r="W1130" t="str">
            <v>Yes</v>
          </cell>
          <cell r="X1130" t="str">
            <v>No</v>
          </cell>
          <cell r="Y1130" t="str">
            <v>No</v>
          </cell>
          <cell r="AA1130" t="str">
            <v>?</v>
          </cell>
          <cell r="AC1130">
            <v>102.55</v>
          </cell>
          <cell r="AD1130">
            <v>14.62</v>
          </cell>
          <cell r="AE1130">
            <v>26.767077059999998</v>
          </cell>
        </row>
        <row r="1131">
          <cell r="C1131" t="str">
            <v>Pakistan</v>
          </cell>
          <cell r="D1131" t="str">
            <v>Special Communication Organisation  [Pakistan]</v>
          </cell>
          <cell r="E1131" t="str">
            <v>ADSL</v>
          </cell>
          <cell r="F1131" t="str">
            <v>Business</v>
          </cell>
          <cell r="G1131" t="str">
            <v>Up to</v>
          </cell>
          <cell r="H1131">
            <v>3</v>
          </cell>
          <cell r="I1131" t="str">
            <v>Mbps</v>
          </cell>
          <cell r="J1131">
            <v>3</v>
          </cell>
          <cell r="M1131">
            <v>300</v>
          </cell>
          <cell r="N1131" t="str">
            <v>GB</v>
          </cell>
          <cell r="O1131">
            <v>300</v>
          </cell>
          <cell r="P1131" t="str">
            <v>PKR</v>
          </cell>
          <cell r="Q1131" t="str">
            <v>?</v>
          </cell>
          <cell r="R1131">
            <v>1800</v>
          </cell>
          <cell r="S1131">
            <v>1999</v>
          </cell>
          <cell r="W1131" t="str">
            <v>Yes</v>
          </cell>
          <cell r="X1131" t="str">
            <v>No</v>
          </cell>
          <cell r="Y1131" t="str">
            <v>No</v>
          </cell>
          <cell r="AA1131" t="str">
            <v>?</v>
          </cell>
          <cell r="AC1131">
            <v>102.55</v>
          </cell>
          <cell r="AD1131">
            <v>19.489999999999998</v>
          </cell>
          <cell r="AE1131">
            <v>26.767077059999998</v>
          </cell>
        </row>
        <row r="1132">
          <cell r="C1132" t="str">
            <v>Pakistan</v>
          </cell>
          <cell r="D1132" t="str">
            <v>Special Communication Organisation  [Pakistan]</v>
          </cell>
          <cell r="E1132" t="str">
            <v>ADSL</v>
          </cell>
          <cell r="F1132" t="str">
            <v>Standard</v>
          </cell>
          <cell r="G1132" t="str">
            <v>Up to</v>
          </cell>
          <cell r="H1132">
            <v>4</v>
          </cell>
          <cell r="I1132" t="str">
            <v>Mbps</v>
          </cell>
          <cell r="J1132">
            <v>4</v>
          </cell>
          <cell r="M1132">
            <v>4</v>
          </cell>
          <cell r="N1132" t="str">
            <v>GB</v>
          </cell>
          <cell r="O1132">
            <v>4</v>
          </cell>
          <cell r="P1132" t="str">
            <v>PKR</v>
          </cell>
          <cell r="Q1132" t="str">
            <v>?</v>
          </cell>
          <cell r="R1132">
            <v>1800</v>
          </cell>
          <cell r="S1132">
            <v>799</v>
          </cell>
          <cell r="W1132" t="str">
            <v>Yes</v>
          </cell>
          <cell r="X1132" t="str">
            <v>No</v>
          </cell>
          <cell r="Y1132" t="str">
            <v>No</v>
          </cell>
          <cell r="AA1132" t="str">
            <v>?</v>
          </cell>
          <cell r="AC1132">
            <v>102.55</v>
          </cell>
          <cell r="AD1132">
            <v>7.79</v>
          </cell>
          <cell r="AE1132">
            <v>26.767077059999998</v>
          </cell>
        </row>
        <row r="1133">
          <cell r="C1133" t="str">
            <v>Pakistan</v>
          </cell>
          <cell r="D1133" t="str">
            <v>Special Communication Organisation  [Pakistan]</v>
          </cell>
          <cell r="E1133" t="str">
            <v>ADSL</v>
          </cell>
          <cell r="F1133" t="str">
            <v>Professional</v>
          </cell>
          <cell r="G1133" t="str">
            <v>Up to</v>
          </cell>
          <cell r="H1133">
            <v>8</v>
          </cell>
          <cell r="I1133" t="str">
            <v>Mbps</v>
          </cell>
          <cell r="J1133">
            <v>8</v>
          </cell>
          <cell r="M1133">
            <v>8</v>
          </cell>
          <cell r="N1133" t="str">
            <v>GB</v>
          </cell>
          <cell r="O1133">
            <v>8</v>
          </cell>
          <cell r="P1133" t="str">
            <v>PKR</v>
          </cell>
          <cell r="Q1133" t="str">
            <v>?</v>
          </cell>
          <cell r="R1133">
            <v>1800</v>
          </cell>
          <cell r="S1133">
            <v>999</v>
          </cell>
          <cell r="W1133" t="str">
            <v>Yes</v>
          </cell>
          <cell r="X1133" t="str">
            <v>No</v>
          </cell>
          <cell r="Y1133" t="str">
            <v>No</v>
          </cell>
          <cell r="AA1133" t="str">
            <v>?</v>
          </cell>
          <cell r="AC1133">
            <v>102.55</v>
          </cell>
          <cell r="AD1133">
            <v>9.74</v>
          </cell>
          <cell r="AE1133">
            <v>26.767077059999998</v>
          </cell>
        </row>
        <row r="1134">
          <cell r="C1134" t="str">
            <v>Pakistan</v>
          </cell>
          <cell r="D1134" t="str">
            <v>Special Communication Organisation  [Pakistan]</v>
          </cell>
          <cell r="E1134" t="str">
            <v>ADSL</v>
          </cell>
          <cell r="F1134" t="str">
            <v>Corporate 1</v>
          </cell>
          <cell r="G1134" t="str">
            <v>Up to</v>
          </cell>
          <cell r="H1134">
            <v>12</v>
          </cell>
          <cell r="I1134" t="str">
            <v>Mbps</v>
          </cell>
          <cell r="J1134">
            <v>12</v>
          </cell>
          <cell r="M1134">
            <v>12</v>
          </cell>
          <cell r="N1134" t="str">
            <v>GB</v>
          </cell>
          <cell r="O1134">
            <v>12</v>
          </cell>
          <cell r="P1134" t="str">
            <v>PKR</v>
          </cell>
          <cell r="Q1134" t="str">
            <v>?</v>
          </cell>
          <cell r="R1134">
            <v>1800</v>
          </cell>
          <cell r="S1134">
            <v>1999</v>
          </cell>
          <cell r="W1134" t="str">
            <v>Yes</v>
          </cell>
          <cell r="X1134" t="str">
            <v>No</v>
          </cell>
          <cell r="Y1134" t="str">
            <v>No</v>
          </cell>
          <cell r="AA1134" t="str">
            <v>?</v>
          </cell>
          <cell r="AC1134">
            <v>102.55</v>
          </cell>
          <cell r="AD1134">
            <v>19.489999999999998</v>
          </cell>
          <cell r="AE1134">
            <v>26.767077059999998</v>
          </cell>
        </row>
        <row r="1135">
          <cell r="C1135" t="str">
            <v>Pakistan</v>
          </cell>
          <cell r="D1135" t="str">
            <v>Special Communication Organisation  [Pakistan]</v>
          </cell>
          <cell r="E1135" t="str">
            <v>ADSL</v>
          </cell>
          <cell r="F1135" t="str">
            <v>Corporate 2</v>
          </cell>
          <cell r="G1135" t="str">
            <v>Up to</v>
          </cell>
          <cell r="H1135">
            <v>16</v>
          </cell>
          <cell r="I1135" t="str">
            <v>Mbps</v>
          </cell>
          <cell r="J1135">
            <v>16</v>
          </cell>
          <cell r="M1135">
            <v>16</v>
          </cell>
          <cell r="N1135" t="str">
            <v>GB</v>
          </cell>
          <cell r="O1135">
            <v>16</v>
          </cell>
          <cell r="P1135" t="str">
            <v>PKR</v>
          </cell>
          <cell r="Q1135" t="str">
            <v>?</v>
          </cell>
          <cell r="R1135">
            <v>1800</v>
          </cell>
          <cell r="S1135">
            <v>2999</v>
          </cell>
          <cell r="W1135" t="str">
            <v>Yes</v>
          </cell>
          <cell r="X1135" t="str">
            <v>No</v>
          </cell>
          <cell r="Y1135" t="str">
            <v>No</v>
          </cell>
          <cell r="AA1135" t="str">
            <v>?</v>
          </cell>
          <cell r="AC1135">
            <v>102.55</v>
          </cell>
          <cell r="AD1135">
            <v>29.24</v>
          </cell>
          <cell r="AE1135">
            <v>26.767077059999998</v>
          </cell>
        </row>
        <row r="1136">
          <cell r="C1136" t="str">
            <v>Pakistan</v>
          </cell>
          <cell r="D1136" t="str">
            <v>Special Communication Organisation  [Pakistan]</v>
          </cell>
          <cell r="E1136" t="str">
            <v>ADSL</v>
          </cell>
          <cell r="F1136" t="str">
            <v>U256</v>
          </cell>
          <cell r="G1136" t="str">
            <v>Up to</v>
          </cell>
          <cell r="H1136">
            <v>256</v>
          </cell>
          <cell r="I1136" t="str">
            <v>Kbps</v>
          </cell>
          <cell r="J1136">
            <v>0.25600000000000001</v>
          </cell>
          <cell r="M1136" t="str">
            <v>Unlimited</v>
          </cell>
          <cell r="O1136" t="str">
            <v>Unlimited</v>
          </cell>
          <cell r="P1136" t="str">
            <v>PKR</v>
          </cell>
          <cell r="Q1136" t="str">
            <v>?</v>
          </cell>
          <cell r="R1136">
            <v>1800</v>
          </cell>
          <cell r="S1136">
            <v>1199</v>
          </cell>
          <cell r="W1136" t="str">
            <v>Yes</v>
          </cell>
          <cell r="X1136" t="str">
            <v>No</v>
          </cell>
          <cell r="Y1136" t="str">
            <v>No</v>
          </cell>
          <cell r="AA1136" t="str">
            <v>?</v>
          </cell>
          <cell r="AC1136">
            <v>102.55</v>
          </cell>
          <cell r="AD1136">
            <v>11.69</v>
          </cell>
          <cell r="AE1136">
            <v>26.767077059999998</v>
          </cell>
        </row>
        <row r="1137">
          <cell r="C1137" t="str">
            <v>Pakistan</v>
          </cell>
          <cell r="D1137" t="str">
            <v>Special Communication Organisation  [Pakistan]</v>
          </cell>
          <cell r="E1137" t="str">
            <v>ADSL</v>
          </cell>
          <cell r="F1137" t="str">
            <v>U512</v>
          </cell>
          <cell r="G1137" t="str">
            <v>Up to</v>
          </cell>
          <cell r="H1137">
            <v>512</v>
          </cell>
          <cell r="I1137" t="str">
            <v>Kbps</v>
          </cell>
          <cell r="J1137">
            <v>0.51200000000000001</v>
          </cell>
          <cell r="M1137" t="str">
            <v>Unlimited</v>
          </cell>
          <cell r="O1137" t="str">
            <v>Unlimited</v>
          </cell>
          <cell r="P1137" t="str">
            <v>PKR</v>
          </cell>
          <cell r="Q1137" t="str">
            <v>?</v>
          </cell>
          <cell r="R1137">
            <v>1800</v>
          </cell>
          <cell r="S1137">
            <v>1599</v>
          </cell>
          <cell r="W1137" t="str">
            <v>Yes</v>
          </cell>
          <cell r="X1137" t="str">
            <v>No</v>
          </cell>
          <cell r="Y1137" t="str">
            <v>No</v>
          </cell>
          <cell r="AA1137" t="str">
            <v>?</v>
          </cell>
          <cell r="AC1137">
            <v>102.55</v>
          </cell>
          <cell r="AD1137">
            <v>15.59</v>
          </cell>
          <cell r="AE1137">
            <v>26.767077059999998</v>
          </cell>
        </row>
        <row r="1138">
          <cell r="C1138" t="str">
            <v>Pakistan</v>
          </cell>
          <cell r="D1138" t="str">
            <v>Special Communication Organisation  [Pakistan]</v>
          </cell>
          <cell r="E1138" t="str">
            <v>ADSL</v>
          </cell>
          <cell r="F1138" t="str">
            <v>U1M</v>
          </cell>
          <cell r="G1138" t="str">
            <v>Up to</v>
          </cell>
          <cell r="H1138">
            <v>1</v>
          </cell>
          <cell r="I1138" t="str">
            <v>Mbps</v>
          </cell>
          <cell r="J1138">
            <v>1</v>
          </cell>
          <cell r="M1138" t="str">
            <v>Unlimited</v>
          </cell>
          <cell r="O1138" t="str">
            <v>Unlimited</v>
          </cell>
          <cell r="P1138" t="str">
            <v>PKR</v>
          </cell>
          <cell r="Q1138" t="str">
            <v>?</v>
          </cell>
          <cell r="R1138">
            <v>1800</v>
          </cell>
          <cell r="S1138">
            <v>1999</v>
          </cell>
          <cell r="W1138" t="str">
            <v>Yes</v>
          </cell>
          <cell r="X1138" t="str">
            <v>No</v>
          </cell>
          <cell r="Y1138" t="str">
            <v>No</v>
          </cell>
          <cell r="AA1138" t="str">
            <v>?</v>
          </cell>
          <cell r="AC1138">
            <v>102.55</v>
          </cell>
          <cell r="AD1138">
            <v>19.489999999999998</v>
          </cell>
          <cell r="AE1138">
            <v>26.767077059999998</v>
          </cell>
        </row>
        <row r="1139">
          <cell r="C1139" t="str">
            <v>Pakistan</v>
          </cell>
          <cell r="D1139" t="str">
            <v>Special Communication Organisation  [Pakistan]</v>
          </cell>
          <cell r="E1139" t="str">
            <v>ADSL</v>
          </cell>
          <cell r="F1139" t="str">
            <v>U2M</v>
          </cell>
          <cell r="G1139" t="str">
            <v>Up to</v>
          </cell>
          <cell r="H1139">
            <v>2</v>
          </cell>
          <cell r="I1139" t="str">
            <v>Mbps</v>
          </cell>
          <cell r="J1139">
            <v>2</v>
          </cell>
          <cell r="M1139" t="str">
            <v>Unlimited</v>
          </cell>
          <cell r="O1139" t="str">
            <v>Unlimited</v>
          </cell>
          <cell r="P1139" t="str">
            <v>PKR</v>
          </cell>
          <cell r="Q1139" t="str">
            <v>?</v>
          </cell>
          <cell r="R1139">
            <v>1800</v>
          </cell>
          <cell r="S1139">
            <v>2999</v>
          </cell>
          <cell r="W1139" t="str">
            <v>Yes</v>
          </cell>
          <cell r="X1139" t="str">
            <v>No</v>
          </cell>
          <cell r="Y1139" t="str">
            <v>No</v>
          </cell>
          <cell r="AA1139" t="str">
            <v>?</v>
          </cell>
          <cell r="AC1139">
            <v>102.55</v>
          </cell>
          <cell r="AD1139">
            <v>29.24</v>
          </cell>
          <cell r="AE1139">
            <v>26.767077059999998</v>
          </cell>
        </row>
        <row r="1140">
          <cell r="C1140" t="str">
            <v>Pakistan</v>
          </cell>
          <cell r="D1140" t="str">
            <v>WorldCall [Pakistan]</v>
          </cell>
          <cell r="E1140" t="str">
            <v>Cable</v>
          </cell>
          <cell r="F1140" t="str">
            <v>Thunder 1</v>
          </cell>
          <cell r="H1140">
            <v>1</v>
          </cell>
          <cell r="I1140" t="str">
            <v>Mbps</v>
          </cell>
          <cell r="J1140">
            <v>1</v>
          </cell>
          <cell r="P1140" t="str">
            <v>PKR</v>
          </cell>
          <cell r="Q1140">
            <v>750</v>
          </cell>
          <cell r="R1140" t="str">
            <v>?</v>
          </cell>
          <cell r="S1140">
            <v>1000</v>
          </cell>
          <cell r="W1140" t="str">
            <v>No</v>
          </cell>
          <cell r="X1140" t="str">
            <v>No</v>
          </cell>
          <cell r="Y1140" t="str">
            <v>No</v>
          </cell>
          <cell r="AA1140" t="str">
            <v>?</v>
          </cell>
          <cell r="AC1140">
            <v>102.55</v>
          </cell>
          <cell r="AD1140">
            <v>9.75</v>
          </cell>
          <cell r="AE1140">
            <v>26.767077059999998</v>
          </cell>
        </row>
        <row r="1141">
          <cell r="C1141" t="str">
            <v>Pakistan</v>
          </cell>
          <cell r="D1141" t="str">
            <v>WorldCall [Pakistan]</v>
          </cell>
          <cell r="E1141" t="str">
            <v>Cable</v>
          </cell>
          <cell r="F1141" t="str">
            <v>Thunder 2</v>
          </cell>
          <cell r="H1141">
            <v>2</v>
          </cell>
          <cell r="I1141" t="str">
            <v>Mbps</v>
          </cell>
          <cell r="J1141">
            <v>2</v>
          </cell>
          <cell r="P1141" t="str">
            <v>PKR</v>
          </cell>
          <cell r="Q1141">
            <v>750</v>
          </cell>
          <cell r="R1141" t="str">
            <v>?</v>
          </cell>
          <cell r="S1141">
            <v>1500</v>
          </cell>
          <cell r="W1141" t="str">
            <v>No</v>
          </cell>
          <cell r="X1141" t="str">
            <v>No</v>
          </cell>
          <cell r="Y1141" t="str">
            <v>No</v>
          </cell>
          <cell r="AA1141" t="str">
            <v>?</v>
          </cell>
          <cell r="AC1141">
            <v>102.55</v>
          </cell>
          <cell r="AD1141">
            <v>14.63</v>
          </cell>
          <cell r="AE1141">
            <v>26.767077059999998</v>
          </cell>
        </row>
        <row r="1142">
          <cell r="C1142" t="str">
            <v>Pakistan</v>
          </cell>
          <cell r="D1142" t="str">
            <v>WorldCall [Pakistan]</v>
          </cell>
          <cell r="E1142" t="str">
            <v>Cable</v>
          </cell>
          <cell r="F1142" t="str">
            <v>Thunder 4</v>
          </cell>
          <cell r="H1142">
            <v>4</v>
          </cell>
          <cell r="I1142" t="str">
            <v>Mbps</v>
          </cell>
          <cell r="J1142">
            <v>4</v>
          </cell>
          <cell r="P1142" t="str">
            <v>PKR</v>
          </cell>
          <cell r="Q1142">
            <v>750</v>
          </cell>
          <cell r="R1142" t="str">
            <v>?</v>
          </cell>
          <cell r="S1142">
            <v>2000</v>
          </cell>
          <cell r="W1142" t="str">
            <v>No</v>
          </cell>
          <cell r="X1142" t="str">
            <v>No</v>
          </cell>
          <cell r="Y1142" t="str">
            <v>No</v>
          </cell>
          <cell r="AA1142" t="str">
            <v>?</v>
          </cell>
          <cell r="AC1142">
            <v>102.55</v>
          </cell>
          <cell r="AD1142">
            <v>19.5</v>
          </cell>
          <cell r="AE1142">
            <v>26.767077059999998</v>
          </cell>
        </row>
        <row r="1143">
          <cell r="C1143" t="str">
            <v>Pakistan</v>
          </cell>
          <cell r="D1143" t="str">
            <v>WorldCall [Pakistan]</v>
          </cell>
          <cell r="E1143" t="str">
            <v>Cable</v>
          </cell>
          <cell r="F1143" t="str">
            <v>Thunder 6</v>
          </cell>
          <cell r="H1143">
            <v>6</v>
          </cell>
          <cell r="I1143" t="str">
            <v>Mbps</v>
          </cell>
          <cell r="J1143">
            <v>6</v>
          </cell>
          <cell r="P1143" t="str">
            <v>PKR</v>
          </cell>
          <cell r="Q1143">
            <v>3000</v>
          </cell>
          <cell r="R1143" t="str">
            <v>?</v>
          </cell>
          <cell r="S1143">
            <v>4000</v>
          </cell>
          <cell r="W1143" t="str">
            <v>No</v>
          </cell>
          <cell r="X1143" t="str">
            <v>No</v>
          </cell>
          <cell r="Y1143" t="str">
            <v>No</v>
          </cell>
          <cell r="AA1143" t="str">
            <v>?</v>
          </cell>
          <cell r="AC1143">
            <v>102.55</v>
          </cell>
          <cell r="AD1143">
            <v>39.01</v>
          </cell>
          <cell r="AE1143">
            <v>26.767077059999998</v>
          </cell>
        </row>
        <row r="1144">
          <cell r="C1144" t="str">
            <v>Pakistan</v>
          </cell>
          <cell r="D1144" t="str">
            <v>WorldCall [Pakistan]</v>
          </cell>
          <cell r="E1144" t="str">
            <v>Cable</v>
          </cell>
          <cell r="F1144" t="str">
            <v>Thunder 8</v>
          </cell>
          <cell r="H1144">
            <v>8</v>
          </cell>
          <cell r="I1144" t="str">
            <v>Mbps</v>
          </cell>
          <cell r="J1144">
            <v>8</v>
          </cell>
          <cell r="P1144" t="str">
            <v>PKR</v>
          </cell>
          <cell r="Q1144">
            <v>3000</v>
          </cell>
          <cell r="R1144" t="str">
            <v>?</v>
          </cell>
          <cell r="S1144">
            <v>6000</v>
          </cell>
          <cell r="W1144" t="str">
            <v>No</v>
          </cell>
          <cell r="X1144" t="str">
            <v>No</v>
          </cell>
          <cell r="Y1144" t="str">
            <v>No</v>
          </cell>
          <cell r="AA1144" t="str">
            <v>?</v>
          </cell>
          <cell r="AC1144">
            <v>102.55</v>
          </cell>
          <cell r="AD1144">
            <v>58.51</v>
          </cell>
          <cell r="AE1144">
            <v>26.767077059999998</v>
          </cell>
        </row>
        <row r="1145">
          <cell r="C1145" t="str">
            <v>Pakistan</v>
          </cell>
          <cell r="D1145" t="str">
            <v>WorldCall [Pakistan]</v>
          </cell>
          <cell r="E1145" t="str">
            <v>Cable</v>
          </cell>
          <cell r="F1145" t="str">
            <v>Thunder 10</v>
          </cell>
          <cell r="H1145">
            <v>10</v>
          </cell>
          <cell r="I1145" t="str">
            <v>Mbps</v>
          </cell>
          <cell r="J1145">
            <v>10</v>
          </cell>
          <cell r="P1145" t="str">
            <v>PKR</v>
          </cell>
          <cell r="Q1145">
            <v>3000</v>
          </cell>
          <cell r="R1145" t="str">
            <v>?</v>
          </cell>
          <cell r="S1145">
            <v>8000</v>
          </cell>
          <cell r="W1145" t="str">
            <v>No</v>
          </cell>
          <cell r="X1145" t="str">
            <v>No</v>
          </cell>
          <cell r="Y1145" t="str">
            <v>No</v>
          </cell>
          <cell r="AA1145" t="str">
            <v>?</v>
          </cell>
          <cell r="AC1145">
            <v>102.55</v>
          </cell>
          <cell r="AD1145">
            <v>78.010000000000005</v>
          </cell>
          <cell r="AE1145">
            <v>26.767077059999998</v>
          </cell>
        </row>
        <row r="1146">
          <cell r="C1146" t="str">
            <v>Pakistan</v>
          </cell>
          <cell r="D1146" t="str">
            <v>WorldCall [Pakistan]</v>
          </cell>
          <cell r="E1146" t="str">
            <v>Cable</v>
          </cell>
          <cell r="F1146" t="str">
            <v>Thunder 1</v>
          </cell>
          <cell r="H1146">
            <v>1</v>
          </cell>
          <cell r="I1146" t="str">
            <v>Mbps</v>
          </cell>
          <cell r="J1146">
            <v>1</v>
          </cell>
          <cell r="P1146" t="str">
            <v>PKR</v>
          </cell>
          <cell r="Q1146">
            <v>750</v>
          </cell>
          <cell r="R1146" t="str">
            <v>?</v>
          </cell>
          <cell r="S1146">
            <v>850</v>
          </cell>
          <cell r="V1146">
            <v>12</v>
          </cell>
          <cell r="W1146" t="str">
            <v>No</v>
          </cell>
          <cell r="X1146" t="str">
            <v>No</v>
          </cell>
          <cell r="Y1146" t="str">
            <v>No</v>
          </cell>
          <cell r="AA1146" t="str">
            <v>?</v>
          </cell>
          <cell r="AC1146">
            <v>102.55</v>
          </cell>
          <cell r="AD1146">
            <v>8.2899999999999991</v>
          </cell>
          <cell r="AE1146">
            <v>26.767077059999998</v>
          </cell>
        </row>
        <row r="1147">
          <cell r="C1147" t="str">
            <v>Pakistan</v>
          </cell>
          <cell r="D1147" t="str">
            <v>WorldCall [Pakistan]</v>
          </cell>
          <cell r="E1147" t="str">
            <v>Cable</v>
          </cell>
          <cell r="F1147" t="str">
            <v>Thunder 2</v>
          </cell>
          <cell r="H1147">
            <v>2</v>
          </cell>
          <cell r="I1147" t="str">
            <v>Mbps</v>
          </cell>
          <cell r="J1147">
            <v>2</v>
          </cell>
          <cell r="P1147" t="str">
            <v>PKR</v>
          </cell>
          <cell r="Q1147">
            <v>750</v>
          </cell>
          <cell r="R1147" t="str">
            <v>?</v>
          </cell>
          <cell r="S1147">
            <v>1275</v>
          </cell>
          <cell r="V1147">
            <v>12</v>
          </cell>
          <cell r="W1147" t="str">
            <v>No</v>
          </cell>
          <cell r="X1147" t="str">
            <v>No</v>
          </cell>
          <cell r="Y1147" t="str">
            <v>No</v>
          </cell>
          <cell r="AA1147" t="str">
            <v>?</v>
          </cell>
          <cell r="AC1147">
            <v>102.55</v>
          </cell>
          <cell r="AD1147">
            <v>12.43</v>
          </cell>
          <cell r="AE1147">
            <v>26.767077059999998</v>
          </cell>
        </row>
        <row r="1148">
          <cell r="C1148" t="str">
            <v>Pakistan</v>
          </cell>
          <cell r="D1148" t="str">
            <v>WorldCall [Pakistan]</v>
          </cell>
          <cell r="E1148" t="str">
            <v>Cable</v>
          </cell>
          <cell r="F1148" t="str">
            <v>Thunder 4</v>
          </cell>
          <cell r="H1148">
            <v>4</v>
          </cell>
          <cell r="I1148" t="str">
            <v>Mbps</v>
          </cell>
          <cell r="J1148">
            <v>4</v>
          </cell>
          <cell r="P1148" t="str">
            <v>PKR</v>
          </cell>
          <cell r="Q1148">
            <v>750</v>
          </cell>
          <cell r="R1148" t="str">
            <v>?</v>
          </cell>
          <cell r="S1148">
            <v>1700</v>
          </cell>
          <cell r="V1148">
            <v>12</v>
          </cell>
          <cell r="W1148" t="str">
            <v>No</v>
          </cell>
          <cell r="X1148" t="str">
            <v>No</v>
          </cell>
          <cell r="Y1148" t="str">
            <v>No</v>
          </cell>
          <cell r="AA1148" t="str">
            <v>?</v>
          </cell>
          <cell r="AC1148">
            <v>102.55</v>
          </cell>
          <cell r="AD1148">
            <v>16.579999999999998</v>
          </cell>
          <cell r="AE1148">
            <v>26.767077059999998</v>
          </cell>
        </row>
        <row r="1149">
          <cell r="C1149" t="str">
            <v>Pakistan</v>
          </cell>
          <cell r="D1149" t="str">
            <v>WorldCall [Pakistan]</v>
          </cell>
          <cell r="E1149" t="str">
            <v>Cable</v>
          </cell>
          <cell r="F1149" t="str">
            <v>Thunder 6</v>
          </cell>
          <cell r="H1149">
            <v>6</v>
          </cell>
          <cell r="I1149" t="str">
            <v>Mbps</v>
          </cell>
          <cell r="J1149">
            <v>6</v>
          </cell>
          <cell r="P1149" t="str">
            <v>PKR</v>
          </cell>
          <cell r="Q1149">
            <v>3000</v>
          </cell>
          <cell r="R1149" t="str">
            <v>?</v>
          </cell>
          <cell r="S1149">
            <v>3400</v>
          </cell>
          <cell r="V1149">
            <v>12</v>
          </cell>
          <cell r="W1149" t="str">
            <v>No</v>
          </cell>
          <cell r="X1149" t="str">
            <v>No</v>
          </cell>
          <cell r="Y1149" t="str">
            <v>No</v>
          </cell>
          <cell r="AA1149" t="str">
            <v>?</v>
          </cell>
          <cell r="AC1149">
            <v>102.55</v>
          </cell>
          <cell r="AD1149">
            <v>33.15</v>
          </cell>
          <cell r="AE1149">
            <v>26.767077059999998</v>
          </cell>
        </row>
        <row r="1150">
          <cell r="C1150" t="str">
            <v>Pakistan</v>
          </cell>
          <cell r="D1150" t="str">
            <v>WorldCall [Pakistan]</v>
          </cell>
          <cell r="E1150" t="str">
            <v>Cable</v>
          </cell>
          <cell r="F1150" t="str">
            <v>Thunder 8</v>
          </cell>
          <cell r="H1150">
            <v>8</v>
          </cell>
          <cell r="I1150" t="str">
            <v>Mbps</v>
          </cell>
          <cell r="J1150">
            <v>8</v>
          </cell>
          <cell r="P1150" t="str">
            <v>PKR</v>
          </cell>
          <cell r="Q1150">
            <v>3000</v>
          </cell>
          <cell r="R1150" t="str">
            <v>?</v>
          </cell>
          <cell r="S1150">
            <v>5100</v>
          </cell>
          <cell r="V1150">
            <v>12</v>
          </cell>
          <cell r="W1150" t="str">
            <v>No</v>
          </cell>
          <cell r="X1150" t="str">
            <v>No</v>
          </cell>
          <cell r="Y1150" t="str">
            <v>No</v>
          </cell>
          <cell r="AA1150" t="str">
            <v>?</v>
          </cell>
          <cell r="AC1150">
            <v>102.55</v>
          </cell>
          <cell r="AD1150">
            <v>49.73</v>
          </cell>
          <cell r="AE1150">
            <v>26.767077059999998</v>
          </cell>
        </row>
        <row r="1151">
          <cell r="C1151" t="str">
            <v>Pakistan</v>
          </cell>
          <cell r="D1151" t="str">
            <v>WorldCall [Pakistan]</v>
          </cell>
          <cell r="E1151" t="str">
            <v>Cable</v>
          </cell>
          <cell r="F1151" t="str">
            <v>Thunder 10</v>
          </cell>
          <cell r="H1151">
            <v>10</v>
          </cell>
          <cell r="I1151" t="str">
            <v>Mbps</v>
          </cell>
          <cell r="J1151">
            <v>10</v>
          </cell>
          <cell r="P1151" t="str">
            <v>PKR</v>
          </cell>
          <cell r="Q1151">
            <v>3000</v>
          </cell>
          <cell r="R1151" t="str">
            <v>?</v>
          </cell>
          <cell r="S1151">
            <v>6800</v>
          </cell>
          <cell r="V1151">
            <v>12</v>
          </cell>
          <cell r="W1151" t="str">
            <v>No</v>
          </cell>
          <cell r="X1151" t="str">
            <v>No</v>
          </cell>
          <cell r="Y1151" t="str">
            <v>No</v>
          </cell>
          <cell r="AA1151" t="str">
            <v>?</v>
          </cell>
          <cell r="AC1151">
            <v>102.55</v>
          </cell>
          <cell r="AD1151">
            <v>66.31</v>
          </cell>
          <cell r="AE1151">
            <v>26.767077059999998</v>
          </cell>
        </row>
        <row r="1152">
          <cell r="C1152" t="str">
            <v>Papua New Guinea</v>
          </cell>
          <cell r="D1152" t="str">
            <v>Digicel [Papua New Guinea]</v>
          </cell>
          <cell r="F1152" t="str">
            <v>Bundle size 5,000 MB -256kbps</v>
          </cell>
          <cell r="H1152">
            <v>256</v>
          </cell>
          <cell r="I1152" t="str">
            <v>Kbps</v>
          </cell>
          <cell r="J1152">
            <v>0.25600000000000001</v>
          </cell>
          <cell r="M1152">
            <v>5000</v>
          </cell>
          <cell r="N1152" t="str">
            <v>MB</v>
          </cell>
          <cell r="O1152">
            <v>5</v>
          </cell>
          <cell r="P1152" t="str">
            <v>PGK</v>
          </cell>
          <cell r="Q1152" t="str">
            <v>?</v>
          </cell>
          <cell r="R1152" t="str">
            <v>?</v>
          </cell>
          <cell r="S1152">
            <v>900</v>
          </cell>
          <cell r="V1152">
            <v>12</v>
          </cell>
          <cell r="W1152" t="str">
            <v>No</v>
          </cell>
          <cell r="X1152" t="str">
            <v>No</v>
          </cell>
          <cell r="Y1152" t="str">
            <v>No</v>
          </cell>
          <cell r="AA1152" t="str">
            <v>Yes</v>
          </cell>
          <cell r="AB1152">
            <v>0.1</v>
          </cell>
          <cell r="AC1152">
            <v>2.44</v>
          </cell>
          <cell r="AD1152">
            <v>368.85</v>
          </cell>
          <cell r="AE1152">
            <v>1.8465151930000001</v>
          </cell>
        </row>
        <row r="1153">
          <cell r="C1153" t="str">
            <v>Papua New Guinea</v>
          </cell>
          <cell r="D1153" t="str">
            <v>Digicel [Papua New Guinea]</v>
          </cell>
          <cell r="F1153" t="str">
            <v>Bundle size 10,000 MB -256kbps</v>
          </cell>
          <cell r="H1153">
            <v>256</v>
          </cell>
          <cell r="I1153" t="str">
            <v>Kbps</v>
          </cell>
          <cell r="J1153">
            <v>0.25600000000000001</v>
          </cell>
          <cell r="M1153">
            <v>10000</v>
          </cell>
          <cell r="N1153" t="str">
            <v>MB</v>
          </cell>
          <cell r="O1153">
            <v>10</v>
          </cell>
          <cell r="P1153" t="str">
            <v>PGK</v>
          </cell>
          <cell r="Q1153" t="str">
            <v>?</v>
          </cell>
          <cell r="R1153" t="str">
            <v>?</v>
          </cell>
          <cell r="S1153">
            <v>1650</v>
          </cell>
          <cell r="V1153">
            <v>12</v>
          </cell>
          <cell r="W1153" t="str">
            <v>No</v>
          </cell>
          <cell r="X1153" t="str">
            <v>No</v>
          </cell>
          <cell r="Y1153" t="str">
            <v>No</v>
          </cell>
          <cell r="AA1153" t="str">
            <v>Yes</v>
          </cell>
          <cell r="AB1153">
            <v>0.1</v>
          </cell>
          <cell r="AC1153">
            <v>2.44</v>
          </cell>
          <cell r="AD1153">
            <v>676.23</v>
          </cell>
          <cell r="AE1153">
            <v>1.8465151930000001</v>
          </cell>
        </row>
        <row r="1154">
          <cell r="C1154" t="str">
            <v>Papua New Guinea</v>
          </cell>
          <cell r="D1154" t="str">
            <v>Digicel [Papua New Guinea]</v>
          </cell>
          <cell r="F1154" t="str">
            <v>Bundle size 20,000 MB -256kbps</v>
          </cell>
          <cell r="H1154">
            <v>256</v>
          </cell>
          <cell r="I1154" t="str">
            <v>Kbps</v>
          </cell>
          <cell r="J1154">
            <v>0.25600000000000001</v>
          </cell>
          <cell r="M1154">
            <v>20000</v>
          </cell>
          <cell r="N1154" t="str">
            <v>MB</v>
          </cell>
          <cell r="O1154">
            <v>20</v>
          </cell>
          <cell r="P1154" t="str">
            <v>PGK</v>
          </cell>
          <cell r="Q1154" t="str">
            <v>?</v>
          </cell>
          <cell r="R1154" t="str">
            <v>?</v>
          </cell>
          <cell r="S1154">
            <v>3150</v>
          </cell>
          <cell r="V1154">
            <v>12</v>
          </cell>
          <cell r="W1154" t="str">
            <v>No</v>
          </cell>
          <cell r="X1154" t="str">
            <v>No</v>
          </cell>
          <cell r="Y1154" t="str">
            <v>No</v>
          </cell>
          <cell r="AA1154" t="str">
            <v>Yes</v>
          </cell>
          <cell r="AB1154">
            <v>0.1</v>
          </cell>
          <cell r="AC1154">
            <v>2.44</v>
          </cell>
          <cell r="AD1154">
            <v>1290.98</v>
          </cell>
          <cell r="AE1154">
            <v>1.8465151930000001</v>
          </cell>
        </row>
        <row r="1155">
          <cell r="C1155" t="str">
            <v>Papua New Guinea</v>
          </cell>
          <cell r="D1155" t="str">
            <v>Digicel [Papua New Guinea]</v>
          </cell>
          <cell r="F1155" t="str">
            <v>Bundle size 40,000 MB -256kbps</v>
          </cell>
          <cell r="H1155">
            <v>256</v>
          </cell>
          <cell r="I1155" t="str">
            <v>Kbps</v>
          </cell>
          <cell r="J1155">
            <v>0.25600000000000001</v>
          </cell>
          <cell r="M1155">
            <v>40000</v>
          </cell>
          <cell r="N1155" t="str">
            <v>MB</v>
          </cell>
          <cell r="O1155">
            <v>40</v>
          </cell>
          <cell r="P1155" t="str">
            <v>PGK</v>
          </cell>
          <cell r="Q1155" t="str">
            <v>?</v>
          </cell>
          <cell r="R1155" t="str">
            <v>?</v>
          </cell>
          <cell r="S1155">
            <v>6150</v>
          </cell>
          <cell r="V1155">
            <v>12</v>
          </cell>
          <cell r="W1155" t="str">
            <v>No</v>
          </cell>
          <cell r="X1155" t="str">
            <v>No</v>
          </cell>
          <cell r="Y1155" t="str">
            <v>No</v>
          </cell>
          <cell r="AA1155" t="str">
            <v>Yes</v>
          </cell>
          <cell r="AB1155">
            <v>0.1</v>
          </cell>
          <cell r="AC1155">
            <v>2.44</v>
          </cell>
          <cell r="AD1155">
            <v>2520.4899999999998</v>
          </cell>
          <cell r="AE1155">
            <v>1.8465151930000001</v>
          </cell>
        </row>
        <row r="1156">
          <cell r="C1156" t="str">
            <v>Papua New Guinea</v>
          </cell>
          <cell r="D1156" t="str">
            <v>Digicel [Papua New Guinea]</v>
          </cell>
          <cell r="F1156" t="str">
            <v>Bundle size 80,000 MB -256kbps</v>
          </cell>
          <cell r="H1156">
            <v>256</v>
          </cell>
          <cell r="I1156" t="str">
            <v>Kbps</v>
          </cell>
          <cell r="J1156">
            <v>0.25600000000000001</v>
          </cell>
          <cell r="M1156">
            <v>80000</v>
          </cell>
          <cell r="N1156" t="str">
            <v>MB</v>
          </cell>
          <cell r="O1156">
            <v>80</v>
          </cell>
          <cell r="P1156" t="str">
            <v>PGK</v>
          </cell>
          <cell r="Q1156" t="str">
            <v>?</v>
          </cell>
          <cell r="R1156" t="str">
            <v>?</v>
          </cell>
          <cell r="S1156">
            <v>12150</v>
          </cell>
          <cell r="V1156">
            <v>12</v>
          </cell>
          <cell r="W1156" t="str">
            <v>No</v>
          </cell>
          <cell r="X1156" t="str">
            <v>No</v>
          </cell>
          <cell r="Y1156" t="str">
            <v>No</v>
          </cell>
          <cell r="AA1156" t="str">
            <v>Yes</v>
          </cell>
          <cell r="AB1156">
            <v>0.1</v>
          </cell>
          <cell r="AC1156">
            <v>2.44</v>
          </cell>
          <cell r="AD1156">
            <v>4979.51</v>
          </cell>
          <cell r="AE1156">
            <v>1.8465151930000001</v>
          </cell>
        </row>
        <row r="1157">
          <cell r="C1157" t="str">
            <v>Papua New Guinea</v>
          </cell>
          <cell r="D1157" t="str">
            <v>Digicel [Papua New Guinea]</v>
          </cell>
          <cell r="F1157" t="str">
            <v>Bundle size 160,000 MB -256kbps</v>
          </cell>
          <cell r="H1157">
            <v>256</v>
          </cell>
          <cell r="I1157" t="str">
            <v>Kbps</v>
          </cell>
          <cell r="J1157">
            <v>0.25600000000000001</v>
          </cell>
          <cell r="M1157">
            <v>160000</v>
          </cell>
          <cell r="N1157" t="str">
            <v>MB</v>
          </cell>
          <cell r="O1157">
            <v>160</v>
          </cell>
          <cell r="P1157" t="str">
            <v>PGK</v>
          </cell>
          <cell r="Q1157" t="str">
            <v>?</v>
          </cell>
          <cell r="R1157" t="str">
            <v>?</v>
          </cell>
          <cell r="S1157">
            <v>24150</v>
          </cell>
          <cell r="V1157">
            <v>12</v>
          </cell>
          <cell r="W1157" t="str">
            <v>No</v>
          </cell>
          <cell r="X1157" t="str">
            <v>No</v>
          </cell>
          <cell r="Y1157" t="str">
            <v>No</v>
          </cell>
          <cell r="AA1157" t="str">
            <v>Yes</v>
          </cell>
          <cell r="AB1157">
            <v>0.1</v>
          </cell>
          <cell r="AC1157">
            <v>2.44</v>
          </cell>
          <cell r="AD1157">
            <v>9897.5400000000009</v>
          </cell>
          <cell r="AE1157">
            <v>1.8465151930000001</v>
          </cell>
        </row>
        <row r="1158">
          <cell r="C1158" t="str">
            <v>Papua New Guinea</v>
          </cell>
          <cell r="D1158" t="str">
            <v>Digicel [Papua New Guinea]</v>
          </cell>
          <cell r="F1158" t="str">
            <v>Bundle size 200,000 MB -256kbps</v>
          </cell>
          <cell r="H1158">
            <v>256</v>
          </cell>
          <cell r="I1158" t="str">
            <v>Kbps</v>
          </cell>
          <cell r="J1158">
            <v>0.25600000000000001</v>
          </cell>
          <cell r="M1158">
            <v>200000</v>
          </cell>
          <cell r="N1158" t="str">
            <v>MB</v>
          </cell>
          <cell r="O1158">
            <v>200</v>
          </cell>
          <cell r="P1158" t="str">
            <v>PGK</v>
          </cell>
          <cell r="Q1158" t="str">
            <v>?</v>
          </cell>
          <cell r="R1158" t="str">
            <v>?</v>
          </cell>
          <cell r="S1158">
            <v>30150</v>
          </cell>
          <cell r="V1158">
            <v>12</v>
          </cell>
          <cell r="W1158" t="str">
            <v>No</v>
          </cell>
          <cell r="X1158" t="str">
            <v>No</v>
          </cell>
          <cell r="Y1158" t="str">
            <v>No</v>
          </cell>
          <cell r="AA1158" t="str">
            <v>Yes</v>
          </cell>
          <cell r="AB1158">
            <v>0.1</v>
          </cell>
          <cell r="AC1158">
            <v>2.44</v>
          </cell>
          <cell r="AD1158">
            <v>12356.56</v>
          </cell>
          <cell r="AE1158">
            <v>1.8465151930000001</v>
          </cell>
        </row>
        <row r="1159">
          <cell r="C1159" t="str">
            <v>Papua New Guinea</v>
          </cell>
          <cell r="D1159" t="str">
            <v>Digicel [Papua New Guinea]</v>
          </cell>
          <cell r="F1159" t="str">
            <v>Bundle size 5,000 MB -512kbps</v>
          </cell>
          <cell r="H1159">
            <v>512</v>
          </cell>
          <cell r="I1159" t="str">
            <v>Kbps</v>
          </cell>
          <cell r="J1159">
            <v>0.51200000000000001</v>
          </cell>
          <cell r="M1159">
            <v>5000</v>
          </cell>
          <cell r="N1159" t="str">
            <v>MB</v>
          </cell>
          <cell r="O1159">
            <v>5</v>
          </cell>
          <cell r="P1159" t="str">
            <v>PGK</v>
          </cell>
          <cell r="Q1159" t="str">
            <v>?</v>
          </cell>
          <cell r="R1159" t="str">
            <v>?</v>
          </cell>
          <cell r="S1159">
            <v>1025</v>
          </cell>
          <cell r="V1159">
            <v>12</v>
          </cell>
          <cell r="W1159" t="str">
            <v>No</v>
          </cell>
          <cell r="X1159" t="str">
            <v>No</v>
          </cell>
          <cell r="Y1159" t="str">
            <v>No</v>
          </cell>
          <cell r="AA1159" t="str">
            <v>Yes</v>
          </cell>
          <cell r="AB1159">
            <v>0.1</v>
          </cell>
          <cell r="AC1159">
            <v>2.44</v>
          </cell>
          <cell r="AD1159">
            <v>420.08</v>
          </cell>
          <cell r="AE1159">
            <v>1.8465151930000001</v>
          </cell>
        </row>
        <row r="1160">
          <cell r="C1160" t="str">
            <v>Papua New Guinea</v>
          </cell>
          <cell r="D1160" t="str">
            <v>Digicel [Papua New Guinea]</v>
          </cell>
          <cell r="F1160" t="str">
            <v>Bundle size 10,000 MB -512kbps</v>
          </cell>
          <cell r="H1160">
            <v>512</v>
          </cell>
          <cell r="I1160" t="str">
            <v>Kbps</v>
          </cell>
          <cell r="J1160">
            <v>0.51200000000000001</v>
          </cell>
          <cell r="M1160">
            <v>10000</v>
          </cell>
          <cell r="N1160" t="str">
            <v>MB</v>
          </cell>
          <cell r="O1160">
            <v>10</v>
          </cell>
          <cell r="P1160" t="str">
            <v>PGK</v>
          </cell>
          <cell r="Q1160" t="str">
            <v>?</v>
          </cell>
          <cell r="R1160" t="str">
            <v>?</v>
          </cell>
          <cell r="S1160">
            <v>1775</v>
          </cell>
          <cell r="V1160">
            <v>12</v>
          </cell>
          <cell r="W1160" t="str">
            <v>No</v>
          </cell>
          <cell r="X1160" t="str">
            <v>No</v>
          </cell>
          <cell r="Y1160" t="str">
            <v>No</v>
          </cell>
          <cell r="AA1160" t="str">
            <v>Yes</v>
          </cell>
          <cell r="AB1160">
            <v>0.1</v>
          </cell>
          <cell r="AC1160">
            <v>2.44</v>
          </cell>
          <cell r="AD1160">
            <v>727.46</v>
          </cell>
          <cell r="AE1160">
            <v>1.8465151930000001</v>
          </cell>
        </row>
        <row r="1161">
          <cell r="C1161" t="str">
            <v>Papua New Guinea</v>
          </cell>
          <cell r="D1161" t="str">
            <v>Digicel [Papua New Guinea]</v>
          </cell>
          <cell r="F1161" t="str">
            <v>Bundle size 20,000 MB -512kbps</v>
          </cell>
          <cell r="H1161">
            <v>512</v>
          </cell>
          <cell r="I1161" t="str">
            <v>Kbps</v>
          </cell>
          <cell r="J1161">
            <v>0.51200000000000001</v>
          </cell>
          <cell r="M1161">
            <v>20000</v>
          </cell>
          <cell r="N1161" t="str">
            <v>MB</v>
          </cell>
          <cell r="O1161">
            <v>20</v>
          </cell>
          <cell r="P1161" t="str">
            <v>PGK</v>
          </cell>
          <cell r="Q1161" t="str">
            <v>?</v>
          </cell>
          <cell r="R1161" t="str">
            <v>?</v>
          </cell>
          <cell r="S1161">
            <v>3275</v>
          </cell>
          <cell r="V1161">
            <v>12</v>
          </cell>
          <cell r="W1161" t="str">
            <v>No</v>
          </cell>
          <cell r="X1161" t="str">
            <v>No</v>
          </cell>
          <cell r="Y1161" t="str">
            <v>No</v>
          </cell>
          <cell r="AA1161" t="str">
            <v>Yes</v>
          </cell>
          <cell r="AB1161">
            <v>0.1</v>
          </cell>
          <cell r="AC1161">
            <v>2.44</v>
          </cell>
          <cell r="AD1161">
            <v>1342.21</v>
          </cell>
          <cell r="AE1161">
            <v>1.8465151930000001</v>
          </cell>
        </row>
        <row r="1162">
          <cell r="C1162" t="str">
            <v>Papua New Guinea</v>
          </cell>
          <cell r="D1162" t="str">
            <v>Digicel [Papua New Guinea]</v>
          </cell>
          <cell r="F1162" t="str">
            <v>Bundle size 40,000 MB -512kbps</v>
          </cell>
          <cell r="H1162">
            <v>512</v>
          </cell>
          <cell r="I1162" t="str">
            <v>Kbps</v>
          </cell>
          <cell r="J1162">
            <v>0.51200000000000001</v>
          </cell>
          <cell r="M1162">
            <v>40000</v>
          </cell>
          <cell r="N1162" t="str">
            <v>MB</v>
          </cell>
          <cell r="O1162">
            <v>40</v>
          </cell>
          <cell r="P1162" t="str">
            <v>PGK</v>
          </cell>
          <cell r="Q1162" t="str">
            <v>?</v>
          </cell>
          <cell r="R1162" t="str">
            <v>?</v>
          </cell>
          <cell r="S1162">
            <v>6275</v>
          </cell>
          <cell r="V1162">
            <v>12</v>
          </cell>
          <cell r="W1162" t="str">
            <v>No</v>
          </cell>
          <cell r="X1162" t="str">
            <v>No</v>
          </cell>
          <cell r="Y1162" t="str">
            <v>No</v>
          </cell>
          <cell r="AA1162" t="str">
            <v>Yes</v>
          </cell>
          <cell r="AB1162">
            <v>0.1</v>
          </cell>
          <cell r="AC1162">
            <v>2.44</v>
          </cell>
          <cell r="AD1162">
            <v>2571.7199999999998</v>
          </cell>
          <cell r="AE1162">
            <v>1.8465151930000001</v>
          </cell>
        </row>
        <row r="1163">
          <cell r="C1163" t="str">
            <v>Papua New Guinea</v>
          </cell>
          <cell r="D1163" t="str">
            <v>Digicel [Papua New Guinea]</v>
          </cell>
          <cell r="F1163" t="str">
            <v>Bundle size 80,000 MB -512kbps</v>
          </cell>
          <cell r="H1163">
            <v>512</v>
          </cell>
          <cell r="I1163" t="str">
            <v>Kbps</v>
          </cell>
          <cell r="J1163">
            <v>0.51200000000000001</v>
          </cell>
          <cell r="M1163">
            <v>80000</v>
          </cell>
          <cell r="N1163" t="str">
            <v>MB</v>
          </cell>
          <cell r="O1163">
            <v>80</v>
          </cell>
          <cell r="P1163" t="str">
            <v>PGK</v>
          </cell>
          <cell r="Q1163" t="str">
            <v>?</v>
          </cell>
          <cell r="R1163" t="str">
            <v>?</v>
          </cell>
          <cell r="S1163">
            <v>12275</v>
          </cell>
          <cell r="V1163">
            <v>12</v>
          </cell>
          <cell r="W1163" t="str">
            <v>No</v>
          </cell>
          <cell r="X1163" t="str">
            <v>No</v>
          </cell>
          <cell r="Y1163" t="str">
            <v>No</v>
          </cell>
          <cell r="AA1163" t="str">
            <v>Yes</v>
          </cell>
          <cell r="AB1163">
            <v>0.1</v>
          </cell>
          <cell r="AC1163">
            <v>2.44</v>
          </cell>
          <cell r="AD1163">
            <v>5030.74</v>
          </cell>
          <cell r="AE1163">
            <v>1.8465151930000001</v>
          </cell>
        </row>
        <row r="1164">
          <cell r="C1164" t="str">
            <v>Papua New Guinea</v>
          </cell>
          <cell r="D1164" t="str">
            <v>Digicel [Papua New Guinea]</v>
          </cell>
          <cell r="F1164" t="str">
            <v>Bundle size 160,000 MB -512kbps</v>
          </cell>
          <cell r="H1164">
            <v>512</v>
          </cell>
          <cell r="I1164" t="str">
            <v>Kbps</v>
          </cell>
          <cell r="J1164">
            <v>0.51200000000000001</v>
          </cell>
          <cell r="M1164">
            <v>160000</v>
          </cell>
          <cell r="N1164" t="str">
            <v>MB</v>
          </cell>
          <cell r="O1164">
            <v>160</v>
          </cell>
          <cell r="P1164" t="str">
            <v>PGK</v>
          </cell>
          <cell r="Q1164" t="str">
            <v>?</v>
          </cell>
          <cell r="R1164" t="str">
            <v>?</v>
          </cell>
          <cell r="S1164">
            <v>24275</v>
          </cell>
          <cell r="V1164">
            <v>12</v>
          </cell>
          <cell r="W1164" t="str">
            <v>No</v>
          </cell>
          <cell r="X1164" t="str">
            <v>No</v>
          </cell>
          <cell r="Y1164" t="str">
            <v>No</v>
          </cell>
          <cell r="AA1164" t="str">
            <v>Yes</v>
          </cell>
          <cell r="AB1164">
            <v>0.1</v>
          </cell>
          <cell r="AC1164">
            <v>2.44</v>
          </cell>
          <cell r="AD1164">
            <v>9948.77</v>
          </cell>
          <cell r="AE1164">
            <v>1.8465151930000001</v>
          </cell>
        </row>
        <row r="1165">
          <cell r="C1165" t="str">
            <v>Papua New Guinea</v>
          </cell>
          <cell r="D1165" t="str">
            <v>Digicel [Papua New Guinea]</v>
          </cell>
          <cell r="F1165" t="str">
            <v>Bundle size 200,000 MB -512kbps</v>
          </cell>
          <cell r="H1165">
            <v>512</v>
          </cell>
          <cell r="I1165" t="str">
            <v>Kbps</v>
          </cell>
          <cell r="J1165">
            <v>0.51200000000000001</v>
          </cell>
          <cell r="M1165">
            <v>200000</v>
          </cell>
          <cell r="N1165" t="str">
            <v>MB</v>
          </cell>
          <cell r="O1165">
            <v>200</v>
          </cell>
          <cell r="P1165" t="str">
            <v>PGK</v>
          </cell>
          <cell r="Q1165" t="str">
            <v>?</v>
          </cell>
          <cell r="R1165" t="str">
            <v>?</v>
          </cell>
          <cell r="S1165">
            <v>30275</v>
          </cell>
          <cell r="V1165">
            <v>12</v>
          </cell>
          <cell r="W1165" t="str">
            <v>No</v>
          </cell>
          <cell r="X1165" t="str">
            <v>No</v>
          </cell>
          <cell r="Y1165" t="str">
            <v>No</v>
          </cell>
          <cell r="AA1165" t="str">
            <v>Yes</v>
          </cell>
          <cell r="AB1165">
            <v>0.1</v>
          </cell>
          <cell r="AC1165">
            <v>2.44</v>
          </cell>
          <cell r="AD1165">
            <v>12407.79</v>
          </cell>
          <cell r="AE1165">
            <v>1.8465151930000001</v>
          </cell>
        </row>
        <row r="1166">
          <cell r="C1166" t="str">
            <v>Papua New Guinea</v>
          </cell>
          <cell r="D1166" t="str">
            <v>Digicel [Papua New Guinea]</v>
          </cell>
          <cell r="F1166" t="str">
            <v>Bundle size 5,000 MB -1Mbps</v>
          </cell>
          <cell r="H1166">
            <v>256</v>
          </cell>
          <cell r="I1166" t="str">
            <v>Kbps</v>
          </cell>
          <cell r="J1166">
            <v>0.25600000000000001</v>
          </cell>
          <cell r="M1166">
            <v>5000</v>
          </cell>
          <cell r="N1166" t="str">
            <v>MB</v>
          </cell>
          <cell r="O1166">
            <v>5</v>
          </cell>
          <cell r="P1166" t="str">
            <v>PGK</v>
          </cell>
          <cell r="Q1166" t="str">
            <v>?</v>
          </cell>
          <cell r="R1166" t="str">
            <v>?</v>
          </cell>
          <cell r="S1166">
            <v>1300</v>
          </cell>
          <cell r="V1166">
            <v>12</v>
          </cell>
          <cell r="W1166" t="str">
            <v>No</v>
          </cell>
          <cell r="X1166" t="str">
            <v>No</v>
          </cell>
          <cell r="Y1166" t="str">
            <v>No</v>
          </cell>
          <cell r="AA1166" t="str">
            <v>Yes</v>
          </cell>
          <cell r="AB1166">
            <v>0.1</v>
          </cell>
          <cell r="AC1166">
            <v>2.44</v>
          </cell>
          <cell r="AD1166">
            <v>532.79</v>
          </cell>
          <cell r="AE1166">
            <v>1.8465151930000001</v>
          </cell>
        </row>
        <row r="1167">
          <cell r="C1167" t="str">
            <v>Papua New Guinea</v>
          </cell>
          <cell r="D1167" t="str">
            <v>Digicel [Papua New Guinea]</v>
          </cell>
          <cell r="F1167" t="str">
            <v>Bundle size 10,000 MB -1Mbps</v>
          </cell>
          <cell r="H1167">
            <v>1</v>
          </cell>
          <cell r="I1167" t="str">
            <v>Mbps</v>
          </cell>
          <cell r="J1167">
            <v>1</v>
          </cell>
          <cell r="M1167">
            <v>10000</v>
          </cell>
          <cell r="N1167" t="str">
            <v>MB</v>
          </cell>
          <cell r="O1167">
            <v>10</v>
          </cell>
          <cell r="P1167" t="str">
            <v>PGK</v>
          </cell>
          <cell r="Q1167" t="str">
            <v>?</v>
          </cell>
          <cell r="R1167" t="str">
            <v>?</v>
          </cell>
          <cell r="S1167">
            <v>2050</v>
          </cell>
          <cell r="V1167">
            <v>12</v>
          </cell>
          <cell r="W1167" t="str">
            <v>No</v>
          </cell>
          <cell r="X1167" t="str">
            <v>No</v>
          </cell>
          <cell r="Y1167" t="str">
            <v>No</v>
          </cell>
          <cell r="AA1167" t="str">
            <v>Yes</v>
          </cell>
          <cell r="AB1167">
            <v>0.1</v>
          </cell>
          <cell r="AC1167">
            <v>2.44</v>
          </cell>
          <cell r="AD1167">
            <v>840.16</v>
          </cell>
          <cell r="AE1167">
            <v>1.8465151930000001</v>
          </cell>
        </row>
        <row r="1168">
          <cell r="C1168" t="str">
            <v>Papua New Guinea</v>
          </cell>
          <cell r="D1168" t="str">
            <v>Digicel [Papua New Guinea]</v>
          </cell>
          <cell r="F1168" t="str">
            <v>Bundle size 20,000 MB -1Mbps</v>
          </cell>
          <cell r="H1168">
            <v>1</v>
          </cell>
          <cell r="I1168" t="str">
            <v>Mbps</v>
          </cell>
          <cell r="J1168">
            <v>1</v>
          </cell>
          <cell r="M1168">
            <v>20000</v>
          </cell>
          <cell r="N1168" t="str">
            <v>MB</v>
          </cell>
          <cell r="O1168">
            <v>20</v>
          </cell>
          <cell r="P1168" t="str">
            <v>PGK</v>
          </cell>
          <cell r="Q1168" t="str">
            <v>?</v>
          </cell>
          <cell r="R1168" t="str">
            <v>?</v>
          </cell>
          <cell r="S1168">
            <v>3550</v>
          </cell>
          <cell r="V1168">
            <v>12</v>
          </cell>
          <cell r="W1168" t="str">
            <v>No</v>
          </cell>
          <cell r="X1168" t="str">
            <v>No</v>
          </cell>
          <cell r="Y1168" t="str">
            <v>No</v>
          </cell>
          <cell r="AA1168" t="str">
            <v>Yes</v>
          </cell>
          <cell r="AB1168">
            <v>0.1</v>
          </cell>
          <cell r="AC1168">
            <v>2.44</v>
          </cell>
          <cell r="AD1168">
            <v>1454.92</v>
          </cell>
          <cell r="AE1168">
            <v>1.8465151930000001</v>
          </cell>
        </row>
        <row r="1169">
          <cell r="C1169" t="str">
            <v>Papua New Guinea</v>
          </cell>
          <cell r="D1169" t="str">
            <v>Digicel [Papua New Guinea]</v>
          </cell>
          <cell r="F1169" t="str">
            <v>Bundle size 40,000 MB -1Mbps</v>
          </cell>
          <cell r="H1169">
            <v>1</v>
          </cell>
          <cell r="I1169" t="str">
            <v>Mbps</v>
          </cell>
          <cell r="J1169">
            <v>1</v>
          </cell>
          <cell r="M1169">
            <v>40000</v>
          </cell>
          <cell r="N1169" t="str">
            <v>MB</v>
          </cell>
          <cell r="O1169">
            <v>40</v>
          </cell>
          <cell r="P1169" t="str">
            <v>PGK</v>
          </cell>
          <cell r="Q1169" t="str">
            <v>?</v>
          </cell>
          <cell r="R1169" t="str">
            <v>?</v>
          </cell>
          <cell r="S1169">
            <v>6550</v>
          </cell>
          <cell r="V1169">
            <v>12</v>
          </cell>
          <cell r="W1169" t="str">
            <v>No</v>
          </cell>
          <cell r="X1169" t="str">
            <v>No</v>
          </cell>
          <cell r="Y1169" t="str">
            <v>No</v>
          </cell>
          <cell r="AA1169" t="str">
            <v>Yes</v>
          </cell>
          <cell r="AB1169">
            <v>0.1</v>
          </cell>
          <cell r="AC1169">
            <v>2.44</v>
          </cell>
          <cell r="AD1169">
            <v>2684.43</v>
          </cell>
          <cell r="AE1169">
            <v>1.8465151930000001</v>
          </cell>
        </row>
        <row r="1170">
          <cell r="C1170" t="str">
            <v>Papua New Guinea</v>
          </cell>
          <cell r="D1170" t="str">
            <v>Digicel [Papua New Guinea]</v>
          </cell>
          <cell r="F1170" t="str">
            <v>Bundle size 80,000 MB -1Mbps</v>
          </cell>
          <cell r="H1170">
            <v>1</v>
          </cell>
          <cell r="I1170" t="str">
            <v>Mbps</v>
          </cell>
          <cell r="J1170">
            <v>1</v>
          </cell>
          <cell r="M1170">
            <v>80000</v>
          </cell>
          <cell r="N1170" t="str">
            <v>MB</v>
          </cell>
          <cell r="O1170">
            <v>80</v>
          </cell>
          <cell r="P1170" t="str">
            <v>PGK</v>
          </cell>
          <cell r="Q1170" t="str">
            <v>?</v>
          </cell>
          <cell r="R1170" t="str">
            <v>?</v>
          </cell>
          <cell r="S1170">
            <v>12550</v>
          </cell>
          <cell r="V1170">
            <v>12</v>
          </cell>
          <cell r="W1170" t="str">
            <v>No</v>
          </cell>
          <cell r="X1170" t="str">
            <v>No</v>
          </cell>
          <cell r="Y1170" t="str">
            <v>No</v>
          </cell>
          <cell r="AA1170" t="str">
            <v>Yes</v>
          </cell>
          <cell r="AB1170">
            <v>0.1</v>
          </cell>
          <cell r="AC1170">
            <v>2.44</v>
          </cell>
          <cell r="AD1170">
            <v>5143.4399999999996</v>
          </cell>
          <cell r="AE1170">
            <v>1.8465151930000001</v>
          </cell>
        </row>
        <row r="1171">
          <cell r="C1171" t="str">
            <v>Papua New Guinea</v>
          </cell>
          <cell r="D1171" t="str">
            <v>Digicel [Papua New Guinea]</v>
          </cell>
          <cell r="F1171" t="str">
            <v>Bundle size 160,000 MB -1Mbps</v>
          </cell>
          <cell r="H1171">
            <v>1</v>
          </cell>
          <cell r="I1171" t="str">
            <v>Mbps</v>
          </cell>
          <cell r="J1171">
            <v>1</v>
          </cell>
          <cell r="M1171">
            <v>160000</v>
          </cell>
          <cell r="N1171" t="str">
            <v>MB</v>
          </cell>
          <cell r="O1171">
            <v>160</v>
          </cell>
          <cell r="P1171" t="str">
            <v>PGK</v>
          </cell>
          <cell r="Q1171" t="str">
            <v>?</v>
          </cell>
          <cell r="R1171" t="str">
            <v>?</v>
          </cell>
          <cell r="S1171">
            <v>24550</v>
          </cell>
          <cell r="V1171">
            <v>12</v>
          </cell>
          <cell r="W1171" t="str">
            <v>No</v>
          </cell>
          <cell r="X1171" t="str">
            <v>No</v>
          </cell>
          <cell r="Y1171" t="str">
            <v>No</v>
          </cell>
          <cell r="AA1171" t="str">
            <v>Yes</v>
          </cell>
          <cell r="AB1171">
            <v>0.1</v>
          </cell>
          <cell r="AC1171">
            <v>2.44</v>
          </cell>
          <cell r="AD1171">
            <v>10061.48</v>
          </cell>
          <cell r="AE1171">
            <v>1.8465151930000001</v>
          </cell>
        </row>
        <row r="1172">
          <cell r="C1172" t="str">
            <v>Papua New Guinea</v>
          </cell>
          <cell r="D1172" t="str">
            <v>Digicel [Papua New Guinea]</v>
          </cell>
          <cell r="F1172" t="str">
            <v>Bundle size 200,000 MB -1Mbps</v>
          </cell>
          <cell r="H1172">
            <v>1</v>
          </cell>
          <cell r="I1172" t="str">
            <v>Mbps</v>
          </cell>
          <cell r="J1172">
            <v>1</v>
          </cell>
          <cell r="M1172">
            <v>200000</v>
          </cell>
          <cell r="N1172" t="str">
            <v>MB</v>
          </cell>
          <cell r="O1172">
            <v>200</v>
          </cell>
          <cell r="P1172" t="str">
            <v>PGK</v>
          </cell>
          <cell r="Q1172" t="str">
            <v>?</v>
          </cell>
          <cell r="R1172" t="str">
            <v>?</v>
          </cell>
          <cell r="S1172">
            <v>30550</v>
          </cell>
          <cell r="V1172">
            <v>12</v>
          </cell>
          <cell r="W1172" t="str">
            <v>No</v>
          </cell>
          <cell r="X1172" t="str">
            <v>No</v>
          </cell>
          <cell r="Y1172" t="str">
            <v>No</v>
          </cell>
          <cell r="AA1172" t="str">
            <v>Yes</v>
          </cell>
          <cell r="AB1172">
            <v>0.1</v>
          </cell>
          <cell r="AC1172">
            <v>2.44</v>
          </cell>
          <cell r="AD1172">
            <v>12520.49</v>
          </cell>
          <cell r="AE1172">
            <v>1.8465151930000001</v>
          </cell>
        </row>
        <row r="1173">
          <cell r="C1173" t="str">
            <v>Paraguay</v>
          </cell>
          <cell r="D1173" t="str">
            <v>Copaco [Paraguay]</v>
          </cell>
          <cell r="E1173" t="str">
            <v>LTE</v>
          </cell>
          <cell r="F1173" t="str">
            <v>WECAF 4G LTE - 18 Gb</v>
          </cell>
          <cell r="G1173" t="str">
            <v>Up to</v>
          </cell>
          <cell r="H1173">
            <v>60</v>
          </cell>
          <cell r="I1173" t="str">
            <v>Mbps</v>
          </cell>
          <cell r="J1173">
            <v>60</v>
          </cell>
          <cell r="M1173">
            <v>18</v>
          </cell>
          <cell r="N1173" t="str">
            <v>GB</v>
          </cell>
          <cell r="O1173">
            <v>18</v>
          </cell>
          <cell r="P1173" t="str">
            <v>PYG</v>
          </cell>
          <cell r="Q1173">
            <v>0</v>
          </cell>
          <cell r="R1173">
            <v>0</v>
          </cell>
          <cell r="S1173">
            <v>155000</v>
          </cell>
          <cell r="W1173" t="str">
            <v>No</v>
          </cell>
          <cell r="X1173" t="str">
            <v>No</v>
          </cell>
          <cell r="Y1173" t="str">
            <v>No</v>
          </cell>
          <cell r="AA1173" t="str">
            <v>Yes</v>
          </cell>
          <cell r="AB1173">
            <v>0.1</v>
          </cell>
          <cell r="AC1173">
            <v>4473.9301999999998</v>
          </cell>
          <cell r="AD1173">
            <v>34.65</v>
          </cell>
          <cell r="AE1173">
            <v>2355.948457</v>
          </cell>
        </row>
        <row r="1174">
          <cell r="C1174" t="str">
            <v>Paraguay</v>
          </cell>
          <cell r="D1174" t="str">
            <v>Copaco [Paraguay]</v>
          </cell>
          <cell r="E1174" t="str">
            <v>LTE</v>
          </cell>
          <cell r="F1174" t="str">
            <v>WECAF 4G LTE - 25 Gb</v>
          </cell>
          <cell r="G1174" t="str">
            <v>Up to</v>
          </cell>
          <cell r="H1174">
            <v>60</v>
          </cell>
          <cell r="I1174" t="str">
            <v>Mbps</v>
          </cell>
          <cell r="J1174">
            <v>60</v>
          </cell>
          <cell r="M1174">
            <v>25</v>
          </cell>
          <cell r="N1174" t="str">
            <v>GB</v>
          </cell>
          <cell r="O1174">
            <v>25</v>
          </cell>
          <cell r="P1174" t="str">
            <v>PYG</v>
          </cell>
          <cell r="Q1174">
            <v>0</v>
          </cell>
          <cell r="R1174">
            <v>0</v>
          </cell>
          <cell r="S1174">
            <v>165000</v>
          </cell>
          <cell r="W1174" t="str">
            <v>No</v>
          </cell>
          <cell r="X1174" t="str">
            <v>No</v>
          </cell>
          <cell r="Y1174" t="str">
            <v>No</v>
          </cell>
          <cell r="AA1174" t="str">
            <v>Yes</v>
          </cell>
          <cell r="AB1174">
            <v>0.1</v>
          </cell>
          <cell r="AC1174">
            <v>4473.9301999999998</v>
          </cell>
          <cell r="AD1174">
            <v>36.880000000000003</v>
          </cell>
          <cell r="AE1174">
            <v>2355.948457</v>
          </cell>
        </row>
        <row r="1175">
          <cell r="C1175" t="str">
            <v>Paraguay</v>
          </cell>
          <cell r="D1175" t="str">
            <v>Copaco [Paraguay]</v>
          </cell>
          <cell r="E1175" t="str">
            <v>LTE</v>
          </cell>
          <cell r="F1175" t="str">
            <v>WECAF 4G LTE - 35 Gb</v>
          </cell>
          <cell r="G1175" t="str">
            <v>Up to</v>
          </cell>
          <cell r="H1175">
            <v>60</v>
          </cell>
          <cell r="I1175" t="str">
            <v>Mbps</v>
          </cell>
          <cell r="J1175">
            <v>60</v>
          </cell>
          <cell r="M1175">
            <v>35</v>
          </cell>
          <cell r="N1175" t="str">
            <v>GB</v>
          </cell>
          <cell r="O1175">
            <v>35</v>
          </cell>
          <cell r="P1175" t="str">
            <v>PYG</v>
          </cell>
          <cell r="Q1175">
            <v>0</v>
          </cell>
          <cell r="R1175">
            <v>0</v>
          </cell>
          <cell r="S1175">
            <v>190000</v>
          </cell>
          <cell r="W1175" t="str">
            <v>No</v>
          </cell>
          <cell r="X1175" t="str">
            <v>No</v>
          </cell>
          <cell r="Y1175" t="str">
            <v>No</v>
          </cell>
          <cell r="AA1175" t="str">
            <v>Yes</v>
          </cell>
          <cell r="AB1175">
            <v>0.1</v>
          </cell>
          <cell r="AC1175">
            <v>4473.9301999999998</v>
          </cell>
          <cell r="AD1175">
            <v>42.47</v>
          </cell>
          <cell r="AE1175">
            <v>2355.948457</v>
          </cell>
        </row>
        <row r="1176">
          <cell r="C1176" t="str">
            <v>Paraguay</v>
          </cell>
          <cell r="D1176" t="str">
            <v>Copaco [Paraguay]</v>
          </cell>
          <cell r="E1176" t="str">
            <v>LTE</v>
          </cell>
          <cell r="F1176" t="str">
            <v>WECAF 4G LTE - 60 Gb</v>
          </cell>
          <cell r="G1176" t="str">
            <v>Up to</v>
          </cell>
          <cell r="H1176">
            <v>60</v>
          </cell>
          <cell r="I1176" t="str">
            <v>Mbps</v>
          </cell>
          <cell r="J1176">
            <v>60</v>
          </cell>
          <cell r="M1176">
            <v>60</v>
          </cell>
          <cell r="N1176" t="str">
            <v>GB</v>
          </cell>
          <cell r="O1176">
            <v>60</v>
          </cell>
          <cell r="P1176" t="str">
            <v>PYG</v>
          </cell>
          <cell r="Q1176">
            <v>0</v>
          </cell>
          <cell r="R1176">
            <v>0</v>
          </cell>
          <cell r="S1176">
            <v>220000</v>
          </cell>
          <cell r="W1176" t="str">
            <v>No</v>
          </cell>
          <cell r="X1176" t="str">
            <v>No</v>
          </cell>
          <cell r="Y1176" t="str">
            <v>No</v>
          </cell>
          <cell r="AA1176" t="str">
            <v>Yes</v>
          </cell>
          <cell r="AB1176">
            <v>0.1</v>
          </cell>
          <cell r="AC1176">
            <v>4473.9301999999998</v>
          </cell>
          <cell r="AD1176">
            <v>49.17</v>
          </cell>
          <cell r="AE1176">
            <v>2355.948457</v>
          </cell>
        </row>
        <row r="1177">
          <cell r="C1177" t="str">
            <v>Paraguay</v>
          </cell>
          <cell r="D1177" t="str">
            <v>Copaco [Paraguay]</v>
          </cell>
          <cell r="E1177" t="str">
            <v>LTE</v>
          </cell>
          <cell r="F1177" t="str">
            <v>WECAF 4G LTE - 150 Gb</v>
          </cell>
          <cell r="G1177" t="str">
            <v>Up to</v>
          </cell>
          <cell r="H1177">
            <v>60</v>
          </cell>
          <cell r="I1177" t="str">
            <v>Mbps</v>
          </cell>
          <cell r="J1177">
            <v>60</v>
          </cell>
          <cell r="M1177">
            <v>150</v>
          </cell>
          <cell r="N1177" t="str">
            <v>GB</v>
          </cell>
          <cell r="O1177">
            <v>150</v>
          </cell>
          <cell r="P1177" t="str">
            <v>PYG</v>
          </cell>
          <cell r="Q1177">
            <v>0</v>
          </cell>
          <cell r="R1177">
            <v>0</v>
          </cell>
          <cell r="S1177">
            <v>540000</v>
          </cell>
          <cell r="W1177" t="str">
            <v>No</v>
          </cell>
          <cell r="X1177" t="str">
            <v>No</v>
          </cell>
          <cell r="Y1177" t="str">
            <v>No</v>
          </cell>
          <cell r="AA1177" t="str">
            <v>Yes</v>
          </cell>
          <cell r="AB1177">
            <v>0.1</v>
          </cell>
          <cell r="AC1177">
            <v>4473.9301999999998</v>
          </cell>
          <cell r="AD1177">
            <v>120.7</v>
          </cell>
          <cell r="AE1177">
            <v>2355.948457</v>
          </cell>
        </row>
        <row r="1178">
          <cell r="C1178" t="str">
            <v>Paraguay</v>
          </cell>
          <cell r="D1178" t="str">
            <v>Copaco [Paraguay]</v>
          </cell>
          <cell r="E1178" t="str">
            <v>LTE</v>
          </cell>
          <cell r="F1178" t="str">
            <v>WECAF 4G LTE - 570 Gb</v>
          </cell>
          <cell r="G1178" t="str">
            <v>Up to</v>
          </cell>
          <cell r="H1178">
            <v>60</v>
          </cell>
          <cell r="I1178" t="str">
            <v>Mbps</v>
          </cell>
          <cell r="J1178">
            <v>60</v>
          </cell>
          <cell r="M1178">
            <v>570</v>
          </cell>
          <cell r="N1178" t="str">
            <v>GB</v>
          </cell>
          <cell r="O1178">
            <v>570</v>
          </cell>
          <cell r="P1178" t="str">
            <v>PYG</v>
          </cell>
          <cell r="Q1178">
            <v>0</v>
          </cell>
          <cell r="R1178">
            <v>0</v>
          </cell>
          <cell r="S1178">
            <v>2000000</v>
          </cell>
          <cell r="W1178" t="str">
            <v>No</v>
          </cell>
          <cell r="X1178" t="str">
            <v>No</v>
          </cell>
          <cell r="Y1178" t="str">
            <v>No</v>
          </cell>
          <cell r="AA1178" t="str">
            <v>Yes</v>
          </cell>
          <cell r="AB1178">
            <v>0.1</v>
          </cell>
          <cell r="AC1178">
            <v>4473.9301999999998</v>
          </cell>
          <cell r="AD1178">
            <v>447.03</v>
          </cell>
          <cell r="AE1178">
            <v>2355.948457</v>
          </cell>
        </row>
        <row r="1179">
          <cell r="C1179" t="str">
            <v>Paraguay</v>
          </cell>
          <cell r="D1179" t="str">
            <v>Copaco [Paraguay]</v>
          </cell>
          <cell r="E1179" t="str">
            <v>LTE</v>
          </cell>
          <cell r="F1179" t="str">
            <v>WECAF 4G LTE - 1200 Gb</v>
          </cell>
          <cell r="G1179" t="str">
            <v>Up to</v>
          </cell>
          <cell r="H1179">
            <v>60</v>
          </cell>
          <cell r="I1179" t="str">
            <v>Mbps</v>
          </cell>
          <cell r="J1179">
            <v>60</v>
          </cell>
          <cell r="M1179">
            <v>1200</v>
          </cell>
          <cell r="N1179" t="str">
            <v>GB</v>
          </cell>
          <cell r="O1179">
            <v>1200</v>
          </cell>
          <cell r="P1179" t="str">
            <v>PYG</v>
          </cell>
          <cell r="Q1179">
            <v>0</v>
          </cell>
          <cell r="R1179">
            <v>0</v>
          </cell>
          <cell r="S1179">
            <v>3600000</v>
          </cell>
          <cell r="W1179" t="str">
            <v>No</v>
          </cell>
          <cell r="X1179" t="str">
            <v>No</v>
          </cell>
          <cell r="Y1179" t="str">
            <v>No</v>
          </cell>
          <cell r="AA1179" t="str">
            <v>Yes</v>
          </cell>
          <cell r="AB1179">
            <v>0.1</v>
          </cell>
          <cell r="AC1179">
            <v>4473.9301999999998</v>
          </cell>
          <cell r="AD1179">
            <v>804.66</v>
          </cell>
          <cell r="AE1179">
            <v>2355.948457</v>
          </cell>
        </row>
        <row r="1180">
          <cell r="C1180" t="str">
            <v>Paraguay</v>
          </cell>
          <cell r="D1180" t="str">
            <v>Copaco [Paraguay]</v>
          </cell>
          <cell r="E1180" t="str">
            <v>LTE</v>
          </cell>
          <cell r="F1180" t="str">
            <v>WECAF 4G LTE - 2300 Gb</v>
          </cell>
          <cell r="G1180" t="str">
            <v>Up to</v>
          </cell>
          <cell r="H1180">
            <v>60</v>
          </cell>
          <cell r="I1180" t="str">
            <v>Mbps</v>
          </cell>
          <cell r="J1180">
            <v>60</v>
          </cell>
          <cell r="M1180">
            <v>2300</v>
          </cell>
          <cell r="N1180" t="str">
            <v>GB</v>
          </cell>
          <cell r="O1180">
            <v>2300</v>
          </cell>
          <cell r="P1180" t="str">
            <v>PYG</v>
          </cell>
          <cell r="Q1180">
            <v>0</v>
          </cell>
          <cell r="R1180">
            <v>0</v>
          </cell>
          <cell r="S1180">
            <v>6500000</v>
          </cell>
          <cell r="W1180" t="str">
            <v>No</v>
          </cell>
          <cell r="X1180" t="str">
            <v>No</v>
          </cell>
          <cell r="Y1180" t="str">
            <v>No</v>
          </cell>
          <cell r="AA1180" t="str">
            <v>Yes</v>
          </cell>
          <cell r="AB1180">
            <v>0.1</v>
          </cell>
          <cell r="AC1180">
            <v>4473.9301999999998</v>
          </cell>
          <cell r="AD1180">
            <v>1452.86</v>
          </cell>
          <cell r="AE1180">
            <v>2355.948457</v>
          </cell>
        </row>
        <row r="1181">
          <cell r="C1181" t="str">
            <v>Paraguay</v>
          </cell>
          <cell r="D1181" t="str">
            <v>Copaco [Paraguay]</v>
          </cell>
          <cell r="E1181" t="str">
            <v>ADSL</v>
          </cell>
          <cell r="F1181" t="str">
            <v>CLICK ADSL INTERNET SERVICE Standard plan1</v>
          </cell>
          <cell r="H1181">
            <v>768</v>
          </cell>
          <cell r="I1181" t="str">
            <v>Kbps</v>
          </cell>
          <cell r="J1181">
            <v>0.76800000000000002</v>
          </cell>
          <cell r="P1181" t="str">
            <v>PYG</v>
          </cell>
          <cell r="Q1181">
            <v>0</v>
          </cell>
          <cell r="R1181">
            <v>200000</v>
          </cell>
          <cell r="S1181">
            <v>91200</v>
          </cell>
          <cell r="W1181" t="str">
            <v>Yes</v>
          </cell>
          <cell r="X1181" t="str">
            <v>No</v>
          </cell>
          <cell r="Y1181" t="str">
            <v>No</v>
          </cell>
          <cell r="AA1181" t="str">
            <v>Yes</v>
          </cell>
          <cell r="AB1181">
            <v>0.1</v>
          </cell>
          <cell r="AC1181">
            <v>4473.9301999999998</v>
          </cell>
          <cell r="AD1181">
            <v>20.38</v>
          </cell>
          <cell r="AE1181">
            <v>2355.948457</v>
          </cell>
        </row>
        <row r="1182">
          <cell r="C1182" t="str">
            <v>Paraguay</v>
          </cell>
          <cell r="D1182" t="str">
            <v>Copaco [Paraguay]</v>
          </cell>
          <cell r="E1182" t="str">
            <v>ADSL</v>
          </cell>
          <cell r="F1182" t="str">
            <v>CLICK ADSL INTERNET SERVICE Standard plan1</v>
          </cell>
          <cell r="H1182">
            <v>1</v>
          </cell>
          <cell r="I1182" t="str">
            <v>Mbps</v>
          </cell>
          <cell r="J1182">
            <v>1</v>
          </cell>
          <cell r="P1182" t="str">
            <v>PYG</v>
          </cell>
          <cell r="Q1182">
            <v>0</v>
          </cell>
          <cell r="R1182">
            <v>200000</v>
          </cell>
          <cell r="S1182">
            <v>100800</v>
          </cell>
          <cell r="W1182" t="str">
            <v>Yes</v>
          </cell>
          <cell r="X1182" t="str">
            <v>No</v>
          </cell>
          <cell r="Y1182" t="str">
            <v>No</v>
          </cell>
          <cell r="AA1182" t="str">
            <v>Yes</v>
          </cell>
          <cell r="AB1182">
            <v>0.1</v>
          </cell>
          <cell r="AC1182">
            <v>4473.9301999999998</v>
          </cell>
          <cell r="AD1182">
            <v>22.53</v>
          </cell>
          <cell r="AE1182">
            <v>2355.948457</v>
          </cell>
        </row>
        <row r="1183">
          <cell r="C1183" t="str">
            <v>Paraguay</v>
          </cell>
          <cell r="D1183" t="str">
            <v>Copaco [Paraguay]</v>
          </cell>
          <cell r="E1183" t="str">
            <v>ADSL</v>
          </cell>
          <cell r="F1183" t="str">
            <v>CLICK ADSL INTERNET SERVICE Standard plan1</v>
          </cell>
          <cell r="H1183">
            <v>1</v>
          </cell>
          <cell r="I1183" t="str">
            <v>Mbps</v>
          </cell>
          <cell r="J1183">
            <v>1</v>
          </cell>
          <cell r="P1183" t="str">
            <v>PYG</v>
          </cell>
          <cell r="Q1183">
            <v>0</v>
          </cell>
          <cell r="R1183">
            <v>200000</v>
          </cell>
          <cell r="S1183">
            <v>124800</v>
          </cell>
          <cell r="W1183" t="str">
            <v>Yes</v>
          </cell>
          <cell r="X1183" t="str">
            <v>No</v>
          </cell>
          <cell r="Y1183" t="str">
            <v>No</v>
          </cell>
          <cell r="AA1183" t="str">
            <v>Yes</v>
          </cell>
          <cell r="AB1183">
            <v>0.1</v>
          </cell>
          <cell r="AC1183">
            <v>4473.9301999999998</v>
          </cell>
          <cell r="AD1183">
            <v>27.89</v>
          </cell>
          <cell r="AE1183">
            <v>2355.948457</v>
          </cell>
        </row>
        <row r="1184">
          <cell r="C1184" t="str">
            <v>Paraguay</v>
          </cell>
          <cell r="D1184" t="str">
            <v>Copaco [Paraguay]</v>
          </cell>
          <cell r="E1184" t="str">
            <v>ADSL</v>
          </cell>
          <cell r="F1184" t="str">
            <v>CLICK ADSL INTERNET SERVICE Standard plan2</v>
          </cell>
          <cell r="H1184">
            <v>2</v>
          </cell>
          <cell r="I1184" t="str">
            <v>Mbps</v>
          </cell>
          <cell r="J1184">
            <v>2</v>
          </cell>
          <cell r="P1184" t="str">
            <v>PYG</v>
          </cell>
          <cell r="Q1184">
            <v>0</v>
          </cell>
          <cell r="R1184">
            <v>200000</v>
          </cell>
          <cell r="S1184">
            <v>172800</v>
          </cell>
          <cell r="W1184" t="str">
            <v>Yes</v>
          </cell>
          <cell r="X1184" t="str">
            <v>No</v>
          </cell>
          <cell r="Y1184" t="str">
            <v>No</v>
          </cell>
          <cell r="AA1184" t="str">
            <v>Yes</v>
          </cell>
          <cell r="AB1184">
            <v>0.1</v>
          </cell>
          <cell r="AC1184">
            <v>4473.9301999999998</v>
          </cell>
          <cell r="AD1184">
            <v>38.619999999999997</v>
          </cell>
          <cell r="AE1184">
            <v>2355.948457</v>
          </cell>
        </row>
        <row r="1185">
          <cell r="C1185" t="str">
            <v>Paraguay</v>
          </cell>
          <cell r="D1185" t="str">
            <v>Copaco [Paraguay]</v>
          </cell>
          <cell r="E1185" t="str">
            <v>ADSL</v>
          </cell>
          <cell r="F1185" t="str">
            <v>CLICK ADSL INTERNET SERVICE Standard plan3</v>
          </cell>
          <cell r="H1185">
            <v>2.5</v>
          </cell>
          <cell r="I1185" t="str">
            <v>Mbps</v>
          </cell>
          <cell r="J1185">
            <v>2.5</v>
          </cell>
          <cell r="P1185" t="str">
            <v>PYG</v>
          </cell>
          <cell r="Q1185">
            <v>0</v>
          </cell>
          <cell r="R1185">
            <v>200000</v>
          </cell>
          <cell r="S1185">
            <v>185400</v>
          </cell>
          <cell r="W1185" t="str">
            <v>Yes</v>
          </cell>
          <cell r="X1185" t="str">
            <v>No</v>
          </cell>
          <cell r="Y1185" t="str">
            <v>No</v>
          </cell>
          <cell r="AA1185" t="str">
            <v>Yes</v>
          </cell>
          <cell r="AB1185">
            <v>0.1</v>
          </cell>
          <cell r="AC1185">
            <v>4473.9301999999998</v>
          </cell>
          <cell r="AD1185">
            <v>41.44</v>
          </cell>
          <cell r="AE1185">
            <v>2355.948457</v>
          </cell>
        </row>
        <row r="1186">
          <cell r="C1186" t="str">
            <v>Paraguay</v>
          </cell>
          <cell r="D1186" t="str">
            <v>Copaco [Paraguay]</v>
          </cell>
          <cell r="E1186" t="str">
            <v>ADSL</v>
          </cell>
          <cell r="F1186" t="str">
            <v>CLICK ADSL INTERNET SERVICE Standard plan4</v>
          </cell>
          <cell r="H1186">
            <v>3</v>
          </cell>
          <cell r="I1186" t="str">
            <v>Mbps</v>
          </cell>
          <cell r="J1186">
            <v>3</v>
          </cell>
          <cell r="P1186" t="str">
            <v>PYG</v>
          </cell>
          <cell r="Q1186">
            <v>0</v>
          </cell>
          <cell r="R1186">
            <v>200000</v>
          </cell>
          <cell r="S1186">
            <v>198000</v>
          </cell>
          <cell r="W1186" t="str">
            <v>Yes</v>
          </cell>
          <cell r="X1186" t="str">
            <v>No</v>
          </cell>
          <cell r="Y1186" t="str">
            <v>No</v>
          </cell>
          <cell r="AA1186" t="str">
            <v>Yes</v>
          </cell>
          <cell r="AB1186">
            <v>0.1</v>
          </cell>
          <cell r="AC1186">
            <v>4473.9301999999998</v>
          </cell>
          <cell r="AD1186">
            <v>44.26</v>
          </cell>
          <cell r="AE1186">
            <v>2355.948457</v>
          </cell>
        </row>
        <row r="1187">
          <cell r="C1187" t="str">
            <v>Paraguay</v>
          </cell>
          <cell r="D1187" t="str">
            <v>Copaco [Paraguay]</v>
          </cell>
          <cell r="E1187" t="str">
            <v>ADSL</v>
          </cell>
          <cell r="F1187" t="str">
            <v>CLICK ADSL INTERNET SERVICE Standard plan5</v>
          </cell>
          <cell r="H1187">
            <v>4</v>
          </cell>
          <cell r="I1187" t="str">
            <v>Mbps</v>
          </cell>
          <cell r="J1187">
            <v>4</v>
          </cell>
          <cell r="P1187" t="str">
            <v>PYG</v>
          </cell>
          <cell r="Q1187">
            <v>0</v>
          </cell>
          <cell r="R1187">
            <v>200000</v>
          </cell>
          <cell r="S1187">
            <v>248000</v>
          </cell>
          <cell r="W1187" t="str">
            <v>Yes</v>
          </cell>
          <cell r="X1187" t="str">
            <v>No</v>
          </cell>
          <cell r="Y1187" t="str">
            <v>No</v>
          </cell>
          <cell r="AA1187" t="str">
            <v>Yes</v>
          </cell>
          <cell r="AB1187">
            <v>0.1</v>
          </cell>
          <cell r="AC1187">
            <v>4473.9301999999998</v>
          </cell>
          <cell r="AD1187">
            <v>55.43</v>
          </cell>
          <cell r="AE1187">
            <v>2355.948457</v>
          </cell>
        </row>
        <row r="1188">
          <cell r="C1188" t="str">
            <v>Paraguay</v>
          </cell>
          <cell r="D1188" t="str">
            <v>Copaco [Paraguay]</v>
          </cell>
          <cell r="E1188" t="str">
            <v>ADSL</v>
          </cell>
          <cell r="F1188" t="str">
            <v>CLICK ADSL INTERNET SERVICE Standard plan6</v>
          </cell>
          <cell r="H1188">
            <v>5</v>
          </cell>
          <cell r="I1188" t="str">
            <v>Mbps</v>
          </cell>
          <cell r="J1188">
            <v>5</v>
          </cell>
          <cell r="P1188" t="str">
            <v>PYG</v>
          </cell>
          <cell r="Q1188">
            <v>0</v>
          </cell>
          <cell r="R1188">
            <v>200000</v>
          </cell>
          <cell r="S1188">
            <v>285000</v>
          </cell>
          <cell r="W1188" t="str">
            <v>Yes</v>
          </cell>
          <cell r="X1188" t="str">
            <v>No</v>
          </cell>
          <cell r="Y1188" t="str">
            <v>No</v>
          </cell>
          <cell r="AA1188" t="str">
            <v>Yes</v>
          </cell>
          <cell r="AB1188">
            <v>0.1</v>
          </cell>
          <cell r="AC1188">
            <v>4473.9301999999998</v>
          </cell>
          <cell r="AD1188">
            <v>63.7</v>
          </cell>
          <cell r="AE1188">
            <v>2355.948457</v>
          </cell>
        </row>
        <row r="1189">
          <cell r="C1189" t="str">
            <v>Paraguay</v>
          </cell>
          <cell r="D1189" t="str">
            <v>Copaco [Paraguay]</v>
          </cell>
          <cell r="E1189" t="str">
            <v>ADSL</v>
          </cell>
          <cell r="F1189" t="str">
            <v>CLICK ADSL INTERNET SERVICE Standard plan6</v>
          </cell>
          <cell r="H1189">
            <v>6</v>
          </cell>
          <cell r="I1189" t="str">
            <v>Mbps</v>
          </cell>
          <cell r="J1189">
            <v>6</v>
          </cell>
          <cell r="P1189" t="str">
            <v>PYG</v>
          </cell>
          <cell r="Q1189">
            <v>0</v>
          </cell>
          <cell r="R1189">
            <v>200000</v>
          </cell>
          <cell r="S1189">
            <v>342000</v>
          </cell>
          <cell r="W1189" t="str">
            <v>Yes</v>
          </cell>
          <cell r="X1189" t="str">
            <v>No</v>
          </cell>
          <cell r="Y1189" t="str">
            <v>No</v>
          </cell>
          <cell r="AA1189" t="str">
            <v>Yes</v>
          </cell>
          <cell r="AB1189">
            <v>0.1</v>
          </cell>
          <cell r="AC1189">
            <v>4473.9301999999998</v>
          </cell>
          <cell r="AD1189">
            <v>76.44</v>
          </cell>
          <cell r="AE1189">
            <v>2355.948457</v>
          </cell>
        </row>
        <row r="1190">
          <cell r="C1190" t="str">
            <v>Paraguay</v>
          </cell>
          <cell r="D1190" t="str">
            <v>Copaco [Paraguay]</v>
          </cell>
          <cell r="E1190" t="str">
            <v>ADSL</v>
          </cell>
          <cell r="F1190" t="str">
            <v>CLICK ADSL INTERNET SERVICE Standard plan6</v>
          </cell>
          <cell r="H1190">
            <v>7</v>
          </cell>
          <cell r="I1190" t="str">
            <v>Mbps</v>
          </cell>
          <cell r="J1190">
            <v>7</v>
          </cell>
          <cell r="P1190" t="str">
            <v>PYG</v>
          </cell>
          <cell r="Q1190">
            <v>0</v>
          </cell>
          <cell r="R1190">
            <v>200000</v>
          </cell>
          <cell r="S1190">
            <v>399000</v>
          </cell>
          <cell r="W1190" t="str">
            <v>Yes</v>
          </cell>
          <cell r="X1190" t="str">
            <v>No</v>
          </cell>
          <cell r="Y1190" t="str">
            <v>No</v>
          </cell>
          <cell r="AA1190" t="str">
            <v>Yes</v>
          </cell>
          <cell r="AB1190">
            <v>0.1</v>
          </cell>
          <cell r="AC1190">
            <v>4473.9301999999998</v>
          </cell>
          <cell r="AD1190">
            <v>89.18</v>
          </cell>
          <cell r="AE1190">
            <v>2355.948457</v>
          </cell>
        </row>
        <row r="1191">
          <cell r="C1191" t="str">
            <v>Paraguay</v>
          </cell>
          <cell r="D1191" t="str">
            <v>Copaco [Paraguay]</v>
          </cell>
          <cell r="E1191" t="str">
            <v>ADSL</v>
          </cell>
          <cell r="F1191" t="str">
            <v>CLICK ADSL INTERNET SERVICE Standard plan6</v>
          </cell>
          <cell r="H1191">
            <v>8</v>
          </cell>
          <cell r="I1191" t="str">
            <v>Mbps</v>
          </cell>
          <cell r="J1191">
            <v>8</v>
          </cell>
          <cell r="P1191" t="str">
            <v>PYG</v>
          </cell>
          <cell r="Q1191">
            <v>0</v>
          </cell>
          <cell r="R1191">
            <v>200000</v>
          </cell>
          <cell r="S1191">
            <v>456000</v>
          </cell>
          <cell r="W1191" t="str">
            <v>Yes</v>
          </cell>
          <cell r="X1191" t="str">
            <v>No</v>
          </cell>
          <cell r="Y1191" t="str">
            <v>No</v>
          </cell>
          <cell r="AA1191" t="str">
            <v>Yes</v>
          </cell>
          <cell r="AB1191">
            <v>0.1</v>
          </cell>
          <cell r="AC1191">
            <v>4473.9301999999998</v>
          </cell>
          <cell r="AD1191">
            <v>101.92</v>
          </cell>
          <cell r="AE1191">
            <v>2355.948457</v>
          </cell>
        </row>
        <row r="1192">
          <cell r="C1192" t="str">
            <v>Paraguay</v>
          </cell>
          <cell r="D1192" t="str">
            <v>Copaco [Paraguay]</v>
          </cell>
          <cell r="E1192" t="str">
            <v>Fibre</v>
          </cell>
          <cell r="F1192" t="str">
            <v>Click Fiber Optic</v>
          </cell>
          <cell r="H1192">
            <v>1.5</v>
          </cell>
          <cell r="I1192" t="str">
            <v>Mbps</v>
          </cell>
          <cell r="J1192">
            <v>1.5</v>
          </cell>
          <cell r="P1192" t="str">
            <v>PYG</v>
          </cell>
          <cell r="Q1192">
            <v>1856942</v>
          </cell>
          <cell r="R1192" t="str">
            <v>?</v>
          </cell>
          <cell r="S1192">
            <v>249600</v>
          </cell>
          <cell r="W1192" t="str">
            <v>No</v>
          </cell>
          <cell r="X1192" t="str">
            <v>No</v>
          </cell>
          <cell r="Y1192" t="str">
            <v>No</v>
          </cell>
          <cell r="AA1192" t="str">
            <v>Yes</v>
          </cell>
          <cell r="AB1192">
            <v>0.1</v>
          </cell>
          <cell r="AC1192">
            <v>4473.9301999999998</v>
          </cell>
          <cell r="AD1192">
            <v>55.79</v>
          </cell>
          <cell r="AE1192">
            <v>2355.948457</v>
          </cell>
        </row>
        <row r="1193">
          <cell r="C1193" t="str">
            <v>Paraguay</v>
          </cell>
          <cell r="D1193" t="str">
            <v>Copaco [Paraguay]</v>
          </cell>
          <cell r="E1193" t="str">
            <v>Fibre</v>
          </cell>
          <cell r="F1193" t="str">
            <v>Click Fiber Optic</v>
          </cell>
          <cell r="H1193">
            <v>2</v>
          </cell>
          <cell r="I1193" t="str">
            <v>Mbps</v>
          </cell>
          <cell r="J1193">
            <v>2</v>
          </cell>
          <cell r="P1193" t="str">
            <v>PYG</v>
          </cell>
          <cell r="Q1193">
            <v>1856942</v>
          </cell>
          <cell r="R1193" t="str">
            <v>?</v>
          </cell>
          <cell r="S1193">
            <v>332800</v>
          </cell>
          <cell r="W1193" t="str">
            <v>No</v>
          </cell>
          <cell r="X1193" t="str">
            <v>No</v>
          </cell>
          <cell r="Y1193" t="str">
            <v>No</v>
          </cell>
          <cell r="AA1193" t="str">
            <v>Yes</v>
          </cell>
          <cell r="AB1193">
            <v>0.1</v>
          </cell>
          <cell r="AC1193">
            <v>4473.9301999999998</v>
          </cell>
          <cell r="AD1193">
            <v>74.39</v>
          </cell>
          <cell r="AE1193">
            <v>2355.948457</v>
          </cell>
        </row>
        <row r="1194">
          <cell r="C1194" t="str">
            <v>Paraguay</v>
          </cell>
          <cell r="D1194" t="str">
            <v>Copaco [Paraguay]</v>
          </cell>
          <cell r="E1194" t="str">
            <v>Fibre</v>
          </cell>
          <cell r="F1194" t="str">
            <v>Click Fiber Optic</v>
          </cell>
          <cell r="H1194">
            <v>2.5</v>
          </cell>
          <cell r="I1194" t="str">
            <v>Mbps</v>
          </cell>
          <cell r="J1194">
            <v>2.5</v>
          </cell>
          <cell r="P1194" t="str">
            <v>PYG</v>
          </cell>
          <cell r="Q1194">
            <v>1856942</v>
          </cell>
          <cell r="R1194" t="str">
            <v>?</v>
          </cell>
          <cell r="S1194">
            <v>441600</v>
          </cell>
          <cell r="W1194" t="str">
            <v>No</v>
          </cell>
          <cell r="X1194" t="str">
            <v>No</v>
          </cell>
          <cell r="Y1194" t="str">
            <v>No</v>
          </cell>
          <cell r="AA1194" t="str">
            <v>Yes</v>
          </cell>
          <cell r="AB1194">
            <v>0.1</v>
          </cell>
          <cell r="AC1194">
            <v>4473.9301999999998</v>
          </cell>
          <cell r="AD1194">
            <v>98.71</v>
          </cell>
          <cell r="AE1194">
            <v>2355.948457</v>
          </cell>
        </row>
        <row r="1195">
          <cell r="C1195" t="str">
            <v>Paraguay</v>
          </cell>
          <cell r="D1195" t="str">
            <v>Copaco [Paraguay]</v>
          </cell>
          <cell r="E1195" t="str">
            <v>Fibre</v>
          </cell>
          <cell r="F1195" t="str">
            <v>Click Fiber Optic</v>
          </cell>
          <cell r="H1195">
            <v>4</v>
          </cell>
          <cell r="I1195" t="str">
            <v>Mbps</v>
          </cell>
          <cell r="J1195">
            <v>4</v>
          </cell>
          <cell r="P1195" t="str">
            <v>PYG</v>
          </cell>
          <cell r="Q1195">
            <v>1856942</v>
          </cell>
          <cell r="R1195" t="str">
            <v>?</v>
          </cell>
          <cell r="S1195">
            <v>663100</v>
          </cell>
          <cell r="W1195" t="str">
            <v>No</v>
          </cell>
          <cell r="X1195" t="str">
            <v>No</v>
          </cell>
          <cell r="Y1195" t="str">
            <v>No</v>
          </cell>
          <cell r="AA1195" t="str">
            <v>Yes</v>
          </cell>
          <cell r="AB1195">
            <v>0.1</v>
          </cell>
          <cell r="AC1195">
            <v>4473.9301999999998</v>
          </cell>
          <cell r="AD1195">
            <v>148.21</v>
          </cell>
          <cell r="AE1195">
            <v>2355.948457</v>
          </cell>
        </row>
        <row r="1196">
          <cell r="C1196" t="str">
            <v>Paraguay</v>
          </cell>
          <cell r="D1196" t="str">
            <v>Copaco [Paraguay]</v>
          </cell>
          <cell r="E1196" t="str">
            <v>Fibre</v>
          </cell>
          <cell r="F1196" t="str">
            <v>Click Fiber Optic</v>
          </cell>
          <cell r="H1196">
            <v>5.5</v>
          </cell>
          <cell r="I1196" t="str">
            <v>Mbps</v>
          </cell>
          <cell r="J1196">
            <v>5.5</v>
          </cell>
          <cell r="P1196" t="str">
            <v>PYG</v>
          </cell>
          <cell r="Q1196">
            <v>1856942</v>
          </cell>
          <cell r="R1196" t="str">
            <v>?</v>
          </cell>
          <cell r="S1196">
            <v>936000</v>
          </cell>
          <cell r="W1196" t="str">
            <v>No</v>
          </cell>
          <cell r="X1196" t="str">
            <v>No</v>
          </cell>
          <cell r="Y1196" t="str">
            <v>No</v>
          </cell>
          <cell r="AA1196" t="str">
            <v>Yes</v>
          </cell>
          <cell r="AB1196">
            <v>0.1</v>
          </cell>
          <cell r="AC1196">
            <v>4473.9301999999998</v>
          </cell>
          <cell r="AD1196">
            <v>209.21</v>
          </cell>
          <cell r="AE1196">
            <v>2355.948457</v>
          </cell>
        </row>
        <row r="1197">
          <cell r="C1197" t="str">
            <v>Paraguay</v>
          </cell>
          <cell r="D1197" t="str">
            <v>Copaco [Paraguay]</v>
          </cell>
          <cell r="E1197" t="str">
            <v>Fibre</v>
          </cell>
          <cell r="F1197" t="str">
            <v>Click Fiber Optic</v>
          </cell>
          <cell r="H1197">
            <v>7.5</v>
          </cell>
          <cell r="I1197" t="str">
            <v>Mbps</v>
          </cell>
          <cell r="J1197">
            <v>7.5</v>
          </cell>
          <cell r="P1197" t="str">
            <v>PYG</v>
          </cell>
          <cell r="Q1197">
            <v>1856942</v>
          </cell>
          <cell r="R1197" t="str">
            <v>?</v>
          </cell>
          <cell r="S1197">
            <v>1180800</v>
          </cell>
          <cell r="W1197" t="str">
            <v>No</v>
          </cell>
          <cell r="X1197" t="str">
            <v>No</v>
          </cell>
          <cell r="Y1197" t="str">
            <v>No</v>
          </cell>
          <cell r="AA1197" t="str">
            <v>Yes</v>
          </cell>
          <cell r="AB1197">
            <v>0.1</v>
          </cell>
          <cell r="AC1197">
            <v>4473.9301999999998</v>
          </cell>
          <cell r="AD1197">
            <v>263.93</v>
          </cell>
          <cell r="AE1197">
            <v>2355.948457</v>
          </cell>
        </row>
        <row r="1198">
          <cell r="C1198" t="str">
            <v>Paraguay</v>
          </cell>
          <cell r="D1198" t="str">
            <v>Copaco [Paraguay]</v>
          </cell>
          <cell r="E1198" t="str">
            <v>Fibre</v>
          </cell>
          <cell r="F1198" t="str">
            <v>Click Fiber Optic</v>
          </cell>
          <cell r="H1198">
            <v>9</v>
          </cell>
          <cell r="I1198" t="str">
            <v>Mbps</v>
          </cell>
          <cell r="J1198">
            <v>9</v>
          </cell>
          <cell r="P1198" t="str">
            <v>PYG</v>
          </cell>
          <cell r="Q1198">
            <v>1856942</v>
          </cell>
          <cell r="R1198" t="str">
            <v>?</v>
          </cell>
          <cell r="S1198">
            <v>1416960</v>
          </cell>
          <cell r="W1198" t="str">
            <v>No</v>
          </cell>
          <cell r="X1198" t="str">
            <v>No</v>
          </cell>
          <cell r="Y1198" t="str">
            <v>No</v>
          </cell>
          <cell r="AA1198" t="str">
            <v>Yes</v>
          </cell>
          <cell r="AB1198">
            <v>0.1</v>
          </cell>
          <cell r="AC1198">
            <v>4473.9301999999998</v>
          </cell>
          <cell r="AD1198">
            <v>316.70999999999998</v>
          </cell>
          <cell r="AE1198">
            <v>2355.948457</v>
          </cell>
        </row>
        <row r="1199">
          <cell r="C1199" t="str">
            <v>Paraguay</v>
          </cell>
          <cell r="D1199" t="str">
            <v>Copaco [Paraguay]</v>
          </cell>
          <cell r="E1199" t="str">
            <v>Fibre</v>
          </cell>
          <cell r="F1199" t="str">
            <v>Click Fiber Optic</v>
          </cell>
          <cell r="H1199">
            <v>10.5</v>
          </cell>
          <cell r="I1199" t="str">
            <v>Mbps</v>
          </cell>
          <cell r="J1199">
            <v>10.5</v>
          </cell>
          <cell r="P1199" t="str">
            <v>PYG</v>
          </cell>
          <cell r="Q1199">
            <v>1856942</v>
          </cell>
          <cell r="R1199" t="str">
            <v>?</v>
          </cell>
          <cell r="S1199">
            <v>1653120</v>
          </cell>
          <cell r="W1199" t="str">
            <v>No</v>
          </cell>
          <cell r="X1199" t="str">
            <v>No</v>
          </cell>
          <cell r="Y1199" t="str">
            <v>No</v>
          </cell>
          <cell r="AA1199" t="str">
            <v>Yes</v>
          </cell>
          <cell r="AB1199">
            <v>0.1</v>
          </cell>
          <cell r="AC1199">
            <v>4473.9301999999998</v>
          </cell>
          <cell r="AD1199">
            <v>369.5</v>
          </cell>
          <cell r="AE1199">
            <v>2355.948457</v>
          </cell>
        </row>
        <row r="1200">
          <cell r="C1200" t="str">
            <v>Paraguay</v>
          </cell>
          <cell r="D1200" t="str">
            <v>Copaco [Paraguay]</v>
          </cell>
          <cell r="E1200" t="str">
            <v>Fibre</v>
          </cell>
          <cell r="F1200" t="str">
            <v>Click Fiber Optic</v>
          </cell>
          <cell r="H1200">
            <v>12</v>
          </cell>
          <cell r="I1200" t="str">
            <v>Mbps</v>
          </cell>
          <cell r="J1200">
            <v>12</v>
          </cell>
          <cell r="P1200" t="str">
            <v>PYG</v>
          </cell>
          <cell r="Q1200">
            <v>1856942</v>
          </cell>
          <cell r="R1200" t="str">
            <v>?</v>
          </cell>
          <cell r="S1200">
            <v>1889280</v>
          </cell>
          <cell r="W1200" t="str">
            <v>No</v>
          </cell>
          <cell r="X1200" t="str">
            <v>No</v>
          </cell>
          <cell r="Y1200" t="str">
            <v>No</v>
          </cell>
          <cell r="AA1200" t="str">
            <v>Yes</v>
          </cell>
          <cell r="AB1200">
            <v>0.1</v>
          </cell>
          <cell r="AC1200">
            <v>4473.9301999999998</v>
          </cell>
          <cell r="AD1200">
            <v>422.29</v>
          </cell>
          <cell r="AE1200">
            <v>2355.948457</v>
          </cell>
        </row>
        <row r="1201">
          <cell r="C1201" t="str">
            <v>Paraguay</v>
          </cell>
          <cell r="D1201" t="str">
            <v>Copaco [Paraguay]</v>
          </cell>
          <cell r="E1201" t="str">
            <v>Fibre</v>
          </cell>
          <cell r="F1201" t="str">
            <v>Click Fiber Optic</v>
          </cell>
          <cell r="H1201">
            <v>13.5</v>
          </cell>
          <cell r="I1201" t="str">
            <v>Mbps</v>
          </cell>
          <cell r="J1201">
            <v>13.5</v>
          </cell>
          <cell r="P1201" t="str">
            <v>PYG</v>
          </cell>
          <cell r="Q1201">
            <v>1856942</v>
          </cell>
          <cell r="R1201" t="str">
            <v>?</v>
          </cell>
          <cell r="S1201">
            <v>2125440</v>
          </cell>
          <cell r="W1201" t="str">
            <v>No</v>
          </cell>
          <cell r="X1201" t="str">
            <v>No</v>
          </cell>
          <cell r="Y1201" t="str">
            <v>No</v>
          </cell>
          <cell r="AA1201" t="str">
            <v>Yes</v>
          </cell>
          <cell r="AB1201">
            <v>0.1</v>
          </cell>
          <cell r="AC1201">
            <v>4473.9301999999998</v>
          </cell>
          <cell r="AD1201">
            <v>475.07</v>
          </cell>
          <cell r="AE1201">
            <v>2355.948457</v>
          </cell>
        </row>
        <row r="1202">
          <cell r="C1202" t="str">
            <v>Paraguay</v>
          </cell>
          <cell r="D1202" t="str">
            <v>Copaco [Paraguay]</v>
          </cell>
          <cell r="E1202" t="str">
            <v>Fibre</v>
          </cell>
          <cell r="F1202" t="str">
            <v>Click Fiber Optic</v>
          </cell>
          <cell r="H1202">
            <v>15</v>
          </cell>
          <cell r="I1202" t="str">
            <v>Mbps</v>
          </cell>
          <cell r="J1202">
            <v>15</v>
          </cell>
          <cell r="P1202" t="str">
            <v>PYG</v>
          </cell>
          <cell r="Q1202">
            <v>1856942</v>
          </cell>
          <cell r="R1202" t="str">
            <v>?</v>
          </cell>
          <cell r="S1202">
            <v>2361600</v>
          </cell>
          <cell r="W1202" t="str">
            <v>No</v>
          </cell>
          <cell r="X1202" t="str">
            <v>No</v>
          </cell>
          <cell r="Y1202" t="str">
            <v>No</v>
          </cell>
          <cell r="AA1202" t="str">
            <v>Yes</v>
          </cell>
          <cell r="AB1202">
            <v>0.1</v>
          </cell>
          <cell r="AC1202">
            <v>4473.9301999999998</v>
          </cell>
          <cell r="AD1202">
            <v>527.86</v>
          </cell>
          <cell r="AE1202">
            <v>2355.948457</v>
          </cell>
        </row>
        <row r="1203">
          <cell r="C1203" t="str">
            <v>Paraguay</v>
          </cell>
          <cell r="D1203" t="str">
            <v>Copaco [Paraguay]</v>
          </cell>
          <cell r="E1203" t="str">
            <v>Fibre</v>
          </cell>
          <cell r="F1203" t="str">
            <v>Click Fiber Optic</v>
          </cell>
          <cell r="H1203">
            <v>16.5</v>
          </cell>
          <cell r="I1203" t="str">
            <v>Mbps</v>
          </cell>
          <cell r="J1203">
            <v>16.5</v>
          </cell>
          <cell r="P1203" t="str">
            <v>PYG</v>
          </cell>
          <cell r="Q1203">
            <v>1856942</v>
          </cell>
          <cell r="R1203" t="str">
            <v>?</v>
          </cell>
          <cell r="S1203">
            <v>2597760</v>
          </cell>
          <cell r="W1203" t="str">
            <v>No</v>
          </cell>
          <cell r="X1203" t="str">
            <v>No</v>
          </cell>
          <cell r="Y1203" t="str">
            <v>No</v>
          </cell>
          <cell r="AA1203" t="str">
            <v>Yes</v>
          </cell>
          <cell r="AB1203">
            <v>0.1</v>
          </cell>
          <cell r="AC1203">
            <v>4473.9301999999998</v>
          </cell>
          <cell r="AD1203">
            <v>580.64</v>
          </cell>
          <cell r="AE1203">
            <v>2355.948457</v>
          </cell>
        </row>
        <row r="1204">
          <cell r="C1204" t="str">
            <v>Paraguay</v>
          </cell>
          <cell r="D1204" t="str">
            <v>Copaco [Paraguay]</v>
          </cell>
          <cell r="E1204" t="str">
            <v>Fibre</v>
          </cell>
          <cell r="F1204" t="str">
            <v>Click Fiber Optic</v>
          </cell>
          <cell r="H1204">
            <v>18</v>
          </cell>
          <cell r="I1204" t="str">
            <v>Mbps</v>
          </cell>
          <cell r="J1204">
            <v>18</v>
          </cell>
          <cell r="P1204" t="str">
            <v>PYG</v>
          </cell>
          <cell r="Q1204">
            <v>1856942</v>
          </cell>
          <cell r="R1204" t="str">
            <v>?</v>
          </cell>
          <cell r="S1204">
            <v>2833920</v>
          </cell>
          <cell r="W1204" t="str">
            <v>No</v>
          </cell>
          <cell r="X1204" t="str">
            <v>No</v>
          </cell>
          <cell r="Y1204" t="str">
            <v>No</v>
          </cell>
          <cell r="AA1204" t="str">
            <v>Yes</v>
          </cell>
          <cell r="AB1204">
            <v>0.1</v>
          </cell>
          <cell r="AC1204">
            <v>4473.9301999999998</v>
          </cell>
          <cell r="AD1204">
            <v>633.42999999999995</v>
          </cell>
          <cell r="AE1204">
            <v>2355.948457</v>
          </cell>
        </row>
        <row r="1205">
          <cell r="C1205" t="str">
            <v>Paraguay</v>
          </cell>
          <cell r="D1205" t="str">
            <v>Copaco [Paraguay]</v>
          </cell>
          <cell r="E1205" t="str">
            <v>Fibre</v>
          </cell>
          <cell r="F1205" t="str">
            <v>Click Fiber Optic</v>
          </cell>
          <cell r="H1205">
            <v>19.5</v>
          </cell>
          <cell r="I1205" t="str">
            <v>Mbps</v>
          </cell>
          <cell r="J1205">
            <v>19.5</v>
          </cell>
          <cell r="P1205" t="str">
            <v>PYG</v>
          </cell>
          <cell r="Q1205">
            <v>1856942</v>
          </cell>
          <cell r="R1205" t="str">
            <v>?</v>
          </cell>
          <cell r="S1205">
            <v>3070080</v>
          </cell>
          <cell r="W1205" t="str">
            <v>No</v>
          </cell>
          <cell r="X1205" t="str">
            <v>No</v>
          </cell>
          <cell r="Y1205" t="str">
            <v>No</v>
          </cell>
          <cell r="AA1205" t="str">
            <v>Yes</v>
          </cell>
          <cell r="AB1205">
            <v>0.1</v>
          </cell>
          <cell r="AC1205">
            <v>4473.9301999999998</v>
          </cell>
          <cell r="AD1205">
            <v>686.22</v>
          </cell>
          <cell r="AE1205">
            <v>2355.948457</v>
          </cell>
        </row>
        <row r="1206">
          <cell r="C1206" t="str">
            <v>Paraguay</v>
          </cell>
          <cell r="D1206" t="str">
            <v>Copaco [Paraguay]</v>
          </cell>
          <cell r="E1206" t="str">
            <v>Fibre</v>
          </cell>
          <cell r="F1206" t="str">
            <v>Click Fiber Optic</v>
          </cell>
          <cell r="H1206">
            <v>21</v>
          </cell>
          <cell r="I1206" t="str">
            <v>Mbps</v>
          </cell>
          <cell r="J1206">
            <v>21</v>
          </cell>
          <cell r="P1206" t="str">
            <v>PYG</v>
          </cell>
          <cell r="Q1206">
            <v>1856942</v>
          </cell>
          <cell r="R1206" t="str">
            <v>?</v>
          </cell>
          <cell r="S1206">
            <v>3306240</v>
          </cell>
          <cell r="W1206" t="str">
            <v>No</v>
          </cell>
          <cell r="X1206" t="str">
            <v>No</v>
          </cell>
          <cell r="Y1206" t="str">
            <v>No</v>
          </cell>
          <cell r="AA1206" t="str">
            <v>Yes</v>
          </cell>
          <cell r="AB1206">
            <v>0.1</v>
          </cell>
          <cell r="AC1206">
            <v>4473.9301999999998</v>
          </cell>
          <cell r="AD1206">
            <v>739</v>
          </cell>
          <cell r="AE1206">
            <v>2355.948457</v>
          </cell>
        </row>
        <row r="1207">
          <cell r="C1207" t="str">
            <v>Paraguay</v>
          </cell>
          <cell r="D1207" t="str">
            <v>Copaco [Paraguay]</v>
          </cell>
          <cell r="E1207" t="str">
            <v>Fibre</v>
          </cell>
          <cell r="F1207" t="str">
            <v>Click Fiber Optic</v>
          </cell>
          <cell r="H1207">
            <v>22.5</v>
          </cell>
          <cell r="I1207" t="str">
            <v>Mbps</v>
          </cell>
          <cell r="J1207">
            <v>22.5</v>
          </cell>
          <cell r="P1207" t="str">
            <v>PYG</v>
          </cell>
          <cell r="Q1207">
            <v>1856942</v>
          </cell>
          <cell r="R1207" t="str">
            <v>?</v>
          </cell>
          <cell r="S1207">
            <v>3542400</v>
          </cell>
          <cell r="W1207" t="str">
            <v>No</v>
          </cell>
          <cell r="X1207" t="str">
            <v>No</v>
          </cell>
          <cell r="Y1207" t="str">
            <v>No</v>
          </cell>
          <cell r="AA1207" t="str">
            <v>Yes</v>
          </cell>
          <cell r="AB1207">
            <v>0.1</v>
          </cell>
          <cell r="AC1207">
            <v>4473.9301999999998</v>
          </cell>
          <cell r="AD1207">
            <v>791.79</v>
          </cell>
          <cell r="AE1207">
            <v>2355.948457</v>
          </cell>
        </row>
        <row r="1208">
          <cell r="C1208" t="str">
            <v>Paraguay</v>
          </cell>
          <cell r="D1208" t="str">
            <v>Copaco [Paraguay]</v>
          </cell>
          <cell r="E1208" t="str">
            <v>Fibre</v>
          </cell>
          <cell r="F1208" t="str">
            <v>Click Fiber Optic</v>
          </cell>
          <cell r="H1208">
            <v>24</v>
          </cell>
          <cell r="I1208" t="str">
            <v>Mbps</v>
          </cell>
          <cell r="J1208">
            <v>24</v>
          </cell>
          <cell r="P1208" t="str">
            <v>PYG</v>
          </cell>
          <cell r="Q1208">
            <v>1856942</v>
          </cell>
          <cell r="R1208" t="str">
            <v>?</v>
          </cell>
          <cell r="S1208">
            <v>3778560</v>
          </cell>
          <cell r="W1208" t="str">
            <v>No</v>
          </cell>
          <cell r="X1208" t="str">
            <v>No</v>
          </cell>
          <cell r="Y1208" t="str">
            <v>No</v>
          </cell>
          <cell r="AA1208" t="str">
            <v>Yes</v>
          </cell>
          <cell r="AB1208">
            <v>0.1</v>
          </cell>
          <cell r="AC1208">
            <v>4473.9301999999998</v>
          </cell>
          <cell r="AD1208">
            <v>844.57</v>
          </cell>
          <cell r="AE1208">
            <v>2355.948457</v>
          </cell>
        </row>
        <row r="1209">
          <cell r="C1209" t="str">
            <v>Paraguay</v>
          </cell>
          <cell r="D1209" t="str">
            <v>Copaco [Paraguay]</v>
          </cell>
          <cell r="E1209" t="str">
            <v>Fibre</v>
          </cell>
          <cell r="F1209" t="str">
            <v>Click Fiber Optic</v>
          </cell>
          <cell r="H1209">
            <v>25.5</v>
          </cell>
          <cell r="I1209" t="str">
            <v>Mbps</v>
          </cell>
          <cell r="J1209">
            <v>25.5</v>
          </cell>
          <cell r="P1209" t="str">
            <v>PYG</v>
          </cell>
          <cell r="Q1209">
            <v>1856942</v>
          </cell>
          <cell r="R1209" t="str">
            <v>?</v>
          </cell>
          <cell r="S1209">
            <v>4013350</v>
          </cell>
          <cell r="W1209" t="str">
            <v>No</v>
          </cell>
          <cell r="X1209" t="str">
            <v>No</v>
          </cell>
          <cell r="Y1209" t="str">
            <v>No</v>
          </cell>
          <cell r="AA1209" t="str">
            <v>Yes</v>
          </cell>
          <cell r="AB1209">
            <v>0.1</v>
          </cell>
          <cell r="AC1209">
            <v>4473.9301999999998</v>
          </cell>
          <cell r="AD1209">
            <v>897.05</v>
          </cell>
          <cell r="AE1209">
            <v>2355.948457</v>
          </cell>
        </row>
        <row r="1210">
          <cell r="C1210" t="str">
            <v>Paraguay</v>
          </cell>
          <cell r="D1210" t="str">
            <v>Copaco [Paraguay]</v>
          </cell>
          <cell r="E1210" t="str">
            <v>Fibre</v>
          </cell>
          <cell r="F1210" t="str">
            <v>Click Fiber Optic</v>
          </cell>
          <cell r="H1210">
            <v>27</v>
          </cell>
          <cell r="I1210" t="str">
            <v>Mbps</v>
          </cell>
          <cell r="J1210">
            <v>27</v>
          </cell>
          <cell r="P1210" t="str">
            <v>PYG</v>
          </cell>
          <cell r="Q1210">
            <v>1856942</v>
          </cell>
          <cell r="R1210" t="str">
            <v>?</v>
          </cell>
          <cell r="S1210">
            <v>4248100</v>
          </cell>
          <cell r="W1210" t="str">
            <v>No</v>
          </cell>
          <cell r="X1210" t="str">
            <v>No</v>
          </cell>
          <cell r="Y1210" t="str">
            <v>No</v>
          </cell>
          <cell r="AA1210" t="str">
            <v>Yes</v>
          </cell>
          <cell r="AB1210">
            <v>0.1</v>
          </cell>
          <cell r="AC1210">
            <v>4473.9301999999998</v>
          </cell>
          <cell r="AD1210">
            <v>949.52</v>
          </cell>
          <cell r="AE1210">
            <v>2355.948457</v>
          </cell>
        </row>
        <row r="1211">
          <cell r="C1211" t="str">
            <v>Paraguay</v>
          </cell>
          <cell r="D1211" t="str">
            <v>Copaco [Paraguay]</v>
          </cell>
          <cell r="E1211" t="str">
            <v>Fibre</v>
          </cell>
          <cell r="F1211" t="str">
            <v>Click Fiber Optic</v>
          </cell>
          <cell r="H1211">
            <v>28.5</v>
          </cell>
          <cell r="I1211" t="str">
            <v>Mbps</v>
          </cell>
          <cell r="J1211">
            <v>28.5</v>
          </cell>
          <cell r="P1211" t="str">
            <v>PYG</v>
          </cell>
          <cell r="Q1211">
            <v>1856942</v>
          </cell>
          <cell r="R1211" t="str">
            <v>?</v>
          </cell>
          <cell r="S1211">
            <v>4483000</v>
          </cell>
          <cell r="W1211" t="str">
            <v>No</v>
          </cell>
          <cell r="X1211" t="str">
            <v>No</v>
          </cell>
          <cell r="Y1211" t="str">
            <v>No</v>
          </cell>
          <cell r="AA1211" t="str">
            <v>Yes</v>
          </cell>
          <cell r="AB1211">
            <v>0.1</v>
          </cell>
          <cell r="AC1211">
            <v>4473.9301999999998</v>
          </cell>
          <cell r="AD1211">
            <v>1002.03</v>
          </cell>
          <cell r="AE1211">
            <v>2355.948457</v>
          </cell>
        </row>
        <row r="1212">
          <cell r="C1212" t="str">
            <v>Paraguay</v>
          </cell>
          <cell r="D1212" t="str">
            <v>Copaco [Paraguay]</v>
          </cell>
          <cell r="E1212" t="str">
            <v>Fibre</v>
          </cell>
          <cell r="F1212" t="str">
            <v>Click Fiber Optic</v>
          </cell>
          <cell r="H1212">
            <v>30</v>
          </cell>
          <cell r="I1212" t="str">
            <v>Mbps</v>
          </cell>
          <cell r="J1212">
            <v>30</v>
          </cell>
          <cell r="P1212" t="str">
            <v>PYG</v>
          </cell>
          <cell r="Q1212">
            <v>1856942</v>
          </cell>
          <cell r="R1212" t="str">
            <v>?</v>
          </cell>
          <cell r="S1212">
            <v>4717900</v>
          </cell>
          <cell r="W1212" t="str">
            <v>No</v>
          </cell>
          <cell r="X1212" t="str">
            <v>No</v>
          </cell>
          <cell r="Y1212" t="str">
            <v>No</v>
          </cell>
          <cell r="AA1212" t="str">
            <v>Yes</v>
          </cell>
          <cell r="AB1212">
            <v>0.1</v>
          </cell>
          <cell r="AC1212">
            <v>4473.9301999999998</v>
          </cell>
          <cell r="AD1212">
            <v>1054.53</v>
          </cell>
          <cell r="AE1212">
            <v>2355.948457</v>
          </cell>
        </row>
        <row r="1213">
          <cell r="C1213" t="str">
            <v>Paraguay</v>
          </cell>
          <cell r="D1213" t="str">
            <v>Copaco [Paraguay]</v>
          </cell>
          <cell r="E1213" t="str">
            <v>Fibre</v>
          </cell>
          <cell r="F1213" t="str">
            <v>Click Fiber Optic</v>
          </cell>
          <cell r="H1213">
            <v>31.5</v>
          </cell>
          <cell r="I1213" t="str">
            <v>Mbps</v>
          </cell>
          <cell r="J1213">
            <v>31.5</v>
          </cell>
          <cell r="P1213" t="str">
            <v>PYG</v>
          </cell>
          <cell r="Q1213">
            <v>1856942</v>
          </cell>
          <cell r="R1213" t="str">
            <v>?</v>
          </cell>
          <cell r="S1213">
            <v>4952800</v>
          </cell>
          <cell r="W1213" t="str">
            <v>No</v>
          </cell>
          <cell r="X1213" t="str">
            <v>No</v>
          </cell>
          <cell r="Y1213" t="str">
            <v>No</v>
          </cell>
          <cell r="AA1213" t="str">
            <v>Yes</v>
          </cell>
          <cell r="AB1213">
            <v>0.1</v>
          </cell>
          <cell r="AC1213">
            <v>4473.9301999999998</v>
          </cell>
          <cell r="AD1213">
            <v>1107.04</v>
          </cell>
          <cell r="AE1213">
            <v>2355.948457</v>
          </cell>
        </row>
        <row r="1214">
          <cell r="C1214" t="str">
            <v>Paraguay</v>
          </cell>
          <cell r="D1214" t="str">
            <v>Tigo [Paraguay]</v>
          </cell>
          <cell r="E1214" t="str">
            <v>Cable</v>
          </cell>
          <cell r="F1214" t="str">
            <v>Internet plans for home</v>
          </cell>
          <cell r="H1214">
            <v>1</v>
          </cell>
          <cell r="I1214" t="str">
            <v>Mbps</v>
          </cell>
          <cell r="J1214">
            <v>1</v>
          </cell>
          <cell r="P1214" t="str">
            <v>PYG</v>
          </cell>
          <cell r="Q1214">
            <v>0</v>
          </cell>
          <cell r="R1214" t="str">
            <v>?</v>
          </cell>
          <cell r="S1214">
            <v>149000</v>
          </cell>
          <cell r="W1214" t="str">
            <v>No</v>
          </cell>
          <cell r="X1214" t="str">
            <v>No</v>
          </cell>
          <cell r="Y1214" t="str">
            <v>No</v>
          </cell>
          <cell r="AA1214" t="str">
            <v>?</v>
          </cell>
          <cell r="AB1214">
            <v>0.1</v>
          </cell>
          <cell r="AC1214">
            <v>4473.9301999999998</v>
          </cell>
          <cell r="AD1214">
            <v>33.299999999999997</v>
          </cell>
          <cell r="AE1214">
            <v>2355.948457</v>
          </cell>
        </row>
        <row r="1215">
          <cell r="C1215" t="str">
            <v>Paraguay</v>
          </cell>
          <cell r="D1215" t="str">
            <v>Tigo [Paraguay]</v>
          </cell>
          <cell r="E1215" t="str">
            <v>Cable</v>
          </cell>
          <cell r="F1215" t="str">
            <v>Internet plans for home</v>
          </cell>
          <cell r="H1215">
            <v>3</v>
          </cell>
          <cell r="I1215" t="str">
            <v>Mbps</v>
          </cell>
          <cell r="J1215">
            <v>3</v>
          </cell>
          <cell r="P1215" t="str">
            <v>PYG</v>
          </cell>
          <cell r="Q1215">
            <v>0</v>
          </cell>
          <cell r="R1215" t="str">
            <v>?</v>
          </cell>
          <cell r="S1215">
            <v>199000</v>
          </cell>
          <cell r="W1215" t="str">
            <v>No</v>
          </cell>
          <cell r="X1215" t="str">
            <v>No</v>
          </cell>
          <cell r="Y1215" t="str">
            <v>No</v>
          </cell>
          <cell r="AA1215" t="str">
            <v>?</v>
          </cell>
          <cell r="AB1215">
            <v>0.1</v>
          </cell>
          <cell r="AC1215">
            <v>4473.9301999999998</v>
          </cell>
          <cell r="AD1215">
            <v>44.48</v>
          </cell>
          <cell r="AE1215">
            <v>2355.948457</v>
          </cell>
        </row>
        <row r="1216">
          <cell r="C1216" t="str">
            <v>Paraguay</v>
          </cell>
          <cell r="D1216" t="str">
            <v>Tigo [Paraguay]</v>
          </cell>
          <cell r="E1216" t="str">
            <v>Cable</v>
          </cell>
          <cell r="F1216" t="str">
            <v>Internet plans for home</v>
          </cell>
          <cell r="H1216">
            <v>6</v>
          </cell>
          <cell r="I1216" t="str">
            <v>Mbps</v>
          </cell>
          <cell r="J1216">
            <v>6</v>
          </cell>
          <cell r="P1216" t="str">
            <v>PYG</v>
          </cell>
          <cell r="Q1216">
            <v>0</v>
          </cell>
          <cell r="R1216" t="str">
            <v>?</v>
          </cell>
          <cell r="S1216">
            <v>264000</v>
          </cell>
          <cell r="W1216" t="str">
            <v>No</v>
          </cell>
          <cell r="X1216" t="str">
            <v>No</v>
          </cell>
          <cell r="Y1216" t="str">
            <v>No</v>
          </cell>
          <cell r="AA1216" t="str">
            <v>?</v>
          </cell>
          <cell r="AB1216">
            <v>0.1</v>
          </cell>
          <cell r="AC1216">
            <v>4473.9301999999998</v>
          </cell>
          <cell r="AD1216">
            <v>59.01</v>
          </cell>
          <cell r="AE1216">
            <v>2355.948457</v>
          </cell>
        </row>
        <row r="1217">
          <cell r="C1217" t="str">
            <v>Paraguay</v>
          </cell>
          <cell r="D1217" t="str">
            <v>Tigo [Paraguay]</v>
          </cell>
          <cell r="E1217" t="str">
            <v>Cable</v>
          </cell>
          <cell r="F1217" t="str">
            <v>Internet plans for home</v>
          </cell>
          <cell r="H1217">
            <v>10</v>
          </cell>
          <cell r="I1217" t="str">
            <v>Mbps</v>
          </cell>
          <cell r="J1217">
            <v>10</v>
          </cell>
          <cell r="P1217" t="str">
            <v>PYG</v>
          </cell>
          <cell r="Q1217">
            <v>0</v>
          </cell>
          <cell r="R1217" t="str">
            <v>?</v>
          </cell>
          <cell r="S1217">
            <v>619000</v>
          </cell>
          <cell r="W1217" t="str">
            <v>No</v>
          </cell>
          <cell r="X1217" t="str">
            <v>No</v>
          </cell>
          <cell r="Y1217" t="str">
            <v>No</v>
          </cell>
          <cell r="AA1217" t="str">
            <v>?</v>
          </cell>
          <cell r="AB1217">
            <v>0.1</v>
          </cell>
          <cell r="AC1217">
            <v>4473.9301999999998</v>
          </cell>
          <cell r="AD1217">
            <v>138.36000000000001</v>
          </cell>
          <cell r="AE1217">
            <v>2355.948457</v>
          </cell>
        </row>
        <row r="1218">
          <cell r="C1218" t="str">
            <v>Peru</v>
          </cell>
          <cell r="D1218" t="str">
            <v>Movistar [Peru]</v>
          </cell>
          <cell r="E1218" t="str">
            <v>ADSL</v>
          </cell>
          <cell r="F1218" t="str">
            <v>Movistar Internet</v>
          </cell>
          <cell r="H1218">
            <v>500</v>
          </cell>
          <cell r="I1218" t="str">
            <v>Kbps</v>
          </cell>
          <cell r="J1218">
            <v>0.5</v>
          </cell>
          <cell r="P1218" t="str">
            <v>PEN</v>
          </cell>
          <cell r="Q1218">
            <v>0</v>
          </cell>
          <cell r="R1218">
            <v>0</v>
          </cell>
          <cell r="S1218">
            <v>59</v>
          </cell>
          <cell r="W1218" t="str">
            <v>No</v>
          </cell>
          <cell r="X1218" t="str">
            <v>No</v>
          </cell>
          <cell r="Y1218" t="str">
            <v>No</v>
          </cell>
          <cell r="AA1218" t="str">
            <v>?</v>
          </cell>
          <cell r="AB1218">
            <v>0.16</v>
          </cell>
          <cell r="AC1218">
            <v>2.9</v>
          </cell>
          <cell r="AD1218">
            <v>20.34</v>
          </cell>
          <cell r="AE1218">
            <v>1.528615085</v>
          </cell>
        </row>
        <row r="1219">
          <cell r="C1219" t="str">
            <v>Peru</v>
          </cell>
          <cell r="D1219" t="str">
            <v>Movistar [Peru]</v>
          </cell>
          <cell r="E1219" t="str">
            <v>ADSL</v>
          </cell>
          <cell r="F1219" t="str">
            <v>Movistar Internet</v>
          </cell>
          <cell r="H1219">
            <v>1</v>
          </cell>
          <cell r="I1219" t="str">
            <v>Mbps</v>
          </cell>
          <cell r="J1219">
            <v>1</v>
          </cell>
          <cell r="P1219" t="str">
            <v>PEN</v>
          </cell>
          <cell r="Q1219">
            <v>0</v>
          </cell>
          <cell r="R1219">
            <v>0</v>
          </cell>
          <cell r="S1219">
            <v>79</v>
          </cell>
          <cell r="W1219" t="str">
            <v>No</v>
          </cell>
          <cell r="X1219" t="str">
            <v>No</v>
          </cell>
          <cell r="Y1219" t="str">
            <v>No</v>
          </cell>
          <cell r="AA1219" t="str">
            <v>?</v>
          </cell>
          <cell r="AB1219">
            <v>0.16</v>
          </cell>
          <cell r="AC1219">
            <v>2.9</v>
          </cell>
          <cell r="AD1219">
            <v>27.24</v>
          </cell>
          <cell r="AE1219">
            <v>1.528615085</v>
          </cell>
        </row>
        <row r="1220">
          <cell r="C1220" t="str">
            <v>Peru</v>
          </cell>
          <cell r="D1220" t="str">
            <v>Movistar [Peru]</v>
          </cell>
          <cell r="E1220" t="str">
            <v>HFC</v>
          </cell>
          <cell r="F1220" t="str">
            <v>Movistar Internet</v>
          </cell>
          <cell r="H1220">
            <v>2</v>
          </cell>
          <cell r="I1220" t="str">
            <v>Mbps</v>
          </cell>
          <cell r="J1220">
            <v>2</v>
          </cell>
          <cell r="P1220" t="str">
            <v>PEN</v>
          </cell>
          <cell r="Q1220">
            <v>0</v>
          </cell>
          <cell r="R1220">
            <v>0</v>
          </cell>
          <cell r="S1220">
            <v>64</v>
          </cell>
          <cell r="W1220" t="str">
            <v>No</v>
          </cell>
          <cell r="X1220" t="str">
            <v>No</v>
          </cell>
          <cell r="Y1220" t="str">
            <v>No</v>
          </cell>
          <cell r="AA1220" t="str">
            <v>?</v>
          </cell>
          <cell r="AB1220">
            <v>0.16</v>
          </cell>
          <cell r="AC1220">
            <v>2.9</v>
          </cell>
          <cell r="AD1220">
            <v>22.07</v>
          </cell>
          <cell r="AE1220">
            <v>1.528615085</v>
          </cell>
        </row>
        <row r="1221">
          <cell r="C1221" t="str">
            <v>Peru</v>
          </cell>
          <cell r="D1221" t="str">
            <v>Movistar [Peru]</v>
          </cell>
          <cell r="E1221" t="str">
            <v>ADSL</v>
          </cell>
          <cell r="F1221" t="str">
            <v>Movistar Internet</v>
          </cell>
          <cell r="H1221">
            <v>3</v>
          </cell>
          <cell r="I1221" t="str">
            <v>Mbps</v>
          </cell>
          <cell r="J1221">
            <v>3</v>
          </cell>
          <cell r="P1221" t="str">
            <v>PEN</v>
          </cell>
          <cell r="Q1221">
            <v>0</v>
          </cell>
          <cell r="R1221">
            <v>0</v>
          </cell>
          <cell r="S1221">
            <v>99</v>
          </cell>
          <cell r="W1221" t="str">
            <v>No</v>
          </cell>
          <cell r="X1221" t="str">
            <v>No</v>
          </cell>
          <cell r="Y1221" t="str">
            <v>No</v>
          </cell>
          <cell r="AA1221" t="str">
            <v>?</v>
          </cell>
          <cell r="AB1221">
            <v>0.16</v>
          </cell>
          <cell r="AC1221">
            <v>2.9</v>
          </cell>
          <cell r="AD1221">
            <v>34.14</v>
          </cell>
          <cell r="AE1221">
            <v>1.528615085</v>
          </cell>
        </row>
        <row r="1222">
          <cell r="C1222" t="str">
            <v>Peru</v>
          </cell>
          <cell r="D1222" t="str">
            <v>Movistar [Peru]</v>
          </cell>
          <cell r="E1222" t="str">
            <v>Various</v>
          </cell>
          <cell r="F1222" t="str">
            <v>Movistar Internet</v>
          </cell>
          <cell r="H1222">
            <v>4</v>
          </cell>
          <cell r="I1222" t="str">
            <v>Mbps</v>
          </cell>
          <cell r="J1222">
            <v>4</v>
          </cell>
          <cell r="P1222" t="str">
            <v>PEN</v>
          </cell>
          <cell r="Q1222">
            <v>0</v>
          </cell>
          <cell r="R1222">
            <v>0</v>
          </cell>
          <cell r="S1222">
            <v>119</v>
          </cell>
          <cell r="W1222" t="str">
            <v>No</v>
          </cell>
          <cell r="X1222" t="str">
            <v>No</v>
          </cell>
          <cell r="Y1222" t="str">
            <v>No</v>
          </cell>
          <cell r="AA1222" t="str">
            <v>?</v>
          </cell>
          <cell r="AB1222">
            <v>0.16</v>
          </cell>
          <cell r="AC1222">
            <v>2.9</v>
          </cell>
          <cell r="AD1222">
            <v>41.03</v>
          </cell>
          <cell r="AE1222">
            <v>1.528615085</v>
          </cell>
        </row>
        <row r="1223">
          <cell r="C1223" t="str">
            <v>Peru</v>
          </cell>
          <cell r="D1223" t="str">
            <v>Movistar [Peru]</v>
          </cell>
          <cell r="E1223" t="str">
            <v>Various</v>
          </cell>
          <cell r="F1223" t="str">
            <v>Movistar Internet</v>
          </cell>
          <cell r="H1223">
            <v>8</v>
          </cell>
          <cell r="I1223" t="str">
            <v>Mbps</v>
          </cell>
          <cell r="J1223">
            <v>8</v>
          </cell>
          <cell r="P1223" t="str">
            <v>PEN</v>
          </cell>
          <cell r="Q1223">
            <v>0</v>
          </cell>
          <cell r="R1223">
            <v>0</v>
          </cell>
          <cell r="S1223">
            <v>149</v>
          </cell>
          <cell r="W1223" t="str">
            <v>No</v>
          </cell>
          <cell r="X1223" t="str">
            <v>No</v>
          </cell>
          <cell r="Y1223" t="str">
            <v>No</v>
          </cell>
          <cell r="AA1223" t="str">
            <v>?</v>
          </cell>
          <cell r="AB1223">
            <v>0.16</v>
          </cell>
          <cell r="AC1223">
            <v>2.9</v>
          </cell>
          <cell r="AD1223">
            <v>51.38</v>
          </cell>
          <cell r="AE1223">
            <v>1.528615085</v>
          </cell>
        </row>
        <row r="1224">
          <cell r="C1224" t="str">
            <v>Peru</v>
          </cell>
          <cell r="D1224" t="str">
            <v>Movistar [Peru]</v>
          </cell>
          <cell r="E1224" t="str">
            <v>Various</v>
          </cell>
          <cell r="F1224" t="str">
            <v>Movistar Internet</v>
          </cell>
          <cell r="H1224">
            <v>15</v>
          </cell>
          <cell r="I1224" t="str">
            <v>Mbps</v>
          </cell>
          <cell r="J1224">
            <v>15</v>
          </cell>
          <cell r="P1224" t="str">
            <v>PEN</v>
          </cell>
          <cell r="Q1224">
            <v>0</v>
          </cell>
          <cell r="R1224">
            <v>0</v>
          </cell>
          <cell r="S1224">
            <v>189</v>
          </cell>
          <cell r="W1224" t="str">
            <v>No</v>
          </cell>
          <cell r="X1224" t="str">
            <v>No</v>
          </cell>
          <cell r="Y1224" t="str">
            <v>No</v>
          </cell>
          <cell r="AA1224" t="str">
            <v>?</v>
          </cell>
          <cell r="AB1224">
            <v>0.16</v>
          </cell>
          <cell r="AC1224">
            <v>2.9</v>
          </cell>
          <cell r="AD1224">
            <v>65.17</v>
          </cell>
          <cell r="AE1224">
            <v>1.528615085</v>
          </cell>
        </row>
        <row r="1225">
          <cell r="C1225" t="str">
            <v>Peru</v>
          </cell>
          <cell r="D1225" t="str">
            <v>Telmex/Claro [Peru]</v>
          </cell>
          <cell r="E1225" t="str">
            <v>Cable</v>
          </cell>
          <cell r="F1225" t="str">
            <v>2000 Kbps Internet</v>
          </cell>
          <cell r="G1225" t="str">
            <v>Up to</v>
          </cell>
          <cell r="H1225">
            <v>2000</v>
          </cell>
          <cell r="I1225" t="str">
            <v>Kbps</v>
          </cell>
          <cell r="J1225">
            <v>2</v>
          </cell>
          <cell r="M1225" t="str">
            <v>Unlimited</v>
          </cell>
          <cell r="O1225" t="str">
            <v>Unlimited</v>
          </cell>
          <cell r="P1225" t="str">
            <v>PEN</v>
          </cell>
          <cell r="Q1225">
            <v>0</v>
          </cell>
          <cell r="R1225">
            <v>0</v>
          </cell>
          <cell r="S1225">
            <v>68</v>
          </cell>
          <cell r="W1225" t="str">
            <v>No</v>
          </cell>
          <cell r="X1225" t="str">
            <v>No</v>
          </cell>
          <cell r="Y1225" t="str">
            <v>No</v>
          </cell>
          <cell r="AA1225" t="str">
            <v>Yes</v>
          </cell>
          <cell r="AB1225">
            <v>0.16</v>
          </cell>
          <cell r="AC1225">
            <v>2.9</v>
          </cell>
          <cell r="AD1225">
            <v>23.45</v>
          </cell>
          <cell r="AE1225">
            <v>1.528615085</v>
          </cell>
        </row>
        <row r="1226">
          <cell r="C1226" t="str">
            <v>Peru</v>
          </cell>
          <cell r="D1226" t="str">
            <v>Telmex/Claro [Peru]</v>
          </cell>
          <cell r="E1226" t="str">
            <v>Cable</v>
          </cell>
          <cell r="F1226" t="str">
            <v>4000 Kbps Internet</v>
          </cell>
          <cell r="G1226" t="str">
            <v>Up to</v>
          </cell>
          <cell r="H1226">
            <v>4000</v>
          </cell>
          <cell r="I1226" t="str">
            <v>Kbps</v>
          </cell>
          <cell r="J1226">
            <v>4</v>
          </cell>
          <cell r="M1226" t="str">
            <v>Unlimited</v>
          </cell>
          <cell r="O1226" t="str">
            <v>Unlimited</v>
          </cell>
          <cell r="P1226" t="str">
            <v>PEN</v>
          </cell>
          <cell r="Q1226">
            <v>0</v>
          </cell>
          <cell r="R1226">
            <v>0</v>
          </cell>
          <cell r="S1226">
            <v>88</v>
          </cell>
          <cell r="W1226" t="str">
            <v>No</v>
          </cell>
          <cell r="X1226" t="str">
            <v>No</v>
          </cell>
          <cell r="Y1226" t="str">
            <v>No</v>
          </cell>
          <cell r="AA1226" t="str">
            <v>Yes</v>
          </cell>
          <cell r="AB1226">
            <v>0.16</v>
          </cell>
          <cell r="AC1226">
            <v>2.9</v>
          </cell>
          <cell r="AD1226">
            <v>30.34</v>
          </cell>
          <cell r="AE1226">
            <v>1.528615085</v>
          </cell>
        </row>
        <row r="1227">
          <cell r="C1227" t="str">
            <v>Peru</v>
          </cell>
          <cell r="D1227" t="str">
            <v>Telmex/Claro [Peru]</v>
          </cell>
          <cell r="E1227" t="str">
            <v>Cable</v>
          </cell>
          <cell r="F1227" t="str">
            <v>8000 Kbps Internet</v>
          </cell>
          <cell r="G1227" t="str">
            <v>Up to</v>
          </cell>
          <cell r="H1227">
            <v>8000</v>
          </cell>
          <cell r="I1227" t="str">
            <v>Kbps</v>
          </cell>
          <cell r="J1227">
            <v>8</v>
          </cell>
          <cell r="M1227" t="str">
            <v>Unlimited</v>
          </cell>
          <cell r="O1227" t="str">
            <v>Unlimited</v>
          </cell>
          <cell r="P1227" t="str">
            <v>PEN</v>
          </cell>
          <cell r="Q1227">
            <v>0</v>
          </cell>
          <cell r="R1227">
            <v>0</v>
          </cell>
          <cell r="S1227">
            <v>118</v>
          </cell>
          <cell r="W1227" t="str">
            <v>No</v>
          </cell>
          <cell r="X1227" t="str">
            <v>No</v>
          </cell>
          <cell r="Y1227" t="str">
            <v>No</v>
          </cell>
          <cell r="AA1227" t="str">
            <v>Yes</v>
          </cell>
          <cell r="AB1227">
            <v>0.16</v>
          </cell>
          <cell r="AC1227">
            <v>2.9</v>
          </cell>
          <cell r="AD1227">
            <v>40.69</v>
          </cell>
          <cell r="AE1227">
            <v>1.528615085</v>
          </cell>
        </row>
        <row r="1228">
          <cell r="C1228" t="str">
            <v>Peru</v>
          </cell>
          <cell r="D1228" t="str">
            <v>Telmex/Claro [Peru]</v>
          </cell>
          <cell r="E1228" t="str">
            <v>Cable</v>
          </cell>
          <cell r="F1228" t="str">
            <v>10,000 Kbps Internet</v>
          </cell>
          <cell r="G1228" t="str">
            <v>Up to</v>
          </cell>
          <cell r="H1228">
            <v>10000</v>
          </cell>
          <cell r="I1228" t="str">
            <v>Kbps</v>
          </cell>
          <cell r="J1228">
            <v>10</v>
          </cell>
          <cell r="M1228" t="str">
            <v>Unlimited</v>
          </cell>
          <cell r="O1228" t="str">
            <v>Unlimited</v>
          </cell>
          <cell r="P1228" t="str">
            <v>PEN</v>
          </cell>
          <cell r="Q1228">
            <v>0</v>
          </cell>
          <cell r="R1228">
            <v>0</v>
          </cell>
          <cell r="S1228">
            <v>160</v>
          </cell>
          <cell r="W1228" t="str">
            <v>No</v>
          </cell>
          <cell r="X1228" t="str">
            <v>No</v>
          </cell>
          <cell r="Y1228" t="str">
            <v>No</v>
          </cell>
          <cell r="AA1228" t="str">
            <v>Yes</v>
          </cell>
          <cell r="AB1228">
            <v>0.16</v>
          </cell>
          <cell r="AC1228">
            <v>2.9</v>
          </cell>
          <cell r="AD1228">
            <v>55.17</v>
          </cell>
          <cell r="AE1228">
            <v>1.528615085</v>
          </cell>
        </row>
        <row r="1229">
          <cell r="C1229" t="str">
            <v>Peru</v>
          </cell>
          <cell r="D1229" t="str">
            <v>Telmex/Claro [Peru]</v>
          </cell>
          <cell r="E1229" t="str">
            <v>Cable</v>
          </cell>
          <cell r="F1229" t="str">
            <v>20,000 Kbps Internet</v>
          </cell>
          <cell r="G1229" t="str">
            <v>Up to</v>
          </cell>
          <cell r="H1229">
            <v>20000</v>
          </cell>
          <cell r="I1229" t="str">
            <v>Kbps</v>
          </cell>
          <cell r="J1229">
            <v>20</v>
          </cell>
          <cell r="M1229" t="str">
            <v>Unlimited</v>
          </cell>
          <cell r="O1229" t="str">
            <v>Unlimited</v>
          </cell>
          <cell r="P1229" t="str">
            <v>PEN</v>
          </cell>
          <cell r="Q1229">
            <v>0</v>
          </cell>
          <cell r="R1229">
            <v>0</v>
          </cell>
          <cell r="S1229">
            <v>398</v>
          </cell>
          <cell r="W1229" t="str">
            <v>No</v>
          </cell>
          <cell r="X1229" t="str">
            <v>No</v>
          </cell>
          <cell r="Y1229" t="str">
            <v>No</v>
          </cell>
          <cell r="AA1229" t="str">
            <v>Yes</v>
          </cell>
          <cell r="AB1229">
            <v>0.16</v>
          </cell>
          <cell r="AC1229">
            <v>2.9</v>
          </cell>
          <cell r="AD1229">
            <v>137.24</v>
          </cell>
          <cell r="AE1229">
            <v>1.528615085</v>
          </cell>
        </row>
        <row r="1230">
          <cell r="C1230" t="str">
            <v>Peru</v>
          </cell>
          <cell r="D1230" t="str">
            <v>Telmex/Claro [Peru]</v>
          </cell>
          <cell r="E1230" t="str">
            <v>Cable</v>
          </cell>
          <cell r="F1230" t="str">
            <v>45000 Kbps Internet</v>
          </cell>
          <cell r="G1230" t="str">
            <v>Up to</v>
          </cell>
          <cell r="H1230">
            <v>45000</v>
          </cell>
          <cell r="I1230" t="str">
            <v>Kbps</v>
          </cell>
          <cell r="J1230">
            <v>45</v>
          </cell>
          <cell r="M1230" t="str">
            <v>Unlimited</v>
          </cell>
          <cell r="O1230" t="str">
            <v>Unlimited</v>
          </cell>
          <cell r="P1230" t="str">
            <v>PEN</v>
          </cell>
          <cell r="Q1230">
            <v>0</v>
          </cell>
          <cell r="R1230">
            <v>0</v>
          </cell>
          <cell r="S1230">
            <v>518</v>
          </cell>
          <cell r="W1230" t="str">
            <v>No</v>
          </cell>
          <cell r="X1230" t="str">
            <v>No</v>
          </cell>
          <cell r="Y1230" t="str">
            <v>No</v>
          </cell>
          <cell r="AA1230" t="str">
            <v>Yes</v>
          </cell>
          <cell r="AB1230">
            <v>0.16</v>
          </cell>
          <cell r="AC1230">
            <v>2.9</v>
          </cell>
          <cell r="AD1230">
            <v>178.62</v>
          </cell>
          <cell r="AE1230">
            <v>1.528615085</v>
          </cell>
        </row>
        <row r="1231">
          <cell r="C1231" t="str">
            <v>Peru</v>
          </cell>
          <cell r="D1231" t="str">
            <v>Telmex/Claro [Peru]</v>
          </cell>
          <cell r="E1231" t="str">
            <v>Cable</v>
          </cell>
          <cell r="F1231" t="str">
            <v>60000 Kbps Internet</v>
          </cell>
          <cell r="G1231" t="str">
            <v>Up to</v>
          </cell>
          <cell r="H1231">
            <v>60000</v>
          </cell>
          <cell r="I1231" t="str">
            <v>Kbps</v>
          </cell>
          <cell r="J1231">
            <v>60</v>
          </cell>
          <cell r="M1231" t="str">
            <v>Unlimited</v>
          </cell>
          <cell r="O1231" t="str">
            <v>Unlimited</v>
          </cell>
          <cell r="P1231" t="str">
            <v>PEN</v>
          </cell>
          <cell r="Q1231">
            <v>0</v>
          </cell>
          <cell r="R1231">
            <v>0</v>
          </cell>
          <cell r="S1231">
            <v>645</v>
          </cell>
          <cell r="W1231" t="str">
            <v>No</v>
          </cell>
          <cell r="X1231" t="str">
            <v>No</v>
          </cell>
          <cell r="Y1231" t="str">
            <v>No</v>
          </cell>
          <cell r="AA1231" t="str">
            <v>Yes</v>
          </cell>
          <cell r="AB1231">
            <v>0.16</v>
          </cell>
          <cell r="AC1231">
            <v>2.9</v>
          </cell>
          <cell r="AD1231">
            <v>222.41</v>
          </cell>
          <cell r="AE1231">
            <v>1.528615085</v>
          </cell>
        </row>
        <row r="1232">
          <cell r="C1232" t="str">
            <v>Philippines</v>
          </cell>
          <cell r="D1232" t="str">
            <v>Bayantel [Philippines]</v>
          </cell>
          <cell r="E1232" t="str">
            <v>ADSL</v>
          </cell>
          <cell r="F1232" t="str">
            <v>bayanDSL</v>
          </cell>
          <cell r="G1232" t="str">
            <v>Up to</v>
          </cell>
          <cell r="H1232">
            <v>1</v>
          </cell>
          <cell r="I1232" t="str">
            <v>Mbps</v>
          </cell>
          <cell r="J1232">
            <v>1</v>
          </cell>
          <cell r="M1232" t="str">
            <v>Unlimited</v>
          </cell>
          <cell r="O1232" t="str">
            <v>Unlimited</v>
          </cell>
          <cell r="P1232" t="str">
            <v>PHP</v>
          </cell>
          <cell r="Q1232">
            <v>499</v>
          </cell>
          <cell r="R1232">
            <v>0</v>
          </cell>
          <cell r="S1232">
            <v>999</v>
          </cell>
          <cell r="W1232" t="str">
            <v>No</v>
          </cell>
          <cell r="X1232" t="str">
            <v>No</v>
          </cell>
          <cell r="Y1232" t="str">
            <v>No</v>
          </cell>
          <cell r="AA1232" t="str">
            <v>?</v>
          </cell>
          <cell r="AB1232">
            <v>0.12</v>
          </cell>
          <cell r="AC1232">
            <v>44.96</v>
          </cell>
          <cell r="AD1232">
            <v>22.22</v>
          </cell>
          <cell r="AE1232">
            <v>17.963199970000002</v>
          </cell>
        </row>
        <row r="1233">
          <cell r="C1233" t="str">
            <v>Philippines</v>
          </cell>
          <cell r="D1233" t="str">
            <v>Bayantel [Philippines]</v>
          </cell>
          <cell r="E1233" t="str">
            <v>ADSL</v>
          </cell>
          <cell r="F1233" t="str">
            <v>bayanDSL</v>
          </cell>
          <cell r="G1233" t="str">
            <v>Up to</v>
          </cell>
          <cell r="H1233">
            <v>2</v>
          </cell>
          <cell r="I1233" t="str">
            <v>Mbps</v>
          </cell>
          <cell r="J1233">
            <v>2</v>
          </cell>
          <cell r="M1233" t="str">
            <v>Unlimited</v>
          </cell>
          <cell r="O1233" t="str">
            <v>Unlimited</v>
          </cell>
          <cell r="P1233" t="str">
            <v>PHP</v>
          </cell>
          <cell r="Q1233">
            <v>499</v>
          </cell>
          <cell r="R1233">
            <v>0</v>
          </cell>
          <cell r="S1233">
            <v>1099</v>
          </cell>
          <cell r="W1233" t="str">
            <v>No</v>
          </cell>
          <cell r="X1233" t="str">
            <v>No</v>
          </cell>
          <cell r="Y1233" t="str">
            <v>No</v>
          </cell>
          <cell r="AA1233" t="str">
            <v>?</v>
          </cell>
          <cell r="AB1233">
            <v>0.12</v>
          </cell>
          <cell r="AC1233">
            <v>44.96</v>
          </cell>
          <cell r="AD1233">
            <v>24.44</v>
          </cell>
          <cell r="AE1233">
            <v>17.963199970000002</v>
          </cell>
        </row>
        <row r="1234">
          <cell r="C1234" t="str">
            <v>Philippines</v>
          </cell>
          <cell r="D1234" t="str">
            <v>Bayantel [Philippines]</v>
          </cell>
          <cell r="E1234" t="str">
            <v>ADSL</v>
          </cell>
          <cell r="F1234" t="str">
            <v>bayanDSL</v>
          </cell>
          <cell r="G1234" t="str">
            <v>Up to</v>
          </cell>
          <cell r="H1234">
            <v>3</v>
          </cell>
          <cell r="I1234" t="str">
            <v>Mbps</v>
          </cell>
          <cell r="J1234">
            <v>3</v>
          </cell>
          <cell r="M1234" t="str">
            <v>Unlimited</v>
          </cell>
          <cell r="O1234" t="str">
            <v>Unlimited</v>
          </cell>
          <cell r="P1234" t="str">
            <v>PHP</v>
          </cell>
          <cell r="Q1234">
            <v>499</v>
          </cell>
          <cell r="R1234">
            <v>0</v>
          </cell>
          <cell r="S1234">
            <v>1299</v>
          </cell>
          <cell r="W1234" t="str">
            <v>No</v>
          </cell>
          <cell r="X1234" t="str">
            <v>No</v>
          </cell>
          <cell r="Y1234" t="str">
            <v>No</v>
          </cell>
          <cell r="AA1234" t="str">
            <v>?</v>
          </cell>
          <cell r="AB1234">
            <v>0.12</v>
          </cell>
          <cell r="AC1234">
            <v>44.96</v>
          </cell>
          <cell r="AD1234">
            <v>28.89</v>
          </cell>
          <cell r="AE1234">
            <v>17.963199970000002</v>
          </cell>
        </row>
        <row r="1235">
          <cell r="C1235" t="str">
            <v>Philippines</v>
          </cell>
          <cell r="D1235" t="str">
            <v>Bayantel [Philippines]</v>
          </cell>
          <cell r="E1235" t="str">
            <v>ADSL</v>
          </cell>
          <cell r="F1235" t="str">
            <v>bayanDSL</v>
          </cell>
          <cell r="G1235" t="str">
            <v>Up to</v>
          </cell>
          <cell r="H1235">
            <v>4</v>
          </cell>
          <cell r="I1235" t="str">
            <v>Mbps</v>
          </cell>
          <cell r="J1235">
            <v>4</v>
          </cell>
          <cell r="M1235" t="str">
            <v>Unlimited</v>
          </cell>
          <cell r="O1235" t="str">
            <v>Unlimited</v>
          </cell>
          <cell r="P1235" t="str">
            <v>PHP</v>
          </cell>
          <cell r="Q1235">
            <v>499</v>
          </cell>
          <cell r="R1235">
            <v>0</v>
          </cell>
          <cell r="S1235">
            <v>1699</v>
          </cell>
          <cell r="W1235" t="str">
            <v>No</v>
          </cell>
          <cell r="X1235" t="str">
            <v>No</v>
          </cell>
          <cell r="Y1235" t="str">
            <v>No</v>
          </cell>
          <cell r="AA1235" t="str">
            <v>?</v>
          </cell>
          <cell r="AB1235">
            <v>0.12</v>
          </cell>
          <cell r="AC1235">
            <v>44.96</v>
          </cell>
          <cell r="AD1235">
            <v>37.79</v>
          </cell>
          <cell r="AE1235">
            <v>17.963199970000002</v>
          </cell>
        </row>
        <row r="1236">
          <cell r="C1236" t="str">
            <v>Philippines</v>
          </cell>
          <cell r="D1236" t="str">
            <v>Bayantel [Philippines]</v>
          </cell>
          <cell r="E1236" t="str">
            <v>ADSL</v>
          </cell>
          <cell r="F1236" t="str">
            <v>bayanDSL</v>
          </cell>
          <cell r="G1236" t="str">
            <v>Up to</v>
          </cell>
          <cell r="H1236">
            <v>5</v>
          </cell>
          <cell r="I1236" t="str">
            <v>Mbps</v>
          </cell>
          <cell r="J1236">
            <v>5</v>
          </cell>
          <cell r="M1236" t="str">
            <v>Unlimited</v>
          </cell>
          <cell r="O1236" t="str">
            <v>Unlimited</v>
          </cell>
          <cell r="P1236" t="str">
            <v>PHP</v>
          </cell>
          <cell r="Q1236">
            <v>499</v>
          </cell>
          <cell r="R1236">
            <v>0</v>
          </cell>
          <cell r="S1236">
            <v>2099</v>
          </cell>
          <cell r="W1236" t="str">
            <v>No</v>
          </cell>
          <cell r="X1236" t="str">
            <v>No</v>
          </cell>
          <cell r="Y1236" t="str">
            <v>No</v>
          </cell>
          <cell r="AA1236" t="str">
            <v>?</v>
          </cell>
          <cell r="AB1236">
            <v>0.12</v>
          </cell>
          <cell r="AC1236">
            <v>44.96</v>
          </cell>
          <cell r="AD1236">
            <v>46.69</v>
          </cell>
          <cell r="AE1236">
            <v>17.963199970000002</v>
          </cell>
        </row>
        <row r="1237">
          <cell r="C1237" t="str">
            <v>Philippines</v>
          </cell>
          <cell r="D1237" t="str">
            <v>Bayantel [Philippines]</v>
          </cell>
          <cell r="E1237" t="str">
            <v>ADSL</v>
          </cell>
          <cell r="F1237" t="str">
            <v>bayanDSL</v>
          </cell>
          <cell r="G1237" t="str">
            <v>Up to</v>
          </cell>
          <cell r="H1237">
            <v>2</v>
          </cell>
          <cell r="I1237" t="str">
            <v>Mbps</v>
          </cell>
          <cell r="J1237">
            <v>2</v>
          </cell>
          <cell r="M1237" t="str">
            <v>Unlimited</v>
          </cell>
          <cell r="O1237" t="str">
            <v>Unlimited</v>
          </cell>
          <cell r="P1237" t="str">
            <v>PHP</v>
          </cell>
          <cell r="Q1237">
            <v>499</v>
          </cell>
          <cell r="R1237">
            <v>0</v>
          </cell>
          <cell r="S1237">
            <v>1299</v>
          </cell>
          <cell r="W1237" t="str">
            <v>No</v>
          </cell>
          <cell r="X1237" t="str">
            <v>No</v>
          </cell>
          <cell r="Y1237" t="str">
            <v>Yes</v>
          </cell>
          <cell r="AA1237" t="str">
            <v>?</v>
          </cell>
          <cell r="AB1237">
            <v>0.12</v>
          </cell>
          <cell r="AC1237">
            <v>44.96</v>
          </cell>
          <cell r="AD1237">
            <v>28.89</v>
          </cell>
          <cell r="AE1237">
            <v>17.963199970000002</v>
          </cell>
        </row>
        <row r="1238">
          <cell r="C1238" t="str">
            <v>Philippines</v>
          </cell>
          <cell r="D1238" t="str">
            <v>Bayantel [Philippines]</v>
          </cell>
          <cell r="E1238" t="str">
            <v>ADSL</v>
          </cell>
          <cell r="F1238" t="str">
            <v>bayanDSL</v>
          </cell>
          <cell r="G1238" t="str">
            <v>Up to</v>
          </cell>
          <cell r="H1238">
            <v>3</v>
          </cell>
          <cell r="I1238" t="str">
            <v>Mbps</v>
          </cell>
          <cell r="J1238">
            <v>3</v>
          </cell>
          <cell r="M1238" t="str">
            <v>Unlimited</v>
          </cell>
          <cell r="O1238" t="str">
            <v>Unlimited</v>
          </cell>
          <cell r="P1238" t="str">
            <v>PHP</v>
          </cell>
          <cell r="Q1238">
            <v>499</v>
          </cell>
          <cell r="R1238">
            <v>0</v>
          </cell>
          <cell r="S1238">
            <v>1499</v>
          </cell>
          <cell r="W1238" t="str">
            <v>No</v>
          </cell>
          <cell r="X1238" t="str">
            <v>No</v>
          </cell>
          <cell r="Y1238" t="str">
            <v>Yes</v>
          </cell>
          <cell r="AA1238" t="str">
            <v>?</v>
          </cell>
          <cell r="AB1238">
            <v>0.12</v>
          </cell>
          <cell r="AC1238">
            <v>44.96</v>
          </cell>
          <cell r="AD1238">
            <v>33.340000000000003</v>
          </cell>
          <cell r="AE1238">
            <v>17.963199970000002</v>
          </cell>
        </row>
        <row r="1239">
          <cell r="C1239" t="str">
            <v>Philippines</v>
          </cell>
          <cell r="D1239" t="str">
            <v>Bayantel [Philippines]</v>
          </cell>
          <cell r="E1239" t="str">
            <v>ADSL</v>
          </cell>
          <cell r="F1239" t="str">
            <v>bayanDSL</v>
          </cell>
          <cell r="G1239" t="str">
            <v>Up to</v>
          </cell>
          <cell r="H1239">
            <v>4</v>
          </cell>
          <cell r="I1239" t="str">
            <v>Mbps</v>
          </cell>
          <cell r="J1239">
            <v>4</v>
          </cell>
          <cell r="M1239" t="str">
            <v>Unlimited</v>
          </cell>
          <cell r="O1239" t="str">
            <v>Unlimited</v>
          </cell>
          <cell r="P1239" t="str">
            <v>PHP</v>
          </cell>
          <cell r="Q1239">
            <v>499</v>
          </cell>
          <cell r="R1239">
            <v>0</v>
          </cell>
          <cell r="S1239">
            <v>1999</v>
          </cell>
          <cell r="W1239" t="str">
            <v>No</v>
          </cell>
          <cell r="X1239" t="str">
            <v>No</v>
          </cell>
          <cell r="Y1239" t="str">
            <v>Yes</v>
          </cell>
          <cell r="AA1239" t="str">
            <v>?</v>
          </cell>
          <cell r="AB1239">
            <v>0.12</v>
          </cell>
          <cell r="AC1239">
            <v>44.96</v>
          </cell>
          <cell r="AD1239">
            <v>44.46</v>
          </cell>
          <cell r="AE1239">
            <v>17.963199970000002</v>
          </cell>
        </row>
        <row r="1240">
          <cell r="C1240" t="str">
            <v>Philippines</v>
          </cell>
          <cell r="D1240" t="str">
            <v>Bayantel [Philippines]</v>
          </cell>
          <cell r="E1240" t="str">
            <v>ADSL</v>
          </cell>
          <cell r="F1240" t="str">
            <v>bayanDSL</v>
          </cell>
          <cell r="G1240" t="str">
            <v>Up to</v>
          </cell>
          <cell r="H1240">
            <v>5</v>
          </cell>
          <cell r="I1240" t="str">
            <v>Mbps</v>
          </cell>
          <cell r="J1240">
            <v>5</v>
          </cell>
          <cell r="M1240" t="str">
            <v>Unlimited</v>
          </cell>
          <cell r="O1240" t="str">
            <v>Unlimited</v>
          </cell>
          <cell r="P1240" t="str">
            <v>PHP</v>
          </cell>
          <cell r="Q1240">
            <v>499</v>
          </cell>
          <cell r="R1240">
            <v>0</v>
          </cell>
          <cell r="S1240">
            <v>2399</v>
          </cell>
          <cell r="W1240" t="str">
            <v>No</v>
          </cell>
          <cell r="X1240" t="str">
            <v>No</v>
          </cell>
          <cell r="Y1240" t="str">
            <v>Yes</v>
          </cell>
          <cell r="AA1240" t="str">
            <v>?</v>
          </cell>
          <cell r="AB1240">
            <v>0.12</v>
          </cell>
          <cell r="AC1240">
            <v>44.96</v>
          </cell>
          <cell r="AD1240">
            <v>53.36</v>
          </cell>
          <cell r="AE1240">
            <v>17.963199970000002</v>
          </cell>
        </row>
        <row r="1241">
          <cell r="C1241" t="str">
            <v>Philippines</v>
          </cell>
          <cell r="D1241" t="str">
            <v>Globe [Philippines]</v>
          </cell>
          <cell r="E1241" t="str">
            <v>Various</v>
          </cell>
          <cell r="F1241" t="str">
            <v>Tattoo</v>
          </cell>
          <cell r="G1241" t="str">
            <v>Up to</v>
          </cell>
          <cell r="H1241">
            <v>2</v>
          </cell>
          <cell r="I1241" t="str">
            <v>Mbps</v>
          </cell>
          <cell r="J1241">
            <v>2</v>
          </cell>
          <cell r="M1241" t="str">
            <v>Unlimited</v>
          </cell>
          <cell r="O1241" t="str">
            <v>Unlimited</v>
          </cell>
          <cell r="P1241" t="str">
            <v>PHP</v>
          </cell>
          <cell r="Q1241">
            <v>1000</v>
          </cell>
          <cell r="R1241">
            <v>0</v>
          </cell>
          <cell r="S1241">
            <v>1099</v>
          </cell>
          <cell r="V1241">
            <v>12</v>
          </cell>
          <cell r="W1241" t="str">
            <v>No</v>
          </cell>
          <cell r="X1241" t="str">
            <v>No</v>
          </cell>
          <cell r="Y1241" t="str">
            <v>Yes</v>
          </cell>
          <cell r="Z1241" t="str">
            <v>Free on-net calls</v>
          </cell>
          <cell r="AA1241" t="str">
            <v>?</v>
          </cell>
          <cell r="AB1241">
            <v>0.12</v>
          </cell>
          <cell r="AC1241">
            <v>44.96</v>
          </cell>
          <cell r="AD1241">
            <v>24.44</v>
          </cell>
          <cell r="AE1241">
            <v>17.963199970000002</v>
          </cell>
        </row>
        <row r="1242">
          <cell r="C1242" t="str">
            <v>Philippines</v>
          </cell>
          <cell r="D1242" t="str">
            <v>Globe [Philippines]</v>
          </cell>
          <cell r="E1242" t="str">
            <v>Various</v>
          </cell>
          <cell r="F1242" t="str">
            <v>Tattoo</v>
          </cell>
          <cell r="G1242" t="str">
            <v>Up to</v>
          </cell>
          <cell r="H1242">
            <v>3</v>
          </cell>
          <cell r="I1242" t="str">
            <v>Mbps</v>
          </cell>
          <cell r="J1242">
            <v>3</v>
          </cell>
          <cell r="M1242" t="str">
            <v>Unlimited</v>
          </cell>
          <cell r="O1242" t="str">
            <v>Unlimited</v>
          </cell>
          <cell r="P1242" t="str">
            <v>PHP</v>
          </cell>
          <cell r="Q1242">
            <v>1000</v>
          </cell>
          <cell r="R1242">
            <v>0</v>
          </cell>
          <cell r="S1242">
            <v>1299</v>
          </cell>
          <cell r="V1242">
            <v>12</v>
          </cell>
          <cell r="W1242" t="str">
            <v>No</v>
          </cell>
          <cell r="X1242" t="str">
            <v>No</v>
          </cell>
          <cell r="Y1242" t="str">
            <v>Yes</v>
          </cell>
          <cell r="Z1242" t="str">
            <v>Free on-net calls</v>
          </cell>
          <cell r="AA1242" t="str">
            <v>?</v>
          </cell>
          <cell r="AB1242">
            <v>0.12</v>
          </cell>
          <cell r="AC1242">
            <v>44.96</v>
          </cell>
          <cell r="AD1242">
            <v>28.89</v>
          </cell>
          <cell r="AE1242">
            <v>17.963199970000002</v>
          </cell>
        </row>
        <row r="1243">
          <cell r="C1243" t="str">
            <v>Philippines</v>
          </cell>
          <cell r="D1243" t="str">
            <v>Globe [Philippines]</v>
          </cell>
          <cell r="E1243" t="str">
            <v>Various</v>
          </cell>
          <cell r="F1243" t="str">
            <v>Tattoo</v>
          </cell>
          <cell r="G1243" t="str">
            <v>Up to</v>
          </cell>
          <cell r="H1243">
            <v>5</v>
          </cell>
          <cell r="I1243" t="str">
            <v>Mbps</v>
          </cell>
          <cell r="J1243">
            <v>5</v>
          </cell>
          <cell r="M1243" t="str">
            <v>Unlimited</v>
          </cell>
          <cell r="O1243" t="str">
            <v>Unlimited</v>
          </cell>
          <cell r="P1243" t="str">
            <v>PHP</v>
          </cell>
          <cell r="Q1243">
            <v>1000</v>
          </cell>
          <cell r="R1243">
            <v>0</v>
          </cell>
          <cell r="S1243">
            <v>1599</v>
          </cell>
          <cell r="V1243">
            <v>12</v>
          </cell>
          <cell r="W1243" t="str">
            <v>No</v>
          </cell>
          <cell r="X1243" t="str">
            <v>No</v>
          </cell>
          <cell r="Y1243" t="str">
            <v>Yes</v>
          </cell>
          <cell r="Z1243" t="str">
            <v>Free on-net calls</v>
          </cell>
          <cell r="AA1243" t="str">
            <v>?</v>
          </cell>
          <cell r="AB1243">
            <v>0.12</v>
          </cell>
          <cell r="AC1243">
            <v>44.96</v>
          </cell>
          <cell r="AD1243">
            <v>35.56</v>
          </cell>
          <cell r="AE1243">
            <v>17.963199970000002</v>
          </cell>
        </row>
        <row r="1244">
          <cell r="C1244" t="str">
            <v>Philippines</v>
          </cell>
          <cell r="D1244" t="str">
            <v>Globe [Philippines]</v>
          </cell>
          <cell r="E1244" t="str">
            <v>Various</v>
          </cell>
          <cell r="F1244" t="str">
            <v>Tattoo</v>
          </cell>
          <cell r="G1244" t="str">
            <v>Up to</v>
          </cell>
          <cell r="H1244">
            <v>7</v>
          </cell>
          <cell r="I1244" t="str">
            <v>Mbps</v>
          </cell>
          <cell r="J1244">
            <v>7</v>
          </cell>
          <cell r="M1244" t="str">
            <v>Unlimited</v>
          </cell>
          <cell r="O1244" t="str">
            <v>Unlimited</v>
          </cell>
          <cell r="P1244" t="str">
            <v>PHP</v>
          </cell>
          <cell r="Q1244">
            <v>1000</v>
          </cell>
          <cell r="R1244">
            <v>0</v>
          </cell>
          <cell r="S1244">
            <v>2499</v>
          </cell>
          <cell r="V1244">
            <v>12</v>
          </cell>
          <cell r="W1244" t="str">
            <v>No</v>
          </cell>
          <cell r="X1244" t="str">
            <v>No</v>
          </cell>
          <cell r="Y1244" t="str">
            <v>Yes</v>
          </cell>
          <cell r="Z1244" t="str">
            <v>Free on-net calls</v>
          </cell>
          <cell r="AA1244" t="str">
            <v>?</v>
          </cell>
          <cell r="AB1244">
            <v>0.12</v>
          </cell>
          <cell r="AC1244">
            <v>44.96</v>
          </cell>
          <cell r="AD1244">
            <v>55.58</v>
          </cell>
          <cell r="AE1244">
            <v>17.963199970000002</v>
          </cell>
        </row>
        <row r="1245">
          <cell r="C1245" t="str">
            <v>Philippines</v>
          </cell>
          <cell r="D1245" t="str">
            <v>Globe [Philippines]</v>
          </cell>
          <cell r="E1245" t="str">
            <v>Various</v>
          </cell>
          <cell r="F1245" t="str">
            <v>Tattoo</v>
          </cell>
          <cell r="G1245" t="str">
            <v>Up to</v>
          </cell>
          <cell r="H1245">
            <v>10</v>
          </cell>
          <cell r="I1245" t="str">
            <v>Mbps</v>
          </cell>
          <cell r="J1245">
            <v>10</v>
          </cell>
          <cell r="M1245" t="str">
            <v>Unlimited</v>
          </cell>
          <cell r="O1245" t="str">
            <v>Unlimited</v>
          </cell>
          <cell r="P1245" t="str">
            <v>PHP</v>
          </cell>
          <cell r="Q1245">
            <v>1000</v>
          </cell>
          <cell r="R1245">
            <v>0</v>
          </cell>
          <cell r="S1245">
            <v>3499</v>
          </cell>
          <cell r="V1245">
            <v>12</v>
          </cell>
          <cell r="W1245" t="str">
            <v>No</v>
          </cell>
          <cell r="X1245" t="str">
            <v>No</v>
          </cell>
          <cell r="Y1245" t="str">
            <v>Yes</v>
          </cell>
          <cell r="Z1245" t="str">
            <v>Free on-net calls</v>
          </cell>
          <cell r="AA1245" t="str">
            <v>?</v>
          </cell>
          <cell r="AB1245">
            <v>0.12</v>
          </cell>
          <cell r="AC1245">
            <v>44.96</v>
          </cell>
          <cell r="AD1245">
            <v>77.819999999999993</v>
          </cell>
          <cell r="AE1245">
            <v>17.963199970000002</v>
          </cell>
        </row>
        <row r="1246">
          <cell r="C1246" t="str">
            <v>Philippines</v>
          </cell>
          <cell r="D1246" t="str">
            <v>Globe [Philippines]</v>
          </cell>
          <cell r="E1246" t="str">
            <v>Various</v>
          </cell>
          <cell r="F1246" t="str">
            <v>Tattoo</v>
          </cell>
          <cell r="G1246" t="str">
            <v>Up to</v>
          </cell>
          <cell r="H1246">
            <v>15</v>
          </cell>
          <cell r="I1246" t="str">
            <v>Mbps</v>
          </cell>
          <cell r="J1246">
            <v>15</v>
          </cell>
          <cell r="M1246" t="str">
            <v>Unlimited</v>
          </cell>
          <cell r="O1246" t="str">
            <v>Unlimited</v>
          </cell>
          <cell r="P1246" t="str">
            <v>PHP</v>
          </cell>
          <cell r="Q1246">
            <v>1000</v>
          </cell>
          <cell r="R1246">
            <v>0</v>
          </cell>
          <cell r="S1246">
            <v>3999</v>
          </cell>
          <cell r="V1246">
            <v>12</v>
          </cell>
          <cell r="W1246" t="str">
            <v>No</v>
          </cell>
          <cell r="X1246" t="str">
            <v>No</v>
          </cell>
          <cell r="Y1246" t="str">
            <v>Yes</v>
          </cell>
          <cell r="Z1246" t="str">
            <v>Free on-net calls</v>
          </cell>
          <cell r="AA1246" t="str">
            <v>?</v>
          </cell>
          <cell r="AB1246">
            <v>0.12</v>
          </cell>
          <cell r="AC1246">
            <v>44.96</v>
          </cell>
          <cell r="AD1246">
            <v>88.95</v>
          </cell>
          <cell r="AE1246">
            <v>17.963199970000002</v>
          </cell>
        </row>
        <row r="1247">
          <cell r="C1247" t="str">
            <v>Philippines</v>
          </cell>
          <cell r="D1247" t="str">
            <v>Globe [Philippines]</v>
          </cell>
          <cell r="E1247" t="str">
            <v>Various</v>
          </cell>
          <cell r="F1247" t="str">
            <v>Tattoo</v>
          </cell>
          <cell r="G1247" t="str">
            <v>Up to</v>
          </cell>
          <cell r="H1247">
            <v>20</v>
          </cell>
          <cell r="I1247" t="str">
            <v>Mbps</v>
          </cell>
          <cell r="J1247">
            <v>20</v>
          </cell>
          <cell r="M1247" t="str">
            <v>Unlimited</v>
          </cell>
          <cell r="O1247" t="str">
            <v>Unlimited</v>
          </cell>
          <cell r="P1247" t="str">
            <v>PHP</v>
          </cell>
          <cell r="Q1247">
            <v>1000</v>
          </cell>
          <cell r="R1247">
            <v>0</v>
          </cell>
          <cell r="S1247">
            <v>4999</v>
          </cell>
          <cell r="V1247">
            <v>12</v>
          </cell>
          <cell r="W1247" t="str">
            <v>No</v>
          </cell>
          <cell r="X1247" t="str">
            <v>No</v>
          </cell>
          <cell r="Y1247" t="str">
            <v>Yes</v>
          </cell>
          <cell r="Z1247" t="str">
            <v>Free on-net calls</v>
          </cell>
          <cell r="AA1247" t="str">
            <v>?</v>
          </cell>
          <cell r="AB1247">
            <v>0.12</v>
          </cell>
          <cell r="AC1247">
            <v>44.96</v>
          </cell>
          <cell r="AD1247">
            <v>111.19</v>
          </cell>
          <cell r="AE1247">
            <v>17.963199970000002</v>
          </cell>
        </row>
        <row r="1248">
          <cell r="C1248" t="str">
            <v>Philippines</v>
          </cell>
          <cell r="D1248" t="str">
            <v>Globe [Philippines]</v>
          </cell>
          <cell r="E1248" t="str">
            <v>Various</v>
          </cell>
          <cell r="F1248" t="str">
            <v>Tattoo</v>
          </cell>
          <cell r="G1248" t="str">
            <v>Up to</v>
          </cell>
          <cell r="H1248">
            <v>50</v>
          </cell>
          <cell r="I1248" t="str">
            <v>Mbps</v>
          </cell>
          <cell r="J1248">
            <v>50</v>
          </cell>
          <cell r="M1248" t="str">
            <v>Unlimited</v>
          </cell>
          <cell r="O1248" t="str">
            <v>Unlimited</v>
          </cell>
          <cell r="P1248" t="str">
            <v>PHP</v>
          </cell>
          <cell r="Q1248">
            <v>1000</v>
          </cell>
          <cell r="R1248">
            <v>0</v>
          </cell>
          <cell r="S1248">
            <v>6999</v>
          </cell>
          <cell r="V1248">
            <v>12</v>
          </cell>
          <cell r="W1248" t="str">
            <v>No</v>
          </cell>
          <cell r="X1248" t="str">
            <v>No</v>
          </cell>
          <cell r="Y1248" t="str">
            <v>Yes</v>
          </cell>
          <cell r="Z1248" t="str">
            <v>Free on-net calls</v>
          </cell>
          <cell r="AA1248" t="str">
            <v>?</v>
          </cell>
          <cell r="AB1248">
            <v>0.12</v>
          </cell>
          <cell r="AC1248">
            <v>44.96</v>
          </cell>
          <cell r="AD1248">
            <v>155.66999999999999</v>
          </cell>
          <cell r="AE1248">
            <v>17.963199970000002</v>
          </cell>
        </row>
        <row r="1249">
          <cell r="C1249" t="str">
            <v>Philippines</v>
          </cell>
          <cell r="D1249" t="str">
            <v>Globe [Philippines]</v>
          </cell>
          <cell r="E1249" t="str">
            <v>Various</v>
          </cell>
          <cell r="F1249" t="str">
            <v>Tattoo</v>
          </cell>
          <cell r="G1249" t="str">
            <v>Up to</v>
          </cell>
          <cell r="H1249">
            <v>100</v>
          </cell>
          <cell r="I1249" t="str">
            <v>Mbps</v>
          </cell>
          <cell r="J1249">
            <v>100</v>
          </cell>
          <cell r="M1249" t="str">
            <v>Unlimited</v>
          </cell>
          <cell r="O1249" t="str">
            <v>Unlimited</v>
          </cell>
          <cell r="P1249" t="str">
            <v>PHP</v>
          </cell>
          <cell r="Q1249">
            <v>1000</v>
          </cell>
          <cell r="R1249">
            <v>0</v>
          </cell>
          <cell r="S1249">
            <v>11999</v>
          </cell>
          <cell r="V1249">
            <v>12</v>
          </cell>
          <cell r="W1249" t="str">
            <v>No</v>
          </cell>
          <cell r="X1249" t="str">
            <v>No</v>
          </cell>
          <cell r="Y1249" t="str">
            <v>Yes</v>
          </cell>
          <cell r="Z1249" t="str">
            <v>Free on-net calls</v>
          </cell>
          <cell r="AA1249" t="str">
            <v>?</v>
          </cell>
          <cell r="AB1249">
            <v>0.12</v>
          </cell>
          <cell r="AC1249">
            <v>44.96</v>
          </cell>
          <cell r="AD1249">
            <v>266.88</v>
          </cell>
          <cell r="AE1249">
            <v>17.963199970000002</v>
          </cell>
        </row>
        <row r="1250">
          <cell r="C1250" t="str">
            <v>Philippines</v>
          </cell>
          <cell r="D1250" t="str">
            <v>Globe [Philippines]</v>
          </cell>
          <cell r="E1250" t="str">
            <v>Various</v>
          </cell>
          <cell r="F1250" t="str">
            <v>Tattoo</v>
          </cell>
          <cell r="G1250" t="str">
            <v>Up to</v>
          </cell>
          <cell r="H1250">
            <v>150</v>
          </cell>
          <cell r="I1250" t="str">
            <v>Mbps</v>
          </cell>
          <cell r="J1250">
            <v>150</v>
          </cell>
          <cell r="M1250" t="str">
            <v>Unlimited</v>
          </cell>
          <cell r="O1250" t="str">
            <v>Unlimited</v>
          </cell>
          <cell r="P1250" t="str">
            <v>PHP</v>
          </cell>
          <cell r="Q1250">
            <v>2200</v>
          </cell>
          <cell r="R1250">
            <v>0</v>
          </cell>
          <cell r="S1250">
            <v>16999</v>
          </cell>
          <cell r="V1250">
            <v>12</v>
          </cell>
          <cell r="W1250" t="str">
            <v>No</v>
          </cell>
          <cell r="X1250" t="str">
            <v>No</v>
          </cell>
          <cell r="Y1250" t="str">
            <v>Yes</v>
          </cell>
          <cell r="Z1250" t="str">
            <v>Free on-net calls</v>
          </cell>
          <cell r="AA1250" t="str">
            <v>?</v>
          </cell>
          <cell r="AB1250">
            <v>0.12</v>
          </cell>
          <cell r="AC1250">
            <v>44.96</v>
          </cell>
          <cell r="AD1250">
            <v>378.09</v>
          </cell>
          <cell r="AE1250">
            <v>17.963199970000002</v>
          </cell>
        </row>
        <row r="1251">
          <cell r="C1251" t="str">
            <v>Philippines</v>
          </cell>
          <cell r="D1251" t="str">
            <v>PLDT [Philippines]</v>
          </cell>
          <cell r="E1251" t="str">
            <v>ADSL</v>
          </cell>
          <cell r="F1251" t="str">
            <v>Plan 999</v>
          </cell>
          <cell r="G1251" t="str">
            <v>Up to</v>
          </cell>
          <cell r="H1251">
            <v>3</v>
          </cell>
          <cell r="I1251" t="str">
            <v>Mbps</v>
          </cell>
          <cell r="J1251">
            <v>3</v>
          </cell>
          <cell r="M1251" t="str">
            <v>Unlimited</v>
          </cell>
          <cell r="O1251" t="str">
            <v>Unlimited</v>
          </cell>
          <cell r="P1251" t="str">
            <v>PHP</v>
          </cell>
          <cell r="Q1251">
            <v>0</v>
          </cell>
          <cell r="R1251">
            <v>0</v>
          </cell>
          <cell r="S1251">
            <v>999</v>
          </cell>
          <cell r="V1251">
            <v>12</v>
          </cell>
          <cell r="W1251" t="str">
            <v>Yes</v>
          </cell>
          <cell r="X1251" t="str">
            <v>No</v>
          </cell>
          <cell r="Y1251" t="str">
            <v>No</v>
          </cell>
          <cell r="Z1251" t="str">
            <v>Free on-net calls</v>
          </cell>
          <cell r="AA1251" t="str">
            <v>?</v>
          </cell>
          <cell r="AB1251">
            <v>0.12</v>
          </cell>
          <cell r="AC1251">
            <v>44.96</v>
          </cell>
          <cell r="AD1251">
            <v>22.22</v>
          </cell>
          <cell r="AE1251">
            <v>17.963199970000002</v>
          </cell>
        </row>
        <row r="1252">
          <cell r="C1252" t="str">
            <v>Philippines</v>
          </cell>
          <cell r="D1252" t="str">
            <v>PLDT [Philippines]</v>
          </cell>
          <cell r="E1252" t="str">
            <v>ADSL</v>
          </cell>
          <cell r="F1252" t="str">
            <v>Plan 1995</v>
          </cell>
          <cell r="G1252" t="str">
            <v>Up to</v>
          </cell>
          <cell r="H1252">
            <v>5</v>
          </cell>
          <cell r="I1252" t="str">
            <v>Mbps</v>
          </cell>
          <cell r="J1252">
            <v>5</v>
          </cell>
          <cell r="M1252" t="str">
            <v>Unlimited</v>
          </cell>
          <cell r="O1252" t="str">
            <v>Unlimited</v>
          </cell>
          <cell r="P1252" t="str">
            <v>PHP</v>
          </cell>
          <cell r="Q1252">
            <v>0</v>
          </cell>
          <cell r="R1252">
            <v>0</v>
          </cell>
          <cell r="S1252">
            <v>1995</v>
          </cell>
          <cell r="V1252">
            <v>12</v>
          </cell>
          <cell r="W1252" t="str">
            <v>Yes</v>
          </cell>
          <cell r="X1252" t="str">
            <v>No</v>
          </cell>
          <cell r="Y1252" t="str">
            <v>No</v>
          </cell>
          <cell r="Z1252" t="str">
            <v>Free on-net calls</v>
          </cell>
          <cell r="AA1252" t="str">
            <v>?</v>
          </cell>
          <cell r="AB1252">
            <v>0.12</v>
          </cell>
          <cell r="AC1252">
            <v>44.96</v>
          </cell>
          <cell r="AD1252">
            <v>44.37</v>
          </cell>
          <cell r="AE1252">
            <v>17.963199970000002</v>
          </cell>
        </row>
        <row r="1253">
          <cell r="C1253" t="str">
            <v>Philippines</v>
          </cell>
          <cell r="D1253" t="str">
            <v>PLDT [Philippines]</v>
          </cell>
          <cell r="E1253" t="str">
            <v>ADSL</v>
          </cell>
          <cell r="F1253" t="str">
            <v>Plan 3000</v>
          </cell>
          <cell r="G1253" t="str">
            <v>Up to</v>
          </cell>
          <cell r="H1253">
            <v>8</v>
          </cell>
          <cell r="I1253" t="str">
            <v>Mbps</v>
          </cell>
          <cell r="J1253">
            <v>8</v>
          </cell>
          <cell r="M1253" t="str">
            <v>Unlimited</v>
          </cell>
          <cell r="O1253" t="str">
            <v>Unlimited</v>
          </cell>
          <cell r="P1253" t="str">
            <v>PHP</v>
          </cell>
          <cell r="Q1253">
            <v>0</v>
          </cell>
          <cell r="R1253">
            <v>0</v>
          </cell>
          <cell r="S1253">
            <v>3000</v>
          </cell>
          <cell r="V1253">
            <v>12</v>
          </cell>
          <cell r="W1253" t="str">
            <v>Yes</v>
          </cell>
          <cell r="X1253" t="str">
            <v>No</v>
          </cell>
          <cell r="Y1253" t="str">
            <v>No</v>
          </cell>
          <cell r="Z1253" t="str">
            <v>Free on-net calls</v>
          </cell>
          <cell r="AA1253" t="str">
            <v>?</v>
          </cell>
          <cell r="AB1253">
            <v>0.12</v>
          </cell>
          <cell r="AC1253">
            <v>44.96</v>
          </cell>
          <cell r="AD1253">
            <v>66.73</v>
          </cell>
          <cell r="AE1253">
            <v>17.963199970000002</v>
          </cell>
        </row>
        <row r="1254">
          <cell r="C1254" t="str">
            <v>Philippines</v>
          </cell>
          <cell r="D1254" t="str">
            <v>PLDT [Philippines]</v>
          </cell>
          <cell r="E1254" t="str">
            <v>ADSL</v>
          </cell>
          <cell r="F1254" t="str">
            <v>Plan 4000</v>
          </cell>
          <cell r="G1254" t="str">
            <v>Up to</v>
          </cell>
          <cell r="H1254">
            <v>10</v>
          </cell>
          <cell r="I1254" t="str">
            <v>Mbps</v>
          </cell>
          <cell r="J1254">
            <v>10</v>
          </cell>
          <cell r="M1254" t="str">
            <v>Unlimited</v>
          </cell>
          <cell r="O1254" t="str">
            <v>Unlimited</v>
          </cell>
          <cell r="P1254" t="str">
            <v>PHP</v>
          </cell>
          <cell r="Q1254">
            <v>0</v>
          </cell>
          <cell r="R1254">
            <v>0</v>
          </cell>
          <cell r="S1254">
            <v>4000</v>
          </cell>
          <cell r="V1254">
            <v>12</v>
          </cell>
          <cell r="W1254" t="str">
            <v>Yes</v>
          </cell>
          <cell r="X1254" t="str">
            <v>No</v>
          </cell>
          <cell r="Y1254" t="str">
            <v>No</v>
          </cell>
          <cell r="Z1254" t="str">
            <v>Free on-net calls</v>
          </cell>
          <cell r="AA1254" t="str">
            <v>?</v>
          </cell>
          <cell r="AB1254">
            <v>0.12</v>
          </cell>
          <cell r="AC1254">
            <v>44.96</v>
          </cell>
          <cell r="AD1254">
            <v>88.97</v>
          </cell>
          <cell r="AE1254">
            <v>17.963199970000002</v>
          </cell>
        </row>
        <row r="1255">
          <cell r="C1255" t="str">
            <v>Philippines</v>
          </cell>
          <cell r="D1255" t="str">
            <v>PLDT [Philippines]</v>
          </cell>
          <cell r="E1255" t="str">
            <v>Fibre</v>
          </cell>
          <cell r="F1255" t="str">
            <v>Fibr</v>
          </cell>
          <cell r="G1255" t="str">
            <v>Up to</v>
          </cell>
          <cell r="H1255">
            <v>8</v>
          </cell>
          <cell r="I1255" t="str">
            <v>Mbps</v>
          </cell>
          <cell r="J1255">
            <v>8</v>
          </cell>
          <cell r="P1255" t="str">
            <v>PHP</v>
          </cell>
          <cell r="Q1255">
            <v>0</v>
          </cell>
          <cell r="R1255">
            <v>0</v>
          </cell>
          <cell r="S1255">
            <v>3500</v>
          </cell>
          <cell r="V1255">
            <v>12</v>
          </cell>
          <cell r="W1255" t="str">
            <v>No</v>
          </cell>
          <cell r="X1255" t="str">
            <v>No</v>
          </cell>
          <cell r="Y1255" t="str">
            <v>Yes</v>
          </cell>
          <cell r="Z1255" t="str">
            <v>Free on-net calls and some Clickplay movies</v>
          </cell>
          <cell r="AA1255" t="str">
            <v>?</v>
          </cell>
          <cell r="AB1255">
            <v>0.12</v>
          </cell>
          <cell r="AC1255">
            <v>44.96</v>
          </cell>
          <cell r="AD1255">
            <v>77.849999999999994</v>
          </cell>
          <cell r="AE1255">
            <v>17.963199970000002</v>
          </cell>
        </row>
        <row r="1256">
          <cell r="C1256" t="str">
            <v>Philippines</v>
          </cell>
          <cell r="D1256" t="str">
            <v>PLDT [Philippines]</v>
          </cell>
          <cell r="E1256" t="str">
            <v>Fibre</v>
          </cell>
          <cell r="F1256" t="str">
            <v>Fibr</v>
          </cell>
          <cell r="G1256" t="str">
            <v>Up to</v>
          </cell>
          <cell r="H1256">
            <v>20</v>
          </cell>
          <cell r="I1256" t="str">
            <v>Mbps</v>
          </cell>
          <cell r="J1256">
            <v>20</v>
          </cell>
          <cell r="P1256" t="str">
            <v>PHP</v>
          </cell>
          <cell r="Q1256">
            <v>0</v>
          </cell>
          <cell r="R1256">
            <v>0</v>
          </cell>
          <cell r="S1256">
            <v>5800</v>
          </cell>
          <cell r="V1256">
            <v>12</v>
          </cell>
          <cell r="W1256" t="str">
            <v>No</v>
          </cell>
          <cell r="X1256" t="str">
            <v>Yes</v>
          </cell>
          <cell r="Y1256" t="str">
            <v>Yes</v>
          </cell>
          <cell r="Z1256" t="str">
            <v>Free on-net calls and some Clickplay movies</v>
          </cell>
          <cell r="AA1256" t="str">
            <v>?</v>
          </cell>
          <cell r="AB1256">
            <v>0.12</v>
          </cell>
          <cell r="AC1256">
            <v>44.96</v>
          </cell>
          <cell r="AD1256">
            <v>129</v>
          </cell>
          <cell r="AE1256">
            <v>17.963199970000002</v>
          </cell>
        </row>
        <row r="1257">
          <cell r="C1257" t="str">
            <v>Philippines</v>
          </cell>
          <cell r="D1257" t="str">
            <v>PLDT [Philippines]</v>
          </cell>
          <cell r="E1257" t="str">
            <v>Fibre</v>
          </cell>
          <cell r="F1257" t="str">
            <v>Fibr</v>
          </cell>
          <cell r="G1257" t="str">
            <v>Up to</v>
          </cell>
          <cell r="H1257">
            <v>50</v>
          </cell>
          <cell r="I1257" t="str">
            <v>Mbps</v>
          </cell>
          <cell r="J1257">
            <v>50</v>
          </cell>
          <cell r="P1257" t="str">
            <v>PHP</v>
          </cell>
          <cell r="Q1257">
            <v>0</v>
          </cell>
          <cell r="R1257">
            <v>0</v>
          </cell>
          <cell r="S1257">
            <v>8800</v>
          </cell>
          <cell r="V1257">
            <v>12</v>
          </cell>
          <cell r="W1257" t="str">
            <v>No</v>
          </cell>
          <cell r="X1257" t="str">
            <v>Yes</v>
          </cell>
          <cell r="Y1257" t="str">
            <v>Yes</v>
          </cell>
          <cell r="Z1257" t="str">
            <v>Free on-net calls and some Clickplay movies</v>
          </cell>
          <cell r="AA1257" t="str">
            <v>?</v>
          </cell>
          <cell r="AB1257">
            <v>0.12</v>
          </cell>
          <cell r="AC1257">
            <v>44.96</v>
          </cell>
          <cell r="AD1257">
            <v>195.73</v>
          </cell>
          <cell r="AE1257">
            <v>17.963199970000002</v>
          </cell>
        </row>
        <row r="1258">
          <cell r="C1258" t="str">
            <v>Philippines</v>
          </cell>
          <cell r="D1258" t="str">
            <v>PLDT [Philippines]</v>
          </cell>
          <cell r="E1258" t="str">
            <v>Fibre</v>
          </cell>
          <cell r="F1258" t="str">
            <v>Fibr</v>
          </cell>
          <cell r="G1258" t="str">
            <v>Up to</v>
          </cell>
          <cell r="H1258">
            <v>100</v>
          </cell>
          <cell r="I1258" t="str">
            <v>Mbps</v>
          </cell>
          <cell r="J1258">
            <v>100</v>
          </cell>
          <cell r="P1258" t="str">
            <v>PHP</v>
          </cell>
          <cell r="Q1258">
            <v>0</v>
          </cell>
          <cell r="R1258">
            <v>0</v>
          </cell>
          <cell r="S1258">
            <v>20000</v>
          </cell>
          <cell r="V1258">
            <v>12</v>
          </cell>
          <cell r="W1258" t="str">
            <v>No</v>
          </cell>
          <cell r="X1258" t="str">
            <v>Yes</v>
          </cell>
          <cell r="Y1258" t="str">
            <v>Yes</v>
          </cell>
          <cell r="Z1258" t="str">
            <v>Free on-net calls and some Clickplay movies</v>
          </cell>
          <cell r="AA1258" t="str">
            <v>?</v>
          </cell>
          <cell r="AB1258">
            <v>0.12</v>
          </cell>
          <cell r="AC1258">
            <v>44.96</v>
          </cell>
          <cell r="AD1258">
            <v>444.84</v>
          </cell>
          <cell r="AE1258">
            <v>17.963199970000002</v>
          </cell>
        </row>
        <row r="1259">
          <cell r="C1259" t="str">
            <v>Philippines</v>
          </cell>
          <cell r="D1259" t="str">
            <v>PLDT [Philippines]</v>
          </cell>
          <cell r="E1259" t="str">
            <v>Wireless</v>
          </cell>
          <cell r="F1259" t="str">
            <v>MyBro</v>
          </cell>
          <cell r="G1259" t="str">
            <v>Up to</v>
          </cell>
          <cell r="H1259">
            <v>2</v>
          </cell>
          <cell r="I1259" t="str">
            <v>Mbps</v>
          </cell>
          <cell r="J1259">
            <v>2</v>
          </cell>
          <cell r="M1259" t="str">
            <v>Unlimited</v>
          </cell>
          <cell r="O1259" t="str">
            <v>Unlimited</v>
          </cell>
          <cell r="P1259" t="str">
            <v>PHP</v>
          </cell>
          <cell r="Q1259">
            <v>0</v>
          </cell>
          <cell r="R1259">
            <v>0</v>
          </cell>
          <cell r="S1259">
            <v>1249</v>
          </cell>
          <cell r="V1259">
            <v>24</v>
          </cell>
          <cell r="W1259" t="str">
            <v>No</v>
          </cell>
          <cell r="X1259" t="str">
            <v>No</v>
          </cell>
          <cell r="Y1259" t="str">
            <v>No</v>
          </cell>
          <cell r="AA1259" t="str">
            <v>?</v>
          </cell>
          <cell r="AB1259">
            <v>0.12</v>
          </cell>
          <cell r="AC1259">
            <v>44.96</v>
          </cell>
          <cell r="AD1259">
            <v>27.78</v>
          </cell>
          <cell r="AE1259">
            <v>17.963199970000002</v>
          </cell>
        </row>
        <row r="1260">
          <cell r="C1260" t="str">
            <v>Poland</v>
          </cell>
          <cell r="D1260" t="str">
            <v>Netia [Poland]</v>
          </cell>
          <cell r="E1260" t="str">
            <v>?</v>
          </cell>
          <cell r="F1260" t="str">
            <v>High Speed Internet Max</v>
          </cell>
          <cell r="G1260" t="str">
            <v>Up to</v>
          </cell>
          <cell r="H1260">
            <v>10</v>
          </cell>
          <cell r="I1260" t="str">
            <v>Mbps</v>
          </cell>
          <cell r="J1260">
            <v>10</v>
          </cell>
          <cell r="M1260" t="str">
            <v>Unlimited</v>
          </cell>
          <cell r="O1260" t="str">
            <v>Unlimited</v>
          </cell>
          <cell r="P1260" t="str">
            <v>PLN</v>
          </cell>
          <cell r="Q1260">
            <v>29</v>
          </cell>
          <cell r="R1260">
            <v>0</v>
          </cell>
          <cell r="S1260">
            <v>39.9</v>
          </cell>
          <cell r="T1260">
            <v>1</v>
          </cell>
          <cell r="U1260">
            <v>1</v>
          </cell>
          <cell r="V1260">
            <v>24</v>
          </cell>
          <cell r="W1260" t="str">
            <v>No</v>
          </cell>
          <cell r="X1260" t="str">
            <v>No</v>
          </cell>
          <cell r="Y1260" t="str">
            <v>No</v>
          </cell>
          <cell r="AA1260" t="str">
            <v>Yes</v>
          </cell>
          <cell r="AB1260">
            <v>0.23</v>
          </cell>
          <cell r="AC1260">
            <v>3.31</v>
          </cell>
          <cell r="AD1260">
            <v>12.05</v>
          </cell>
          <cell r="AE1260">
            <v>1.823990709</v>
          </cell>
        </row>
        <row r="1261">
          <cell r="C1261" t="str">
            <v>Poland</v>
          </cell>
          <cell r="D1261" t="str">
            <v>Netia [Poland]</v>
          </cell>
          <cell r="E1261" t="str">
            <v>?</v>
          </cell>
          <cell r="F1261" t="str">
            <v>High Speed Internet Max</v>
          </cell>
          <cell r="G1261" t="str">
            <v>Up to</v>
          </cell>
          <cell r="H1261">
            <v>50</v>
          </cell>
          <cell r="I1261" t="str">
            <v>Mbps</v>
          </cell>
          <cell r="J1261">
            <v>50</v>
          </cell>
          <cell r="M1261" t="str">
            <v>Unlimited</v>
          </cell>
          <cell r="O1261" t="str">
            <v>Unlimited</v>
          </cell>
          <cell r="P1261" t="str">
            <v>PLN</v>
          </cell>
          <cell r="Q1261">
            <v>29</v>
          </cell>
          <cell r="R1261">
            <v>0</v>
          </cell>
          <cell r="S1261">
            <v>49.9</v>
          </cell>
          <cell r="T1261">
            <v>1</v>
          </cell>
          <cell r="U1261">
            <v>1</v>
          </cell>
          <cell r="V1261">
            <v>24</v>
          </cell>
          <cell r="W1261" t="str">
            <v>No</v>
          </cell>
          <cell r="X1261" t="str">
            <v>No</v>
          </cell>
          <cell r="Y1261" t="str">
            <v>No</v>
          </cell>
          <cell r="AA1261" t="str">
            <v>Yes</v>
          </cell>
          <cell r="AB1261">
            <v>0.23</v>
          </cell>
          <cell r="AC1261">
            <v>3.31</v>
          </cell>
          <cell r="AD1261">
            <v>15.08</v>
          </cell>
          <cell r="AE1261">
            <v>1.823990709</v>
          </cell>
        </row>
        <row r="1262">
          <cell r="C1262" t="str">
            <v>Poland</v>
          </cell>
          <cell r="D1262" t="str">
            <v>Netia [Poland]</v>
          </cell>
          <cell r="E1262" t="str">
            <v>?</v>
          </cell>
          <cell r="F1262" t="str">
            <v>High Speed Internet Max</v>
          </cell>
          <cell r="G1262" t="str">
            <v>Up to</v>
          </cell>
          <cell r="H1262">
            <v>100</v>
          </cell>
          <cell r="I1262" t="str">
            <v>Mbps</v>
          </cell>
          <cell r="J1262">
            <v>100</v>
          </cell>
          <cell r="M1262" t="str">
            <v>Unlimited</v>
          </cell>
          <cell r="O1262" t="str">
            <v>Unlimited</v>
          </cell>
          <cell r="P1262" t="str">
            <v>PLN</v>
          </cell>
          <cell r="Q1262">
            <v>29</v>
          </cell>
          <cell r="R1262">
            <v>0</v>
          </cell>
          <cell r="S1262">
            <v>59.9</v>
          </cell>
          <cell r="T1262">
            <v>1</v>
          </cell>
          <cell r="U1262">
            <v>1</v>
          </cell>
          <cell r="V1262">
            <v>24</v>
          </cell>
          <cell r="W1262" t="str">
            <v>No</v>
          </cell>
          <cell r="X1262" t="str">
            <v>No</v>
          </cell>
          <cell r="Y1262" t="str">
            <v>No</v>
          </cell>
          <cell r="AA1262" t="str">
            <v>Yes</v>
          </cell>
          <cell r="AB1262">
            <v>0.23</v>
          </cell>
          <cell r="AC1262">
            <v>3.31</v>
          </cell>
          <cell r="AD1262">
            <v>18.100000000000001</v>
          </cell>
          <cell r="AE1262">
            <v>1.823990709</v>
          </cell>
        </row>
        <row r="1263">
          <cell r="C1263" t="str">
            <v>Poland</v>
          </cell>
          <cell r="D1263" t="str">
            <v>Orange [Poland]</v>
          </cell>
          <cell r="E1263" t="str">
            <v>?</v>
          </cell>
          <cell r="F1263" t="str">
            <v>Internet Desktop</v>
          </cell>
          <cell r="H1263">
            <v>10</v>
          </cell>
          <cell r="I1263" t="str">
            <v>Mbps</v>
          </cell>
          <cell r="J1263">
            <v>10</v>
          </cell>
          <cell r="K1263">
            <v>1</v>
          </cell>
          <cell r="L1263" t="str">
            <v>Mbps</v>
          </cell>
          <cell r="M1263" t="str">
            <v>Unlimited</v>
          </cell>
          <cell r="O1263" t="str">
            <v>Unlimited</v>
          </cell>
          <cell r="P1263" t="str">
            <v>PLN</v>
          </cell>
          <cell r="Q1263" t="str">
            <v>?</v>
          </cell>
          <cell r="R1263" t="str">
            <v>?</v>
          </cell>
          <cell r="S1263">
            <v>59</v>
          </cell>
          <cell r="V1263">
            <v>12</v>
          </cell>
          <cell r="W1263" t="str">
            <v>Yes</v>
          </cell>
          <cell r="X1263" t="str">
            <v>No</v>
          </cell>
          <cell r="Y1263" t="str">
            <v>No</v>
          </cell>
          <cell r="AA1263" t="str">
            <v>Yes</v>
          </cell>
          <cell r="AB1263">
            <v>0.23</v>
          </cell>
          <cell r="AC1263">
            <v>3.31</v>
          </cell>
          <cell r="AD1263">
            <v>17.82</v>
          </cell>
          <cell r="AE1263">
            <v>1.823990709</v>
          </cell>
        </row>
        <row r="1264">
          <cell r="C1264" t="str">
            <v>Poland</v>
          </cell>
          <cell r="D1264" t="str">
            <v>Orange [Poland]</v>
          </cell>
          <cell r="E1264" t="str">
            <v>?</v>
          </cell>
          <cell r="F1264" t="str">
            <v>Internet Desktop</v>
          </cell>
          <cell r="H1264">
            <v>20</v>
          </cell>
          <cell r="I1264" t="str">
            <v>Mbps</v>
          </cell>
          <cell r="J1264">
            <v>20</v>
          </cell>
          <cell r="K1264">
            <v>1</v>
          </cell>
          <cell r="L1264" t="str">
            <v>Mbps</v>
          </cell>
          <cell r="M1264" t="str">
            <v>Unlimited</v>
          </cell>
          <cell r="O1264" t="str">
            <v>Unlimited</v>
          </cell>
          <cell r="P1264" t="str">
            <v>PLN</v>
          </cell>
          <cell r="Q1264" t="str">
            <v>?</v>
          </cell>
          <cell r="R1264" t="str">
            <v>?</v>
          </cell>
          <cell r="S1264">
            <v>69</v>
          </cell>
          <cell r="V1264">
            <v>12</v>
          </cell>
          <cell r="W1264" t="str">
            <v>Yes</v>
          </cell>
          <cell r="X1264" t="str">
            <v>No</v>
          </cell>
          <cell r="Y1264" t="str">
            <v>No</v>
          </cell>
          <cell r="AA1264" t="str">
            <v>Yes</v>
          </cell>
          <cell r="AB1264">
            <v>0.23</v>
          </cell>
          <cell r="AC1264">
            <v>3.31</v>
          </cell>
          <cell r="AD1264">
            <v>20.85</v>
          </cell>
          <cell r="AE1264">
            <v>1.823990709</v>
          </cell>
        </row>
        <row r="1265">
          <cell r="C1265" t="str">
            <v>Poland</v>
          </cell>
          <cell r="D1265" t="str">
            <v>Orange [Poland]</v>
          </cell>
          <cell r="E1265" t="str">
            <v>?</v>
          </cell>
          <cell r="F1265" t="str">
            <v>Internet Desktop</v>
          </cell>
          <cell r="H1265">
            <v>80</v>
          </cell>
          <cell r="I1265" t="str">
            <v>Mbps</v>
          </cell>
          <cell r="J1265">
            <v>80</v>
          </cell>
          <cell r="K1265">
            <v>8</v>
          </cell>
          <cell r="L1265" t="str">
            <v>Mbps</v>
          </cell>
          <cell r="M1265" t="str">
            <v>Unlimited</v>
          </cell>
          <cell r="O1265" t="str">
            <v>Unlimited</v>
          </cell>
          <cell r="P1265" t="str">
            <v>PLN</v>
          </cell>
          <cell r="Q1265" t="str">
            <v>?</v>
          </cell>
          <cell r="R1265" t="str">
            <v>?</v>
          </cell>
          <cell r="S1265">
            <v>69</v>
          </cell>
          <cell r="V1265">
            <v>12</v>
          </cell>
          <cell r="W1265" t="str">
            <v>Yes</v>
          </cell>
          <cell r="X1265" t="str">
            <v>No</v>
          </cell>
          <cell r="Y1265" t="str">
            <v>No</v>
          </cell>
          <cell r="AA1265" t="str">
            <v>Yes</v>
          </cell>
          <cell r="AB1265">
            <v>0.23</v>
          </cell>
          <cell r="AC1265">
            <v>3.31</v>
          </cell>
          <cell r="AD1265">
            <v>20.85</v>
          </cell>
          <cell r="AE1265">
            <v>1.823990709</v>
          </cell>
        </row>
        <row r="1266">
          <cell r="C1266" t="str">
            <v>Poland</v>
          </cell>
          <cell r="D1266" t="str">
            <v>Orange [Poland]</v>
          </cell>
          <cell r="E1266" t="str">
            <v>?</v>
          </cell>
          <cell r="F1266" t="str">
            <v>Internet Desktop</v>
          </cell>
          <cell r="H1266">
            <v>100</v>
          </cell>
          <cell r="I1266" t="str">
            <v>Mbps</v>
          </cell>
          <cell r="J1266">
            <v>100</v>
          </cell>
          <cell r="M1266" t="str">
            <v>Unlimited</v>
          </cell>
          <cell r="O1266" t="str">
            <v>Unlimited</v>
          </cell>
          <cell r="P1266" t="str">
            <v>PLN</v>
          </cell>
          <cell r="Q1266" t="str">
            <v>?</v>
          </cell>
          <cell r="R1266" t="str">
            <v>?</v>
          </cell>
          <cell r="S1266">
            <v>79</v>
          </cell>
          <cell r="V1266">
            <v>12</v>
          </cell>
          <cell r="W1266" t="str">
            <v>No</v>
          </cell>
          <cell r="X1266" t="str">
            <v>No</v>
          </cell>
          <cell r="Y1266" t="str">
            <v>No</v>
          </cell>
          <cell r="AA1266" t="str">
            <v>Yes</v>
          </cell>
          <cell r="AB1266">
            <v>0.23</v>
          </cell>
          <cell r="AC1266">
            <v>3.31</v>
          </cell>
          <cell r="AD1266">
            <v>23.87</v>
          </cell>
          <cell r="AE1266">
            <v>1.823990709</v>
          </cell>
        </row>
        <row r="1267">
          <cell r="C1267" t="str">
            <v>Poland</v>
          </cell>
          <cell r="D1267" t="str">
            <v>Orange [Poland]</v>
          </cell>
          <cell r="E1267" t="str">
            <v>?</v>
          </cell>
          <cell r="F1267" t="str">
            <v>Internet Desktop</v>
          </cell>
          <cell r="H1267">
            <v>300</v>
          </cell>
          <cell r="I1267" t="str">
            <v>Mbps</v>
          </cell>
          <cell r="J1267">
            <v>300</v>
          </cell>
          <cell r="M1267" t="str">
            <v>Unlimited</v>
          </cell>
          <cell r="O1267" t="str">
            <v>Unlimited</v>
          </cell>
          <cell r="P1267" t="str">
            <v>PLN</v>
          </cell>
          <cell r="Q1267" t="str">
            <v>?</v>
          </cell>
          <cell r="R1267" t="str">
            <v>?</v>
          </cell>
          <cell r="S1267">
            <v>89</v>
          </cell>
          <cell r="V1267">
            <v>12</v>
          </cell>
          <cell r="W1267" t="str">
            <v>No</v>
          </cell>
          <cell r="X1267" t="str">
            <v>No</v>
          </cell>
          <cell r="Y1267" t="str">
            <v>No</v>
          </cell>
          <cell r="AA1267" t="str">
            <v>Yes</v>
          </cell>
          <cell r="AB1267">
            <v>0.23</v>
          </cell>
          <cell r="AC1267">
            <v>3.31</v>
          </cell>
          <cell r="AD1267">
            <v>26.89</v>
          </cell>
          <cell r="AE1267">
            <v>1.823990709</v>
          </cell>
        </row>
        <row r="1268">
          <cell r="C1268" t="str">
            <v>Poland</v>
          </cell>
          <cell r="D1268" t="str">
            <v>Orange [Poland]</v>
          </cell>
          <cell r="E1268" t="str">
            <v>?</v>
          </cell>
          <cell r="F1268" t="str">
            <v>Internet Desktop</v>
          </cell>
          <cell r="H1268">
            <v>10</v>
          </cell>
          <cell r="I1268" t="str">
            <v>Mbps</v>
          </cell>
          <cell r="J1268">
            <v>10</v>
          </cell>
          <cell r="K1268">
            <v>1</v>
          </cell>
          <cell r="L1268" t="str">
            <v>Mbps</v>
          </cell>
          <cell r="M1268" t="str">
            <v>Unlimited</v>
          </cell>
          <cell r="O1268" t="str">
            <v>Unlimited</v>
          </cell>
          <cell r="P1268" t="str">
            <v>PLN</v>
          </cell>
          <cell r="Q1268" t="str">
            <v>?</v>
          </cell>
          <cell r="R1268" t="str">
            <v>?</v>
          </cell>
          <cell r="S1268">
            <v>49</v>
          </cell>
          <cell r="V1268">
            <v>24</v>
          </cell>
          <cell r="W1268" t="str">
            <v>Yes</v>
          </cell>
          <cell r="X1268" t="str">
            <v>No</v>
          </cell>
          <cell r="Y1268" t="str">
            <v>No</v>
          </cell>
          <cell r="AA1268" t="str">
            <v>Yes</v>
          </cell>
          <cell r="AB1268">
            <v>0.23</v>
          </cell>
          <cell r="AC1268">
            <v>3.31</v>
          </cell>
          <cell r="AD1268">
            <v>14.8</v>
          </cell>
          <cell r="AE1268">
            <v>1.823990709</v>
          </cell>
        </row>
        <row r="1269">
          <cell r="C1269" t="str">
            <v>Poland</v>
          </cell>
          <cell r="D1269" t="str">
            <v>Orange [Poland]</v>
          </cell>
          <cell r="E1269" t="str">
            <v>?</v>
          </cell>
          <cell r="F1269" t="str">
            <v>Internet Desktop</v>
          </cell>
          <cell r="H1269">
            <v>20</v>
          </cell>
          <cell r="I1269" t="str">
            <v>Mbps</v>
          </cell>
          <cell r="J1269">
            <v>20</v>
          </cell>
          <cell r="K1269">
            <v>1</v>
          </cell>
          <cell r="L1269" t="str">
            <v>Mbps</v>
          </cell>
          <cell r="M1269" t="str">
            <v>Unlimited</v>
          </cell>
          <cell r="O1269" t="str">
            <v>Unlimited</v>
          </cell>
          <cell r="P1269" t="str">
            <v>PLN</v>
          </cell>
          <cell r="Q1269" t="str">
            <v>?</v>
          </cell>
          <cell r="R1269" t="str">
            <v>?</v>
          </cell>
          <cell r="S1269">
            <v>59</v>
          </cell>
          <cell r="V1269">
            <v>24</v>
          </cell>
          <cell r="W1269" t="str">
            <v>Yes</v>
          </cell>
          <cell r="X1269" t="str">
            <v>No</v>
          </cell>
          <cell r="Y1269" t="str">
            <v>No</v>
          </cell>
          <cell r="AA1269" t="str">
            <v>Yes</v>
          </cell>
          <cell r="AB1269">
            <v>0.23</v>
          </cell>
          <cell r="AC1269">
            <v>3.31</v>
          </cell>
          <cell r="AD1269">
            <v>17.82</v>
          </cell>
          <cell r="AE1269">
            <v>1.823990709</v>
          </cell>
        </row>
        <row r="1270">
          <cell r="C1270" t="str">
            <v>Poland</v>
          </cell>
          <cell r="D1270" t="str">
            <v>Orange [Poland]</v>
          </cell>
          <cell r="E1270" t="str">
            <v>?</v>
          </cell>
          <cell r="F1270" t="str">
            <v>Internet Desktop</v>
          </cell>
          <cell r="H1270">
            <v>80</v>
          </cell>
          <cell r="I1270" t="str">
            <v>Mbps</v>
          </cell>
          <cell r="J1270">
            <v>80</v>
          </cell>
          <cell r="K1270">
            <v>8</v>
          </cell>
          <cell r="L1270" t="str">
            <v>Mbps</v>
          </cell>
          <cell r="M1270" t="str">
            <v>Unlimited</v>
          </cell>
          <cell r="O1270" t="str">
            <v>Unlimited</v>
          </cell>
          <cell r="P1270" t="str">
            <v>PLN</v>
          </cell>
          <cell r="Q1270" t="str">
            <v>?</v>
          </cell>
          <cell r="R1270" t="str">
            <v>?</v>
          </cell>
          <cell r="S1270">
            <v>59</v>
          </cell>
          <cell r="V1270">
            <v>24</v>
          </cell>
          <cell r="W1270" t="str">
            <v>Yes</v>
          </cell>
          <cell r="X1270" t="str">
            <v>No</v>
          </cell>
          <cell r="Y1270" t="str">
            <v>No</v>
          </cell>
          <cell r="AA1270" t="str">
            <v>Yes</v>
          </cell>
          <cell r="AB1270">
            <v>0.23</v>
          </cell>
          <cell r="AC1270">
            <v>3.31</v>
          </cell>
          <cell r="AD1270">
            <v>17.82</v>
          </cell>
          <cell r="AE1270">
            <v>1.823990709</v>
          </cell>
        </row>
        <row r="1271">
          <cell r="C1271" t="str">
            <v>Poland</v>
          </cell>
          <cell r="D1271" t="str">
            <v>Orange [Poland]</v>
          </cell>
          <cell r="E1271" t="str">
            <v>?</v>
          </cell>
          <cell r="F1271" t="str">
            <v>Internet Desktop</v>
          </cell>
          <cell r="H1271">
            <v>100</v>
          </cell>
          <cell r="I1271" t="str">
            <v>Mbps</v>
          </cell>
          <cell r="J1271">
            <v>100</v>
          </cell>
          <cell r="M1271" t="str">
            <v>Unlimited</v>
          </cell>
          <cell r="O1271" t="str">
            <v>Unlimited</v>
          </cell>
          <cell r="P1271" t="str">
            <v>PLN</v>
          </cell>
          <cell r="Q1271" t="str">
            <v>?</v>
          </cell>
          <cell r="R1271" t="str">
            <v>?</v>
          </cell>
          <cell r="S1271">
            <v>69</v>
          </cell>
          <cell r="V1271">
            <v>24</v>
          </cell>
          <cell r="W1271" t="str">
            <v>No</v>
          </cell>
          <cell r="X1271" t="str">
            <v>No</v>
          </cell>
          <cell r="Y1271" t="str">
            <v>No</v>
          </cell>
          <cell r="AA1271" t="str">
            <v>Yes</v>
          </cell>
          <cell r="AB1271">
            <v>0.23</v>
          </cell>
          <cell r="AC1271">
            <v>3.31</v>
          </cell>
          <cell r="AD1271">
            <v>20.85</v>
          </cell>
          <cell r="AE1271">
            <v>1.823990709</v>
          </cell>
        </row>
        <row r="1272">
          <cell r="C1272" t="str">
            <v>Poland</v>
          </cell>
          <cell r="D1272" t="str">
            <v>Orange [Poland]</v>
          </cell>
          <cell r="E1272" t="str">
            <v>?</v>
          </cell>
          <cell r="F1272" t="str">
            <v>Internet Desktop</v>
          </cell>
          <cell r="H1272">
            <v>300</v>
          </cell>
          <cell r="I1272" t="str">
            <v>Mbps</v>
          </cell>
          <cell r="J1272">
            <v>300</v>
          </cell>
          <cell r="M1272" t="str">
            <v>Unlimited</v>
          </cell>
          <cell r="O1272" t="str">
            <v>Unlimited</v>
          </cell>
          <cell r="P1272" t="str">
            <v>PLN</v>
          </cell>
          <cell r="Q1272" t="str">
            <v>?</v>
          </cell>
          <cell r="R1272" t="str">
            <v>?</v>
          </cell>
          <cell r="S1272">
            <v>79</v>
          </cell>
          <cell r="V1272">
            <v>24</v>
          </cell>
          <cell r="W1272" t="str">
            <v>No</v>
          </cell>
          <cell r="X1272" t="str">
            <v>No</v>
          </cell>
          <cell r="Y1272" t="str">
            <v>No</v>
          </cell>
          <cell r="AA1272" t="str">
            <v>Yes</v>
          </cell>
          <cell r="AB1272">
            <v>0.23</v>
          </cell>
          <cell r="AC1272">
            <v>3.31</v>
          </cell>
          <cell r="AD1272">
            <v>23.87</v>
          </cell>
          <cell r="AE1272">
            <v>1.823990709</v>
          </cell>
        </row>
        <row r="1273">
          <cell r="C1273" t="str">
            <v>Poland</v>
          </cell>
          <cell r="D1273" t="str">
            <v>UPC Polska [Poland]</v>
          </cell>
          <cell r="E1273" t="str">
            <v>Cable</v>
          </cell>
          <cell r="F1273" t="str">
            <v>Fiber Power 10</v>
          </cell>
          <cell r="H1273">
            <v>10</v>
          </cell>
          <cell r="I1273" t="str">
            <v>Mbps</v>
          </cell>
          <cell r="J1273">
            <v>10</v>
          </cell>
          <cell r="K1273">
            <v>1</v>
          </cell>
          <cell r="L1273" t="str">
            <v>Mbps</v>
          </cell>
          <cell r="M1273" t="str">
            <v>Unlimited</v>
          </cell>
          <cell r="O1273" t="str">
            <v>Unlimited</v>
          </cell>
          <cell r="P1273" t="str">
            <v>PLN</v>
          </cell>
          <cell r="Q1273">
            <v>1</v>
          </cell>
          <cell r="R1273">
            <v>0</v>
          </cell>
          <cell r="S1273">
            <v>49</v>
          </cell>
          <cell r="V1273">
            <v>24</v>
          </cell>
          <cell r="W1273" t="str">
            <v>No</v>
          </cell>
          <cell r="X1273" t="str">
            <v>No</v>
          </cell>
          <cell r="Y1273" t="str">
            <v>No</v>
          </cell>
          <cell r="AA1273" t="str">
            <v>Yes</v>
          </cell>
          <cell r="AB1273">
            <v>0.23</v>
          </cell>
          <cell r="AC1273">
            <v>3.31</v>
          </cell>
          <cell r="AD1273">
            <v>14.8</v>
          </cell>
          <cell r="AE1273">
            <v>1.823990709</v>
          </cell>
        </row>
        <row r="1274">
          <cell r="C1274" t="str">
            <v>Poland</v>
          </cell>
          <cell r="D1274" t="str">
            <v>UPC Polska [Poland]</v>
          </cell>
          <cell r="E1274" t="str">
            <v>Cable</v>
          </cell>
          <cell r="F1274" t="str">
            <v>Fiber Power 60</v>
          </cell>
          <cell r="H1274">
            <v>60</v>
          </cell>
          <cell r="I1274" t="str">
            <v>Mbps</v>
          </cell>
          <cell r="J1274">
            <v>60</v>
          </cell>
          <cell r="K1274">
            <v>6</v>
          </cell>
          <cell r="L1274" t="str">
            <v>Mbps</v>
          </cell>
          <cell r="M1274" t="str">
            <v>Unlimited</v>
          </cell>
          <cell r="O1274" t="str">
            <v>Unlimited</v>
          </cell>
          <cell r="P1274" t="str">
            <v>PLN</v>
          </cell>
          <cell r="Q1274">
            <v>1</v>
          </cell>
          <cell r="R1274">
            <v>0</v>
          </cell>
          <cell r="S1274">
            <v>60</v>
          </cell>
          <cell r="V1274">
            <v>24</v>
          </cell>
          <cell r="W1274" t="str">
            <v>No</v>
          </cell>
          <cell r="X1274" t="str">
            <v>No</v>
          </cell>
          <cell r="Y1274" t="str">
            <v>No</v>
          </cell>
          <cell r="AA1274" t="str">
            <v>Yes</v>
          </cell>
          <cell r="AB1274">
            <v>0.23</v>
          </cell>
          <cell r="AC1274">
            <v>3.31</v>
          </cell>
          <cell r="AD1274">
            <v>18.13</v>
          </cell>
          <cell r="AE1274">
            <v>1.823990709</v>
          </cell>
        </row>
        <row r="1275">
          <cell r="C1275" t="str">
            <v>Poland</v>
          </cell>
          <cell r="D1275" t="str">
            <v>UPC Polska [Poland]</v>
          </cell>
          <cell r="E1275" t="str">
            <v>Cable</v>
          </cell>
          <cell r="F1275" t="str">
            <v>Fiber Power 120</v>
          </cell>
          <cell r="H1275">
            <v>120</v>
          </cell>
          <cell r="I1275" t="str">
            <v>Mbps</v>
          </cell>
          <cell r="J1275">
            <v>120</v>
          </cell>
          <cell r="K1275">
            <v>10</v>
          </cell>
          <cell r="L1275" t="str">
            <v>Mbps</v>
          </cell>
          <cell r="M1275" t="str">
            <v>Unlimited</v>
          </cell>
          <cell r="O1275" t="str">
            <v>Unlimited</v>
          </cell>
          <cell r="P1275" t="str">
            <v>PLN</v>
          </cell>
          <cell r="Q1275">
            <v>1</v>
          </cell>
          <cell r="R1275">
            <v>0</v>
          </cell>
          <cell r="S1275">
            <v>69</v>
          </cell>
          <cell r="V1275">
            <v>24</v>
          </cell>
          <cell r="W1275" t="str">
            <v>No</v>
          </cell>
          <cell r="X1275" t="str">
            <v>No</v>
          </cell>
          <cell r="Y1275" t="str">
            <v>No</v>
          </cell>
          <cell r="AA1275" t="str">
            <v>Yes</v>
          </cell>
          <cell r="AB1275">
            <v>0.23</v>
          </cell>
          <cell r="AC1275">
            <v>3.31</v>
          </cell>
          <cell r="AD1275">
            <v>20.85</v>
          </cell>
          <cell r="AE1275">
            <v>1.823990709</v>
          </cell>
        </row>
        <row r="1276">
          <cell r="C1276" t="str">
            <v>Poland</v>
          </cell>
          <cell r="D1276" t="str">
            <v>UPC Polska [Poland]</v>
          </cell>
          <cell r="E1276" t="str">
            <v>Cable</v>
          </cell>
          <cell r="F1276" t="str">
            <v>Fiber Power 250</v>
          </cell>
          <cell r="H1276">
            <v>250</v>
          </cell>
          <cell r="I1276" t="str">
            <v>Mbps</v>
          </cell>
          <cell r="J1276">
            <v>250</v>
          </cell>
          <cell r="K1276">
            <v>20</v>
          </cell>
          <cell r="L1276" t="str">
            <v>Mbps</v>
          </cell>
          <cell r="M1276" t="str">
            <v>Unlimited</v>
          </cell>
          <cell r="O1276" t="str">
            <v>Unlimited</v>
          </cell>
          <cell r="P1276" t="str">
            <v>PLN</v>
          </cell>
          <cell r="Q1276">
            <v>1</v>
          </cell>
          <cell r="R1276">
            <v>0</v>
          </cell>
          <cell r="S1276">
            <v>90</v>
          </cell>
          <cell r="V1276">
            <v>24</v>
          </cell>
          <cell r="W1276" t="str">
            <v>No</v>
          </cell>
          <cell r="X1276" t="str">
            <v>No</v>
          </cell>
          <cell r="Y1276" t="str">
            <v>No</v>
          </cell>
          <cell r="AA1276" t="str">
            <v>Yes</v>
          </cell>
          <cell r="AB1276">
            <v>0.23</v>
          </cell>
          <cell r="AC1276">
            <v>3.31</v>
          </cell>
          <cell r="AD1276">
            <v>27.19</v>
          </cell>
          <cell r="AE1276">
            <v>1.823990709</v>
          </cell>
        </row>
        <row r="1277">
          <cell r="C1277" t="str">
            <v>Poland</v>
          </cell>
          <cell r="D1277" t="str">
            <v>UPC Polska [Poland]</v>
          </cell>
          <cell r="E1277" t="str">
            <v>Cable</v>
          </cell>
          <cell r="F1277" t="str">
            <v>Fiber Power 10</v>
          </cell>
          <cell r="H1277">
            <v>10</v>
          </cell>
          <cell r="I1277" t="str">
            <v>Mbps</v>
          </cell>
          <cell r="J1277">
            <v>10</v>
          </cell>
          <cell r="K1277">
            <v>1</v>
          </cell>
          <cell r="L1277" t="str">
            <v>Mbps</v>
          </cell>
          <cell r="M1277" t="str">
            <v>Unlimited</v>
          </cell>
          <cell r="O1277" t="str">
            <v>Unlimited</v>
          </cell>
          <cell r="P1277" t="str">
            <v>PLN</v>
          </cell>
          <cell r="Q1277">
            <v>1</v>
          </cell>
          <cell r="R1277">
            <v>0</v>
          </cell>
          <cell r="S1277">
            <v>59</v>
          </cell>
          <cell r="V1277">
            <v>12</v>
          </cell>
          <cell r="W1277" t="str">
            <v>No</v>
          </cell>
          <cell r="X1277" t="str">
            <v>No</v>
          </cell>
          <cell r="Y1277" t="str">
            <v>No</v>
          </cell>
          <cell r="AA1277" t="str">
            <v>Yes</v>
          </cell>
          <cell r="AB1277">
            <v>0.23</v>
          </cell>
          <cell r="AC1277">
            <v>3.31</v>
          </cell>
          <cell r="AD1277">
            <v>17.82</v>
          </cell>
          <cell r="AE1277">
            <v>1.823990709</v>
          </cell>
        </row>
        <row r="1278">
          <cell r="C1278" t="str">
            <v>Poland</v>
          </cell>
          <cell r="D1278" t="str">
            <v>UPC Polska [Poland]</v>
          </cell>
          <cell r="E1278" t="str">
            <v>Cable</v>
          </cell>
          <cell r="F1278" t="str">
            <v>Fiber Power 60</v>
          </cell>
          <cell r="H1278">
            <v>60</v>
          </cell>
          <cell r="I1278" t="str">
            <v>Mbps</v>
          </cell>
          <cell r="J1278">
            <v>60</v>
          </cell>
          <cell r="K1278">
            <v>6</v>
          </cell>
          <cell r="L1278" t="str">
            <v>Mbps</v>
          </cell>
          <cell r="M1278" t="str">
            <v>Unlimited</v>
          </cell>
          <cell r="O1278" t="str">
            <v>Unlimited</v>
          </cell>
          <cell r="P1278" t="str">
            <v>PLN</v>
          </cell>
          <cell r="Q1278">
            <v>1</v>
          </cell>
          <cell r="R1278">
            <v>0</v>
          </cell>
          <cell r="S1278">
            <v>70</v>
          </cell>
          <cell r="V1278">
            <v>12</v>
          </cell>
          <cell r="W1278" t="str">
            <v>No</v>
          </cell>
          <cell r="X1278" t="str">
            <v>No</v>
          </cell>
          <cell r="Y1278" t="str">
            <v>No</v>
          </cell>
          <cell r="AA1278" t="str">
            <v>Yes</v>
          </cell>
          <cell r="AB1278">
            <v>0.23</v>
          </cell>
          <cell r="AC1278">
            <v>3.31</v>
          </cell>
          <cell r="AD1278">
            <v>21.15</v>
          </cell>
          <cell r="AE1278">
            <v>1.823990709</v>
          </cell>
        </row>
        <row r="1279">
          <cell r="C1279" t="str">
            <v>Poland</v>
          </cell>
          <cell r="D1279" t="str">
            <v>UPC Polska [Poland]</v>
          </cell>
          <cell r="E1279" t="str">
            <v>Cable</v>
          </cell>
          <cell r="F1279" t="str">
            <v>Fiber Power 120</v>
          </cell>
          <cell r="H1279">
            <v>120</v>
          </cell>
          <cell r="I1279" t="str">
            <v>Mbps</v>
          </cell>
          <cell r="J1279">
            <v>120</v>
          </cell>
          <cell r="K1279">
            <v>10</v>
          </cell>
          <cell r="L1279" t="str">
            <v>Mbps</v>
          </cell>
          <cell r="M1279" t="str">
            <v>Unlimited</v>
          </cell>
          <cell r="O1279" t="str">
            <v>Unlimited</v>
          </cell>
          <cell r="P1279" t="str">
            <v>PLN</v>
          </cell>
          <cell r="Q1279">
            <v>1</v>
          </cell>
          <cell r="R1279">
            <v>0</v>
          </cell>
          <cell r="S1279">
            <v>79</v>
          </cell>
          <cell r="V1279">
            <v>12</v>
          </cell>
          <cell r="W1279" t="str">
            <v>No</v>
          </cell>
          <cell r="X1279" t="str">
            <v>No</v>
          </cell>
          <cell r="Y1279" t="str">
            <v>No</v>
          </cell>
          <cell r="AA1279" t="str">
            <v>Yes</v>
          </cell>
          <cell r="AB1279">
            <v>0.23</v>
          </cell>
          <cell r="AC1279">
            <v>3.31</v>
          </cell>
          <cell r="AD1279">
            <v>23.87</v>
          </cell>
          <cell r="AE1279">
            <v>1.823990709</v>
          </cell>
        </row>
        <row r="1280">
          <cell r="C1280" t="str">
            <v>Poland</v>
          </cell>
          <cell r="D1280" t="str">
            <v>UPC Polska [Poland]</v>
          </cell>
          <cell r="E1280" t="str">
            <v>Cable</v>
          </cell>
          <cell r="F1280" t="str">
            <v>Fiber Power 250</v>
          </cell>
          <cell r="H1280">
            <v>250</v>
          </cell>
          <cell r="I1280" t="str">
            <v>Mbps</v>
          </cell>
          <cell r="J1280">
            <v>250</v>
          </cell>
          <cell r="K1280">
            <v>20</v>
          </cell>
          <cell r="L1280" t="str">
            <v>Mbps</v>
          </cell>
          <cell r="M1280" t="str">
            <v>Unlimited</v>
          </cell>
          <cell r="O1280" t="str">
            <v>Unlimited</v>
          </cell>
          <cell r="P1280" t="str">
            <v>PLN</v>
          </cell>
          <cell r="Q1280">
            <v>1</v>
          </cell>
          <cell r="R1280">
            <v>0</v>
          </cell>
          <cell r="S1280">
            <v>100</v>
          </cell>
          <cell r="V1280">
            <v>12</v>
          </cell>
          <cell r="W1280" t="str">
            <v>No</v>
          </cell>
          <cell r="X1280" t="str">
            <v>No</v>
          </cell>
          <cell r="Y1280" t="str">
            <v>No</v>
          </cell>
          <cell r="AA1280" t="str">
            <v>Yes</v>
          </cell>
          <cell r="AB1280">
            <v>0.23</v>
          </cell>
          <cell r="AC1280">
            <v>3.31</v>
          </cell>
          <cell r="AD1280">
            <v>30.21</v>
          </cell>
          <cell r="AE1280">
            <v>1.823990709</v>
          </cell>
        </row>
        <row r="1281">
          <cell r="C1281" t="str">
            <v>Portugal</v>
          </cell>
          <cell r="D1281" t="str">
            <v>NOS [Portugal]</v>
          </cell>
          <cell r="E1281" t="str">
            <v>LTE</v>
          </cell>
          <cell r="F1281" t="str">
            <v>20 Megas</v>
          </cell>
          <cell r="H1281">
            <v>20</v>
          </cell>
          <cell r="I1281" t="str">
            <v>Mbps</v>
          </cell>
          <cell r="J1281">
            <v>20</v>
          </cell>
          <cell r="K1281">
            <v>2</v>
          </cell>
          <cell r="L1281" t="str">
            <v>Mbps</v>
          </cell>
          <cell r="M1281" t="str">
            <v>Unlimited</v>
          </cell>
          <cell r="O1281" t="str">
            <v>Unlimited</v>
          </cell>
          <cell r="P1281" t="str">
            <v>EUR</v>
          </cell>
          <cell r="Q1281">
            <v>20</v>
          </cell>
          <cell r="R1281" t="str">
            <v>?</v>
          </cell>
          <cell r="S1281">
            <v>24.99</v>
          </cell>
          <cell r="T1281">
            <v>19.989999999999998</v>
          </cell>
          <cell r="U1281">
            <v>4</v>
          </cell>
          <cell r="W1281" t="str">
            <v>No</v>
          </cell>
          <cell r="X1281" t="str">
            <v>No</v>
          </cell>
          <cell r="Y1281" t="str">
            <v>No</v>
          </cell>
          <cell r="AA1281" t="str">
            <v>Yes</v>
          </cell>
          <cell r="AB1281">
            <v>0.23</v>
          </cell>
          <cell r="AC1281">
            <v>0.79</v>
          </cell>
          <cell r="AD1281">
            <v>31.63</v>
          </cell>
          <cell r="AE1281">
            <v>0.611698776</v>
          </cell>
        </row>
        <row r="1282">
          <cell r="C1282" t="str">
            <v>Portugal</v>
          </cell>
          <cell r="D1282" t="str">
            <v>NOS [Portugal]</v>
          </cell>
          <cell r="E1282" t="str">
            <v>LTE</v>
          </cell>
          <cell r="F1282" t="str">
            <v>40 Megas</v>
          </cell>
          <cell r="H1282">
            <v>40</v>
          </cell>
          <cell r="I1282" t="str">
            <v>Mbps</v>
          </cell>
          <cell r="J1282">
            <v>40</v>
          </cell>
          <cell r="K1282">
            <v>4</v>
          </cell>
          <cell r="L1282" t="str">
            <v>Mbps</v>
          </cell>
          <cell r="M1282" t="str">
            <v>Unlimited</v>
          </cell>
          <cell r="O1282" t="str">
            <v>Unlimited</v>
          </cell>
          <cell r="P1282" t="str">
            <v>EUR</v>
          </cell>
          <cell r="Q1282">
            <v>20</v>
          </cell>
          <cell r="R1282" t="str">
            <v>?</v>
          </cell>
          <cell r="S1282">
            <v>30.99</v>
          </cell>
          <cell r="T1282">
            <v>25.99</v>
          </cell>
          <cell r="U1282">
            <v>4</v>
          </cell>
          <cell r="W1282" t="str">
            <v>No</v>
          </cell>
          <cell r="X1282" t="str">
            <v>No</v>
          </cell>
          <cell r="Y1282" t="str">
            <v>No</v>
          </cell>
          <cell r="AA1282" t="str">
            <v>Yes</v>
          </cell>
          <cell r="AB1282">
            <v>0.23</v>
          </cell>
          <cell r="AC1282">
            <v>0.79</v>
          </cell>
          <cell r="AD1282">
            <v>39.229999999999997</v>
          </cell>
          <cell r="AE1282">
            <v>0.611698776</v>
          </cell>
        </row>
        <row r="1283">
          <cell r="C1283" t="str">
            <v>Portugal</v>
          </cell>
          <cell r="D1283" t="str">
            <v>NOS [Portugal]</v>
          </cell>
          <cell r="E1283" t="str">
            <v>LTE</v>
          </cell>
          <cell r="F1283" t="str">
            <v>100 Megas</v>
          </cell>
          <cell r="H1283">
            <v>100</v>
          </cell>
          <cell r="I1283" t="str">
            <v>Mbps</v>
          </cell>
          <cell r="J1283">
            <v>100</v>
          </cell>
          <cell r="K1283">
            <v>10</v>
          </cell>
          <cell r="L1283" t="str">
            <v>Mbps</v>
          </cell>
          <cell r="M1283" t="str">
            <v>Unlimited</v>
          </cell>
          <cell r="O1283" t="str">
            <v>Unlimited</v>
          </cell>
          <cell r="P1283" t="str">
            <v>EUR</v>
          </cell>
          <cell r="Q1283">
            <v>20</v>
          </cell>
          <cell r="R1283" t="str">
            <v>?</v>
          </cell>
          <cell r="S1283">
            <v>36.99</v>
          </cell>
          <cell r="T1283">
            <v>31.99</v>
          </cell>
          <cell r="U1283">
            <v>4</v>
          </cell>
          <cell r="W1283" t="str">
            <v>No</v>
          </cell>
          <cell r="X1283" t="str">
            <v>No</v>
          </cell>
          <cell r="Y1283" t="str">
            <v>No</v>
          </cell>
          <cell r="AA1283" t="str">
            <v>Yes</v>
          </cell>
          <cell r="AB1283">
            <v>0.23</v>
          </cell>
          <cell r="AC1283">
            <v>0.79</v>
          </cell>
          <cell r="AD1283">
            <v>46.82</v>
          </cell>
          <cell r="AE1283">
            <v>0.611698776</v>
          </cell>
        </row>
        <row r="1284">
          <cell r="C1284" t="str">
            <v>Portugal</v>
          </cell>
          <cell r="D1284" t="str">
            <v>MEO [Portugal]</v>
          </cell>
          <cell r="E1284" t="str">
            <v>ADSL</v>
          </cell>
          <cell r="F1284" t="str">
            <v>Meo ADSL</v>
          </cell>
          <cell r="G1284" t="str">
            <v>Up to</v>
          </cell>
          <cell r="H1284">
            <v>12</v>
          </cell>
          <cell r="I1284" t="str">
            <v>Mbps</v>
          </cell>
          <cell r="J1284">
            <v>12</v>
          </cell>
          <cell r="K1284">
            <v>1</v>
          </cell>
          <cell r="L1284" t="str">
            <v>Mbps</v>
          </cell>
          <cell r="M1284" t="str">
            <v>Unlimited</v>
          </cell>
          <cell r="O1284" t="str">
            <v>Unlimited</v>
          </cell>
          <cell r="P1284" t="str">
            <v>EUR</v>
          </cell>
          <cell r="Q1284">
            <v>25</v>
          </cell>
          <cell r="R1284">
            <v>0</v>
          </cell>
          <cell r="S1284">
            <v>21.49</v>
          </cell>
          <cell r="T1284">
            <v>14.99</v>
          </cell>
          <cell r="U1284">
            <v>3</v>
          </cell>
          <cell r="W1284" t="str">
            <v>No</v>
          </cell>
          <cell r="X1284" t="str">
            <v>No</v>
          </cell>
          <cell r="Y1284" t="str">
            <v>Yes</v>
          </cell>
          <cell r="Z1284" t="str">
            <v>Nights and weekends</v>
          </cell>
          <cell r="AA1284" t="str">
            <v>Yes</v>
          </cell>
          <cell r="AB1284">
            <v>0.23</v>
          </cell>
          <cell r="AC1284">
            <v>0.79</v>
          </cell>
          <cell r="AD1284">
            <v>27.2</v>
          </cell>
          <cell r="AE1284">
            <v>0.611698776</v>
          </cell>
        </row>
        <row r="1285">
          <cell r="C1285" t="str">
            <v>Portugal</v>
          </cell>
          <cell r="D1285" t="str">
            <v>MEO [Portugal]</v>
          </cell>
          <cell r="E1285" t="str">
            <v>ADSL</v>
          </cell>
          <cell r="F1285" t="str">
            <v>Meo ADSL</v>
          </cell>
          <cell r="G1285" t="str">
            <v>Up to</v>
          </cell>
          <cell r="H1285">
            <v>24</v>
          </cell>
          <cell r="I1285" t="str">
            <v>Mbps</v>
          </cell>
          <cell r="J1285">
            <v>24</v>
          </cell>
          <cell r="K1285">
            <v>1</v>
          </cell>
          <cell r="L1285" t="str">
            <v>Mbps</v>
          </cell>
          <cell r="M1285" t="str">
            <v>Unlimited</v>
          </cell>
          <cell r="O1285" t="str">
            <v>Unlimited</v>
          </cell>
          <cell r="P1285" t="str">
            <v>EUR</v>
          </cell>
          <cell r="Q1285">
            <v>25</v>
          </cell>
          <cell r="R1285">
            <v>0</v>
          </cell>
          <cell r="S1285">
            <v>26.99</v>
          </cell>
          <cell r="T1285">
            <v>19.989999999999998</v>
          </cell>
          <cell r="U1285">
            <v>3</v>
          </cell>
          <cell r="W1285" t="str">
            <v>No</v>
          </cell>
          <cell r="X1285" t="str">
            <v>No</v>
          </cell>
          <cell r="Y1285" t="str">
            <v>Yes</v>
          </cell>
          <cell r="Z1285" t="str">
            <v>Nights and weekends</v>
          </cell>
          <cell r="AA1285" t="str">
            <v>Yes</v>
          </cell>
          <cell r="AB1285">
            <v>0.23</v>
          </cell>
          <cell r="AC1285">
            <v>0.79</v>
          </cell>
          <cell r="AD1285">
            <v>34.159999999999997</v>
          </cell>
          <cell r="AE1285">
            <v>0.611698776</v>
          </cell>
        </row>
        <row r="1286">
          <cell r="C1286" t="str">
            <v>Portugal</v>
          </cell>
          <cell r="D1286" t="str">
            <v>MEO [Portugal]</v>
          </cell>
          <cell r="E1286" t="str">
            <v>Fibre</v>
          </cell>
          <cell r="F1286" t="str">
            <v>Meo Fibra</v>
          </cell>
          <cell r="H1286">
            <v>30</v>
          </cell>
          <cell r="I1286" t="str">
            <v>Mbps</v>
          </cell>
          <cell r="J1286">
            <v>30</v>
          </cell>
          <cell r="K1286">
            <v>3</v>
          </cell>
          <cell r="L1286" t="str">
            <v>Mbps</v>
          </cell>
          <cell r="M1286" t="str">
            <v>Unlimited</v>
          </cell>
          <cell r="O1286" t="str">
            <v>Unlimited</v>
          </cell>
          <cell r="P1286" t="str">
            <v>EUR</v>
          </cell>
          <cell r="Q1286">
            <v>105</v>
          </cell>
          <cell r="R1286">
            <v>0</v>
          </cell>
          <cell r="S1286">
            <v>26.99</v>
          </cell>
          <cell r="T1286">
            <v>19.989999999999998</v>
          </cell>
          <cell r="U1286">
            <v>3</v>
          </cell>
          <cell r="W1286" t="str">
            <v>No</v>
          </cell>
          <cell r="X1286" t="str">
            <v>No</v>
          </cell>
          <cell r="Y1286" t="str">
            <v>Yes</v>
          </cell>
          <cell r="Z1286" t="str">
            <v>Unlimited</v>
          </cell>
          <cell r="AA1286" t="str">
            <v>Yes</v>
          </cell>
          <cell r="AB1286">
            <v>0.23</v>
          </cell>
          <cell r="AC1286">
            <v>0.79</v>
          </cell>
          <cell r="AD1286">
            <v>34.159999999999997</v>
          </cell>
          <cell r="AE1286">
            <v>0.611698776</v>
          </cell>
        </row>
        <row r="1287">
          <cell r="C1287" t="str">
            <v>Portugal</v>
          </cell>
          <cell r="D1287" t="str">
            <v>MEO [Portugal]</v>
          </cell>
          <cell r="E1287" t="str">
            <v>Fibre</v>
          </cell>
          <cell r="F1287" t="str">
            <v>Meo Fibra</v>
          </cell>
          <cell r="H1287">
            <v>100</v>
          </cell>
          <cell r="I1287" t="str">
            <v>Mbps</v>
          </cell>
          <cell r="J1287">
            <v>100</v>
          </cell>
          <cell r="K1287">
            <v>10</v>
          </cell>
          <cell r="L1287" t="str">
            <v>Mbps</v>
          </cell>
          <cell r="M1287" t="str">
            <v>Unlimited</v>
          </cell>
          <cell r="O1287" t="str">
            <v>Unlimited</v>
          </cell>
          <cell r="P1287" t="str">
            <v>EUR</v>
          </cell>
          <cell r="Q1287">
            <v>105</v>
          </cell>
          <cell r="R1287">
            <v>0</v>
          </cell>
          <cell r="S1287">
            <v>36.99</v>
          </cell>
          <cell r="T1287">
            <v>29.99</v>
          </cell>
          <cell r="U1287">
            <v>3</v>
          </cell>
          <cell r="W1287" t="str">
            <v>No</v>
          </cell>
          <cell r="X1287" t="str">
            <v>No</v>
          </cell>
          <cell r="Y1287" t="str">
            <v>Yes</v>
          </cell>
          <cell r="Z1287" t="str">
            <v>Unlimited</v>
          </cell>
          <cell r="AA1287" t="str">
            <v>Yes</v>
          </cell>
          <cell r="AB1287">
            <v>0.23</v>
          </cell>
          <cell r="AC1287">
            <v>0.79</v>
          </cell>
          <cell r="AD1287">
            <v>46.82</v>
          </cell>
          <cell r="AE1287">
            <v>0.611698776</v>
          </cell>
        </row>
        <row r="1288">
          <cell r="C1288" t="str">
            <v>Portugal</v>
          </cell>
          <cell r="D1288" t="str">
            <v>MEO [Portugal]</v>
          </cell>
          <cell r="E1288" t="str">
            <v>Fibre</v>
          </cell>
          <cell r="F1288" t="str">
            <v>Meo Fibra</v>
          </cell>
          <cell r="H1288">
            <v>200</v>
          </cell>
          <cell r="I1288" t="str">
            <v>Mbps</v>
          </cell>
          <cell r="J1288">
            <v>200</v>
          </cell>
          <cell r="K1288">
            <v>20</v>
          </cell>
          <cell r="L1288" t="str">
            <v>Mbps</v>
          </cell>
          <cell r="M1288" t="str">
            <v>Unlimited</v>
          </cell>
          <cell r="O1288" t="str">
            <v>Unlimited</v>
          </cell>
          <cell r="P1288" t="str">
            <v>EUR</v>
          </cell>
          <cell r="Q1288">
            <v>105</v>
          </cell>
          <cell r="R1288">
            <v>0</v>
          </cell>
          <cell r="S1288">
            <v>91.99</v>
          </cell>
          <cell r="T1288">
            <v>86.99</v>
          </cell>
          <cell r="U1288">
            <v>12</v>
          </cell>
          <cell r="W1288" t="str">
            <v>No</v>
          </cell>
          <cell r="X1288" t="str">
            <v>No</v>
          </cell>
          <cell r="Y1288" t="str">
            <v>Yes</v>
          </cell>
          <cell r="Z1288" t="str">
            <v>Unlimited</v>
          </cell>
          <cell r="AA1288" t="str">
            <v>Yes</v>
          </cell>
          <cell r="AB1288">
            <v>0.23</v>
          </cell>
          <cell r="AC1288">
            <v>0.79</v>
          </cell>
          <cell r="AD1288">
            <v>116.44</v>
          </cell>
          <cell r="AE1288">
            <v>0.611698776</v>
          </cell>
        </row>
        <row r="1289">
          <cell r="C1289" t="str">
            <v>Romania</v>
          </cell>
          <cell r="D1289" t="str">
            <v>Romtelecom [Romania]</v>
          </cell>
          <cell r="F1289" t="str">
            <v>L</v>
          </cell>
          <cell r="G1289" t="str">
            <v>Up to</v>
          </cell>
          <cell r="H1289">
            <v>200</v>
          </cell>
          <cell r="I1289" t="str">
            <v>Mbps</v>
          </cell>
          <cell r="J1289">
            <v>200</v>
          </cell>
          <cell r="K1289">
            <v>32</v>
          </cell>
          <cell r="L1289" t="str">
            <v>Mbps</v>
          </cell>
          <cell r="P1289" t="str">
            <v>RON</v>
          </cell>
          <cell r="Q1289" t="str">
            <v>?</v>
          </cell>
          <cell r="R1289">
            <v>0</v>
          </cell>
          <cell r="S1289">
            <v>66.959999999999994</v>
          </cell>
          <cell r="V1289">
            <v>24</v>
          </cell>
          <cell r="W1289" t="str">
            <v>No</v>
          </cell>
          <cell r="X1289" t="str">
            <v>No</v>
          </cell>
          <cell r="Y1289" t="str">
            <v>Yes</v>
          </cell>
          <cell r="Z1289" t="str">
            <v>100+unlimited landline and Cosmote</v>
          </cell>
          <cell r="AA1289" t="str">
            <v>Yes</v>
          </cell>
          <cell r="AB1289">
            <v>0.24</v>
          </cell>
          <cell r="AC1289">
            <v>3.5</v>
          </cell>
          <cell r="AD1289">
            <v>19.13</v>
          </cell>
          <cell r="AE1289">
            <v>1.696426422</v>
          </cell>
        </row>
        <row r="1290">
          <cell r="C1290" t="str">
            <v>Romania</v>
          </cell>
          <cell r="D1290" t="str">
            <v>Romtelecom [Romania]</v>
          </cell>
          <cell r="F1290" t="str">
            <v>M</v>
          </cell>
          <cell r="G1290" t="str">
            <v>Up to</v>
          </cell>
          <cell r="H1290">
            <v>50</v>
          </cell>
          <cell r="I1290" t="str">
            <v>Mbps</v>
          </cell>
          <cell r="J1290">
            <v>50</v>
          </cell>
          <cell r="K1290">
            <v>16</v>
          </cell>
          <cell r="L1290" t="str">
            <v>Mbps</v>
          </cell>
          <cell r="P1290" t="str">
            <v>RON</v>
          </cell>
          <cell r="Q1290" t="str">
            <v>?</v>
          </cell>
          <cell r="R1290">
            <v>0</v>
          </cell>
          <cell r="S1290">
            <v>58.59</v>
          </cell>
          <cell r="V1290">
            <v>24</v>
          </cell>
          <cell r="W1290" t="str">
            <v>No</v>
          </cell>
          <cell r="X1290" t="str">
            <v>No</v>
          </cell>
          <cell r="Y1290" t="str">
            <v>Yes</v>
          </cell>
          <cell r="Z1290" t="str">
            <v>100+unlimited landline and Cosmote</v>
          </cell>
          <cell r="AA1290" t="str">
            <v>Yes</v>
          </cell>
          <cell r="AB1290">
            <v>0.24</v>
          </cell>
          <cell r="AC1290">
            <v>3.5</v>
          </cell>
          <cell r="AD1290">
            <v>16.739999999999998</v>
          </cell>
          <cell r="AE1290">
            <v>1.696426422</v>
          </cell>
        </row>
        <row r="1291">
          <cell r="C1291" t="str">
            <v>Romania</v>
          </cell>
          <cell r="D1291" t="str">
            <v>UPC [Romania]</v>
          </cell>
          <cell r="E1291" t="str">
            <v>Cable</v>
          </cell>
          <cell r="F1291" t="str">
            <v>Fibre Power5 00</v>
          </cell>
          <cell r="H1291">
            <v>500</v>
          </cell>
          <cell r="I1291" t="str">
            <v>Mbps</v>
          </cell>
          <cell r="J1291">
            <v>500</v>
          </cell>
          <cell r="K1291">
            <v>25</v>
          </cell>
          <cell r="L1291" t="str">
            <v>Mbps</v>
          </cell>
          <cell r="P1291" t="str">
            <v>RON</v>
          </cell>
          <cell r="Q1291" t="str">
            <v>?</v>
          </cell>
          <cell r="R1291">
            <v>0</v>
          </cell>
          <cell r="S1291">
            <v>70</v>
          </cell>
          <cell r="W1291" t="str">
            <v>No</v>
          </cell>
          <cell r="X1291" t="str">
            <v>No</v>
          </cell>
          <cell r="Y1291" t="str">
            <v>No</v>
          </cell>
          <cell r="AA1291" t="str">
            <v>Yes</v>
          </cell>
          <cell r="AB1291">
            <v>0.24</v>
          </cell>
          <cell r="AC1291">
            <v>3.5</v>
          </cell>
          <cell r="AD1291">
            <v>20</v>
          </cell>
          <cell r="AE1291">
            <v>1.696426422</v>
          </cell>
        </row>
        <row r="1292">
          <cell r="C1292" t="str">
            <v>Romania</v>
          </cell>
          <cell r="D1292" t="str">
            <v>UPC [Romania]</v>
          </cell>
          <cell r="E1292" t="str">
            <v>Cable</v>
          </cell>
          <cell r="F1292" t="str">
            <v>Fibre Power 200</v>
          </cell>
          <cell r="H1292">
            <v>200</v>
          </cell>
          <cell r="I1292" t="str">
            <v>Mbps</v>
          </cell>
          <cell r="J1292">
            <v>200</v>
          </cell>
          <cell r="K1292">
            <v>6</v>
          </cell>
          <cell r="L1292" t="str">
            <v>Mbps</v>
          </cell>
          <cell r="P1292" t="str">
            <v>RON</v>
          </cell>
          <cell r="Q1292" t="str">
            <v>?</v>
          </cell>
          <cell r="R1292" t="str">
            <v>?</v>
          </cell>
          <cell r="S1292">
            <v>60</v>
          </cell>
          <cell r="W1292" t="str">
            <v>No</v>
          </cell>
          <cell r="X1292" t="str">
            <v>No</v>
          </cell>
          <cell r="Y1292" t="str">
            <v>No</v>
          </cell>
          <cell r="AA1292" t="str">
            <v>Yes</v>
          </cell>
          <cell r="AB1292">
            <v>0.24</v>
          </cell>
          <cell r="AC1292">
            <v>3.5</v>
          </cell>
          <cell r="AD1292">
            <v>17.14</v>
          </cell>
          <cell r="AE1292">
            <v>1.696426422</v>
          </cell>
        </row>
        <row r="1293">
          <cell r="C1293" t="str">
            <v>Russia</v>
          </cell>
          <cell r="D1293" t="str">
            <v>Rostelecom [Russia]</v>
          </cell>
          <cell r="E1293" t="str">
            <v>Fibre</v>
          </cell>
          <cell r="F1293" t="str">
            <v>OnLaym 15</v>
          </cell>
          <cell r="H1293">
            <v>15</v>
          </cell>
          <cell r="I1293" t="str">
            <v>Mbps</v>
          </cell>
          <cell r="J1293">
            <v>15</v>
          </cell>
          <cell r="K1293">
            <v>7</v>
          </cell>
          <cell r="L1293" t="str">
            <v>Mbps</v>
          </cell>
          <cell r="M1293" t="str">
            <v>Unlimited</v>
          </cell>
          <cell r="O1293" t="str">
            <v>Unlimited</v>
          </cell>
          <cell r="P1293" t="str">
            <v>RUB</v>
          </cell>
          <cell r="Q1293">
            <v>0</v>
          </cell>
          <cell r="R1293" t="str">
            <v>?</v>
          </cell>
          <cell r="S1293">
            <v>300</v>
          </cell>
          <cell r="V1293">
            <v>12</v>
          </cell>
          <cell r="W1293" t="str">
            <v>No</v>
          </cell>
          <cell r="X1293" t="str">
            <v>No</v>
          </cell>
          <cell r="Y1293" t="str">
            <v>No</v>
          </cell>
          <cell r="AA1293" t="str">
            <v>Yes</v>
          </cell>
          <cell r="AB1293">
            <v>0.18</v>
          </cell>
          <cell r="AC1293">
            <v>39.5</v>
          </cell>
          <cell r="AD1293">
            <v>7.59</v>
          </cell>
          <cell r="AE1293">
            <v>19.286423039999999</v>
          </cell>
        </row>
        <row r="1294">
          <cell r="C1294" t="str">
            <v>Russia</v>
          </cell>
          <cell r="D1294" t="str">
            <v>Rostelecom [Russia]</v>
          </cell>
          <cell r="E1294" t="str">
            <v>Fibre</v>
          </cell>
          <cell r="F1294" t="str">
            <v>OnLaym 30</v>
          </cell>
          <cell r="H1294">
            <v>30</v>
          </cell>
          <cell r="I1294" t="str">
            <v>Mbps</v>
          </cell>
          <cell r="J1294">
            <v>30</v>
          </cell>
          <cell r="K1294">
            <v>15</v>
          </cell>
          <cell r="L1294" t="str">
            <v>Mbps</v>
          </cell>
          <cell r="M1294" t="str">
            <v>Unlimited</v>
          </cell>
          <cell r="O1294" t="str">
            <v>Unlimited</v>
          </cell>
          <cell r="P1294" t="str">
            <v>RUB</v>
          </cell>
          <cell r="Q1294">
            <v>0</v>
          </cell>
          <cell r="R1294" t="str">
            <v>?</v>
          </cell>
          <cell r="S1294">
            <v>320</v>
          </cell>
          <cell r="V1294">
            <v>12</v>
          </cell>
          <cell r="W1294" t="str">
            <v>No</v>
          </cell>
          <cell r="X1294" t="str">
            <v>No</v>
          </cell>
          <cell r="Y1294" t="str">
            <v>No</v>
          </cell>
          <cell r="AA1294" t="str">
            <v>Yes</v>
          </cell>
          <cell r="AB1294">
            <v>0.18</v>
          </cell>
          <cell r="AC1294">
            <v>39.5</v>
          </cell>
          <cell r="AD1294">
            <v>8.1</v>
          </cell>
          <cell r="AE1294">
            <v>19.286423039999999</v>
          </cell>
        </row>
        <row r="1295">
          <cell r="C1295" t="str">
            <v>Russia</v>
          </cell>
          <cell r="D1295" t="str">
            <v>Rostelecom [Russia]</v>
          </cell>
          <cell r="E1295" t="str">
            <v>Fibre</v>
          </cell>
          <cell r="F1295" t="str">
            <v>OnLaym 60</v>
          </cell>
          <cell r="H1295">
            <v>60</v>
          </cell>
          <cell r="I1295" t="str">
            <v>Mbps</v>
          </cell>
          <cell r="J1295">
            <v>60</v>
          </cell>
          <cell r="K1295">
            <v>30</v>
          </cell>
          <cell r="L1295" t="str">
            <v>Mbps</v>
          </cell>
          <cell r="M1295" t="str">
            <v>Unlimited</v>
          </cell>
          <cell r="O1295" t="str">
            <v>Unlimited</v>
          </cell>
          <cell r="P1295" t="str">
            <v>RUB</v>
          </cell>
          <cell r="Q1295">
            <v>0</v>
          </cell>
          <cell r="R1295" t="str">
            <v>?</v>
          </cell>
          <cell r="S1295">
            <v>400</v>
          </cell>
          <cell r="V1295">
            <v>12</v>
          </cell>
          <cell r="W1295" t="str">
            <v>No</v>
          </cell>
          <cell r="X1295" t="str">
            <v>No</v>
          </cell>
          <cell r="Y1295" t="str">
            <v>No</v>
          </cell>
          <cell r="AA1295" t="str">
            <v>Yes</v>
          </cell>
          <cell r="AB1295">
            <v>0.18</v>
          </cell>
          <cell r="AC1295">
            <v>39.5</v>
          </cell>
          <cell r="AD1295">
            <v>10.130000000000001</v>
          </cell>
          <cell r="AE1295">
            <v>19.286423039999999</v>
          </cell>
        </row>
        <row r="1296">
          <cell r="C1296" t="str">
            <v>Russia</v>
          </cell>
          <cell r="D1296" t="str">
            <v>Rostelecom [Russia]</v>
          </cell>
          <cell r="E1296" t="str">
            <v>Fibre</v>
          </cell>
          <cell r="F1296" t="str">
            <v>OnLaym 80</v>
          </cell>
          <cell r="H1296">
            <v>80</v>
          </cell>
          <cell r="I1296" t="str">
            <v>Mbps</v>
          </cell>
          <cell r="J1296">
            <v>80</v>
          </cell>
          <cell r="K1296">
            <v>40</v>
          </cell>
          <cell r="L1296" t="str">
            <v>Mbps</v>
          </cell>
          <cell r="M1296" t="str">
            <v>Unlimited</v>
          </cell>
          <cell r="O1296" t="str">
            <v>Unlimited</v>
          </cell>
          <cell r="P1296" t="str">
            <v>RUB</v>
          </cell>
          <cell r="Q1296">
            <v>0</v>
          </cell>
          <cell r="R1296" t="str">
            <v>?</v>
          </cell>
          <cell r="S1296">
            <v>560</v>
          </cell>
          <cell r="V1296">
            <v>12</v>
          </cell>
          <cell r="W1296" t="str">
            <v>No</v>
          </cell>
          <cell r="X1296" t="str">
            <v>No</v>
          </cell>
          <cell r="Y1296" t="str">
            <v>No</v>
          </cell>
          <cell r="AA1296" t="str">
            <v>Yes</v>
          </cell>
          <cell r="AB1296">
            <v>0.18</v>
          </cell>
          <cell r="AC1296">
            <v>39.5</v>
          </cell>
          <cell r="AD1296">
            <v>14.18</v>
          </cell>
          <cell r="AE1296">
            <v>19.286423039999999</v>
          </cell>
        </row>
        <row r="1297">
          <cell r="C1297" t="str">
            <v>Russia</v>
          </cell>
          <cell r="D1297" t="str">
            <v>Rostelecom [Russia]</v>
          </cell>
          <cell r="E1297" t="str">
            <v>Fibre</v>
          </cell>
          <cell r="F1297" t="str">
            <v>100 500</v>
          </cell>
          <cell r="H1297">
            <v>100</v>
          </cell>
          <cell r="I1297" t="str">
            <v>Mbps</v>
          </cell>
          <cell r="J1297">
            <v>100</v>
          </cell>
          <cell r="K1297">
            <v>50</v>
          </cell>
          <cell r="L1297" t="str">
            <v>Mbps</v>
          </cell>
          <cell r="M1297" t="str">
            <v>Unlimited</v>
          </cell>
          <cell r="O1297" t="str">
            <v>Unlimited</v>
          </cell>
          <cell r="P1297" t="str">
            <v>RUB</v>
          </cell>
          <cell r="Q1297">
            <v>0</v>
          </cell>
          <cell r="R1297" t="str">
            <v>?</v>
          </cell>
          <cell r="S1297">
            <v>500</v>
          </cell>
          <cell r="V1297">
            <v>12</v>
          </cell>
          <cell r="W1297" t="str">
            <v>No</v>
          </cell>
          <cell r="X1297" t="str">
            <v>No</v>
          </cell>
          <cell r="Y1297" t="str">
            <v>No</v>
          </cell>
          <cell r="AA1297" t="str">
            <v>Yes</v>
          </cell>
          <cell r="AB1297">
            <v>0.18</v>
          </cell>
          <cell r="AC1297">
            <v>39.5</v>
          </cell>
          <cell r="AD1297">
            <v>12.66</v>
          </cell>
          <cell r="AE1297">
            <v>19.286423039999999</v>
          </cell>
        </row>
        <row r="1298">
          <cell r="C1298" t="str">
            <v>Russia</v>
          </cell>
          <cell r="D1298" t="str">
            <v>Rostelecom [Russia]</v>
          </cell>
          <cell r="E1298" t="str">
            <v>Fibre</v>
          </cell>
          <cell r="F1298" t="str">
            <v>OnLaym 30</v>
          </cell>
          <cell r="H1298">
            <v>30</v>
          </cell>
          <cell r="I1298" t="str">
            <v>Mbps</v>
          </cell>
          <cell r="J1298">
            <v>30</v>
          </cell>
          <cell r="K1298">
            <v>15</v>
          </cell>
          <cell r="L1298" t="str">
            <v>Mbps</v>
          </cell>
          <cell r="M1298" t="str">
            <v>Unlimited</v>
          </cell>
          <cell r="O1298" t="str">
            <v>Unlimited</v>
          </cell>
          <cell r="P1298" t="str">
            <v>RUB</v>
          </cell>
          <cell r="Q1298">
            <v>0</v>
          </cell>
          <cell r="R1298" t="str">
            <v>?</v>
          </cell>
          <cell r="S1298">
            <v>400</v>
          </cell>
          <cell r="W1298" t="str">
            <v>No</v>
          </cell>
          <cell r="X1298" t="str">
            <v>No</v>
          </cell>
          <cell r="Y1298" t="str">
            <v>No</v>
          </cell>
          <cell r="AA1298" t="str">
            <v>Yes</v>
          </cell>
          <cell r="AB1298">
            <v>0.18</v>
          </cell>
          <cell r="AC1298">
            <v>39.5</v>
          </cell>
          <cell r="AD1298">
            <v>10.130000000000001</v>
          </cell>
          <cell r="AE1298">
            <v>19.286423039999999</v>
          </cell>
        </row>
        <row r="1299">
          <cell r="C1299" t="str">
            <v>Russia</v>
          </cell>
          <cell r="D1299" t="str">
            <v>Rostelecom [Russia]</v>
          </cell>
          <cell r="E1299" t="str">
            <v>Fibre</v>
          </cell>
          <cell r="F1299" t="str">
            <v>OnLaym 60</v>
          </cell>
          <cell r="H1299">
            <v>60</v>
          </cell>
          <cell r="I1299" t="str">
            <v>Mbps</v>
          </cell>
          <cell r="J1299">
            <v>60</v>
          </cell>
          <cell r="K1299">
            <v>30</v>
          </cell>
          <cell r="L1299" t="str">
            <v>Mbps</v>
          </cell>
          <cell r="M1299" t="str">
            <v>Unlimited</v>
          </cell>
          <cell r="O1299" t="str">
            <v>Unlimited</v>
          </cell>
          <cell r="P1299" t="str">
            <v>RUB</v>
          </cell>
          <cell r="Q1299">
            <v>0</v>
          </cell>
          <cell r="R1299" t="str">
            <v>?</v>
          </cell>
          <cell r="S1299">
            <v>500</v>
          </cell>
          <cell r="W1299" t="str">
            <v>No</v>
          </cell>
          <cell r="X1299" t="str">
            <v>No</v>
          </cell>
          <cell r="Y1299" t="str">
            <v>No</v>
          </cell>
          <cell r="AA1299" t="str">
            <v>Yes</v>
          </cell>
          <cell r="AB1299">
            <v>0.18</v>
          </cell>
          <cell r="AC1299">
            <v>39.5</v>
          </cell>
          <cell r="AD1299">
            <v>12.66</v>
          </cell>
          <cell r="AE1299">
            <v>19.286423039999999</v>
          </cell>
        </row>
        <row r="1300">
          <cell r="C1300" t="str">
            <v>Russia</v>
          </cell>
          <cell r="D1300" t="str">
            <v>Rostelecom [Russia]</v>
          </cell>
          <cell r="E1300" t="str">
            <v>Fibre</v>
          </cell>
          <cell r="F1300" t="str">
            <v>OnLaym 80</v>
          </cell>
          <cell r="H1300">
            <v>80</v>
          </cell>
          <cell r="I1300" t="str">
            <v>Mbps</v>
          </cell>
          <cell r="J1300">
            <v>80</v>
          </cell>
          <cell r="K1300">
            <v>40</v>
          </cell>
          <cell r="L1300" t="str">
            <v>Mbps</v>
          </cell>
          <cell r="M1300" t="str">
            <v>Unlimited</v>
          </cell>
          <cell r="O1300" t="str">
            <v>Unlimited</v>
          </cell>
          <cell r="P1300" t="str">
            <v>RUB</v>
          </cell>
          <cell r="Q1300">
            <v>0</v>
          </cell>
          <cell r="R1300" t="str">
            <v>?</v>
          </cell>
          <cell r="S1300">
            <v>700</v>
          </cell>
          <cell r="W1300" t="str">
            <v>No</v>
          </cell>
          <cell r="X1300" t="str">
            <v>No</v>
          </cell>
          <cell r="Y1300" t="str">
            <v>No</v>
          </cell>
          <cell r="AA1300" t="str">
            <v>Yes</v>
          </cell>
          <cell r="AB1300">
            <v>0.18</v>
          </cell>
          <cell r="AC1300">
            <v>39.5</v>
          </cell>
          <cell r="AD1300">
            <v>17.72</v>
          </cell>
          <cell r="AE1300">
            <v>19.286423039999999</v>
          </cell>
        </row>
        <row r="1301">
          <cell r="C1301" t="str">
            <v>Russia</v>
          </cell>
          <cell r="D1301" t="str">
            <v>Beeline [Russia]</v>
          </cell>
          <cell r="E1301" t="str">
            <v>Fibre</v>
          </cell>
          <cell r="F1301" t="str">
            <v>Economy</v>
          </cell>
          <cell r="H1301">
            <v>15</v>
          </cell>
          <cell r="I1301" t="str">
            <v>Mbps</v>
          </cell>
          <cell r="J1301">
            <v>15</v>
          </cell>
          <cell r="K1301">
            <v>30</v>
          </cell>
          <cell r="L1301" t="str">
            <v>Mbps</v>
          </cell>
          <cell r="M1301" t="str">
            <v>Unlimited</v>
          </cell>
          <cell r="O1301" t="str">
            <v>Unlimited</v>
          </cell>
          <cell r="P1301" t="str">
            <v>RUB</v>
          </cell>
          <cell r="Q1301">
            <v>0</v>
          </cell>
          <cell r="R1301" t="str">
            <v>?</v>
          </cell>
          <cell r="S1301">
            <v>290</v>
          </cell>
          <cell r="W1301" t="str">
            <v>No</v>
          </cell>
          <cell r="X1301" t="str">
            <v>No</v>
          </cell>
          <cell r="Y1301" t="str">
            <v>No</v>
          </cell>
          <cell r="AA1301" t="str">
            <v>Yes</v>
          </cell>
          <cell r="AB1301">
            <v>0.18</v>
          </cell>
          <cell r="AC1301">
            <v>39.5</v>
          </cell>
          <cell r="AD1301">
            <v>7.34</v>
          </cell>
          <cell r="AE1301">
            <v>19.286423039999999</v>
          </cell>
        </row>
        <row r="1302">
          <cell r="C1302" t="str">
            <v>Russia</v>
          </cell>
          <cell r="D1302" t="str">
            <v>Beeline [Russia]</v>
          </cell>
          <cell r="E1302" t="str">
            <v>Fibre</v>
          </cell>
          <cell r="F1302" t="str">
            <v>Unlimited promo 500</v>
          </cell>
          <cell r="H1302">
            <v>100</v>
          </cell>
          <cell r="I1302" t="str">
            <v>Mbps</v>
          </cell>
          <cell r="J1302">
            <v>100</v>
          </cell>
          <cell r="K1302">
            <v>100</v>
          </cell>
          <cell r="L1302" t="str">
            <v>Mbps</v>
          </cell>
          <cell r="M1302" t="str">
            <v>Unlimited</v>
          </cell>
          <cell r="O1302" t="str">
            <v>Unlimited</v>
          </cell>
          <cell r="P1302" t="str">
            <v>RUB</v>
          </cell>
          <cell r="Q1302">
            <v>0</v>
          </cell>
          <cell r="R1302" t="str">
            <v>?</v>
          </cell>
          <cell r="S1302">
            <v>500</v>
          </cell>
          <cell r="W1302" t="str">
            <v>No</v>
          </cell>
          <cell r="X1302" t="str">
            <v>No</v>
          </cell>
          <cell r="Y1302" t="str">
            <v>No</v>
          </cell>
          <cell r="AA1302" t="str">
            <v>Yes</v>
          </cell>
          <cell r="AB1302">
            <v>0.18</v>
          </cell>
          <cell r="AC1302">
            <v>39.5</v>
          </cell>
          <cell r="AD1302">
            <v>12.66</v>
          </cell>
          <cell r="AE1302">
            <v>19.286423039999999</v>
          </cell>
        </row>
        <row r="1303">
          <cell r="C1303" t="str">
            <v>Russia</v>
          </cell>
          <cell r="D1303" t="str">
            <v>ER-Telecom [Russia]</v>
          </cell>
          <cell r="E1303" t="str">
            <v>Cable</v>
          </cell>
          <cell r="F1303" t="str">
            <v>DOMRU.25</v>
          </cell>
          <cell r="H1303">
            <v>25</v>
          </cell>
          <cell r="I1303" t="str">
            <v>Mbps</v>
          </cell>
          <cell r="J1303">
            <v>25</v>
          </cell>
          <cell r="K1303">
            <v>25</v>
          </cell>
          <cell r="L1303" t="str">
            <v>Mbps</v>
          </cell>
          <cell r="M1303" t="str">
            <v>Unlimited</v>
          </cell>
          <cell r="O1303" t="str">
            <v>Unlimited</v>
          </cell>
          <cell r="P1303" t="str">
            <v>RUB</v>
          </cell>
          <cell r="Q1303">
            <v>0</v>
          </cell>
          <cell r="R1303">
            <v>0</v>
          </cell>
          <cell r="S1303">
            <v>605</v>
          </cell>
          <cell r="W1303" t="str">
            <v>No</v>
          </cell>
          <cell r="X1303" t="str">
            <v>No</v>
          </cell>
          <cell r="Y1303" t="str">
            <v>No</v>
          </cell>
          <cell r="AA1303" t="str">
            <v>Yes</v>
          </cell>
          <cell r="AB1303">
            <v>0.18</v>
          </cell>
          <cell r="AC1303">
            <v>39.5</v>
          </cell>
          <cell r="AD1303">
            <v>15.32</v>
          </cell>
          <cell r="AE1303">
            <v>19.286423039999999</v>
          </cell>
        </row>
        <row r="1304">
          <cell r="C1304" t="str">
            <v>Russia</v>
          </cell>
          <cell r="D1304" t="str">
            <v>ER-Telecom [Russia]</v>
          </cell>
          <cell r="E1304" t="str">
            <v>Cable</v>
          </cell>
          <cell r="F1304" t="str">
            <v>DOMRU.60</v>
          </cell>
          <cell r="H1304">
            <v>60</v>
          </cell>
          <cell r="I1304" t="str">
            <v>Mbps</v>
          </cell>
          <cell r="J1304">
            <v>60</v>
          </cell>
          <cell r="K1304">
            <v>60</v>
          </cell>
          <cell r="L1304" t="str">
            <v>Mbps</v>
          </cell>
          <cell r="M1304" t="str">
            <v>Unlimited</v>
          </cell>
          <cell r="O1304" t="str">
            <v>Unlimited</v>
          </cell>
          <cell r="P1304" t="str">
            <v>RUB</v>
          </cell>
          <cell r="Q1304">
            <v>0</v>
          </cell>
          <cell r="R1304">
            <v>0</v>
          </cell>
          <cell r="S1304">
            <v>785</v>
          </cell>
          <cell r="W1304" t="str">
            <v>No</v>
          </cell>
          <cell r="X1304" t="str">
            <v>No</v>
          </cell>
          <cell r="Y1304" t="str">
            <v>No</v>
          </cell>
          <cell r="AA1304" t="str">
            <v>Yes</v>
          </cell>
          <cell r="AB1304">
            <v>0.18</v>
          </cell>
          <cell r="AC1304">
            <v>39.5</v>
          </cell>
          <cell r="AD1304">
            <v>19.87</v>
          </cell>
          <cell r="AE1304">
            <v>19.286423039999999</v>
          </cell>
        </row>
        <row r="1305">
          <cell r="C1305" t="str">
            <v>Russia</v>
          </cell>
          <cell r="D1305" t="str">
            <v>ER-Telecom [Russia]</v>
          </cell>
          <cell r="E1305" t="str">
            <v>Cable</v>
          </cell>
          <cell r="F1305" t="str">
            <v>DOMRU.100</v>
          </cell>
          <cell r="H1305">
            <v>100</v>
          </cell>
          <cell r="I1305" t="str">
            <v>Mbps</v>
          </cell>
          <cell r="J1305">
            <v>100</v>
          </cell>
          <cell r="K1305">
            <v>100</v>
          </cell>
          <cell r="L1305" t="str">
            <v>Mbps</v>
          </cell>
          <cell r="M1305" t="str">
            <v>Unlimited</v>
          </cell>
          <cell r="O1305" t="str">
            <v>Unlimited</v>
          </cell>
          <cell r="P1305" t="str">
            <v>RUB</v>
          </cell>
          <cell r="Q1305">
            <v>0</v>
          </cell>
          <cell r="R1305">
            <v>0</v>
          </cell>
          <cell r="S1305">
            <v>1049</v>
          </cell>
          <cell r="W1305" t="str">
            <v>No</v>
          </cell>
          <cell r="X1305" t="str">
            <v>No</v>
          </cell>
          <cell r="Y1305" t="str">
            <v>No</v>
          </cell>
          <cell r="AA1305" t="str">
            <v>Yes</v>
          </cell>
          <cell r="AB1305">
            <v>0.18</v>
          </cell>
          <cell r="AC1305">
            <v>39.5</v>
          </cell>
          <cell r="AD1305">
            <v>26.56</v>
          </cell>
          <cell r="AE1305">
            <v>19.286423039999999</v>
          </cell>
        </row>
        <row r="1306">
          <cell r="C1306" t="str">
            <v>Saudi Arabia</v>
          </cell>
          <cell r="D1306" t="str">
            <v>Go [Saudi Arabia]</v>
          </cell>
          <cell r="E1306" t="str">
            <v>WiMax</v>
          </cell>
          <cell r="F1306" t="str">
            <v>Light</v>
          </cell>
          <cell r="H1306">
            <v>512</v>
          </cell>
          <cell r="I1306" t="str">
            <v>Kbps</v>
          </cell>
          <cell r="J1306">
            <v>0.51200000000000001</v>
          </cell>
          <cell r="P1306" t="str">
            <v>SAR</v>
          </cell>
          <cell r="Q1306">
            <v>0</v>
          </cell>
          <cell r="R1306">
            <v>0</v>
          </cell>
          <cell r="S1306">
            <v>149</v>
          </cell>
          <cell r="V1306">
            <v>12</v>
          </cell>
          <cell r="W1306" t="str">
            <v>No</v>
          </cell>
          <cell r="X1306" t="str">
            <v>No</v>
          </cell>
          <cell r="Y1306" t="str">
            <v>Yes</v>
          </cell>
          <cell r="AA1306" t="str">
            <v>?</v>
          </cell>
          <cell r="AB1306">
            <v>0</v>
          </cell>
          <cell r="AC1306">
            <v>3.75</v>
          </cell>
          <cell r="AD1306">
            <v>39.729999999999997</v>
          </cell>
          <cell r="AE1306">
            <v>1.802580201</v>
          </cell>
        </row>
        <row r="1307">
          <cell r="C1307" t="str">
            <v>Saudi Arabia</v>
          </cell>
          <cell r="D1307" t="str">
            <v>Go [Saudi Arabia]</v>
          </cell>
          <cell r="E1307" t="str">
            <v>WiMax</v>
          </cell>
          <cell r="F1307" t="str">
            <v>Extra</v>
          </cell>
          <cell r="H1307">
            <v>1</v>
          </cell>
          <cell r="I1307" t="str">
            <v>Mbps</v>
          </cell>
          <cell r="J1307">
            <v>1</v>
          </cell>
          <cell r="P1307" t="str">
            <v>SAR</v>
          </cell>
          <cell r="Q1307">
            <v>0</v>
          </cell>
          <cell r="R1307">
            <v>0</v>
          </cell>
          <cell r="S1307">
            <v>175</v>
          </cell>
          <cell r="V1307">
            <v>12</v>
          </cell>
          <cell r="W1307" t="str">
            <v>No</v>
          </cell>
          <cell r="X1307" t="str">
            <v>No</v>
          </cell>
          <cell r="Y1307" t="str">
            <v>Yes</v>
          </cell>
          <cell r="AA1307" t="str">
            <v>?</v>
          </cell>
          <cell r="AB1307">
            <v>0</v>
          </cell>
          <cell r="AC1307">
            <v>3.75</v>
          </cell>
          <cell r="AD1307">
            <v>46.67</v>
          </cell>
          <cell r="AE1307">
            <v>1.802580201</v>
          </cell>
        </row>
        <row r="1308">
          <cell r="C1308" t="str">
            <v>Saudi Arabia</v>
          </cell>
          <cell r="D1308" t="str">
            <v>Go [Saudi Arabia]</v>
          </cell>
          <cell r="E1308" t="str">
            <v>WiMax</v>
          </cell>
          <cell r="F1308" t="str">
            <v>Pro</v>
          </cell>
          <cell r="H1308">
            <v>2</v>
          </cell>
          <cell r="I1308" t="str">
            <v>Mbps</v>
          </cell>
          <cell r="J1308">
            <v>2</v>
          </cell>
          <cell r="P1308" t="str">
            <v>SAR</v>
          </cell>
          <cell r="Q1308">
            <v>0</v>
          </cell>
          <cell r="R1308">
            <v>0</v>
          </cell>
          <cell r="S1308">
            <v>199</v>
          </cell>
          <cell r="V1308">
            <v>12</v>
          </cell>
          <cell r="W1308" t="str">
            <v>No</v>
          </cell>
          <cell r="X1308" t="str">
            <v>No</v>
          </cell>
          <cell r="Y1308" t="str">
            <v>Yes</v>
          </cell>
          <cell r="AA1308" t="str">
            <v>?</v>
          </cell>
          <cell r="AB1308">
            <v>0</v>
          </cell>
          <cell r="AC1308">
            <v>3.75</v>
          </cell>
          <cell r="AD1308">
            <v>53.07</v>
          </cell>
          <cell r="AE1308">
            <v>1.802580201</v>
          </cell>
        </row>
        <row r="1309">
          <cell r="C1309" t="str">
            <v>Saudi Arabia</v>
          </cell>
          <cell r="D1309" t="str">
            <v>Go [Saudi Arabia]</v>
          </cell>
          <cell r="E1309" t="str">
            <v>WiMax</v>
          </cell>
          <cell r="F1309" t="str">
            <v>Pro+</v>
          </cell>
          <cell r="H1309">
            <v>3</v>
          </cell>
          <cell r="I1309" t="str">
            <v>Mbps</v>
          </cell>
          <cell r="J1309">
            <v>3</v>
          </cell>
          <cell r="P1309" t="str">
            <v>SAR</v>
          </cell>
          <cell r="Q1309">
            <v>0</v>
          </cell>
          <cell r="R1309">
            <v>0</v>
          </cell>
          <cell r="S1309">
            <v>225</v>
          </cell>
          <cell r="V1309">
            <v>12</v>
          </cell>
          <cell r="W1309" t="str">
            <v>No</v>
          </cell>
          <cell r="X1309" t="str">
            <v>No</v>
          </cell>
          <cell r="Y1309" t="str">
            <v>Yes</v>
          </cell>
          <cell r="AA1309" t="str">
            <v>?</v>
          </cell>
          <cell r="AB1309">
            <v>0</v>
          </cell>
          <cell r="AC1309">
            <v>3.75</v>
          </cell>
          <cell r="AD1309">
            <v>60</v>
          </cell>
          <cell r="AE1309">
            <v>1.802580201</v>
          </cell>
        </row>
        <row r="1310">
          <cell r="C1310" t="str">
            <v>Saudi Arabia</v>
          </cell>
          <cell r="D1310" t="str">
            <v>STC [Saudi Arabia]</v>
          </cell>
          <cell r="E1310" t="str">
            <v>Various</v>
          </cell>
          <cell r="F1310" t="str">
            <v>Jood Net</v>
          </cell>
          <cell r="H1310">
            <v>2</v>
          </cell>
          <cell r="I1310" t="str">
            <v>Mbps</v>
          </cell>
          <cell r="J1310">
            <v>2</v>
          </cell>
          <cell r="M1310" t="str">
            <v>Unlimited</v>
          </cell>
          <cell r="O1310" t="str">
            <v>Unlimited</v>
          </cell>
          <cell r="P1310" t="str">
            <v>SAR</v>
          </cell>
          <cell r="Q1310" t="str">
            <v>?</v>
          </cell>
          <cell r="R1310" t="str">
            <v>?</v>
          </cell>
          <cell r="S1310">
            <v>99</v>
          </cell>
          <cell r="W1310" t="str">
            <v>No</v>
          </cell>
          <cell r="X1310" t="str">
            <v>No</v>
          </cell>
          <cell r="Y1310" t="str">
            <v>No</v>
          </cell>
          <cell r="AA1310" t="str">
            <v>?</v>
          </cell>
          <cell r="AB1310">
            <v>0</v>
          </cell>
          <cell r="AC1310">
            <v>3.75</v>
          </cell>
          <cell r="AD1310">
            <v>26.4</v>
          </cell>
          <cell r="AE1310">
            <v>1.802580201</v>
          </cell>
        </row>
        <row r="1311">
          <cell r="C1311" t="str">
            <v>Saudi Arabia</v>
          </cell>
          <cell r="D1311" t="str">
            <v>STC [Saudi Arabia]</v>
          </cell>
          <cell r="E1311" t="str">
            <v>Various</v>
          </cell>
          <cell r="F1311" t="str">
            <v>Jood Net</v>
          </cell>
          <cell r="H1311">
            <v>10</v>
          </cell>
          <cell r="I1311" t="str">
            <v>Mbps</v>
          </cell>
          <cell r="J1311">
            <v>10</v>
          </cell>
          <cell r="M1311" t="str">
            <v>Unlimited</v>
          </cell>
          <cell r="O1311" t="str">
            <v>Unlimited</v>
          </cell>
          <cell r="P1311" t="str">
            <v>SAR</v>
          </cell>
          <cell r="Q1311" t="str">
            <v>?</v>
          </cell>
          <cell r="R1311" t="str">
            <v>?</v>
          </cell>
          <cell r="S1311">
            <v>149</v>
          </cell>
          <cell r="W1311" t="str">
            <v>No</v>
          </cell>
          <cell r="X1311" t="str">
            <v>No</v>
          </cell>
          <cell r="Y1311" t="str">
            <v>No</v>
          </cell>
          <cell r="AA1311" t="str">
            <v>?</v>
          </cell>
          <cell r="AB1311">
            <v>0</v>
          </cell>
          <cell r="AC1311">
            <v>3.75</v>
          </cell>
          <cell r="AD1311">
            <v>39.729999999999997</v>
          </cell>
          <cell r="AE1311">
            <v>1.802580201</v>
          </cell>
        </row>
        <row r="1312">
          <cell r="C1312" t="str">
            <v>Saudi Arabia</v>
          </cell>
          <cell r="D1312" t="str">
            <v>STC [Saudi Arabia]</v>
          </cell>
          <cell r="E1312" t="str">
            <v>Various</v>
          </cell>
          <cell r="F1312" t="str">
            <v>Jood Net</v>
          </cell>
          <cell r="H1312">
            <v>20</v>
          </cell>
          <cell r="I1312" t="str">
            <v>Mbps</v>
          </cell>
          <cell r="J1312">
            <v>20</v>
          </cell>
          <cell r="M1312" t="str">
            <v>Unlimited</v>
          </cell>
          <cell r="O1312" t="str">
            <v>Unlimited</v>
          </cell>
          <cell r="P1312" t="str">
            <v>SAR</v>
          </cell>
          <cell r="Q1312" t="str">
            <v>?</v>
          </cell>
          <cell r="R1312" t="str">
            <v>?</v>
          </cell>
          <cell r="S1312">
            <v>199</v>
          </cell>
          <cell r="W1312" t="str">
            <v>No</v>
          </cell>
          <cell r="X1312" t="str">
            <v>No</v>
          </cell>
          <cell r="Y1312" t="str">
            <v>No</v>
          </cell>
          <cell r="AA1312" t="str">
            <v>?</v>
          </cell>
          <cell r="AB1312">
            <v>0</v>
          </cell>
          <cell r="AC1312">
            <v>3.75</v>
          </cell>
          <cell r="AD1312">
            <v>53.07</v>
          </cell>
          <cell r="AE1312">
            <v>1.802580201</v>
          </cell>
        </row>
        <row r="1313">
          <cell r="C1313" t="str">
            <v>Saudi Arabia</v>
          </cell>
          <cell r="D1313" t="str">
            <v>STC [Saudi Arabia]</v>
          </cell>
          <cell r="E1313" t="str">
            <v>FTTH</v>
          </cell>
          <cell r="F1313" t="str">
            <v>Jood 2</v>
          </cell>
          <cell r="H1313">
            <v>200</v>
          </cell>
          <cell r="I1313" t="str">
            <v>Mbps</v>
          </cell>
          <cell r="J1313">
            <v>200</v>
          </cell>
          <cell r="M1313" t="str">
            <v>Unlimited</v>
          </cell>
          <cell r="O1313" t="str">
            <v>Unlimited</v>
          </cell>
          <cell r="P1313" t="str">
            <v>SAR</v>
          </cell>
          <cell r="Q1313">
            <v>0</v>
          </cell>
          <cell r="R1313">
            <v>0</v>
          </cell>
          <cell r="S1313">
            <v>749</v>
          </cell>
          <cell r="W1313" t="str">
            <v>No</v>
          </cell>
          <cell r="X1313" t="str">
            <v>No</v>
          </cell>
          <cell r="Y1313" t="str">
            <v>Yes</v>
          </cell>
          <cell r="Z1313" t="str">
            <v>Unlimited local and national</v>
          </cell>
          <cell r="AA1313" t="str">
            <v>?</v>
          </cell>
          <cell r="AB1313">
            <v>0</v>
          </cell>
          <cell r="AC1313">
            <v>3.75</v>
          </cell>
          <cell r="AD1313">
            <v>199.73</v>
          </cell>
          <cell r="AE1313">
            <v>1.802580201</v>
          </cell>
        </row>
        <row r="1314">
          <cell r="C1314" t="str">
            <v>Saudi Arabia</v>
          </cell>
          <cell r="D1314" t="str">
            <v>STC [Saudi Arabia]</v>
          </cell>
          <cell r="E1314" t="str">
            <v>FTTH</v>
          </cell>
          <cell r="F1314" t="str">
            <v>Jood 2</v>
          </cell>
          <cell r="H1314">
            <v>100</v>
          </cell>
          <cell r="I1314" t="str">
            <v>Mbps</v>
          </cell>
          <cell r="J1314">
            <v>100</v>
          </cell>
          <cell r="M1314" t="str">
            <v>Unlimited</v>
          </cell>
          <cell r="O1314" t="str">
            <v>Unlimited</v>
          </cell>
          <cell r="P1314" t="str">
            <v>SAR</v>
          </cell>
          <cell r="Q1314">
            <v>0</v>
          </cell>
          <cell r="R1314">
            <v>0</v>
          </cell>
          <cell r="S1314">
            <v>449</v>
          </cell>
          <cell r="W1314" t="str">
            <v>No</v>
          </cell>
          <cell r="X1314" t="str">
            <v>No</v>
          </cell>
          <cell r="Y1314" t="str">
            <v>Yes</v>
          </cell>
          <cell r="Z1314" t="str">
            <v>Unlimited local and national</v>
          </cell>
          <cell r="AA1314" t="str">
            <v>?</v>
          </cell>
          <cell r="AB1314">
            <v>0</v>
          </cell>
          <cell r="AC1314">
            <v>3.75</v>
          </cell>
          <cell r="AD1314">
            <v>119.73</v>
          </cell>
          <cell r="AE1314">
            <v>1.802580201</v>
          </cell>
        </row>
        <row r="1315">
          <cell r="C1315" t="str">
            <v>Saudi Arabia</v>
          </cell>
          <cell r="D1315" t="str">
            <v>STC [Saudi Arabia]</v>
          </cell>
          <cell r="E1315" t="str">
            <v>FTTH</v>
          </cell>
          <cell r="F1315" t="str">
            <v>Jood 2</v>
          </cell>
          <cell r="H1315">
            <v>40</v>
          </cell>
          <cell r="I1315" t="str">
            <v>Mbps</v>
          </cell>
          <cell r="J1315">
            <v>40</v>
          </cell>
          <cell r="M1315" t="str">
            <v>Unlimited</v>
          </cell>
          <cell r="O1315" t="str">
            <v>Unlimited</v>
          </cell>
          <cell r="P1315" t="str">
            <v>SAR</v>
          </cell>
          <cell r="Q1315">
            <v>0</v>
          </cell>
          <cell r="R1315">
            <v>0</v>
          </cell>
          <cell r="S1315">
            <v>299</v>
          </cell>
          <cell r="W1315" t="str">
            <v>No</v>
          </cell>
          <cell r="X1315" t="str">
            <v>No</v>
          </cell>
          <cell r="Y1315" t="str">
            <v>Yes</v>
          </cell>
          <cell r="Z1315" t="str">
            <v>Unlimited local and national</v>
          </cell>
          <cell r="AA1315" t="str">
            <v>?</v>
          </cell>
          <cell r="AB1315">
            <v>0</v>
          </cell>
          <cell r="AC1315">
            <v>3.75</v>
          </cell>
          <cell r="AD1315">
            <v>79.73</v>
          </cell>
          <cell r="AE1315">
            <v>1.802580201</v>
          </cell>
        </row>
        <row r="1316">
          <cell r="C1316" t="str">
            <v>Saudi Arabia</v>
          </cell>
          <cell r="D1316" t="str">
            <v>STC [Saudi Arabia]</v>
          </cell>
          <cell r="E1316" t="str">
            <v>Various</v>
          </cell>
          <cell r="F1316" t="str">
            <v>Jood 2</v>
          </cell>
          <cell r="H1316">
            <v>20</v>
          </cell>
          <cell r="I1316" t="str">
            <v>Mbps</v>
          </cell>
          <cell r="J1316">
            <v>20</v>
          </cell>
          <cell r="M1316" t="str">
            <v>Unlimited</v>
          </cell>
          <cell r="O1316" t="str">
            <v>Unlimited</v>
          </cell>
          <cell r="P1316" t="str">
            <v>SAR</v>
          </cell>
          <cell r="Q1316">
            <v>0</v>
          </cell>
          <cell r="R1316">
            <v>0</v>
          </cell>
          <cell r="S1316">
            <v>249</v>
          </cell>
          <cell r="W1316" t="str">
            <v>No</v>
          </cell>
          <cell r="X1316" t="str">
            <v>No</v>
          </cell>
          <cell r="Y1316" t="str">
            <v>Yes</v>
          </cell>
          <cell r="Z1316" t="str">
            <v>Unlimited local and national</v>
          </cell>
          <cell r="AA1316" t="str">
            <v>?</v>
          </cell>
          <cell r="AB1316">
            <v>0</v>
          </cell>
          <cell r="AC1316">
            <v>3.75</v>
          </cell>
          <cell r="AD1316">
            <v>66.400000000000006</v>
          </cell>
          <cell r="AE1316">
            <v>1.802580201</v>
          </cell>
        </row>
        <row r="1317">
          <cell r="C1317" t="str">
            <v>Saudi Arabia</v>
          </cell>
          <cell r="D1317" t="str">
            <v>STC [Saudi Arabia]</v>
          </cell>
          <cell r="E1317" t="str">
            <v>Various</v>
          </cell>
          <cell r="F1317" t="str">
            <v>Jood 2</v>
          </cell>
          <cell r="H1317">
            <v>10</v>
          </cell>
          <cell r="I1317" t="str">
            <v>Mbps</v>
          </cell>
          <cell r="J1317">
            <v>10</v>
          </cell>
          <cell r="M1317" t="str">
            <v>Unlimited</v>
          </cell>
          <cell r="O1317" t="str">
            <v>Unlimited</v>
          </cell>
          <cell r="P1317" t="str">
            <v>SAR</v>
          </cell>
          <cell r="Q1317">
            <v>0</v>
          </cell>
          <cell r="R1317">
            <v>0</v>
          </cell>
          <cell r="S1317">
            <v>199</v>
          </cell>
          <cell r="W1317" t="str">
            <v>No</v>
          </cell>
          <cell r="X1317" t="str">
            <v>No</v>
          </cell>
          <cell r="Y1317" t="str">
            <v>Yes</v>
          </cell>
          <cell r="Z1317" t="str">
            <v>Unlimited local and national</v>
          </cell>
          <cell r="AA1317" t="str">
            <v>?</v>
          </cell>
          <cell r="AB1317">
            <v>0</v>
          </cell>
          <cell r="AC1317">
            <v>3.75</v>
          </cell>
          <cell r="AD1317">
            <v>53.07</v>
          </cell>
          <cell r="AE1317">
            <v>1.802580201</v>
          </cell>
        </row>
        <row r="1318">
          <cell r="C1318" t="str">
            <v>Saudi Arabia</v>
          </cell>
          <cell r="D1318" t="str">
            <v>STC [Saudi Arabia]</v>
          </cell>
          <cell r="E1318" t="str">
            <v>Various</v>
          </cell>
          <cell r="F1318" t="str">
            <v>Jood 2</v>
          </cell>
          <cell r="H1318">
            <v>2</v>
          </cell>
          <cell r="I1318" t="str">
            <v>Mbps</v>
          </cell>
          <cell r="J1318">
            <v>2</v>
          </cell>
          <cell r="M1318" t="str">
            <v>Unlimited</v>
          </cell>
          <cell r="O1318" t="str">
            <v>Unlimited</v>
          </cell>
          <cell r="P1318" t="str">
            <v>SAR</v>
          </cell>
          <cell r="Q1318">
            <v>0</v>
          </cell>
          <cell r="R1318">
            <v>0</v>
          </cell>
          <cell r="S1318">
            <v>149</v>
          </cell>
          <cell r="W1318" t="str">
            <v>No</v>
          </cell>
          <cell r="X1318" t="str">
            <v>No</v>
          </cell>
          <cell r="Y1318" t="str">
            <v>Yes</v>
          </cell>
          <cell r="Z1318" t="str">
            <v>Unlimited local and national</v>
          </cell>
          <cell r="AA1318" t="str">
            <v>?</v>
          </cell>
          <cell r="AB1318">
            <v>0</v>
          </cell>
          <cell r="AC1318">
            <v>3.75</v>
          </cell>
          <cell r="AD1318">
            <v>39.729999999999997</v>
          </cell>
          <cell r="AE1318">
            <v>1.802580201</v>
          </cell>
        </row>
        <row r="1319">
          <cell r="C1319" t="str">
            <v>Senegal</v>
          </cell>
          <cell r="D1319" t="str">
            <v>Sonatel [Senegal]</v>
          </cell>
          <cell r="E1319" t="str">
            <v>ADSL</v>
          </cell>
          <cell r="F1319" t="str">
            <v>ADSL 512</v>
          </cell>
          <cell r="H1319">
            <v>512</v>
          </cell>
          <cell r="I1319" t="str">
            <v>Kbps</v>
          </cell>
          <cell r="J1319">
            <v>0.51200000000000001</v>
          </cell>
          <cell r="P1319" t="str">
            <v>XOF</v>
          </cell>
          <cell r="Q1319">
            <v>19000</v>
          </cell>
          <cell r="R1319">
            <v>20000</v>
          </cell>
          <cell r="S1319">
            <v>18000</v>
          </cell>
          <cell r="W1319" t="str">
            <v>No</v>
          </cell>
          <cell r="X1319" t="str">
            <v>No</v>
          </cell>
          <cell r="Y1319" t="str">
            <v>Yes</v>
          </cell>
          <cell r="Z1319" t="str">
            <v>Nights and weekends</v>
          </cell>
          <cell r="AA1319" t="str">
            <v>Yes</v>
          </cell>
          <cell r="AB1319">
            <v>0.18</v>
          </cell>
          <cell r="AC1319">
            <v>516.65</v>
          </cell>
          <cell r="AD1319">
            <v>34.840000000000003</v>
          </cell>
          <cell r="AE1319">
            <v>233.43724520000001</v>
          </cell>
        </row>
        <row r="1320">
          <cell r="C1320" t="str">
            <v>Senegal</v>
          </cell>
          <cell r="D1320" t="str">
            <v>Sonatel [Senegal]</v>
          </cell>
          <cell r="E1320" t="str">
            <v>ADSL</v>
          </cell>
          <cell r="F1320" t="str">
            <v>ADSL 1 Mega Residential</v>
          </cell>
          <cell r="H1320">
            <v>1</v>
          </cell>
          <cell r="I1320" t="str">
            <v>Mbps</v>
          </cell>
          <cell r="J1320">
            <v>1</v>
          </cell>
          <cell r="P1320" t="str">
            <v>XOF</v>
          </cell>
          <cell r="Q1320">
            <v>25000</v>
          </cell>
          <cell r="R1320">
            <v>20000</v>
          </cell>
          <cell r="S1320">
            <v>25000</v>
          </cell>
          <cell r="W1320" t="str">
            <v>No</v>
          </cell>
          <cell r="X1320" t="str">
            <v>No</v>
          </cell>
          <cell r="Y1320" t="str">
            <v>Yes</v>
          </cell>
          <cell r="Z1320" t="str">
            <v>Nights and weekends</v>
          </cell>
          <cell r="AA1320" t="str">
            <v>Yes</v>
          </cell>
          <cell r="AB1320">
            <v>0.18</v>
          </cell>
          <cell r="AC1320">
            <v>516.65</v>
          </cell>
          <cell r="AD1320">
            <v>48.39</v>
          </cell>
          <cell r="AE1320">
            <v>233.43724520000001</v>
          </cell>
        </row>
        <row r="1321">
          <cell r="C1321" t="str">
            <v>Senegal</v>
          </cell>
          <cell r="D1321" t="str">
            <v>Sonatel [Senegal]</v>
          </cell>
          <cell r="E1321" t="str">
            <v>ADSL</v>
          </cell>
          <cell r="F1321" t="str">
            <v>ADSL 1 Mega Professional</v>
          </cell>
          <cell r="H1321">
            <v>1</v>
          </cell>
          <cell r="I1321" t="str">
            <v>Mbps</v>
          </cell>
          <cell r="J1321">
            <v>1</v>
          </cell>
          <cell r="K1321">
            <v>256</v>
          </cell>
          <cell r="L1321" t="str">
            <v>Kbps</v>
          </cell>
          <cell r="P1321" t="str">
            <v>XOF</v>
          </cell>
          <cell r="Q1321">
            <v>25000</v>
          </cell>
          <cell r="R1321">
            <v>50000</v>
          </cell>
          <cell r="S1321">
            <v>27000</v>
          </cell>
          <cell r="W1321" t="str">
            <v>Yes</v>
          </cell>
          <cell r="X1321" t="str">
            <v>No</v>
          </cell>
          <cell r="Y1321" t="str">
            <v>Yes</v>
          </cell>
          <cell r="AA1321" t="str">
            <v>Yes</v>
          </cell>
          <cell r="AB1321">
            <v>0.18</v>
          </cell>
          <cell r="AC1321">
            <v>516.65</v>
          </cell>
          <cell r="AD1321">
            <v>52.26</v>
          </cell>
          <cell r="AE1321">
            <v>233.43724520000001</v>
          </cell>
        </row>
        <row r="1322">
          <cell r="C1322" t="str">
            <v>Senegal</v>
          </cell>
          <cell r="D1322" t="str">
            <v>Sonatel [Senegal]</v>
          </cell>
          <cell r="E1322" t="str">
            <v>ADSL</v>
          </cell>
          <cell r="F1322" t="str">
            <v>ADSL 10 Megamax</v>
          </cell>
          <cell r="H1322">
            <v>10</v>
          </cell>
          <cell r="I1322" t="str">
            <v>Mbps</v>
          </cell>
          <cell r="J1322">
            <v>10</v>
          </cell>
          <cell r="K1322">
            <v>512</v>
          </cell>
          <cell r="L1322" t="str">
            <v>Kbps</v>
          </cell>
          <cell r="P1322" t="str">
            <v>XOF</v>
          </cell>
          <cell r="Q1322">
            <v>25000</v>
          </cell>
          <cell r="R1322">
            <v>50000</v>
          </cell>
          <cell r="S1322">
            <v>53600</v>
          </cell>
          <cell r="W1322" t="str">
            <v>No</v>
          </cell>
          <cell r="X1322" t="str">
            <v>No</v>
          </cell>
          <cell r="Y1322" t="str">
            <v>Yes</v>
          </cell>
          <cell r="Z1322" t="str">
            <v>Nights and weekends</v>
          </cell>
          <cell r="AA1322" t="str">
            <v>Yes</v>
          </cell>
          <cell r="AB1322">
            <v>0.18</v>
          </cell>
          <cell r="AC1322">
            <v>516.65</v>
          </cell>
          <cell r="AD1322">
            <v>103.75</v>
          </cell>
          <cell r="AE1322">
            <v>233.43724520000001</v>
          </cell>
        </row>
        <row r="1323">
          <cell r="C1323" t="str">
            <v>Serbia</v>
          </cell>
          <cell r="D1323" t="str">
            <v>EUNet [Serbia]</v>
          </cell>
          <cell r="E1323" t="str">
            <v>ADSL</v>
          </cell>
          <cell r="F1323" t="str">
            <v>FLAT</v>
          </cell>
          <cell r="H1323">
            <v>1250</v>
          </cell>
          <cell r="I1323" t="str">
            <v>Kbps</v>
          </cell>
          <cell r="J1323">
            <v>1.25</v>
          </cell>
          <cell r="K1323">
            <v>250</v>
          </cell>
          <cell r="L1323" t="str">
            <v>Kbps</v>
          </cell>
          <cell r="P1323" t="str">
            <v>RSD</v>
          </cell>
          <cell r="Q1323" t="str">
            <v>?</v>
          </cell>
          <cell r="R1323">
            <v>0</v>
          </cell>
          <cell r="S1323">
            <v>1290</v>
          </cell>
          <cell r="T1323">
            <v>645</v>
          </cell>
          <cell r="U1323">
            <v>6</v>
          </cell>
          <cell r="V1323">
            <v>12</v>
          </cell>
          <cell r="W1323" t="str">
            <v>Yes</v>
          </cell>
          <cell r="X1323" t="str">
            <v>No</v>
          </cell>
          <cell r="Y1323" t="str">
            <v>No</v>
          </cell>
          <cell r="Z1323" t="str">
            <v>20 mins international</v>
          </cell>
          <cell r="AA1323" t="str">
            <v>Yes</v>
          </cell>
          <cell r="AB1323">
            <v>0.2</v>
          </cell>
          <cell r="AC1323">
            <v>93.62</v>
          </cell>
          <cell r="AD1323">
            <v>13.78</v>
          </cell>
          <cell r="AE1323">
            <v>40.847427019999998</v>
          </cell>
        </row>
        <row r="1324">
          <cell r="C1324" t="str">
            <v>Serbia</v>
          </cell>
          <cell r="D1324" t="str">
            <v>EUNet [Serbia]</v>
          </cell>
          <cell r="E1324" t="str">
            <v>ADSL</v>
          </cell>
          <cell r="F1324" t="str">
            <v>FLAT</v>
          </cell>
          <cell r="H1324">
            <v>2500</v>
          </cell>
          <cell r="I1324" t="str">
            <v>Kbps</v>
          </cell>
          <cell r="J1324">
            <v>2.5</v>
          </cell>
          <cell r="K1324">
            <v>500</v>
          </cell>
          <cell r="L1324" t="str">
            <v>Kbps</v>
          </cell>
          <cell r="P1324" t="str">
            <v>RSD</v>
          </cell>
          <cell r="Q1324" t="str">
            <v>?</v>
          </cell>
          <cell r="R1324">
            <v>0</v>
          </cell>
          <cell r="S1324">
            <v>1590</v>
          </cell>
          <cell r="T1324">
            <v>795</v>
          </cell>
          <cell r="U1324">
            <v>6</v>
          </cell>
          <cell r="V1324">
            <v>12</v>
          </cell>
          <cell r="W1324" t="str">
            <v>Yes</v>
          </cell>
          <cell r="X1324" t="str">
            <v>No</v>
          </cell>
          <cell r="Y1324" t="str">
            <v>No</v>
          </cell>
          <cell r="Z1324" t="str">
            <v>20 mins international</v>
          </cell>
          <cell r="AA1324" t="str">
            <v>Yes</v>
          </cell>
          <cell r="AB1324">
            <v>0.2</v>
          </cell>
          <cell r="AC1324">
            <v>93.62</v>
          </cell>
          <cell r="AD1324">
            <v>16.98</v>
          </cell>
          <cell r="AE1324">
            <v>40.847427019999998</v>
          </cell>
        </row>
        <row r="1325">
          <cell r="C1325" t="str">
            <v>Serbia</v>
          </cell>
          <cell r="D1325" t="str">
            <v>EUNet [Serbia]</v>
          </cell>
          <cell r="E1325" t="str">
            <v>ADSL</v>
          </cell>
          <cell r="F1325" t="str">
            <v>FLAT</v>
          </cell>
          <cell r="H1325">
            <v>5000</v>
          </cell>
          <cell r="I1325" t="str">
            <v>Kbps</v>
          </cell>
          <cell r="J1325">
            <v>5</v>
          </cell>
          <cell r="K1325">
            <v>1000</v>
          </cell>
          <cell r="L1325" t="str">
            <v>Kbps</v>
          </cell>
          <cell r="P1325" t="str">
            <v>RSD</v>
          </cell>
          <cell r="Q1325" t="str">
            <v>?</v>
          </cell>
          <cell r="R1325">
            <v>0</v>
          </cell>
          <cell r="S1325">
            <v>1890</v>
          </cell>
          <cell r="T1325">
            <v>945</v>
          </cell>
          <cell r="U1325">
            <v>6</v>
          </cell>
          <cell r="V1325">
            <v>12</v>
          </cell>
          <cell r="W1325" t="str">
            <v>Yes</v>
          </cell>
          <cell r="X1325" t="str">
            <v>No</v>
          </cell>
          <cell r="Y1325" t="str">
            <v>No</v>
          </cell>
          <cell r="Z1325" t="str">
            <v>20 mins international</v>
          </cell>
          <cell r="AA1325" t="str">
            <v>Yes</v>
          </cell>
          <cell r="AB1325">
            <v>0.2</v>
          </cell>
          <cell r="AC1325">
            <v>93.62</v>
          </cell>
          <cell r="AD1325">
            <v>20.190000000000001</v>
          </cell>
          <cell r="AE1325">
            <v>40.847427019999998</v>
          </cell>
        </row>
        <row r="1326">
          <cell r="C1326" t="str">
            <v>Serbia</v>
          </cell>
          <cell r="D1326" t="str">
            <v>EUNet [Serbia]</v>
          </cell>
          <cell r="E1326" t="str">
            <v>ADSL</v>
          </cell>
          <cell r="F1326" t="str">
            <v>FLAT</v>
          </cell>
          <cell r="H1326">
            <v>6000</v>
          </cell>
          <cell r="I1326" t="str">
            <v>Kbps</v>
          </cell>
          <cell r="J1326">
            <v>6</v>
          </cell>
          <cell r="K1326">
            <v>1000</v>
          </cell>
          <cell r="L1326" t="str">
            <v>Kbps</v>
          </cell>
          <cell r="P1326" t="str">
            <v>RSD</v>
          </cell>
          <cell r="Q1326" t="str">
            <v>?</v>
          </cell>
          <cell r="R1326">
            <v>0</v>
          </cell>
          <cell r="S1326">
            <v>2190</v>
          </cell>
          <cell r="T1326">
            <v>1095</v>
          </cell>
          <cell r="U1326">
            <v>6</v>
          </cell>
          <cell r="V1326">
            <v>12</v>
          </cell>
          <cell r="W1326" t="str">
            <v>Yes</v>
          </cell>
          <cell r="X1326" t="str">
            <v>No</v>
          </cell>
          <cell r="Y1326" t="str">
            <v>No</v>
          </cell>
          <cell r="Z1326" t="str">
            <v>20 mins international</v>
          </cell>
          <cell r="AA1326" t="str">
            <v>Yes</v>
          </cell>
          <cell r="AB1326">
            <v>0.2</v>
          </cell>
          <cell r="AC1326">
            <v>93.62</v>
          </cell>
          <cell r="AD1326">
            <v>23.39</v>
          </cell>
          <cell r="AE1326">
            <v>40.847427019999998</v>
          </cell>
        </row>
        <row r="1327">
          <cell r="C1327" t="str">
            <v>Serbia</v>
          </cell>
          <cell r="D1327" t="str">
            <v>EUNet [Serbia]</v>
          </cell>
          <cell r="E1327" t="str">
            <v>ADSL</v>
          </cell>
          <cell r="F1327" t="str">
            <v>FLAT</v>
          </cell>
          <cell r="H1327">
            <v>8000</v>
          </cell>
          <cell r="I1327" t="str">
            <v>Kbps</v>
          </cell>
          <cell r="J1327">
            <v>8</v>
          </cell>
          <cell r="K1327">
            <v>1000</v>
          </cell>
          <cell r="L1327" t="str">
            <v>Kbps</v>
          </cell>
          <cell r="P1327" t="str">
            <v>RSD</v>
          </cell>
          <cell r="Q1327" t="str">
            <v>?</v>
          </cell>
          <cell r="R1327">
            <v>0</v>
          </cell>
          <cell r="S1327">
            <v>2790</v>
          </cell>
          <cell r="T1327">
            <v>1395</v>
          </cell>
          <cell r="U1327">
            <v>8</v>
          </cell>
          <cell r="V1327">
            <v>12</v>
          </cell>
          <cell r="W1327" t="str">
            <v>Yes</v>
          </cell>
          <cell r="X1327" t="str">
            <v>No</v>
          </cell>
          <cell r="Y1327" t="str">
            <v>No</v>
          </cell>
          <cell r="Z1327" t="str">
            <v>20 mins international</v>
          </cell>
          <cell r="AA1327" t="str">
            <v>Yes</v>
          </cell>
          <cell r="AB1327">
            <v>0.2</v>
          </cell>
          <cell r="AC1327">
            <v>93.62</v>
          </cell>
          <cell r="AD1327">
            <v>29.8</v>
          </cell>
          <cell r="AE1327">
            <v>40.847427019999998</v>
          </cell>
        </row>
        <row r="1328">
          <cell r="C1328" t="str">
            <v>Serbia</v>
          </cell>
          <cell r="D1328" t="str">
            <v>EUNet [Serbia]</v>
          </cell>
          <cell r="E1328" t="str">
            <v>ADSL</v>
          </cell>
          <cell r="F1328" t="str">
            <v>FLAT</v>
          </cell>
          <cell r="H1328">
            <v>10000</v>
          </cell>
          <cell r="I1328" t="str">
            <v>Kbps</v>
          </cell>
          <cell r="J1328">
            <v>10</v>
          </cell>
          <cell r="K1328">
            <v>1000</v>
          </cell>
          <cell r="L1328" t="str">
            <v>Kbps</v>
          </cell>
          <cell r="P1328" t="str">
            <v>RSD</v>
          </cell>
          <cell r="Q1328" t="str">
            <v>?</v>
          </cell>
          <cell r="R1328">
            <v>0</v>
          </cell>
          <cell r="S1328">
            <v>3290</v>
          </cell>
          <cell r="T1328">
            <v>1645</v>
          </cell>
          <cell r="U1328">
            <v>10</v>
          </cell>
          <cell r="V1328">
            <v>12</v>
          </cell>
          <cell r="W1328" t="str">
            <v>Yes</v>
          </cell>
          <cell r="X1328" t="str">
            <v>No</v>
          </cell>
          <cell r="Y1328" t="str">
            <v>No</v>
          </cell>
          <cell r="Z1328" t="str">
            <v>20 mins international</v>
          </cell>
          <cell r="AA1328" t="str">
            <v>Yes</v>
          </cell>
          <cell r="AB1328">
            <v>0.2</v>
          </cell>
          <cell r="AC1328">
            <v>93.62</v>
          </cell>
          <cell r="AD1328">
            <v>35.14</v>
          </cell>
          <cell r="AE1328">
            <v>40.847427019999998</v>
          </cell>
        </row>
        <row r="1329">
          <cell r="C1329" t="str">
            <v>Serbia</v>
          </cell>
          <cell r="D1329" t="str">
            <v>EUNet [Serbia]</v>
          </cell>
          <cell r="E1329" t="str">
            <v>ADSL</v>
          </cell>
          <cell r="F1329" t="str">
            <v>FLAT</v>
          </cell>
          <cell r="H1329">
            <v>15000</v>
          </cell>
          <cell r="I1329" t="str">
            <v>Kbps</v>
          </cell>
          <cell r="J1329">
            <v>15</v>
          </cell>
          <cell r="K1329">
            <v>1000</v>
          </cell>
          <cell r="L1329" t="str">
            <v>Kbps</v>
          </cell>
          <cell r="P1329" t="str">
            <v>RSD</v>
          </cell>
          <cell r="Q1329" t="str">
            <v>?</v>
          </cell>
          <cell r="R1329">
            <v>0</v>
          </cell>
          <cell r="S1329">
            <v>3990</v>
          </cell>
          <cell r="T1329">
            <v>1995</v>
          </cell>
          <cell r="U1329">
            <v>12</v>
          </cell>
          <cell r="V1329">
            <v>12</v>
          </cell>
          <cell r="W1329" t="str">
            <v>Yes</v>
          </cell>
          <cell r="X1329" t="str">
            <v>No</v>
          </cell>
          <cell r="Y1329" t="str">
            <v>No</v>
          </cell>
          <cell r="Z1329" t="str">
            <v>20 mins international</v>
          </cell>
          <cell r="AA1329" t="str">
            <v>Yes</v>
          </cell>
          <cell r="AB1329">
            <v>0.2</v>
          </cell>
          <cell r="AC1329">
            <v>93.62</v>
          </cell>
          <cell r="AD1329">
            <v>42.62</v>
          </cell>
          <cell r="AE1329">
            <v>40.847427019999998</v>
          </cell>
        </row>
        <row r="1330">
          <cell r="C1330" t="str">
            <v>Serbia</v>
          </cell>
          <cell r="D1330" t="str">
            <v>EUNet [Serbia]</v>
          </cell>
          <cell r="E1330" t="str">
            <v>ADSL</v>
          </cell>
          <cell r="F1330" t="str">
            <v>FLAT</v>
          </cell>
          <cell r="H1330">
            <v>20000</v>
          </cell>
          <cell r="I1330" t="str">
            <v>Kbps</v>
          </cell>
          <cell r="J1330">
            <v>20</v>
          </cell>
          <cell r="K1330">
            <v>1000</v>
          </cell>
          <cell r="L1330" t="str">
            <v>Kbps</v>
          </cell>
          <cell r="P1330" t="str">
            <v>RSD</v>
          </cell>
          <cell r="Q1330" t="str">
            <v>?</v>
          </cell>
          <cell r="R1330">
            <v>0</v>
          </cell>
          <cell r="S1330">
            <v>4590</v>
          </cell>
          <cell r="T1330">
            <v>2295</v>
          </cell>
          <cell r="U1330">
            <v>12</v>
          </cell>
          <cell r="V1330">
            <v>12</v>
          </cell>
          <cell r="W1330" t="str">
            <v>Yes</v>
          </cell>
          <cell r="X1330" t="str">
            <v>No</v>
          </cell>
          <cell r="Y1330" t="str">
            <v>No</v>
          </cell>
          <cell r="Z1330" t="str">
            <v>20 mins international</v>
          </cell>
          <cell r="AA1330" t="str">
            <v>Yes</v>
          </cell>
          <cell r="AB1330">
            <v>0.2</v>
          </cell>
          <cell r="AC1330">
            <v>93.62</v>
          </cell>
          <cell r="AD1330">
            <v>49.03</v>
          </cell>
          <cell r="AE1330">
            <v>40.847427019999998</v>
          </cell>
        </row>
        <row r="1331">
          <cell r="C1331" t="str">
            <v>Serbia</v>
          </cell>
          <cell r="D1331" t="str">
            <v>SBB [Serbia]</v>
          </cell>
          <cell r="E1331" t="str">
            <v>HFC</v>
          </cell>
          <cell r="F1331" t="str">
            <v>S+</v>
          </cell>
          <cell r="H1331">
            <v>6</v>
          </cell>
          <cell r="I1331" t="str">
            <v>Mbps</v>
          </cell>
          <cell r="J1331">
            <v>6</v>
          </cell>
          <cell r="K1331">
            <v>1024</v>
          </cell>
          <cell r="L1331" t="str">
            <v>Kbps</v>
          </cell>
          <cell r="P1331" t="str">
            <v>RSD</v>
          </cell>
          <cell r="Q1331" t="str">
            <v>?</v>
          </cell>
          <cell r="R1331" t="str">
            <v>?</v>
          </cell>
          <cell r="S1331">
            <v>1590</v>
          </cell>
          <cell r="W1331" t="str">
            <v>No</v>
          </cell>
          <cell r="X1331" t="str">
            <v>No</v>
          </cell>
          <cell r="Y1331" t="str">
            <v>No</v>
          </cell>
          <cell r="AA1331" t="str">
            <v>Yes</v>
          </cell>
          <cell r="AB1331">
            <v>0.2</v>
          </cell>
          <cell r="AC1331">
            <v>93.62</v>
          </cell>
          <cell r="AD1331">
            <v>16.98</v>
          </cell>
          <cell r="AE1331">
            <v>40.847427019999998</v>
          </cell>
        </row>
        <row r="1332">
          <cell r="C1332" t="str">
            <v>Serbia</v>
          </cell>
          <cell r="D1332" t="str">
            <v>SBB [Serbia]</v>
          </cell>
          <cell r="E1332" t="str">
            <v>HFC</v>
          </cell>
          <cell r="F1332" t="str">
            <v>M+</v>
          </cell>
          <cell r="H1332">
            <v>10</v>
          </cell>
          <cell r="I1332" t="str">
            <v>Mbps</v>
          </cell>
          <cell r="J1332">
            <v>10</v>
          </cell>
          <cell r="K1332">
            <v>1536</v>
          </cell>
          <cell r="L1332" t="str">
            <v>Kbps</v>
          </cell>
          <cell r="P1332" t="str">
            <v>RSD</v>
          </cell>
          <cell r="Q1332" t="str">
            <v>?</v>
          </cell>
          <cell r="R1332" t="str">
            <v>?</v>
          </cell>
          <cell r="S1332">
            <v>2190</v>
          </cell>
          <cell r="W1332" t="str">
            <v>No</v>
          </cell>
          <cell r="X1332" t="str">
            <v>No</v>
          </cell>
          <cell r="Y1332" t="str">
            <v>No</v>
          </cell>
          <cell r="AA1332" t="str">
            <v>Yes</v>
          </cell>
          <cell r="AB1332">
            <v>0.2</v>
          </cell>
          <cell r="AC1332">
            <v>93.62</v>
          </cell>
          <cell r="AD1332">
            <v>23.39</v>
          </cell>
          <cell r="AE1332">
            <v>40.847427019999998</v>
          </cell>
        </row>
        <row r="1333">
          <cell r="C1333" t="str">
            <v>Serbia</v>
          </cell>
          <cell r="D1333" t="str">
            <v>SBB [Serbia]</v>
          </cell>
          <cell r="E1333" t="str">
            <v>HFC</v>
          </cell>
          <cell r="F1333" t="str">
            <v>L+</v>
          </cell>
          <cell r="H1333">
            <v>16</v>
          </cell>
          <cell r="I1333" t="str">
            <v>Mbps</v>
          </cell>
          <cell r="J1333">
            <v>16</v>
          </cell>
          <cell r="K1333">
            <v>2048</v>
          </cell>
          <cell r="L1333" t="str">
            <v>Kbps</v>
          </cell>
          <cell r="P1333" t="str">
            <v>RSD</v>
          </cell>
          <cell r="Q1333" t="str">
            <v>?</v>
          </cell>
          <cell r="R1333" t="str">
            <v>?</v>
          </cell>
          <cell r="S1333">
            <v>2990</v>
          </cell>
          <cell r="W1333" t="str">
            <v>No</v>
          </cell>
          <cell r="X1333" t="str">
            <v>No</v>
          </cell>
          <cell r="Y1333" t="str">
            <v>No</v>
          </cell>
          <cell r="AA1333" t="str">
            <v>Yes</v>
          </cell>
          <cell r="AB1333">
            <v>0.2</v>
          </cell>
          <cell r="AC1333">
            <v>93.62</v>
          </cell>
          <cell r="AD1333">
            <v>31.94</v>
          </cell>
          <cell r="AE1333">
            <v>40.847427019999998</v>
          </cell>
        </row>
        <row r="1334">
          <cell r="C1334" t="str">
            <v>Serbia</v>
          </cell>
          <cell r="D1334" t="str">
            <v>SBB [Serbia]</v>
          </cell>
          <cell r="E1334" t="str">
            <v>HFC</v>
          </cell>
          <cell r="F1334" t="str">
            <v>XL+</v>
          </cell>
          <cell r="H1334">
            <v>18</v>
          </cell>
          <cell r="I1334" t="str">
            <v>Mbps</v>
          </cell>
          <cell r="J1334">
            <v>18</v>
          </cell>
          <cell r="K1334">
            <v>2560</v>
          </cell>
          <cell r="L1334" t="str">
            <v>Kbps</v>
          </cell>
          <cell r="P1334" t="str">
            <v>RSD</v>
          </cell>
          <cell r="Q1334" t="str">
            <v>?</v>
          </cell>
          <cell r="R1334" t="str">
            <v>?</v>
          </cell>
          <cell r="S1334">
            <v>3990</v>
          </cell>
          <cell r="W1334" t="str">
            <v>No</v>
          </cell>
          <cell r="X1334" t="str">
            <v>No</v>
          </cell>
          <cell r="Y1334" t="str">
            <v>No</v>
          </cell>
          <cell r="AA1334" t="str">
            <v>Yes</v>
          </cell>
          <cell r="AB1334">
            <v>0.2</v>
          </cell>
          <cell r="AC1334">
            <v>93.62</v>
          </cell>
          <cell r="AD1334">
            <v>42.62</v>
          </cell>
          <cell r="AE1334">
            <v>40.847427019999998</v>
          </cell>
        </row>
        <row r="1335">
          <cell r="C1335" t="str">
            <v>Serbia</v>
          </cell>
          <cell r="D1335" t="str">
            <v>SBB [Serbia]</v>
          </cell>
          <cell r="E1335" t="str">
            <v>HFC</v>
          </cell>
          <cell r="F1335" t="str">
            <v>Turbo XL+</v>
          </cell>
          <cell r="H1335">
            <v>24</v>
          </cell>
          <cell r="I1335" t="str">
            <v>Mbps</v>
          </cell>
          <cell r="J1335">
            <v>24</v>
          </cell>
          <cell r="K1335">
            <v>3072</v>
          </cell>
          <cell r="L1335" t="str">
            <v>Kbps</v>
          </cell>
          <cell r="P1335" t="str">
            <v>RSD</v>
          </cell>
          <cell r="Q1335" t="str">
            <v>?</v>
          </cell>
          <cell r="R1335" t="str">
            <v>?</v>
          </cell>
          <cell r="S1335">
            <v>4990</v>
          </cell>
          <cell r="W1335" t="str">
            <v>No</v>
          </cell>
          <cell r="X1335" t="str">
            <v>No</v>
          </cell>
          <cell r="Y1335" t="str">
            <v>No</v>
          </cell>
          <cell r="AA1335" t="str">
            <v>Yes</v>
          </cell>
          <cell r="AB1335">
            <v>0.2</v>
          </cell>
          <cell r="AC1335">
            <v>93.62</v>
          </cell>
          <cell r="AD1335">
            <v>53.3</v>
          </cell>
          <cell r="AE1335">
            <v>40.847427019999998</v>
          </cell>
        </row>
        <row r="1336">
          <cell r="C1336" t="str">
            <v>Serbia</v>
          </cell>
          <cell r="D1336" t="str">
            <v>SBB [Serbia]</v>
          </cell>
          <cell r="E1336" t="str">
            <v>HFC</v>
          </cell>
          <cell r="F1336" t="str">
            <v>S+</v>
          </cell>
          <cell r="H1336">
            <v>25</v>
          </cell>
          <cell r="I1336" t="str">
            <v>Mbps</v>
          </cell>
          <cell r="J1336">
            <v>25</v>
          </cell>
          <cell r="K1336">
            <v>1024</v>
          </cell>
          <cell r="L1336" t="str">
            <v>Kbps</v>
          </cell>
          <cell r="P1336" t="str">
            <v>RSD</v>
          </cell>
          <cell r="Q1336" t="str">
            <v>?</v>
          </cell>
          <cell r="R1336" t="str">
            <v>?</v>
          </cell>
          <cell r="S1336">
            <v>1590</v>
          </cell>
          <cell r="V1336">
            <v>24</v>
          </cell>
          <cell r="W1336" t="str">
            <v>No</v>
          </cell>
          <cell r="X1336" t="str">
            <v>No</v>
          </cell>
          <cell r="Y1336" t="str">
            <v>No</v>
          </cell>
          <cell r="AA1336" t="str">
            <v>Yes</v>
          </cell>
          <cell r="AB1336">
            <v>0.2</v>
          </cell>
          <cell r="AC1336">
            <v>93.62</v>
          </cell>
          <cell r="AD1336">
            <v>16.98</v>
          </cell>
          <cell r="AE1336">
            <v>40.847427019999998</v>
          </cell>
        </row>
        <row r="1337">
          <cell r="C1337" t="str">
            <v>Serbia</v>
          </cell>
          <cell r="D1337" t="str">
            <v>SBB [Serbia]</v>
          </cell>
          <cell r="E1337" t="str">
            <v>HFC</v>
          </cell>
          <cell r="F1337" t="str">
            <v>M+</v>
          </cell>
          <cell r="H1337">
            <v>40</v>
          </cell>
          <cell r="I1337" t="str">
            <v>Mbps</v>
          </cell>
          <cell r="J1337">
            <v>40</v>
          </cell>
          <cell r="K1337">
            <v>1536</v>
          </cell>
          <cell r="L1337" t="str">
            <v>Kbps</v>
          </cell>
          <cell r="P1337" t="str">
            <v>RSD</v>
          </cell>
          <cell r="Q1337" t="str">
            <v>?</v>
          </cell>
          <cell r="R1337" t="str">
            <v>?</v>
          </cell>
          <cell r="S1337">
            <v>2190</v>
          </cell>
          <cell r="V1337">
            <v>24</v>
          </cell>
          <cell r="W1337" t="str">
            <v>No</v>
          </cell>
          <cell r="X1337" t="str">
            <v>No</v>
          </cell>
          <cell r="Y1337" t="str">
            <v>No</v>
          </cell>
          <cell r="AA1337" t="str">
            <v>Yes</v>
          </cell>
          <cell r="AB1337">
            <v>0.2</v>
          </cell>
          <cell r="AC1337">
            <v>93.62</v>
          </cell>
          <cell r="AD1337">
            <v>23.39</v>
          </cell>
          <cell r="AE1337">
            <v>40.847427019999998</v>
          </cell>
        </row>
        <row r="1338">
          <cell r="C1338" t="str">
            <v>Serbia</v>
          </cell>
          <cell r="D1338" t="str">
            <v>SBB [Serbia]</v>
          </cell>
          <cell r="E1338" t="str">
            <v>HFC</v>
          </cell>
          <cell r="F1338" t="str">
            <v>L+</v>
          </cell>
          <cell r="H1338">
            <v>60</v>
          </cell>
          <cell r="I1338" t="str">
            <v>Mbps</v>
          </cell>
          <cell r="J1338">
            <v>60</v>
          </cell>
          <cell r="K1338">
            <v>2048</v>
          </cell>
          <cell r="L1338" t="str">
            <v>Kbps</v>
          </cell>
          <cell r="P1338" t="str">
            <v>RSD</v>
          </cell>
          <cell r="Q1338" t="str">
            <v>?</v>
          </cell>
          <cell r="R1338" t="str">
            <v>?</v>
          </cell>
          <cell r="S1338">
            <v>2990</v>
          </cell>
          <cell r="V1338">
            <v>24</v>
          </cell>
          <cell r="W1338" t="str">
            <v>No</v>
          </cell>
          <cell r="X1338" t="str">
            <v>No</v>
          </cell>
          <cell r="Y1338" t="str">
            <v>No</v>
          </cell>
          <cell r="AA1338" t="str">
            <v>Yes</v>
          </cell>
          <cell r="AB1338">
            <v>0.2</v>
          </cell>
          <cell r="AC1338">
            <v>93.62</v>
          </cell>
          <cell r="AD1338">
            <v>31.94</v>
          </cell>
          <cell r="AE1338">
            <v>40.847427019999998</v>
          </cell>
        </row>
        <row r="1339">
          <cell r="C1339" t="str">
            <v>Serbia</v>
          </cell>
          <cell r="D1339" t="str">
            <v>SBB [Serbia]</v>
          </cell>
          <cell r="E1339" t="str">
            <v>HFC</v>
          </cell>
          <cell r="F1339" t="str">
            <v>XL+</v>
          </cell>
          <cell r="H1339">
            <v>100</v>
          </cell>
          <cell r="I1339" t="str">
            <v>Mbps</v>
          </cell>
          <cell r="J1339">
            <v>100</v>
          </cell>
          <cell r="K1339">
            <v>2560</v>
          </cell>
          <cell r="L1339" t="str">
            <v>Kbps</v>
          </cell>
          <cell r="P1339" t="str">
            <v>RSD</v>
          </cell>
          <cell r="Q1339" t="str">
            <v>?</v>
          </cell>
          <cell r="R1339" t="str">
            <v>?</v>
          </cell>
          <cell r="S1339">
            <v>3990</v>
          </cell>
          <cell r="V1339">
            <v>24</v>
          </cell>
          <cell r="W1339" t="str">
            <v>No</v>
          </cell>
          <cell r="X1339" t="str">
            <v>No</v>
          </cell>
          <cell r="Y1339" t="str">
            <v>No</v>
          </cell>
          <cell r="AA1339" t="str">
            <v>Yes</v>
          </cell>
          <cell r="AB1339">
            <v>0.2</v>
          </cell>
          <cell r="AC1339">
            <v>93.62</v>
          </cell>
          <cell r="AD1339">
            <v>42.62</v>
          </cell>
          <cell r="AE1339">
            <v>40.847427019999998</v>
          </cell>
        </row>
        <row r="1340">
          <cell r="C1340" t="str">
            <v>Serbia</v>
          </cell>
          <cell r="D1340" t="str">
            <v>SBB [Serbia]</v>
          </cell>
          <cell r="E1340" t="str">
            <v>HFC</v>
          </cell>
          <cell r="F1340" t="str">
            <v>Turbo XL+</v>
          </cell>
          <cell r="H1340">
            <v>120</v>
          </cell>
          <cell r="I1340" t="str">
            <v>Mbps</v>
          </cell>
          <cell r="J1340">
            <v>120</v>
          </cell>
          <cell r="K1340">
            <v>3072</v>
          </cell>
          <cell r="L1340" t="str">
            <v>Kbps</v>
          </cell>
          <cell r="P1340" t="str">
            <v>RSD</v>
          </cell>
          <cell r="Q1340" t="str">
            <v>?</v>
          </cell>
          <cell r="R1340" t="str">
            <v>?</v>
          </cell>
          <cell r="S1340">
            <v>4990</v>
          </cell>
          <cell r="V1340">
            <v>24</v>
          </cell>
          <cell r="W1340" t="str">
            <v>No</v>
          </cell>
          <cell r="X1340" t="str">
            <v>No</v>
          </cell>
          <cell r="Y1340" t="str">
            <v>No</v>
          </cell>
          <cell r="AA1340" t="str">
            <v>Yes</v>
          </cell>
          <cell r="AB1340">
            <v>0.2</v>
          </cell>
          <cell r="AC1340">
            <v>93.62</v>
          </cell>
          <cell r="AD1340">
            <v>53.3</v>
          </cell>
          <cell r="AE1340">
            <v>40.847427019999998</v>
          </cell>
        </row>
        <row r="1341">
          <cell r="C1341" t="str">
            <v>Serbia</v>
          </cell>
          <cell r="D1341" t="str">
            <v>SBB [Serbia]</v>
          </cell>
          <cell r="E1341" t="str">
            <v>FTTH</v>
          </cell>
          <cell r="F1341" t="str">
            <v>Fibre Power S</v>
          </cell>
          <cell r="H1341">
            <v>25</v>
          </cell>
          <cell r="I1341" t="str">
            <v>Mbps</v>
          </cell>
          <cell r="J1341">
            <v>25</v>
          </cell>
          <cell r="K1341">
            <v>5</v>
          </cell>
          <cell r="L1341" t="str">
            <v>Mbps</v>
          </cell>
          <cell r="P1341" t="str">
            <v>RSD</v>
          </cell>
          <cell r="Q1341" t="str">
            <v>?</v>
          </cell>
          <cell r="R1341" t="str">
            <v>?</v>
          </cell>
          <cell r="S1341">
            <v>1690</v>
          </cell>
          <cell r="V1341">
            <v>24</v>
          </cell>
          <cell r="W1341" t="str">
            <v>No</v>
          </cell>
          <cell r="X1341" t="str">
            <v>No</v>
          </cell>
          <cell r="Y1341" t="str">
            <v>No</v>
          </cell>
          <cell r="AA1341" t="str">
            <v>Yes</v>
          </cell>
          <cell r="AB1341">
            <v>0.2</v>
          </cell>
          <cell r="AC1341">
            <v>93.62</v>
          </cell>
          <cell r="AD1341">
            <v>18.05</v>
          </cell>
          <cell r="AE1341">
            <v>40.847427019999998</v>
          </cell>
        </row>
        <row r="1342">
          <cell r="C1342" t="str">
            <v>Serbia</v>
          </cell>
          <cell r="D1342" t="str">
            <v>SBB [Serbia]</v>
          </cell>
          <cell r="E1342" t="str">
            <v>FTTH</v>
          </cell>
          <cell r="F1342" t="str">
            <v>Fibre Power M</v>
          </cell>
          <cell r="H1342">
            <v>40</v>
          </cell>
          <cell r="I1342" t="str">
            <v>Mbps</v>
          </cell>
          <cell r="J1342">
            <v>40</v>
          </cell>
          <cell r="K1342">
            <v>7</v>
          </cell>
          <cell r="L1342" t="str">
            <v>Mbps</v>
          </cell>
          <cell r="P1342" t="str">
            <v>RSD</v>
          </cell>
          <cell r="Q1342" t="str">
            <v>?</v>
          </cell>
          <cell r="R1342" t="str">
            <v>?</v>
          </cell>
          <cell r="S1342">
            <v>2690</v>
          </cell>
          <cell r="V1342">
            <v>24</v>
          </cell>
          <cell r="W1342" t="str">
            <v>No</v>
          </cell>
          <cell r="X1342" t="str">
            <v>No</v>
          </cell>
          <cell r="Y1342" t="str">
            <v>No</v>
          </cell>
          <cell r="AA1342" t="str">
            <v>Yes</v>
          </cell>
          <cell r="AB1342">
            <v>0.2</v>
          </cell>
          <cell r="AC1342">
            <v>93.62</v>
          </cell>
          <cell r="AD1342">
            <v>28.73</v>
          </cell>
          <cell r="AE1342">
            <v>40.847427019999998</v>
          </cell>
        </row>
        <row r="1343">
          <cell r="C1343" t="str">
            <v>Serbia</v>
          </cell>
          <cell r="D1343" t="str">
            <v>SBB [Serbia]</v>
          </cell>
          <cell r="E1343" t="str">
            <v>FTTH</v>
          </cell>
          <cell r="F1343" t="str">
            <v>Fibre Power L</v>
          </cell>
          <cell r="H1343">
            <v>60</v>
          </cell>
          <cell r="I1343" t="str">
            <v>Mbps</v>
          </cell>
          <cell r="J1343">
            <v>60</v>
          </cell>
          <cell r="K1343">
            <v>7</v>
          </cell>
          <cell r="L1343" t="str">
            <v>Mbps</v>
          </cell>
          <cell r="P1343" t="str">
            <v>RSD</v>
          </cell>
          <cell r="Q1343" t="str">
            <v>?</v>
          </cell>
          <cell r="R1343" t="str">
            <v>?</v>
          </cell>
          <cell r="S1343">
            <v>3690</v>
          </cell>
          <cell r="V1343">
            <v>24</v>
          </cell>
          <cell r="W1343" t="str">
            <v>No</v>
          </cell>
          <cell r="X1343" t="str">
            <v>No</v>
          </cell>
          <cell r="Y1343" t="str">
            <v>No</v>
          </cell>
          <cell r="AA1343" t="str">
            <v>Yes</v>
          </cell>
          <cell r="AB1343">
            <v>0.2</v>
          </cell>
          <cell r="AC1343">
            <v>93.62</v>
          </cell>
          <cell r="AD1343">
            <v>39.409999999999997</v>
          </cell>
          <cell r="AE1343">
            <v>40.847427019999998</v>
          </cell>
        </row>
        <row r="1344">
          <cell r="C1344" t="str">
            <v>Serbia</v>
          </cell>
          <cell r="D1344" t="str">
            <v>SBB [Serbia]</v>
          </cell>
          <cell r="E1344" t="str">
            <v>FTTH</v>
          </cell>
          <cell r="F1344" t="str">
            <v>Fibre Power XL</v>
          </cell>
          <cell r="H1344">
            <v>100</v>
          </cell>
          <cell r="I1344" t="str">
            <v>Mbps</v>
          </cell>
          <cell r="J1344">
            <v>100</v>
          </cell>
          <cell r="K1344">
            <v>8</v>
          </cell>
          <cell r="L1344" t="str">
            <v>Mbps</v>
          </cell>
          <cell r="P1344" t="str">
            <v>RSD</v>
          </cell>
          <cell r="Q1344" t="str">
            <v>?</v>
          </cell>
          <cell r="R1344" t="str">
            <v>?</v>
          </cell>
          <cell r="S1344">
            <v>4690</v>
          </cell>
          <cell r="V1344">
            <v>24</v>
          </cell>
          <cell r="W1344" t="str">
            <v>No</v>
          </cell>
          <cell r="X1344" t="str">
            <v>No</v>
          </cell>
          <cell r="Y1344" t="str">
            <v>No</v>
          </cell>
          <cell r="AA1344" t="str">
            <v>Yes</v>
          </cell>
          <cell r="AB1344">
            <v>0.2</v>
          </cell>
          <cell r="AC1344">
            <v>93.62</v>
          </cell>
          <cell r="AD1344">
            <v>50.1</v>
          </cell>
          <cell r="AE1344">
            <v>40.847427019999998</v>
          </cell>
        </row>
        <row r="1345">
          <cell r="C1345" t="str">
            <v>Serbia</v>
          </cell>
          <cell r="D1345" t="str">
            <v>SBB [Serbia]</v>
          </cell>
          <cell r="E1345" t="str">
            <v>FTTH</v>
          </cell>
          <cell r="F1345" t="str">
            <v>Fibre Power Turbo XL</v>
          </cell>
          <cell r="H1345">
            <v>120</v>
          </cell>
          <cell r="I1345" t="str">
            <v>Mbps</v>
          </cell>
          <cell r="J1345">
            <v>120</v>
          </cell>
          <cell r="K1345">
            <v>10</v>
          </cell>
          <cell r="L1345" t="str">
            <v>Mbps</v>
          </cell>
          <cell r="P1345" t="str">
            <v>RSD</v>
          </cell>
          <cell r="Q1345" t="str">
            <v>?</v>
          </cell>
          <cell r="R1345" t="str">
            <v>?</v>
          </cell>
          <cell r="S1345">
            <v>5690</v>
          </cell>
          <cell r="V1345">
            <v>24</v>
          </cell>
          <cell r="W1345" t="str">
            <v>No</v>
          </cell>
          <cell r="X1345" t="str">
            <v>No</v>
          </cell>
          <cell r="Y1345" t="str">
            <v>No</v>
          </cell>
          <cell r="AA1345" t="str">
            <v>Yes</v>
          </cell>
          <cell r="AB1345">
            <v>0.2</v>
          </cell>
          <cell r="AC1345">
            <v>93.62</v>
          </cell>
          <cell r="AD1345">
            <v>60.78</v>
          </cell>
          <cell r="AE1345">
            <v>40.847427019999998</v>
          </cell>
        </row>
        <row r="1346">
          <cell r="C1346" t="str">
            <v>Serbia</v>
          </cell>
          <cell r="D1346" t="str">
            <v>Telekom Srbija [Serbia]</v>
          </cell>
          <cell r="F1346" t="str">
            <v>Net 5</v>
          </cell>
          <cell r="H1346">
            <v>5</v>
          </cell>
          <cell r="I1346" t="str">
            <v>Mbps</v>
          </cell>
          <cell r="J1346">
            <v>5</v>
          </cell>
          <cell r="K1346">
            <v>1</v>
          </cell>
          <cell r="L1346" t="str">
            <v>Mbps</v>
          </cell>
          <cell r="M1346" t="str">
            <v>Unlimited</v>
          </cell>
          <cell r="O1346" t="str">
            <v>Unlimited</v>
          </cell>
          <cell r="P1346" t="str">
            <v>RSD</v>
          </cell>
          <cell r="Q1346" t="str">
            <v>?</v>
          </cell>
          <cell r="R1346">
            <v>0</v>
          </cell>
          <cell r="S1346">
            <v>1549</v>
          </cell>
          <cell r="V1346">
            <v>24</v>
          </cell>
          <cell r="W1346" t="str">
            <v>No</v>
          </cell>
          <cell r="X1346" t="str">
            <v>No</v>
          </cell>
          <cell r="Y1346" t="str">
            <v>Yes</v>
          </cell>
          <cell r="AA1346" t="str">
            <v>Yes</v>
          </cell>
          <cell r="AB1346">
            <v>0.2</v>
          </cell>
          <cell r="AC1346">
            <v>93.62</v>
          </cell>
          <cell r="AD1346">
            <v>16.55</v>
          </cell>
          <cell r="AE1346">
            <v>40.847427019999998</v>
          </cell>
        </row>
        <row r="1347">
          <cell r="C1347" t="str">
            <v>Serbia</v>
          </cell>
          <cell r="D1347" t="str">
            <v>Telekom Srbija [Serbia]</v>
          </cell>
          <cell r="F1347" t="str">
            <v>Net 10</v>
          </cell>
          <cell r="H1347">
            <v>10</v>
          </cell>
          <cell r="I1347" t="str">
            <v>Mbps</v>
          </cell>
          <cell r="J1347">
            <v>10</v>
          </cell>
          <cell r="K1347">
            <v>1</v>
          </cell>
          <cell r="L1347" t="str">
            <v>Mbps</v>
          </cell>
          <cell r="M1347" t="str">
            <v>Unlimited</v>
          </cell>
          <cell r="O1347" t="str">
            <v>Unlimited</v>
          </cell>
          <cell r="P1347" t="str">
            <v>RSD</v>
          </cell>
          <cell r="Q1347" t="str">
            <v>?</v>
          </cell>
          <cell r="R1347">
            <v>0</v>
          </cell>
          <cell r="S1347">
            <v>1899</v>
          </cell>
          <cell r="V1347">
            <v>24</v>
          </cell>
          <cell r="W1347" t="str">
            <v>No</v>
          </cell>
          <cell r="X1347" t="str">
            <v>No</v>
          </cell>
          <cell r="Y1347" t="str">
            <v>Yes</v>
          </cell>
          <cell r="AA1347" t="str">
            <v>Yes</v>
          </cell>
          <cell r="AB1347">
            <v>0.2</v>
          </cell>
          <cell r="AC1347">
            <v>93.62</v>
          </cell>
          <cell r="AD1347">
            <v>20.28</v>
          </cell>
          <cell r="AE1347">
            <v>40.847427019999998</v>
          </cell>
        </row>
        <row r="1348">
          <cell r="C1348" t="str">
            <v>Serbia</v>
          </cell>
          <cell r="D1348" t="str">
            <v>Telekom Srbija [Serbia]</v>
          </cell>
          <cell r="F1348" t="str">
            <v>Net 20</v>
          </cell>
          <cell r="H1348">
            <v>20</v>
          </cell>
          <cell r="I1348" t="str">
            <v>Mbps</v>
          </cell>
          <cell r="J1348">
            <v>20</v>
          </cell>
          <cell r="K1348">
            <v>1</v>
          </cell>
          <cell r="L1348" t="str">
            <v>Mbps</v>
          </cell>
          <cell r="M1348" t="str">
            <v>Unlimited</v>
          </cell>
          <cell r="O1348" t="str">
            <v>Unlimited</v>
          </cell>
          <cell r="P1348" t="str">
            <v>RSD</v>
          </cell>
          <cell r="Q1348" t="str">
            <v>?</v>
          </cell>
          <cell r="R1348">
            <v>0</v>
          </cell>
          <cell r="S1348">
            <v>2799</v>
          </cell>
          <cell r="V1348">
            <v>24</v>
          </cell>
          <cell r="W1348" t="str">
            <v>No</v>
          </cell>
          <cell r="X1348" t="str">
            <v>No</v>
          </cell>
          <cell r="Y1348" t="str">
            <v>Yes</v>
          </cell>
          <cell r="AA1348" t="str">
            <v>Yes</v>
          </cell>
          <cell r="AB1348">
            <v>0.2</v>
          </cell>
          <cell r="AC1348">
            <v>93.62</v>
          </cell>
          <cell r="AD1348">
            <v>29.9</v>
          </cell>
          <cell r="AE1348">
            <v>40.847427019999998</v>
          </cell>
        </row>
        <row r="1349">
          <cell r="C1349" t="str">
            <v>Serbia</v>
          </cell>
          <cell r="D1349" t="str">
            <v>Telekom Srbija [Serbia]</v>
          </cell>
          <cell r="F1349" t="str">
            <v>Net 30</v>
          </cell>
          <cell r="H1349">
            <v>30</v>
          </cell>
          <cell r="I1349" t="str">
            <v>Mbps</v>
          </cell>
          <cell r="J1349">
            <v>30</v>
          </cell>
          <cell r="K1349">
            <v>2</v>
          </cell>
          <cell r="L1349" t="str">
            <v>Mbps</v>
          </cell>
          <cell r="M1349" t="str">
            <v>Unlimited</v>
          </cell>
          <cell r="O1349" t="str">
            <v>Unlimited</v>
          </cell>
          <cell r="P1349" t="str">
            <v>RSD</v>
          </cell>
          <cell r="Q1349" t="str">
            <v>?</v>
          </cell>
          <cell r="R1349">
            <v>0</v>
          </cell>
          <cell r="S1349">
            <v>3699</v>
          </cell>
          <cell r="V1349">
            <v>24</v>
          </cell>
          <cell r="W1349" t="str">
            <v>No</v>
          </cell>
          <cell r="X1349" t="str">
            <v>No</v>
          </cell>
          <cell r="Y1349" t="str">
            <v>Yes</v>
          </cell>
          <cell r="AA1349" t="str">
            <v>Yes</v>
          </cell>
          <cell r="AB1349">
            <v>0.2</v>
          </cell>
          <cell r="AC1349">
            <v>93.62</v>
          </cell>
          <cell r="AD1349">
            <v>39.51</v>
          </cell>
          <cell r="AE1349">
            <v>40.847427019999998</v>
          </cell>
        </row>
        <row r="1350">
          <cell r="C1350" t="str">
            <v>Serbia</v>
          </cell>
          <cell r="D1350" t="str">
            <v>Telekom Srbija [Serbia]</v>
          </cell>
          <cell r="F1350" t="str">
            <v>Net 50</v>
          </cell>
          <cell r="H1350">
            <v>50</v>
          </cell>
          <cell r="I1350" t="str">
            <v>Mbps</v>
          </cell>
          <cell r="J1350">
            <v>50</v>
          </cell>
          <cell r="K1350">
            <v>2</v>
          </cell>
          <cell r="L1350" t="str">
            <v>Mbps</v>
          </cell>
          <cell r="M1350" t="str">
            <v>Unlimited</v>
          </cell>
          <cell r="O1350" t="str">
            <v>Unlimited</v>
          </cell>
          <cell r="P1350" t="str">
            <v>RSD</v>
          </cell>
          <cell r="Q1350" t="str">
            <v>?</v>
          </cell>
          <cell r="R1350">
            <v>0</v>
          </cell>
          <cell r="S1350">
            <v>5999</v>
          </cell>
          <cell r="V1350">
            <v>24</v>
          </cell>
          <cell r="W1350" t="str">
            <v>No</v>
          </cell>
          <cell r="X1350" t="str">
            <v>No</v>
          </cell>
          <cell r="Y1350" t="str">
            <v>Yes</v>
          </cell>
          <cell r="AA1350" t="str">
            <v>Yes</v>
          </cell>
          <cell r="AB1350">
            <v>0.2</v>
          </cell>
          <cell r="AC1350">
            <v>93.62</v>
          </cell>
          <cell r="AD1350">
            <v>64.08</v>
          </cell>
          <cell r="AE1350">
            <v>40.847427019999998</v>
          </cell>
        </row>
        <row r="1351">
          <cell r="C1351" t="str">
            <v>Serbia</v>
          </cell>
          <cell r="D1351" t="str">
            <v>Telekom Srbija [Serbia]</v>
          </cell>
          <cell r="F1351" t="str">
            <v>Net 100</v>
          </cell>
          <cell r="H1351">
            <v>100</v>
          </cell>
          <cell r="I1351" t="str">
            <v>Mbps</v>
          </cell>
          <cell r="J1351">
            <v>100</v>
          </cell>
          <cell r="K1351">
            <v>2</v>
          </cell>
          <cell r="L1351" t="str">
            <v>Mbps</v>
          </cell>
          <cell r="M1351" t="str">
            <v>Unlimited</v>
          </cell>
          <cell r="O1351" t="str">
            <v>Unlimited</v>
          </cell>
          <cell r="P1351" t="str">
            <v>RSD</v>
          </cell>
          <cell r="Q1351" t="str">
            <v>?</v>
          </cell>
          <cell r="R1351">
            <v>0</v>
          </cell>
          <cell r="S1351">
            <v>7999</v>
          </cell>
          <cell r="V1351">
            <v>24</v>
          </cell>
          <cell r="W1351" t="str">
            <v>No</v>
          </cell>
          <cell r="X1351" t="str">
            <v>No</v>
          </cell>
          <cell r="Y1351" t="str">
            <v>Yes</v>
          </cell>
          <cell r="AA1351" t="str">
            <v>Yes</v>
          </cell>
          <cell r="AB1351">
            <v>0.2</v>
          </cell>
          <cell r="AC1351">
            <v>93.62</v>
          </cell>
          <cell r="AD1351">
            <v>85.44</v>
          </cell>
          <cell r="AE1351">
            <v>40.847427019999998</v>
          </cell>
        </row>
        <row r="1352">
          <cell r="C1352" t="str">
            <v>Serbia</v>
          </cell>
          <cell r="D1352" t="str">
            <v>Telekom Srbija [Serbia]</v>
          </cell>
          <cell r="F1352" t="str">
            <v>Net 5</v>
          </cell>
          <cell r="H1352">
            <v>5</v>
          </cell>
          <cell r="I1352" t="str">
            <v>Mbps</v>
          </cell>
          <cell r="J1352">
            <v>5</v>
          </cell>
          <cell r="K1352">
            <v>1</v>
          </cell>
          <cell r="L1352" t="str">
            <v>Mbps</v>
          </cell>
          <cell r="M1352" t="str">
            <v>Unlimited</v>
          </cell>
          <cell r="O1352" t="str">
            <v>Unlimited</v>
          </cell>
          <cell r="P1352" t="str">
            <v>RSD</v>
          </cell>
          <cell r="Q1352" t="str">
            <v>?</v>
          </cell>
          <cell r="R1352">
            <v>0</v>
          </cell>
          <cell r="S1352">
            <v>1999</v>
          </cell>
          <cell r="V1352">
            <v>1</v>
          </cell>
          <cell r="W1352" t="str">
            <v>No</v>
          </cell>
          <cell r="X1352" t="str">
            <v>No</v>
          </cell>
          <cell r="Y1352" t="str">
            <v>Yes</v>
          </cell>
          <cell r="AA1352" t="str">
            <v>Yes</v>
          </cell>
          <cell r="AB1352">
            <v>0.2</v>
          </cell>
          <cell r="AC1352">
            <v>93.62</v>
          </cell>
          <cell r="AD1352">
            <v>21.35</v>
          </cell>
          <cell r="AE1352">
            <v>40.847427019999998</v>
          </cell>
        </row>
        <row r="1353">
          <cell r="C1353" t="str">
            <v>Serbia</v>
          </cell>
          <cell r="D1353" t="str">
            <v>Telekom Srbija [Serbia]</v>
          </cell>
          <cell r="F1353" t="str">
            <v>Net 10</v>
          </cell>
          <cell r="H1353">
            <v>10</v>
          </cell>
          <cell r="I1353" t="str">
            <v>Mbps</v>
          </cell>
          <cell r="J1353">
            <v>10</v>
          </cell>
          <cell r="K1353">
            <v>1</v>
          </cell>
          <cell r="L1353" t="str">
            <v>Mbps</v>
          </cell>
          <cell r="M1353" t="str">
            <v>Unlimited</v>
          </cell>
          <cell r="O1353" t="str">
            <v>Unlimited</v>
          </cell>
          <cell r="P1353" t="str">
            <v>RSD</v>
          </cell>
          <cell r="Q1353" t="str">
            <v>?</v>
          </cell>
          <cell r="R1353">
            <v>0</v>
          </cell>
          <cell r="S1353">
            <v>2599</v>
          </cell>
          <cell r="V1353">
            <v>1</v>
          </cell>
          <cell r="W1353" t="str">
            <v>No</v>
          </cell>
          <cell r="X1353" t="str">
            <v>No</v>
          </cell>
          <cell r="Y1353" t="str">
            <v>Yes</v>
          </cell>
          <cell r="AA1353" t="str">
            <v>Yes</v>
          </cell>
          <cell r="AB1353">
            <v>0.2</v>
          </cell>
          <cell r="AC1353">
            <v>93.62</v>
          </cell>
          <cell r="AD1353">
            <v>27.76</v>
          </cell>
          <cell r="AE1353">
            <v>40.847427019999998</v>
          </cell>
        </row>
        <row r="1354">
          <cell r="C1354" t="str">
            <v>Serbia</v>
          </cell>
          <cell r="D1354" t="str">
            <v>Telekom Srbija [Serbia]</v>
          </cell>
          <cell r="F1354" t="str">
            <v>Net 20</v>
          </cell>
          <cell r="H1354">
            <v>20</v>
          </cell>
          <cell r="I1354" t="str">
            <v>Mbps</v>
          </cell>
          <cell r="J1354">
            <v>20</v>
          </cell>
          <cell r="K1354">
            <v>1</v>
          </cell>
          <cell r="L1354" t="str">
            <v>Mbps</v>
          </cell>
          <cell r="M1354" t="str">
            <v>Unlimited</v>
          </cell>
          <cell r="O1354" t="str">
            <v>Unlimited</v>
          </cell>
          <cell r="P1354" t="str">
            <v>RSD</v>
          </cell>
          <cell r="Q1354" t="str">
            <v>?</v>
          </cell>
          <cell r="R1354">
            <v>0</v>
          </cell>
          <cell r="S1354">
            <v>3899</v>
          </cell>
          <cell r="V1354">
            <v>1</v>
          </cell>
          <cell r="W1354" t="str">
            <v>No</v>
          </cell>
          <cell r="X1354" t="str">
            <v>No</v>
          </cell>
          <cell r="Y1354" t="str">
            <v>Yes</v>
          </cell>
          <cell r="AA1354" t="str">
            <v>Yes</v>
          </cell>
          <cell r="AB1354">
            <v>0.2</v>
          </cell>
          <cell r="AC1354">
            <v>93.62</v>
          </cell>
          <cell r="AD1354">
            <v>41.65</v>
          </cell>
          <cell r="AE1354">
            <v>40.847427019999998</v>
          </cell>
        </row>
        <row r="1355">
          <cell r="C1355" t="str">
            <v>Serbia</v>
          </cell>
          <cell r="D1355" t="str">
            <v>Telekom Srbija [Serbia]</v>
          </cell>
          <cell r="F1355" t="str">
            <v>Net 30</v>
          </cell>
          <cell r="H1355">
            <v>30</v>
          </cell>
          <cell r="I1355" t="str">
            <v>Mbps</v>
          </cell>
          <cell r="J1355">
            <v>30</v>
          </cell>
          <cell r="K1355">
            <v>2</v>
          </cell>
          <cell r="L1355" t="str">
            <v>Mbps</v>
          </cell>
          <cell r="M1355" t="str">
            <v>Unlimited</v>
          </cell>
          <cell r="O1355" t="str">
            <v>Unlimited</v>
          </cell>
          <cell r="P1355" t="str">
            <v>RSD</v>
          </cell>
          <cell r="Q1355" t="str">
            <v>?</v>
          </cell>
          <cell r="R1355">
            <v>0</v>
          </cell>
          <cell r="S1355">
            <v>5199</v>
          </cell>
          <cell r="V1355">
            <v>1</v>
          </cell>
          <cell r="W1355" t="str">
            <v>No</v>
          </cell>
          <cell r="X1355" t="str">
            <v>No</v>
          </cell>
          <cell r="Y1355" t="str">
            <v>Yes</v>
          </cell>
          <cell r="AA1355" t="str">
            <v>Yes</v>
          </cell>
          <cell r="AB1355">
            <v>0.2</v>
          </cell>
          <cell r="AC1355">
            <v>93.62</v>
          </cell>
          <cell r="AD1355">
            <v>55.53</v>
          </cell>
          <cell r="AE1355">
            <v>40.847427019999998</v>
          </cell>
        </row>
        <row r="1356">
          <cell r="C1356" t="str">
            <v>Serbia</v>
          </cell>
          <cell r="D1356" t="str">
            <v>Telekom Srbija [Serbia]</v>
          </cell>
          <cell r="F1356" t="str">
            <v>Net 50</v>
          </cell>
          <cell r="H1356">
            <v>50</v>
          </cell>
          <cell r="I1356" t="str">
            <v>Mbps</v>
          </cell>
          <cell r="J1356">
            <v>50</v>
          </cell>
          <cell r="K1356">
            <v>2</v>
          </cell>
          <cell r="L1356" t="str">
            <v>Mbps</v>
          </cell>
          <cell r="M1356" t="str">
            <v>Unlimited</v>
          </cell>
          <cell r="O1356" t="str">
            <v>Unlimited</v>
          </cell>
          <cell r="P1356" t="str">
            <v>RSD</v>
          </cell>
          <cell r="Q1356" t="str">
            <v>?</v>
          </cell>
          <cell r="R1356">
            <v>0</v>
          </cell>
          <cell r="S1356">
            <v>8299</v>
          </cell>
          <cell r="V1356">
            <v>1</v>
          </cell>
          <cell r="W1356" t="str">
            <v>No</v>
          </cell>
          <cell r="X1356" t="str">
            <v>No</v>
          </cell>
          <cell r="Y1356" t="str">
            <v>Yes</v>
          </cell>
          <cell r="AA1356" t="str">
            <v>Yes</v>
          </cell>
          <cell r="AB1356">
            <v>0.2</v>
          </cell>
          <cell r="AC1356">
            <v>93.62</v>
          </cell>
          <cell r="AD1356">
            <v>88.65</v>
          </cell>
          <cell r="AE1356">
            <v>40.847427019999998</v>
          </cell>
        </row>
        <row r="1357">
          <cell r="C1357" t="str">
            <v>Serbia</v>
          </cell>
          <cell r="D1357" t="str">
            <v>Telekom Srbija [Serbia]</v>
          </cell>
          <cell r="F1357" t="str">
            <v>Net 100</v>
          </cell>
          <cell r="H1357">
            <v>100</v>
          </cell>
          <cell r="I1357" t="str">
            <v>Mbps</v>
          </cell>
          <cell r="J1357">
            <v>100</v>
          </cell>
          <cell r="K1357">
            <v>2</v>
          </cell>
          <cell r="L1357" t="str">
            <v>Mbps</v>
          </cell>
          <cell r="M1357" t="str">
            <v>Unlimited</v>
          </cell>
          <cell r="O1357" t="str">
            <v>Unlimited</v>
          </cell>
          <cell r="P1357" t="str">
            <v>RSD</v>
          </cell>
          <cell r="Q1357" t="str">
            <v>?</v>
          </cell>
          <cell r="R1357">
            <v>0</v>
          </cell>
          <cell r="S1357">
            <v>11199</v>
          </cell>
          <cell r="V1357">
            <v>1</v>
          </cell>
          <cell r="W1357" t="str">
            <v>No</v>
          </cell>
          <cell r="X1357" t="str">
            <v>No</v>
          </cell>
          <cell r="Y1357" t="str">
            <v>Yes</v>
          </cell>
          <cell r="AA1357" t="str">
            <v>Yes</v>
          </cell>
          <cell r="AB1357">
            <v>0.2</v>
          </cell>
          <cell r="AC1357">
            <v>93.62</v>
          </cell>
          <cell r="AD1357">
            <v>119.62</v>
          </cell>
          <cell r="AE1357">
            <v>40.847427019999998</v>
          </cell>
        </row>
        <row r="1358">
          <cell r="C1358" t="str">
            <v>Sierra Leone</v>
          </cell>
          <cell r="D1358" t="str">
            <v>FGC [Sierra Leone]</v>
          </cell>
          <cell r="E1358" t="str">
            <v>WiMax</v>
          </cell>
          <cell r="F1358" t="str">
            <v>Package 1</v>
          </cell>
          <cell r="H1358">
            <v>32</v>
          </cell>
          <cell r="I1358" t="str">
            <v>Kbps</v>
          </cell>
          <cell r="J1358">
            <v>3.2000000000000001E-2</v>
          </cell>
          <cell r="K1358">
            <v>16</v>
          </cell>
          <cell r="L1358" t="str">
            <v>Kbps</v>
          </cell>
          <cell r="P1358" t="str">
            <v>USD</v>
          </cell>
          <cell r="Q1358">
            <v>0</v>
          </cell>
          <cell r="R1358">
            <v>200</v>
          </cell>
          <cell r="S1358">
            <v>45</v>
          </cell>
          <cell r="V1358">
            <v>1</v>
          </cell>
          <cell r="W1358" t="str">
            <v>No</v>
          </cell>
          <cell r="X1358" t="str">
            <v>No</v>
          </cell>
          <cell r="Y1358" t="str">
            <v>No</v>
          </cell>
          <cell r="AA1358" t="str">
            <v>?</v>
          </cell>
          <cell r="AB1358">
            <v>0.15</v>
          </cell>
          <cell r="AC1358">
            <v>1</v>
          </cell>
          <cell r="AD1358">
            <v>45</v>
          </cell>
          <cell r="AE1358">
            <v>0.39842480899999999</v>
          </cell>
        </row>
        <row r="1359">
          <cell r="C1359" t="str">
            <v>Sierra Leone</v>
          </cell>
          <cell r="D1359" t="str">
            <v>FGC [Sierra Leone]</v>
          </cell>
          <cell r="E1359" t="str">
            <v>WiMax</v>
          </cell>
          <cell r="F1359" t="str">
            <v>Package 2</v>
          </cell>
          <cell r="H1359">
            <v>64</v>
          </cell>
          <cell r="I1359" t="str">
            <v>Kbps</v>
          </cell>
          <cell r="J1359">
            <v>6.4000000000000001E-2</v>
          </cell>
          <cell r="K1359">
            <v>32</v>
          </cell>
          <cell r="L1359" t="str">
            <v>Kbps</v>
          </cell>
          <cell r="P1359" t="str">
            <v>USD</v>
          </cell>
          <cell r="Q1359">
            <v>0</v>
          </cell>
          <cell r="R1359">
            <v>200</v>
          </cell>
          <cell r="S1359">
            <v>70</v>
          </cell>
          <cell r="V1359">
            <v>1</v>
          </cell>
          <cell r="W1359" t="str">
            <v>No</v>
          </cell>
          <cell r="X1359" t="str">
            <v>No</v>
          </cell>
          <cell r="Y1359" t="str">
            <v>No</v>
          </cell>
          <cell r="AA1359" t="str">
            <v>?</v>
          </cell>
          <cell r="AB1359">
            <v>0.15</v>
          </cell>
          <cell r="AC1359">
            <v>1</v>
          </cell>
          <cell r="AD1359">
            <v>70</v>
          </cell>
          <cell r="AE1359">
            <v>0.39842480899999999</v>
          </cell>
        </row>
        <row r="1360">
          <cell r="C1360" t="str">
            <v>Sierra Leone</v>
          </cell>
          <cell r="D1360" t="str">
            <v>FGC [Sierra Leone]</v>
          </cell>
          <cell r="E1360" t="str">
            <v>WiMax</v>
          </cell>
          <cell r="F1360" t="str">
            <v>Package 1 Corporate</v>
          </cell>
          <cell r="H1360">
            <v>256</v>
          </cell>
          <cell r="I1360" t="str">
            <v>Kbps</v>
          </cell>
          <cell r="J1360">
            <v>0.25600000000000001</v>
          </cell>
          <cell r="K1360">
            <v>64</v>
          </cell>
          <cell r="L1360" t="str">
            <v>Kbps</v>
          </cell>
          <cell r="P1360" t="str">
            <v>USD</v>
          </cell>
          <cell r="Q1360">
            <v>0</v>
          </cell>
          <cell r="R1360">
            <v>250</v>
          </cell>
          <cell r="S1360">
            <v>240</v>
          </cell>
          <cell r="V1360">
            <v>1</v>
          </cell>
          <cell r="W1360" t="str">
            <v>No</v>
          </cell>
          <cell r="X1360" t="str">
            <v>No</v>
          </cell>
          <cell r="Y1360" t="str">
            <v>No</v>
          </cell>
          <cell r="AA1360" t="str">
            <v>?</v>
          </cell>
          <cell r="AB1360">
            <v>0.15</v>
          </cell>
          <cell r="AC1360">
            <v>1</v>
          </cell>
          <cell r="AD1360">
            <v>240</v>
          </cell>
          <cell r="AE1360">
            <v>0.39842480899999999</v>
          </cell>
        </row>
        <row r="1361">
          <cell r="C1361" t="str">
            <v>Sierra Leone</v>
          </cell>
          <cell r="D1361" t="str">
            <v>FGC [Sierra Leone]</v>
          </cell>
          <cell r="E1361" t="str">
            <v>WiMax</v>
          </cell>
          <cell r="F1361" t="str">
            <v>Package 2 Corporate</v>
          </cell>
          <cell r="H1361">
            <v>512</v>
          </cell>
          <cell r="I1361" t="str">
            <v>Kbps</v>
          </cell>
          <cell r="J1361">
            <v>0.51200000000000001</v>
          </cell>
          <cell r="K1361">
            <v>96</v>
          </cell>
          <cell r="L1361" t="str">
            <v>Kbps</v>
          </cell>
          <cell r="P1361" t="str">
            <v>USD</v>
          </cell>
          <cell r="Q1361">
            <v>0</v>
          </cell>
          <cell r="R1361">
            <v>250</v>
          </cell>
          <cell r="S1361">
            <v>380</v>
          </cell>
          <cell r="V1361">
            <v>1</v>
          </cell>
          <cell r="W1361" t="str">
            <v>No</v>
          </cell>
          <cell r="X1361" t="str">
            <v>No</v>
          </cell>
          <cell r="Y1361" t="str">
            <v>No</v>
          </cell>
          <cell r="AA1361" t="str">
            <v>?</v>
          </cell>
          <cell r="AB1361">
            <v>0.15</v>
          </cell>
          <cell r="AC1361">
            <v>1</v>
          </cell>
          <cell r="AD1361">
            <v>380</v>
          </cell>
          <cell r="AE1361">
            <v>0.39842480899999999</v>
          </cell>
        </row>
        <row r="1362">
          <cell r="C1362" t="str">
            <v>Singapore</v>
          </cell>
          <cell r="D1362" t="str">
            <v>M1 [Singapore]</v>
          </cell>
          <cell r="E1362" t="str">
            <v>FTTH</v>
          </cell>
          <cell r="F1362" t="str">
            <v>Fibre Broadband</v>
          </cell>
          <cell r="H1362">
            <v>100</v>
          </cell>
          <cell r="I1362" t="str">
            <v>Mbps</v>
          </cell>
          <cell r="J1362">
            <v>100</v>
          </cell>
          <cell r="K1362">
            <v>100</v>
          </cell>
          <cell r="L1362" t="str">
            <v>Mbps</v>
          </cell>
          <cell r="M1362" t="str">
            <v>Unlimited</v>
          </cell>
          <cell r="O1362" t="str">
            <v>Unlimited</v>
          </cell>
          <cell r="P1362" t="str">
            <v>SGD</v>
          </cell>
          <cell r="Q1362" t="str">
            <v>?</v>
          </cell>
          <cell r="R1362" t="str">
            <v>?</v>
          </cell>
          <cell r="S1362">
            <v>39</v>
          </cell>
          <cell r="V1362">
            <v>12</v>
          </cell>
          <cell r="W1362" t="str">
            <v>No</v>
          </cell>
          <cell r="X1362" t="str">
            <v>No</v>
          </cell>
          <cell r="Y1362" t="str">
            <v>Yes</v>
          </cell>
          <cell r="Z1362" t="str">
            <v>Unlimited</v>
          </cell>
          <cell r="AA1362" t="str">
            <v>Yes</v>
          </cell>
          <cell r="AB1362">
            <v>7.0000000000000007E-2</v>
          </cell>
          <cell r="AC1362">
            <v>1.28</v>
          </cell>
          <cell r="AD1362">
            <v>30.47</v>
          </cell>
          <cell r="AE1362">
            <v>0.87688876199999999</v>
          </cell>
        </row>
        <row r="1363">
          <cell r="C1363" t="str">
            <v>Singapore</v>
          </cell>
          <cell r="D1363" t="str">
            <v>M1 [Singapore]</v>
          </cell>
          <cell r="E1363" t="str">
            <v>FTTH</v>
          </cell>
          <cell r="F1363" t="str">
            <v>Fibre Broadband</v>
          </cell>
          <cell r="H1363">
            <v>300</v>
          </cell>
          <cell r="I1363" t="str">
            <v>Mbps</v>
          </cell>
          <cell r="J1363">
            <v>300</v>
          </cell>
          <cell r="K1363">
            <v>300</v>
          </cell>
          <cell r="L1363" t="str">
            <v>Mbps</v>
          </cell>
          <cell r="M1363" t="str">
            <v>Unlimited</v>
          </cell>
          <cell r="O1363" t="str">
            <v>Unlimited</v>
          </cell>
          <cell r="P1363" t="str">
            <v>SGD</v>
          </cell>
          <cell r="Q1363" t="str">
            <v>?</v>
          </cell>
          <cell r="R1363" t="str">
            <v>?</v>
          </cell>
          <cell r="S1363">
            <v>59</v>
          </cell>
          <cell r="V1363">
            <v>12</v>
          </cell>
          <cell r="W1363" t="str">
            <v>No</v>
          </cell>
          <cell r="X1363" t="str">
            <v>No</v>
          </cell>
          <cell r="Y1363" t="str">
            <v>Yes</v>
          </cell>
          <cell r="Z1363" t="str">
            <v>Unlimited</v>
          </cell>
          <cell r="AA1363" t="str">
            <v>Yes</v>
          </cell>
          <cell r="AB1363">
            <v>7.0000000000000007E-2</v>
          </cell>
          <cell r="AC1363">
            <v>1.28</v>
          </cell>
          <cell r="AD1363">
            <v>46.09</v>
          </cell>
          <cell r="AE1363">
            <v>0.87688876199999999</v>
          </cell>
        </row>
        <row r="1364">
          <cell r="C1364" t="str">
            <v>Singapore</v>
          </cell>
          <cell r="D1364" t="str">
            <v>M1 [Singapore]</v>
          </cell>
          <cell r="E1364" t="str">
            <v>FTTH</v>
          </cell>
          <cell r="F1364" t="str">
            <v>Fibre Broadband</v>
          </cell>
          <cell r="H1364">
            <v>200</v>
          </cell>
          <cell r="I1364" t="str">
            <v>Mbps</v>
          </cell>
          <cell r="J1364">
            <v>200</v>
          </cell>
          <cell r="M1364" t="str">
            <v>Unlimited</v>
          </cell>
          <cell r="O1364" t="str">
            <v>Unlimited</v>
          </cell>
          <cell r="P1364" t="str">
            <v>SGD</v>
          </cell>
          <cell r="Q1364">
            <v>0</v>
          </cell>
          <cell r="R1364">
            <v>0</v>
          </cell>
          <cell r="S1364">
            <v>39</v>
          </cell>
          <cell r="V1364">
            <v>24</v>
          </cell>
          <cell r="W1364" t="str">
            <v>No</v>
          </cell>
          <cell r="X1364" t="str">
            <v>No</v>
          </cell>
          <cell r="Y1364" t="str">
            <v>Yes</v>
          </cell>
          <cell r="Z1364" t="str">
            <v>Unlimited</v>
          </cell>
          <cell r="AA1364" t="str">
            <v>Yes</v>
          </cell>
          <cell r="AB1364">
            <v>7.0000000000000007E-2</v>
          </cell>
          <cell r="AC1364">
            <v>1.28</v>
          </cell>
          <cell r="AD1364">
            <v>30.47</v>
          </cell>
          <cell r="AE1364">
            <v>0.87688876199999999</v>
          </cell>
        </row>
        <row r="1365">
          <cell r="C1365" t="str">
            <v>Singapore</v>
          </cell>
          <cell r="D1365" t="str">
            <v>M1 [Singapore]</v>
          </cell>
          <cell r="E1365" t="str">
            <v>FTTH</v>
          </cell>
          <cell r="F1365" t="str">
            <v>Fibre Broadband</v>
          </cell>
          <cell r="H1365">
            <v>1000</v>
          </cell>
          <cell r="I1365" t="str">
            <v>Mbps</v>
          </cell>
          <cell r="J1365">
            <v>1000</v>
          </cell>
          <cell r="M1365" t="str">
            <v>Unlimited</v>
          </cell>
          <cell r="O1365" t="str">
            <v>Unlimited</v>
          </cell>
          <cell r="P1365" t="str">
            <v>SGD</v>
          </cell>
          <cell r="Q1365">
            <v>0</v>
          </cell>
          <cell r="R1365">
            <v>0</v>
          </cell>
          <cell r="S1365">
            <v>49</v>
          </cell>
          <cell r="V1365">
            <v>24</v>
          </cell>
          <cell r="W1365" t="str">
            <v>No</v>
          </cell>
          <cell r="X1365" t="str">
            <v>No</v>
          </cell>
          <cell r="Y1365" t="str">
            <v>Yes</v>
          </cell>
          <cell r="Z1365" t="str">
            <v>Unlimited</v>
          </cell>
          <cell r="AA1365" t="str">
            <v>Yes</v>
          </cell>
          <cell r="AB1365">
            <v>7.0000000000000007E-2</v>
          </cell>
          <cell r="AC1365">
            <v>1.28</v>
          </cell>
          <cell r="AD1365">
            <v>38.28</v>
          </cell>
          <cell r="AE1365">
            <v>0.87688876199999999</v>
          </cell>
        </row>
        <row r="1366">
          <cell r="C1366" t="str">
            <v>Singapore</v>
          </cell>
          <cell r="D1366" t="str">
            <v>SingTel [Singapore]</v>
          </cell>
          <cell r="E1366" t="str">
            <v>ADSL</v>
          </cell>
          <cell r="F1366" t="str">
            <v>15Mbps home broadband</v>
          </cell>
          <cell r="H1366">
            <v>15</v>
          </cell>
          <cell r="I1366" t="str">
            <v>Mbps</v>
          </cell>
          <cell r="J1366">
            <v>15</v>
          </cell>
          <cell r="K1366">
            <v>1</v>
          </cell>
          <cell r="L1366" t="str">
            <v>Mbps</v>
          </cell>
          <cell r="M1366" t="str">
            <v>Unlimited</v>
          </cell>
          <cell r="O1366" t="str">
            <v>Unlimited</v>
          </cell>
          <cell r="P1366" t="str">
            <v>SGD</v>
          </cell>
          <cell r="Q1366">
            <v>0</v>
          </cell>
          <cell r="R1366">
            <v>0</v>
          </cell>
          <cell r="S1366">
            <v>31.9</v>
          </cell>
          <cell r="V1366">
            <v>24</v>
          </cell>
          <cell r="W1366" t="str">
            <v>Yes</v>
          </cell>
          <cell r="X1366" t="str">
            <v>No</v>
          </cell>
          <cell r="Y1366" t="str">
            <v>No</v>
          </cell>
          <cell r="AA1366" t="str">
            <v>Yes</v>
          </cell>
          <cell r="AB1366">
            <v>7.0000000000000007E-2</v>
          </cell>
          <cell r="AC1366">
            <v>1.28</v>
          </cell>
          <cell r="AD1366">
            <v>24.92</v>
          </cell>
          <cell r="AE1366">
            <v>0.87688876199999999</v>
          </cell>
        </row>
        <row r="1367">
          <cell r="C1367" t="str">
            <v>Singapore</v>
          </cell>
          <cell r="D1367" t="str">
            <v>SingTel [Singapore]</v>
          </cell>
          <cell r="E1367" t="str">
            <v>FTTH</v>
          </cell>
          <cell r="F1367" t="str">
            <v>Fibre Broadband and Home Line</v>
          </cell>
          <cell r="H1367">
            <v>200</v>
          </cell>
          <cell r="I1367" t="str">
            <v>Mbps</v>
          </cell>
          <cell r="J1367">
            <v>200</v>
          </cell>
          <cell r="M1367" t="str">
            <v>Unlimited</v>
          </cell>
          <cell r="O1367" t="str">
            <v>Unlimited</v>
          </cell>
          <cell r="P1367" t="str">
            <v>SGD</v>
          </cell>
          <cell r="Q1367">
            <v>90</v>
          </cell>
          <cell r="R1367">
            <v>0</v>
          </cell>
          <cell r="S1367">
            <v>49.9</v>
          </cell>
          <cell r="V1367">
            <v>24</v>
          </cell>
          <cell r="W1367" t="str">
            <v>No</v>
          </cell>
          <cell r="X1367" t="str">
            <v>No</v>
          </cell>
          <cell r="Y1367" t="str">
            <v>Yes</v>
          </cell>
          <cell r="AA1367" t="str">
            <v>Yes</v>
          </cell>
          <cell r="AB1367">
            <v>7.0000000000000007E-2</v>
          </cell>
          <cell r="AC1367">
            <v>1.28</v>
          </cell>
          <cell r="AD1367">
            <v>38.979999999999997</v>
          </cell>
          <cell r="AE1367">
            <v>0.87688876199999999</v>
          </cell>
        </row>
        <row r="1368">
          <cell r="C1368" t="str">
            <v>Singapore</v>
          </cell>
          <cell r="D1368" t="str">
            <v>SingTel [Singapore]</v>
          </cell>
          <cell r="E1368" t="str">
            <v>FTTH</v>
          </cell>
          <cell r="F1368" t="str">
            <v>Fibre Broadband and Home Line</v>
          </cell>
          <cell r="H1368">
            <v>300</v>
          </cell>
          <cell r="I1368" t="str">
            <v>Mbps</v>
          </cell>
          <cell r="J1368">
            <v>300</v>
          </cell>
          <cell r="M1368" t="str">
            <v>Unlimited</v>
          </cell>
          <cell r="O1368" t="str">
            <v>Unlimited</v>
          </cell>
          <cell r="P1368" t="str">
            <v>SGD</v>
          </cell>
          <cell r="Q1368">
            <v>0</v>
          </cell>
          <cell r="R1368">
            <v>0</v>
          </cell>
          <cell r="S1368">
            <v>59.9</v>
          </cell>
          <cell r="V1368">
            <v>24</v>
          </cell>
          <cell r="W1368" t="str">
            <v>No</v>
          </cell>
          <cell r="X1368" t="str">
            <v>No</v>
          </cell>
          <cell r="Y1368" t="str">
            <v>Yes</v>
          </cell>
          <cell r="AA1368" t="str">
            <v>Yes</v>
          </cell>
          <cell r="AB1368">
            <v>7.0000000000000007E-2</v>
          </cell>
          <cell r="AC1368">
            <v>1.28</v>
          </cell>
          <cell r="AD1368">
            <v>46.8</v>
          </cell>
          <cell r="AE1368">
            <v>0.87688876199999999</v>
          </cell>
        </row>
        <row r="1369">
          <cell r="C1369" t="str">
            <v>Singapore</v>
          </cell>
          <cell r="D1369" t="str">
            <v>SingTel [Singapore]</v>
          </cell>
          <cell r="E1369" t="str">
            <v>FTTH</v>
          </cell>
          <cell r="F1369" t="str">
            <v>Fibre Broadband and Home Line</v>
          </cell>
          <cell r="H1369">
            <v>500</v>
          </cell>
          <cell r="I1369" t="str">
            <v>Mbps</v>
          </cell>
          <cell r="J1369">
            <v>500</v>
          </cell>
          <cell r="M1369" t="str">
            <v>Unlimited</v>
          </cell>
          <cell r="O1369" t="str">
            <v>Unlimited</v>
          </cell>
          <cell r="P1369" t="str">
            <v>SGD</v>
          </cell>
          <cell r="Q1369">
            <v>0</v>
          </cell>
          <cell r="R1369">
            <v>0</v>
          </cell>
          <cell r="S1369">
            <v>79.900000000000006</v>
          </cell>
          <cell r="V1369">
            <v>24</v>
          </cell>
          <cell r="W1369" t="str">
            <v>No</v>
          </cell>
          <cell r="X1369" t="str">
            <v>No</v>
          </cell>
          <cell r="Y1369" t="str">
            <v>Yes</v>
          </cell>
          <cell r="AA1369" t="str">
            <v>Yes</v>
          </cell>
          <cell r="AB1369">
            <v>7.0000000000000007E-2</v>
          </cell>
          <cell r="AC1369">
            <v>1.28</v>
          </cell>
          <cell r="AD1369">
            <v>62.42</v>
          </cell>
          <cell r="AE1369">
            <v>0.87688876199999999</v>
          </cell>
        </row>
        <row r="1370">
          <cell r="C1370" t="str">
            <v>Singapore</v>
          </cell>
          <cell r="D1370" t="str">
            <v>StarHub [Singapore]</v>
          </cell>
          <cell r="E1370" t="str">
            <v>FTTH</v>
          </cell>
          <cell r="F1370" t="str">
            <v>Fibre Broadband</v>
          </cell>
          <cell r="H1370">
            <v>100</v>
          </cell>
          <cell r="I1370" t="str">
            <v>Mbps</v>
          </cell>
          <cell r="J1370">
            <v>100</v>
          </cell>
          <cell r="K1370">
            <v>100</v>
          </cell>
          <cell r="L1370" t="str">
            <v>Mbps</v>
          </cell>
          <cell r="P1370" t="str">
            <v>SGD</v>
          </cell>
          <cell r="Q1370" t="str">
            <v>?</v>
          </cell>
          <cell r="R1370">
            <v>0</v>
          </cell>
          <cell r="S1370">
            <v>39.9</v>
          </cell>
          <cell r="V1370">
            <v>24</v>
          </cell>
          <cell r="W1370" t="str">
            <v>No</v>
          </cell>
          <cell r="X1370" t="str">
            <v>Yes</v>
          </cell>
          <cell r="Y1370" t="str">
            <v>No</v>
          </cell>
          <cell r="AA1370" t="str">
            <v>Yes</v>
          </cell>
          <cell r="AB1370">
            <v>7.0000000000000007E-2</v>
          </cell>
          <cell r="AC1370">
            <v>1.28</v>
          </cell>
          <cell r="AD1370">
            <v>31.17</v>
          </cell>
          <cell r="AE1370">
            <v>0.87688876199999999</v>
          </cell>
        </row>
        <row r="1371">
          <cell r="C1371" t="str">
            <v>Singapore</v>
          </cell>
          <cell r="D1371" t="str">
            <v>StarHub [Singapore]</v>
          </cell>
          <cell r="E1371" t="str">
            <v>FTTH</v>
          </cell>
          <cell r="F1371" t="str">
            <v>Fibre Broadband</v>
          </cell>
          <cell r="H1371">
            <v>100</v>
          </cell>
          <cell r="I1371" t="str">
            <v>Mbps</v>
          </cell>
          <cell r="J1371">
            <v>100</v>
          </cell>
          <cell r="K1371">
            <v>100</v>
          </cell>
          <cell r="L1371" t="str">
            <v>Mbps</v>
          </cell>
          <cell r="P1371" t="str">
            <v>SGD</v>
          </cell>
          <cell r="Q1371" t="str">
            <v>?</v>
          </cell>
          <cell r="R1371">
            <v>0</v>
          </cell>
          <cell r="S1371">
            <v>62.9</v>
          </cell>
          <cell r="V1371">
            <v>12</v>
          </cell>
          <cell r="W1371" t="str">
            <v>No</v>
          </cell>
          <cell r="X1371" t="str">
            <v>Yes</v>
          </cell>
          <cell r="Y1371" t="str">
            <v>No</v>
          </cell>
          <cell r="AA1371" t="str">
            <v>Yes</v>
          </cell>
          <cell r="AB1371">
            <v>7.0000000000000007E-2</v>
          </cell>
          <cell r="AC1371">
            <v>1.28</v>
          </cell>
          <cell r="AD1371">
            <v>49.14</v>
          </cell>
          <cell r="AE1371">
            <v>0.87688876199999999</v>
          </cell>
        </row>
        <row r="1372">
          <cell r="C1372" t="str">
            <v>Singapore</v>
          </cell>
          <cell r="D1372" t="str">
            <v>StarHub [Singapore]</v>
          </cell>
          <cell r="E1372" t="str">
            <v>FTTH</v>
          </cell>
          <cell r="F1372" t="str">
            <v>Fibre Broadband</v>
          </cell>
          <cell r="H1372">
            <v>300</v>
          </cell>
          <cell r="I1372" t="str">
            <v>Mbps</v>
          </cell>
          <cell r="J1372">
            <v>300</v>
          </cell>
          <cell r="K1372">
            <v>300</v>
          </cell>
          <cell r="L1372" t="str">
            <v>Mbps</v>
          </cell>
          <cell r="P1372" t="str">
            <v>SGD</v>
          </cell>
          <cell r="Q1372" t="str">
            <v>?</v>
          </cell>
          <cell r="R1372">
            <v>0</v>
          </cell>
          <cell r="S1372">
            <v>49.9</v>
          </cell>
          <cell r="V1372">
            <v>24</v>
          </cell>
          <cell r="W1372" t="str">
            <v>No</v>
          </cell>
          <cell r="X1372" t="str">
            <v>Yes</v>
          </cell>
          <cell r="Y1372" t="str">
            <v>No</v>
          </cell>
          <cell r="AA1372" t="str">
            <v>Yes</v>
          </cell>
          <cell r="AB1372">
            <v>7.0000000000000007E-2</v>
          </cell>
          <cell r="AC1372">
            <v>1.28</v>
          </cell>
          <cell r="AD1372">
            <v>38.979999999999997</v>
          </cell>
          <cell r="AE1372">
            <v>0.87688876199999999</v>
          </cell>
        </row>
        <row r="1373">
          <cell r="C1373" t="str">
            <v>Singapore</v>
          </cell>
          <cell r="D1373" t="str">
            <v>StarHub [Singapore]</v>
          </cell>
          <cell r="E1373" t="str">
            <v>HFC</v>
          </cell>
          <cell r="F1373" t="str">
            <v>Cable Broadband</v>
          </cell>
          <cell r="H1373">
            <v>100</v>
          </cell>
          <cell r="I1373" t="str">
            <v>Mbps</v>
          </cell>
          <cell r="J1373">
            <v>100</v>
          </cell>
          <cell r="K1373">
            <v>300</v>
          </cell>
          <cell r="L1373" t="str">
            <v>Mbps</v>
          </cell>
          <cell r="P1373" t="str">
            <v>SGD</v>
          </cell>
          <cell r="Q1373" t="str">
            <v>?</v>
          </cell>
          <cell r="R1373">
            <v>0</v>
          </cell>
          <cell r="S1373">
            <v>39.9</v>
          </cell>
          <cell r="V1373">
            <v>24</v>
          </cell>
          <cell r="W1373" t="str">
            <v>No</v>
          </cell>
          <cell r="X1373" t="str">
            <v>Yes</v>
          </cell>
          <cell r="Y1373" t="str">
            <v>No</v>
          </cell>
          <cell r="AA1373" t="str">
            <v>Yes</v>
          </cell>
          <cell r="AB1373">
            <v>7.0000000000000007E-2</v>
          </cell>
          <cell r="AC1373">
            <v>1.28</v>
          </cell>
          <cell r="AD1373">
            <v>31.17</v>
          </cell>
          <cell r="AE1373">
            <v>0.87688876199999999</v>
          </cell>
        </row>
        <row r="1374">
          <cell r="C1374" t="str">
            <v>Singapore</v>
          </cell>
          <cell r="D1374" t="str">
            <v>StarHub [Singapore]</v>
          </cell>
          <cell r="E1374" t="str">
            <v>HFC</v>
          </cell>
          <cell r="F1374" t="str">
            <v>Cable Broadband</v>
          </cell>
          <cell r="H1374">
            <v>100</v>
          </cell>
          <cell r="I1374" t="str">
            <v>Mbps</v>
          </cell>
          <cell r="J1374">
            <v>100</v>
          </cell>
          <cell r="K1374">
            <v>300</v>
          </cell>
          <cell r="L1374" t="str">
            <v>Mbps</v>
          </cell>
          <cell r="P1374" t="str">
            <v>SGD</v>
          </cell>
          <cell r="Q1374" t="str">
            <v>?</v>
          </cell>
          <cell r="R1374">
            <v>0</v>
          </cell>
          <cell r="S1374">
            <v>62.9</v>
          </cell>
          <cell r="V1374">
            <v>12</v>
          </cell>
          <cell r="W1374" t="str">
            <v>No</v>
          </cell>
          <cell r="X1374" t="str">
            <v>Yes</v>
          </cell>
          <cell r="Y1374" t="str">
            <v>No</v>
          </cell>
          <cell r="AA1374" t="str">
            <v>Yes</v>
          </cell>
          <cell r="AB1374">
            <v>7.0000000000000007E-2</v>
          </cell>
          <cell r="AC1374">
            <v>1.28</v>
          </cell>
          <cell r="AD1374">
            <v>49.14</v>
          </cell>
          <cell r="AE1374">
            <v>0.87688876199999999</v>
          </cell>
        </row>
        <row r="1375">
          <cell r="C1375" t="str">
            <v>Singapore</v>
          </cell>
          <cell r="D1375" t="str">
            <v>StarHub [Singapore]</v>
          </cell>
          <cell r="E1375" t="str">
            <v>Various</v>
          </cell>
          <cell r="F1375" t="str">
            <v>Dual Broadband</v>
          </cell>
          <cell r="G1375" t="str">
            <v>Up to</v>
          </cell>
          <cell r="H1375">
            <v>500</v>
          </cell>
          <cell r="I1375" t="str">
            <v>Mbps</v>
          </cell>
          <cell r="J1375">
            <v>500</v>
          </cell>
          <cell r="K1375">
            <v>500</v>
          </cell>
          <cell r="L1375" t="str">
            <v>Mbps</v>
          </cell>
          <cell r="P1375" t="str">
            <v>SGD</v>
          </cell>
          <cell r="Q1375" t="str">
            <v>?</v>
          </cell>
          <cell r="R1375" t="str">
            <v>?</v>
          </cell>
          <cell r="S1375">
            <v>69.900000000000006</v>
          </cell>
          <cell r="V1375">
            <v>24</v>
          </cell>
          <cell r="W1375" t="str">
            <v>No</v>
          </cell>
          <cell r="X1375" t="str">
            <v>Yes</v>
          </cell>
          <cell r="Y1375" t="str">
            <v>Yes</v>
          </cell>
          <cell r="AA1375" t="str">
            <v>Yes</v>
          </cell>
          <cell r="AB1375">
            <v>7.0000000000000007E-2</v>
          </cell>
          <cell r="AC1375">
            <v>1.28</v>
          </cell>
          <cell r="AD1375">
            <v>54.61</v>
          </cell>
          <cell r="AE1375">
            <v>0.87688876199999999</v>
          </cell>
        </row>
        <row r="1376">
          <cell r="C1376" t="str">
            <v>Singapore</v>
          </cell>
          <cell r="D1376" t="str">
            <v>StarHub [Singapore]</v>
          </cell>
          <cell r="E1376" t="str">
            <v>Various</v>
          </cell>
          <cell r="F1376" t="str">
            <v>Dual Broadband</v>
          </cell>
          <cell r="G1376" t="str">
            <v>Up to</v>
          </cell>
          <cell r="H1376">
            <v>1000</v>
          </cell>
          <cell r="I1376" t="str">
            <v>Mbps</v>
          </cell>
          <cell r="J1376">
            <v>1000</v>
          </cell>
          <cell r="K1376">
            <v>1000</v>
          </cell>
          <cell r="L1376" t="str">
            <v>Mbps</v>
          </cell>
          <cell r="P1376" t="str">
            <v>SGD</v>
          </cell>
          <cell r="Q1376" t="str">
            <v>?</v>
          </cell>
          <cell r="R1376" t="str">
            <v>?</v>
          </cell>
          <cell r="S1376">
            <v>59.9</v>
          </cell>
          <cell r="V1376">
            <v>24</v>
          </cell>
          <cell r="W1376" t="str">
            <v>No</v>
          </cell>
          <cell r="X1376" t="str">
            <v>Yes</v>
          </cell>
          <cell r="Y1376" t="str">
            <v>Yes</v>
          </cell>
          <cell r="AA1376" t="str">
            <v>Yes</v>
          </cell>
          <cell r="AB1376">
            <v>7.0000000000000007E-2</v>
          </cell>
          <cell r="AC1376">
            <v>1.28</v>
          </cell>
          <cell r="AD1376">
            <v>46.8</v>
          </cell>
          <cell r="AE1376">
            <v>0.87688876199999999</v>
          </cell>
        </row>
        <row r="1377">
          <cell r="C1377" t="str">
            <v>Slovak Republic</v>
          </cell>
          <cell r="D1377" t="str">
            <v>Slovak Telecom- T-COM [Slovak Republic]</v>
          </cell>
          <cell r="E1377" t="str">
            <v>Fibre</v>
          </cell>
          <cell r="F1377" t="str">
            <v>Magio Internet</v>
          </cell>
          <cell r="G1377" t="str">
            <v>Up to</v>
          </cell>
          <cell r="H1377">
            <v>6</v>
          </cell>
          <cell r="I1377" t="str">
            <v>Mbps</v>
          </cell>
          <cell r="J1377">
            <v>6</v>
          </cell>
          <cell r="K1377">
            <v>0.5</v>
          </cell>
          <cell r="M1377" t="str">
            <v>Unlimited</v>
          </cell>
          <cell r="O1377" t="str">
            <v>Unlimited</v>
          </cell>
          <cell r="P1377" t="str">
            <v>EUR</v>
          </cell>
          <cell r="Q1377" t="str">
            <v>?</v>
          </cell>
          <cell r="R1377" t="str">
            <v>?</v>
          </cell>
          <cell r="S1377">
            <v>10</v>
          </cell>
          <cell r="W1377" t="str">
            <v>No</v>
          </cell>
          <cell r="X1377" t="str">
            <v>No</v>
          </cell>
          <cell r="Y1377" t="str">
            <v>No</v>
          </cell>
          <cell r="AA1377" t="str">
            <v>Yes</v>
          </cell>
          <cell r="AB1377">
            <v>0.2</v>
          </cell>
          <cell r="AC1377">
            <v>0.79</v>
          </cell>
          <cell r="AD1377">
            <v>12.66</v>
          </cell>
          <cell r="AE1377">
            <v>0.51019145799999999</v>
          </cell>
        </row>
        <row r="1378">
          <cell r="C1378" t="str">
            <v>Slovak Republic</v>
          </cell>
          <cell r="D1378" t="str">
            <v>Slovak Telecom- T-COM [Slovak Republic]</v>
          </cell>
          <cell r="E1378" t="str">
            <v>Fibre</v>
          </cell>
          <cell r="F1378" t="str">
            <v>Magio Internet</v>
          </cell>
          <cell r="G1378" t="str">
            <v>Up to</v>
          </cell>
          <cell r="H1378">
            <v>40</v>
          </cell>
          <cell r="I1378" t="str">
            <v>Mbps</v>
          </cell>
          <cell r="J1378">
            <v>40</v>
          </cell>
          <cell r="K1378">
            <v>4</v>
          </cell>
          <cell r="M1378" t="str">
            <v>Unlimited</v>
          </cell>
          <cell r="O1378" t="str">
            <v>Unlimited</v>
          </cell>
          <cell r="P1378" t="str">
            <v>EUR</v>
          </cell>
          <cell r="Q1378" t="str">
            <v>?</v>
          </cell>
          <cell r="R1378" t="str">
            <v>?</v>
          </cell>
          <cell r="S1378">
            <v>15</v>
          </cell>
          <cell r="W1378" t="str">
            <v>No</v>
          </cell>
          <cell r="X1378" t="str">
            <v>No</v>
          </cell>
          <cell r="Y1378" t="str">
            <v>No</v>
          </cell>
          <cell r="AA1378" t="str">
            <v>Yes</v>
          </cell>
          <cell r="AB1378">
            <v>0.2</v>
          </cell>
          <cell r="AC1378">
            <v>0.79</v>
          </cell>
          <cell r="AD1378">
            <v>18.989999999999998</v>
          </cell>
          <cell r="AE1378">
            <v>0.51019145799999999</v>
          </cell>
        </row>
        <row r="1379">
          <cell r="C1379" t="str">
            <v>Slovak Republic</v>
          </cell>
          <cell r="D1379" t="str">
            <v>Slovak Telecom- T-COM [Slovak Republic]</v>
          </cell>
          <cell r="E1379" t="str">
            <v>Fibre</v>
          </cell>
          <cell r="F1379" t="str">
            <v>Magio Internet</v>
          </cell>
          <cell r="G1379" t="str">
            <v>Up to</v>
          </cell>
          <cell r="H1379">
            <v>300</v>
          </cell>
          <cell r="I1379" t="str">
            <v>Mbps</v>
          </cell>
          <cell r="J1379">
            <v>300</v>
          </cell>
          <cell r="K1379">
            <v>10</v>
          </cell>
          <cell r="M1379" t="str">
            <v>Unlimited</v>
          </cell>
          <cell r="O1379" t="str">
            <v>Unlimited</v>
          </cell>
          <cell r="P1379" t="str">
            <v>EUR</v>
          </cell>
          <cell r="Q1379" t="str">
            <v>?</v>
          </cell>
          <cell r="R1379" t="str">
            <v>?</v>
          </cell>
          <cell r="S1379">
            <v>20</v>
          </cell>
          <cell r="W1379" t="str">
            <v>No</v>
          </cell>
          <cell r="X1379" t="str">
            <v>No</v>
          </cell>
          <cell r="Y1379" t="str">
            <v>No</v>
          </cell>
          <cell r="AA1379" t="str">
            <v>Yes</v>
          </cell>
          <cell r="AB1379">
            <v>0.2</v>
          </cell>
          <cell r="AC1379">
            <v>0.79</v>
          </cell>
          <cell r="AD1379">
            <v>25.32</v>
          </cell>
          <cell r="AE1379">
            <v>0.51019145799999999</v>
          </cell>
        </row>
        <row r="1380">
          <cell r="C1380" t="str">
            <v>Slovak Republic</v>
          </cell>
          <cell r="D1380" t="str">
            <v>Slovak Telecom- T-COM [Slovak Republic]</v>
          </cell>
          <cell r="E1380" t="str">
            <v>VDSL</v>
          </cell>
          <cell r="F1380" t="str">
            <v>Magio Internet</v>
          </cell>
          <cell r="G1380" t="str">
            <v>Up to</v>
          </cell>
          <cell r="H1380">
            <v>4</v>
          </cell>
          <cell r="I1380" t="str">
            <v>Mbps</v>
          </cell>
          <cell r="J1380">
            <v>4</v>
          </cell>
          <cell r="K1380">
            <v>0.5</v>
          </cell>
          <cell r="M1380" t="str">
            <v>Unlimited</v>
          </cell>
          <cell r="O1380" t="str">
            <v>Unlimited</v>
          </cell>
          <cell r="P1380" t="str">
            <v>EUR</v>
          </cell>
          <cell r="Q1380" t="str">
            <v>?</v>
          </cell>
          <cell r="R1380" t="str">
            <v>?</v>
          </cell>
          <cell r="S1380">
            <v>10</v>
          </cell>
          <cell r="W1380" t="str">
            <v>No</v>
          </cell>
          <cell r="X1380" t="str">
            <v>No</v>
          </cell>
          <cell r="Y1380" t="str">
            <v>No</v>
          </cell>
          <cell r="AA1380" t="str">
            <v>Yes</v>
          </cell>
          <cell r="AB1380">
            <v>0.2</v>
          </cell>
          <cell r="AC1380">
            <v>0.79</v>
          </cell>
          <cell r="AD1380">
            <v>12.66</v>
          </cell>
          <cell r="AE1380">
            <v>0.51019145799999999</v>
          </cell>
        </row>
        <row r="1381">
          <cell r="C1381" t="str">
            <v>Slovak Republic</v>
          </cell>
          <cell r="D1381" t="str">
            <v>Slovak Telecom- T-COM [Slovak Republic]</v>
          </cell>
          <cell r="E1381" t="str">
            <v>VDSL</v>
          </cell>
          <cell r="F1381" t="str">
            <v>Magio Internet</v>
          </cell>
          <cell r="G1381" t="str">
            <v>Up to</v>
          </cell>
          <cell r="H1381">
            <v>20</v>
          </cell>
          <cell r="I1381" t="str">
            <v>Mbps</v>
          </cell>
          <cell r="J1381">
            <v>20</v>
          </cell>
          <cell r="K1381">
            <v>2</v>
          </cell>
          <cell r="M1381" t="str">
            <v>Unlimited</v>
          </cell>
          <cell r="O1381" t="str">
            <v>Unlimited</v>
          </cell>
          <cell r="P1381" t="str">
            <v>EUR</v>
          </cell>
          <cell r="Q1381" t="str">
            <v>?</v>
          </cell>
          <cell r="R1381" t="str">
            <v>?</v>
          </cell>
          <cell r="S1381">
            <v>15</v>
          </cell>
          <cell r="W1381" t="str">
            <v>No</v>
          </cell>
          <cell r="X1381" t="str">
            <v>No</v>
          </cell>
          <cell r="Y1381" t="str">
            <v>No</v>
          </cell>
          <cell r="AA1381" t="str">
            <v>Yes</v>
          </cell>
          <cell r="AB1381">
            <v>0.2</v>
          </cell>
          <cell r="AC1381">
            <v>0.79</v>
          </cell>
          <cell r="AD1381">
            <v>18.989999999999998</v>
          </cell>
          <cell r="AE1381">
            <v>0.51019145799999999</v>
          </cell>
        </row>
        <row r="1382">
          <cell r="C1382" t="str">
            <v>Slovak Republic</v>
          </cell>
          <cell r="D1382" t="str">
            <v>Slovak Telecom- T-COM [Slovak Republic]</v>
          </cell>
          <cell r="E1382" t="str">
            <v>VDSL</v>
          </cell>
          <cell r="F1382" t="str">
            <v>Magio Internet</v>
          </cell>
          <cell r="G1382" t="str">
            <v>Up to</v>
          </cell>
          <cell r="H1382">
            <v>50</v>
          </cell>
          <cell r="I1382" t="str">
            <v>Mbps</v>
          </cell>
          <cell r="J1382">
            <v>50</v>
          </cell>
          <cell r="K1382">
            <v>5</v>
          </cell>
          <cell r="M1382" t="str">
            <v>Unlimited</v>
          </cell>
          <cell r="O1382" t="str">
            <v>Unlimited</v>
          </cell>
          <cell r="P1382" t="str">
            <v>EUR</v>
          </cell>
          <cell r="Q1382" t="str">
            <v>?</v>
          </cell>
          <cell r="R1382" t="str">
            <v>?</v>
          </cell>
          <cell r="S1382">
            <v>20</v>
          </cell>
          <cell r="W1382" t="str">
            <v>No</v>
          </cell>
          <cell r="X1382" t="str">
            <v>No</v>
          </cell>
          <cell r="Y1382" t="str">
            <v>No</v>
          </cell>
          <cell r="AA1382" t="str">
            <v>Yes</v>
          </cell>
          <cell r="AB1382">
            <v>0.2</v>
          </cell>
          <cell r="AC1382">
            <v>0.79</v>
          </cell>
          <cell r="AD1382">
            <v>25.32</v>
          </cell>
          <cell r="AE1382">
            <v>0.51019145799999999</v>
          </cell>
        </row>
        <row r="1383">
          <cell r="C1383" t="str">
            <v>Slovak Republic</v>
          </cell>
          <cell r="D1383" t="str">
            <v>Slovak Telecom- T-COM [Slovak Republic]</v>
          </cell>
          <cell r="E1383" t="str">
            <v>ADSL</v>
          </cell>
          <cell r="F1383" t="str">
            <v>Magio Internet</v>
          </cell>
          <cell r="G1383" t="str">
            <v>Up to</v>
          </cell>
          <cell r="H1383">
            <v>2</v>
          </cell>
          <cell r="I1383" t="str">
            <v>Mbps</v>
          </cell>
          <cell r="J1383">
            <v>2</v>
          </cell>
          <cell r="K1383">
            <v>0.5</v>
          </cell>
          <cell r="M1383" t="str">
            <v>Unlimited</v>
          </cell>
          <cell r="O1383" t="str">
            <v>Unlimited</v>
          </cell>
          <cell r="P1383" t="str">
            <v>EUR</v>
          </cell>
          <cell r="Q1383" t="str">
            <v>?</v>
          </cell>
          <cell r="R1383" t="str">
            <v>?</v>
          </cell>
          <cell r="S1383">
            <v>10</v>
          </cell>
          <cell r="W1383" t="str">
            <v>No</v>
          </cell>
          <cell r="X1383" t="str">
            <v>No</v>
          </cell>
          <cell r="Y1383" t="str">
            <v>No</v>
          </cell>
          <cell r="AA1383" t="str">
            <v>Yes</v>
          </cell>
          <cell r="AB1383">
            <v>0.2</v>
          </cell>
          <cell r="AC1383">
            <v>0.79</v>
          </cell>
          <cell r="AD1383">
            <v>12.66</v>
          </cell>
          <cell r="AE1383">
            <v>0.51019145799999999</v>
          </cell>
        </row>
        <row r="1384">
          <cell r="C1384" t="str">
            <v>Slovak Republic</v>
          </cell>
          <cell r="D1384" t="str">
            <v>Slovak Telecom- T-COM [Slovak Republic]</v>
          </cell>
          <cell r="E1384" t="str">
            <v>ADSL</v>
          </cell>
          <cell r="F1384" t="str">
            <v>Magio Internet</v>
          </cell>
          <cell r="G1384" t="str">
            <v>Up to</v>
          </cell>
          <cell r="H1384">
            <v>5</v>
          </cell>
          <cell r="I1384" t="str">
            <v>Mbps</v>
          </cell>
          <cell r="J1384">
            <v>5</v>
          </cell>
          <cell r="K1384">
            <v>0.5</v>
          </cell>
          <cell r="M1384" t="str">
            <v>Unlimited</v>
          </cell>
          <cell r="O1384" t="str">
            <v>Unlimited</v>
          </cell>
          <cell r="P1384" t="str">
            <v>EUR</v>
          </cell>
          <cell r="Q1384" t="str">
            <v>?</v>
          </cell>
          <cell r="R1384" t="str">
            <v>?</v>
          </cell>
          <cell r="S1384">
            <v>15</v>
          </cell>
          <cell r="W1384" t="str">
            <v>No</v>
          </cell>
          <cell r="X1384" t="str">
            <v>No</v>
          </cell>
          <cell r="Y1384" t="str">
            <v>No</v>
          </cell>
          <cell r="AA1384" t="str">
            <v>Yes</v>
          </cell>
          <cell r="AB1384">
            <v>0.2</v>
          </cell>
          <cell r="AC1384">
            <v>0.79</v>
          </cell>
          <cell r="AD1384">
            <v>18.989999999999998</v>
          </cell>
          <cell r="AE1384">
            <v>0.51019145799999999</v>
          </cell>
        </row>
        <row r="1385">
          <cell r="C1385" t="str">
            <v>Slovak Republic</v>
          </cell>
          <cell r="D1385" t="str">
            <v>Slovak Telecom- T-COM [Slovak Republic]</v>
          </cell>
          <cell r="E1385" t="str">
            <v>ADSL</v>
          </cell>
          <cell r="F1385" t="str">
            <v>Magio Internet</v>
          </cell>
          <cell r="G1385" t="str">
            <v>Up to</v>
          </cell>
          <cell r="H1385">
            <v>10</v>
          </cell>
          <cell r="I1385" t="str">
            <v>Mbps</v>
          </cell>
          <cell r="J1385">
            <v>10</v>
          </cell>
          <cell r="K1385">
            <v>1</v>
          </cell>
          <cell r="M1385" t="str">
            <v>Unlimited</v>
          </cell>
          <cell r="O1385" t="str">
            <v>Unlimited</v>
          </cell>
          <cell r="P1385" t="str">
            <v>EUR</v>
          </cell>
          <cell r="Q1385" t="str">
            <v>?</v>
          </cell>
          <cell r="R1385" t="str">
            <v>?</v>
          </cell>
          <cell r="S1385">
            <v>20</v>
          </cell>
          <cell r="W1385" t="str">
            <v>No</v>
          </cell>
          <cell r="X1385" t="str">
            <v>No</v>
          </cell>
          <cell r="Y1385" t="str">
            <v>No</v>
          </cell>
          <cell r="AA1385" t="str">
            <v>Yes</v>
          </cell>
          <cell r="AB1385">
            <v>0.2</v>
          </cell>
          <cell r="AC1385">
            <v>0.79</v>
          </cell>
          <cell r="AD1385">
            <v>25.32</v>
          </cell>
          <cell r="AE1385">
            <v>0.51019145799999999</v>
          </cell>
        </row>
        <row r="1386">
          <cell r="C1386" t="str">
            <v>Slovak Republic</v>
          </cell>
          <cell r="D1386" t="str">
            <v>UPC Slovakia [Slovak Republic]</v>
          </cell>
          <cell r="E1386" t="str">
            <v>Cable</v>
          </cell>
          <cell r="F1386" t="str">
            <v>UPC Fiber Power</v>
          </cell>
          <cell r="H1386">
            <v>25</v>
          </cell>
          <cell r="I1386" t="str">
            <v>Mbps</v>
          </cell>
          <cell r="J1386">
            <v>25</v>
          </cell>
          <cell r="K1386">
            <v>2</v>
          </cell>
          <cell r="L1386" t="str">
            <v>Mbps</v>
          </cell>
          <cell r="M1386" t="str">
            <v>Unlimited</v>
          </cell>
          <cell r="O1386" t="str">
            <v>Unlimited</v>
          </cell>
          <cell r="P1386" t="str">
            <v>EUR</v>
          </cell>
          <cell r="Q1386">
            <v>3</v>
          </cell>
          <cell r="R1386">
            <v>0</v>
          </cell>
          <cell r="S1386">
            <v>9.9</v>
          </cell>
          <cell r="W1386" t="str">
            <v>No</v>
          </cell>
          <cell r="X1386" t="str">
            <v>No</v>
          </cell>
          <cell r="Y1386" t="str">
            <v>No</v>
          </cell>
          <cell r="AA1386" t="str">
            <v>Yes</v>
          </cell>
          <cell r="AB1386">
            <v>0.2</v>
          </cell>
          <cell r="AC1386">
            <v>0.79</v>
          </cell>
          <cell r="AD1386">
            <v>12.53</v>
          </cell>
          <cell r="AE1386">
            <v>0.51019145799999999</v>
          </cell>
        </row>
        <row r="1387">
          <cell r="C1387" t="str">
            <v>Slovak Republic</v>
          </cell>
          <cell r="D1387" t="str">
            <v>UPC Slovakia [Slovak Republic]</v>
          </cell>
          <cell r="E1387" t="str">
            <v>Cable</v>
          </cell>
          <cell r="F1387" t="str">
            <v>UPC Fiber Power</v>
          </cell>
          <cell r="H1387">
            <v>50</v>
          </cell>
          <cell r="I1387" t="str">
            <v>Mbps</v>
          </cell>
          <cell r="J1387">
            <v>50</v>
          </cell>
          <cell r="K1387">
            <v>5</v>
          </cell>
          <cell r="L1387" t="str">
            <v>Mbps</v>
          </cell>
          <cell r="M1387" t="str">
            <v>Unlimited</v>
          </cell>
          <cell r="O1387" t="str">
            <v>Unlimited</v>
          </cell>
          <cell r="P1387" t="str">
            <v>EUR</v>
          </cell>
          <cell r="Q1387">
            <v>3</v>
          </cell>
          <cell r="R1387">
            <v>0</v>
          </cell>
          <cell r="S1387">
            <v>12.9</v>
          </cell>
          <cell r="W1387" t="str">
            <v>No</v>
          </cell>
          <cell r="X1387" t="str">
            <v>No</v>
          </cell>
          <cell r="Y1387" t="str">
            <v>No</v>
          </cell>
          <cell r="AA1387" t="str">
            <v>Yes</v>
          </cell>
          <cell r="AB1387">
            <v>0.2</v>
          </cell>
          <cell r="AC1387">
            <v>0.79</v>
          </cell>
          <cell r="AD1387">
            <v>16.329999999999998</v>
          </cell>
          <cell r="AE1387">
            <v>0.51019145799999999</v>
          </cell>
        </row>
        <row r="1388">
          <cell r="C1388" t="str">
            <v>Slovak Republic</v>
          </cell>
          <cell r="D1388" t="str">
            <v>UPC Slovakia [Slovak Republic]</v>
          </cell>
          <cell r="E1388" t="str">
            <v>Cable</v>
          </cell>
          <cell r="F1388" t="str">
            <v>UPC Fiber Power</v>
          </cell>
          <cell r="H1388">
            <v>100</v>
          </cell>
          <cell r="I1388" t="str">
            <v>Mbps</v>
          </cell>
          <cell r="J1388">
            <v>100</v>
          </cell>
          <cell r="K1388">
            <v>8</v>
          </cell>
          <cell r="L1388" t="str">
            <v>Mbps</v>
          </cell>
          <cell r="M1388" t="str">
            <v>Unlimited</v>
          </cell>
          <cell r="O1388" t="str">
            <v>Unlimited</v>
          </cell>
          <cell r="P1388" t="str">
            <v>EUR</v>
          </cell>
          <cell r="Q1388">
            <v>3</v>
          </cell>
          <cell r="R1388">
            <v>0</v>
          </cell>
          <cell r="S1388">
            <v>17.899999999999999</v>
          </cell>
          <cell r="W1388" t="str">
            <v>No</v>
          </cell>
          <cell r="X1388" t="str">
            <v>No</v>
          </cell>
          <cell r="Y1388" t="str">
            <v>No</v>
          </cell>
          <cell r="AA1388" t="str">
            <v>Yes</v>
          </cell>
          <cell r="AB1388">
            <v>0.2</v>
          </cell>
          <cell r="AC1388">
            <v>0.79</v>
          </cell>
          <cell r="AD1388">
            <v>22.66</v>
          </cell>
          <cell r="AE1388">
            <v>0.51019145799999999</v>
          </cell>
        </row>
        <row r="1389">
          <cell r="C1389" t="str">
            <v>Slovak Republic</v>
          </cell>
          <cell r="D1389" t="str">
            <v>UPC Slovakia [Slovak Republic]</v>
          </cell>
          <cell r="E1389" t="str">
            <v>Cable</v>
          </cell>
          <cell r="F1389" t="str">
            <v>UPC Fiber Power</v>
          </cell>
          <cell r="H1389">
            <v>300</v>
          </cell>
          <cell r="I1389" t="str">
            <v>Mbps</v>
          </cell>
          <cell r="J1389">
            <v>300</v>
          </cell>
          <cell r="K1389">
            <v>20</v>
          </cell>
          <cell r="L1389" t="str">
            <v>Mbps</v>
          </cell>
          <cell r="M1389" t="str">
            <v>Unlimited</v>
          </cell>
          <cell r="O1389" t="str">
            <v>Unlimited</v>
          </cell>
          <cell r="P1389" t="str">
            <v>EUR</v>
          </cell>
          <cell r="Q1389">
            <v>18</v>
          </cell>
          <cell r="R1389">
            <v>0</v>
          </cell>
          <cell r="S1389">
            <v>27.9</v>
          </cell>
          <cell r="W1389" t="str">
            <v>No</v>
          </cell>
          <cell r="X1389" t="str">
            <v>No</v>
          </cell>
          <cell r="Y1389" t="str">
            <v>No</v>
          </cell>
          <cell r="AA1389" t="str">
            <v>Yes</v>
          </cell>
          <cell r="AB1389">
            <v>0.2</v>
          </cell>
          <cell r="AC1389">
            <v>0.79</v>
          </cell>
          <cell r="AD1389">
            <v>35.32</v>
          </cell>
          <cell r="AE1389">
            <v>0.51019145799999999</v>
          </cell>
        </row>
        <row r="1390">
          <cell r="C1390" t="str">
            <v>Slovenia</v>
          </cell>
          <cell r="D1390" t="str">
            <v>T2 [Slovenia]</v>
          </cell>
          <cell r="E1390" t="str">
            <v>FTTH</v>
          </cell>
          <cell r="F1390" t="str">
            <v>Fiber optic access</v>
          </cell>
          <cell r="H1390">
            <v>10</v>
          </cell>
          <cell r="I1390" t="str">
            <v>Mbps</v>
          </cell>
          <cell r="J1390">
            <v>10</v>
          </cell>
          <cell r="K1390">
            <v>10</v>
          </cell>
          <cell r="L1390" t="str">
            <v>Mbps</v>
          </cell>
          <cell r="M1390" t="str">
            <v>Unlimited</v>
          </cell>
          <cell r="O1390" t="str">
            <v>Unlimited</v>
          </cell>
          <cell r="P1390" t="str">
            <v>EUR</v>
          </cell>
          <cell r="Q1390" t="str">
            <v>?</v>
          </cell>
          <cell r="R1390" t="str">
            <v>?</v>
          </cell>
          <cell r="S1390">
            <v>23.99</v>
          </cell>
          <cell r="W1390" t="str">
            <v>No</v>
          </cell>
          <cell r="X1390" t="str">
            <v>No</v>
          </cell>
          <cell r="Y1390" t="str">
            <v>No</v>
          </cell>
          <cell r="AA1390" t="str">
            <v>Yes</v>
          </cell>
          <cell r="AB1390">
            <v>0.2</v>
          </cell>
          <cell r="AC1390">
            <v>0.79</v>
          </cell>
          <cell r="AD1390">
            <v>30.37</v>
          </cell>
          <cell r="AE1390">
            <v>0.60497114600000002</v>
          </cell>
        </row>
        <row r="1391">
          <cell r="C1391" t="str">
            <v>Slovenia</v>
          </cell>
          <cell r="D1391" t="str">
            <v>T2 [Slovenia]</v>
          </cell>
          <cell r="E1391" t="str">
            <v>FTTH</v>
          </cell>
          <cell r="F1391" t="str">
            <v>Fiber optic access</v>
          </cell>
          <cell r="H1391">
            <v>100</v>
          </cell>
          <cell r="I1391" t="str">
            <v>Mbps</v>
          </cell>
          <cell r="J1391">
            <v>100</v>
          </cell>
          <cell r="K1391">
            <v>10</v>
          </cell>
          <cell r="L1391" t="str">
            <v>Mbps</v>
          </cell>
          <cell r="M1391" t="str">
            <v>Unlimited</v>
          </cell>
          <cell r="O1391" t="str">
            <v>Unlimited</v>
          </cell>
          <cell r="P1391" t="str">
            <v>EUR</v>
          </cell>
          <cell r="Q1391" t="str">
            <v>?</v>
          </cell>
          <cell r="R1391" t="str">
            <v>?</v>
          </cell>
          <cell r="S1391">
            <v>29.99</v>
          </cell>
          <cell r="W1391" t="str">
            <v>No</v>
          </cell>
          <cell r="X1391" t="str">
            <v>No</v>
          </cell>
          <cell r="Y1391" t="str">
            <v>No</v>
          </cell>
          <cell r="AA1391" t="str">
            <v>Yes</v>
          </cell>
          <cell r="AB1391">
            <v>0.2</v>
          </cell>
          <cell r="AC1391">
            <v>0.79</v>
          </cell>
          <cell r="AD1391">
            <v>37.96</v>
          </cell>
          <cell r="AE1391">
            <v>0.60497114600000002</v>
          </cell>
        </row>
        <row r="1392">
          <cell r="C1392" t="str">
            <v>Slovenia</v>
          </cell>
          <cell r="D1392" t="str">
            <v>T2 [Slovenia]</v>
          </cell>
          <cell r="E1392" t="str">
            <v>FTTH</v>
          </cell>
          <cell r="F1392" t="str">
            <v>Fiber optic access</v>
          </cell>
          <cell r="H1392">
            <v>20</v>
          </cell>
          <cell r="I1392" t="str">
            <v>Mbps</v>
          </cell>
          <cell r="J1392">
            <v>20</v>
          </cell>
          <cell r="K1392">
            <v>20</v>
          </cell>
          <cell r="L1392" t="str">
            <v>Mbps</v>
          </cell>
          <cell r="M1392" t="str">
            <v>Unlimited</v>
          </cell>
          <cell r="O1392" t="str">
            <v>Unlimited</v>
          </cell>
          <cell r="P1392" t="str">
            <v>EUR</v>
          </cell>
          <cell r="Q1392" t="str">
            <v>?</v>
          </cell>
          <cell r="R1392" t="str">
            <v>?</v>
          </cell>
          <cell r="S1392">
            <v>30.99</v>
          </cell>
          <cell r="W1392" t="str">
            <v>No</v>
          </cell>
          <cell r="X1392" t="str">
            <v>No</v>
          </cell>
          <cell r="Y1392" t="str">
            <v>No</v>
          </cell>
          <cell r="AA1392" t="str">
            <v>Yes</v>
          </cell>
          <cell r="AB1392">
            <v>0.2</v>
          </cell>
          <cell r="AC1392">
            <v>0.79</v>
          </cell>
          <cell r="AD1392">
            <v>39.229999999999997</v>
          </cell>
          <cell r="AE1392">
            <v>0.60497114600000002</v>
          </cell>
        </row>
        <row r="1393">
          <cell r="C1393" t="str">
            <v>Slovenia</v>
          </cell>
          <cell r="D1393" t="str">
            <v>T2 [Slovenia]</v>
          </cell>
          <cell r="E1393" t="str">
            <v>FTTH</v>
          </cell>
          <cell r="F1393" t="str">
            <v>Fiber optic access</v>
          </cell>
          <cell r="H1393">
            <v>50</v>
          </cell>
          <cell r="I1393" t="str">
            <v>Mbps</v>
          </cell>
          <cell r="J1393">
            <v>50</v>
          </cell>
          <cell r="K1393">
            <v>50</v>
          </cell>
          <cell r="L1393" t="str">
            <v>Mbps</v>
          </cell>
          <cell r="M1393" t="str">
            <v>Unlimited</v>
          </cell>
          <cell r="O1393" t="str">
            <v>Unlimited</v>
          </cell>
          <cell r="P1393" t="str">
            <v>EUR</v>
          </cell>
          <cell r="Q1393" t="str">
            <v>?</v>
          </cell>
          <cell r="R1393" t="str">
            <v>?</v>
          </cell>
          <cell r="S1393">
            <v>41.99</v>
          </cell>
          <cell r="W1393" t="str">
            <v>No</v>
          </cell>
          <cell r="X1393" t="str">
            <v>No</v>
          </cell>
          <cell r="Y1393" t="str">
            <v>No</v>
          </cell>
          <cell r="AA1393" t="str">
            <v>Yes</v>
          </cell>
          <cell r="AB1393">
            <v>0.2</v>
          </cell>
          <cell r="AC1393">
            <v>0.79</v>
          </cell>
          <cell r="AD1393">
            <v>53.15</v>
          </cell>
          <cell r="AE1393">
            <v>0.60497114600000002</v>
          </cell>
        </row>
        <row r="1394">
          <cell r="C1394" t="str">
            <v>Slovenia</v>
          </cell>
          <cell r="D1394" t="str">
            <v>T2 [Slovenia]</v>
          </cell>
          <cell r="E1394" t="str">
            <v>FTTH</v>
          </cell>
          <cell r="F1394" t="str">
            <v>Fiber optic access</v>
          </cell>
          <cell r="H1394">
            <v>100</v>
          </cell>
          <cell r="I1394" t="str">
            <v>Mbps</v>
          </cell>
          <cell r="J1394">
            <v>100</v>
          </cell>
          <cell r="K1394">
            <v>100</v>
          </cell>
          <cell r="L1394" t="str">
            <v>Mbps</v>
          </cell>
          <cell r="M1394" t="str">
            <v>Unlimited</v>
          </cell>
          <cell r="O1394" t="str">
            <v>Unlimited</v>
          </cell>
          <cell r="P1394" t="str">
            <v>EUR</v>
          </cell>
          <cell r="Q1394" t="str">
            <v>?</v>
          </cell>
          <cell r="R1394" t="str">
            <v>?</v>
          </cell>
          <cell r="S1394">
            <v>51.99</v>
          </cell>
          <cell r="W1394" t="str">
            <v>No</v>
          </cell>
          <cell r="X1394" t="str">
            <v>No</v>
          </cell>
          <cell r="Y1394" t="str">
            <v>No</v>
          </cell>
          <cell r="AA1394" t="str">
            <v>Yes</v>
          </cell>
          <cell r="AB1394">
            <v>0.2</v>
          </cell>
          <cell r="AC1394">
            <v>0.79</v>
          </cell>
          <cell r="AD1394">
            <v>65.81</v>
          </cell>
          <cell r="AE1394">
            <v>0.60497114600000002</v>
          </cell>
        </row>
        <row r="1395">
          <cell r="C1395" t="str">
            <v>Slovenia</v>
          </cell>
          <cell r="D1395" t="str">
            <v>T2 [Slovenia]</v>
          </cell>
          <cell r="E1395" t="str">
            <v>FTTH</v>
          </cell>
          <cell r="F1395" t="str">
            <v>Fiber optic access</v>
          </cell>
          <cell r="H1395">
            <v>200</v>
          </cell>
          <cell r="I1395" t="str">
            <v>Mbps</v>
          </cell>
          <cell r="J1395">
            <v>200</v>
          </cell>
          <cell r="K1395">
            <v>200</v>
          </cell>
          <cell r="L1395" t="str">
            <v>Mbps</v>
          </cell>
          <cell r="M1395" t="str">
            <v>Unlimited</v>
          </cell>
          <cell r="O1395" t="str">
            <v>Unlimited</v>
          </cell>
          <cell r="P1395" t="str">
            <v>EUR</v>
          </cell>
          <cell r="Q1395" t="str">
            <v>?</v>
          </cell>
          <cell r="R1395" t="str">
            <v>?</v>
          </cell>
          <cell r="S1395">
            <v>200.99</v>
          </cell>
          <cell r="W1395" t="str">
            <v>No</v>
          </cell>
          <cell r="X1395" t="str">
            <v>No</v>
          </cell>
          <cell r="Y1395" t="str">
            <v>No</v>
          </cell>
          <cell r="AA1395" t="str">
            <v>Yes</v>
          </cell>
          <cell r="AB1395">
            <v>0.2</v>
          </cell>
          <cell r="AC1395">
            <v>0.79</v>
          </cell>
          <cell r="AD1395">
            <v>254.42</v>
          </cell>
          <cell r="AE1395">
            <v>0.60497114600000002</v>
          </cell>
        </row>
        <row r="1396">
          <cell r="C1396" t="str">
            <v>Slovenia</v>
          </cell>
          <cell r="D1396" t="str">
            <v>T2 [Slovenia]</v>
          </cell>
          <cell r="E1396" t="str">
            <v>FTTH</v>
          </cell>
          <cell r="F1396" t="str">
            <v>Fiber optic access</v>
          </cell>
          <cell r="H1396">
            <v>300</v>
          </cell>
          <cell r="I1396" t="str">
            <v>Mbps</v>
          </cell>
          <cell r="J1396">
            <v>300</v>
          </cell>
          <cell r="K1396">
            <v>300</v>
          </cell>
          <cell r="L1396" t="str">
            <v>Mbps</v>
          </cell>
          <cell r="M1396" t="str">
            <v>Unlimited</v>
          </cell>
          <cell r="O1396" t="str">
            <v>Unlimited</v>
          </cell>
          <cell r="P1396" t="str">
            <v>EUR</v>
          </cell>
          <cell r="Q1396" t="str">
            <v>?</v>
          </cell>
          <cell r="R1396" t="str">
            <v>?</v>
          </cell>
          <cell r="S1396">
            <v>300.99</v>
          </cell>
          <cell r="W1396" t="str">
            <v>No</v>
          </cell>
          <cell r="X1396" t="str">
            <v>No</v>
          </cell>
          <cell r="Y1396" t="str">
            <v>No</v>
          </cell>
          <cell r="AA1396" t="str">
            <v>Yes</v>
          </cell>
          <cell r="AB1396">
            <v>0.2</v>
          </cell>
          <cell r="AC1396">
            <v>0.79</v>
          </cell>
          <cell r="AD1396">
            <v>381</v>
          </cell>
          <cell r="AE1396">
            <v>0.60497114600000002</v>
          </cell>
        </row>
        <row r="1397">
          <cell r="C1397" t="str">
            <v>Slovenia</v>
          </cell>
          <cell r="D1397" t="str">
            <v>T2 [Slovenia]</v>
          </cell>
          <cell r="E1397" t="str">
            <v>FTTH</v>
          </cell>
          <cell r="F1397" t="str">
            <v>Fiber optic access</v>
          </cell>
          <cell r="H1397">
            <v>500</v>
          </cell>
          <cell r="I1397" t="str">
            <v>Mbps</v>
          </cell>
          <cell r="J1397">
            <v>500</v>
          </cell>
          <cell r="K1397">
            <v>500</v>
          </cell>
          <cell r="L1397" t="str">
            <v>Mbps</v>
          </cell>
          <cell r="M1397" t="str">
            <v>Unlimited</v>
          </cell>
          <cell r="O1397" t="str">
            <v>Unlimited</v>
          </cell>
          <cell r="P1397" t="str">
            <v>EUR</v>
          </cell>
          <cell r="Q1397" t="str">
            <v>?</v>
          </cell>
          <cell r="R1397" t="str">
            <v>?</v>
          </cell>
          <cell r="S1397">
            <v>500.99</v>
          </cell>
          <cell r="W1397" t="str">
            <v>No</v>
          </cell>
          <cell r="X1397" t="str">
            <v>No</v>
          </cell>
          <cell r="Y1397" t="str">
            <v>No</v>
          </cell>
          <cell r="AA1397" t="str">
            <v>Yes</v>
          </cell>
          <cell r="AB1397">
            <v>0.2</v>
          </cell>
          <cell r="AC1397">
            <v>0.79</v>
          </cell>
          <cell r="AD1397">
            <v>634.16</v>
          </cell>
          <cell r="AE1397">
            <v>0.60497114600000002</v>
          </cell>
        </row>
        <row r="1398">
          <cell r="C1398" t="str">
            <v>Slovenia</v>
          </cell>
          <cell r="D1398" t="str">
            <v>T2 [Slovenia]</v>
          </cell>
          <cell r="E1398" t="str">
            <v>FTTH</v>
          </cell>
          <cell r="F1398" t="str">
            <v>Fiber optic access</v>
          </cell>
          <cell r="H1398">
            <v>1</v>
          </cell>
          <cell r="I1398" t="str">
            <v>Gbps</v>
          </cell>
          <cell r="J1398">
            <v>1000</v>
          </cell>
          <cell r="K1398">
            <v>1</v>
          </cell>
          <cell r="L1398" t="str">
            <v>Gbps</v>
          </cell>
          <cell r="M1398" t="str">
            <v>Unlimited</v>
          </cell>
          <cell r="O1398" t="str">
            <v>Unlimited</v>
          </cell>
          <cell r="P1398" t="str">
            <v>EUR</v>
          </cell>
          <cell r="Q1398" t="str">
            <v>?</v>
          </cell>
          <cell r="R1398" t="str">
            <v>?</v>
          </cell>
          <cell r="S1398">
            <v>1000.99</v>
          </cell>
          <cell r="W1398" t="str">
            <v>No</v>
          </cell>
          <cell r="X1398" t="str">
            <v>No</v>
          </cell>
          <cell r="Y1398" t="str">
            <v>No</v>
          </cell>
          <cell r="AA1398" t="str">
            <v>Yes</v>
          </cell>
          <cell r="AB1398">
            <v>0.2</v>
          </cell>
          <cell r="AC1398">
            <v>0.79</v>
          </cell>
          <cell r="AD1398">
            <v>1267.08</v>
          </cell>
          <cell r="AE1398">
            <v>0.60497114600000002</v>
          </cell>
        </row>
        <row r="1399">
          <cell r="C1399" t="str">
            <v>Slovenia</v>
          </cell>
          <cell r="D1399" t="str">
            <v>T2 [Slovenia]</v>
          </cell>
          <cell r="E1399" t="str">
            <v>VDSL</v>
          </cell>
          <cell r="F1399" t="str">
            <v>VDSL Access</v>
          </cell>
          <cell r="H1399">
            <v>1</v>
          </cell>
          <cell r="I1399" t="str">
            <v>Mbps</v>
          </cell>
          <cell r="J1399">
            <v>1</v>
          </cell>
          <cell r="K1399">
            <v>0.25600000000000001</v>
          </cell>
          <cell r="L1399" t="str">
            <v>Mbps</v>
          </cell>
          <cell r="P1399" t="str">
            <v>EUR</v>
          </cell>
          <cell r="Q1399" t="str">
            <v>?</v>
          </cell>
          <cell r="R1399" t="str">
            <v>?</v>
          </cell>
          <cell r="S1399">
            <v>23.99</v>
          </cell>
          <cell r="W1399" t="str">
            <v>No</v>
          </cell>
          <cell r="X1399" t="str">
            <v>No</v>
          </cell>
          <cell r="Y1399" t="str">
            <v>No</v>
          </cell>
          <cell r="AA1399" t="str">
            <v>Yes</v>
          </cell>
          <cell r="AB1399">
            <v>0.2</v>
          </cell>
          <cell r="AC1399">
            <v>0.79</v>
          </cell>
          <cell r="AD1399">
            <v>30.37</v>
          </cell>
          <cell r="AE1399">
            <v>0.60497114600000002</v>
          </cell>
        </row>
        <row r="1400">
          <cell r="C1400" t="str">
            <v>Slovenia</v>
          </cell>
          <cell r="D1400" t="str">
            <v>T2 [Slovenia]</v>
          </cell>
          <cell r="E1400" t="str">
            <v>VDSL</v>
          </cell>
          <cell r="F1400" t="str">
            <v>VDSL Access</v>
          </cell>
          <cell r="H1400">
            <v>1</v>
          </cell>
          <cell r="I1400" t="str">
            <v>Mbps</v>
          </cell>
          <cell r="J1400">
            <v>1</v>
          </cell>
          <cell r="K1400">
            <v>1</v>
          </cell>
          <cell r="L1400" t="str">
            <v>Mbps</v>
          </cell>
          <cell r="P1400" t="str">
            <v>EUR</v>
          </cell>
          <cell r="Q1400" t="str">
            <v>?</v>
          </cell>
          <cell r="R1400" t="str">
            <v>?</v>
          </cell>
          <cell r="S1400">
            <v>26.99</v>
          </cell>
          <cell r="W1400" t="str">
            <v>No</v>
          </cell>
          <cell r="X1400" t="str">
            <v>No</v>
          </cell>
          <cell r="Y1400" t="str">
            <v>No</v>
          </cell>
          <cell r="AA1400" t="str">
            <v>Yes</v>
          </cell>
          <cell r="AB1400">
            <v>0.2</v>
          </cell>
          <cell r="AC1400">
            <v>0.79</v>
          </cell>
          <cell r="AD1400">
            <v>34.159999999999997</v>
          </cell>
          <cell r="AE1400">
            <v>0.60497114600000002</v>
          </cell>
        </row>
        <row r="1401">
          <cell r="C1401" t="str">
            <v>Slovenia</v>
          </cell>
          <cell r="D1401" t="str">
            <v>T2 [Slovenia]</v>
          </cell>
          <cell r="E1401" t="str">
            <v>VDSL</v>
          </cell>
          <cell r="F1401" t="str">
            <v>VDSL Access</v>
          </cell>
          <cell r="H1401">
            <v>4</v>
          </cell>
          <cell r="I1401" t="str">
            <v>Mbps</v>
          </cell>
          <cell r="J1401">
            <v>4</v>
          </cell>
          <cell r="K1401">
            <v>0.51200000000000001</v>
          </cell>
          <cell r="L1401" t="str">
            <v>Mbps</v>
          </cell>
          <cell r="P1401" t="str">
            <v>EUR</v>
          </cell>
          <cell r="Q1401" t="str">
            <v>?</v>
          </cell>
          <cell r="R1401" t="str">
            <v>?</v>
          </cell>
          <cell r="S1401">
            <v>28.99</v>
          </cell>
          <cell r="W1401" t="str">
            <v>No</v>
          </cell>
          <cell r="X1401" t="str">
            <v>No</v>
          </cell>
          <cell r="Y1401" t="str">
            <v>No</v>
          </cell>
          <cell r="AA1401" t="str">
            <v>Yes</v>
          </cell>
          <cell r="AB1401">
            <v>0.2</v>
          </cell>
          <cell r="AC1401">
            <v>0.79</v>
          </cell>
          <cell r="AD1401">
            <v>36.700000000000003</v>
          </cell>
          <cell r="AE1401">
            <v>0.60497114600000002</v>
          </cell>
        </row>
        <row r="1402">
          <cell r="C1402" t="str">
            <v>Slovenia</v>
          </cell>
          <cell r="D1402" t="str">
            <v>T2 [Slovenia]</v>
          </cell>
          <cell r="E1402" t="str">
            <v>VDSL</v>
          </cell>
          <cell r="F1402" t="str">
            <v>VDSL Access</v>
          </cell>
          <cell r="H1402">
            <v>4</v>
          </cell>
          <cell r="I1402" t="str">
            <v>Mbps</v>
          </cell>
          <cell r="J1402">
            <v>4</v>
          </cell>
          <cell r="K1402">
            <v>1</v>
          </cell>
          <cell r="L1402" t="str">
            <v>Mbps</v>
          </cell>
          <cell r="P1402" t="str">
            <v>EUR</v>
          </cell>
          <cell r="Q1402" t="str">
            <v>?</v>
          </cell>
          <cell r="R1402" t="str">
            <v>?</v>
          </cell>
          <cell r="S1402">
            <v>29.99</v>
          </cell>
          <cell r="W1402" t="str">
            <v>No</v>
          </cell>
          <cell r="X1402" t="str">
            <v>No</v>
          </cell>
          <cell r="Y1402" t="str">
            <v>No</v>
          </cell>
          <cell r="AA1402" t="str">
            <v>Yes</v>
          </cell>
          <cell r="AB1402">
            <v>0.2</v>
          </cell>
          <cell r="AC1402">
            <v>0.79</v>
          </cell>
          <cell r="AD1402">
            <v>37.96</v>
          </cell>
          <cell r="AE1402">
            <v>0.60497114600000002</v>
          </cell>
        </row>
        <row r="1403">
          <cell r="C1403" t="str">
            <v>Slovenia</v>
          </cell>
          <cell r="D1403" t="str">
            <v>T2 [Slovenia]</v>
          </cell>
          <cell r="E1403" t="str">
            <v>VDSL</v>
          </cell>
          <cell r="F1403" t="str">
            <v>VDSL Access</v>
          </cell>
          <cell r="H1403">
            <v>8</v>
          </cell>
          <cell r="I1403" t="str">
            <v>Mbps</v>
          </cell>
          <cell r="J1403">
            <v>8</v>
          </cell>
          <cell r="K1403">
            <v>1</v>
          </cell>
          <cell r="L1403" t="str">
            <v>Mbps</v>
          </cell>
          <cell r="P1403" t="str">
            <v>EUR</v>
          </cell>
          <cell r="Q1403" t="str">
            <v>?</v>
          </cell>
          <cell r="R1403" t="str">
            <v>?</v>
          </cell>
          <cell r="S1403">
            <v>30.99</v>
          </cell>
          <cell r="W1403" t="str">
            <v>No</v>
          </cell>
          <cell r="X1403" t="str">
            <v>No</v>
          </cell>
          <cell r="Y1403" t="str">
            <v>No</v>
          </cell>
          <cell r="AA1403" t="str">
            <v>Yes</v>
          </cell>
          <cell r="AB1403">
            <v>0.2</v>
          </cell>
          <cell r="AC1403">
            <v>0.79</v>
          </cell>
          <cell r="AD1403">
            <v>39.229999999999997</v>
          </cell>
          <cell r="AE1403">
            <v>0.60497114600000002</v>
          </cell>
        </row>
        <row r="1404">
          <cell r="C1404" t="str">
            <v>Slovenia</v>
          </cell>
          <cell r="D1404" t="str">
            <v>T2 [Slovenia]</v>
          </cell>
          <cell r="E1404" t="str">
            <v>VDSL</v>
          </cell>
          <cell r="F1404" t="str">
            <v>VDSL Access</v>
          </cell>
          <cell r="H1404">
            <v>2</v>
          </cell>
          <cell r="I1404" t="str">
            <v>Mbps</v>
          </cell>
          <cell r="J1404">
            <v>2</v>
          </cell>
          <cell r="K1404">
            <v>2</v>
          </cell>
          <cell r="L1404" t="str">
            <v>Mbps</v>
          </cell>
          <cell r="P1404" t="str">
            <v>EUR</v>
          </cell>
          <cell r="Q1404" t="str">
            <v>?</v>
          </cell>
          <cell r="R1404" t="str">
            <v>?</v>
          </cell>
          <cell r="S1404">
            <v>31.99</v>
          </cell>
          <cell r="W1404" t="str">
            <v>No</v>
          </cell>
          <cell r="X1404" t="str">
            <v>No</v>
          </cell>
          <cell r="Y1404" t="str">
            <v>No</v>
          </cell>
          <cell r="AA1404" t="str">
            <v>Yes</v>
          </cell>
          <cell r="AB1404">
            <v>0.2</v>
          </cell>
          <cell r="AC1404">
            <v>0.79</v>
          </cell>
          <cell r="AD1404">
            <v>40.49</v>
          </cell>
          <cell r="AE1404">
            <v>0.60497114600000002</v>
          </cell>
        </row>
        <row r="1405">
          <cell r="C1405" t="str">
            <v>Slovenia</v>
          </cell>
          <cell r="D1405" t="str">
            <v>T2 [Slovenia]</v>
          </cell>
          <cell r="E1405" t="str">
            <v>VDSL</v>
          </cell>
          <cell r="F1405" t="str">
            <v>VDSL Access</v>
          </cell>
          <cell r="H1405">
            <v>10</v>
          </cell>
          <cell r="I1405" t="str">
            <v>Mbps</v>
          </cell>
          <cell r="J1405">
            <v>10</v>
          </cell>
          <cell r="K1405">
            <v>1</v>
          </cell>
          <cell r="L1405" t="str">
            <v>Mbps</v>
          </cell>
          <cell r="P1405" t="str">
            <v>EUR</v>
          </cell>
          <cell r="Q1405" t="str">
            <v>?</v>
          </cell>
          <cell r="R1405" t="str">
            <v>?</v>
          </cell>
          <cell r="S1405">
            <v>31.99</v>
          </cell>
          <cell r="W1405" t="str">
            <v>No</v>
          </cell>
          <cell r="X1405" t="str">
            <v>No</v>
          </cell>
          <cell r="Y1405" t="str">
            <v>No</v>
          </cell>
          <cell r="AA1405" t="str">
            <v>Yes</v>
          </cell>
          <cell r="AB1405">
            <v>0.2</v>
          </cell>
          <cell r="AC1405">
            <v>0.79</v>
          </cell>
          <cell r="AD1405">
            <v>40.49</v>
          </cell>
          <cell r="AE1405">
            <v>0.60497114600000002</v>
          </cell>
        </row>
        <row r="1406">
          <cell r="C1406" t="str">
            <v>Slovenia</v>
          </cell>
          <cell r="D1406" t="str">
            <v>T2 [Slovenia]</v>
          </cell>
          <cell r="E1406" t="str">
            <v>VDSL</v>
          </cell>
          <cell r="F1406" t="str">
            <v>VDSL Access</v>
          </cell>
          <cell r="H1406">
            <v>10</v>
          </cell>
          <cell r="I1406" t="str">
            <v>Mbps</v>
          </cell>
          <cell r="J1406">
            <v>10</v>
          </cell>
          <cell r="K1406">
            <v>2</v>
          </cell>
          <cell r="L1406" t="str">
            <v>Mbps</v>
          </cell>
          <cell r="P1406" t="str">
            <v>EUR</v>
          </cell>
          <cell r="Q1406" t="str">
            <v>?</v>
          </cell>
          <cell r="R1406" t="str">
            <v>?</v>
          </cell>
          <cell r="S1406">
            <v>33.99</v>
          </cell>
          <cell r="W1406" t="str">
            <v>No</v>
          </cell>
          <cell r="X1406" t="str">
            <v>No</v>
          </cell>
          <cell r="Y1406" t="str">
            <v>No</v>
          </cell>
          <cell r="AA1406" t="str">
            <v>Yes</v>
          </cell>
          <cell r="AB1406">
            <v>0.2</v>
          </cell>
          <cell r="AC1406">
            <v>0.79</v>
          </cell>
          <cell r="AD1406">
            <v>43.03</v>
          </cell>
          <cell r="AE1406">
            <v>0.60497114600000002</v>
          </cell>
        </row>
        <row r="1407">
          <cell r="C1407" t="str">
            <v>Slovenia</v>
          </cell>
          <cell r="D1407" t="str">
            <v>T2 [Slovenia]</v>
          </cell>
          <cell r="E1407" t="str">
            <v>VDSL</v>
          </cell>
          <cell r="F1407" t="str">
            <v>VDSL Access</v>
          </cell>
          <cell r="H1407">
            <v>10</v>
          </cell>
          <cell r="I1407" t="str">
            <v>Mbps</v>
          </cell>
          <cell r="J1407">
            <v>10</v>
          </cell>
          <cell r="K1407">
            <v>4</v>
          </cell>
          <cell r="L1407" t="str">
            <v>Mbps</v>
          </cell>
          <cell r="P1407" t="str">
            <v>EUR</v>
          </cell>
          <cell r="Q1407" t="str">
            <v>?</v>
          </cell>
          <cell r="R1407" t="str">
            <v>?</v>
          </cell>
          <cell r="S1407">
            <v>35.99</v>
          </cell>
          <cell r="W1407" t="str">
            <v>No</v>
          </cell>
          <cell r="X1407" t="str">
            <v>No</v>
          </cell>
          <cell r="Y1407" t="str">
            <v>No</v>
          </cell>
          <cell r="AA1407" t="str">
            <v>Yes</v>
          </cell>
          <cell r="AB1407">
            <v>0.2</v>
          </cell>
          <cell r="AC1407">
            <v>0.79</v>
          </cell>
          <cell r="AD1407">
            <v>45.56</v>
          </cell>
          <cell r="AE1407">
            <v>0.60497114600000002</v>
          </cell>
        </row>
        <row r="1408">
          <cell r="C1408" t="str">
            <v>Slovenia</v>
          </cell>
          <cell r="D1408" t="str">
            <v>T2 [Slovenia]</v>
          </cell>
          <cell r="E1408" t="str">
            <v>VDSL</v>
          </cell>
          <cell r="F1408" t="str">
            <v>VDSL Access</v>
          </cell>
          <cell r="H1408">
            <v>20</v>
          </cell>
          <cell r="I1408" t="str">
            <v>Mbps</v>
          </cell>
          <cell r="J1408">
            <v>20</v>
          </cell>
          <cell r="K1408">
            <v>1</v>
          </cell>
          <cell r="L1408" t="str">
            <v>Mbps</v>
          </cell>
          <cell r="P1408" t="str">
            <v>EUR</v>
          </cell>
          <cell r="Q1408" t="str">
            <v>?</v>
          </cell>
          <cell r="R1408" t="str">
            <v>?</v>
          </cell>
          <cell r="S1408">
            <v>37.99</v>
          </cell>
          <cell r="W1408" t="str">
            <v>No</v>
          </cell>
          <cell r="X1408" t="str">
            <v>No</v>
          </cell>
          <cell r="Y1408" t="str">
            <v>No</v>
          </cell>
          <cell r="AA1408" t="str">
            <v>Yes</v>
          </cell>
          <cell r="AB1408">
            <v>0.2</v>
          </cell>
          <cell r="AC1408">
            <v>0.79</v>
          </cell>
          <cell r="AD1408">
            <v>48.09</v>
          </cell>
          <cell r="AE1408">
            <v>0.60497114600000002</v>
          </cell>
        </row>
        <row r="1409">
          <cell r="C1409" t="str">
            <v>Slovenia</v>
          </cell>
          <cell r="D1409" t="str">
            <v>T2 [Slovenia]</v>
          </cell>
          <cell r="E1409" t="str">
            <v>VDSL</v>
          </cell>
          <cell r="F1409" t="str">
            <v>VDSL Access</v>
          </cell>
          <cell r="H1409">
            <v>5</v>
          </cell>
          <cell r="I1409" t="str">
            <v>Mbps</v>
          </cell>
          <cell r="J1409">
            <v>5</v>
          </cell>
          <cell r="K1409">
            <v>5</v>
          </cell>
          <cell r="L1409" t="str">
            <v>Mbps</v>
          </cell>
          <cell r="P1409" t="str">
            <v>EUR</v>
          </cell>
          <cell r="Q1409" t="str">
            <v>?</v>
          </cell>
          <cell r="R1409" t="str">
            <v>?</v>
          </cell>
          <cell r="S1409">
            <v>39.99</v>
          </cell>
          <cell r="W1409" t="str">
            <v>No</v>
          </cell>
          <cell r="X1409" t="str">
            <v>No</v>
          </cell>
          <cell r="Y1409" t="str">
            <v>No</v>
          </cell>
          <cell r="AA1409" t="str">
            <v>Yes</v>
          </cell>
          <cell r="AB1409">
            <v>0.2</v>
          </cell>
          <cell r="AC1409">
            <v>0.79</v>
          </cell>
          <cell r="AD1409">
            <v>50.62</v>
          </cell>
          <cell r="AE1409">
            <v>0.60497114600000002</v>
          </cell>
        </row>
        <row r="1410">
          <cell r="C1410" t="str">
            <v>Slovenia</v>
          </cell>
          <cell r="D1410" t="str">
            <v>T2 [Slovenia]</v>
          </cell>
          <cell r="E1410" t="str">
            <v>VDSL</v>
          </cell>
          <cell r="F1410" t="str">
            <v>VDSL Access</v>
          </cell>
          <cell r="H1410">
            <v>20</v>
          </cell>
          <cell r="I1410" t="str">
            <v>Mbps</v>
          </cell>
          <cell r="J1410">
            <v>20</v>
          </cell>
          <cell r="K1410">
            <v>4</v>
          </cell>
          <cell r="L1410" t="str">
            <v>Mbps</v>
          </cell>
          <cell r="P1410" t="str">
            <v>EUR</v>
          </cell>
          <cell r="Q1410" t="str">
            <v>?</v>
          </cell>
          <cell r="R1410" t="str">
            <v>?</v>
          </cell>
          <cell r="S1410">
            <v>39.99</v>
          </cell>
          <cell r="W1410" t="str">
            <v>No</v>
          </cell>
          <cell r="X1410" t="str">
            <v>No</v>
          </cell>
          <cell r="Y1410" t="str">
            <v>No</v>
          </cell>
          <cell r="AA1410" t="str">
            <v>Yes</v>
          </cell>
          <cell r="AB1410">
            <v>0.2</v>
          </cell>
          <cell r="AC1410">
            <v>0.79</v>
          </cell>
          <cell r="AD1410">
            <v>50.62</v>
          </cell>
          <cell r="AE1410">
            <v>0.60497114600000002</v>
          </cell>
        </row>
        <row r="1411">
          <cell r="C1411" t="str">
            <v>Slovenia</v>
          </cell>
          <cell r="D1411" t="str">
            <v>T2 [Slovenia]</v>
          </cell>
          <cell r="E1411" t="str">
            <v>VDSL</v>
          </cell>
          <cell r="F1411" t="str">
            <v>VDSL Access</v>
          </cell>
          <cell r="H1411">
            <v>10</v>
          </cell>
          <cell r="I1411" t="str">
            <v>Mbps</v>
          </cell>
          <cell r="J1411">
            <v>10</v>
          </cell>
          <cell r="K1411">
            <v>10</v>
          </cell>
          <cell r="L1411" t="str">
            <v>Mbps</v>
          </cell>
          <cell r="P1411" t="str">
            <v>EUR</v>
          </cell>
          <cell r="Q1411" t="str">
            <v>?</v>
          </cell>
          <cell r="R1411" t="str">
            <v>?</v>
          </cell>
          <cell r="S1411">
            <v>61.99</v>
          </cell>
          <cell r="W1411" t="str">
            <v>No</v>
          </cell>
          <cell r="X1411" t="str">
            <v>No</v>
          </cell>
          <cell r="Y1411" t="str">
            <v>No</v>
          </cell>
          <cell r="AA1411" t="str">
            <v>Yes</v>
          </cell>
          <cell r="AB1411">
            <v>0.2</v>
          </cell>
          <cell r="AC1411">
            <v>0.79</v>
          </cell>
          <cell r="AD1411">
            <v>78.47</v>
          </cell>
          <cell r="AE1411">
            <v>0.60497114600000002</v>
          </cell>
        </row>
        <row r="1412">
          <cell r="C1412" t="str">
            <v>Slovenia</v>
          </cell>
          <cell r="D1412" t="str">
            <v>T2 [Slovenia]</v>
          </cell>
          <cell r="E1412" t="str">
            <v>VDSL</v>
          </cell>
          <cell r="F1412" t="str">
            <v>VDSL Access</v>
          </cell>
          <cell r="H1412">
            <v>20</v>
          </cell>
          <cell r="I1412" t="str">
            <v>Mbps</v>
          </cell>
          <cell r="J1412">
            <v>20</v>
          </cell>
          <cell r="K1412">
            <v>10</v>
          </cell>
          <cell r="L1412" t="str">
            <v>Mbps</v>
          </cell>
          <cell r="P1412" t="str">
            <v>EUR</v>
          </cell>
          <cell r="Q1412" t="str">
            <v>?</v>
          </cell>
          <cell r="R1412" t="str">
            <v>?</v>
          </cell>
          <cell r="S1412">
            <v>63.99</v>
          </cell>
          <cell r="W1412" t="str">
            <v>No</v>
          </cell>
          <cell r="X1412" t="str">
            <v>No</v>
          </cell>
          <cell r="Y1412" t="str">
            <v>No</v>
          </cell>
          <cell r="AA1412" t="str">
            <v>Yes</v>
          </cell>
          <cell r="AB1412">
            <v>0.2</v>
          </cell>
          <cell r="AC1412">
            <v>0.79</v>
          </cell>
          <cell r="AD1412">
            <v>81</v>
          </cell>
          <cell r="AE1412">
            <v>0.60497114600000002</v>
          </cell>
        </row>
        <row r="1413">
          <cell r="C1413" t="str">
            <v>Slovenia</v>
          </cell>
          <cell r="D1413" t="str">
            <v>T2 [Slovenia]</v>
          </cell>
          <cell r="E1413" t="str">
            <v>VDSL</v>
          </cell>
          <cell r="F1413" t="str">
            <v>VDSL Access</v>
          </cell>
          <cell r="H1413">
            <v>40</v>
          </cell>
          <cell r="I1413" t="str">
            <v>Mbps</v>
          </cell>
          <cell r="J1413">
            <v>40</v>
          </cell>
          <cell r="K1413">
            <v>8</v>
          </cell>
          <cell r="L1413" t="str">
            <v>Mbps</v>
          </cell>
          <cell r="P1413" t="str">
            <v>EUR</v>
          </cell>
          <cell r="Q1413" t="str">
            <v>?</v>
          </cell>
          <cell r="R1413" t="str">
            <v>?</v>
          </cell>
          <cell r="S1413">
            <v>63.99</v>
          </cell>
          <cell r="W1413" t="str">
            <v>No</v>
          </cell>
          <cell r="X1413" t="str">
            <v>No</v>
          </cell>
          <cell r="Y1413" t="str">
            <v>No</v>
          </cell>
          <cell r="AA1413" t="str">
            <v>Yes</v>
          </cell>
          <cell r="AB1413">
            <v>0.2</v>
          </cell>
          <cell r="AC1413">
            <v>0.79</v>
          </cell>
          <cell r="AD1413">
            <v>81</v>
          </cell>
          <cell r="AE1413">
            <v>0.60497114600000002</v>
          </cell>
        </row>
        <row r="1414">
          <cell r="C1414" t="str">
            <v>Slovenia</v>
          </cell>
          <cell r="D1414" t="str">
            <v>T2 [Slovenia]</v>
          </cell>
          <cell r="E1414" t="str">
            <v>VDSL</v>
          </cell>
          <cell r="F1414" t="str">
            <v>VDSL Access</v>
          </cell>
          <cell r="H1414">
            <v>40</v>
          </cell>
          <cell r="I1414" t="str">
            <v>Mbps</v>
          </cell>
          <cell r="J1414">
            <v>40</v>
          </cell>
          <cell r="K1414">
            <v>15</v>
          </cell>
          <cell r="L1414" t="str">
            <v>Mbps</v>
          </cell>
          <cell r="P1414" t="str">
            <v>EUR</v>
          </cell>
          <cell r="Q1414" t="str">
            <v>?</v>
          </cell>
          <cell r="R1414" t="str">
            <v>?</v>
          </cell>
          <cell r="S1414">
            <v>71.989999999999995</v>
          </cell>
          <cell r="W1414" t="str">
            <v>No</v>
          </cell>
          <cell r="X1414" t="str">
            <v>No</v>
          </cell>
          <cell r="Y1414" t="str">
            <v>No</v>
          </cell>
          <cell r="AA1414" t="str">
            <v>Yes</v>
          </cell>
          <cell r="AB1414">
            <v>0.2</v>
          </cell>
          <cell r="AC1414">
            <v>0.79</v>
          </cell>
          <cell r="AD1414">
            <v>91.13</v>
          </cell>
          <cell r="AE1414">
            <v>0.60497114600000002</v>
          </cell>
        </row>
        <row r="1415">
          <cell r="C1415" t="str">
            <v>Slovenia</v>
          </cell>
          <cell r="D1415" t="str">
            <v>T2 [Slovenia]</v>
          </cell>
          <cell r="E1415" t="str">
            <v>VDSL</v>
          </cell>
          <cell r="F1415" t="str">
            <v>VDSL Access</v>
          </cell>
          <cell r="H1415">
            <v>60</v>
          </cell>
          <cell r="I1415" t="str">
            <v>Mbps</v>
          </cell>
          <cell r="J1415">
            <v>60</v>
          </cell>
          <cell r="K1415">
            <v>25</v>
          </cell>
          <cell r="L1415" t="str">
            <v>Mbps</v>
          </cell>
          <cell r="P1415" t="str">
            <v>EUR</v>
          </cell>
          <cell r="Q1415" t="str">
            <v>?</v>
          </cell>
          <cell r="R1415" t="str">
            <v>?</v>
          </cell>
          <cell r="S1415">
            <v>81.99</v>
          </cell>
          <cell r="W1415" t="str">
            <v>No</v>
          </cell>
          <cell r="X1415" t="str">
            <v>No</v>
          </cell>
          <cell r="Y1415" t="str">
            <v>No</v>
          </cell>
          <cell r="AA1415" t="str">
            <v>Yes</v>
          </cell>
          <cell r="AB1415">
            <v>0.2</v>
          </cell>
          <cell r="AC1415">
            <v>0.79</v>
          </cell>
          <cell r="AD1415">
            <v>103.78</v>
          </cell>
          <cell r="AE1415">
            <v>0.60497114600000002</v>
          </cell>
        </row>
        <row r="1416">
          <cell r="C1416" t="str">
            <v>Slovenia</v>
          </cell>
          <cell r="D1416" t="str">
            <v>T2 [Slovenia]</v>
          </cell>
          <cell r="E1416" t="str">
            <v>VDSL</v>
          </cell>
          <cell r="F1416" t="str">
            <v>VDSL Access</v>
          </cell>
          <cell r="H1416">
            <v>1</v>
          </cell>
          <cell r="I1416" t="str">
            <v>Mbps</v>
          </cell>
          <cell r="J1416">
            <v>1</v>
          </cell>
          <cell r="K1416">
            <v>0.25600000000000001</v>
          </cell>
          <cell r="L1416" t="str">
            <v>Mbps</v>
          </cell>
          <cell r="P1416" t="str">
            <v>EUR</v>
          </cell>
          <cell r="Q1416" t="str">
            <v>?</v>
          </cell>
          <cell r="R1416" t="str">
            <v>?</v>
          </cell>
          <cell r="S1416">
            <v>17.989999999999998</v>
          </cell>
          <cell r="W1416" t="str">
            <v>Yes</v>
          </cell>
          <cell r="X1416" t="str">
            <v>No</v>
          </cell>
          <cell r="Y1416" t="str">
            <v>No</v>
          </cell>
          <cell r="AA1416" t="str">
            <v>Yes</v>
          </cell>
          <cell r="AB1416">
            <v>0.2</v>
          </cell>
          <cell r="AC1416">
            <v>0.79</v>
          </cell>
          <cell r="AD1416">
            <v>22.77</v>
          </cell>
          <cell r="AE1416">
            <v>0.60497114600000002</v>
          </cell>
        </row>
        <row r="1417">
          <cell r="C1417" t="str">
            <v>Slovenia</v>
          </cell>
          <cell r="D1417" t="str">
            <v>T2 [Slovenia]</v>
          </cell>
          <cell r="E1417" t="str">
            <v>VDSL</v>
          </cell>
          <cell r="F1417" t="str">
            <v>VDSL Access</v>
          </cell>
          <cell r="H1417">
            <v>1</v>
          </cell>
          <cell r="I1417" t="str">
            <v>Mbps</v>
          </cell>
          <cell r="J1417">
            <v>1</v>
          </cell>
          <cell r="K1417">
            <v>1</v>
          </cell>
          <cell r="L1417" t="str">
            <v>Mbps</v>
          </cell>
          <cell r="P1417" t="str">
            <v>EUR</v>
          </cell>
          <cell r="Q1417" t="str">
            <v>?</v>
          </cell>
          <cell r="R1417" t="str">
            <v>?</v>
          </cell>
          <cell r="S1417">
            <v>20.99</v>
          </cell>
          <cell r="W1417" t="str">
            <v>Yes</v>
          </cell>
          <cell r="X1417" t="str">
            <v>No</v>
          </cell>
          <cell r="Y1417" t="str">
            <v>No</v>
          </cell>
          <cell r="AA1417" t="str">
            <v>Yes</v>
          </cell>
          <cell r="AB1417">
            <v>0.2</v>
          </cell>
          <cell r="AC1417">
            <v>0.79</v>
          </cell>
          <cell r="AD1417">
            <v>26.57</v>
          </cell>
          <cell r="AE1417">
            <v>0.60497114600000002</v>
          </cell>
        </row>
        <row r="1418">
          <cell r="C1418" t="str">
            <v>Slovenia</v>
          </cell>
          <cell r="D1418" t="str">
            <v>T2 [Slovenia]</v>
          </cell>
          <cell r="E1418" t="str">
            <v>VDSL</v>
          </cell>
          <cell r="F1418" t="str">
            <v>VDSL Access</v>
          </cell>
          <cell r="H1418">
            <v>4</v>
          </cell>
          <cell r="I1418" t="str">
            <v>Mbps</v>
          </cell>
          <cell r="J1418">
            <v>4</v>
          </cell>
          <cell r="K1418">
            <v>0.51200000000000001</v>
          </cell>
          <cell r="L1418" t="str">
            <v>Mbps</v>
          </cell>
          <cell r="P1418" t="str">
            <v>EUR</v>
          </cell>
          <cell r="Q1418" t="str">
            <v>?</v>
          </cell>
          <cell r="R1418" t="str">
            <v>?</v>
          </cell>
          <cell r="S1418">
            <v>22.99</v>
          </cell>
          <cell r="W1418" t="str">
            <v>Yes</v>
          </cell>
          <cell r="X1418" t="str">
            <v>No</v>
          </cell>
          <cell r="Y1418" t="str">
            <v>No</v>
          </cell>
          <cell r="AA1418" t="str">
            <v>Yes</v>
          </cell>
          <cell r="AB1418">
            <v>0.2</v>
          </cell>
          <cell r="AC1418">
            <v>0.79</v>
          </cell>
          <cell r="AD1418">
            <v>29.1</v>
          </cell>
          <cell r="AE1418">
            <v>0.60497114600000002</v>
          </cell>
        </row>
        <row r="1419">
          <cell r="C1419" t="str">
            <v>Slovenia</v>
          </cell>
          <cell r="D1419" t="str">
            <v>T2 [Slovenia]</v>
          </cell>
          <cell r="E1419" t="str">
            <v>VDSL</v>
          </cell>
          <cell r="F1419" t="str">
            <v>VDSL Access</v>
          </cell>
          <cell r="H1419">
            <v>4</v>
          </cell>
          <cell r="I1419" t="str">
            <v>Mbps</v>
          </cell>
          <cell r="J1419">
            <v>4</v>
          </cell>
          <cell r="K1419">
            <v>1</v>
          </cell>
          <cell r="L1419" t="str">
            <v>Mbps</v>
          </cell>
          <cell r="P1419" t="str">
            <v>EUR</v>
          </cell>
          <cell r="Q1419" t="str">
            <v>?</v>
          </cell>
          <cell r="R1419" t="str">
            <v>?</v>
          </cell>
          <cell r="S1419">
            <v>23.99</v>
          </cell>
          <cell r="W1419" t="str">
            <v>Yes</v>
          </cell>
          <cell r="X1419" t="str">
            <v>No</v>
          </cell>
          <cell r="Y1419" t="str">
            <v>No</v>
          </cell>
          <cell r="AA1419" t="str">
            <v>Yes</v>
          </cell>
          <cell r="AB1419">
            <v>0.2</v>
          </cell>
          <cell r="AC1419">
            <v>0.79</v>
          </cell>
          <cell r="AD1419">
            <v>30.37</v>
          </cell>
          <cell r="AE1419">
            <v>0.60497114600000002</v>
          </cell>
        </row>
        <row r="1420">
          <cell r="C1420" t="str">
            <v>Slovenia</v>
          </cell>
          <cell r="D1420" t="str">
            <v>T2 [Slovenia]</v>
          </cell>
          <cell r="E1420" t="str">
            <v>VDSL</v>
          </cell>
          <cell r="F1420" t="str">
            <v>VDSL Access</v>
          </cell>
          <cell r="H1420">
            <v>8</v>
          </cell>
          <cell r="I1420" t="str">
            <v>Mbps</v>
          </cell>
          <cell r="J1420">
            <v>8</v>
          </cell>
          <cell r="K1420">
            <v>1</v>
          </cell>
          <cell r="L1420" t="str">
            <v>Mbps</v>
          </cell>
          <cell r="P1420" t="str">
            <v>EUR</v>
          </cell>
          <cell r="Q1420" t="str">
            <v>?</v>
          </cell>
          <cell r="R1420" t="str">
            <v>?</v>
          </cell>
          <cell r="S1420">
            <v>24.99</v>
          </cell>
          <cell r="W1420" t="str">
            <v>Yes</v>
          </cell>
          <cell r="X1420" t="str">
            <v>No</v>
          </cell>
          <cell r="Y1420" t="str">
            <v>No</v>
          </cell>
          <cell r="AA1420" t="str">
            <v>Yes</v>
          </cell>
          <cell r="AB1420">
            <v>0.2</v>
          </cell>
          <cell r="AC1420">
            <v>0.79</v>
          </cell>
          <cell r="AD1420">
            <v>31.63</v>
          </cell>
          <cell r="AE1420">
            <v>0.60497114600000002</v>
          </cell>
        </row>
        <row r="1421">
          <cell r="C1421" t="str">
            <v>Slovenia</v>
          </cell>
          <cell r="D1421" t="str">
            <v>T2 [Slovenia]</v>
          </cell>
          <cell r="E1421" t="str">
            <v>VDSL</v>
          </cell>
          <cell r="F1421" t="str">
            <v>VDSL Access</v>
          </cell>
          <cell r="H1421">
            <v>2</v>
          </cell>
          <cell r="I1421" t="str">
            <v>Mbps</v>
          </cell>
          <cell r="J1421">
            <v>2</v>
          </cell>
          <cell r="K1421">
            <v>2</v>
          </cell>
          <cell r="L1421" t="str">
            <v>Mbps</v>
          </cell>
          <cell r="P1421" t="str">
            <v>EUR</v>
          </cell>
          <cell r="Q1421" t="str">
            <v>?</v>
          </cell>
          <cell r="R1421" t="str">
            <v>?</v>
          </cell>
          <cell r="S1421">
            <v>25.99</v>
          </cell>
          <cell r="W1421" t="str">
            <v>Yes</v>
          </cell>
          <cell r="X1421" t="str">
            <v>No</v>
          </cell>
          <cell r="Y1421" t="str">
            <v>No</v>
          </cell>
          <cell r="AA1421" t="str">
            <v>Yes</v>
          </cell>
          <cell r="AB1421">
            <v>0.2</v>
          </cell>
          <cell r="AC1421">
            <v>0.79</v>
          </cell>
          <cell r="AD1421">
            <v>32.9</v>
          </cell>
          <cell r="AE1421">
            <v>0.60497114600000002</v>
          </cell>
        </row>
        <row r="1422">
          <cell r="C1422" t="str">
            <v>Slovenia</v>
          </cell>
          <cell r="D1422" t="str">
            <v>T2 [Slovenia]</v>
          </cell>
          <cell r="E1422" t="str">
            <v>VDSL</v>
          </cell>
          <cell r="F1422" t="str">
            <v>VDSL Access</v>
          </cell>
          <cell r="H1422">
            <v>10</v>
          </cell>
          <cell r="I1422" t="str">
            <v>Mbps</v>
          </cell>
          <cell r="J1422">
            <v>10</v>
          </cell>
          <cell r="K1422">
            <v>1</v>
          </cell>
          <cell r="L1422" t="str">
            <v>Mbps</v>
          </cell>
          <cell r="P1422" t="str">
            <v>EUR</v>
          </cell>
          <cell r="Q1422" t="str">
            <v>?</v>
          </cell>
          <cell r="R1422" t="str">
            <v>?</v>
          </cell>
          <cell r="S1422">
            <v>25.99</v>
          </cell>
          <cell r="W1422" t="str">
            <v>Yes</v>
          </cell>
          <cell r="X1422" t="str">
            <v>No</v>
          </cell>
          <cell r="Y1422" t="str">
            <v>No</v>
          </cell>
          <cell r="AA1422" t="str">
            <v>Yes</v>
          </cell>
          <cell r="AB1422">
            <v>0.2</v>
          </cell>
          <cell r="AC1422">
            <v>0.79</v>
          </cell>
          <cell r="AD1422">
            <v>32.9</v>
          </cell>
          <cell r="AE1422">
            <v>0.60497114600000002</v>
          </cell>
        </row>
        <row r="1423">
          <cell r="C1423" t="str">
            <v>Slovenia</v>
          </cell>
          <cell r="D1423" t="str">
            <v>T2 [Slovenia]</v>
          </cell>
          <cell r="E1423" t="str">
            <v>VDSL</v>
          </cell>
          <cell r="F1423" t="str">
            <v>VDSL Access</v>
          </cell>
          <cell r="H1423">
            <v>10</v>
          </cell>
          <cell r="I1423" t="str">
            <v>Mbps</v>
          </cell>
          <cell r="J1423">
            <v>10</v>
          </cell>
          <cell r="K1423">
            <v>2</v>
          </cell>
          <cell r="L1423" t="str">
            <v>Mbps</v>
          </cell>
          <cell r="P1423" t="str">
            <v>EUR</v>
          </cell>
          <cell r="Q1423" t="str">
            <v>?</v>
          </cell>
          <cell r="R1423" t="str">
            <v>?</v>
          </cell>
          <cell r="S1423">
            <v>27.99</v>
          </cell>
          <cell r="W1423" t="str">
            <v>Yes</v>
          </cell>
          <cell r="X1423" t="str">
            <v>No</v>
          </cell>
          <cell r="Y1423" t="str">
            <v>No</v>
          </cell>
          <cell r="AA1423" t="str">
            <v>Yes</v>
          </cell>
          <cell r="AB1423">
            <v>0.2</v>
          </cell>
          <cell r="AC1423">
            <v>0.79</v>
          </cell>
          <cell r="AD1423">
            <v>35.43</v>
          </cell>
          <cell r="AE1423">
            <v>0.60497114600000002</v>
          </cell>
        </row>
        <row r="1424">
          <cell r="C1424" t="str">
            <v>Slovenia</v>
          </cell>
          <cell r="D1424" t="str">
            <v>T2 [Slovenia]</v>
          </cell>
          <cell r="E1424" t="str">
            <v>VDSL</v>
          </cell>
          <cell r="F1424" t="str">
            <v>VDSL Access</v>
          </cell>
          <cell r="H1424">
            <v>10</v>
          </cell>
          <cell r="I1424" t="str">
            <v>Mbps</v>
          </cell>
          <cell r="J1424">
            <v>10</v>
          </cell>
          <cell r="K1424">
            <v>4</v>
          </cell>
          <cell r="L1424" t="str">
            <v>Mbps</v>
          </cell>
          <cell r="P1424" t="str">
            <v>EUR</v>
          </cell>
          <cell r="Q1424" t="str">
            <v>?</v>
          </cell>
          <cell r="R1424" t="str">
            <v>?</v>
          </cell>
          <cell r="S1424">
            <v>29.99</v>
          </cell>
          <cell r="W1424" t="str">
            <v>Yes</v>
          </cell>
          <cell r="X1424" t="str">
            <v>No</v>
          </cell>
          <cell r="Y1424" t="str">
            <v>No</v>
          </cell>
          <cell r="AA1424" t="str">
            <v>Yes</v>
          </cell>
          <cell r="AB1424">
            <v>0.2</v>
          </cell>
          <cell r="AC1424">
            <v>0.79</v>
          </cell>
          <cell r="AD1424">
            <v>37.96</v>
          </cell>
          <cell r="AE1424">
            <v>0.60497114600000002</v>
          </cell>
        </row>
        <row r="1425">
          <cell r="C1425" t="str">
            <v>Slovenia</v>
          </cell>
          <cell r="D1425" t="str">
            <v>T2 [Slovenia]</v>
          </cell>
          <cell r="E1425" t="str">
            <v>VDSL</v>
          </cell>
          <cell r="F1425" t="str">
            <v>VDSL Access</v>
          </cell>
          <cell r="H1425">
            <v>20</v>
          </cell>
          <cell r="I1425" t="str">
            <v>Mbps</v>
          </cell>
          <cell r="J1425">
            <v>20</v>
          </cell>
          <cell r="K1425">
            <v>1</v>
          </cell>
          <cell r="L1425" t="str">
            <v>Mbps</v>
          </cell>
          <cell r="P1425" t="str">
            <v>EUR</v>
          </cell>
          <cell r="Q1425" t="str">
            <v>?</v>
          </cell>
          <cell r="R1425" t="str">
            <v>?</v>
          </cell>
          <cell r="S1425">
            <v>31.99</v>
          </cell>
          <cell r="W1425" t="str">
            <v>Yes</v>
          </cell>
          <cell r="X1425" t="str">
            <v>No</v>
          </cell>
          <cell r="Y1425" t="str">
            <v>No</v>
          </cell>
          <cell r="AA1425" t="str">
            <v>Yes</v>
          </cell>
          <cell r="AB1425">
            <v>0.2</v>
          </cell>
          <cell r="AC1425">
            <v>0.79</v>
          </cell>
          <cell r="AD1425">
            <v>40.49</v>
          </cell>
          <cell r="AE1425">
            <v>0.60497114600000002</v>
          </cell>
        </row>
        <row r="1426">
          <cell r="C1426" t="str">
            <v>Slovenia</v>
          </cell>
          <cell r="D1426" t="str">
            <v>T2 [Slovenia]</v>
          </cell>
          <cell r="E1426" t="str">
            <v>VDSL</v>
          </cell>
          <cell r="F1426" t="str">
            <v>VDSL Access</v>
          </cell>
          <cell r="H1426">
            <v>5</v>
          </cell>
          <cell r="I1426" t="str">
            <v>Mbps</v>
          </cell>
          <cell r="J1426">
            <v>5</v>
          </cell>
          <cell r="K1426">
            <v>5</v>
          </cell>
          <cell r="L1426" t="str">
            <v>Mbps</v>
          </cell>
          <cell r="P1426" t="str">
            <v>EUR</v>
          </cell>
          <cell r="Q1426" t="str">
            <v>?</v>
          </cell>
          <cell r="R1426" t="str">
            <v>?</v>
          </cell>
          <cell r="S1426">
            <v>33.99</v>
          </cell>
          <cell r="W1426" t="str">
            <v>Yes</v>
          </cell>
          <cell r="X1426" t="str">
            <v>No</v>
          </cell>
          <cell r="Y1426" t="str">
            <v>No</v>
          </cell>
          <cell r="AA1426" t="str">
            <v>Yes</v>
          </cell>
          <cell r="AB1426">
            <v>0.2</v>
          </cell>
          <cell r="AC1426">
            <v>0.79</v>
          </cell>
          <cell r="AD1426">
            <v>43.03</v>
          </cell>
          <cell r="AE1426">
            <v>0.60497114600000002</v>
          </cell>
        </row>
        <row r="1427">
          <cell r="C1427" t="str">
            <v>Slovenia</v>
          </cell>
          <cell r="D1427" t="str">
            <v>T2 [Slovenia]</v>
          </cell>
          <cell r="E1427" t="str">
            <v>VDSL</v>
          </cell>
          <cell r="F1427" t="str">
            <v>VDSL Access</v>
          </cell>
          <cell r="H1427">
            <v>20</v>
          </cell>
          <cell r="I1427" t="str">
            <v>Mbps</v>
          </cell>
          <cell r="J1427">
            <v>20</v>
          </cell>
          <cell r="K1427">
            <v>4</v>
          </cell>
          <cell r="L1427" t="str">
            <v>Mbps</v>
          </cell>
          <cell r="P1427" t="str">
            <v>EUR</v>
          </cell>
          <cell r="Q1427" t="str">
            <v>?</v>
          </cell>
          <cell r="R1427" t="str">
            <v>?</v>
          </cell>
          <cell r="S1427">
            <v>33.99</v>
          </cell>
          <cell r="W1427" t="str">
            <v>Yes</v>
          </cell>
          <cell r="X1427" t="str">
            <v>No</v>
          </cell>
          <cell r="Y1427" t="str">
            <v>No</v>
          </cell>
          <cell r="AA1427" t="str">
            <v>Yes</v>
          </cell>
          <cell r="AB1427">
            <v>0.2</v>
          </cell>
          <cell r="AC1427">
            <v>0.79</v>
          </cell>
          <cell r="AD1427">
            <v>43.03</v>
          </cell>
          <cell r="AE1427">
            <v>0.60497114600000002</v>
          </cell>
        </row>
        <row r="1428">
          <cell r="C1428" t="str">
            <v>Slovenia</v>
          </cell>
          <cell r="D1428" t="str">
            <v>T2 [Slovenia]</v>
          </cell>
          <cell r="E1428" t="str">
            <v>VDSL</v>
          </cell>
          <cell r="F1428" t="str">
            <v>VDSL Access</v>
          </cell>
          <cell r="H1428">
            <v>10</v>
          </cell>
          <cell r="I1428" t="str">
            <v>Mbps</v>
          </cell>
          <cell r="J1428">
            <v>10</v>
          </cell>
          <cell r="K1428">
            <v>10</v>
          </cell>
          <cell r="L1428" t="str">
            <v>Mbps</v>
          </cell>
          <cell r="P1428" t="str">
            <v>EUR</v>
          </cell>
          <cell r="Q1428" t="str">
            <v>?</v>
          </cell>
          <cell r="R1428" t="str">
            <v>?</v>
          </cell>
          <cell r="S1428">
            <v>55.99</v>
          </cell>
          <cell r="W1428" t="str">
            <v>Yes</v>
          </cell>
          <cell r="X1428" t="str">
            <v>No</v>
          </cell>
          <cell r="Y1428" t="str">
            <v>No</v>
          </cell>
          <cell r="AA1428" t="str">
            <v>Yes</v>
          </cell>
          <cell r="AB1428">
            <v>0.2</v>
          </cell>
          <cell r="AC1428">
            <v>0.79</v>
          </cell>
          <cell r="AD1428">
            <v>70.87</v>
          </cell>
          <cell r="AE1428">
            <v>0.60497114600000002</v>
          </cell>
        </row>
        <row r="1429">
          <cell r="C1429" t="str">
            <v>Slovenia</v>
          </cell>
          <cell r="D1429" t="str">
            <v>T2 [Slovenia]</v>
          </cell>
          <cell r="E1429" t="str">
            <v>VDSL</v>
          </cell>
          <cell r="F1429" t="str">
            <v>VDSL Access</v>
          </cell>
          <cell r="H1429">
            <v>20</v>
          </cell>
          <cell r="I1429" t="str">
            <v>Mbps</v>
          </cell>
          <cell r="J1429">
            <v>20</v>
          </cell>
          <cell r="K1429">
            <v>10</v>
          </cell>
          <cell r="L1429" t="str">
            <v>Mbps</v>
          </cell>
          <cell r="P1429" t="str">
            <v>EUR</v>
          </cell>
          <cell r="Q1429" t="str">
            <v>?</v>
          </cell>
          <cell r="R1429" t="str">
            <v>?</v>
          </cell>
          <cell r="S1429">
            <v>57.99</v>
          </cell>
          <cell r="W1429" t="str">
            <v>Yes</v>
          </cell>
          <cell r="X1429" t="str">
            <v>No</v>
          </cell>
          <cell r="Y1429" t="str">
            <v>No</v>
          </cell>
          <cell r="AA1429" t="str">
            <v>Yes</v>
          </cell>
          <cell r="AB1429">
            <v>0.2</v>
          </cell>
          <cell r="AC1429">
            <v>0.79</v>
          </cell>
          <cell r="AD1429">
            <v>73.41</v>
          </cell>
          <cell r="AE1429">
            <v>0.60497114600000002</v>
          </cell>
        </row>
        <row r="1430">
          <cell r="C1430" t="str">
            <v>Slovenia</v>
          </cell>
          <cell r="D1430" t="str">
            <v>T2 [Slovenia]</v>
          </cell>
          <cell r="E1430" t="str">
            <v>VDSL</v>
          </cell>
          <cell r="F1430" t="str">
            <v>VDSL Access</v>
          </cell>
          <cell r="H1430">
            <v>40</v>
          </cell>
          <cell r="I1430" t="str">
            <v>Mbps</v>
          </cell>
          <cell r="J1430">
            <v>40</v>
          </cell>
          <cell r="K1430">
            <v>8</v>
          </cell>
          <cell r="L1430" t="str">
            <v>Mbps</v>
          </cell>
          <cell r="P1430" t="str">
            <v>EUR</v>
          </cell>
          <cell r="Q1430" t="str">
            <v>?</v>
          </cell>
          <cell r="R1430" t="str">
            <v>?</v>
          </cell>
          <cell r="S1430">
            <v>57.99</v>
          </cell>
          <cell r="W1430" t="str">
            <v>Yes</v>
          </cell>
          <cell r="X1430" t="str">
            <v>No</v>
          </cell>
          <cell r="Y1430" t="str">
            <v>No</v>
          </cell>
          <cell r="AA1430" t="str">
            <v>Yes</v>
          </cell>
          <cell r="AB1430">
            <v>0.2</v>
          </cell>
          <cell r="AC1430">
            <v>0.79</v>
          </cell>
          <cell r="AD1430">
            <v>73.41</v>
          </cell>
          <cell r="AE1430">
            <v>0.60497114600000002</v>
          </cell>
        </row>
        <row r="1431">
          <cell r="C1431" t="str">
            <v>Slovenia</v>
          </cell>
          <cell r="D1431" t="str">
            <v>T2 [Slovenia]</v>
          </cell>
          <cell r="E1431" t="str">
            <v>VDSL</v>
          </cell>
          <cell r="F1431" t="str">
            <v>VDSL Access</v>
          </cell>
          <cell r="H1431">
            <v>40</v>
          </cell>
          <cell r="I1431" t="str">
            <v>Mbps</v>
          </cell>
          <cell r="J1431">
            <v>40</v>
          </cell>
          <cell r="K1431">
            <v>15</v>
          </cell>
          <cell r="L1431" t="str">
            <v>Mbps</v>
          </cell>
          <cell r="P1431" t="str">
            <v>EUR</v>
          </cell>
          <cell r="Q1431" t="str">
            <v>?</v>
          </cell>
          <cell r="R1431" t="str">
            <v>?</v>
          </cell>
          <cell r="S1431">
            <v>65.989999999999995</v>
          </cell>
          <cell r="W1431" t="str">
            <v>Yes</v>
          </cell>
          <cell r="X1431" t="str">
            <v>No</v>
          </cell>
          <cell r="Y1431" t="str">
            <v>No</v>
          </cell>
          <cell r="AA1431" t="str">
            <v>Yes</v>
          </cell>
          <cell r="AB1431">
            <v>0.2</v>
          </cell>
          <cell r="AC1431">
            <v>0.79</v>
          </cell>
          <cell r="AD1431">
            <v>83.53</v>
          </cell>
          <cell r="AE1431">
            <v>0.60497114600000002</v>
          </cell>
        </row>
        <row r="1432">
          <cell r="C1432" t="str">
            <v>Slovenia</v>
          </cell>
          <cell r="D1432" t="str">
            <v>T2 [Slovenia]</v>
          </cell>
          <cell r="E1432" t="str">
            <v>VDSL</v>
          </cell>
          <cell r="F1432" t="str">
            <v>VDSL Access</v>
          </cell>
          <cell r="H1432">
            <v>60</v>
          </cell>
          <cell r="I1432" t="str">
            <v>Mbps</v>
          </cell>
          <cell r="J1432">
            <v>60</v>
          </cell>
          <cell r="K1432">
            <v>25</v>
          </cell>
          <cell r="L1432" t="str">
            <v>Mbps</v>
          </cell>
          <cell r="P1432" t="str">
            <v>EUR</v>
          </cell>
          <cell r="Q1432" t="str">
            <v>?</v>
          </cell>
          <cell r="R1432" t="str">
            <v>?</v>
          </cell>
          <cell r="S1432">
            <v>75.989999999999995</v>
          </cell>
          <cell r="W1432" t="str">
            <v>Yes</v>
          </cell>
          <cell r="X1432" t="str">
            <v>No</v>
          </cell>
          <cell r="Y1432" t="str">
            <v>No</v>
          </cell>
          <cell r="AA1432" t="str">
            <v>Yes</v>
          </cell>
          <cell r="AB1432">
            <v>0.2</v>
          </cell>
          <cell r="AC1432">
            <v>0.79</v>
          </cell>
          <cell r="AD1432">
            <v>96.19</v>
          </cell>
          <cell r="AE1432">
            <v>0.60497114600000002</v>
          </cell>
        </row>
        <row r="1433">
          <cell r="C1433" t="str">
            <v>Slovenia</v>
          </cell>
          <cell r="D1433" t="str">
            <v>Telekom Slovenije [Slovenia]</v>
          </cell>
          <cell r="E1433" t="str">
            <v>ADSL</v>
          </cell>
          <cell r="F1433" t="str">
            <v>Interent SIOL</v>
          </cell>
          <cell r="G1433" t="str">
            <v>Up to</v>
          </cell>
          <cell r="H1433">
            <v>2</v>
          </cell>
          <cell r="I1433" t="str">
            <v>Mbps</v>
          </cell>
          <cell r="J1433">
            <v>2</v>
          </cell>
          <cell r="K1433">
            <v>384</v>
          </cell>
          <cell r="L1433" t="str">
            <v>Kbps</v>
          </cell>
          <cell r="P1433" t="str">
            <v>EUR</v>
          </cell>
          <cell r="Q1433" t="str">
            <v>?</v>
          </cell>
          <cell r="R1433" t="str">
            <v>?</v>
          </cell>
          <cell r="S1433">
            <v>26.5</v>
          </cell>
          <cell r="W1433" t="str">
            <v>No</v>
          </cell>
          <cell r="X1433" t="str">
            <v>No</v>
          </cell>
          <cell r="Y1433" t="str">
            <v>No</v>
          </cell>
          <cell r="AA1433" t="str">
            <v>Yes</v>
          </cell>
          <cell r="AB1433">
            <v>0.2</v>
          </cell>
          <cell r="AC1433">
            <v>0.79</v>
          </cell>
          <cell r="AD1433">
            <v>33.54</v>
          </cell>
          <cell r="AE1433">
            <v>0.60497114600000002</v>
          </cell>
        </row>
        <row r="1434">
          <cell r="C1434" t="str">
            <v>Slovenia</v>
          </cell>
          <cell r="D1434" t="str">
            <v>Telekom Slovenije [Slovenia]</v>
          </cell>
          <cell r="E1434" t="str">
            <v>ADSL</v>
          </cell>
          <cell r="F1434" t="str">
            <v>Interent SIOL</v>
          </cell>
          <cell r="G1434" t="str">
            <v>Up to</v>
          </cell>
          <cell r="H1434">
            <v>4</v>
          </cell>
          <cell r="I1434" t="str">
            <v>Mbps</v>
          </cell>
          <cell r="J1434">
            <v>4</v>
          </cell>
          <cell r="K1434">
            <v>512</v>
          </cell>
          <cell r="L1434" t="str">
            <v>Kbps</v>
          </cell>
          <cell r="P1434" t="str">
            <v>EUR</v>
          </cell>
          <cell r="Q1434" t="str">
            <v>?</v>
          </cell>
          <cell r="R1434" t="str">
            <v>?</v>
          </cell>
          <cell r="S1434">
            <v>32.6</v>
          </cell>
          <cell r="W1434" t="str">
            <v>No</v>
          </cell>
          <cell r="X1434" t="str">
            <v>No</v>
          </cell>
          <cell r="Y1434" t="str">
            <v>No</v>
          </cell>
          <cell r="AA1434" t="str">
            <v>Yes</v>
          </cell>
          <cell r="AB1434">
            <v>0.2</v>
          </cell>
          <cell r="AC1434">
            <v>0.79</v>
          </cell>
          <cell r="AD1434">
            <v>41.27</v>
          </cell>
          <cell r="AE1434">
            <v>0.60497114600000002</v>
          </cell>
        </row>
        <row r="1435">
          <cell r="C1435" t="str">
            <v>Slovenia</v>
          </cell>
          <cell r="D1435" t="str">
            <v>Telekom Slovenije [Slovenia]</v>
          </cell>
          <cell r="E1435" t="str">
            <v>ADSL</v>
          </cell>
          <cell r="F1435" t="str">
            <v>Interent SIOL</v>
          </cell>
          <cell r="G1435" t="str">
            <v>Up to</v>
          </cell>
          <cell r="H1435">
            <v>10</v>
          </cell>
          <cell r="I1435" t="str">
            <v>Mbps</v>
          </cell>
          <cell r="J1435">
            <v>10</v>
          </cell>
          <cell r="K1435">
            <v>768</v>
          </cell>
          <cell r="L1435" t="str">
            <v>Kbps</v>
          </cell>
          <cell r="P1435" t="str">
            <v>EUR</v>
          </cell>
          <cell r="Q1435" t="str">
            <v>?</v>
          </cell>
          <cell r="R1435" t="str">
            <v>?</v>
          </cell>
          <cell r="S1435">
            <v>38.700000000000003</v>
          </cell>
          <cell r="W1435" t="str">
            <v>No</v>
          </cell>
          <cell r="X1435" t="str">
            <v>No</v>
          </cell>
          <cell r="Y1435" t="str">
            <v>No</v>
          </cell>
          <cell r="AA1435" t="str">
            <v>Yes</v>
          </cell>
          <cell r="AB1435">
            <v>0.2</v>
          </cell>
          <cell r="AC1435">
            <v>0.79</v>
          </cell>
          <cell r="AD1435">
            <v>48.99</v>
          </cell>
          <cell r="AE1435">
            <v>0.60497114600000002</v>
          </cell>
        </row>
        <row r="1436">
          <cell r="C1436" t="str">
            <v>Slovenia</v>
          </cell>
          <cell r="D1436" t="str">
            <v>Telekom Slovenije [Slovenia]</v>
          </cell>
          <cell r="E1436" t="str">
            <v>ADSL</v>
          </cell>
          <cell r="F1436" t="str">
            <v>Interent SIOL</v>
          </cell>
          <cell r="G1436" t="str">
            <v>Up to</v>
          </cell>
          <cell r="H1436">
            <v>15</v>
          </cell>
          <cell r="I1436" t="str">
            <v>Mbps</v>
          </cell>
          <cell r="J1436">
            <v>15</v>
          </cell>
          <cell r="K1436">
            <v>768</v>
          </cell>
          <cell r="L1436" t="str">
            <v>Kbps</v>
          </cell>
          <cell r="P1436" t="str">
            <v>EUR</v>
          </cell>
          <cell r="Q1436" t="str">
            <v>?</v>
          </cell>
          <cell r="R1436" t="str">
            <v>?</v>
          </cell>
          <cell r="S1436">
            <v>44.8</v>
          </cell>
          <cell r="W1436" t="str">
            <v>No</v>
          </cell>
          <cell r="X1436" t="str">
            <v>No</v>
          </cell>
          <cell r="Y1436" t="str">
            <v>No</v>
          </cell>
          <cell r="AA1436" t="str">
            <v>Yes</v>
          </cell>
          <cell r="AB1436">
            <v>0.2</v>
          </cell>
          <cell r="AC1436">
            <v>0.79</v>
          </cell>
          <cell r="AD1436">
            <v>56.71</v>
          </cell>
          <cell r="AE1436">
            <v>0.60497114600000002</v>
          </cell>
        </row>
        <row r="1437">
          <cell r="C1437" t="str">
            <v>Slovenia</v>
          </cell>
          <cell r="D1437" t="str">
            <v>Telekom Slovenije [Slovenia]</v>
          </cell>
          <cell r="E1437" t="str">
            <v>VDSL</v>
          </cell>
          <cell r="F1437" t="str">
            <v>Interent SIOL</v>
          </cell>
          <cell r="G1437" t="str">
            <v>Up to</v>
          </cell>
          <cell r="H1437">
            <v>2</v>
          </cell>
          <cell r="I1437" t="str">
            <v>Mbps</v>
          </cell>
          <cell r="J1437">
            <v>2</v>
          </cell>
          <cell r="K1437">
            <v>1</v>
          </cell>
          <cell r="L1437" t="str">
            <v>Mbps</v>
          </cell>
          <cell r="P1437" t="str">
            <v>EUR</v>
          </cell>
          <cell r="Q1437" t="str">
            <v>?</v>
          </cell>
          <cell r="R1437" t="str">
            <v>?</v>
          </cell>
          <cell r="S1437">
            <v>26.5</v>
          </cell>
          <cell r="W1437" t="str">
            <v>No</v>
          </cell>
          <cell r="X1437" t="str">
            <v>No</v>
          </cell>
          <cell r="Y1437" t="str">
            <v>No</v>
          </cell>
          <cell r="AA1437" t="str">
            <v>Yes</v>
          </cell>
          <cell r="AB1437">
            <v>0.2</v>
          </cell>
          <cell r="AC1437">
            <v>0.79</v>
          </cell>
          <cell r="AD1437">
            <v>33.54</v>
          </cell>
          <cell r="AE1437">
            <v>0.60497114600000002</v>
          </cell>
        </row>
        <row r="1438">
          <cell r="C1438" t="str">
            <v>Slovenia</v>
          </cell>
          <cell r="D1438" t="str">
            <v>Telekom Slovenije [Slovenia]</v>
          </cell>
          <cell r="E1438" t="str">
            <v>VDSL</v>
          </cell>
          <cell r="F1438" t="str">
            <v>Interent SIOL</v>
          </cell>
          <cell r="G1438" t="str">
            <v>Up to</v>
          </cell>
          <cell r="H1438">
            <v>4</v>
          </cell>
          <cell r="I1438" t="str">
            <v>Mbps</v>
          </cell>
          <cell r="J1438">
            <v>4</v>
          </cell>
          <cell r="K1438">
            <v>2</v>
          </cell>
          <cell r="L1438" t="str">
            <v>Mbps</v>
          </cell>
          <cell r="P1438" t="str">
            <v>EUR</v>
          </cell>
          <cell r="Q1438" t="str">
            <v>?</v>
          </cell>
          <cell r="R1438" t="str">
            <v>?</v>
          </cell>
          <cell r="S1438">
            <v>32.6</v>
          </cell>
          <cell r="W1438" t="str">
            <v>No</v>
          </cell>
          <cell r="X1438" t="str">
            <v>No</v>
          </cell>
          <cell r="Y1438" t="str">
            <v>No</v>
          </cell>
          <cell r="AA1438" t="str">
            <v>Yes</v>
          </cell>
          <cell r="AB1438">
            <v>0.2</v>
          </cell>
          <cell r="AC1438">
            <v>0.79</v>
          </cell>
          <cell r="AD1438">
            <v>41.27</v>
          </cell>
          <cell r="AE1438">
            <v>0.60497114600000002</v>
          </cell>
        </row>
        <row r="1439">
          <cell r="C1439" t="str">
            <v>Slovenia</v>
          </cell>
          <cell r="D1439" t="str">
            <v>Telekom Slovenije [Slovenia]</v>
          </cell>
          <cell r="E1439" t="str">
            <v>VDSL</v>
          </cell>
          <cell r="F1439" t="str">
            <v>Interent SIOL</v>
          </cell>
          <cell r="G1439" t="str">
            <v>Up to</v>
          </cell>
          <cell r="H1439">
            <v>10</v>
          </cell>
          <cell r="I1439" t="str">
            <v>Mbps</v>
          </cell>
          <cell r="J1439">
            <v>10</v>
          </cell>
          <cell r="K1439">
            <v>5</v>
          </cell>
          <cell r="L1439" t="str">
            <v>Mbps</v>
          </cell>
          <cell r="P1439" t="str">
            <v>EUR</v>
          </cell>
          <cell r="Q1439" t="str">
            <v>?</v>
          </cell>
          <cell r="R1439" t="str">
            <v>?</v>
          </cell>
          <cell r="S1439">
            <v>38.700000000000003</v>
          </cell>
          <cell r="W1439" t="str">
            <v>No</v>
          </cell>
          <cell r="X1439" t="str">
            <v>No</v>
          </cell>
          <cell r="Y1439" t="str">
            <v>No</v>
          </cell>
          <cell r="AA1439" t="str">
            <v>Yes</v>
          </cell>
          <cell r="AB1439">
            <v>0.2</v>
          </cell>
          <cell r="AC1439">
            <v>0.79</v>
          </cell>
          <cell r="AD1439">
            <v>48.99</v>
          </cell>
          <cell r="AE1439">
            <v>0.60497114600000002</v>
          </cell>
        </row>
        <row r="1440">
          <cell r="C1440" t="str">
            <v>Slovenia</v>
          </cell>
          <cell r="D1440" t="str">
            <v>Telekom Slovenije [Slovenia]</v>
          </cell>
          <cell r="E1440" t="str">
            <v>VDSL</v>
          </cell>
          <cell r="F1440" t="str">
            <v>Interent SIOL</v>
          </cell>
          <cell r="G1440" t="str">
            <v>Up to</v>
          </cell>
          <cell r="H1440">
            <v>15</v>
          </cell>
          <cell r="I1440" t="str">
            <v>Mbps</v>
          </cell>
          <cell r="J1440">
            <v>15</v>
          </cell>
          <cell r="K1440">
            <v>5</v>
          </cell>
          <cell r="L1440" t="str">
            <v>Mbps</v>
          </cell>
          <cell r="P1440" t="str">
            <v>EUR</v>
          </cell>
          <cell r="Q1440" t="str">
            <v>?</v>
          </cell>
          <cell r="R1440" t="str">
            <v>?</v>
          </cell>
          <cell r="S1440">
            <v>44.8</v>
          </cell>
          <cell r="W1440" t="str">
            <v>No</v>
          </cell>
          <cell r="X1440" t="str">
            <v>No</v>
          </cell>
          <cell r="Y1440" t="str">
            <v>No</v>
          </cell>
          <cell r="AA1440" t="str">
            <v>Yes</v>
          </cell>
          <cell r="AB1440">
            <v>0.2</v>
          </cell>
          <cell r="AC1440">
            <v>0.79</v>
          </cell>
          <cell r="AD1440">
            <v>56.71</v>
          </cell>
          <cell r="AE1440">
            <v>0.60497114600000002</v>
          </cell>
        </row>
        <row r="1441">
          <cell r="C1441" t="str">
            <v>Slovenia</v>
          </cell>
          <cell r="D1441" t="str">
            <v>Telekom Slovenije [Slovenia]</v>
          </cell>
          <cell r="E1441" t="str">
            <v>VDSL</v>
          </cell>
          <cell r="F1441" t="str">
            <v>Interent SIOL</v>
          </cell>
          <cell r="G1441" t="str">
            <v>Up to</v>
          </cell>
          <cell r="H1441">
            <v>25</v>
          </cell>
          <cell r="I1441" t="str">
            <v>Mbps</v>
          </cell>
          <cell r="J1441">
            <v>25</v>
          </cell>
          <cell r="K1441">
            <v>5</v>
          </cell>
          <cell r="L1441" t="str">
            <v>Mbps</v>
          </cell>
          <cell r="P1441" t="str">
            <v>EUR</v>
          </cell>
          <cell r="Q1441" t="str">
            <v>?</v>
          </cell>
          <cell r="R1441" t="str">
            <v>?</v>
          </cell>
          <cell r="S1441">
            <v>50.9</v>
          </cell>
          <cell r="W1441" t="str">
            <v>No</v>
          </cell>
          <cell r="X1441" t="str">
            <v>No</v>
          </cell>
          <cell r="Y1441" t="str">
            <v>No</v>
          </cell>
          <cell r="AA1441" t="str">
            <v>Yes</v>
          </cell>
          <cell r="AB1441">
            <v>0.2</v>
          </cell>
          <cell r="AC1441">
            <v>0.79</v>
          </cell>
          <cell r="AD1441">
            <v>64.430000000000007</v>
          </cell>
          <cell r="AE1441">
            <v>0.60497114600000002</v>
          </cell>
        </row>
        <row r="1442">
          <cell r="C1442" t="str">
            <v>Slovenia</v>
          </cell>
          <cell r="D1442" t="str">
            <v>Telekom Slovenije [Slovenia]</v>
          </cell>
          <cell r="E1442" t="str">
            <v>VDSL</v>
          </cell>
          <cell r="F1442" t="str">
            <v>Interent SIOL</v>
          </cell>
          <cell r="G1442" t="str">
            <v>Up to</v>
          </cell>
          <cell r="H1442">
            <v>30</v>
          </cell>
          <cell r="I1442" t="str">
            <v>Mbps</v>
          </cell>
          <cell r="J1442">
            <v>30</v>
          </cell>
          <cell r="K1442">
            <v>10</v>
          </cell>
          <cell r="L1442" t="str">
            <v>Mbps</v>
          </cell>
          <cell r="P1442" t="str">
            <v>EUR</v>
          </cell>
          <cell r="Q1442" t="str">
            <v>?</v>
          </cell>
          <cell r="R1442" t="str">
            <v>?</v>
          </cell>
          <cell r="S1442">
            <v>63.1</v>
          </cell>
          <cell r="W1442" t="str">
            <v>No</v>
          </cell>
          <cell r="X1442" t="str">
            <v>No</v>
          </cell>
          <cell r="Y1442" t="str">
            <v>No</v>
          </cell>
          <cell r="AA1442" t="str">
            <v>Yes</v>
          </cell>
          <cell r="AB1442">
            <v>0.2</v>
          </cell>
          <cell r="AC1442">
            <v>0.79</v>
          </cell>
          <cell r="AD1442">
            <v>79.87</v>
          </cell>
          <cell r="AE1442">
            <v>0.60497114600000002</v>
          </cell>
        </row>
        <row r="1443">
          <cell r="C1443" t="str">
            <v>Slovenia</v>
          </cell>
          <cell r="D1443" t="str">
            <v>Telekom Slovenije [Slovenia]</v>
          </cell>
          <cell r="E1443" t="str">
            <v>VDSL</v>
          </cell>
          <cell r="F1443" t="str">
            <v>Interent SIOL</v>
          </cell>
          <cell r="G1443" t="str">
            <v>Up to</v>
          </cell>
          <cell r="H1443">
            <v>40</v>
          </cell>
          <cell r="I1443" t="str">
            <v>Mbps</v>
          </cell>
          <cell r="J1443">
            <v>40</v>
          </cell>
          <cell r="K1443">
            <v>20</v>
          </cell>
          <cell r="L1443" t="str">
            <v>Mbps</v>
          </cell>
          <cell r="P1443" t="str">
            <v>EUR</v>
          </cell>
          <cell r="Q1443" t="str">
            <v>?</v>
          </cell>
          <cell r="R1443" t="str">
            <v>?</v>
          </cell>
          <cell r="S1443">
            <v>75.3</v>
          </cell>
          <cell r="W1443" t="str">
            <v>No</v>
          </cell>
          <cell r="X1443" t="str">
            <v>No</v>
          </cell>
          <cell r="Y1443" t="str">
            <v>No</v>
          </cell>
          <cell r="AA1443" t="str">
            <v>Yes</v>
          </cell>
          <cell r="AB1443">
            <v>0.2</v>
          </cell>
          <cell r="AC1443">
            <v>0.79</v>
          </cell>
          <cell r="AD1443">
            <v>95.32</v>
          </cell>
          <cell r="AE1443">
            <v>0.60497114600000002</v>
          </cell>
        </row>
        <row r="1444">
          <cell r="C1444" t="str">
            <v>Slovenia</v>
          </cell>
          <cell r="D1444" t="str">
            <v>Telekom Slovenije [Slovenia]</v>
          </cell>
          <cell r="E1444" t="str">
            <v>FTTH</v>
          </cell>
          <cell r="F1444" t="str">
            <v>Interent SIOL</v>
          </cell>
          <cell r="G1444" t="str">
            <v>Up to</v>
          </cell>
          <cell r="H1444">
            <v>20</v>
          </cell>
          <cell r="I1444" t="str">
            <v>Mbps</v>
          </cell>
          <cell r="J1444">
            <v>20</v>
          </cell>
          <cell r="K1444">
            <v>20</v>
          </cell>
          <cell r="L1444" t="str">
            <v>Mbps</v>
          </cell>
          <cell r="P1444" t="str">
            <v>EUR</v>
          </cell>
          <cell r="Q1444" t="str">
            <v>?</v>
          </cell>
          <cell r="R1444" t="str">
            <v>?</v>
          </cell>
          <cell r="S1444">
            <v>33.61</v>
          </cell>
          <cell r="W1444" t="str">
            <v>No</v>
          </cell>
          <cell r="X1444" t="str">
            <v>No</v>
          </cell>
          <cell r="Y1444" t="str">
            <v>No</v>
          </cell>
          <cell r="AA1444" t="str">
            <v>Yes</v>
          </cell>
          <cell r="AB1444">
            <v>0.2</v>
          </cell>
          <cell r="AC1444">
            <v>0.79</v>
          </cell>
          <cell r="AD1444">
            <v>42.54</v>
          </cell>
          <cell r="AE1444">
            <v>0.60497114600000002</v>
          </cell>
        </row>
        <row r="1445">
          <cell r="C1445" t="str">
            <v>Slovenia</v>
          </cell>
          <cell r="D1445" t="str">
            <v>Telekom Slovenije [Slovenia]</v>
          </cell>
          <cell r="E1445" t="str">
            <v>FTTH</v>
          </cell>
          <cell r="F1445" t="str">
            <v>Interent SIOL</v>
          </cell>
          <cell r="G1445" t="str">
            <v>Up to</v>
          </cell>
          <cell r="H1445">
            <v>60</v>
          </cell>
          <cell r="I1445" t="str">
            <v>Mbps</v>
          </cell>
          <cell r="J1445">
            <v>60</v>
          </cell>
          <cell r="K1445">
            <v>60</v>
          </cell>
          <cell r="L1445" t="str">
            <v>Mbps</v>
          </cell>
          <cell r="P1445" t="str">
            <v>EUR</v>
          </cell>
          <cell r="Q1445" t="str">
            <v>?</v>
          </cell>
          <cell r="R1445" t="str">
            <v>?</v>
          </cell>
          <cell r="S1445">
            <v>88.51</v>
          </cell>
          <cell r="W1445" t="str">
            <v>No</v>
          </cell>
          <cell r="X1445" t="str">
            <v>No</v>
          </cell>
          <cell r="Y1445" t="str">
            <v>No</v>
          </cell>
          <cell r="AA1445" t="str">
            <v>Yes</v>
          </cell>
          <cell r="AB1445">
            <v>0.2</v>
          </cell>
          <cell r="AC1445">
            <v>0.79</v>
          </cell>
          <cell r="AD1445">
            <v>112.04</v>
          </cell>
          <cell r="AE1445">
            <v>0.60497114600000002</v>
          </cell>
        </row>
        <row r="1446">
          <cell r="C1446" t="str">
            <v>Slovenia</v>
          </cell>
          <cell r="D1446" t="str">
            <v>Telekom Slovenije [Slovenia]</v>
          </cell>
          <cell r="E1446" t="str">
            <v>FTTH</v>
          </cell>
          <cell r="F1446" t="str">
            <v>Interent SIOL</v>
          </cell>
          <cell r="G1446" t="str">
            <v>Up to</v>
          </cell>
          <cell r="H1446">
            <v>100</v>
          </cell>
          <cell r="I1446" t="str">
            <v>Mbps</v>
          </cell>
          <cell r="J1446">
            <v>100</v>
          </cell>
          <cell r="K1446">
            <v>100</v>
          </cell>
          <cell r="L1446" t="str">
            <v>Mbps</v>
          </cell>
          <cell r="P1446" t="str">
            <v>EUR</v>
          </cell>
          <cell r="Q1446" t="str">
            <v>?</v>
          </cell>
          <cell r="R1446" t="str">
            <v>?</v>
          </cell>
          <cell r="S1446">
            <v>149.51</v>
          </cell>
          <cell r="W1446" t="str">
            <v>No</v>
          </cell>
          <cell r="X1446" t="str">
            <v>No</v>
          </cell>
          <cell r="Y1446" t="str">
            <v>No</v>
          </cell>
          <cell r="AA1446" t="str">
            <v>Yes</v>
          </cell>
          <cell r="AB1446">
            <v>0.2</v>
          </cell>
          <cell r="AC1446">
            <v>0.79</v>
          </cell>
          <cell r="AD1446">
            <v>189.25</v>
          </cell>
          <cell r="AE1446">
            <v>0.60497114600000002</v>
          </cell>
        </row>
        <row r="1447">
          <cell r="C1447" t="str">
            <v>Somalia</v>
          </cell>
          <cell r="D1447" t="str">
            <v>Sahal Telecom [Somalia]</v>
          </cell>
          <cell r="E1447" t="str">
            <v>?</v>
          </cell>
          <cell r="F1447" t="str">
            <v>Home Lite</v>
          </cell>
          <cell r="H1447">
            <v>1</v>
          </cell>
          <cell r="I1447" t="str">
            <v>Mbps</v>
          </cell>
          <cell r="J1447">
            <v>1</v>
          </cell>
          <cell r="M1447">
            <v>8</v>
          </cell>
          <cell r="N1447" t="str">
            <v>GB</v>
          </cell>
          <cell r="O1447">
            <v>8</v>
          </cell>
          <cell r="P1447" t="str">
            <v>USD</v>
          </cell>
          <cell r="Q1447" t="str">
            <v>?</v>
          </cell>
          <cell r="R1447" t="str">
            <v>?</v>
          </cell>
          <cell r="S1447">
            <v>45</v>
          </cell>
          <cell r="W1447" t="str">
            <v>Yes</v>
          </cell>
          <cell r="X1447" t="str">
            <v>No</v>
          </cell>
          <cell r="Y1447" t="str">
            <v>No</v>
          </cell>
          <cell r="AA1447" t="str">
            <v>?</v>
          </cell>
          <cell r="AB1447">
            <v>0.1</v>
          </cell>
          <cell r="AC1447">
            <v>1</v>
          </cell>
          <cell r="AD1447">
            <v>45</v>
          </cell>
          <cell r="AE1447">
            <v>0</v>
          </cell>
        </row>
        <row r="1448">
          <cell r="C1448" t="str">
            <v>Somalia</v>
          </cell>
          <cell r="D1448" t="str">
            <v>Sahal Telecom [Somalia]</v>
          </cell>
          <cell r="E1448" t="str">
            <v>?</v>
          </cell>
          <cell r="F1448" t="str">
            <v>Home Basic</v>
          </cell>
          <cell r="H1448">
            <v>1</v>
          </cell>
          <cell r="I1448" t="str">
            <v>Mbps</v>
          </cell>
          <cell r="J1448">
            <v>1</v>
          </cell>
          <cell r="M1448">
            <v>12</v>
          </cell>
          <cell r="N1448" t="str">
            <v>GB</v>
          </cell>
          <cell r="O1448">
            <v>12</v>
          </cell>
          <cell r="P1448" t="str">
            <v>USD</v>
          </cell>
          <cell r="Q1448" t="str">
            <v>?</v>
          </cell>
          <cell r="R1448" t="str">
            <v>?</v>
          </cell>
          <cell r="S1448">
            <v>65</v>
          </cell>
          <cell r="W1448" t="str">
            <v>Yes</v>
          </cell>
          <cell r="X1448" t="str">
            <v>No</v>
          </cell>
          <cell r="Y1448" t="str">
            <v>No</v>
          </cell>
          <cell r="AA1448" t="str">
            <v>?</v>
          </cell>
          <cell r="AB1448">
            <v>0.1</v>
          </cell>
          <cell r="AC1448">
            <v>1</v>
          </cell>
          <cell r="AD1448">
            <v>65</v>
          </cell>
          <cell r="AE1448">
            <v>0</v>
          </cell>
        </row>
        <row r="1449">
          <cell r="C1449" t="str">
            <v>Somalia</v>
          </cell>
          <cell r="D1449" t="str">
            <v>Sahal Telecom [Somalia]</v>
          </cell>
          <cell r="E1449" t="str">
            <v>?</v>
          </cell>
          <cell r="F1449" t="str">
            <v>Home Pro</v>
          </cell>
          <cell r="H1449">
            <v>2</v>
          </cell>
          <cell r="I1449" t="str">
            <v>Mbps</v>
          </cell>
          <cell r="J1449">
            <v>2</v>
          </cell>
          <cell r="M1449">
            <v>20</v>
          </cell>
          <cell r="N1449" t="str">
            <v>GB</v>
          </cell>
          <cell r="O1449">
            <v>20</v>
          </cell>
          <cell r="P1449" t="str">
            <v>USD</v>
          </cell>
          <cell r="Q1449" t="str">
            <v>?</v>
          </cell>
          <cell r="R1449" t="str">
            <v>?</v>
          </cell>
          <cell r="S1449">
            <v>100</v>
          </cell>
          <cell r="W1449" t="str">
            <v>Yes</v>
          </cell>
          <cell r="X1449" t="str">
            <v>No</v>
          </cell>
          <cell r="Y1449" t="str">
            <v>No</v>
          </cell>
          <cell r="AA1449" t="str">
            <v>?</v>
          </cell>
          <cell r="AB1449">
            <v>0.1</v>
          </cell>
          <cell r="AC1449">
            <v>1</v>
          </cell>
          <cell r="AD1449">
            <v>100</v>
          </cell>
          <cell r="AE1449">
            <v>0</v>
          </cell>
        </row>
        <row r="1450">
          <cell r="C1450" t="str">
            <v>Somalia</v>
          </cell>
          <cell r="D1450" t="str">
            <v>Sahal Telecom [Somalia]</v>
          </cell>
          <cell r="E1450" t="str">
            <v>?</v>
          </cell>
          <cell r="F1450" t="str">
            <v>Home Uncapped</v>
          </cell>
          <cell r="H1450">
            <v>256</v>
          </cell>
          <cell r="I1450" t="str">
            <v>Kbps</v>
          </cell>
          <cell r="J1450">
            <v>0.25600000000000001</v>
          </cell>
          <cell r="M1450" t="str">
            <v>Unlimited</v>
          </cell>
          <cell r="O1450" t="str">
            <v>Unlimited</v>
          </cell>
          <cell r="P1450" t="str">
            <v>USD</v>
          </cell>
          <cell r="Q1450" t="str">
            <v>?</v>
          </cell>
          <cell r="R1450" t="str">
            <v>?</v>
          </cell>
          <cell r="S1450">
            <v>60</v>
          </cell>
          <cell r="W1450" t="str">
            <v>Yes</v>
          </cell>
          <cell r="X1450" t="str">
            <v>No</v>
          </cell>
          <cell r="Y1450" t="str">
            <v>No</v>
          </cell>
          <cell r="AA1450" t="str">
            <v>?</v>
          </cell>
          <cell r="AB1450">
            <v>0.1</v>
          </cell>
          <cell r="AC1450">
            <v>1</v>
          </cell>
          <cell r="AD1450">
            <v>60</v>
          </cell>
          <cell r="AE1450">
            <v>0</v>
          </cell>
        </row>
        <row r="1451">
          <cell r="C1451" t="str">
            <v>Somalia</v>
          </cell>
          <cell r="D1451" t="str">
            <v>Sahal Telecom [Somalia]</v>
          </cell>
          <cell r="E1451" t="str">
            <v>?</v>
          </cell>
          <cell r="F1451" t="str">
            <v>Home Uncapped</v>
          </cell>
          <cell r="H1451">
            <v>1</v>
          </cell>
          <cell r="I1451" t="str">
            <v>Mbps</v>
          </cell>
          <cell r="J1451">
            <v>1</v>
          </cell>
          <cell r="M1451" t="str">
            <v>Unlimited</v>
          </cell>
          <cell r="O1451" t="str">
            <v>Unlimited</v>
          </cell>
          <cell r="P1451" t="str">
            <v>USD</v>
          </cell>
          <cell r="Q1451" t="str">
            <v>?</v>
          </cell>
          <cell r="R1451" t="str">
            <v>?</v>
          </cell>
          <cell r="S1451">
            <v>150</v>
          </cell>
          <cell r="W1451" t="str">
            <v>Yes</v>
          </cell>
          <cell r="X1451" t="str">
            <v>No</v>
          </cell>
          <cell r="Y1451" t="str">
            <v>No</v>
          </cell>
          <cell r="AA1451" t="str">
            <v>?</v>
          </cell>
          <cell r="AB1451">
            <v>0.1</v>
          </cell>
          <cell r="AC1451">
            <v>1</v>
          </cell>
          <cell r="AD1451">
            <v>150</v>
          </cell>
          <cell r="AE1451">
            <v>0</v>
          </cell>
        </row>
        <row r="1452">
          <cell r="C1452" t="str">
            <v>Somalia</v>
          </cell>
          <cell r="D1452" t="str">
            <v>Hormuud [Somalia]</v>
          </cell>
          <cell r="E1452" t="str">
            <v>ADSL</v>
          </cell>
          <cell r="F1452" t="str">
            <v>Package 1</v>
          </cell>
          <cell r="H1452">
            <v>1</v>
          </cell>
          <cell r="I1452" t="str">
            <v>Mbps</v>
          </cell>
          <cell r="J1452">
            <v>1</v>
          </cell>
          <cell r="M1452">
            <v>100</v>
          </cell>
          <cell r="N1452" t="str">
            <v>GB</v>
          </cell>
          <cell r="O1452">
            <v>100</v>
          </cell>
          <cell r="P1452" t="str">
            <v>USD</v>
          </cell>
          <cell r="Q1452" t="str">
            <v>?</v>
          </cell>
          <cell r="R1452" t="str">
            <v>?</v>
          </cell>
          <cell r="S1452">
            <v>150</v>
          </cell>
          <cell r="W1452" t="str">
            <v>Yes</v>
          </cell>
          <cell r="X1452" t="str">
            <v>No</v>
          </cell>
          <cell r="Y1452" t="str">
            <v>No</v>
          </cell>
          <cell r="AA1452" t="str">
            <v>?</v>
          </cell>
          <cell r="AB1452">
            <v>0.1</v>
          </cell>
          <cell r="AC1452">
            <v>1</v>
          </cell>
          <cell r="AD1452">
            <v>150</v>
          </cell>
          <cell r="AE1452">
            <v>0</v>
          </cell>
        </row>
        <row r="1453">
          <cell r="C1453" t="str">
            <v>Somalia</v>
          </cell>
          <cell r="D1453" t="str">
            <v>Hormuud [Somalia]</v>
          </cell>
          <cell r="E1453" t="str">
            <v>ADSL</v>
          </cell>
          <cell r="F1453" t="str">
            <v>Package 2</v>
          </cell>
          <cell r="H1453">
            <v>1</v>
          </cell>
          <cell r="I1453" t="str">
            <v>Mbps</v>
          </cell>
          <cell r="J1453">
            <v>1</v>
          </cell>
          <cell r="M1453">
            <v>70</v>
          </cell>
          <cell r="N1453" t="str">
            <v>GB</v>
          </cell>
          <cell r="O1453">
            <v>70</v>
          </cell>
          <cell r="P1453" t="str">
            <v>USD</v>
          </cell>
          <cell r="Q1453" t="str">
            <v>?</v>
          </cell>
          <cell r="R1453" t="str">
            <v>?</v>
          </cell>
          <cell r="S1453">
            <v>100</v>
          </cell>
          <cell r="W1453" t="str">
            <v>Yes</v>
          </cell>
          <cell r="X1453" t="str">
            <v>No</v>
          </cell>
          <cell r="Y1453" t="str">
            <v>No</v>
          </cell>
          <cell r="AA1453" t="str">
            <v>?</v>
          </cell>
          <cell r="AB1453">
            <v>0.1</v>
          </cell>
          <cell r="AC1453">
            <v>1</v>
          </cell>
          <cell r="AD1453">
            <v>100</v>
          </cell>
          <cell r="AE1453">
            <v>0</v>
          </cell>
        </row>
        <row r="1454">
          <cell r="C1454" t="str">
            <v>Somalia</v>
          </cell>
          <cell r="D1454" t="str">
            <v>Hormuud [Somalia]</v>
          </cell>
          <cell r="E1454" t="str">
            <v>ADSL</v>
          </cell>
          <cell r="F1454" t="str">
            <v>Package 3</v>
          </cell>
          <cell r="H1454">
            <v>512</v>
          </cell>
          <cell r="I1454" t="str">
            <v>Kbps</v>
          </cell>
          <cell r="J1454">
            <v>0.51200000000000001</v>
          </cell>
          <cell r="M1454">
            <v>30</v>
          </cell>
          <cell r="N1454" t="str">
            <v>GB</v>
          </cell>
          <cell r="O1454">
            <v>30</v>
          </cell>
          <cell r="P1454" t="str">
            <v>USD</v>
          </cell>
          <cell r="Q1454" t="str">
            <v>?</v>
          </cell>
          <cell r="R1454" t="str">
            <v>?</v>
          </cell>
          <cell r="S1454">
            <v>50</v>
          </cell>
          <cell r="W1454" t="str">
            <v>Yes</v>
          </cell>
          <cell r="X1454" t="str">
            <v>No</v>
          </cell>
          <cell r="Y1454" t="str">
            <v>No</v>
          </cell>
          <cell r="AA1454" t="str">
            <v>?</v>
          </cell>
          <cell r="AB1454">
            <v>0.1</v>
          </cell>
          <cell r="AC1454">
            <v>1</v>
          </cell>
          <cell r="AD1454">
            <v>50</v>
          </cell>
          <cell r="AE1454">
            <v>0</v>
          </cell>
        </row>
        <row r="1455">
          <cell r="C1455" t="str">
            <v>Somalia</v>
          </cell>
          <cell r="D1455" t="str">
            <v>Hormuud [Somalia]</v>
          </cell>
          <cell r="E1455" t="str">
            <v>ADSL</v>
          </cell>
          <cell r="F1455" t="str">
            <v>Package 4</v>
          </cell>
          <cell r="H1455">
            <v>512</v>
          </cell>
          <cell r="I1455" t="str">
            <v>Kbps</v>
          </cell>
          <cell r="J1455">
            <v>0.51200000000000001</v>
          </cell>
          <cell r="M1455">
            <v>10</v>
          </cell>
          <cell r="N1455" t="str">
            <v>GB</v>
          </cell>
          <cell r="O1455">
            <v>10</v>
          </cell>
          <cell r="P1455" t="str">
            <v>USD</v>
          </cell>
          <cell r="Q1455" t="str">
            <v>?</v>
          </cell>
          <cell r="R1455" t="str">
            <v>?</v>
          </cell>
          <cell r="S1455">
            <v>30</v>
          </cell>
          <cell r="W1455" t="str">
            <v>Yes</v>
          </cell>
          <cell r="X1455" t="str">
            <v>No</v>
          </cell>
          <cell r="Y1455" t="str">
            <v>No</v>
          </cell>
          <cell r="AA1455" t="str">
            <v>?</v>
          </cell>
          <cell r="AB1455">
            <v>0.1</v>
          </cell>
          <cell r="AC1455">
            <v>1</v>
          </cell>
          <cell r="AD1455">
            <v>30</v>
          </cell>
          <cell r="AE1455">
            <v>0</v>
          </cell>
        </row>
        <row r="1456">
          <cell r="C1456" t="str">
            <v>South Africa</v>
          </cell>
          <cell r="D1456" t="str">
            <v>Axxess DSL [South Africa]</v>
          </cell>
          <cell r="E1456" t="str">
            <v>ADSL</v>
          </cell>
          <cell r="F1456" t="str">
            <v>Uncapped ADSL (All inclusive)</v>
          </cell>
          <cell r="H1456">
            <v>1</v>
          </cell>
          <cell r="I1456" t="str">
            <v>Mbps</v>
          </cell>
          <cell r="J1456">
            <v>1</v>
          </cell>
          <cell r="M1456" t="str">
            <v>Unlimited</v>
          </cell>
          <cell r="O1456" t="str">
            <v>Unlimited</v>
          </cell>
          <cell r="P1456" t="str">
            <v>ZAR</v>
          </cell>
          <cell r="Q1456" t="str">
            <v>?</v>
          </cell>
          <cell r="R1456">
            <v>499</v>
          </cell>
          <cell r="S1456">
            <v>299</v>
          </cell>
          <cell r="W1456" t="str">
            <v>Yes</v>
          </cell>
          <cell r="X1456" t="str">
            <v>No</v>
          </cell>
          <cell r="Y1456" t="str">
            <v>No</v>
          </cell>
          <cell r="AA1456" t="str">
            <v>Yes</v>
          </cell>
          <cell r="AB1456">
            <v>0.14000000000000001</v>
          </cell>
          <cell r="AC1456">
            <v>11.26</v>
          </cell>
          <cell r="AD1456">
            <v>26.55</v>
          </cell>
          <cell r="AE1456">
            <v>5.1102186610000002</v>
          </cell>
        </row>
        <row r="1457">
          <cell r="C1457" t="str">
            <v>South Africa</v>
          </cell>
          <cell r="D1457" t="str">
            <v>Axxess DSL [South Africa]</v>
          </cell>
          <cell r="E1457" t="str">
            <v>ADSL</v>
          </cell>
          <cell r="F1457" t="str">
            <v>Uncapped ADSL (All inclusive)</v>
          </cell>
          <cell r="H1457">
            <v>2</v>
          </cell>
          <cell r="I1457" t="str">
            <v>Mbps</v>
          </cell>
          <cell r="J1457">
            <v>2</v>
          </cell>
          <cell r="M1457" t="str">
            <v>Unlimited</v>
          </cell>
          <cell r="O1457" t="str">
            <v>Unlimited</v>
          </cell>
          <cell r="P1457" t="str">
            <v>ZAR</v>
          </cell>
          <cell r="Q1457" t="str">
            <v>?</v>
          </cell>
          <cell r="R1457">
            <v>499</v>
          </cell>
          <cell r="S1457">
            <v>396</v>
          </cell>
          <cell r="W1457" t="str">
            <v>Yes</v>
          </cell>
          <cell r="X1457" t="str">
            <v>No</v>
          </cell>
          <cell r="Y1457" t="str">
            <v>No</v>
          </cell>
          <cell r="AA1457" t="str">
            <v>Yes</v>
          </cell>
          <cell r="AB1457">
            <v>0.14000000000000001</v>
          </cell>
          <cell r="AC1457">
            <v>11.26</v>
          </cell>
          <cell r="AD1457">
            <v>35.17</v>
          </cell>
          <cell r="AE1457">
            <v>5.1102186610000002</v>
          </cell>
        </row>
        <row r="1458">
          <cell r="C1458" t="str">
            <v>South Africa</v>
          </cell>
          <cell r="D1458" t="str">
            <v>Axxess DSL [South Africa]</v>
          </cell>
          <cell r="E1458" t="str">
            <v>ADSL</v>
          </cell>
          <cell r="F1458" t="str">
            <v>Uncapped ADSL (All inclusive)</v>
          </cell>
          <cell r="H1458">
            <v>4</v>
          </cell>
          <cell r="I1458" t="str">
            <v>Mbps</v>
          </cell>
          <cell r="J1458">
            <v>4</v>
          </cell>
          <cell r="M1458" t="str">
            <v>Unlimited</v>
          </cell>
          <cell r="O1458" t="str">
            <v>Unlimited</v>
          </cell>
          <cell r="P1458" t="str">
            <v>ZAR</v>
          </cell>
          <cell r="Q1458" t="str">
            <v>?</v>
          </cell>
          <cell r="R1458">
            <v>499</v>
          </cell>
          <cell r="S1458">
            <v>499</v>
          </cell>
          <cell r="W1458" t="str">
            <v>Yes</v>
          </cell>
          <cell r="X1458" t="str">
            <v>No</v>
          </cell>
          <cell r="Y1458" t="str">
            <v>No</v>
          </cell>
          <cell r="AA1458" t="str">
            <v>Yes</v>
          </cell>
          <cell r="AB1458">
            <v>0.14000000000000001</v>
          </cell>
          <cell r="AC1458">
            <v>11.26</v>
          </cell>
          <cell r="AD1458">
            <v>44.32</v>
          </cell>
          <cell r="AE1458">
            <v>5.1102186610000002</v>
          </cell>
        </row>
        <row r="1459">
          <cell r="C1459" t="str">
            <v>South Africa</v>
          </cell>
          <cell r="D1459" t="str">
            <v>Axxess DSL [South Africa]</v>
          </cell>
          <cell r="E1459" t="str">
            <v>ADSL</v>
          </cell>
          <cell r="F1459" t="str">
            <v>Uncapped ADSL (All inclusive)</v>
          </cell>
          <cell r="H1459">
            <v>10</v>
          </cell>
          <cell r="I1459" t="str">
            <v>Mbps</v>
          </cell>
          <cell r="J1459">
            <v>10</v>
          </cell>
          <cell r="M1459" t="str">
            <v>Unlimited</v>
          </cell>
          <cell r="O1459" t="str">
            <v>Unlimited</v>
          </cell>
          <cell r="P1459" t="str">
            <v>ZAR</v>
          </cell>
          <cell r="Q1459" t="str">
            <v>?</v>
          </cell>
          <cell r="R1459">
            <v>499</v>
          </cell>
          <cell r="S1459">
            <v>799</v>
          </cell>
          <cell r="W1459" t="str">
            <v>Yes</v>
          </cell>
          <cell r="X1459" t="str">
            <v>No</v>
          </cell>
          <cell r="Y1459" t="str">
            <v>No</v>
          </cell>
          <cell r="AA1459" t="str">
            <v>Yes</v>
          </cell>
          <cell r="AB1459">
            <v>0.14000000000000001</v>
          </cell>
          <cell r="AC1459">
            <v>11.26</v>
          </cell>
          <cell r="AD1459">
            <v>70.959999999999994</v>
          </cell>
          <cell r="AE1459">
            <v>5.1102186610000002</v>
          </cell>
        </row>
        <row r="1460">
          <cell r="C1460" t="str">
            <v>South Africa</v>
          </cell>
          <cell r="D1460" t="str">
            <v>Axxess DSL [South Africa]</v>
          </cell>
          <cell r="E1460" t="str">
            <v>VDSL</v>
          </cell>
          <cell r="F1460" t="str">
            <v>Uncapped ADSL (All inclusive)</v>
          </cell>
          <cell r="H1460">
            <v>20</v>
          </cell>
          <cell r="I1460" t="str">
            <v>Mbps</v>
          </cell>
          <cell r="J1460">
            <v>20</v>
          </cell>
          <cell r="M1460" t="str">
            <v>Unlimited</v>
          </cell>
          <cell r="O1460" t="str">
            <v>Unlimited</v>
          </cell>
          <cell r="P1460" t="str">
            <v>ZAR</v>
          </cell>
          <cell r="Q1460" t="str">
            <v>?</v>
          </cell>
          <cell r="R1460">
            <v>999</v>
          </cell>
          <cell r="S1460">
            <v>1299</v>
          </cell>
          <cell r="W1460" t="str">
            <v>Yes</v>
          </cell>
          <cell r="X1460" t="str">
            <v>No</v>
          </cell>
          <cell r="Y1460" t="str">
            <v>No</v>
          </cell>
          <cell r="AA1460" t="str">
            <v>Yes</v>
          </cell>
          <cell r="AB1460">
            <v>0.14000000000000001</v>
          </cell>
          <cell r="AC1460">
            <v>11.26</v>
          </cell>
          <cell r="AD1460">
            <v>115.36</v>
          </cell>
          <cell r="AE1460">
            <v>5.1102186610000002</v>
          </cell>
        </row>
        <row r="1461">
          <cell r="C1461" t="str">
            <v>South Africa</v>
          </cell>
          <cell r="D1461" t="str">
            <v>Axxess DSL [South Africa]</v>
          </cell>
          <cell r="E1461" t="str">
            <v>VDSL</v>
          </cell>
          <cell r="F1461" t="str">
            <v>Uncapped ADSL (All inclusive)</v>
          </cell>
          <cell r="H1461">
            <v>40</v>
          </cell>
          <cell r="I1461" t="str">
            <v>Mbps</v>
          </cell>
          <cell r="J1461">
            <v>40</v>
          </cell>
          <cell r="M1461" t="str">
            <v>Unlimited</v>
          </cell>
          <cell r="O1461" t="str">
            <v>Unlimited</v>
          </cell>
          <cell r="P1461" t="str">
            <v>ZAR</v>
          </cell>
          <cell r="Q1461" t="str">
            <v>?</v>
          </cell>
          <cell r="R1461">
            <v>999</v>
          </cell>
          <cell r="S1461">
            <v>1729</v>
          </cell>
          <cell r="W1461" t="str">
            <v>Yes</v>
          </cell>
          <cell r="X1461" t="str">
            <v>No</v>
          </cell>
          <cell r="Y1461" t="str">
            <v>No</v>
          </cell>
          <cell r="AA1461" t="str">
            <v>Yes</v>
          </cell>
          <cell r="AB1461">
            <v>0.14000000000000001</v>
          </cell>
          <cell r="AC1461">
            <v>11.26</v>
          </cell>
          <cell r="AD1461">
            <v>153.55000000000001</v>
          </cell>
          <cell r="AE1461">
            <v>5.1102186610000002</v>
          </cell>
        </row>
        <row r="1462">
          <cell r="C1462" t="str">
            <v>South Africa</v>
          </cell>
          <cell r="D1462" t="str">
            <v>Axxess DSL [South Africa]</v>
          </cell>
          <cell r="E1462" t="str">
            <v>ADSL</v>
          </cell>
          <cell r="F1462" t="str">
            <v>Capped ADSL (All inclusive)</v>
          </cell>
          <cell r="H1462">
            <v>2</v>
          </cell>
          <cell r="I1462" t="str">
            <v>Mbps</v>
          </cell>
          <cell r="J1462">
            <v>2</v>
          </cell>
          <cell r="M1462">
            <v>10</v>
          </cell>
          <cell r="N1462" t="str">
            <v>GB</v>
          </cell>
          <cell r="O1462">
            <v>10</v>
          </cell>
          <cell r="P1462" t="str">
            <v>ZAR</v>
          </cell>
          <cell r="Q1462" t="str">
            <v>?</v>
          </cell>
          <cell r="R1462">
            <v>499</v>
          </cell>
          <cell r="S1462">
            <v>189</v>
          </cell>
          <cell r="W1462" t="str">
            <v>Yes</v>
          </cell>
          <cell r="X1462" t="str">
            <v>No</v>
          </cell>
          <cell r="Y1462" t="str">
            <v>No</v>
          </cell>
          <cell r="AA1462" t="str">
            <v>Yes</v>
          </cell>
          <cell r="AB1462">
            <v>0.14000000000000001</v>
          </cell>
          <cell r="AC1462">
            <v>11.26</v>
          </cell>
          <cell r="AD1462">
            <v>16.79</v>
          </cell>
          <cell r="AE1462">
            <v>5.1102186610000002</v>
          </cell>
        </row>
        <row r="1463">
          <cell r="C1463" t="str">
            <v>South Africa</v>
          </cell>
          <cell r="D1463" t="str">
            <v>Axxess DSL [South Africa]</v>
          </cell>
          <cell r="E1463" t="str">
            <v>ADSL</v>
          </cell>
          <cell r="F1463" t="str">
            <v>Capped ADSL (All inclusive)</v>
          </cell>
          <cell r="H1463">
            <v>2</v>
          </cell>
          <cell r="I1463" t="str">
            <v>Mbps</v>
          </cell>
          <cell r="J1463">
            <v>2</v>
          </cell>
          <cell r="M1463">
            <v>30</v>
          </cell>
          <cell r="N1463" t="str">
            <v>GB</v>
          </cell>
          <cell r="O1463">
            <v>30</v>
          </cell>
          <cell r="P1463" t="str">
            <v>ZAR</v>
          </cell>
          <cell r="Q1463" t="str">
            <v>?</v>
          </cell>
          <cell r="R1463">
            <v>499</v>
          </cell>
          <cell r="S1463">
            <v>269</v>
          </cell>
          <cell r="W1463" t="str">
            <v>Yes</v>
          </cell>
          <cell r="X1463" t="str">
            <v>No</v>
          </cell>
          <cell r="Y1463" t="str">
            <v>No</v>
          </cell>
          <cell r="AA1463" t="str">
            <v>Yes</v>
          </cell>
          <cell r="AB1463">
            <v>0.14000000000000001</v>
          </cell>
          <cell r="AC1463">
            <v>11.26</v>
          </cell>
          <cell r="AD1463">
            <v>23.89</v>
          </cell>
          <cell r="AE1463">
            <v>5.1102186610000002</v>
          </cell>
        </row>
        <row r="1464">
          <cell r="C1464" t="str">
            <v>South Africa</v>
          </cell>
          <cell r="D1464" t="str">
            <v>Axxess DSL [South Africa]</v>
          </cell>
          <cell r="E1464" t="str">
            <v>ADSL</v>
          </cell>
          <cell r="F1464" t="str">
            <v>Capped ADSL (All inclusive)</v>
          </cell>
          <cell r="H1464">
            <v>2</v>
          </cell>
          <cell r="I1464" t="str">
            <v>Mbps</v>
          </cell>
          <cell r="J1464">
            <v>2</v>
          </cell>
          <cell r="M1464">
            <v>50</v>
          </cell>
          <cell r="N1464" t="str">
            <v>GB</v>
          </cell>
          <cell r="O1464">
            <v>50</v>
          </cell>
          <cell r="P1464" t="str">
            <v>ZAR</v>
          </cell>
          <cell r="Q1464" t="str">
            <v>?</v>
          </cell>
          <cell r="R1464">
            <v>499</v>
          </cell>
          <cell r="S1464">
            <v>335</v>
          </cell>
          <cell r="W1464" t="str">
            <v>Yes</v>
          </cell>
          <cell r="X1464" t="str">
            <v>No</v>
          </cell>
          <cell r="Y1464" t="str">
            <v>No</v>
          </cell>
          <cell r="AA1464" t="str">
            <v>Yes</v>
          </cell>
          <cell r="AB1464">
            <v>0.14000000000000001</v>
          </cell>
          <cell r="AC1464">
            <v>11.26</v>
          </cell>
          <cell r="AD1464">
            <v>29.75</v>
          </cell>
          <cell r="AE1464">
            <v>5.1102186610000002</v>
          </cell>
        </row>
        <row r="1465">
          <cell r="C1465" t="str">
            <v>South Africa</v>
          </cell>
          <cell r="D1465" t="str">
            <v>Axxess DSL [South Africa]</v>
          </cell>
          <cell r="E1465" t="str">
            <v>ADSL</v>
          </cell>
          <cell r="F1465" t="str">
            <v>Capped ADSL (All inclusive)</v>
          </cell>
          <cell r="H1465">
            <v>2</v>
          </cell>
          <cell r="I1465" t="str">
            <v>Mbps</v>
          </cell>
          <cell r="J1465">
            <v>2</v>
          </cell>
          <cell r="M1465">
            <v>100</v>
          </cell>
          <cell r="N1465" t="str">
            <v>GB</v>
          </cell>
          <cell r="O1465">
            <v>100</v>
          </cell>
          <cell r="P1465" t="str">
            <v>ZAR</v>
          </cell>
          <cell r="Q1465" t="str">
            <v>?</v>
          </cell>
          <cell r="R1465">
            <v>499</v>
          </cell>
          <cell r="S1465">
            <v>519</v>
          </cell>
          <cell r="W1465" t="str">
            <v>Yes</v>
          </cell>
          <cell r="X1465" t="str">
            <v>No</v>
          </cell>
          <cell r="Y1465" t="str">
            <v>No</v>
          </cell>
          <cell r="AA1465" t="str">
            <v>Yes</v>
          </cell>
          <cell r="AB1465">
            <v>0.14000000000000001</v>
          </cell>
          <cell r="AC1465">
            <v>11.26</v>
          </cell>
          <cell r="AD1465">
            <v>46.09</v>
          </cell>
          <cell r="AE1465">
            <v>5.1102186610000002</v>
          </cell>
        </row>
        <row r="1466">
          <cell r="C1466" t="str">
            <v>South Africa</v>
          </cell>
          <cell r="D1466" t="str">
            <v>Axxess DSL [South Africa]</v>
          </cell>
          <cell r="E1466" t="str">
            <v>ADSL</v>
          </cell>
          <cell r="F1466" t="str">
            <v>Capped ADSL (All inclusive)</v>
          </cell>
          <cell r="H1466">
            <v>2</v>
          </cell>
          <cell r="I1466" t="str">
            <v>Mbps</v>
          </cell>
          <cell r="J1466">
            <v>2</v>
          </cell>
          <cell r="M1466">
            <v>150</v>
          </cell>
          <cell r="N1466" t="str">
            <v>GB</v>
          </cell>
          <cell r="O1466">
            <v>150</v>
          </cell>
          <cell r="P1466" t="str">
            <v>ZAR</v>
          </cell>
          <cell r="Q1466" t="str">
            <v>?</v>
          </cell>
          <cell r="R1466">
            <v>499</v>
          </cell>
          <cell r="S1466">
            <v>709</v>
          </cell>
          <cell r="W1466" t="str">
            <v>Yes</v>
          </cell>
          <cell r="X1466" t="str">
            <v>No</v>
          </cell>
          <cell r="Y1466" t="str">
            <v>No</v>
          </cell>
          <cell r="AA1466" t="str">
            <v>Yes</v>
          </cell>
          <cell r="AB1466">
            <v>0.14000000000000001</v>
          </cell>
          <cell r="AC1466">
            <v>11.26</v>
          </cell>
          <cell r="AD1466">
            <v>62.97</v>
          </cell>
          <cell r="AE1466">
            <v>5.1102186610000002</v>
          </cell>
        </row>
        <row r="1467">
          <cell r="C1467" t="str">
            <v>South Africa</v>
          </cell>
          <cell r="D1467" t="str">
            <v>Axxess DSL [South Africa]</v>
          </cell>
          <cell r="E1467" t="str">
            <v>ADSL</v>
          </cell>
          <cell r="F1467" t="str">
            <v>Capped ADSL (All inclusive)</v>
          </cell>
          <cell r="H1467">
            <v>2</v>
          </cell>
          <cell r="I1467" t="str">
            <v>Mbps</v>
          </cell>
          <cell r="J1467">
            <v>2</v>
          </cell>
          <cell r="M1467">
            <v>200</v>
          </cell>
          <cell r="N1467" t="str">
            <v>GB</v>
          </cell>
          <cell r="O1467">
            <v>200</v>
          </cell>
          <cell r="P1467" t="str">
            <v>ZAR</v>
          </cell>
          <cell r="Q1467" t="str">
            <v>?</v>
          </cell>
          <cell r="R1467">
            <v>499</v>
          </cell>
          <cell r="S1467">
            <v>879</v>
          </cell>
          <cell r="W1467" t="str">
            <v>Yes</v>
          </cell>
          <cell r="X1467" t="str">
            <v>No</v>
          </cell>
          <cell r="Y1467" t="str">
            <v>No</v>
          </cell>
          <cell r="AA1467" t="str">
            <v>Yes</v>
          </cell>
          <cell r="AB1467">
            <v>0.14000000000000001</v>
          </cell>
          <cell r="AC1467">
            <v>11.26</v>
          </cell>
          <cell r="AD1467">
            <v>78.06</v>
          </cell>
          <cell r="AE1467">
            <v>5.1102186610000002</v>
          </cell>
        </row>
        <row r="1468">
          <cell r="C1468" t="str">
            <v>South Africa</v>
          </cell>
          <cell r="D1468" t="str">
            <v>Axxess DSL [South Africa]</v>
          </cell>
          <cell r="E1468" t="str">
            <v>ADSL</v>
          </cell>
          <cell r="F1468" t="str">
            <v>Capped ADSL (All inclusive)</v>
          </cell>
          <cell r="H1468">
            <v>4</v>
          </cell>
          <cell r="I1468" t="str">
            <v>Mbps</v>
          </cell>
          <cell r="J1468">
            <v>4</v>
          </cell>
          <cell r="M1468">
            <v>10</v>
          </cell>
          <cell r="N1468" t="str">
            <v>GB</v>
          </cell>
          <cell r="O1468">
            <v>10</v>
          </cell>
          <cell r="P1468" t="str">
            <v>ZAR</v>
          </cell>
          <cell r="Q1468" t="str">
            <v>?</v>
          </cell>
          <cell r="R1468">
            <v>499</v>
          </cell>
          <cell r="S1468">
            <v>289</v>
          </cell>
          <cell r="W1468" t="str">
            <v>Yes</v>
          </cell>
          <cell r="X1468" t="str">
            <v>No</v>
          </cell>
          <cell r="Y1468" t="str">
            <v>No</v>
          </cell>
          <cell r="AA1468" t="str">
            <v>Yes</v>
          </cell>
          <cell r="AB1468">
            <v>0.14000000000000001</v>
          </cell>
          <cell r="AC1468">
            <v>11.26</v>
          </cell>
          <cell r="AD1468">
            <v>25.67</v>
          </cell>
          <cell r="AE1468">
            <v>5.1102186610000002</v>
          </cell>
        </row>
        <row r="1469">
          <cell r="C1469" t="str">
            <v>South Africa</v>
          </cell>
          <cell r="D1469" t="str">
            <v>Axxess DSL [South Africa]</v>
          </cell>
          <cell r="E1469" t="str">
            <v>ADSL</v>
          </cell>
          <cell r="F1469" t="str">
            <v>Capped ADSL (All inclusive)</v>
          </cell>
          <cell r="H1469">
            <v>4</v>
          </cell>
          <cell r="I1469" t="str">
            <v>Mbps</v>
          </cell>
          <cell r="J1469">
            <v>4</v>
          </cell>
          <cell r="M1469">
            <v>30</v>
          </cell>
          <cell r="N1469" t="str">
            <v>GB</v>
          </cell>
          <cell r="O1469">
            <v>30</v>
          </cell>
          <cell r="P1469" t="str">
            <v>ZAR</v>
          </cell>
          <cell r="Q1469" t="str">
            <v>?</v>
          </cell>
          <cell r="R1469">
            <v>499</v>
          </cell>
          <cell r="S1469">
            <v>369</v>
          </cell>
          <cell r="W1469" t="str">
            <v>Yes</v>
          </cell>
          <cell r="X1469" t="str">
            <v>No</v>
          </cell>
          <cell r="Y1469" t="str">
            <v>No</v>
          </cell>
          <cell r="AA1469" t="str">
            <v>Yes</v>
          </cell>
          <cell r="AB1469">
            <v>0.14000000000000001</v>
          </cell>
          <cell r="AC1469">
            <v>11.26</v>
          </cell>
          <cell r="AD1469">
            <v>32.770000000000003</v>
          </cell>
          <cell r="AE1469">
            <v>5.1102186610000002</v>
          </cell>
        </row>
        <row r="1470">
          <cell r="C1470" t="str">
            <v>South Africa</v>
          </cell>
          <cell r="D1470" t="str">
            <v>Axxess DSL [South Africa]</v>
          </cell>
          <cell r="E1470" t="str">
            <v>ADSL</v>
          </cell>
          <cell r="F1470" t="str">
            <v>Capped ADSL (All inclusive)</v>
          </cell>
          <cell r="H1470">
            <v>4</v>
          </cell>
          <cell r="I1470" t="str">
            <v>Mbps</v>
          </cell>
          <cell r="J1470">
            <v>4</v>
          </cell>
          <cell r="M1470">
            <v>50</v>
          </cell>
          <cell r="N1470" t="str">
            <v>GB</v>
          </cell>
          <cell r="O1470">
            <v>50</v>
          </cell>
          <cell r="P1470" t="str">
            <v>ZAR</v>
          </cell>
          <cell r="Q1470" t="str">
            <v>?</v>
          </cell>
          <cell r="R1470">
            <v>499</v>
          </cell>
          <cell r="S1470">
            <v>435</v>
          </cell>
          <cell r="W1470" t="str">
            <v>Yes</v>
          </cell>
          <cell r="X1470" t="str">
            <v>No</v>
          </cell>
          <cell r="Y1470" t="str">
            <v>No</v>
          </cell>
          <cell r="AA1470" t="str">
            <v>Yes</v>
          </cell>
          <cell r="AB1470">
            <v>0.14000000000000001</v>
          </cell>
          <cell r="AC1470">
            <v>11.26</v>
          </cell>
          <cell r="AD1470">
            <v>38.630000000000003</v>
          </cell>
          <cell r="AE1470">
            <v>5.1102186610000002</v>
          </cell>
        </row>
        <row r="1471">
          <cell r="C1471" t="str">
            <v>South Africa</v>
          </cell>
          <cell r="D1471" t="str">
            <v>Axxess DSL [South Africa]</v>
          </cell>
          <cell r="E1471" t="str">
            <v>ADSL</v>
          </cell>
          <cell r="F1471" t="str">
            <v>Capped ADSL (All inclusive)</v>
          </cell>
          <cell r="H1471">
            <v>4</v>
          </cell>
          <cell r="I1471" t="str">
            <v>Mbps</v>
          </cell>
          <cell r="J1471">
            <v>4</v>
          </cell>
          <cell r="M1471">
            <v>100</v>
          </cell>
          <cell r="N1471" t="str">
            <v>GB</v>
          </cell>
          <cell r="O1471">
            <v>100</v>
          </cell>
          <cell r="P1471" t="str">
            <v>ZAR</v>
          </cell>
          <cell r="Q1471" t="str">
            <v>?</v>
          </cell>
          <cell r="R1471">
            <v>499</v>
          </cell>
          <cell r="S1471">
            <v>619</v>
          </cell>
          <cell r="W1471" t="str">
            <v>Yes</v>
          </cell>
          <cell r="X1471" t="str">
            <v>No</v>
          </cell>
          <cell r="Y1471" t="str">
            <v>No</v>
          </cell>
          <cell r="AA1471" t="str">
            <v>Yes</v>
          </cell>
          <cell r="AB1471">
            <v>0.14000000000000001</v>
          </cell>
          <cell r="AC1471">
            <v>11.26</v>
          </cell>
          <cell r="AD1471">
            <v>54.97</v>
          </cell>
          <cell r="AE1471">
            <v>5.1102186610000002</v>
          </cell>
        </row>
        <row r="1472">
          <cell r="C1472" t="str">
            <v>South Africa</v>
          </cell>
          <cell r="D1472" t="str">
            <v>Axxess DSL [South Africa]</v>
          </cell>
          <cell r="E1472" t="str">
            <v>ADSL</v>
          </cell>
          <cell r="F1472" t="str">
            <v>Capped ADSL (All inclusive)</v>
          </cell>
          <cell r="H1472">
            <v>4</v>
          </cell>
          <cell r="I1472" t="str">
            <v>Mbps</v>
          </cell>
          <cell r="J1472">
            <v>4</v>
          </cell>
          <cell r="M1472">
            <v>150</v>
          </cell>
          <cell r="N1472" t="str">
            <v>GB</v>
          </cell>
          <cell r="O1472">
            <v>150</v>
          </cell>
          <cell r="P1472" t="str">
            <v>ZAR</v>
          </cell>
          <cell r="Q1472" t="str">
            <v>?</v>
          </cell>
          <cell r="R1472">
            <v>499</v>
          </cell>
          <cell r="S1472">
            <v>809</v>
          </cell>
          <cell r="W1472" t="str">
            <v>Yes</v>
          </cell>
          <cell r="X1472" t="str">
            <v>No</v>
          </cell>
          <cell r="Y1472" t="str">
            <v>No</v>
          </cell>
          <cell r="AA1472" t="str">
            <v>Yes</v>
          </cell>
          <cell r="AB1472">
            <v>0.14000000000000001</v>
          </cell>
          <cell r="AC1472">
            <v>11.26</v>
          </cell>
          <cell r="AD1472">
            <v>71.849999999999994</v>
          </cell>
          <cell r="AE1472">
            <v>5.1102186610000002</v>
          </cell>
        </row>
        <row r="1473">
          <cell r="C1473" t="str">
            <v>South Africa</v>
          </cell>
          <cell r="D1473" t="str">
            <v>Axxess DSL [South Africa]</v>
          </cell>
          <cell r="E1473" t="str">
            <v>ADSL</v>
          </cell>
          <cell r="F1473" t="str">
            <v>Capped ADSL (All inclusive)</v>
          </cell>
          <cell r="H1473">
            <v>4</v>
          </cell>
          <cell r="I1473" t="str">
            <v>Mbps</v>
          </cell>
          <cell r="J1473">
            <v>4</v>
          </cell>
          <cell r="M1473">
            <v>200</v>
          </cell>
          <cell r="N1473" t="str">
            <v>GB</v>
          </cell>
          <cell r="O1473">
            <v>200</v>
          </cell>
          <cell r="P1473" t="str">
            <v>ZAR</v>
          </cell>
          <cell r="Q1473" t="str">
            <v>?</v>
          </cell>
          <cell r="R1473">
            <v>499</v>
          </cell>
          <cell r="S1473">
            <v>979</v>
          </cell>
          <cell r="W1473" t="str">
            <v>Yes</v>
          </cell>
          <cell r="X1473" t="str">
            <v>No</v>
          </cell>
          <cell r="Y1473" t="str">
            <v>No</v>
          </cell>
          <cell r="AA1473" t="str">
            <v>Yes</v>
          </cell>
          <cell r="AB1473">
            <v>0.14000000000000001</v>
          </cell>
          <cell r="AC1473">
            <v>11.26</v>
          </cell>
          <cell r="AD1473">
            <v>86.94</v>
          </cell>
          <cell r="AE1473">
            <v>5.1102186610000002</v>
          </cell>
        </row>
        <row r="1474">
          <cell r="C1474" t="str">
            <v>South Africa</v>
          </cell>
          <cell r="D1474" t="str">
            <v>Axxess DSL [South Africa]</v>
          </cell>
          <cell r="E1474" t="str">
            <v>ADSL</v>
          </cell>
          <cell r="F1474" t="str">
            <v>Capped ADSL (All inclusive)</v>
          </cell>
          <cell r="H1474">
            <v>10</v>
          </cell>
          <cell r="I1474" t="str">
            <v>Mbps</v>
          </cell>
          <cell r="J1474">
            <v>10</v>
          </cell>
          <cell r="M1474">
            <v>10</v>
          </cell>
          <cell r="N1474" t="str">
            <v>GB</v>
          </cell>
          <cell r="O1474">
            <v>10</v>
          </cell>
          <cell r="P1474" t="str">
            <v>ZAR</v>
          </cell>
          <cell r="Q1474" t="str">
            <v>?</v>
          </cell>
          <cell r="R1474">
            <v>499</v>
          </cell>
          <cell r="S1474">
            <v>399</v>
          </cell>
          <cell r="W1474" t="str">
            <v>Yes</v>
          </cell>
          <cell r="X1474" t="str">
            <v>No</v>
          </cell>
          <cell r="Y1474" t="str">
            <v>No</v>
          </cell>
          <cell r="AA1474" t="str">
            <v>Yes</v>
          </cell>
          <cell r="AB1474">
            <v>0.14000000000000001</v>
          </cell>
          <cell r="AC1474">
            <v>11.26</v>
          </cell>
          <cell r="AD1474">
            <v>35.44</v>
          </cell>
          <cell r="AE1474">
            <v>5.1102186610000002</v>
          </cell>
        </row>
        <row r="1475">
          <cell r="C1475" t="str">
            <v>South Africa</v>
          </cell>
          <cell r="D1475" t="str">
            <v>Axxess DSL [South Africa]</v>
          </cell>
          <cell r="E1475" t="str">
            <v>ADSL</v>
          </cell>
          <cell r="F1475" t="str">
            <v>Capped ADSL (All inclusive)</v>
          </cell>
          <cell r="H1475">
            <v>10</v>
          </cell>
          <cell r="I1475" t="str">
            <v>Mbps</v>
          </cell>
          <cell r="J1475">
            <v>10</v>
          </cell>
          <cell r="M1475">
            <v>30</v>
          </cell>
          <cell r="N1475" t="str">
            <v>GB</v>
          </cell>
          <cell r="O1475">
            <v>30</v>
          </cell>
          <cell r="P1475" t="str">
            <v>ZAR</v>
          </cell>
          <cell r="Q1475" t="str">
            <v>?</v>
          </cell>
          <cell r="R1475">
            <v>499</v>
          </cell>
          <cell r="S1475">
            <v>479</v>
          </cell>
          <cell r="W1475" t="str">
            <v>Yes</v>
          </cell>
          <cell r="X1475" t="str">
            <v>No</v>
          </cell>
          <cell r="Y1475" t="str">
            <v>No</v>
          </cell>
          <cell r="AA1475" t="str">
            <v>Yes</v>
          </cell>
          <cell r="AB1475">
            <v>0.14000000000000001</v>
          </cell>
          <cell r="AC1475">
            <v>11.26</v>
          </cell>
          <cell r="AD1475">
            <v>42.54</v>
          </cell>
          <cell r="AE1475">
            <v>5.1102186610000002</v>
          </cell>
        </row>
        <row r="1476">
          <cell r="C1476" t="str">
            <v>South Africa</v>
          </cell>
          <cell r="D1476" t="str">
            <v>Axxess DSL [South Africa]</v>
          </cell>
          <cell r="E1476" t="str">
            <v>ADSL</v>
          </cell>
          <cell r="F1476" t="str">
            <v>Capped ADSL (All inclusive)</v>
          </cell>
          <cell r="H1476">
            <v>10</v>
          </cell>
          <cell r="I1476" t="str">
            <v>Mbps</v>
          </cell>
          <cell r="J1476">
            <v>10</v>
          </cell>
          <cell r="M1476">
            <v>50</v>
          </cell>
          <cell r="N1476" t="str">
            <v>GB</v>
          </cell>
          <cell r="O1476">
            <v>50</v>
          </cell>
          <cell r="P1476" t="str">
            <v>ZAR</v>
          </cell>
          <cell r="Q1476" t="str">
            <v>?</v>
          </cell>
          <cell r="R1476">
            <v>499</v>
          </cell>
          <cell r="S1476">
            <v>545</v>
          </cell>
          <cell r="W1476" t="str">
            <v>Yes</v>
          </cell>
          <cell r="X1476" t="str">
            <v>No</v>
          </cell>
          <cell r="Y1476" t="str">
            <v>No</v>
          </cell>
          <cell r="AA1476" t="str">
            <v>Yes</v>
          </cell>
          <cell r="AB1476">
            <v>0.14000000000000001</v>
          </cell>
          <cell r="AC1476">
            <v>11.26</v>
          </cell>
          <cell r="AD1476">
            <v>48.4</v>
          </cell>
          <cell r="AE1476">
            <v>5.1102186610000002</v>
          </cell>
        </row>
        <row r="1477">
          <cell r="C1477" t="str">
            <v>South Africa</v>
          </cell>
          <cell r="D1477" t="str">
            <v>Axxess DSL [South Africa]</v>
          </cell>
          <cell r="E1477" t="str">
            <v>ADSL</v>
          </cell>
          <cell r="F1477" t="str">
            <v>Capped ADSL (All inclusive)</v>
          </cell>
          <cell r="H1477">
            <v>10</v>
          </cell>
          <cell r="I1477" t="str">
            <v>Mbps</v>
          </cell>
          <cell r="J1477">
            <v>10</v>
          </cell>
          <cell r="M1477">
            <v>100</v>
          </cell>
          <cell r="N1477" t="str">
            <v>GB</v>
          </cell>
          <cell r="O1477">
            <v>100</v>
          </cell>
          <cell r="P1477" t="str">
            <v>ZAR</v>
          </cell>
          <cell r="Q1477" t="str">
            <v>?</v>
          </cell>
          <cell r="R1477">
            <v>499</v>
          </cell>
          <cell r="S1477">
            <v>729</v>
          </cell>
          <cell r="W1477" t="str">
            <v>Yes</v>
          </cell>
          <cell r="X1477" t="str">
            <v>No</v>
          </cell>
          <cell r="Y1477" t="str">
            <v>No</v>
          </cell>
          <cell r="AA1477" t="str">
            <v>Yes</v>
          </cell>
          <cell r="AB1477">
            <v>0.14000000000000001</v>
          </cell>
          <cell r="AC1477">
            <v>11.26</v>
          </cell>
          <cell r="AD1477">
            <v>64.739999999999995</v>
          </cell>
          <cell r="AE1477">
            <v>5.1102186610000002</v>
          </cell>
        </row>
        <row r="1478">
          <cell r="C1478" t="str">
            <v>South Africa</v>
          </cell>
          <cell r="D1478" t="str">
            <v>Axxess DSL [South Africa]</v>
          </cell>
          <cell r="E1478" t="str">
            <v>ADSL</v>
          </cell>
          <cell r="F1478" t="str">
            <v>Capped ADSL (All inclusive)</v>
          </cell>
          <cell r="H1478">
            <v>10</v>
          </cell>
          <cell r="I1478" t="str">
            <v>Mbps</v>
          </cell>
          <cell r="J1478">
            <v>10</v>
          </cell>
          <cell r="M1478">
            <v>150</v>
          </cell>
          <cell r="N1478" t="str">
            <v>GB</v>
          </cell>
          <cell r="O1478">
            <v>150</v>
          </cell>
          <cell r="P1478" t="str">
            <v>ZAR</v>
          </cell>
          <cell r="Q1478" t="str">
            <v>?</v>
          </cell>
          <cell r="R1478">
            <v>499</v>
          </cell>
          <cell r="S1478">
            <v>919</v>
          </cell>
          <cell r="W1478" t="str">
            <v>Yes</v>
          </cell>
          <cell r="X1478" t="str">
            <v>No</v>
          </cell>
          <cell r="Y1478" t="str">
            <v>No</v>
          </cell>
          <cell r="AA1478" t="str">
            <v>Yes</v>
          </cell>
          <cell r="AB1478">
            <v>0.14000000000000001</v>
          </cell>
          <cell r="AC1478">
            <v>11.26</v>
          </cell>
          <cell r="AD1478">
            <v>81.62</v>
          </cell>
          <cell r="AE1478">
            <v>5.1102186610000002</v>
          </cell>
        </row>
        <row r="1479">
          <cell r="C1479" t="str">
            <v>South Africa</v>
          </cell>
          <cell r="D1479" t="str">
            <v>Axxess DSL [South Africa]</v>
          </cell>
          <cell r="E1479" t="str">
            <v>ADSL</v>
          </cell>
          <cell r="F1479" t="str">
            <v>Capped ADSL (All inclusive)</v>
          </cell>
          <cell r="H1479">
            <v>10</v>
          </cell>
          <cell r="I1479" t="str">
            <v>Mbps</v>
          </cell>
          <cell r="J1479">
            <v>10</v>
          </cell>
          <cell r="M1479">
            <v>200</v>
          </cell>
          <cell r="N1479" t="str">
            <v>GB</v>
          </cell>
          <cell r="O1479">
            <v>200</v>
          </cell>
          <cell r="P1479" t="str">
            <v>ZAR</v>
          </cell>
          <cell r="Q1479" t="str">
            <v>?</v>
          </cell>
          <cell r="R1479">
            <v>499</v>
          </cell>
          <cell r="S1479">
            <v>1099</v>
          </cell>
          <cell r="W1479" t="str">
            <v>Yes</v>
          </cell>
          <cell r="X1479" t="str">
            <v>No</v>
          </cell>
          <cell r="Y1479" t="str">
            <v>No</v>
          </cell>
          <cell r="AA1479" t="str">
            <v>Yes</v>
          </cell>
          <cell r="AB1479">
            <v>0.14000000000000001</v>
          </cell>
          <cell r="AC1479">
            <v>11.26</v>
          </cell>
          <cell r="AD1479">
            <v>97.6</v>
          </cell>
          <cell r="AE1479">
            <v>5.1102186610000002</v>
          </cell>
        </row>
        <row r="1480">
          <cell r="C1480" t="str">
            <v>South Africa</v>
          </cell>
          <cell r="D1480" t="str">
            <v>Axxess DSL [South Africa]</v>
          </cell>
          <cell r="E1480" t="str">
            <v>VDSL</v>
          </cell>
          <cell r="F1480" t="str">
            <v>Capped ADSL (All inclusive)</v>
          </cell>
          <cell r="H1480">
            <v>20</v>
          </cell>
          <cell r="I1480" t="str">
            <v>Mbps</v>
          </cell>
          <cell r="J1480">
            <v>20</v>
          </cell>
          <cell r="M1480">
            <v>50</v>
          </cell>
          <cell r="N1480" t="str">
            <v>GB</v>
          </cell>
          <cell r="O1480">
            <v>50</v>
          </cell>
          <cell r="P1480" t="str">
            <v>ZAR</v>
          </cell>
          <cell r="Q1480" t="str">
            <v>?</v>
          </cell>
          <cell r="R1480">
            <v>999</v>
          </cell>
          <cell r="S1480">
            <v>599</v>
          </cell>
          <cell r="W1480" t="str">
            <v>Yes</v>
          </cell>
          <cell r="X1480" t="str">
            <v>No</v>
          </cell>
          <cell r="Y1480" t="str">
            <v>No</v>
          </cell>
          <cell r="AA1480" t="str">
            <v>Yes</v>
          </cell>
          <cell r="AB1480">
            <v>0.14000000000000001</v>
          </cell>
          <cell r="AC1480">
            <v>11.26</v>
          </cell>
          <cell r="AD1480">
            <v>53.2</v>
          </cell>
          <cell r="AE1480">
            <v>5.1102186610000002</v>
          </cell>
        </row>
        <row r="1481">
          <cell r="C1481" t="str">
            <v>South Africa</v>
          </cell>
          <cell r="D1481" t="str">
            <v>Axxess DSL [South Africa]</v>
          </cell>
          <cell r="E1481" t="str">
            <v>VDSL</v>
          </cell>
          <cell r="F1481" t="str">
            <v>Capped ADSL (All inclusive)</v>
          </cell>
          <cell r="H1481">
            <v>20</v>
          </cell>
          <cell r="I1481" t="str">
            <v>Mbps</v>
          </cell>
          <cell r="J1481">
            <v>20</v>
          </cell>
          <cell r="M1481">
            <v>100</v>
          </cell>
          <cell r="N1481" t="str">
            <v>GB</v>
          </cell>
          <cell r="O1481">
            <v>100</v>
          </cell>
          <cell r="P1481" t="str">
            <v>ZAR</v>
          </cell>
          <cell r="Q1481" t="str">
            <v>?</v>
          </cell>
          <cell r="R1481">
            <v>999</v>
          </cell>
          <cell r="S1481">
            <v>799</v>
          </cell>
          <cell r="W1481" t="str">
            <v>Yes</v>
          </cell>
          <cell r="X1481" t="str">
            <v>No</v>
          </cell>
          <cell r="Y1481" t="str">
            <v>No</v>
          </cell>
          <cell r="AA1481" t="str">
            <v>Yes</v>
          </cell>
          <cell r="AB1481">
            <v>0.14000000000000001</v>
          </cell>
          <cell r="AC1481">
            <v>11.26</v>
          </cell>
          <cell r="AD1481">
            <v>70.959999999999994</v>
          </cell>
          <cell r="AE1481">
            <v>5.1102186610000002</v>
          </cell>
        </row>
        <row r="1482">
          <cell r="C1482" t="str">
            <v>South Africa</v>
          </cell>
          <cell r="D1482" t="str">
            <v>Axxess DSL [South Africa]</v>
          </cell>
          <cell r="E1482" t="str">
            <v>VDSL</v>
          </cell>
          <cell r="F1482" t="str">
            <v>Capped ADSL (All inclusive)</v>
          </cell>
          <cell r="H1482">
            <v>20</v>
          </cell>
          <cell r="I1482" t="str">
            <v>Mbps</v>
          </cell>
          <cell r="J1482">
            <v>20</v>
          </cell>
          <cell r="M1482">
            <v>150</v>
          </cell>
          <cell r="N1482" t="str">
            <v>GB</v>
          </cell>
          <cell r="O1482">
            <v>150</v>
          </cell>
          <cell r="P1482" t="str">
            <v>ZAR</v>
          </cell>
          <cell r="Q1482" t="str">
            <v>?</v>
          </cell>
          <cell r="R1482">
            <v>999</v>
          </cell>
          <cell r="S1482">
            <v>999</v>
          </cell>
          <cell r="W1482" t="str">
            <v>Yes</v>
          </cell>
          <cell r="X1482" t="str">
            <v>No</v>
          </cell>
          <cell r="Y1482" t="str">
            <v>No</v>
          </cell>
          <cell r="AA1482" t="str">
            <v>Yes</v>
          </cell>
          <cell r="AB1482">
            <v>0.14000000000000001</v>
          </cell>
          <cell r="AC1482">
            <v>11.26</v>
          </cell>
          <cell r="AD1482">
            <v>88.72</v>
          </cell>
          <cell r="AE1482">
            <v>5.1102186610000002</v>
          </cell>
        </row>
        <row r="1483">
          <cell r="C1483" t="str">
            <v>South Africa</v>
          </cell>
          <cell r="D1483" t="str">
            <v>Axxess DSL [South Africa]</v>
          </cell>
          <cell r="E1483" t="str">
            <v>VDSL</v>
          </cell>
          <cell r="F1483" t="str">
            <v>Capped ADSL (All inclusive)</v>
          </cell>
          <cell r="H1483">
            <v>20</v>
          </cell>
          <cell r="I1483" t="str">
            <v>Mbps</v>
          </cell>
          <cell r="J1483">
            <v>20</v>
          </cell>
          <cell r="M1483">
            <v>200</v>
          </cell>
          <cell r="N1483" t="str">
            <v>GB</v>
          </cell>
          <cell r="O1483">
            <v>200</v>
          </cell>
          <cell r="P1483" t="str">
            <v>ZAR</v>
          </cell>
          <cell r="Q1483" t="str">
            <v>?</v>
          </cell>
          <cell r="R1483">
            <v>999</v>
          </cell>
          <cell r="S1483">
            <v>1199</v>
          </cell>
          <cell r="W1483" t="str">
            <v>Yes</v>
          </cell>
          <cell r="X1483" t="str">
            <v>No</v>
          </cell>
          <cell r="Y1483" t="str">
            <v>No</v>
          </cell>
          <cell r="AA1483" t="str">
            <v>Yes</v>
          </cell>
          <cell r="AB1483">
            <v>0.14000000000000001</v>
          </cell>
          <cell r="AC1483">
            <v>11.26</v>
          </cell>
          <cell r="AD1483">
            <v>106.48</v>
          </cell>
          <cell r="AE1483">
            <v>5.1102186610000002</v>
          </cell>
        </row>
        <row r="1484">
          <cell r="C1484" t="str">
            <v>South Africa</v>
          </cell>
          <cell r="D1484" t="str">
            <v>Axxess DSL [South Africa]</v>
          </cell>
          <cell r="E1484" t="str">
            <v>VDSL</v>
          </cell>
          <cell r="F1484" t="str">
            <v>Capped ADSL (All inclusive)</v>
          </cell>
          <cell r="H1484">
            <v>40</v>
          </cell>
          <cell r="I1484" t="str">
            <v>Mbps</v>
          </cell>
          <cell r="J1484">
            <v>40</v>
          </cell>
          <cell r="M1484">
            <v>50</v>
          </cell>
          <cell r="N1484" t="str">
            <v>GB</v>
          </cell>
          <cell r="O1484">
            <v>50</v>
          </cell>
          <cell r="P1484" t="str">
            <v>ZAR</v>
          </cell>
          <cell r="Q1484" t="str">
            <v>?</v>
          </cell>
          <cell r="R1484">
            <v>999</v>
          </cell>
          <cell r="S1484">
            <v>699</v>
          </cell>
          <cell r="W1484" t="str">
            <v>Yes</v>
          </cell>
          <cell r="X1484" t="str">
            <v>No</v>
          </cell>
          <cell r="Y1484" t="str">
            <v>No</v>
          </cell>
          <cell r="AA1484" t="str">
            <v>Yes</v>
          </cell>
          <cell r="AB1484">
            <v>0.14000000000000001</v>
          </cell>
          <cell r="AC1484">
            <v>11.26</v>
          </cell>
          <cell r="AD1484">
            <v>62.08</v>
          </cell>
          <cell r="AE1484">
            <v>5.1102186610000002</v>
          </cell>
        </row>
        <row r="1485">
          <cell r="C1485" t="str">
            <v>South Africa</v>
          </cell>
          <cell r="D1485" t="str">
            <v>Axxess DSL [South Africa]</v>
          </cell>
          <cell r="E1485" t="str">
            <v>VDSL</v>
          </cell>
          <cell r="F1485" t="str">
            <v>Capped ADSL (All inclusive)</v>
          </cell>
          <cell r="H1485">
            <v>40</v>
          </cell>
          <cell r="I1485" t="str">
            <v>Mbps</v>
          </cell>
          <cell r="J1485">
            <v>40</v>
          </cell>
          <cell r="M1485">
            <v>100</v>
          </cell>
          <cell r="N1485" t="str">
            <v>GB</v>
          </cell>
          <cell r="O1485">
            <v>100</v>
          </cell>
          <cell r="P1485" t="str">
            <v>ZAR</v>
          </cell>
          <cell r="Q1485" t="str">
            <v>?</v>
          </cell>
          <cell r="R1485">
            <v>999</v>
          </cell>
          <cell r="S1485">
            <v>899</v>
          </cell>
          <cell r="W1485" t="str">
            <v>Yes</v>
          </cell>
          <cell r="X1485" t="str">
            <v>No</v>
          </cell>
          <cell r="Y1485" t="str">
            <v>No</v>
          </cell>
          <cell r="AA1485" t="str">
            <v>Yes</v>
          </cell>
          <cell r="AB1485">
            <v>0.14000000000000001</v>
          </cell>
          <cell r="AC1485">
            <v>11.26</v>
          </cell>
          <cell r="AD1485">
            <v>79.84</v>
          </cell>
          <cell r="AE1485">
            <v>5.1102186610000002</v>
          </cell>
        </row>
        <row r="1486">
          <cell r="C1486" t="str">
            <v>South Africa</v>
          </cell>
          <cell r="D1486" t="str">
            <v>Axxess DSL [South Africa]</v>
          </cell>
          <cell r="E1486" t="str">
            <v>VDSL</v>
          </cell>
          <cell r="F1486" t="str">
            <v>Capped ADSL (All inclusive)</v>
          </cell>
          <cell r="H1486">
            <v>40</v>
          </cell>
          <cell r="I1486" t="str">
            <v>Mbps</v>
          </cell>
          <cell r="J1486">
            <v>40</v>
          </cell>
          <cell r="M1486">
            <v>150</v>
          </cell>
          <cell r="N1486" t="str">
            <v>GB</v>
          </cell>
          <cell r="O1486">
            <v>150</v>
          </cell>
          <cell r="P1486" t="str">
            <v>ZAR</v>
          </cell>
          <cell r="Q1486" t="str">
            <v>?</v>
          </cell>
          <cell r="R1486">
            <v>999</v>
          </cell>
          <cell r="S1486">
            <v>1099</v>
          </cell>
          <cell r="W1486" t="str">
            <v>Yes</v>
          </cell>
          <cell r="X1486" t="str">
            <v>No</v>
          </cell>
          <cell r="Y1486" t="str">
            <v>No</v>
          </cell>
          <cell r="AA1486" t="str">
            <v>Yes</v>
          </cell>
          <cell r="AB1486">
            <v>0.14000000000000001</v>
          </cell>
          <cell r="AC1486">
            <v>11.26</v>
          </cell>
          <cell r="AD1486">
            <v>97.6</v>
          </cell>
          <cell r="AE1486">
            <v>5.1102186610000002</v>
          </cell>
        </row>
        <row r="1487">
          <cell r="C1487" t="str">
            <v>South Africa</v>
          </cell>
          <cell r="D1487" t="str">
            <v>Axxess DSL [South Africa]</v>
          </cell>
          <cell r="E1487" t="str">
            <v>VDSL</v>
          </cell>
          <cell r="F1487" t="str">
            <v>Capped ADSL (All inclusive)</v>
          </cell>
          <cell r="H1487">
            <v>40</v>
          </cell>
          <cell r="I1487" t="str">
            <v>Mbps</v>
          </cell>
          <cell r="J1487">
            <v>40</v>
          </cell>
          <cell r="M1487">
            <v>200</v>
          </cell>
          <cell r="N1487" t="str">
            <v>GB</v>
          </cell>
          <cell r="O1487">
            <v>200</v>
          </cell>
          <cell r="P1487" t="str">
            <v>ZAR</v>
          </cell>
          <cell r="Q1487" t="str">
            <v>?</v>
          </cell>
          <cell r="R1487">
            <v>999</v>
          </cell>
          <cell r="S1487">
            <v>1299</v>
          </cell>
          <cell r="W1487" t="str">
            <v>Yes</v>
          </cell>
          <cell r="X1487" t="str">
            <v>No</v>
          </cell>
          <cell r="Y1487" t="str">
            <v>No</v>
          </cell>
          <cell r="AA1487" t="str">
            <v>Yes</v>
          </cell>
          <cell r="AB1487">
            <v>0.14000000000000001</v>
          </cell>
          <cell r="AC1487">
            <v>11.26</v>
          </cell>
          <cell r="AD1487">
            <v>115.36</v>
          </cell>
          <cell r="AE1487">
            <v>5.1102186610000002</v>
          </cell>
        </row>
        <row r="1488">
          <cell r="C1488" t="str">
            <v>South Africa</v>
          </cell>
          <cell r="D1488" t="str">
            <v>MWEB [South Africa]</v>
          </cell>
          <cell r="E1488" t="str">
            <v>ADSL</v>
          </cell>
          <cell r="F1488" t="str">
            <v>Uncapped ADSL (All inclusive)</v>
          </cell>
          <cell r="G1488" t="str">
            <v>Up to</v>
          </cell>
          <cell r="H1488">
            <v>1</v>
          </cell>
          <cell r="I1488" t="str">
            <v>Mbps</v>
          </cell>
          <cell r="J1488">
            <v>1</v>
          </cell>
          <cell r="M1488" t="str">
            <v>Unlimited</v>
          </cell>
          <cell r="O1488" t="str">
            <v>Unlimited</v>
          </cell>
          <cell r="P1488" t="str">
            <v>ZAR</v>
          </cell>
          <cell r="Q1488" t="str">
            <v>?</v>
          </cell>
          <cell r="R1488" t="str">
            <v>?</v>
          </cell>
          <cell r="S1488">
            <v>339</v>
          </cell>
          <cell r="W1488" t="str">
            <v>Yes</v>
          </cell>
          <cell r="X1488" t="str">
            <v>No</v>
          </cell>
          <cell r="Y1488" t="str">
            <v>No</v>
          </cell>
          <cell r="AA1488" t="str">
            <v>Yes</v>
          </cell>
          <cell r="AB1488">
            <v>0.14000000000000001</v>
          </cell>
          <cell r="AC1488">
            <v>11.26</v>
          </cell>
          <cell r="AD1488">
            <v>30.11</v>
          </cell>
          <cell r="AE1488">
            <v>5.1102186610000002</v>
          </cell>
        </row>
        <row r="1489">
          <cell r="C1489" t="str">
            <v>South Africa</v>
          </cell>
          <cell r="D1489" t="str">
            <v>MWEB [South Africa]</v>
          </cell>
          <cell r="E1489" t="str">
            <v>ADSL</v>
          </cell>
          <cell r="F1489" t="str">
            <v>Uncapped ADSL (All inclusive)</v>
          </cell>
          <cell r="G1489" t="str">
            <v>Up to</v>
          </cell>
          <cell r="H1489">
            <v>2</v>
          </cell>
          <cell r="I1489" t="str">
            <v>Mbps</v>
          </cell>
          <cell r="J1489">
            <v>2</v>
          </cell>
          <cell r="M1489" t="str">
            <v>Unlimited</v>
          </cell>
          <cell r="O1489" t="str">
            <v>Unlimited</v>
          </cell>
          <cell r="P1489" t="str">
            <v>ZAR</v>
          </cell>
          <cell r="Q1489" t="str">
            <v>?</v>
          </cell>
          <cell r="R1489" t="str">
            <v>?</v>
          </cell>
          <cell r="S1489">
            <v>449</v>
          </cell>
          <cell r="W1489" t="str">
            <v>Yes</v>
          </cell>
          <cell r="X1489" t="str">
            <v>No</v>
          </cell>
          <cell r="Y1489" t="str">
            <v>No</v>
          </cell>
          <cell r="AA1489" t="str">
            <v>Yes</v>
          </cell>
          <cell r="AB1489">
            <v>0.14000000000000001</v>
          </cell>
          <cell r="AC1489">
            <v>11.26</v>
          </cell>
          <cell r="AD1489">
            <v>39.880000000000003</v>
          </cell>
          <cell r="AE1489">
            <v>5.1102186610000002</v>
          </cell>
        </row>
        <row r="1490">
          <cell r="C1490" t="str">
            <v>South Africa</v>
          </cell>
          <cell r="D1490" t="str">
            <v>MWEB [South Africa]</v>
          </cell>
          <cell r="E1490" t="str">
            <v>ADSL</v>
          </cell>
          <cell r="F1490" t="str">
            <v>Uncapped ADSL (All inclusive)</v>
          </cell>
          <cell r="G1490" t="str">
            <v>Up to</v>
          </cell>
          <cell r="H1490">
            <v>4</v>
          </cell>
          <cell r="I1490" t="str">
            <v>Mbps</v>
          </cell>
          <cell r="J1490">
            <v>4</v>
          </cell>
          <cell r="M1490" t="str">
            <v>Unlimited</v>
          </cell>
          <cell r="O1490" t="str">
            <v>Unlimited</v>
          </cell>
          <cell r="P1490" t="str">
            <v>ZAR</v>
          </cell>
          <cell r="Q1490" t="str">
            <v>?</v>
          </cell>
          <cell r="R1490" t="str">
            <v>?</v>
          </cell>
          <cell r="S1490">
            <v>689</v>
          </cell>
          <cell r="W1490" t="str">
            <v>Yes</v>
          </cell>
          <cell r="X1490" t="str">
            <v>No</v>
          </cell>
          <cell r="Y1490" t="str">
            <v>No</v>
          </cell>
          <cell r="AA1490" t="str">
            <v>Yes</v>
          </cell>
          <cell r="AB1490">
            <v>0.14000000000000001</v>
          </cell>
          <cell r="AC1490">
            <v>11.26</v>
          </cell>
          <cell r="AD1490">
            <v>61.19</v>
          </cell>
          <cell r="AE1490">
            <v>5.1102186610000002</v>
          </cell>
        </row>
        <row r="1491">
          <cell r="C1491" t="str">
            <v>South Africa</v>
          </cell>
          <cell r="D1491" t="str">
            <v>MWEB [South Africa]</v>
          </cell>
          <cell r="E1491" t="str">
            <v>ADSL</v>
          </cell>
          <cell r="F1491" t="str">
            <v>Uncapped ADSL (All inclusive)</v>
          </cell>
          <cell r="G1491" t="str">
            <v>Up to</v>
          </cell>
          <cell r="H1491">
            <v>10</v>
          </cell>
          <cell r="I1491" t="str">
            <v>Mbps</v>
          </cell>
          <cell r="J1491">
            <v>10</v>
          </cell>
          <cell r="M1491" t="str">
            <v>Unlimited</v>
          </cell>
          <cell r="O1491" t="str">
            <v>Unlimited</v>
          </cell>
          <cell r="P1491" t="str">
            <v>ZAR</v>
          </cell>
          <cell r="Q1491" t="str">
            <v>?</v>
          </cell>
          <cell r="R1491" t="str">
            <v>?</v>
          </cell>
          <cell r="S1491">
            <v>899</v>
          </cell>
          <cell r="W1491" t="str">
            <v>Yes</v>
          </cell>
          <cell r="X1491" t="str">
            <v>No</v>
          </cell>
          <cell r="Y1491" t="str">
            <v>No</v>
          </cell>
          <cell r="AA1491" t="str">
            <v>Yes</v>
          </cell>
          <cell r="AB1491">
            <v>0.14000000000000001</v>
          </cell>
          <cell r="AC1491">
            <v>11.26</v>
          </cell>
          <cell r="AD1491">
            <v>79.84</v>
          </cell>
          <cell r="AE1491">
            <v>5.1102186610000002</v>
          </cell>
        </row>
        <row r="1492">
          <cell r="C1492" t="str">
            <v>South Africa</v>
          </cell>
          <cell r="D1492" t="str">
            <v>MWEB [South Africa]</v>
          </cell>
          <cell r="E1492" t="str">
            <v>VDSL</v>
          </cell>
          <cell r="F1492" t="str">
            <v>VDSL</v>
          </cell>
          <cell r="G1492" t="str">
            <v>Up to</v>
          </cell>
          <cell r="H1492">
            <v>20</v>
          </cell>
          <cell r="I1492" t="str">
            <v>Mbps</v>
          </cell>
          <cell r="J1492">
            <v>20</v>
          </cell>
          <cell r="M1492" t="str">
            <v>Unlimited</v>
          </cell>
          <cell r="O1492" t="str">
            <v>Unlimited</v>
          </cell>
          <cell r="P1492" t="str">
            <v>ZAR</v>
          </cell>
          <cell r="Q1492" t="str">
            <v>?</v>
          </cell>
          <cell r="R1492" t="str">
            <v>?</v>
          </cell>
          <cell r="S1492">
            <v>1498</v>
          </cell>
          <cell r="W1492" t="str">
            <v>Yes</v>
          </cell>
          <cell r="X1492" t="str">
            <v>No</v>
          </cell>
          <cell r="Y1492" t="str">
            <v>No</v>
          </cell>
          <cell r="AA1492" t="str">
            <v>Yes</v>
          </cell>
          <cell r="AB1492">
            <v>0.14000000000000001</v>
          </cell>
          <cell r="AC1492">
            <v>11.26</v>
          </cell>
          <cell r="AD1492">
            <v>133.04</v>
          </cell>
          <cell r="AE1492">
            <v>5.1102186610000002</v>
          </cell>
        </row>
        <row r="1493">
          <cell r="C1493" t="str">
            <v>South Africa</v>
          </cell>
          <cell r="D1493" t="str">
            <v>MWEB [South Africa]</v>
          </cell>
          <cell r="E1493" t="str">
            <v>VDSL</v>
          </cell>
          <cell r="F1493" t="str">
            <v>VDSL</v>
          </cell>
          <cell r="G1493" t="str">
            <v>Up to</v>
          </cell>
          <cell r="H1493">
            <v>40</v>
          </cell>
          <cell r="I1493" t="str">
            <v>Mbps</v>
          </cell>
          <cell r="J1493">
            <v>40</v>
          </cell>
          <cell r="M1493" t="str">
            <v>Unlimited</v>
          </cell>
          <cell r="O1493" t="str">
            <v>Unlimited</v>
          </cell>
          <cell r="P1493" t="str">
            <v>ZAR</v>
          </cell>
          <cell r="Q1493" t="str">
            <v>?</v>
          </cell>
          <cell r="R1493" t="str">
            <v>?</v>
          </cell>
          <cell r="S1493">
            <v>2398</v>
          </cell>
          <cell r="W1493" t="str">
            <v>Yes</v>
          </cell>
          <cell r="X1493" t="str">
            <v>No</v>
          </cell>
          <cell r="Y1493" t="str">
            <v>No</v>
          </cell>
          <cell r="AA1493" t="str">
            <v>Yes</v>
          </cell>
          <cell r="AB1493">
            <v>0.14000000000000001</v>
          </cell>
          <cell r="AC1493">
            <v>11.26</v>
          </cell>
          <cell r="AD1493">
            <v>212.97</v>
          </cell>
          <cell r="AE1493">
            <v>5.1102186610000002</v>
          </cell>
        </row>
        <row r="1494">
          <cell r="C1494" t="str">
            <v>South Africa</v>
          </cell>
          <cell r="D1494" t="str">
            <v>MWEB [South Africa]</v>
          </cell>
          <cell r="E1494" t="str">
            <v>ADSL</v>
          </cell>
          <cell r="F1494" t="str">
            <v>Capped ADSL (All inclusive)</v>
          </cell>
          <cell r="G1494" t="str">
            <v>Up to</v>
          </cell>
          <cell r="H1494">
            <v>2</v>
          </cell>
          <cell r="I1494" t="str">
            <v>Mbps</v>
          </cell>
          <cell r="J1494">
            <v>2</v>
          </cell>
          <cell r="M1494">
            <v>1</v>
          </cell>
          <cell r="N1494" t="str">
            <v>GB</v>
          </cell>
          <cell r="O1494">
            <v>1</v>
          </cell>
          <cell r="P1494" t="str">
            <v>ZAR</v>
          </cell>
          <cell r="Q1494" t="str">
            <v>?</v>
          </cell>
          <cell r="R1494" t="str">
            <v>?</v>
          </cell>
          <cell r="S1494">
            <v>159</v>
          </cell>
          <cell r="W1494" t="str">
            <v>Yes</v>
          </cell>
          <cell r="X1494" t="str">
            <v>No</v>
          </cell>
          <cell r="Y1494" t="str">
            <v>No</v>
          </cell>
          <cell r="AA1494" t="str">
            <v>Yes</v>
          </cell>
          <cell r="AB1494">
            <v>0.14000000000000001</v>
          </cell>
          <cell r="AC1494">
            <v>11.26</v>
          </cell>
          <cell r="AD1494">
            <v>14.12</v>
          </cell>
          <cell r="AE1494">
            <v>5.1102186610000002</v>
          </cell>
        </row>
        <row r="1495">
          <cell r="C1495" t="str">
            <v>South Africa</v>
          </cell>
          <cell r="D1495" t="str">
            <v>MWEB [South Africa]</v>
          </cell>
          <cell r="E1495" t="str">
            <v>ADSL</v>
          </cell>
          <cell r="F1495" t="str">
            <v>Capped ADSL (All inclusive)</v>
          </cell>
          <cell r="G1495" t="str">
            <v>Up to</v>
          </cell>
          <cell r="H1495">
            <v>4</v>
          </cell>
          <cell r="I1495" t="str">
            <v>Mbps</v>
          </cell>
          <cell r="J1495">
            <v>4</v>
          </cell>
          <cell r="M1495">
            <v>1</v>
          </cell>
          <cell r="N1495" t="str">
            <v>GB</v>
          </cell>
          <cell r="O1495">
            <v>1</v>
          </cell>
          <cell r="P1495" t="str">
            <v>ZAR</v>
          </cell>
          <cell r="Q1495" t="str">
            <v>?</v>
          </cell>
          <cell r="R1495" t="str">
            <v>?</v>
          </cell>
          <cell r="S1495">
            <v>279</v>
          </cell>
          <cell r="W1495" t="str">
            <v>Yes</v>
          </cell>
          <cell r="X1495" t="str">
            <v>No</v>
          </cell>
          <cell r="Y1495" t="str">
            <v>No</v>
          </cell>
          <cell r="AA1495" t="str">
            <v>Yes</v>
          </cell>
          <cell r="AB1495">
            <v>0.14000000000000001</v>
          </cell>
          <cell r="AC1495">
            <v>11.26</v>
          </cell>
          <cell r="AD1495">
            <v>24.78</v>
          </cell>
          <cell r="AE1495">
            <v>5.1102186610000002</v>
          </cell>
        </row>
        <row r="1496">
          <cell r="C1496" t="str">
            <v>South Africa</v>
          </cell>
          <cell r="D1496" t="str">
            <v>MWEB [South Africa]</v>
          </cell>
          <cell r="E1496" t="str">
            <v>ADSL</v>
          </cell>
          <cell r="F1496" t="str">
            <v>Capped ADSL (All inclusive)</v>
          </cell>
          <cell r="G1496" t="str">
            <v>Up to</v>
          </cell>
          <cell r="H1496">
            <v>10</v>
          </cell>
          <cell r="I1496" t="str">
            <v>Mbps</v>
          </cell>
          <cell r="J1496">
            <v>10</v>
          </cell>
          <cell r="M1496">
            <v>1</v>
          </cell>
          <cell r="N1496" t="str">
            <v>GB</v>
          </cell>
          <cell r="O1496">
            <v>1</v>
          </cell>
          <cell r="P1496" t="str">
            <v>ZAR</v>
          </cell>
          <cell r="Q1496" t="str">
            <v>?</v>
          </cell>
          <cell r="R1496" t="str">
            <v>?</v>
          </cell>
          <cell r="S1496">
            <v>389</v>
          </cell>
          <cell r="W1496" t="str">
            <v>Yes</v>
          </cell>
          <cell r="X1496" t="str">
            <v>No</v>
          </cell>
          <cell r="Y1496" t="str">
            <v>No</v>
          </cell>
          <cell r="AA1496" t="str">
            <v>Yes</v>
          </cell>
          <cell r="AB1496">
            <v>0.14000000000000001</v>
          </cell>
          <cell r="AC1496">
            <v>11.26</v>
          </cell>
          <cell r="AD1496">
            <v>34.549999999999997</v>
          </cell>
          <cell r="AE1496">
            <v>5.1102186610000002</v>
          </cell>
        </row>
        <row r="1497">
          <cell r="C1497" t="str">
            <v>South Africa</v>
          </cell>
          <cell r="D1497" t="str">
            <v>MWEB [South Africa]</v>
          </cell>
          <cell r="E1497" t="str">
            <v>ADSL</v>
          </cell>
          <cell r="F1497" t="str">
            <v>Capped ADSL (All inclusive)</v>
          </cell>
          <cell r="G1497" t="str">
            <v>Up to</v>
          </cell>
          <cell r="H1497">
            <v>2</v>
          </cell>
          <cell r="I1497" t="str">
            <v>Mbps</v>
          </cell>
          <cell r="J1497">
            <v>2</v>
          </cell>
          <cell r="M1497">
            <v>5</v>
          </cell>
          <cell r="N1497" t="str">
            <v>GB</v>
          </cell>
          <cell r="O1497">
            <v>5</v>
          </cell>
          <cell r="P1497" t="str">
            <v>ZAR</v>
          </cell>
          <cell r="Q1497" t="str">
            <v>?</v>
          </cell>
          <cell r="R1497" t="str">
            <v>?</v>
          </cell>
          <cell r="S1497">
            <v>219</v>
          </cell>
          <cell r="W1497" t="str">
            <v>Yes</v>
          </cell>
          <cell r="X1497" t="str">
            <v>No</v>
          </cell>
          <cell r="Y1497" t="str">
            <v>No</v>
          </cell>
          <cell r="AA1497" t="str">
            <v>Yes</v>
          </cell>
          <cell r="AB1497">
            <v>0.14000000000000001</v>
          </cell>
          <cell r="AC1497">
            <v>11.26</v>
          </cell>
          <cell r="AD1497">
            <v>19.45</v>
          </cell>
          <cell r="AE1497">
            <v>5.1102186610000002</v>
          </cell>
        </row>
        <row r="1498">
          <cell r="C1498" t="str">
            <v>South Africa</v>
          </cell>
          <cell r="D1498" t="str">
            <v>MWEB [South Africa]</v>
          </cell>
          <cell r="E1498" t="str">
            <v>ADSL</v>
          </cell>
          <cell r="F1498" t="str">
            <v>Capped ADSL (All inclusive)</v>
          </cell>
          <cell r="G1498" t="str">
            <v>Up to</v>
          </cell>
          <cell r="H1498">
            <v>4</v>
          </cell>
          <cell r="I1498" t="str">
            <v>Mbps</v>
          </cell>
          <cell r="J1498">
            <v>4</v>
          </cell>
          <cell r="M1498">
            <v>5</v>
          </cell>
          <cell r="N1498" t="str">
            <v>GB</v>
          </cell>
          <cell r="O1498">
            <v>5</v>
          </cell>
          <cell r="P1498" t="str">
            <v>ZAR</v>
          </cell>
          <cell r="Q1498" t="str">
            <v>?</v>
          </cell>
          <cell r="R1498" t="str">
            <v>?</v>
          </cell>
          <cell r="S1498">
            <v>349</v>
          </cell>
          <cell r="W1498" t="str">
            <v>Yes</v>
          </cell>
          <cell r="X1498" t="str">
            <v>No</v>
          </cell>
          <cell r="Y1498" t="str">
            <v>No</v>
          </cell>
          <cell r="AA1498" t="str">
            <v>Yes</v>
          </cell>
          <cell r="AB1498">
            <v>0.14000000000000001</v>
          </cell>
          <cell r="AC1498">
            <v>11.26</v>
          </cell>
          <cell r="AD1498">
            <v>30.99</v>
          </cell>
          <cell r="AE1498">
            <v>5.1102186610000002</v>
          </cell>
        </row>
        <row r="1499">
          <cell r="C1499" t="str">
            <v>South Africa</v>
          </cell>
          <cell r="D1499" t="str">
            <v>MWEB [South Africa]</v>
          </cell>
          <cell r="E1499" t="str">
            <v>ADSL</v>
          </cell>
          <cell r="F1499" t="str">
            <v>Capped ADSL (All inclusive)</v>
          </cell>
          <cell r="G1499" t="str">
            <v>Up to</v>
          </cell>
          <cell r="H1499">
            <v>10</v>
          </cell>
          <cell r="I1499" t="str">
            <v>Mbps</v>
          </cell>
          <cell r="J1499">
            <v>10</v>
          </cell>
          <cell r="M1499">
            <v>5</v>
          </cell>
          <cell r="N1499" t="str">
            <v>GB</v>
          </cell>
          <cell r="O1499">
            <v>5</v>
          </cell>
          <cell r="P1499" t="str">
            <v>ZAR</v>
          </cell>
          <cell r="Q1499" t="str">
            <v>?</v>
          </cell>
          <cell r="R1499" t="str">
            <v>?</v>
          </cell>
          <cell r="S1499">
            <v>459</v>
          </cell>
          <cell r="W1499" t="str">
            <v>Yes</v>
          </cell>
          <cell r="X1499" t="str">
            <v>No</v>
          </cell>
          <cell r="Y1499" t="str">
            <v>No</v>
          </cell>
          <cell r="AA1499" t="str">
            <v>Yes</v>
          </cell>
          <cell r="AB1499">
            <v>0.14000000000000001</v>
          </cell>
          <cell r="AC1499">
            <v>11.26</v>
          </cell>
          <cell r="AD1499">
            <v>40.76</v>
          </cell>
          <cell r="AE1499">
            <v>5.1102186610000002</v>
          </cell>
        </row>
        <row r="1500">
          <cell r="C1500" t="str">
            <v>South Africa</v>
          </cell>
          <cell r="D1500" t="str">
            <v>MWEB [South Africa]</v>
          </cell>
          <cell r="E1500" t="str">
            <v>ADSL</v>
          </cell>
          <cell r="F1500" t="str">
            <v>Capped ADSL (All inclusive)</v>
          </cell>
          <cell r="G1500" t="str">
            <v>Up to</v>
          </cell>
          <cell r="H1500">
            <v>4</v>
          </cell>
          <cell r="I1500" t="str">
            <v>Mbps</v>
          </cell>
          <cell r="J1500">
            <v>4</v>
          </cell>
          <cell r="M1500">
            <v>50</v>
          </cell>
          <cell r="N1500" t="str">
            <v>GB</v>
          </cell>
          <cell r="O1500">
            <v>50</v>
          </cell>
          <cell r="P1500" t="str">
            <v>ZAR</v>
          </cell>
          <cell r="Q1500" t="str">
            <v>?</v>
          </cell>
          <cell r="R1500" t="str">
            <v>?</v>
          </cell>
          <cell r="S1500">
            <v>499</v>
          </cell>
          <cell r="W1500" t="str">
            <v>Yes</v>
          </cell>
          <cell r="X1500" t="str">
            <v>No</v>
          </cell>
          <cell r="Y1500" t="str">
            <v>No</v>
          </cell>
          <cell r="AA1500" t="str">
            <v>Yes</v>
          </cell>
          <cell r="AB1500">
            <v>0.14000000000000001</v>
          </cell>
          <cell r="AC1500">
            <v>11.26</v>
          </cell>
          <cell r="AD1500">
            <v>44.32</v>
          </cell>
          <cell r="AE1500">
            <v>5.1102186610000002</v>
          </cell>
        </row>
        <row r="1501">
          <cell r="C1501" t="str">
            <v>South Africa</v>
          </cell>
          <cell r="D1501" t="str">
            <v>MWEB [South Africa]</v>
          </cell>
          <cell r="E1501" t="str">
            <v>ADSL</v>
          </cell>
          <cell r="F1501" t="str">
            <v>Capped ADSL (All inclusive)</v>
          </cell>
          <cell r="G1501" t="str">
            <v>Up to</v>
          </cell>
          <cell r="H1501">
            <v>10</v>
          </cell>
          <cell r="I1501" t="str">
            <v>Mbps</v>
          </cell>
          <cell r="J1501">
            <v>10</v>
          </cell>
          <cell r="M1501">
            <v>50</v>
          </cell>
          <cell r="N1501" t="str">
            <v>GB</v>
          </cell>
          <cell r="O1501">
            <v>50</v>
          </cell>
          <cell r="P1501" t="str">
            <v>ZAR</v>
          </cell>
          <cell r="Q1501" t="str">
            <v>?</v>
          </cell>
          <cell r="R1501" t="str">
            <v>?</v>
          </cell>
          <cell r="S1501">
            <v>599</v>
          </cell>
          <cell r="W1501" t="str">
            <v>Yes</v>
          </cell>
          <cell r="X1501" t="str">
            <v>No</v>
          </cell>
          <cell r="Y1501" t="str">
            <v>No</v>
          </cell>
          <cell r="AA1501" t="str">
            <v>Yes</v>
          </cell>
          <cell r="AB1501">
            <v>0.14000000000000001</v>
          </cell>
          <cell r="AC1501">
            <v>11.26</v>
          </cell>
          <cell r="AD1501">
            <v>53.2</v>
          </cell>
          <cell r="AE1501">
            <v>5.1102186610000002</v>
          </cell>
        </row>
        <row r="1502">
          <cell r="C1502" t="str">
            <v>South Africa</v>
          </cell>
          <cell r="D1502" t="str">
            <v>MWEB [South Africa]</v>
          </cell>
          <cell r="E1502" t="str">
            <v>ADSL</v>
          </cell>
          <cell r="F1502" t="str">
            <v>Capped ADSL (All inclusive)</v>
          </cell>
          <cell r="G1502" t="str">
            <v>Up to</v>
          </cell>
          <cell r="H1502">
            <v>4</v>
          </cell>
          <cell r="I1502" t="str">
            <v>Mbps</v>
          </cell>
          <cell r="J1502">
            <v>4</v>
          </cell>
          <cell r="M1502">
            <v>100</v>
          </cell>
          <cell r="N1502" t="str">
            <v>GB</v>
          </cell>
          <cell r="O1502">
            <v>100</v>
          </cell>
          <cell r="P1502" t="str">
            <v>ZAR</v>
          </cell>
          <cell r="Q1502" t="str">
            <v>?</v>
          </cell>
          <cell r="R1502" t="str">
            <v>?</v>
          </cell>
          <cell r="S1502">
            <v>699</v>
          </cell>
          <cell r="W1502" t="str">
            <v>Yes</v>
          </cell>
          <cell r="X1502" t="str">
            <v>No</v>
          </cell>
          <cell r="Y1502" t="str">
            <v>No</v>
          </cell>
          <cell r="AA1502" t="str">
            <v>Yes</v>
          </cell>
          <cell r="AB1502">
            <v>0.14000000000000001</v>
          </cell>
          <cell r="AC1502">
            <v>11.26</v>
          </cell>
          <cell r="AD1502">
            <v>62.08</v>
          </cell>
          <cell r="AE1502">
            <v>5.1102186610000002</v>
          </cell>
        </row>
        <row r="1503">
          <cell r="C1503" t="str">
            <v>South Africa</v>
          </cell>
          <cell r="D1503" t="str">
            <v>MWEB [South Africa]</v>
          </cell>
          <cell r="E1503" t="str">
            <v>ADSL</v>
          </cell>
          <cell r="F1503" t="str">
            <v>Capped ADSL (All inclusive)</v>
          </cell>
          <cell r="G1503" t="str">
            <v>Up to</v>
          </cell>
          <cell r="H1503">
            <v>10</v>
          </cell>
          <cell r="I1503" t="str">
            <v>Mbps</v>
          </cell>
          <cell r="J1503">
            <v>10</v>
          </cell>
          <cell r="M1503">
            <v>100</v>
          </cell>
          <cell r="N1503" t="str">
            <v>GB</v>
          </cell>
          <cell r="O1503">
            <v>100</v>
          </cell>
          <cell r="P1503" t="str">
            <v>ZAR</v>
          </cell>
          <cell r="Q1503" t="str">
            <v>?</v>
          </cell>
          <cell r="R1503" t="str">
            <v>?</v>
          </cell>
          <cell r="S1503">
            <v>809</v>
          </cell>
          <cell r="W1503" t="str">
            <v>Yes</v>
          </cell>
          <cell r="X1503" t="str">
            <v>No</v>
          </cell>
          <cell r="Y1503" t="str">
            <v>No</v>
          </cell>
          <cell r="AA1503" t="str">
            <v>Yes</v>
          </cell>
          <cell r="AB1503">
            <v>0.14000000000000001</v>
          </cell>
          <cell r="AC1503">
            <v>11.26</v>
          </cell>
          <cell r="AD1503">
            <v>71.849999999999994</v>
          </cell>
          <cell r="AE1503">
            <v>5.1102186610000002</v>
          </cell>
        </row>
        <row r="1504">
          <cell r="C1504" t="str">
            <v>South Africa</v>
          </cell>
          <cell r="D1504" t="str">
            <v>Telkom Internet [South Africa]</v>
          </cell>
          <cell r="E1504" t="str">
            <v>ADSL</v>
          </cell>
          <cell r="F1504" t="str">
            <v>do Basic</v>
          </cell>
          <cell r="G1504" t="str">
            <v>Up to</v>
          </cell>
          <cell r="H1504">
            <v>2</v>
          </cell>
          <cell r="I1504" t="str">
            <v>Mbps</v>
          </cell>
          <cell r="J1504">
            <v>2</v>
          </cell>
          <cell r="M1504">
            <v>10</v>
          </cell>
          <cell r="N1504" t="str">
            <v>GB</v>
          </cell>
          <cell r="O1504">
            <v>10</v>
          </cell>
          <cell r="P1504" t="str">
            <v>ZAR</v>
          </cell>
          <cell r="Q1504" t="str">
            <v>?</v>
          </cell>
          <cell r="R1504">
            <v>689</v>
          </cell>
          <cell r="S1504">
            <v>219</v>
          </cell>
          <cell r="W1504" t="str">
            <v>Yes</v>
          </cell>
          <cell r="X1504" t="str">
            <v>No</v>
          </cell>
          <cell r="Y1504" t="str">
            <v>No</v>
          </cell>
          <cell r="AA1504" t="str">
            <v>Yes</v>
          </cell>
          <cell r="AB1504">
            <v>0.14000000000000001</v>
          </cell>
          <cell r="AC1504">
            <v>11.26</v>
          </cell>
          <cell r="AD1504">
            <v>19.45</v>
          </cell>
          <cell r="AE1504">
            <v>5.1102186610000002</v>
          </cell>
        </row>
        <row r="1505">
          <cell r="C1505" t="str">
            <v>South Africa</v>
          </cell>
          <cell r="D1505" t="str">
            <v>Telkom Internet [South Africa]</v>
          </cell>
          <cell r="E1505" t="str">
            <v>ADSL</v>
          </cell>
          <cell r="F1505" t="str">
            <v>do Advanced</v>
          </cell>
          <cell r="G1505" t="str">
            <v>Up to</v>
          </cell>
          <cell r="H1505">
            <v>4</v>
          </cell>
          <cell r="I1505" t="str">
            <v>Mbps</v>
          </cell>
          <cell r="J1505">
            <v>4</v>
          </cell>
          <cell r="M1505">
            <v>20</v>
          </cell>
          <cell r="N1505" t="str">
            <v>GB</v>
          </cell>
          <cell r="O1505">
            <v>20</v>
          </cell>
          <cell r="P1505" t="str">
            <v>ZAR</v>
          </cell>
          <cell r="Q1505" t="str">
            <v>?</v>
          </cell>
          <cell r="R1505">
            <v>689</v>
          </cell>
          <cell r="S1505">
            <v>395</v>
          </cell>
          <cell r="W1505" t="str">
            <v>Yes</v>
          </cell>
          <cell r="X1505" t="str">
            <v>No</v>
          </cell>
          <cell r="Y1505" t="str">
            <v>No</v>
          </cell>
          <cell r="AA1505" t="str">
            <v>Yes</v>
          </cell>
          <cell r="AB1505">
            <v>0.14000000000000001</v>
          </cell>
          <cell r="AC1505">
            <v>11.26</v>
          </cell>
          <cell r="AD1505">
            <v>35.08</v>
          </cell>
          <cell r="AE1505">
            <v>5.1102186610000002</v>
          </cell>
        </row>
        <row r="1506">
          <cell r="C1506" t="str">
            <v>South Africa</v>
          </cell>
          <cell r="D1506" t="str">
            <v>Telkom Internet [South Africa]</v>
          </cell>
          <cell r="E1506" t="str">
            <v>ADSL</v>
          </cell>
          <cell r="F1506" t="str">
            <v>do Premium Plus</v>
          </cell>
          <cell r="G1506" t="str">
            <v>Up to</v>
          </cell>
          <cell r="H1506">
            <v>10</v>
          </cell>
          <cell r="I1506" t="str">
            <v>Mbps</v>
          </cell>
          <cell r="J1506">
            <v>10</v>
          </cell>
          <cell r="M1506">
            <v>50</v>
          </cell>
          <cell r="N1506" t="str">
            <v>GB</v>
          </cell>
          <cell r="O1506">
            <v>50</v>
          </cell>
          <cell r="P1506" t="str">
            <v>ZAR</v>
          </cell>
          <cell r="Q1506" t="str">
            <v>?</v>
          </cell>
          <cell r="R1506">
            <v>689</v>
          </cell>
          <cell r="S1506">
            <v>584</v>
          </cell>
          <cell r="W1506" t="str">
            <v>Yes</v>
          </cell>
          <cell r="X1506" t="str">
            <v>No</v>
          </cell>
          <cell r="Y1506" t="str">
            <v>No</v>
          </cell>
          <cell r="AA1506" t="str">
            <v>Yes</v>
          </cell>
          <cell r="AB1506">
            <v>0.14000000000000001</v>
          </cell>
          <cell r="AC1506">
            <v>11.26</v>
          </cell>
          <cell r="AD1506">
            <v>51.87</v>
          </cell>
          <cell r="AE1506">
            <v>5.1102186610000002</v>
          </cell>
        </row>
        <row r="1507">
          <cell r="C1507" t="str">
            <v>South Africa</v>
          </cell>
          <cell r="D1507" t="str">
            <v>Telkom Internet [South Africa]</v>
          </cell>
          <cell r="E1507" t="str">
            <v>ADSL</v>
          </cell>
          <cell r="F1507" t="str">
            <v>do Elite</v>
          </cell>
          <cell r="G1507" t="str">
            <v>Up to</v>
          </cell>
          <cell r="H1507">
            <v>20</v>
          </cell>
          <cell r="I1507" t="str">
            <v>Mbps</v>
          </cell>
          <cell r="J1507">
            <v>20</v>
          </cell>
          <cell r="M1507">
            <v>50</v>
          </cell>
          <cell r="N1507" t="str">
            <v>GB</v>
          </cell>
          <cell r="O1507">
            <v>50</v>
          </cell>
          <cell r="P1507" t="str">
            <v>ZAR</v>
          </cell>
          <cell r="Q1507" t="str">
            <v>?</v>
          </cell>
          <cell r="R1507">
            <v>689</v>
          </cell>
          <cell r="S1507">
            <v>601</v>
          </cell>
          <cell r="W1507" t="str">
            <v>Yes</v>
          </cell>
          <cell r="X1507" t="str">
            <v>No</v>
          </cell>
          <cell r="Y1507" t="str">
            <v>No</v>
          </cell>
          <cell r="AA1507" t="str">
            <v>Yes</v>
          </cell>
          <cell r="AB1507">
            <v>0.14000000000000001</v>
          </cell>
          <cell r="AC1507">
            <v>11.26</v>
          </cell>
          <cell r="AD1507">
            <v>53.37</v>
          </cell>
          <cell r="AE1507">
            <v>5.1102186610000002</v>
          </cell>
        </row>
        <row r="1508">
          <cell r="C1508" t="str">
            <v>South Africa</v>
          </cell>
          <cell r="D1508" t="str">
            <v>Telkom Internet [South Africa]</v>
          </cell>
          <cell r="E1508" t="str">
            <v>VDSL</v>
          </cell>
          <cell r="F1508" t="str">
            <v>do Elite Plus</v>
          </cell>
          <cell r="G1508" t="str">
            <v>Up to</v>
          </cell>
          <cell r="H1508">
            <v>40</v>
          </cell>
          <cell r="I1508" t="str">
            <v>Mbps</v>
          </cell>
          <cell r="J1508">
            <v>40</v>
          </cell>
          <cell r="M1508">
            <v>100</v>
          </cell>
          <cell r="N1508" t="str">
            <v>GB</v>
          </cell>
          <cell r="O1508">
            <v>100</v>
          </cell>
          <cell r="P1508" t="str">
            <v>ZAR</v>
          </cell>
          <cell r="Q1508" t="str">
            <v>?</v>
          </cell>
          <cell r="R1508">
            <v>1249</v>
          </cell>
          <cell r="S1508">
            <v>839</v>
          </cell>
          <cell r="W1508" t="str">
            <v>Yes</v>
          </cell>
          <cell r="X1508" t="str">
            <v>No</v>
          </cell>
          <cell r="Y1508" t="str">
            <v>No</v>
          </cell>
          <cell r="AA1508" t="str">
            <v>Yes</v>
          </cell>
          <cell r="AB1508">
            <v>0.14000000000000001</v>
          </cell>
          <cell r="AC1508">
            <v>11.26</v>
          </cell>
          <cell r="AD1508">
            <v>74.510000000000005</v>
          </cell>
          <cell r="AE1508">
            <v>5.1102186610000002</v>
          </cell>
        </row>
        <row r="1509">
          <cell r="C1509" t="str">
            <v>South Africa</v>
          </cell>
          <cell r="D1509" t="str">
            <v>Telkom Internet [South Africa]</v>
          </cell>
          <cell r="E1509" t="str">
            <v>ADSL</v>
          </cell>
          <cell r="F1509" t="str">
            <v>doUncapped Basic</v>
          </cell>
          <cell r="G1509" t="str">
            <v>Up to</v>
          </cell>
          <cell r="H1509">
            <v>2</v>
          </cell>
          <cell r="I1509" t="str">
            <v>Mbps</v>
          </cell>
          <cell r="J1509">
            <v>2</v>
          </cell>
          <cell r="M1509" t="str">
            <v>Unlimited</v>
          </cell>
          <cell r="O1509" t="str">
            <v>Unlimited</v>
          </cell>
          <cell r="P1509" t="str">
            <v>ZAR</v>
          </cell>
          <cell r="Q1509" t="str">
            <v>?</v>
          </cell>
          <cell r="R1509">
            <v>689</v>
          </cell>
          <cell r="S1509">
            <v>349</v>
          </cell>
          <cell r="W1509" t="str">
            <v>Yes</v>
          </cell>
          <cell r="X1509" t="str">
            <v>No</v>
          </cell>
          <cell r="Y1509" t="str">
            <v>No</v>
          </cell>
          <cell r="AA1509" t="str">
            <v>Yes</v>
          </cell>
          <cell r="AB1509">
            <v>0.14000000000000001</v>
          </cell>
          <cell r="AC1509">
            <v>11.26</v>
          </cell>
          <cell r="AD1509">
            <v>30.99</v>
          </cell>
          <cell r="AE1509">
            <v>5.1102186610000002</v>
          </cell>
        </row>
        <row r="1510">
          <cell r="C1510" t="str">
            <v>South Africa</v>
          </cell>
          <cell r="D1510" t="str">
            <v>Telkom Internet [South Africa]</v>
          </cell>
          <cell r="E1510" t="str">
            <v>ADSL</v>
          </cell>
          <cell r="F1510" t="str">
            <v>doUncapped Advanced</v>
          </cell>
          <cell r="G1510" t="str">
            <v>Up to</v>
          </cell>
          <cell r="H1510">
            <v>4</v>
          </cell>
          <cell r="I1510" t="str">
            <v>Mbps</v>
          </cell>
          <cell r="J1510">
            <v>4</v>
          </cell>
          <cell r="M1510" t="str">
            <v>Unlimited</v>
          </cell>
          <cell r="O1510" t="str">
            <v>Unlimited</v>
          </cell>
          <cell r="P1510" t="str">
            <v>ZAR</v>
          </cell>
          <cell r="Q1510" t="str">
            <v>?</v>
          </cell>
          <cell r="R1510">
            <v>689</v>
          </cell>
          <cell r="S1510">
            <v>585</v>
          </cell>
          <cell r="W1510" t="str">
            <v>Yes</v>
          </cell>
          <cell r="X1510" t="str">
            <v>No</v>
          </cell>
          <cell r="Y1510" t="str">
            <v>No</v>
          </cell>
          <cell r="AA1510" t="str">
            <v>Yes</v>
          </cell>
          <cell r="AB1510">
            <v>0.14000000000000001</v>
          </cell>
          <cell r="AC1510">
            <v>11.26</v>
          </cell>
          <cell r="AD1510">
            <v>51.95</v>
          </cell>
          <cell r="AE1510">
            <v>5.1102186610000002</v>
          </cell>
        </row>
        <row r="1511">
          <cell r="C1511" t="str">
            <v>South Africa</v>
          </cell>
          <cell r="D1511" t="str">
            <v>Telkom Internet [South Africa]</v>
          </cell>
          <cell r="E1511" t="str">
            <v>ADSL</v>
          </cell>
          <cell r="F1511" t="str">
            <v>doUncapped Premium Plus</v>
          </cell>
          <cell r="G1511" t="str">
            <v>Up to</v>
          </cell>
          <cell r="H1511">
            <v>10</v>
          </cell>
          <cell r="I1511" t="str">
            <v>Mbps</v>
          </cell>
          <cell r="J1511">
            <v>10</v>
          </cell>
          <cell r="M1511" t="str">
            <v>Unlimited</v>
          </cell>
          <cell r="O1511" t="str">
            <v>Unlimited</v>
          </cell>
          <cell r="P1511" t="str">
            <v>ZAR</v>
          </cell>
          <cell r="Q1511" t="str">
            <v>?</v>
          </cell>
          <cell r="R1511">
            <v>689</v>
          </cell>
          <cell r="S1511">
            <v>999</v>
          </cell>
          <cell r="W1511" t="str">
            <v>Yes</v>
          </cell>
          <cell r="X1511" t="str">
            <v>No</v>
          </cell>
          <cell r="Y1511" t="str">
            <v>No</v>
          </cell>
          <cell r="AA1511" t="str">
            <v>Yes</v>
          </cell>
          <cell r="AB1511">
            <v>0.14000000000000001</v>
          </cell>
          <cell r="AC1511">
            <v>11.26</v>
          </cell>
          <cell r="AD1511">
            <v>88.72</v>
          </cell>
          <cell r="AE1511">
            <v>5.1102186610000002</v>
          </cell>
        </row>
        <row r="1512">
          <cell r="C1512" t="str">
            <v>South Africa</v>
          </cell>
          <cell r="D1512" t="str">
            <v>Telkom Internet [South Africa]</v>
          </cell>
          <cell r="E1512" t="str">
            <v>ADSL</v>
          </cell>
          <cell r="F1512" t="str">
            <v>doUncapped Elite</v>
          </cell>
          <cell r="G1512" t="str">
            <v>Up to</v>
          </cell>
          <cell r="H1512">
            <v>20</v>
          </cell>
          <cell r="I1512" t="str">
            <v>Mbps</v>
          </cell>
          <cell r="J1512">
            <v>20</v>
          </cell>
          <cell r="M1512" t="str">
            <v>Unlimited</v>
          </cell>
          <cell r="O1512" t="str">
            <v>Unlimited</v>
          </cell>
          <cell r="P1512" t="str">
            <v>ZAR</v>
          </cell>
          <cell r="Q1512" t="str">
            <v>?</v>
          </cell>
          <cell r="R1512">
            <v>689</v>
          </cell>
          <cell r="S1512">
            <v>1598</v>
          </cell>
          <cell r="W1512" t="str">
            <v>Yes</v>
          </cell>
          <cell r="X1512" t="str">
            <v>No</v>
          </cell>
          <cell r="Y1512" t="str">
            <v>No</v>
          </cell>
          <cell r="AA1512" t="str">
            <v>Yes</v>
          </cell>
          <cell r="AB1512">
            <v>0.14000000000000001</v>
          </cell>
          <cell r="AC1512">
            <v>11.26</v>
          </cell>
          <cell r="AD1512">
            <v>141.91999999999999</v>
          </cell>
          <cell r="AE1512">
            <v>5.1102186610000002</v>
          </cell>
        </row>
        <row r="1513">
          <cell r="C1513" t="str">
            <v>South Africa</v>
          </cell>
          <cell r="D1513" t="str">
            <v>Telkom Internet [South Africa]</v>
          </cell>
          <cell r="E1513" t="str">
            <v>VDSL</v>
          </cell>
          <cell r="F1513" t="str">
            <v>doUncapped Elite Plus</v>
          </cell>
          <cell r="G1513" t="str">
            <v>Up to</v>
          </cell>
          <cell r="H1513">
            <v>40</v>
          </cell>
          <cell r="I1513" t="str">
            <v>Mbps</v>
          </cell>
          <cell r="J1513">
            <v>40</v>
          </cell>
          <cell r="M1513" t="str">
            <v>Unlimited</v>
          </cell>
          <cell r="O1513" t="str">
            <v>Unlimited</v>
          </cell>
          <cell r="P1513" t="str">
            <v>ZAR</v>
          </cell>
          <cell r="Q1513" t="str">
            <v>?</v>
          </cell>
          <cell r="R1513">
            <v>1249</v>
          </cell>
          <cell r="S1513">
            <v>2398</v>
          </cell>
          <cell r="W1513" t="str">
            <v>Yes</v>
          </cell>
          <cell r="X1513" t="str">
            <v>No</v>
          </cell>
          <cell r="Y1513" t="str">
            <v>No</v>
          </cell>
          <cell r="AA1513" t="str">
            <v>Yes</v>
          </cell>
          <cell r="AB1513">
            <v>0.14000000000000001</v>
          </cell>
          <cell r="AC1513">
            <v>11.26</v>
          </cell>
          <cell r="AD1513">
            <v>212.97</v>
          </cell>
          <cell r="AE1513">
            <v>5.1102186610000002</v>
          </cell>
        </row>
        <row r="1514">
          <cell r="C1514" t="str">
            <v>South Africa</v>
          </cell>
          <cell r="D1514" t="str">
            <v>Web Africa [South Africa]</v>
          </cell>
          <cell r="E1514" t="str">
            <v>ADSL</v>
          </cell>
          <cell r="F1514" t="str">
            <v>Uncapped ADSL (with ADSL line addition)</v>
          </cell>
          <cell r="H1514">
            <v>1</v>
          </cell>
          <cell r="I1514" t="str">
            <v>Mbps</v>
          </cell>
          <cell r="J1514">
            <v>1</v>
          </cell>
          <cell r="M1514" t="str">
            <v>Unlimited</v>
          </cell>
          <cell r="O1514" t="str">
            <v>Unlimited</v>
          </cell>
          <cell r="P1514" t="str">
            <v>ZAR</v>
          </cell>
          <cell r="Q1514">
            <v>0</v>
          </cell>
          <cell r="R1514">
            <v>499</v>
          </cell>
          <cell r="S1514">
            <v>329</v>
          </cell>
          <cell r="W1514" t="str">
            <v>Yes</v>
          </cell>
          <cell r="X1514" t="str">
            <v>No</v>
          </cell>
          <cell r="Y1514" t="str">
            <v>No</v>
          </cell>
          <cell r="AA1514" t="str">
            <v>Yes</v>
          </cell>
          <cell r="AB1514">
            <v>0.14000000000000001</v>
          </cell>
          <cell r="AC1514">
            <v>11.26</v>
          </cell>
          <cell r="AD1514">
            <v>29.22</v>
          </cell>
          <cell r="AE1514">
            <v>5.1102186610000002</v>
          </cell>
        </row>
        <row r="1515">
          <cell r="C1515" t="str">
            <v>South Africa</v>
          </cell>
          <cell r="D1515" t="str">
            <v>Web Africa [South Africa]</v>
          </cell>
          <cell r="E1515" t="str">
            <v>ADSL</v>
          </cell>
          <cell r="F1515" t="str">
            <v>Uncapped ADSL (with ADSL line addition)</v>
          </cell>
          <cell r="H1515">
            <v>2</v>
          </cell>
          <cell r="I1515" t="str">
            <v>Mbps</v>
          </cell>
          <cell r="J1515">
            <v>2</v>
          </cell>
          <cell r="M1515" t="str">
            <v>Unlimited</v>
          </cell>
          <cell r="O1515" t="str">
            <v>Unlimited</v>
          </cell>
          <cell r="P1515" t="str">
            <v>ZAR</v>
          </cell>
          <cell r="Q1515">
            <v>0</v>
          </cell>
          <cell r="R1515">
            <v>499</v>
          </cell>
          <cell r="S1515">
            <v>349</v>
          </cell>
          <cell r="W1515" t="str">
            <v>Yes</v>
          </cell>
          <cell r="X1515" t="str">
            <v>No</v>
          </cell>
          <cell r="Y1515" t="str">
            <v>No</v>
          </cell>
          <cell r="AA1515" t="str">
            <v>Yes</v>
          </cell>
          <cell r="AB1515">
            <v>0.14000000000000001</v>
          </cell>
          <cell r="AC1515">
            <v>11.26</v>
          </cell>
          <cell r="AD1515">
            <v>30.99</v>
          </cell>
          <cell r="AE1515">
            <v>5.1102186610000002</v>
          </cell>
        </row>
        <row r="1516">
          <cell r="C1516" t="str">
            <v>South Africa</v>
          </cell>
          <cell r="D1516" t="str">
            <v>Web Africa [South Africa]</v>
          </cell>
          <cell r="E1516" t="str">
            <v>ADSL</v>
          </cell>
          <cell r="F1516" t="str">
            <v>Uncapped ADSL (with ADSL line addition)</v>
          </cell>
          <cell r="H1516">
            <v>4</v>
          </cell>
          <cell r="I1516" t="str">
            <v>Mbps</v>
          </cell>
          <cell r="J1516">
            <v>4</v>
          </cell>
          <cell r="M1516" t="str">
            <v>Unlimited</v>
          </cell>
          <cell r="O1516" t="str">
            <v>Unlimited</v>
          </cell>
          <cell r="P1516" t="str">
            <v>ZAR</v>
          </cell>
          <cell r="Q1516">
            <v>0</v>
          </cell>
          <cell r="R1516">
            <v>499</v>
          </cell>
          <cell r="S1516">
            <v>549</v>
          </cell>
          <cell r="W1516" t="str">
            <v>Yes</v>
          </cell>
          <cell r="X1516" t="str">
            <v>No</v>
          </cell>
          <cell r="Y1516" t="str">
            <v>No</v>
          </cell>
          <cell r="AA1516" t="str">
            <v>Yes</v>
          </cell>
          <cell r="AB1516">
            <v>0.14000000000000001</v>
          </cell>
          <cell r="AC1516">
            <v>11.26</v>
          </cell>
          <cell r="AD1516">
            <v>48.76</v>
          </cell>
          <cell r="AE1516">
            <v>5.1102186610000002</v>
          </cell>
        </row>
        <row r="1517">
          <cell r="C1517" t="str">
            <v>South Africa</v>
          </cell>
          <cell r="D1517" t="str">
            <v>Web Africa [South Africa]</v>
          </cell>
          <cell r="E1517" t="str">
            <v>ADSL</v>
          </cell>
          <cell r="F1517" t="str">
            <v>Uncapped ADSL (with ADSL line addition)</v>
          </cell>
          <cell r="H1517">
            <v>10</v>
          </cell>
          <cell r="I1517" t="str">
            <v>Mbps</v>
          </cell>
          <cell r="J1517">
            <v>10</v>
          </cell>
          <cell r="M1517" t="str">
            <v>Unlimited</v>
          </cell>
          <cell r="O1517" t="str">
            <v>Unlimited</v>
          </cell>
          <cell r="P1517" t="str">
            <v>ZAR</v>
          </cell>
          <cell r="Q1517">
            <v>0</v>
          </cell>
          <cell r="R1517">
            <v>499</v>
          </cell>
          <cell r="S1517">
            <v>899</v>
          </cell>
          <cell r="W1517" t="str">
            <v>Yes</v>
          </cell>
          <cell r="X1517" t="str">
            <v>No</v>
          </cell>
          <cell r="Y1517" t="str">
            <v>No</v>
          </cell>
          <cell r="AA1517" t="str">
            <v>Yes</v>
          </cell>
          <cell r="AB1517">
            <v>0.14000000000000001</v>
          </cell>
          <cell r="AC1517">
            <v>11.26</v>
          </cell>
          <cell r="AD1517">
            <v>79.84</v>
          </cell>
          <cell r="AE1517">
            <v>5.1102186610000002</v>
          </cell>
        </row>
        <row r="1518">
          <cell r="C1518" t="str">
            <v>South Africa</v>
          </cell>
          <cell r="D1518" t="str">
            <v>Web Africa [South Africa]</v>
          </cell>
          <cell r="E1518" t="str">
            <v>ADSL</v>
          </cell>
          <cell r="F1518" t="str">
            <v>Home ADSL (with ADSL line addition)</v>
          </cell>
          <cell r="G1518" t="str">
            <v>Up to</v>
          </cell>
          <cell r="H1518">
            <v>2</v>
          </cell>
          <cell r="I1518" t="str">
            <v>Mbps</v>
          </cell>
          <cell r="J1518">
            <v>2</v>
          </cell>
          <cell r="M1518">
            <v>15</v>
          </cell>
          <cell r="N1518" t="str">
            <v>GB</v>
          </cell>
          <cell r="O1518">
            <v>15</v>
          </cell>
          <cell r="P1518" t="str">
            <v>ZAR</v>
          </cell>
          <cell r="Q1518">
            <v>0</v>
          </cell>
          <cell r="R1518">
            <v>499</v>
          </cell>
          <cell r="S1518">
            <v>189</v>
          </cell>
          <cell r="W1518" t="str">
            <v>Yes</v>
          </cell>
          <cell r="X1518" t="str">
            <v>No</v>
          </cell>
          <cell r="Y1518" t="str">
            <v>No</v>
          </cell>
          <cell r="AA1518" t="str">
            <v>Yes</v>
          </cell>
          <cell r="AB1518">
            <v>0.14000000000000001</v>
          </cell>
          <cell r="AC1518">
            <v>11.26</v>
          </cell>
          <cell r="AD1518">
            <v>16.79</v>
          </cell>
          <cell r="AE1518">
            <v>5.1102186610000002</v>
          </cell>
        </row>
        <row r="1519">
          <cell r="C1519" t="str">
            <v>South Africa</v>
          </cell>
          <cell r="D1519" t="str">
            <v>Web Africa [South Africa]</v>
          </cell>
          <cell r="E1519" t="str">
            <v>ADSL</v>
          </cell>
          <cell r="F1519" t="str">
            <v>Home ADSL (with ADSL line addition)</v>
          </cell>
          <cell r="G1519" t="str">
            <v>Up to</v>
          </cell>
          <cell r="H1519">
            <v>2</v>
          </cell>
          <cell r="I1519" t="str">
            <v>Mbps</v>
          </cell>
          <cell r="J1519">
            <v>2</v>
          </cell>
          <cell r="M1519">
            <v>45</v>
          </cell>
          <cell r="N1519" t="str">
            <v>GB</v>
          </cell>
          <cell r="O1519">
            <v>45</v>
          </cell>
          <cell r="P1519" t="str">
            <v>ZAR</v>
          </cell>
          <cell r="Q1519">
            <v>0</v>
          </cell>
          <cell r="R1519">
            <v>499</v>
          </cell>
          <cell r="S1519">
            <v>229</v>
          </cell>
          <cell r="W1519" t="str">
            <v>Yes</v>
          </cell>
          <cell r="X1519" t="str">
            <v>No</v>
          </cell>
          <cell r="Y1519" t="str">
            <v>No</v>
          </cell>
          <cell r="AA1519" t="str">
            <v>Yes</v>
          </cell>
          <cell r="AB1519">
            <v>0.14000000000000001</v>
          </cell>
          <cell r="AC1519">
            <v>11.26</v>
          </cell>
          <cell r="AD1519">
            <v>20.34</v>
          </cell>
          <cell r="AE1519">
            <v>5.1102186610000002</v>
          </cell>
        </row>
        <row r="1520">
          <cell r="C1520" t="str">
            <v>South Africa</v>
          </cell>
          <cell r="D1520" t="str">
            <v>Web Africa [South Africa]</v>
          </cell>
          <cell r="E1520" t="str">
            <v>ADSL</v>
          </cell>
          <cell r="F1520" t="str">
            <v>Home ADSL (with ADSL line addition)</v>
          </cell>
          <cell r="G1520" t="str">
            <v>Up to</v>
          </cell>
          <cell r="H1520">
            <v>2</v>
          </cell>
          <cell r="I1520" t="str">
            <v>Mbps</v>
          </cell>
          <cell r="J1520">
            <v>2</v>
          </cell>
          <cell r="M1520">
            <v>120</v>
          </cell>
          <cell r="N1520" t="str">
            <v>GB</v>
          </cell>
          <cell r="O1520">
            <v>120</v>
          </cell>
          <cell r="P1520" t="str">
            <v>ZAR</v>
          </cell>
          <cell r="Q1520">
            <v>0</v>
          </cell>
          <cell r="R1520">
            <v>499</v>
          </cell>
          <cell r="S1520">
            <v>299</v>
          </cell>
          <cell r="W1520" t="str">
            <v>Yes</v>
          </cell>
          <cell r="X1520" t="str">
            <v>No</v>
          </cell>
          <cell r="Y1520" t="str">
            <v>No</v>
          </cell>
          <cell r="AA1520" t="str">
            <v>Yes</v>
          </cell>
          <cell r="AB1520">
            <v>0.14000000000000001</v>
          </cell>
          <cell r="AC1520">
            <v>11.26</v>
          </cell>
          <cell r="AD1520">
            <v>26.55</v>
          </cell>
          <cell r="AE1520">
            <v>5.1102186610000002</v>
          </cell>
        </row>
        <row r="1521">
          <cell r="C1521" t="str">
            <v>South Africa</v>
          </cell>
          <cell r="D1521" t="str">
            <v>Web Africa [South Africa]</v>
          </cell>
          <cell r="E1521" t="str">
            <v>ADSL</v>
          </cell>
          <cell r="F1521" t="str">
            <v>Home ADSL (with ADSL line addition)</v>
          </cell>
          <cell r="G1521" t="str">
            <v>Up to</v>
          </cell>
          <cell r="H1521">
            <v>2</v>
          </cell>
          <cell r="I1521" t="str">
            <v>Mbps</v>
          </cell>
          <cell r="J1521">
            <v>2</v>
          </cell>
          <cell r="M1521">
            <v>180</v>
          </cell>
          <cell r="N1521" t="str">
            <v>GB</v>
          </cell>
          <cell r="O1521">
            <v>180</v>
          </cell>
          <cell r="P1521" t="str">
            <v>ZAR</v>
          </cell>
          <cell r="Q1521">
            <v>0</v>
          </cell>
          <cell r="R1521">
            <v>499</v>
          </cell>
          <cell r="S1521">
            <v>349</v>
          </cell>
          <cell r="W1521" t="str">
            <v>Yes</v>
          </cell>
          <cell r="X1521" t="str">
            <v>No</v>
          </cell>
          <cell r="Y1521" t="str">
            <v>No</v>
          </cell>
          <cell r="AA1521" t="str">
            <v>Yes</v>
          </cell>
          <cell r="AB1521">
            <v>0.14000000000000001</v>
          </cell>
          <cell r="AC1521">
            <v>11.26</v>
          </cell>
          <cell r="AD1521">
            <v>30.99</v>
          </cell>
          <cell r="AE1521">
            <v>5.1102186610000002</v>
          </cell>
        </row>
        <row r="1522">
          <cell r="C1522" t="str">
            <v>South Africa</v>
          </cell>
          <cell r="D1522" t="str">
            <v>Web Africa [South Africa]</v>
          </cell>
          <cell r="E1522" t="str">
            <v>ADSL</v>
          </cell>
          <cell r="F1522" t="str">
            <v>Home ADSL (with ADSL line addition)</v>
          </cell>
          <cell r="G1522" t="str">
            <v>Up to</v>
          </cell>
          <cell r="H1522">
            <v>2</v>
          </cell>
          <cell r="I1522" t="str">
            <v>Mbps</v>
          </cell>
          <cell r="J1522">
            <v>2</v>
          </cell>
          <cell r="M1522">
            <v>270</v>
          </cell>
          <cell r="N1522" t="str">
            <v>GB</v>
          </cell>
          <cell r="O1522">
            <v>270</v>
          </cell>
          <cell r="P1522" t="str">
            <v>ZAR</v>
          </cell>
          <cell r="Q1522">
            <v>0</v>
          </cell>
          <cell r="R1522">
            <v>499</v>
          </cell>
          <cell r="S1522">
            <v>449</v>
          </cell>
          <cell r="W1522" t="str">
            <v>Yes</v>
          </cell>
          <cell r="X1522" t="str">
            <v>No</v>
          </cell>
          <cell r="Y1522" t="str">
            <v>No</v>
          </cell>
          <cell r="AA1522" t="str">
            <v>Yes</v>
          </cell>
          <cell r="AB1522">
            <v>0.14000000000000001</v>
          </cell>
          <cell r="AC1522">
            <v>11.26</v>
          </cell>
          <cell r="AD1522">
            <v>39.880000000000003</v>
          </cell>
          <cell r="AE1522">
            <v>5.1102186610000002</v>
          </cell>
        </row>
        <row r="1523">
          <cell r="C1523" t="str">
            <v>South Africa</v>
          </cell>
          <cell r="D1523" t="str">
            <v>Web Africa [South Africa]</v>
          </cell>
          <cell r="E1523" t="str">
            <v>ADSL</v>
          </cell>
          <cell r="F1523" t="str">
            <v>Home ADSL (with ADSL line addition)</v>
          </cell>
          <cell r="G1523" t="str">
            <v>Up to</v>
          </cell>
          <cell r="H1523">
            <v>2</v>
          </cell>
          <cell r="I1523" t="str">
            <v>Mbps</v>
          </cell>
          <cell r="J1523">
            <v>2</v>
          </cell>
          <cell r="M1523">
            <v>360</v>
          </cell>
          <cell r="N1523" t="str">
            <v>GB</v>
          </cell>
          <cell r="O1523">
            <v>360</v>
          </cell>
          <cell r="P1523" t="str">
            <v>ZAR</v>
          </cell>
          <cell r="Q1523">
            <v>0</v>
          </cell>
          <cell r="R1523">
            <v>499</v>
          </cell>
          <cell r="S1523">
            <v>549</v>
          </cell>
          <cell r="W1523" t="str">
            <v>Yes</v>
          </cell>
          <cell r="X1523" t="str">
            <v>No</v>
          </cell>
          <cell r="Y1523" t="str">
            <v>No</v>
          </cell>
          <cell r="AA1523" t="str">
            <v>Yes</v>
          </cell>
          <cell r="AB1523">
            <v>0.14000000000000001</v>
          </cell>
          <cell r="AC1523">
            <v>11.26</v>
          </cell>
          <cell r="AD1523">
            <v>48.76</v>
          </cell>
          <cell r="AE1523">
            <v>5.1102186610000002</v>
          </cell>
        </row>
        <row r="1524">
          <cell r="C1524" t="str">
            <v>South Africa</v>
          </cell>
          <cell r="D1524" t="str">
            <v>Web Africa [South Africa]</v>
          </cell>
          <cell r="E1524" t="str">
            <v>ADSL</v>
          </cell>
          <cell r="F1524" t="str">
            <v>Home ADSL (with ADSL line addition)</v>
          </cell>
          <cell r="G1524" t="str">
            <v>Up to</v>
          </cell>
          <cell r="H1524">
            <v>2</v>
          </cell>
          <cell r="I1524" t="str">
            <v>Mbps</v>
          </cell>
          <cell r="J1524">
            <v>2</v>
          </cell>
          <cell r="M1524">
            <v>600</v>
          </cell>
          <cell r="N1524" t="str">
            <v>GB</v>
          </cell>
          <cell r="O1524">
            <v>600</v>
          </cell>
          <cell r="P1524" t="str">
            <v>ZAR</v>
          </cell>
          <cell r="Q1524">
            <v>0</v>
          </cell>
          <cell r="R1524">
            <v>499</v>
          </cell>
          <cell r="S1524">
            <v>749</v>
          </cell>
          <cell r="W1524" t="str">
            <v>Yes</v>
          </cell>
          <cell r="X1524" t="str">
            <v>No</v>
          </cell>
          <cell r="Y1524" t="str">
            <v>No</v>
          </cell>
          <cell r="AA1524" t="str">
            <v>Yes</v>
          </cell>
          <cell r="AB1524">
            <v>0.14000000000000001</v>
          </cell>
          <cell r="AC1524">
            <v>11.26</v>
          </cell>
          <cell r="AD1524">
            <v>66.52</v>
          </cell>
          <cell r="AE1524">
            <v>5.1102186610000002</v>
          </cell>
        </row>
        <row r="1525">
          <cell r="C1525" t="str">
            <v>South Africa</v>
          </cell>
          <cell r="D1525" t="str">
            <v>Web Africa [South Africa]</v>
          </cell>
          <cell r="E1525" t="str">
            <v>ADSL</v>
          </cell>
          <cell r="F1525" t="str">
            <v>Home ADSL (with ADSL line addition)</v>
          </cell>
          <cell r="G1525" t="str">
            <v>Up to</v>
          </cell>
          <cell r="H1525">
            <v>2</v>
          </cell>
          <cell r="I1525" t="str">
            <v>Mbps</v>
          </cell>
          <cell r="J1525">
            <v>2</v>
          </cell>
          <cell r="M1525">
            <v>900</v>
          </cell>
          <cell r="N1525" t="str">
            <v>GB</v>
          </cell>
          <cell r="O1525">
            <v>900</v>
          </cell>
          <cell r="P1525" t="str">
            <v>ZAR</v>
          </cell>
          <cell r="Q1525">
            <v>0</v>
          </cell>
          <cell r="R1525">
            <v>499</v>
          </cell>
          <cell r="S1525">
            <v>1049</v>
          </cell>
          <cell r="W1525" t="str">
            <v>Yes</v>
          </cell>
          <cell r="X1525" t="str">
            <v>No</v>
          </cell>
          <cell r="Y1525" t="str">
            <v>No</v>
          </cell>
          <cell r="AA1525" t="str">
            <v>Yes</v>
          </cell>
          <cell r="AB1525">
            <v>0.14000000000000001</v>
          </cell>
          <cell r="AC1525">
            <v>11.26</v>
          </cell>
          <cell r="AD1525">
            <v>93.16</v>
          </cell>
          <cell r="AE1525">
            <v>5.1102186610000002</v>
          </cell>
        </row>
        <row r="1526">
          <cell r="C1526" t="str">
            <v>South Africa</v>
          </cell>
          <cell r="D1526" t="str">
            <v>Web Africa [South Africa]</v>
          </cell>
          <cell r="E1526" t="str">
            <v>ADSL</v>
          </cell>
          <cell r="F1526" t="str">
            <v>Home ADSL (with ADSL line addition)</v>
          </cell>
          <cell r="G1526" t="str">
            <v>Up to</v>
          </cell>
          <cell r="H1526">
            <v>2</v>
          </cell>
          <cell r="I1526" t="str">
            <v>Mbps</v>
          </cell>
          <cell r="J1526">
            <v>2</v>
          </cell>
          <cell r="M1526">
            <v>1200</v>
          </cell>
          <cell r="N1526" t="str">
            <v>GB</v>
          </cell>
          <cell r="O1526">
            <v>1200</v>
          </cell>
          <cell r="P1526" t="str">
            <v>ZAR</v>
          </cell>
          <cell r="Q1526">
            <v>0</v>
          </cell>
          <cell r="R1526">
            <v>499</v>
          </cell>
          <cell r="S1526">
            <v>1349</v>
          </cell>
          <cell r="W1526" t="str">
            <v>Yes</v>
          </cell>
          <cell r="X1526" t="str">
            <v>No</v>
          </cell>
          <cell r="Y1526" t="str">
            <v>No</v>
          </cell>
          <cell r="AA1526" t="str">
            <v>Yes</v>
          </cell>
          <cell r="AB1526">
            <v>0.14000000000000001</v>
          </cell>
          <cell r="AC1526">
            <v>11.26</v>
          </cell>
          <cell r="AD1526">
            <v>119.8</v>
          </cell>
          <cell r="AE1526">
            <v>5.1102186610000002</v>
          </cell>
        </row>
        <row r="1527">
          <cell r="C1527" t="str">
            <v>South Africa</v>
          </cell>
          <cell r="D1527" t="str">
            <v>Web Africa [South Africa]</v>
          </cell>
          <cell r="E1527" t="str">
            <v>ADSL</v>
          </cell>
          <cell r="F1527" t="str">
            <v>Home ADSL (with ADSL line addition)</v>
          </cell>
          <cell r="G1527" t="str">
            <v>Up to</v>
          </cell>
          <cell r="H1527">
            <v>4</v>
          </cell>
          <cell r="I1527" t="str">
            <v>Mbps</v>
          </cell>
          <cell r="J1527">
            <v>4</v>
          </cell>
          <cell r="M1527">
            <v>15</v>
          </cell>
          <cell r="N1527" t="str">
            <v>GB</v>
          </cell>
          <cell r="O1527">
            <v>15</v>
          </cell>
          <cell r="P1527" t="str">
            <v>ZAR</v>
          </cell>
          <cell r="Q1527">
            <v>0</v>
          </cell>
          <cell r="R1527">
            <v>499</v>
          </cell>
          <cell r="S1527">
            <v>289</v>
          </cell>
          <cell r="W1527" t="str">
            <v>Yes</v>
          </cell>
          <cell r="X1527" t="str">
            <v>No</v>
          </cell>
          <cell r="Y1527" t="str">
            <v>No</v>
          </cell>
          <cell r="AA1527" t="str">
            <v>Yes</v>
          </cell>
          <cell r="AB1527">
            <v>0.14000000000000001</v>
          </cell>
          <cell r="AC1527">
            <v>11.26</v>
          </cell>
          <cell r="AD1527">
            <v>25.67</v>
          </cell>
          <cell r="AE1527">
            <v>5.1102186610000002</v>
          </cell>
        </row>
        <row r="1528">
          <cell r="C1528" t="str">
            <v>South Africa</v>
          </cell>
          <cell r="D1528" t="str">
            <v>Web Africa [South Africa]</v>
          </cell>
          <cell r="E1528" t="str">
            <v>ADSL</v>
          </cell>
          <cell r="F1528" t="str">
            <v>Home ADSL (with ADSL line addition)</v>
          </cell>
          <cell r="G1528" t="str">
            <v>Up to</v>
          </cell>
          <cell r="H1528">
            <v>4</v>
          </cell>
          <cell r="I1528" t="str">
            <v>Mbps</v>
          </cell>
          <cell r="J1528">
            <v>4</v>
          </cell>
          <cell r="M1528">
            <v>45</v>
          </cell>
          <cell r="N1528" t="str">
            <v>GB</v>
          </cell>
          <cell r="O1528">
            <v>45</v>
          </cell>
          <cell r="P1528" t="str">
            <v>ZAR</v>
          </cell>
          <cell r="Q1528">
            <v>0</v>
          </cell>
          <cell r="R1528">
            <v>499</v>
          </cell>
          <cell r="S1528">
            <v>329</v>
          </cell>
          <cell r="W1528" t="str">
            <v>Yes</v>
          </cell>
          <cell r="X1528" t="str">
            <v>No</v>
          </cell>
          <cell r="Y1528" t="str">
            <v>No</v>
          </cell>
          <cell r="AA1528" t="str">
            <v>Yes</v>
          </cell>
          <cell r="AB1528">
            <v>0.14000000000000001</v>
          </cell>
          <cell r="AC1528">
            <v>11.26</v>
          </cell>
          <cell r="AD1528">
            <v>29.22</v>
          </cell>
          <cell r="AE1528">
            <v>5.1102186610000002</v>
          </cell>
        </row>
        <row r="1529">
          <cell r="C1529" t="str">
            <v>South Africa</v>
          </cell>
          <cell r="D1529" t="str">
            <v>Web Africa [South Africa]</v>
          </cell>
          <cell r="E1529" t="str">
            <v>ADSL</v>
          </cell>
          <cell r="F1529" t="str">
            <v>Home ADSL (with ADSL line addition)</v>
          </cell>
          <cell r="G1529" t="str">
            <v>Up to</v>
          </cell>
          <cell r="H1529">
            <v>4</v>
          </cell>
          <cell r="I1529" t="str">
            <v>Mbps</v>
          </cell>
          <cell r="J1529">
            <v>4</v>
          </cell>
          <cell r="M1529">
            <v>120</v>
          </cell>
          <cell r="N1529" t="str">
            <v>GB</v>
          </cell>
          <cell r="O1529">
            <v>120</v>
          </cell>
          <cell r="P1529" t="str">
            <v>ZAR</v>
          </cell>
          <cell r="Q1529">
            <v>0</v>
          </cell>
          <cell r="R1529">
            <v>499</v>
          </cell>
          <cell r="S1529">
            <v>399</v>
          </cell>
          <cell r="W1529" t="str">
            <v>Yes</v>
          </cell>
          <cell r="X1529" t="str">
            <v>No</v>
          </cell>
          <cell r="Y1529" t="str">
            <v>No</v>
          </cell>
          <cell r="AA1529" t="str">
            <v>Yes</v>
          </cell>
          <cell r="AB1529">
            <v>0.14000000000000001</v>
          </cell>
          <cell r="AC1529">
            <v>11.26</v>
          </cell>
          <cell r="AD1529">
            <v>35.44</v>
          </cell>
          <cell r="AE1529">
            <v>5.1102186610000002</v>
          </cell>
        </row>
        <row r="1530">
          <cell r="C1530" t="str">
            <v>South Africa</v>
          </cell>
          <cell r="D1530" t="str">
            <v>Web Africa [South Africa]</v>
          </cell>
          <cell r="E1530" t="str">
            <v>ADSL</v>
          </cell>
          <cell r="F1530" t="str">
            <v>Home ADSL (with ADSL line addition)</v>
          </cell>
          <cell r="G1530" t="str">
            <v>Up to</v>
          </cell>
          <cell r="H1530">
            <v>4</v>
          </cell>
          <cell r="I1530" t="str">
            <v>Mbps</v>
          </cell>
          <cell r="J1530">
            <v>4</v>
          </cell>
          <cell r="M1530">
            <v>180</v>
          </cell>
          <cell r="N1530" t="str">
            <v>GB</v>
          </cell>
          <cell r="O1530">
            <v>180</v>
          </cell>
          <cell r="P1530" t="str">
            <v>ZAR</v>
          </cell>
          <cell r="Q1530">
            <v>0</v>
          </cell>
          <cell r="R1530">
            <v>499</v>
          </cell>
          <cell r="S1530">
            <v>449</v>
          </cell>
          <cell r="W1530" t="str">
            <v>Yes</v>
          </cell>
          <cell r="X1530" t="str">
            <v>No</v>
          </cell>
          <cell r="Y1530" t="str">
            <v>No</v>
          </cell>
          <cell r="AA1530" t="str">
            <v>Yes</v>
          </cell>
          <cell r="AB1530">
            <v>0.14000000000000001</v>
          </cell>
          <cell r="AC1530">
            <v>11.26</v>
          </cell>
          <cell r="AD1530">
            <v>39.880000000000003</v>
          </cell>
          <cell r="AE1530">
            <v>5.1102186610000002</v>
          </cell>
        </row>
        <row r="1531">
          <cell r="C1531" t="str">
            <v>South Africa</v>
          </cell>
          <cell r="D1531" t="str">
            <v>Web Africa [South Africa]</v>
          </cell>
          <cell r="E1531" t="str">
            <v>ADSL</v>
          </cell>
          <cell r="F1531" t="str">
            <v>Home ADSL (with ADSL line addition)</v>
          </cell>
          <cell r="G1531" t="str">
            <v>Up to</v>
          </cell>
          <cell r="H1531">
            <v>4</v>
          </cell>
          <cell r="I1531" t="str">
            <v>Mbps</v>
          </cell>
          <cell r="J1531">
            <v>4</v>
          </cell>
          <cell r="M1531">
            <v>270</v>
          </cell>
          <cell r="N1531" t="str">
            <v>GB</v>
          </cell>
          <cell r="O1531">
            <v>270</v>
          </cell>
          <cell r="P1531" t="str">
            <v>ZAR</v>
          </cell>
          <cell r="Q1531">
            <v>0</v>
          </cell>
          <cell r="R1531">
            <v>499</v>
          </cell>
          <cell r="S1531">
            <v>549</v>
          </cell>
          <cell r="W1531" t="str">
            <v>Yes</v>
          </cell>
          <cell r="X1531" t="str">
            <v>No</v>
          </cell>
          <cell r="Y1531" t="str">
            <v>No</v>
          </cell>
          <cell r="AA1531" t="str">
            <v>Yes</v>
          </cell>
          <cell r="AB1531">
            <v>0.14000000000000001</v>
          </cell>
          <cell r="AC1531">
            <v>11.26</v>
          </cell>
          <cell r="AD1531">
            <v>48.76</v>
          </cell>
          <cell r="AE1531">
            <v>5.1102186610000002</v>
          </cell>
        </row>
        <row r="1532">
          <cell r="C1532" t="str">
            <v>South Africa</v>
          </cell>
          <cell r="D1532" t="str">
            <v>Web Africa [South Africa]</v>
          </cell>
          <cell r="E1532" t="str">
            <v>ADSL</v>
          </cell>
          <cell r="F1532" t="str">
            <v>Home ADSL (with ADSL line addition)</v>
          </cell>
          <cell r="G1532" t="str">
            <v>Up to</v>
          </cell>
          <cell r="H1532">
            <v>4</v>
          </cell>
          <cell r="I1532" t="str">
            <v>Mbps</v>
          </cell>
          <cell r="J1532">
            <v>4</v>
          </cell>
          <cell r="M1532">
            <v>360</v>
          </cell>
          <cell r="N1532" t="str">
            <v>GB</v>
          </cell>
          <cell r="O1532">
            <v>360</v>
          </cell>
          <cell r="P1532" t="str">
            <v>ZAR</v>
          </cell>
          <cell r="Q1532">
            <v>0</v>
          </cell>
          <cell r="R1532">
            <v>499</v>
          </cell>
          <cell r="S1532">
            <v>649</v>
          </cell>
          <cell r="W1532" t="str">
            <v>Yes</v>
          </cell>
          <cell r="X1532" t="str">
            <v>No</v>
          </cell>
          <cell r="Y1532" t="str">
            <v>No</v>
          </cell>
          <cell r="AA1532" t="str">
            <v>Yes</v>
          </cell>
          <cell r="AB1532">
            <v>0.14000000000000001</v>
          </cell>
          <cell r="AC1532">
            <v>11.26</v>
          </cell>
          <cell r="AD1532">
            <v>57.64</v>
          </cell>
          <cell r="AE1532">
            <v>5.1102186610000002</v>
          </cell>
        </row>
        <row r="1533">
          <cell r="C1533" t="str">
            <v>South Africa</v>
          </cell>
          <cell r="D1533" t="str">
            <v>Web Africa [South Africa]</v>
          </cell>
          <cell r="E1533" t="str">
            <v>ADSL</v>
          </cell>
          <cell r="F1533" t="str">
            <v>Home ADSL (with ADSL line addition)</v>
          </cell>
          <cell r="G1533" t="str">
            <v>Up to</v>
          </cell>
          <cell r="H1533">
            <v>4</v>
          </cell>
          <cell r="I1533" t="str">
            <v>Mbps</v>
          </cell>
          <cell r="J1533">
            <v>4</v>
          </cell>
          <cell r="M1533">
            <v>600</v>
          </cell>
          <cell r="N1533" t="str">
            <v>GB</v>
          </cell>
          <cell r="O1533">
            <v>600</v>
          </cell>
          <cell r="P1533" t="str">
            <v>ZAR</v>
          </cell>
          <cell r="Q1533">
            <v>0</v>
          </cell>
          <cell r="R1533">
            <v>499</v>
          </cell>
          <cell r="S1533">
            <v>849</v>
          </cell>
          <cell r="W1533" t="str">
            <v>Yes</v>
          </cell>
          <cell r="X1533" t="str">
            <v>No</v>
          </cell>
          <cell r="Y1533" t="str">
            <v>No</v>
          </cell>
          <cell r="AA1533" t="str">
            <v>Yes</v>
          </cell>
          <cell r="AB1533">
            <v>0.14000000000000001</v>
          </cell>
          <cell r="AC1533">
            <v>11.26</v>
          </cell>
          <cell r="AD1533">
            <v>75.400000000000006</v>
          </cell>
          <cell r="AE1533">
            <v>5.1102186610000002</v>
          </cell>
        </row>
        <row r="1534">
          <cell r="C1534" t="str">
            <v>South Africa</v>
          </cell>
          <cell r="D1534" t="str">
            <v>Web Africa [South Africa]</v>
          </cell>
          <cell r="E1534" t="str">
            <v>ADSL</v>
          </cell>
          <cell r="F1534" t="str">
            <v>Home ADSL (with ADSL line addition)</v>
          </cell>
          <cell r="G1534" t="str">
            <v>Up to</v>
          </cell>
          <cell r="H1534">
            <v>4</v>
          </cell>
          <cell r="I1534" t="str">
            <v>Mbps</v>
          </cell>
          <cell r="J1534">
            <v>4</v>
          </cell>
          <cell r="M1534">
            <v>900</v>
          </cell>
          <cell r="N1534" t="str">
            <v>GB</v>
          </cell>
          <cell r="O1534">
            <v>900</v>
          </cell>
          <cell r="P1534" t="str">
            <v>ZAR</v>
          </cell>
          <cell r="Q1534">
            <v>0</v>
          </cell>
          <cell r="R1534">
            <v>499</v>
          </cell>
          <cell r="S1534">
            <v>1149</v>
          </cell>
          <cell r="W1534" t="str">
            <v>Yes</v>
          </cell>
          <cell r="X1534" t="str">
            <v>No</v>
          </cell>
          <cell r="Y1534" t="str">
            <v>No</v>
          </cell>
          <cell r="AA1534" t="str">
            <v>Yes</v>
          </cell>
          <cell r="AB1534">
            <v>0.14000000000000001</v>
          </cell>
          <cell r="AC1534">
            <v>11.26</v>
          </cell>
          <cell r="AD1534">
            <v>102.04</v>
          </cell>
          <cell r="AE1534">
            <v>5.1102186610000002</v>
          </cell>
        </row>
        <row r="1535">
          <cell r="C1535" t="str">
            <v>South Africa</v>
          </cell>
          <cell r="D1535" t="str">
            <v>Web Africa [South Africa]</v>
          </cell>
          <cell r="E1535" t="str">
            <v>ADSL</v>
          </cell>
          <cell r="F1535" t="str">
            <v>Home ADSL (with ADSL line addition)</v>
          </cell>
          <cell r="G1535" t="str">
            <v>Up to</v>
          </cell>
          <cell r="H1535">
            <v>4</v>
          </cell>
          <cell r="I1535" t="str">
            <v>Mbps</v>
          </cell>
          <cell r="J1535">
            <v>4</v>
          </cell>
          <cell r="M1535">
            <v>1200</v>
          </cell>
          <cell r="N1535" t="str">
            <v>GB</v>
          </cell>
          <cell r="O1535">
            <v>1200</v>
          </cell>
          <cell r="P1535" t="str">
            <v>ZAR</v>
          </cell>
          <cell r="Q1535">
            <v>0</v>
          </cell>
          <cell r="R1535">
            <v>499</v>
          </cell>
          <cell r="S1535">
            <v>1449</v>
          </cell>
          <cell r="W1535" t="str">
            <v>Yes</v>
          </cell>
          <cell r="X1535" t="str">
            <v>No</v>
          </cell>
          <cell r="Y1535" t="str">
            <v>No</v>
          </cell>
          <cell r="AA1535" t="str">
            <v>Yes</v>
          </cell>
          <cell r="AB1535">
            <v>0.14000000000000001</v>
          </cell>
          <cell r="AC1535">
            <v>11.26</v>
          </cell>
          <cell r="AD1535">
            <v>128.69</v>
          </cell>
          <cell r="AE1535">
            <v>5.1102186610000002</v>
          </cell>
        </row>
        <row r="1536">
          <cell r="C1536" t="str">
            <v>South Africa</v>
          </cell>
          <cell r="D1536" t="str">
            <v>Web Africa [South Africa]</v>
          </cell>
          <cell r="E1536" t="str">
            <v>ADSL</v>
          </cell>
          <cell r="F1536" t="str">
            <v>Home ADSL (with ADSL line addition)</v>
          </cell>
          <cell r="G1536" t="str">
            <v>Up to</v>
          </cell>
          <cell r="H1536">
            <v>10</v>
          </cell>
          <cell r="I1536" t="str">
            <v>Mbps</v>
          </cell>
          <cell r="J1536">
            <v>10</v>
          </cell>
          <cell r="M1536">
            <v>15</v>
          </cell>
          <cell r="N1536" t="str">
            <v>GB</v>
          </cell>
          <cell r="O1536">
            <v>15</v>
          </cell>
          <cell r="P1536" t="str">
            <v>ZAR</v>
          </cell>
          <cell r="Q1536">
            <v>0</v>
          </cell>
          <cell r="R1536">
            <v>499</v>
          </cell>
          <cell r="S1536">
            <v>439</v>
          </cell>
          <cell r="W1536" t="str">
            <v>Yes</v>
          </cell>
          <cell r="X1536" t="str">
            <v>No</v>
          </cell>
          <cell r="Y1536" t="str">
            <v>No</v>
          </cell>
          <cell r="AA1536" t="str">
            <v>Yes</v>
          </cell>
          <cell r="AB1536">
            <v>0.14000000000000001</v>
          </cell>
          <cell r="AC1536">
            <v>11.26</v>
          </cell>
          <cell r="AD1536">
            <v>38.99</v>
          </cell>
          <cell r="AE1536">
            <v>5.1102186610000002</v>
          </cell>
        </row>
        <row r="1537">
          <cell r="C1537" t="str">
            <v>South Africa</v>
          </cell>
          <cell r="D1537" t="str">
            <v>Web Africa [South Africa]</v>
          </cell>
          <cell r="E1537" t="str">
            <v>ADSL</v>
          </cell>
          <cell r="F1537" t="str">
            <v>Home ADSL (with ADSL line addition)</v>
          </cell>
          <cell r="G1537" t="str">
            <v>Up to</v>
          </cell>
          <cell r="H1537">
            <v>10</v>
          </cell>
          <cell r="I1537" t="str">
            <v>Mbps</v>
          </cell>
          <cell r="J1537">
            <v>10</v>
          </cell>
          <cell r="M1537">
            <v>45</v>
          </cell>
          <cell r="N1537" t="str">
            <v>GB</v>
          </cell>
          <cell r="O1537">
            <v>45</v>
          </cell>
          <cell r="P1537" t="str">
            <v>ZAR</v>
          </cell>
          <cell r="Q1537">
            <v>0</v>
          </cell>
          <cell r="R1537">
            <v>499</v>
          </cell>
          <cell r="S1537">
            <v>479</v>
          </cell>
          <cell r="W1537" t="str">
            <v>Yes</v>
          </cell>
          <cell r="X1537" t="str">
            <v>No</v>
          </cell>
          <cell r="Y1537" t="str">
            <v>No</v>
          </cell>
          <cell r="AA1537" t="str">
            <v>Yes</v>
          </cell>
          <cell r="AB1537">
            <v>0.14000000000000001</v>
          </cell>
          <cell r="AC1537">
            <v>11.26</v>
          </cell>
          <cell r="AD1537">
            <v>42.54</v>
          </cell>
          <cell r="AE1537">
            <v>5.1102186610000002</v>
          </cell>
        </row>
        <row r="1538">
          <cell r="C1538" t="str">
            <v>South Africa</v>
          </cell>
          <cell r="D1538" t="str">
            <v>Web Africa [South Africa]</v>
          </cell>
          <cell r="E1538" t="str">
            <v>ADSL</v>
          </cell>
          <cell r="F1538" t="str">
            <v>Home ADSL (with ADSL line addition)</v>
          </cell>
          <cell r="G1538" t="str">
            <v>Up to</v>
          </cell>
          <cell r="H1538">
            <v>10</v>
          </cell>
          <cell r="I1538" t="str">
            <v>Mbps</v>
          </cell>
          <cell r="J1538">
            <v>10</v>
          </cell>
          <cell r="M1538">
            <v>120</v>
          </cell>
          <cell r="N1538" t="str">
            <v>GB</v>
          </cell>
          <cell r="O1538">
            <v>120</v>
          </cell>
          <cell r="P1538" t="str">
            <v>ZAR</v>
          </cell>
          <cell r="Q1538">
            <v>0</v>
          </cell>
          <cell r="R1538">
            <v>499</v>
          </cell>
          <cell r="S1538">
            <v>549</v>
          </cell>
          <cell r="W1538" t="str">
            <v>Yes</v>
          </cell>
          <cell r="X1538" t="str">
            <v>No</v>
          </cell>
          <cell r="Y1538" t="str">
            <v>No</v>
          </cell>
          <cell r="AA1538" t="str">
            <v>Yes</v>
          </cell>
          <cell r="AB1538">
            <v>0.14000000000000001</v>
          </cell>
          <cell r="AC1538">
            <v>11.26</v>
          </cell>
          <cell r="AD1538">
            <v>48.76</v>
          </cell>
          <cell r="AE1538">
            <v>5.1102186610000002</v>
          </cell>
        </row>
        <row r="1539">
          <cell r="C1539" t="str">
            <v>South Africa</v>
          </cell>
          <cell r="D1539" t="str">
            <v>Web Africa [South Africa]</v>
          </cell>
          <cell r="E1539" t="str">
            <v>ADSL</v>
          </cell>
          <cell r="F1539" t="str">
            <v>Home ADSL (with ADSL line addition)</v>
          </cell>
          <cell r="G1539" t="str">
            <v>Up to</v>
          </cell>
          <cell r="H1539">
            <v>10</v>
          </cell>
          <cell r="I1539" t="str">
            <v>Mbps</v>
          </cell>
          <cell r="J1539">
            <v>10</v>
          </cell>
          <cell r="M1539">
            <v>180</v>
          </cell>
          <cell r="N1539" t="str">
            <v>GB</v>
          </cell>
          <cell r="O1539">
            <v>180</v>
          </cell>
          <cell r="P1539" t="str">
            <v>ZAR</v>
          </cell>
          <cell r="Q1539">
            <v>0</v>
          </cell>
          <cell r="R1539">
            <v>499</v>
          </cell>
          <cell r="S1539">
            <v>599</v>
          </cell>
          <cell r="W1539" t="str">
            <v>Yes</v>
          </cell>
          <cell r="X1539" t="str">
            <v>No</v>
          </cell>
          <cell r="Y1539" t="str">
            <v>No</v>
          </cell>
          <cell r="AA1539" t="str">
            <v>Yes</v>
          </cell>
          <cell r="AB1539">
            <v>0.14000000000000001</v>
          </cell>
          <cell r="AC1539">
            <v>11.26</v>
          </cell>
          <cell r="AD1539">
            <v>53.2</v>
          </cell>
          <cell r="AE1539">
            <v>5.1102186610000002</v>
          </cell>
        </row>
        <row r="1540">
          <cell r="C1540" t="str">
            <v>South Africa</v>
          </cell>
          <cell r="D1540" t="str">
            <v>Web Africa [South Africa]</v>
          </cell>
          <cell r="E1540" t="str">
            <v>ADSL</v>
          </cell>
          <cell r="F1540" t="str">
            <v>Home ADSL (with ADSL line addition)</v>
          </cell>
          <cell r="G1540" t="str">
            <v>Up to</v>
          </cell>
          <cell r="H1540">
            <v>10</v>
          </cell>
          <cell r="I1540" t="str">
            <v>Mbps</v>
          </cell>
          <cell r="J1540">
            <v>10</v>
          </cell>
          <cell r="M1540">
            <v>270</v>
          </cell>
          <cell r="N1540" t="str">
            <v>GB</v>
          </cell>
          <cell r="O1540">
            <v>270</v>
          </cell>
          <cell r="P1540" t="str">
            <v>ZAR</v>
          </cell>
          <cell r="Q1540">
            <v>0</v>
          </cell>
          <cell r="R1540">
            <v>499</v>
          </cell>
          <cell r="S1540">
            <v>699</v>
          </cell>
          <cell r="W1540" t="str">
            <v>Yes</v>
          </cell>
          <cell r="X1540" t="str">
            <v>No</v>
          </cell>
          <cell r="Y1540" t="str">
            <v>No</v>
          </cell>
          <cell r="AA1540" t="str">
            <v>Yes</v>
          </cell>
          <cell r="AB1540">
            <v>0.14000000000000001</v>
          </cell>
          <cell r="AC1540">
            <v>11.26</v>
          </cell>
          <cell r="AD1540">
            <v>62.08</v>
          </cell>
          <cell r="AE1540">
            <v>5.1102186610000002</v>
          </cell>
        </row>
        <row r="1541">
          <cell r="C1541" t="str">
            <v>South Africa</v>
          </cell>
          <cell r="D1541" t="str">
            <v>Web Africa [South Africa]</v>
          </cell>
          <cell r="E1541" t="str">
            <v>ADSL</v>
          </cell>
          <cell r="F1541" t="str">
            <v>Home ADSL (with ADSL line addition)</v>
          </cell>
          <cell r="G1541" t="str">
            <v>Up to</v>
          </cell>
          <cell r="H1541">
            <v>10</v>
          </cell>
          <cell r="I1541" t="str">
            <v>Mbps</v>
          </cell>
          <cell r="J1541">
            <v>10</v>
          </cell>
          <cell r="M1541">
            <v>360</v>
          </cell>
          <cell r="N1541" t="str">
            <v>GB</v>
          </cell>
          <cell r="O1541">
            <v>360</v>
          </cell>
          <cell r="P1541" t="str">
            <v>ZAR</v>
          </cell>
          <cell r="Q1541">
            <v>0</v>
          </cell>
          <cell r="R1541">
            <v>499</v>
          </cell>
          <cell r="S1541">
            <v>799</v>
          </cell>
          <cell r="W1541" t="str">
            <v>Yes</v>
          </cell>
          <cell r="X1541" t="str">
            <v>No</v>
          </cell>
          <cell r="Y1541" t="str">
            <v>No</v>
          </cell>
          <cell r="AA1541" t="str">
            <v>Yes</v>
          </cell>
          <cell r="AB1541">
            <v>0.14000000000000001</v>
          </cell>
          <cell r="AC1541">
            <v>11.26</v>
          </cell>
          <cell r="AD1541">
            <v>70.959999999999994</v>
          </cell>
          <cell r="AE1541">
            <v>5.1102186610000002</v>
          </cell>
        </row>
        <row r="1542">
          <cell r="C1542" t="str">
            <v>South Africa</v>
          </cell>
          <cell r="D1542" t="str">
            <v>Web Africa [South Africa]</v>
          </cell>
          <cell r="E1542" t="str">
            <v>ADSL</v>
          </cell>
          <cell r="F1542" t="str">
            <v>Home ADSL (with ADSL line addition)</v>
          </cell>
          <cell r="G1542" t="str">
            <v>Up to</v>
          </cell>
          <cell r="H1542">
            <v>10</v>
          </cell>
          <cell r="I1542" t="str">
            <v>Mbps</v>
          </cell>
          <cell r="J1542">
            <v>10</v>
          </cell>
          <cell r="M1542">
            <v>600</v>
          </cell>
          <cell r="N1542" t="str">
            <v>GB</v>
          </cell>
          <cell r="O1542">
            <v>600</v>
          </cell>
          <cell r="P1542" t="str">
            <v>ZAR</v>
          </cell>
          <cell r="Q1542">
            <v>0</v>
          </cell>
          <cell r="R1542">
            <v>499</v>
          </cell>
          <cell r="S1542">
            <v>999</v>
          </cell>
          <cell r="W1542" t="str">
            <v>Yes</v>
          </cell>
          <cell r="X1542" t="str">
            <v>No</v>
          </cell>
          <cell r="Y1542" t="str">
            <v>No</v>
          </cell>
          <cell r="AA1542" t="str">
            <v>Yes</v>
          </cell>
          <cell r="AB1542">
            <v>0.14000000000000001</v>
          </cell>
          <cell r="AC1542">
            <v>11.26</v>
          </cell>
          <cell r="AD1542">
            <v>88.72</v>
          </cell>
          <cell r="AE1542">
            <v>5.1102186610000002</v>
          </cell>
        </row>
        <row r="1543">
          <cell r="C1543" t="str">
            <v>South Africa</v>
          </cell>
          <cell r="D1543" t="str">
            <v>Web Africa [South Africa]</v>
          </cell>
          <cell r="E1543" t="str">
            <v>ADSL</v>
          </cell>
          <cell r="F1543" t="str">
            <v>Home ADSL (with ADSL line addition)</v>
          </cell>
          <cell r="G1543" t="str">
            <v>Up to</v>
          </cell>
          <cell r="H1543">
            <v>10</v>
          </cell>
          <cell r="I1543" t="str">
            <v>Mbps</v>
          </cell>
          <cell r="J1543">
            <v>10</v>
          </cell>
          <cell r="M1543">
            <v>900</v>
          </cell>
          <cell r="N1543" t="str">
            <v>GB</v>
          </cell>
          <cell r="O1543">
            <v>900</v>
          </cell>
          <cell r="P1543" t="str">
            <v>ZAR</v>
          </cell>
          <cell r="Q1543">
            <v>0</v>
          </cell>
          <cell r="R1543">
            <v>499</v>
          </cell>
          <cell r="S1543">
            <v>1299</v>
          </cell>
          <cell r="W1543" t="str">
            <v>Yes</v>
          </cell>
          <cell r="X1543" t="str">
            <v>No</v>
          </cell>
          <cell r="Y1543" t="str">
            <v>No</v>
          </cell>
          <cell r="AA1543" t="str">
            <v>Yes</v>
          </cell>
          <cell r="AB1543">
            <v>0.14000000000000001</v>
          </cell>
          <cell r="AC1543">
            <v>11.26</v>
          </cell>
          <cell r="AD1543">
            <v>115.36</v>
          </cell>
          <cell r="AE1543">
            <v>5.1102186610000002</v>
          </cell>
        </row>
        <row r="1544">
          <cell r="C1544" t="str">
            <v>South Africa</v>
          </cell>
          <cell r="D1544" t="str">
            <v>Web Africa [South Africa]</v>
          </cell>
          <cell r="E1544" t="str">
            <v>ADSL</v>
          </cell>
          <cell r="F1544" t="str">
            <v>Home ADSL (with ADSL line addition)</v>
          </cell>
          <cell r="G1544" t="str">
            <v>Up to</v>
          </cell>
          <cell r="H1544">
            <v>10</v>
          </cell>
          <cell r="I1544" t="str">
            <v>Mbps</v>
          </cell>
          <cell r="J1544">
            <v>10</v>
          </cell>
          <cell r="M1544">
            <v>1200</v>
          </cell>
          <cell r="N1544" t="str">
            <v>GB</v>
          </cell>
          <cell r="O1544">
            <v>1200</v>
          </cell>
          <cell r="P1544" t="str">
            <v>ZAR</v>
          </cell>
          <cell r="Q1544">
            <v>0</v>
          </cell>
          <cell r="R1544">
            <v>499</v>
          </cell>
          <cell r="S1544">
            <v>1599</v>
          </cell>
          <cell r="W1544" t="str">
            <v>Yes</v>
          </cell>
          <cell r="X1544" t="str">
            <v>No</v>
          </cell>
          <cell r="Y1544" t="str">
            <v>No</v>
          </cell>
          <cell r="AA1544" t="str">
            <v>Yes</v>
          </cell>
          <cell r="AB1544">
            <v>0.14000000000000001</v>
          </cell>
          <cell r="AC1544">
            <v>11.26</v>
          </cell>
          <cell r="AD1544">
            <v>142.01</v>
          </cell>
          <cell r="AE1544">
            <v>5.1102186610000002</v>
          </cell>
        </row>
        <row r="1545">
          <cell r="C1545" t="str">
            <v>South Africa</v>
          </cell>
          <cell r="D1545" t="str">
            <v>Web Africa [South Africa]</v>
          </cell>
          <cell r="E1545" t="str">
            <v>VDSL</v>
          </cell>
          <cell r="F1545" t="str">
            <v>Uncapped VDSL</v>
          </cell>
          <cell r="G1545" t="str">
            <v>Up to</v>
          </cell>
          <cell r="H1545">
            <v>20</v>
          </cell>
          <cell r="I1545" t="str">
            <v>Mbps</v>
          </cell>
          <cell r="J1545">
            <v>20</v>
          </cell>
          <cell r="M1545" t="str">
            <v>Unlimited</v>
          </cell>
          <cell r="O1545" t="str">
            <v>Unlimited</v>
          </cell>
          <cell r="P1545" t="str">
            <v>ZAR</v>
          </cell>
          <cell r="Q1545">
            <v>0</v>
          </cell>
          <cell r="R1545">
            <v>899</v>
          </cell>
          <cell r="S1545">
            <v>1424</v>
          </cell>
          <cell r="W1545" t="str">
            <v>Yes</v>
          </cell>
          <cell r="X1545" t="str">
            <v>No</v>
          </cell>
          <cell r="Y1545" t="str">
            <v>No</v>
          </cell>
          <cell r="AA1545" t="str">
            <v>Yes</v>
          </cell>
          <cell r="AB1545">
            <v>0.14000000000000001</v>
          </cell>
          <cell r="AC1545">
            <v>11.26</v>
          </cell>
          <cell r="AD1545">
            <v>126.47</v>
          </cell>
          <cell r="AE1545">
            <v>5.1102186610000002</v>
          </cell>
        </row>
        <row r="1546">
          <cell r="C1546" t="str">
            <v>South Africa</v>
          </cell>
          <cell r="D1546" t="str">
            <v>Web Africa [South Africa]</v>
          </cell>
          <cell r="E1546" t="str">
            <v>VDSL</v>
          </cell>
          <cell r="F1546" t="str">
            <v>Uncapped VDSL</v>
          </cell>
          <cell r="G1546" t="str">
            <v>Up to</v>
          </cell>
          <cell r="H1546">
            <v>40</v>
          </cell>
          <cell r="I1546" t="str">
            <v>Mbps</v>
          </cell>
          <cell r="J1546">
            <v>40</v>
          </cell>
          <cell r="M1546" t="str">
            <v>Unlimited</v>
          </cell>
          <cell r="O1546" t="str">
            <v>Unlimited</v>
          </cell>
          <cell r="P1546" t="str">
            <v>ZAR</v>
          </cell>
          <cell r="Q1546">
            <v>0</v>
          </cell>
          <cell r="R1546">
            <v>899</v>
          </cell>
          <cell r="S1546">
            <v>1924</v>
          </cell>
          <cell r="W1546" t="str">
            <v>Yes</v>
          </cell>
          <cell r="X1546" t="str">
            <v>No</v>
          </cell>
          <cell r="Y1546" t="str">
            <v>No</v>
          </cell>
          <cell r="AA1546" t="str">
            <v>Yes</v>
          </cell>
          <cell r="AB1546">
            <v>0.14000000000000001</v>
          </cell>
          <cell r="AC1546">
            <v>11.26</v>
          </cell>
          <cell r="AD1546">
            <v>170.87</v>
          </cell>
          <cell r="AE1546">
            <v>5.1102186610000002</v>
          </cell>
        </row>
        <row r="1547">
          <cell r="C1547" t="str">
            <v>South Africa</v>
          </cell>
          <cell r="D1547" t="str">
            <v>Web Africa [South Africa]</v>
          </cell>
          <cell r="E1547" t="str">
            <v>VDSL</v>
          </cell>
          <cell r="F1547" t="str">
            <v>Capped VDSL</v>
          </cell>
          <cell r="G1547" t="str">
            <v>Up to</v>
          </cell>
          <cell r="H1547">
            <v>20</v>
          </cell>
          <cell r="I1547" t="str">
            <v>Mbps</v>
          </cell>
          <cell r="J1547">
            <v>20</v>
          </cell>
          <cell r="M1547">
            <v>15</v>
          </cell>
          <cell r="N1547" t="str">
            <v>GB</v>
          </cell>
          <cell r="O1547">
            <v>15</v>
          </cell>
          <cell r="P1547" t="str">
            <v>ZAR</v>
          </cell>
          <cell r="Q1547">
            <v>0</v>
          </cell>
          <cell r="R1547">
            <v>899</v>
          </cell>
          <cell r="S1547">
            <v>539</v>
          </cell>
          <cell r="W1547" t="str">
            <v>Yes</v>
          </cell>
          <cell r="X1547" t="str">
            <v>No</v>
          </cell>
          <cell r="Y1547" t="str">
            <v>No</v>
          </cell>
          <cell r="AA1547" t="str">
            <v>Yes</v>
          </cell>
          <cell r="AB1547">
            <v>0.14000000000000001</v>
          </cell>
          <cell r="AC1547">
            <v>11.26</v>
          </cell>
          <cell r="AD1547">
            <v>47.87</v>
          </cell>
          <cell r="AE1547">
            <v>5.1102186610000002</v>
          </cell>
        </row>
        <row r="1548">
          <cell r="C1548" t="str">
            <v>South Africa</v>
          </cell>
          <cell r="D1548" t="str">
            <v>Web Africa [South Africa]</v>
          </cell>
          <cell r="E1548" t="str">
            <v>VDSL</v>
          </cell>
          <cell r="F1548" t="str">
            <v>Capped VDSL</v>
          </cell>
          <cell r="G1548" t="str">
            <v>Up to</v>
          </cell>
          <cell r="H1548">
            <v>20</v>
          </cell>
          <cell r="I1548" t="str">
            <v>Mbps</v>
          </cell>
          <cell r="J1548">
            <v>20</v>
          </cell>
          <cell r="M1548">
            <v>45</v>
          </cell>
          <cell r="N1548" t="str">
            <v>GB</v>
          </cell>
          <cell r="O1548">
            <v>45</v>
          </cell>
          <cell r="P1548" t="str">
            <v>ZAR</v>
          </cell>
          <cell r="Q1548">
            <v>0</v>
          </cell>
          <cell r="R1548">
            <v>899</v>
          </cell>
          <cell r="S1548">
            <v>579</v>
          </cell>
          <cell r="W1548" t="str">
            <v>Yes</v>
          </cell>
          <cell r="X1548" t="str">
            <v>No</v>
          </cell>
          <cell r="Y1548" t="str">
            <v>No</v>
          </cell>
          <cell r="AA1548" t="str">
            <v>Yes</v>
          </cell>
          <cell r="AB1548">
            <v>0.14000000000000001</v>
          </cell>
          <cell r="AC1548">
            <v>11.26</v>
          </cell>
          <cell r="AD1548">
            <v>51.42</v>
          </cell>
          <cell r="AE1548">
            <v>5.1102186610000002</v>
          </cell>
        </row>
        <row r="1549">
          <cell r="C1549" t="str">
            <v>South Africa</v>
          </cell>
          <cell r="D1549" t="str">
            <v>Web Africa [South Africa]</v>
          </cell>
          <cell r="E1549" t="str">
            <v>VDSL</v>
          </cell>
          <cell r="F1549" t="str">
            <v>Capped VDSL</v>
          </cell>
          <cell r="G1549" t="str">
            <v>Up to</v>
          </cell>
          <cell r="H1549">
            <v>20</v>
          </cell>
          <cell r="I1549" t="str">
            <v>Mbps</v>
          </cell>
          <cell r="J1549">
            <v>20</v>
          </cell>
          <cell r="M1549">
            <v>120</v>
          </cell>
          <cell r="N1549" t="str">
            <v>GB</v>
          </cell>
          <cell r="O1549">
            <v>120</v>
          </cell>
          <cell r="P1549" t="str">
            <v>ZAR</v>
          </cell>
          <cell r="Q1549">
            <v>0</v>
          </cell>
          <cell r="R1549">
            <v>899</v>
          </cell>
          <cell r="S1549">
            <v>649</v>
          </cell>
          <cell r="W1549" t="str">
            <v>Yes</v>
          </cell>
          <cell r="X1549" t="str">
            <v>No</v>
          </cell>
          <cell r="Y1549" t="str">
            <v>No</v>
          </cell>
          <cell r="AA1549" t="str">
            <v>Yes</v>
          </cell>
          <cell r="AB1549">
            <v>0.14000000000000001</v>
          </cell>
          <cell r="AC1549">
            <v>11.26</v>
          </cell>
          <cell r="AD1549">
            <v>57.64</v>
          </cell>
          <cell r="AE1549">
            <v>5.1102186610000002</v>
          </cell>
        </row>
        <row r="1550">
          <cell r="C1550" t="str">
            <v>South Africa</v>
          </cell>
          <cell r="D1550" t="str">
            <v>Web Africa [South Africa]</v>
          </cell>
          <cell r="E1550" t="str">
            <v>VDSL</v>
          </cell>
          <cell r="F1550" t="str">
            <v>Capped VDSL</v>
          </cell>
          <cell r="G1550" t="str">
            <v>Up to</v>
          </cell>
          <cell r="H1550">
            <v>20</v>
          </cell>
          <cell r="I1550" t="str">
            <v>Mbps</v>
          </cell>
          <cell r="J1550">
            <v>20</v>
          </cell>
          <cell r="M1550">
            <v>180</v>
          </cell>
          <cell r="N1550" t="str">
            <v>GB</v>
          </cell>
          <cell r="O1550">
            <v>180</v>
          </cell>
          <cell r="P1550" t="str">
            <v>ZAR</v>
          </cell>
          <cell r="Q1550">
            <v>0</v>
          </cell>
          <cell r="R1550">
            <v>899</v>
          </cell>
          <cell r="S1550">
            <v>699</v>
          </cell>
          <cell r="W1550" t="str">
            <v>Yes</v>
          </cell>
          <cell r="X1550" t="str">
            <v>No</v>
          </cell>
          <cell r="Y1550" t="str">
            <v>No</v>
          </cell>
          <cell r="AA1550" t="str">
            <v>Yes</v>
          </cell>
          <cell r="AB1550">
            <v>0.14000000000000001</v>
          </cell>
          <cell r="AC1550">
            <v>11.26</v>
          </cell>
          <cell r="AD1550">
            <v>62.08</v>
          </cell>
          <cell r="AE1550">
            <v>5.1102186610000002</v>
          </cell>
        </row>
        <row r="1551">
          <cell r="C1551" t="str">
            <v>South Africa</v>
          </cell>
          <cell r="D1551" t="str">
            <v>Web Africa [South Africa]</v>
          </cell>
          <cell r="E1551" t="str">
            <v>VDSL</v>
          </cell>
          <cell r="F1551" t="str">
            <v>Capped VDSL</v>
          </cell>
          <cell r="G1551" t="str">
            <v>Up to</v>
          </cell>
          <cell r="H1551">
            <v>20</v>
          </cell>
          <cell r="I1551" t="str">
            <v>Mbps</v>
          </cell>
          <cell r="J1551">
            <v>20</v>
          </cell>
          <cell r="M1551">
            <v>270</v>
          </cell>
          <cell r="N1551" t="str">
            <v>GB</v>
          </cell>
          <cell r="O1551">
            <v>270</v>
          </cell>
          <cell r="P1551" t="str">
            <v>ZAR</v>
          </cell>
          <cell r="Q1551">
            <v>0</v>
          </cell>
          <cell r="R1551">
            <v>899</v>
          </cell>
          <cell r="S1551">
            <v>799</v>
          </cell>
          <cell r="W1551" t="str">
            <v>Yes</v>
          </cell>
          <cell r="X1551" t="str">
            <v>No</v>
          </cell>
          <cell r="Y1551" t="str">
            <v>No</v>
          </cell>
          <cell r="AA1551" t="str">
            <v>Yes</v>
          </cell>
          <cell r="AB1551">
            <v>0.14000000000000001</v>
          </cell>
          <cell r="AC1551">
            <v>11.26</v>
          </cell>
          <cell r="AD1551">
            <v>70.959999999999994</v>
          </cell>
          <cell r="AE1551">
            <v>5.1102186610000002</v>
          </cell>
        </row>
        <row r="1552">
          <cell r="C1552" t="str">
            <v>South Africa</v>
          </cell>
          <cell r="D1552" t="str">
            <v>Web Africa [South Africa]</v>
          </cell>
          <cell r="E1552" t="str">
            <v>VDSL</v>
          </cell>
          <cell r="F1552" t="str">
            <v>Capped VDSL</v>
          </cell>
          <cell r="G1552" t="str">
            <v>Up to</v>
          </cell>
          <cell r="H1552">
            <v>20</v>
          </cell>
          <cell r="I1552" t="str">
            <v>Mbps</v>
          </cell>
          <cell r="J1552">
            <v>20</v>
          </cell>
          <cell r="M1552">
            <v>360</v>
          </cell>
          <cell r="N1552" t="str">
            <v>GB</v>
          </cell>
          <cell r="O1552">
            <v>360</v>
          </cell>
          <cell r="P1552" t="str">
            <v>ZAR</v>
          </cell>
          <cell r="Q1552">
            <v>0</v>
          </cell>
          <cell r="R1552">
            <v>899</v>
          </cell>
          <cell r="S1552">
            <v>899</v>
          </cell>
          <cell r="W1552" t="str">
            <v>Yes</v>
          </cell>
          <cell r="X1552" t="str">
            <v>No</v>
          </cell>
          <cell r="Y1552" t="str">
            <v>No</v>
          </cell>
          <cell r="AA1552" t="str">
            <v>Yes</v>
          </cell>
          <cell r="AB1552">
            <v>0.14000000000000001</v>
          </cell>
          <cell r="AC1552">
            <v>11.26</v>
          </cell>
          <cell r="AD1552">
            <v>79.84</v>
          </cell>
          <cell r="AE1552">
            <v>5.1102186610000002</v>
          </cell>
        </row>
        <row r="1553">
          <cell r="C1553" t="str">
            <v>South Africa</v>
          </cell>
          <cell r="D1553" t="str">
            <v>Web Africa [South Africa]</v>
          </cell>
          <cell r="E1553" t="str">
            <v>VDSL</v>
          </cell>
          <cell r="F1553" t="str">
            <v>Capped VDSL</v>
          </cell>
          <cell r="G1553" t="str">
            <v>Up to</v>
          </cell>
          <cell r="H1553">
            <v>20</v>
          </cell>
          <cell r="I1553" t="str">
            <v>Mbps</v>
          </cell>
          <cell r="J1553">
            <v>20</v>
          </cell>
          <cell r="M1553">
            <v>600</v>
          </cell>
          <cell r="N1553" t="str">
            <v>GB</v>
          </cell>
          <cell r="O1553">
            <v>600</v>
          </cell>
          <cell r="P1553" t="str">
            <v>ZAR</v>
          </cell>
          <cell r="Q1553">
            <v>0</v>
          </cell>
          <cell r="R1553">
            <v>899</v>
          </cell>
          <cell r="S1553">
            <v>1099</v>
          </cell>
          <cell r="W1553" t="str">
            <v>Yes</v>
          </cell>
          <cell r="X1553" t="str">
            <v>No</v>
          </cell>
          <cell r="Y1553" t="str">
            <v>No</v>
          </cell>
          <cell r="AA1553" t="str">
            <v>Yes</v>
          </cell>
          <cell r="AB1553">
            <v>0.14000000000000001</v>
          </cell>
          <cell r="AC1553">
            <v>11.26</v>
          </cell>
          <cell r="AD1553">
            <v>97.6</v>
          </cell>
          <cell r="AE1553">
            <v>5.1102186610000002</v>
          </cell>
        </row>
        <row r="1554">
          <cell r="C1554" t="str">
            <v>South Africa</v>
          </cell>
          <cell r="D1554" t="str">
            <v>Web Africa [South Africa]</v>
          </cell>
          <cell r="E1554" t="str">
            <v>VDSL</v>
          </cell>
          <cell r="F1554" t="str">
            <v>Capped VDSL</v>
          </cell>
          <cell r="G1554" t="str">
            <v>Up to</v>
          </cell>
          <cell r="H1554">
            <v>20</v>
          </cell>
          <cell r="I1554" t="str">
            <v>Mbps</v>
          </cell>
          <cell r="J1554">
            <v>20</v>
          </cell>
          <cell r="M1554">
            <v>900</v>
          </cell>
          <cell r="N1554" t="str">
            <v>GB</v>
          </cell>
          <cell r="O1554">
            <v>900</v>
          </cell>
          <cell r="P1554" t="str">
            <v>ZAR</v>
          </cell>
          <cell r="Q1554">
            <v>0</v>
          </cell>
          <cell r="R1554">
            <v>899</v>
          </cell>
          <cell r="S1554">
            <v>1399</v>
          </cell>
          <cell r="W1554" t="str">
            <v>Yes</v>
          </cell>
          <cell r="X1554" t="str">
            <v>No</v>
          </cell>
          <cell r="Y1554" t="str">
            <v>No</v>
          </cell>
          <cell r="AA1554" t="str">
            <v>Yes</v>
          </cell>
          <cell r="AB1554">
            <v>0.14000000000000001</v>
          </cell>
          <cell r="AC1554">
            <v>11.26</v>
          </cell>
          <cell r="AD1554">
            <v>124.25</v>
          </cell>
          <cell r="AE1554">
            <v>5.1102186610000002</v>
          </cell>
        </row>
        <row r="1555">
          <cell r="C1555" t="str">
            <v>South Africa</v>
          </cell>
          <cell r="D1555" t="str">
            <v>Web Africa [South Africa]</v>
          </cell>
          <cell r="E1555" t="str">
            <v>VDSL</v>
          </cell>
          <cell r="F1555" t="str">
            <v>Capped VDSL</v>
          </cell>
          <cell r="G1555" t="str">
            <v>Up to</v>
          </cell>
          <cell r="H1555">
            <v>20</v>
          </cell>
          <cell r="I1555" t="str">
            <v>Mbps</v>
          </cell>
          <cell r="J1555">
            <v>20</v>
          </cell>
          <cell r="M1555">
            <v>1200</v>
          </cell>
          <cell r="N1555" t="str">
            <v>GB</v>
          </cell>
          <cell r="O1555">
            <v>1200</v>
          </cell>
          <cell r="P1555" t="str">
            <v>ZAR</v>
          </cell>
          <cell r="Q1555">
            <v>0</v>
          </cell>
          <cell r="R1555">
            <v>899</v>
          </cell>
          <cell r="S1555">
            <v>1699</v>
          </cell>
          <cell r="W1555" t="str">
            <v>Yes</v>
          </cell>
          <cell r="X1555" t="str">
            <v>No</v>
          </cell>
          <cell r="Y1555" t="str">
            <v>No</v>
          </cell>
          <cell r="AA1555" t="str">
            <v>Yes</v>
          </cell>
          <cell r="AB1555">
            <v>0.14000000000000001</v>
          </cell>
          <cell r="AC1555">
            <v>11.26</v>
          </cell>
          <cell r="AD1555">
            <v>150.88999999999999</v>
          </cell>
          <cell r="AE1555">
            <v>5.1102186610000002</v>
          </cell>
        </row>
        <row r="1556">
          <cell r="C1556" t="str">
            <v>South Africa</v>
          </cell>
          <cell r="D1556" t="str">
            <v>Web Africa [South Africa]</v>
          </cell>
          <cell r="E1556" t="str">
            <v>VDSL</v>
          </cell>
          <cell r="F1556" t="str">
            <v>Capped VDSL</v>
          </cell>
          <cell r="G1556" t="str">
            <v>Up to</v>
          </cell>
          <cell r="H1556">
            <v>40</v>
          </cell>
          <cell r="I1556" t="str">
            <v>Mbps</v>
          </cell>
          <cell r="J1556">
            <v>40</v>
          </cell>
          <cell r="M1556">
            <v>15</v>
          </cell>
          <cell r="N1556" t="str">
            <v>GB</v>
          </cell>
          <cell r="O1556">
            <v>15</v>
          </cell>
          <cell r="P1556" t="str">
            <v>ZAR</v>
          </cell>
          <cell r="Q1556">
            <v>0</v>
          </cell>
          <cell r="R1556">
            <v>899</v>
          </cell>
          <cell r="S1556">
            <v>789</v>
          </cell>
          <cell r="W1556" t="str">
            <v>Yes</v>
          </cell>
          <cell r="X1556" t="str">
            <v>No</v>
          </cell>
          <cell r="Y1556" t="str">
            <v>No</v>
          </cell>
          <cell r="AA1556" t="str">
            <v>Yes</v>
          </cell>
          <cell r="AB1556">
            <v>0.14000000000000001</v>
          </cell>
          <cell r="AC1556">
            <v>11.26</v>
          </cell>
          <cell r="AD1556">
            <v>70.069999999999993</v>
          </cell>
          <cell r="AE1556">
            <v>5.1102186610000002</v>
          </cell>
        </row>
        <row r="1557">
          <cell r="C1557" t="str">
            <v>South Africa</v>
          </cell>
          <cell r="D1557" t="str">
            <v>Web Africa [South Africa]</v>
          </cell>
          <cell r="E1557" t="str">
            <v>VDSL</v>
          </cell>
          <cell r="F1557" t="str">
            <v>Capped VDSL</v>
          </cell>
          <cell r="G1557" t="str">
            <v>Up to</v>
          </cell>
          <cell r="H1557">
            <v>40</v>
          </cell>
          <cell r="I1557" t="str">
            <v>Mbps</v>
          </cell>
          <cell r="J1557">
            <v>40</v>
          </cell>
          <cell r="M1557">
            <v>45</v>
          </cell>
          <cell r="N1557" t="str">
            <v>GB</v>
          </cell>
          <cell r="O1557">
            <v>45</v>
          </cell>
          <cell r="P1557" t="str">
            <v>ZAR</v>
          </cell>
          <cell r="Q1557">
            <v>0</v>
          </cell>
          <cell r="R1557">
            <v>899</v>
          </cell>
          <cell r="S1557">
            <v>829</v>
          </cell>
          <cell r="W1557" t="str">
            <v>Yes</v>
          </cell>
          <cell r="X1557" t="str">
            <v>No</v>
          </cell>
          <cell r="Y1557" t="str">
            <v>No</v>
          </cell>
          <cell r="AA1557" t="str">
            <v>Yes</v>
          </cell>
          <cell r="AB1557">
            <v>0.14000000000000001</v>
          </cell>
          <cell r="AC1557">
            <v>11.26</v>
          </cell>
          <cell r="AD1557">
            <v>73.62</v>
          </cell>
          <cell r="AE1557">
            <v>5.1102186610000002</v>
          </cell>
        </row>
        <row r="1558">
          <cell r="C1558" t="str">
            <v>South Africa</v>
          </cell>
          <cell r="D1558" t="str">
            <v>Web Africa [South Africa]</v>
          </cell>
          <cell r="E1558" t="str">
            <v>VDSL</v>
          </cell>
          <cell r="F1558" t="str">
            <v>Capped VDSL</v>
          </cell>
          <cell r="G1558" t="str">
            <v>Up to</v>
          </cell>
          <cell r="H1558">
            <v>40</v>
          </cell>
          <cell r="I1558" t="str">
            <v>Mbps</v>
          </cell>
          <cell r="J1558">
            <v>40</v>
          </cell>
          <cell r="M1558">
            <v>120</v>
          </cell>
          <cell r="N1558" t="str">
            <v>GB</v>
          </cell>
          <cell r="O1558">
            <v>120</v>
          </cell>
          <cell r="P1558" t="str">
            <v>ZAR</v>
          </cell>
          <cell r="Q1558">
            <v>0</v>
          </cell>
          <cell r="R1558">
            <v>899</v>
          </cell>
          <cell r="S1558">
            <v>899</v>
          </cell>
          <cell r="W1558" t="str">
            <v>Yes</v>
          </cell>
          <cell r="X1558" t="str">
            <v>No</v>
          </cell>
          <cell r="Y1558" t="str">
            <v>No</v>
          </cell>
          <cell r="AA1558" t="str">
            <v>Yes</v>
          </cell>
          <cell r="AB1558">
            <v>0.14000000000000001</v>
          </cell>
          <cell r="AC1558">
            <v>11.26</v>
          </cell>
          <cell r="AD1558">
            <v>79.84</v>
          </cell>
          <cell r="AE1558">
            <v>5.1102186610000002</v>
          </cell>
        </row>
        <row r="1559">
          <cell r="C1559" t="str">
            <v>South Africa</v>
          </cell>
          <cell r="D1559" t="str">
            <v>Web Africa [South Africa]</v>
          </cell>
          <cell r="E1559" t="str">
            <v>VDSL</v>
          </cell>
          <cell r="F1559" t="str">
            <v>Capped VDSL</v>
          </cell>
          <cell r="G1559" t="str">
            <v>Up to</v>
          </cell>
          <cell r="H1559">
            <v>40</v>
          </cell>
          <cell r="I1559" t="str">
            <v>Mbps</v>
          </cell>
          <cell r="J1559">
            <v>40</v>
          </cell>
          <cell r="M1559">
            <v>180</v>
          </cell>
          <cell r="N1559" t="str">
            <v>GB</v>
          </cell>
          <cell r="O1559">
            <v>180</v>
          </cell>
          <cell r="P1559" t="str">
            <v>ZAR</v>
          </cell>
          <cell r="Q1559">
            <v>0</v>
          </cell>
          <cell r="R1559">
            <v>899</v>
          </cell>
          <cell r="S1559">
            <v>949</v>
          </cell>
          <cell r="W1559" t="str">
            <v>Yes</v>
          </cell>
          <cell r="X1559" t="str">
            <v>No</v>
          </cell>
          <cell r="Y1559" t="str">
            <v>No</v>
          </cell>
          <cell r="AA1559" t="str">
            <v>Yes</v>
          </cell>
          <cell r="AB1559">
            <v>0.14000000000000001</v>
          </cell>
          <cell r="AC1559">
            <v>11.26</v>
          </cell>
          <cell r="AD1559">
            <v>84.28</v>
          </cell>
          <cell r="AE1559">
            <v>5.1102186610000002</v>
          </cell>
        </row>
        <row r="1560">
          <cell r="C1560" t="str">
            <v>South Africa</v>
          </cell>
          <cell r="D1560" t="str">
            <v>Web Africa [South Africa]</v>
          </cell>
          <cell r="E1560" t="str">
            <v>VDSL</v>
          </cell>
          <cell r="F1560" t="str">
            <v>Capped VDSL</v>
          </cell>
          <cell r="G1560" t="str">
            <v>Up to</v>
          </cell>
          <cell r="H1560">
            <v>40</v>
          </cell>
          <cell r="I1560" t="str">
            <v>Mbps</v>
          </cell>
          <cell r="J1560">
            <v>40</v>
          </cell>
          <cell r="M1560">
            <v>270</v>
          </cell>
          <cell r="N1560" t="str">
            <v>GB</v>
          </cell>
          <cell r="O1560">
            <v>270</v>
          </cell>
          <cell r="P1560" t="str">
            <v>ZAR</v>
          </cell>
          <cell r="Q1560">
            <v>0</v>
          </cell>
          <cell r="R1560">
            <v>899</v>
          </cell>
          <cell r="S1560">
            <v>1049</v>
          </cell>
          <cell r="W1560" t="str">
            <v>Yes</v>
          </cell>
          <cell r="X1560" t="str">
            <v>No</v>
          </cell>
          <cell r="Y1560" t="str">
            <v>No</v>
          </cell>
          <cell r="AA1560" t="str">
            <v>Yes</v>
          </cell>
          <cell r="AB1560">
            <v>0.14000000000000001</v>
          </cell>
          <cell r="AC1560">
            <v>11.26</v>
          </cell>
          <cell r="AD1560">
            <v>93.16</v>
          </cell>
          <cell r="AE1560">
            <v>5.1102186610000002</v>
          </cell>
        </row>
        <row r="1561">
          <cell r="C1561" t="str">
            <v>South Africa</v>
          </cell>
          <cell r="D1561" t="str">
            <v>Web Africa [South Africa]</v>
          </cell>
          <cell r="E1561" t="str">
            <v>VDSL</v>
          </cell>
          <cell r="F1561" t="str">
            <v>Capped VDSL</v>
          </cell>
          <cell r="G1561" t="str">
            <v>Up to</v>
          </cell>
          <cell r="H1561">
            <v>40</v>
          </cell>
          <cell r="I1561" t="str">
            <v>Mbps</v>
          </cell>
          <cell r="J1561">
            <v>40</v>
          </cell>
          <cell r="M1561">
            <v>360</v>
          </cell>
          <cell r="N1561" t="str">
            <v>GB</v>
          </cell>
          <cell r="O1561">
            <v>360</v>
          </cell>
          <cell r="P1561" t="str">
            <v>ZAR</v>
          </cell>
          <cell r="Q1561">
            <v>0</v>
          </cell>
          <cell r="R1561">
            <v>899</v>
          </cell>
          <cell r="S1561">
            <v>1149</v>
          </cell>
          <cell r="W1561" t="str">
            <v>Yes</v>
          </cell>
          <cell r="X1561" t="str">
            <v>No</v>
          </cell>
          <cell r="Y1561" t="str">
            <v>No</v>
          </cell>
          <cell r="AA1561" t="str">
            <v>Yes</v>
          </cell>
          <cell r="AB1561">
            <v>0.14000000000000001</v>
          </cell>
          <cell r="AC1561">
            <v>11.26</v>
          </cell>
          <cell r="AD1561">
            <v>102.04</v>
          </cell>
          <cell r="AE1561">
            <v>5.1102186610000002</v>
          </cell>
        </row>
        <row r="1562">
          <cell r="C1562" t="str">
            <v>South Africa</v>
          </cell>
          <cell r="D1562" t="str">
            <v>Web Africa [South Africa]</v>
          </cell>
          <cell r="E1562" t="str">
            <v>VDSL</v>
          </cell>
          <cell r="F1562" t="str">
            <v>Capped VDSL</v>
          </cell>
          <cell r="G1562" t="str">
            <v>Up to</v>
          </cell>
          <cell r="H1562">
            <v>40</v>
          </cell>
          <cell r="I1562" t="str">
            <v>Mbps</v>
          </cell>
          <cell r="J1562">
            <v>40</v>
          </cell>
          <cell r="M1562">
            <v>600</v>
          </cell>
          <cell r="N1562" t="str">
            <v>GB</v>
          </cell>
          <cell r="O1562">
            <v>600</v>
          </cell>
          <cell r="P1562" t="str">
            <v>ZAR</v>
          </cell>
          <cell r="Q1562">
            <v>0</v>
          </cell>
          <cell r="R1562">
            <v>899</v>
          </cell>
          <cell r="S1562">
            <v>1349</v>
          </cell>
          <cell r="W1562" t="str">
            <v>Yes</v>
          </cell>
          <cell r="X1562" t="str">
            <v>No</v>
          </cell>
          <cell r="Y1562" t="str">
            <v>No</v>
          </cell>
          <cell r="AA1562" t="str">
            <v>Yes</v>
          </cell>
          <cell r="AB1562">
            <v>0.14000000000000001</v>
          </cell>
          <cell r="AC1562">
            <v>11.26</v>
          </cell>
          <cell r="AD1562">
            <v>119.8</v>
          </cell>
          <cell r="AE1562">
            <v>5.1102186610000002</v>
          </cell>
        </row>
        <row r="1563">
          <cell r="C1563" t="str">
            <v>South Africa</v>
          </cell>
          <cell r="D1563" t="str">
            <v>Web Africa [South Africa]</v>
          </cell>
          <cell r="E1563" t="str">
            <v>VDSL</v>
          </cell>
          <cell r="F1563" t="str">
            <v>Capped VDSL</v>
          </cell>
          <cell r="G1563" t="str">
            <v>Up to</v>
          </cell>
          <cell r="H1563">
            <v>40</v>
          </cell>
          <cell r="I1563" t="str">
            <v>Mbps</v>
          </cell>
          <cell r="J1563">
            <v>40</v>
          </cell>
          <cell r="M1563">
            <v>900</v>
          </cell>
          <cell r="N1563" t="str">
            <v>GB</v>
          </cell>
          <cell r="O1563">
            <v>900</v>
          </cell>
          <cell r="P1563" t="str">
            <v>ZAR</v>
          </cell>
          <cell r="Q1563">
            <v>0</v>
          </cell>
          <cell r="R1563">
            <v>899</v>
          </cell>
          <cell r="S1563">
            <v>1649</v>
          </cell>
          <cell r="W1563" t="str">
            <v>Yes</v>
          </cell>
          <cell r="X1563" t="str">
            <v>No</v>
          </cell>
          <cell r="Y1563" t="str">
            <v>No</v>
          </cell>
          <cell r="AA1563" t="str">
            <v>Yes</v>
          </cell>
          <cell r="AB1563">
            <v>0.14000000000000001</v>
          </cell>
          <cell r="AC1563">
            <v>11.26</v>
          </cell>
          <cell r="AD1563">
            <v>146.44999999999999</v>
          </cell>
          <cell r="AE1563">
            <v>5.1102186610000002</v>
          </cell>
        </row>
        <row r="1564">
          <cell r="C1564" t="str">
            <v>South Africa</v>
          </cell>
          <cell r="D1564" t="str">
            <v>Web Africa [South Africa]</v>
          </cell>
          <cell r="E1564" t="str">
            <v>VDSL</v>
          </cell>
          <cell r="F1564" t="str">
            <v>Capped VDSL</v>
          </cell>
          <cell r="G1564" t="str">
            <v>Up to</v>
          </cell>
          <cell r="H1564">
            <v>40</v>
          </cell>
          <cell r="I1564" t="str">
            <v>Mbps</v>
          </cell>
          <cell r="J1564">
            <v>40</v>
          </cell>
          <cell r="M1564">
            <v>1200</v>
          </cell>
          <cell r="N1564" t="str">
            <v>GB</v>
          </cell>
          <cell r="O1564">
            <v>1200</v>
          </cell>
          <cell r="P1564" t="str">
            <v>ZAR</v>
          </cell>
          <cell r="Q1564">
            <v>0</v>
          </cell>
          <cell r="R1564">
            <v>899</v>
          </cell>
          <cell r="S1564">
            <v>1949</v>
          </cell>
          <cell r="W1564" t="str">
            <v>Yes</v>
          </cell>
          <cell r="X1564" t="str">
            <v>No</v>
          </cell>
          <cell r="Y1564" t="str">
            <v>No</v>
          </cell>
          <cell r="AA1564" t="str">
            <v>Yes</v>
          </cell>
          <cell r="AB1564">
            <v>0.14000000000000001</v>
          </cell>
          <cell r="AC1564">
            <v>11.26</v>
          </cell>
          <cell r="AD1564">
            <v>173.09</v>
          </cell>
          <cell r="AE1564">
            <v>5.1102186610000002</v>
          </cell>
        </row>
        <row r="1565">
          <cell r="C1565" t="str">
            <v>Spain</v>
          </cell>
          <cell r="D1565" t="str">
            <v>ONO [Spain]</v>
          </cell>
          <cell r="E1565" t="str">
            <v>Cable</v>
          </cell>
          <cell r="F1565" t="str">
            <v>20mb Broadband</v>
          </cell>
          <cell r="H1565">
            <v>20</v>
          </cell>
          <cell r="I1565" t="str">
            <v>Mbps</v>
          </cell>
          <cell r="J1565">
            <v>20</v>
          </cell>
          <cell r="K1565">
            <v>1</v>
          </cell>
          <cell r="L1565" t="str">
            <v>Mbps</v>
          </cell>
          <cell r="P1565" t="str">
            <v>EUR</v>
          </cell>
          <cell r="Q1565">
            <v>0</v>
          </cell>
          <cell r="R1565">
            <v>0</v>
          </cell>
          <cell r="S1565">
            <v>19.899999999999999</v>
          </cell>
          <cell r="T1565">
            <v>16.899999999999999</v>
          </cell>
          <cell r="U1565">
            <v>12</v>
          </cell>
          <cell r="W1565" t="str">
            <v>No</v>
          </cell>
          <cell r="X1565" t="str">
            <v>No</v>
          </cell>
          <cell r="Y1565" t="str">
            <v>Yes</v>
          </cell>
          <cell r="Z1565" t="str">
            <v>Unlimited to landlines, 60 mins to mobile</v>
          </cell>
          <cell r="AA1565" t="str">
            <v>Yes</v>
          </cell>
          <cell r="AB1565">
            <v>0.21</v>
          </cell>
          <cell r="AC1565">
            <v>0.79</v>
          </cell>
          <cell r="AD1565">
            <v>25.19</v>
          </cell>
          <cell r="AE1565">
            <v>0.68311015799999997</v>
          </cell>
        </row>
        <row r="1566">
          <cell r="C1566" t="str">
            <v>Spain</v>
          </cell>
          <cell r="D1566" t="str">
            <v>ONO [Spain]</v>
          </cell>
          <cell r="E1566" t="str">
            <v>Cable</v>
          </cell>
          <cell r="F1566" t="str">
            <v>50mb Broadband</v>
          </cell>
          <cell r="H1566">
            <v>50</v>
          </cell>
          <cell r="I1566" t="str">
            <v>Mbps</v>
          </cell>
          <cell r="J1566">
            <v>50</v>
          </cell>
          <cell r="K1566">
            <v>5</v>
          </cell>
          <cell r="L1566" t="str">
            <v>Mbps</v>
          </cell>
          <cell r="P1566" t="str">
            <v>EUR</v>
          </cell>
          <cell r="Q1566">
            <v>0</v>
          </cell>
          <cell r="R1566">
            <v>0</v>
          </cell>
          <cell r="S1566">
            <v>24.08</v>
          </cell>
          <cell r="T1566">
            <v>24.9</v>
          </cell>
          <cell r="U1566">
            <v>12</v>
          </cell>
          <cell r="W1566" t="str">
            <v>No</v>
          </cell>
          <cell r="X1566" t="str">
            <v>No</v>
          </cell>
          <cell r="Y1566" t="str">
            <v>Yes</v>
          </cell>
          <cell r="Z1566" t="str">
            <v>Unlimited to landlines, 60 mins to mobile</v>
          </cell>
          <cell r="AA1566" t="str">
            <v>Yes</v>
          </cell>
          <cell r="AB1566">
            <v>0.21</v>
          </cell>
          <cell r="AC1566">
            <v>0.79</v>
          </cell>
          <cell r="AD1566">
            <v>30.48</v>
          </cell>
          <cell r="AE1566">
            <v>0.68311015799999997</v>
          </cell>
        </row>
        <row r="1567">
          <cell r="C1567" t="str">
            <v>Spain</v>
          </cell>
          <cell r="D1567" t="str">
            <v>ONO [Spain]</v>
          </cell>
          <cell r="E1567" t="str">
            <v>Cable</v>
          </cell>
          <cell r="F1567" t="str">
            <v>100mb Broadband</v>
          </cell>
          <cell r="H1567">
            <v>100</v>
          </cell>
          <cell r="I1567" t="str">
            <v>Mbps</v>
          </cell>
          <cell r="J1567">
            <v>100</v>
          </cell>
          <cell r="K1567">
            <v>10</v>
          </cell>
          <cell r="L1567" t="str">
            <v>Mbps</v>
          </cell>
          <cell r="P1567" t="str">
            <v>EUR</v>
          </cell>
          <cell r="Q1567">
            <v>0</v>
          </cell>
          <cell r="R1567">
            <v>0</v>
          </cell>
          <cell r="S1567">
            <v>33.9</v>
          </cell>
          <cell r="V1567">
            <v>1</v>
          </cell>
          <cell r="W1567" t="str">
            <v>No</v>
          </cell>
          <cell r="X1567" t="str">
            <v>Yes</v>
          </cell>
          <cell r="Y1567" t="str">
            <v>Yes</v>
          </cell>
          <cell r="Z1567" t="str">
            <v>Unlimited to landlines, 60 mins to mobile</v>
          </cell>
          <cell r="AA1567" t="str">
            <v>Yes</v>
          </cell>
          <cell r="AB1567">
            <v>0.21</v>
          </cell>
          <cell r="AC1567">
            <v>0.79</v>
          </cell>
          <cell r="AD1567">
            <v>42.91</v>
          </cell>
          <cell r="AE1567">
            <v>0.68311015799999997</v>
          </cell>
        </row>
        <row r="1568">
          <cell r="C1568" t="str">
            <v>Spain</v>
          </cell>
          <cell r="D1568" t="str">
            <v>ONO [Spain]</v>
          </cell>
          <cell r="E1568" t="str">
            <v>Cable</v>
          </cell>
          <cell r="F1568" t="str">
            <v>100mb Broadband</v>
          </cell>
          <cell r="H1568">
            <v>200</v>
          </cell>
          <cell r="I1568" t="str">
            <v>Mbps</v>
          </cell>
          <cell r="J1568">
            <v>200</v>
          </cell>
          <cell r="K1568">
            <v>10</v>
          </cell>
          <cell r="L1568" t="str">
            <v>Mbps</v>
          </cell>
          <cell r="P1568" t="str">
            <v>EUR</v>
          </cell>
          <cell r="Q1568">
            <v>0</v>
          </cell>
          <cell r="R1568">
            <v>0</v>
          </cell>
          <cell r="S1568">
            <v>46.85</v>
          </cell>
          <cell r="V1568">
            <v>1</v>
          </cell>
          <cell r="W1568" t="str">
            <v>No</v>
          </cell>
          <cell r="X1568" t="str">
            <v>Yes</v>
          </cell>
          <cell r="Y1568" t="str">
            <v>Yes</v>
          </cell>
          <cell r="Z1568" t="str">
            <v>Unlimited to landlines, 60 mins to mobile</v>
          </cell>
          <cell r="AA1568" t="str">
            <v>Yes</v>
          </cell>
          <cell r="AB1568">
            <v>0.21</v>
          </cell>
          <cell r="AC1568">
            <v>0.79</v>
          </cell>
          <cell r="AD1568">
            <v>59.3</v>
          </cell>
          <cell r="AE1568">
            <v>0.68311015799999997</v>
          </cell>
        </row>
        <row r="1569">
          <cell r="C1569" t="str">
            <v>Spain</v>
          </cell>
          <cell r="D1569" t="str">
            <v>Orange [Spain]</v>
          </cell>
          <cell r="E1569" t="str">
            <v>ADSL</v>
          </cell>
          <cell r="F1569" t="str">
            <v>ADSL maxima velocidad</v>
          </cell>
          <cell r="G1569" t="str">
            <v>Up to</v>
          </cell>
          <cell r="H1569">
            <v>20</v>
          </cell>
          <cell r="I1569" t="str">
            <v>Mbps</v>
          </cell>
          <cell r="J1569">
            <v>20</v>
          </cell>
          <cell r="K1569">
            <v>1</v>
          </cell>
          <cell r="L1569" t="str">
            <v>Mbps</v>
          </cell>
          <cell r="P1569" t="str">
            <v>EUR</v>
          </cell>
          <cell r="Q1569" t="str">
            <v>?</v>
          </cell>
          <cell r="R1569" t="str">
            <v>?</v>
          </cell>
          <cell r="S1569">
            <v>12.4</v>
          </cell>
          <cell r="V1569">
            <v>12</v>
          </cell>
          <cell r="W1569" t="str">
            <v>Yes</v>
          </cell>
          <cell r="X1569" t="str">
            <v>No</v>
          </cell>
          <cell r="Y1569" t="str">
            <v>No</v>
          </cell>
          <cell r="AA1569" t="str">
            <v>No</v>
          </cell>
          <cell r="AB1569">
            <v>0.21</v>
          </cell>
          <cell r="AC1569">
            <v>0.79</v>
          </cell>
          <cell r="AD1569">
            <v>15.7</v>
          </cell>
          <cell r="AE1569">
            <v>0.68311015799999997</v>
          </cell>
        </row>
        <row r="1570">
          <cell r="C1570" t="str">
            <v>Spain</v>
          </cell>
          <cell r="D1570" t="str">
            <v>Telefonica (Movistar) [Spain]</v>
          </cell>
          <cell r="E1570" t="str">
            <v>ADSL</v>
          </cell>
          <cell r="F1570" t="str">
            <v>Up to 10 Mb</v>
          </cell>
          <cell r="G1570" t="str">
            <v>Up to</v>
          </cell>
          <cell r="H1570">
            <v>10</v>
          </cell>
          <cell r="I1570" t="str">
            <v>Mbps</v>
          </cell>
          <cell r="J1570">
            <v>10</v>
          </cell>
          <cell r="M1570" t="str">
            <v>Unlimited</v>
          </cell>
          <cell r="O1570" t="str">
            <v>Unlimited</v>
          </cell>
          <cell r="P1570" t="str">
            <v>EUR</v>
          </cell>
          <cell r="Q1570">
            <v>0</v>
          </cell>
          <cell r="R1570">
            <v>0</v>
          </cell>
          <cell r="S1570">
            <v>24.08</v>
          </cell>
          <cell r="V1570">
            <v>12</v>
          </cell>
          <cell r="W1570" t="str">
            <v>No</v>
          </cell>
          <cell r="X1570" t="str">
            <v>No</v>
          </cell>
          <cell r="Y1570" t="str">
            <v>Yes</v>
          </cell>
          <cell r="Z1570" t="str">
            <v>National calls</v>
          </cell>
          <cell r="AA1570" t="str">
            <v>No</v>
          </cell>
          <cell r="AB1570">
            <v>0.21</v>
          </cell>
          <cell r="AC1570">
            <v>0.79</v>
          </cell>
          <cell r="AD1570">
            <v>30.48</v>
          </cell>
          <cell r="AE1570">
            <v>0.68311015799999997</v>
          </cell>
        </row>
        <row r="1571">
          <cell r="C1571" t="str">
            <v>Spain</v>
          </cell>
          <cell r="D1571" t="str">
            <v>Telefonica (Movistar) [Spain]</v>
          </cell>
          <cell r="E1571" t="str">
            <v>Fiber</v>
          </cell>
          <cell r="F1571" t="str">
            <v>Up to 100 Mb</v>
          </cell>
          <cell r="G1571" t="str">
            <v>Up to</v>
          </cell>
          <cell r="H1571">
            <v>100</v>
          </cell>
          <cell r="I1571" t="str">
            <v>Mbps</v>
          </cell>
          <cell r="J1571">
            <v>100</v>
          </cell>
          <cell r="M1571" t="str">
            <v>Unlimited</v>
          </cell>
          <cell r="O1571" t="str">
            <v>Unlimited</v>
          </cell>
          <cell r="P1571" t="str">
            <v>EUR</v>
          </cell>
          <cell r="Q1571">
            <v>0</v>
          </cell>
          <cell r="R1571">
            <v>0</v>
          </cell>
          <cell r="S1571">
            <v>36.18</v>
          </cell>
          <cell r="V1571">
            <v>12</v>
          </cell>
          <cell r="W1571" t="str">
            <v>No</v>
          </cell>
          <cell r="X1571" t="str">
            <v>No</v>
          </cell>
          <cell r="Y1571" t="str">
            <v>Yes</v>
          </cell>
          <cell r="Z1571" t="str">
            <v>National calls plus some mobile</v>
          </cell>
          <cell r="AA1571" t="str">
            <v>No</v>
          </cell>
          <cell r="AB1571">
            <v>0.21</v>
          </cell>
          <cell r="AC1571">
            <v>0.79</v>
          </cell>
          <cell r="AD1571">
            <v>45.8</v>
          </cell>
          <cell r="AE1571">
            <v>0.68311015799999997</v>
          </cell>
        </row>
        <row r="1572">
          <cell r="C1572" t="str">
            <v>Sri Lanka</v>
          </cell>
          <cell r="D1572" t="str">
            <v>Dialog [Sri Lanka]</v>
          </cell>
          <cell r="E1572" t="str">
            <v>WiMax</v>
          </cell>
          <cell r="F1572" t="str">
            <v>Lite</v>
          </cell>
          <cell r="G1572" t="str">
            <v>Up to</v>
          </cell>
          <cell r="H1572">
            <v>4</v>
          </cell>
          <cell r="I1572" t="str">
            <v>Mbps</v>
          </cell>
          <cell r="J1572">
            <v>4</v>
          </cell>
          <cell r="K1572">
            <v>1</v>
          </cell>
          <cell r="L1572" t="str">
            <v>Mbps</v>
          </cell>
          <cell r="M1572">
            <v>25</v>
          </cell>
          <cell r="N1572" t="str">
            <v>GB</v>
          </cell>
          <cell r="O1572">
            <v>25</v>
          </cell>
          <cell r="P1572" t="str">
            <v>LKR</v>
          </cell>
          <cell r="Q1572">
            <v>7790</v>
          </cell>
          <cell r="R1572" t="str">
            <v>?</v>
          </cell>
          <cell r="S1572">
            <v>1400</v>
          </cell>
          <cell r="W1572" t="str">
            <v>No</v>
          </cell>
          <cell r="X1572" t="str">
            <v>No</v>
          </cell>
          <cell r="Y1572" t="str">
            <v>No</v>
          </cell>
          <cell r="AA1572" t="str">
            <v>No</v>
          </cell>
          <cell r="AB1572">
            <v>0.22489999999999999</v>
          </cell>
          <cell r="AC1572">
            <v>130.44999999999999</v>
          </cell>
          <cell r="AD1572">
            <v>10.73</v>
          </cell>
          <cell r="AE1572">
            <v>63.384</v>
          </cell>
        </row>
        <row r="1573">
          <cell r="C1573" t="str">
            <v>Sri Lanka</v>
          </cell>
          <cell r="D1573" t="str">
            <v>Dialog [Sri Lanka]</v>
          </cell>
          <cell r="E1573" t="str">
            <v>WiMax</v>
          </cell>
          <cell r="F1573" t="str">
            <v>Ultra</v>
          </cell>
          <cell r="G1573" t="str">
            <v>Up to</v>
          </cell>
          <cell r="H1573">
            <v>4</v>
          </cell>
          <cell r="I1573" t="str">
            <v>Mbps</v>
          </cell>
          <cell r="J1573">
            <v>4</v>
          </cell>
          <cell r="K1573">
            <v>1</v>
          </cell>
          <cell r="L1573" t="str">
            <v>Mbps</v>
          </cell>
          <cell r="M1573">
            <v>60</v>
          </cell>
          <cell r="N1573" t="str">
            <v>GB</v>
          </cell>
          <cell r="O1573">
            <v>60</v>
          </cell>
          <cell r="P1573" t="str">
            <v>LKR</v>
          </cell>
          <cell r="Q1573">
            <v>7790</v>
          </cell>
          <cell r="R1573" t="str">
            <v>?</v>
          </cell>
          <cell r="S1573">
            <v>3900</v>
          </cell>
          <cell r="W1573" t="str">
            <v>No</v>
          </cell>
          <cell r="X1573" t="str">
            <v>No</v>
          </cell>
          <cell r="Y1573" t="str">
            <v>No</v>
          </cell>
          <cell r="AA1573" t="str">
            <v>No</v>
          </cell>
          <cell r="AB1573">
            <v>0.22489999999999999</v>
          </cell>
          <cell r="AC1573">
            <v>130.44999999999999</v>
          </cell>
          <cell r="AD1573">
            <v>29.9</v>
          </cell>
          <cell r="AE1573">
            <v>63.384</v>
          </cell>
        </row>
        <row r="1574">
          <cell r="C1574" t="str">
            <v>Sri Lanka</v>
          </cell>
          <cell r="D1574" t="str">
            <v>Dialog [Sri Lanka]</v>
          </cell>
          <cell r="E1574" t="str">
            <v>WiMax</v>
          </cell>
          <cell r="F1574" t="str">
            <v>Lite with Voice</v>
          </cell>
          <cell r="G1574" t="str">
            <v>Up to</v>
          </cell>
          <cell r="H1574">
            <v>4</v>
          </cell>
          <cell r="I1574" t="str">
            <v>Mbps</v>
          </cell>
          <cell r="J1574">
            <v>4</v>
          </cell>
          <cell r="K1574">
            <v>1</v>
          </cell>
          <cell r="L1574" t="str">
            <v>Mbps</v>
          </cell>
          <cell r="M1574">
            <v>25</v>
          </cell>
          <cell r="N1574" t="str">
            <v>GB</v>
          </cell>
          <cell r="O1574">
            <v>25</v>
          </cell>
          <cell r="P1574" t="str">
            <v>LKR</v>
          </cell>
          <cell r="Q1574">
            <v>9790</v>
          </cell>
          <cell r="R1574" t="str">
            <v>?</v>
          </cell>
          <cell r="S1574">
            <v>2000</v>
          </cell>
          <cell r="W1574" t="str">
            <v>No</v>
          </cell>
          <cell r="X1574" t="str">
            <v>No</v>
          </cell>
          <cell r="Y1574" t="str">
            <v>No</v>
          </cell>
          <cell r="Z1574" t="str">
            <v>Rs 5000 of calls</v>
          </cell>
          <cell r="AA1574" t="str">
            <v>No</v>
          </cell>
          <cell r="AB1574">
            <v>0.22489999999999999</v>
          </cell>
          <cell r="AC1574">
            <v>130.44999999999999</v>
          </cell>
          <cell r="AD1574">
            <v>15.33</v>
          </cell>
          <cell r="AE1574">
            <v>63.384</v>
          </cell>
        </row>
        <row r="1575">
          <cell r="C1575" t="str">
            <v>Sri Lanka</v>
          </cell>
          <cell r="D1575" t="str">
            <v>Dialog [Sri Lanka]</v>
          </cell>
          <cell r="E1575" t="str">
            <v>WiMax</v>
          </cell>
          <cell r="F1575" t="str">
            <v>Ultra with Voice</v>
          </cell>
          <cell r="G1575" t="str">
            <v>Up to</v>
          </cell>
          <cell r="H1575">
            <v>4</v>
          </cell>
          <cell r="I1575" t="str">
            <v>Mbps</v>
          </cell>
          <cell r="J1575">
            <v>4</v>
          </cell>
          <cell r="K1575">
            <v>1</v>
          </cell>
          <cell r="L1575" t="str">
            <v>Mbps</v>
          </cell>
          <cell r="M1575">
            <v>60</v>
          </cell>
          <cell r="N1575" t="str">
            <v>GB</v>
          </cell>
          <cell r="O1575">
            <v>60</v>
          </cell>
          <cell r="P1575" t="str">
            <v>LKR</v>
          </cell>
          <cell r="Q1575">
            <v>9790</v>
          </cell>
          <cell r="R1575" t="str">
            <v>?</v>
          </cell>
          <cell r="S1575">
            <v>4500</v>
          </cell>
          <cell r="W1575" t="str">
            <v>No</v>
          </cell>
          <cell r="X1575" t="str">
            <v>No</v>
          </cell>
          <cell r="Y1575" t="str">
            <v>No</v>
          </cell>
          <cell r="Z1575" t="str">
            <v>Rs 5000 of calls</v>
          </cell>
          <cell r="AA1575" t="str">
            <v>No</v>
          </cell>
          <cell r="AB1575">
            <v>0.22489999999999999</v>
          </cell>
          <cell r="AC1575">
            <v>130.44999999999999</v>
          </cell>
          <cell r="AD1575">
            <v>34.5</v>
          </cell>
          <cell r="AE1575">
            <v>63.384</v>
          </cell>
        </row>
        <row r="1576">
          <cell r="C1576" t="str">
            <v>Sri Lanka</v>
          </cell>
          <cell r="D1576" t="str">
            <v>Lanka Bell [Sri Lanka]</v>
          </cell>
          <cell r="E1576" t="str">
            <v>WiMax</v>
          </cell>
          <cell r="F1576" t="str">
            <v>Intro Pack</v>
          </cell>
          <cell r="G1576" t="str">
            <v>Up to</v>
          </cell>
          <cell r="H1576">
            <v>4</v>
          </cell>
          <cell r="I1576" t="str">
            <v>Mbps</v>
          </cell>
          <cell r="J1576">
            <v>4</v>
          </cell>
          <cell r="K1576">
            <v>1</v>
          </cell>
          <cell r="L1576" t="str">
            <v>Mbps</v>
          </cell>
          <cell r="M1576">
            <v>35</v>
          </cell>
          <cell r="N1576" t="str">
            <v>GB</v>
          </cell>
          <cell r="O1576">
            <v>35</v>
          </cell>
          <cell r="P1576" t="str">
            <v>LKR</v>
          </cell>
          <cell r="Q1576">
            <v>7500</v>
          </cell>
          <cell r="R1576" t="str">
            <v>?</v>
          </cell>
          <cell r="S1576">
            <v>1350</v>
          </cell>
          <cell r="W1576" t="str">
            <v>No</v>
          </cell>
          <cell r="X1576" t="str">
            <v>No</v>
          </cell>
          <cell r="Y1576" t="str">
            <v>No</v>
          </cell>
          <cell r="AA1576" t="str">
            <v>No</v>
          </cell>
          <cell r="AB1576">
            <v>0.22489999999999999</v>
          </cell>
          <cell r="AC1576">
            <v>130.44999999999999</v>
          </cell>
          <cell r="AD1576">
            <v>10.35</v>
          </cell>
          <cell r="AE1576">
            <v>63.384</v>
          </cell>
        </row>
        <row r="1577">
          <cell r="C1577" t="str">
            <v>Sri Lanka</v>
          </cell>
          <cell r="D1577" t="str">
            <v>Lanka Bell [Sri Lanka]</v>
          </cell>
          <cell r="E1577" t="str">
            <v>WiMax</v>
          </cell>
          <cell r="F1577" t="str">
            <v>Economy</v>
          </cell>
          <cell r="G1577" t="str">
            <v>Up to</v>
          </cell>
          <cell r="H1577">
            <v>1</v>
          </cell>
          <cell r="I1577" t="str">
            <v>Mbps</v>
          </cell>
          <cell r="J1577">
            <v>1</v>
          </cell>
          <cell r="K1577">
            <v>256</v>
          </cell>
          <cell r="L1577" t="str">
            <v>Kbps</v>
          </cell>
          <cell r="M1577" t="str">
            <v>Unlimited</v>
          </cell>
          <cell r="O1577" t="str">
            <v>Unlimited</v>
          </cell>
          <cell r="P1577" t="str">
            <v>LKR</v>
          </cell>
          <cell r="Q1577">
            <v>7500</v>
          </cell>
          <cell r="R1577" t="str">
            <v>?</v>
          </cell>
          <cell r="S1577">
            <v>3000</v>
          </cell>
          <cell r="W1577" t="str">
            <v>No</v>
          </cell>
          <cell r="X1577" t="str">
            <v>No</v>
          </cell>
          <cell r="Y1577" t="str">
            <v>No</v>
          </cell>
          <cell r="AA1577" t="str">
            <v>No</v>
          </cell>
          <cell r="AB1577">
            <v>0.22489999999999999</v>
          </cell>
          <cell r="AC1577">
            <v>130.44999999999999</v>
          </cell>
          <cell r="AD1577">
            <v>23</v>
          </cell>
          <cell r="AE1577">
            <v>63.384</v>
          </cell>
        </row>
        <row r="1578">
          <cell r="C1578" t="str">
            <v>Sri Lanka</v>
          </cell>
          <cell r="D1578" t="str">
            <v>Lanka Bell [Sri Lanka]</v>
          </cell>
          <cell r="E1578" t="str">
            <v>WiMax</v>
          </cell>
          <cell r="F1578" t="str">
            <v>Home &amp; Office</v>
          </cell>
          <cell r="G1578" t="str">
            <v>Up to</v>
          </cell>
          <cell r="H1578">
            <v>2</v>
          </cell>
          <cell r="I1578" t="str">
            <v>Mbps</v>
          </cell>
          <cell r="J1578">
            <v>2</v>
          </cell>
          <cell r="K1578">
            <v>512</v>
          </cell>
          <cell r="L1578" t="str">
            <v>Kbps</v>
          </cell>
          <cell r="M1578" t="str">
            <v>Unlimited</v>
          </cell>
          <cell r="O1578" t="str">
            <v>Unlimited</v>
          </cell>
          <cell r="P1578" t="str">
            <v>LKR</v>
          </cell>
          <cell r="Q1578">
            <v>7500</v>
          </cell>
          <cell r="R1578" t="str">
            <v>?</v>
          </cell>
          <cell r="S1578">
            <v>5500</v>
          </cell>
          <cell r="W1578" t="str">
            <v>No</v>
          </cell>
          <cell r="X1578" t="str">
            <v>No</v>
          </cell>
          <cell r="Y1578" t="str">
            <v>No</v>
          </cell>
          <cell r="AA1578" t="str">
            <v>No</v>
          </cell>
          <cell r="AB1578">
            <v>0.22489999999999999</v>
          </cell>
          <cell r="AC1578">
            <v>130.44999999999999</v>
          </cell>
          <cell r="AD1578">
            <v>42.16</v>
          </cell>
          <cell r="AE1578">
            <v>63.384</v>
          </cell>
        </row>
        <row r="1579">
          <cell r="C1579" t="str">
            <v>Sri Lanka</v>
          </cell>
          <cell r="D1579" t="str">
            <v>Lanka Bell [Sri Lanka]</v>
          </cell>
          <cell r="E1579" t="str">
            <v>WiMax</v>
          </cell>
          <cell r="F1579" t="str">
            <v>Premier Pack</v>
          </cell>
          <cell r="G1579" t="str">
            <v>Up to</v>
          </cell>
          <cell r="H1579">
            <v>4</v>
          </cell>
          <cell r="I1579" t="str">
            <v>Mbps</v>
          </cell>
          <cell r="J1579">
            <v>4</v>
          </cell>
          <cell r="K1579">
            <v>1</v>
          </cell>
          <cell r="L1579" t="str">
            <v>Mbps</v>
          </cell>
          <cell r="M1579" t="str">
            <v>Unlimited</v>
          </cell>
          <cell r="O1579" t="str">
            <v>Unlimited</v>
          </cell>
          <cell r="P1579" t="str">
            <v>LKR</v>
          </cell>
          <cell r="Q1579">
            <v>7500</v>
          </cell>
          <cell r="R1579" t="str">
            <v>?</v>
          </cell>
          <cell r="S1579">
            <v>10500</v>
          </cell>
          <cell r="W1579" t="str">
            <v>No</v>
          </cell>
          <cell r="X1579" t="str">
            <v>No</v>
          </cell>
          <cell r="Y1579" t="str">
            <v>No</v>
          </cell>
          <cell r="AA1579" t="str">
            <v>No</v>
          </cell>
          <cell r="AB1579">
            <v>0.22489999999999999</v>
          </cell>
          <cell r="AC1579">
            <v>130.44999999999999</v>
          </cell>
          <cell r="AD1579">
            <v>80.489999999999995</v>
          </cell>
          <cell r="AE1579">
            <v>63.384</v>
          </cell>
        </row>
        <row r="1580">
          <cell r="C1580" t="str">
            <v>Sri Lanka</v>
          </cell>
          <cell r="D1580" t="str">
            <v>SLT [Sri Lanka]</v>
          </cell>
          <cell r="E1580" t="str">
            <v>ADSL</v>
          </cell>
          <cell r="F1580" t="str">
            <v>Entree</v>
          </cell>
          <cell r="G1580" t="str">
            <v>Up to</v>
          </cell>
          <cell r="H1580">
            <v>2</v>
          </cell>
          <cell r="I1580" t="str">
            <v>Mbps</v>
          </cell>
          <cell r="J1580">
            <v>2</v>
          </cell>
          <cell r="K1580">
            <v>512</v>
          </cell>
          <cell r="L1580" t="str">
            <v>Kbps</v>
          </cell>
          <cell r="M1580">
            <v>1.5</v>
          </cell>
          <cell r="N1580" t="str">
            <v>GB</v>
          </cell>
          <cell r="O1580">
            <v>1.5</v>
          </cell>
          <cell r="P1580" t="str">
            <v>LKR</v>
          </cell>
          <cell r="Q1580" t="str">
            <v>?</v>
          </cell>
          <cell r="R1580" t="str">
            <v>?</v>
          </cell>
          <cell r="S1580">
            <v>499</v>
          </cell>
          <cell r="W1580" t="str">
            <v>Yes</v>
          </cell>
          <cell r="X1580" t="str">
            <v>No</v>
          </cell>
          <cell r="Y1580" t="str">
            <v>No</v>
          </cell>
          <cell r="AA1580" t="str">
            <v>No</v>
          </cell>
          <cell r="AB1580">
            <v>0.22489999999999999</v>
          </cell>
          <cell r="AC1580">
            <v>130.44999999999999</v>
          </cell>
          <cell r="AD1580">
            <v>3.83</v>
          </cell>
          <cell r="AE1580">
            <v>63.384</v>
          </cell>
        </row>
        <row r="1581">
          <cell r="C1581" t="str">
            <v>Sri Lanka</v>
          </cell>
          <cell r="D1581" t="str">
            <v>SLT [Sri Lanka]</v>
          </cell>
          <cell r="E1581" t="str">
            <v>ADSL</v>
          </cell>
          <cell r="F1581" t="str">
            <v>Web Starter</v>
          </cell>
          <cell r="G1581" t="str">
            <v>Up to</v>
          </cell>
          <cell r="H1581">
            <v>4</v>
          </cell>
          <cell r="I1581" t="str">
            <v>Mbps</v>
          </cell>
          <cell r="J1581">
            <v>4</v>
          </cell>
          <cell r="K1581">
            <v>512</v>
          </cell>
          <cell r="L1581" t="str">
            <v>Mbps</v>
          </cell>
          <cell r="M1581">
            <v>5</v>
          </cell>
          <cell r="N1581" t="str">
            <v>GB</v>
          </cell>
          <cell r="O1581">
            <v>5</v>
          </cell>
          <cell r="P1581" t="str">
            <v>LKR</v>
          </cell>
          <cell r="Q1581" t="str">
            <v>?</v>
          </cell>
          <cell r="R1581" t="str">
            <v>?</v>
          </cell>
          <cell r="S1581">
            <v>740</v>
          </cell>
          <cell r="W1581" t="str">
            <v>Yes</v>
          </cell>
          <cell r="X1581" t="str">
            <v>No</v>
          </cell>
          <cell r="Y1581" t="str">
            <v>No</v>
          </cell>
          <cell r="AA1581" t="str">
            <v>No</v>
          </cell>
          <cell r="AB1581">
            <v>0.22489999999999999</v>
          </cell>
          <cell r="AC1581">
            <v>130.44999999999999</v>
          </cell>
          <cell r="AD1581">
            <v>5.67</v>
          </cell>
          <cell r="AE1581">
            <v>63.384</v>
          </cell>
        </row>
        <row r="1582">
          <cell r="C1582" t="str">
            <v>Sri Lanka</v>
          </cell>
          <cell r="D1582" t="str">
            <v>SLT [Sri Lanka]</v>
          </cell>
          <cell r="E1582" t="str">
            <v>ADSL</v>
          </cell>
          <cell r="F1582" t="str">
            <v>Web Pal</v>
          </cell>
          <cell r="G1582" t="str">
            <v>Up to</v>
          </cell>
          <cell r="H1582">
            <v>4</v>
          </cell>
          <cell r="I1582" t="str">
            <v>Mbps</v>
          </cell>
          <cell r="J1582">
            <v>4</v>
          </cell>
          <cell r="K1582">
            <v>512</v>
          </cell>
          <cell r="L1582" t="str">
            <v>Mbps</v>
          </cell>
          <cell r="M1582">
            <v>8</v>
          </cell>
          <cell r="N1582" t="str">
            <v>GB</v>
          </cell>
          <cell r="O1582">
            <v>8</v>
          </cell>
          <cell r="P1582" t="str">
            <v>LKR</v>
          </cell>
          <cell r="Q1582" t="str">
            <v>?</v>
          </cell>
          <cell r="R1582" t="str">
            <v>?</v>
          </cell>
          <cell r="S1582">
            <v>990</v>
          </cell>
          <cell r="W1582" t="str">
            <v>Yes</v>
          </cell>
          <cell r="X1582" t="str">
            <v>No</v>
          </cell>
          <cell r="Y1582" t="str">
            <v>No</v>
          </cell>
          <cell r="AA1582" t="str">
            <v>No</v>
          </cell>
          <cell r="AB1582">
            <v>0.22489999999999999</v>
          </cell>
          <cell r="AC1582">
            <v>130.44999999999999</v>
          </cell>
          <cell r="AD1582">
            <v>7.59</v>
          </cell>
          <cell r="AE1582">
            <v>63.384</v>
          </cell>
        </row>
        <row r="1583">
          <cell r="C1583" t="str">
            <v>Sri Lanka</v>
          </cell>
          <cell r="D1583" t="str">
            <v>SLT [Sri Lanka]</v>
          </cell>
          <cell r="E1583" t="str">
            <v>ADSL</v>
          </cell>
          <cell r="F1583" t="str">
            <v>Web Family</v>
          </cell>
          <cell r="G1583" t="str">
            <v>Up to</v>
          </cell>
          <cell r="H1583">
            <v>8</v>
          </cell>
          <cell r="I1583" t="str">
            <v>Mbps</v>
          </cell>
          <cell r="J1583">
            <v>8</v>
          </cell>
          <cell r="K1583">
            <v>2</v>
          </cell>
          <cell r="L1583" t="str">
            <v>Mbps</v>
          </cell>
          <cell r="M1583">
            <v>10</v>
          </cell>
          <cell r="N1583" t="str">
            <v>GB</v>
          </cell>
          <cell r="O1583">
            <v>10</v>
          </cell>
          <cell r="P1583" t="str">
            <v>LKR</v>
          </cell>
          <cell r="Q1583" t="str">
            <v>?</v>
          </cell>
          <cell r="R1583" t="str">
            <v>?</v>
          </cell>
          <cell r="S1583">
            <v>1490</v>
          </cell>
          <cell r="W1583" t="str">
            <v>Yes</v>
          </cell>
          <cell r="X1583" t="str">
            <v>No</v>
          </cell>
          <cell r="Y1583" t="str">
            <v>No</v>
          </cell>
          <cell r="AA1583" t="str">
            <v>No</v>
          </cell>
          <cell r="AB1583">
            <v>0.22489999999999999</v>
          </cell>
          <cell r="AC1583">
            <v>130.44999999999999</v>
          </cell>
          <cell r="AD1583">
            <v>11.42</v>
          </cell>
          <cell r="AE1583">
            <v>63.384</v>
          </cell>
        </row>
        <row r="1584">
          <cell r="C1584" t="str">
            <v>Sri Lanka</v>
          </cell>
          <cell r="D1584" t="str">
            <v>SLT [Sri Lanka]</v>
          </cell>
          <cell r="E1584" t="str">
            <v>FTTH</v>
          </cell>
          <cell r="F1584" t="str">
            <v>Web Family</v>
          </cell>
          <cell r="G1584" t="str">
            <v>Up to</v>
          </cell>
          <cell r="H1584">
            <v>50</v>
          </cell>
          <cell r="I1584" t="str">
            <v>Mbps</v>
          </cell>
          <cell r="J1584">
            <v>50</v>
          </cell>
          <cell r="K1584">
            <v>25</v>
          </cell>
          <cell r="L1584" t="str">
            <v>Mbps</v>
          </cell>
          <cell r="M1584">
            <v>10</v>
          </cell>
          <cell r="N1584" t="str">
            <v>GB</v>
          </cell>
          <cell r="O1584">
            <v>10</v>
          </cell>
          <cell r="P1584" t="str">
            <v>LKR</v>
          </cell>
          <cell r="Q1584" t="str">
            <v>?</v>
          </cell>
          <cell r="R1584" t="str">
            <v>?</v>
          </cell>
          <cell r="S1584">
            <v>1490</v>
          </cell>
          <cell r="W1584" t="str">
            <v>No</v>
          </cell>
          <cell r="X1584" t="str">
            <v>No</v>
          </cell>
          <cell r="Y1584" t="str">
            <v>No</v>
          </cell>
          <cell r="AA1584" t="str">
            <v>No</v>
          </cell>
          <cell r="AB1584">
            <v>0.22489999999999999</v>
          </cell>
          <cell r="AC1584">
            <v>130.44999999999999</v>
          </cell>
          <cell r="AD1584">
            <v>11.42</v>
          </cell>
          <cell r="AE1584">
            <v>63.384</v>
          </cell>
        </row>
        <row r="1585">
          <cell r="C1585" t="str">
            <v>Sudan</v>
          </cell>
          <cell r="D1585" t="str">
            <v>Sudanet [Sudan]</v>
          </cell>
          <cell r="E1585" t="str">
            <v>ADSL</v>
          </cell>
          <cell r="F1585" t="str">
            <v>Tawfeer Package</v>
          </cell>
          <cell r="J1585">
            <v>0</v>
          </cell>
          <cell r="M1585">
            <v>2</v>
          </cell>
          <cell r="N1585" t="str">
            <v>GB</v>
          </cell>
          <cell r="O1585">
            <v>2</v>
          </cell>
          <cell r="P1585" t="str">
            <v>SDG</v>
          </cell>
          <cell r="Q1585" t="str">
            <v>?</v>
          </cell>
          <cell r="R1585" t="str">
            <v>?</v>
          </cell>
          <cell r="S1585">
            <v>20</v>
          </cell>
          <cell r="V1585">
            <v>1</v>
          </cell>
          <cell r="W1585" t="str">
            <v>Yes</v>
          </cell>
          <cell r="X1585" t="str">
            <v>No</v>
          </cell>
          <cell r="Y1585" t="str">
            <v>No</v>
          </cell>
          <cell r="AA1585" t="str">
            <v>No</v>
          </cell>
          <cell r="AB1585">
            <v>0.1</v>
          </cell>
          <cell r="AC1585">
            <v>6.1</v>
          </cell>
          <cell r="AD1585">
            <v>3.28</v>
          </cell>
          <cell r="AE1585">
            <v>2.469136073</v>
          </cell>
        </row>
        <row r="1586">
          <cell r="C1586" t="str">
            <v>Sudan</v>
          </cell>
          <cell r="D1586" t="str">
            <v>Sudanet [Sudan]</v>
          </cell>
          <cell r="E1586" t="str">
            <v>ADSL</v>
          </cell>
          <cell r="F1586" t="str">
            <v>Super - 10</v>
          </cell>
          <cell r="G1586" t="str">
            <v>Up to</v>
          </cell>
          <cell r="H1586">
            <v>512</v>
          </cell>
          <cell r="I1586" t="str">
            <v>Kbps</v>
          </cell>
          <cell r="J1586">
            <v>0.51200000000000001</v>
          </cell>
          <cell r="M1586">
            <v>10</v>
          </cell>
          <cell r="N1586" t="str">
            <v>GB</v>
          </cell>
          <cell r="O1586">
            <v>10</v>
          </cell>
          <cell r="P1586" t="str">
            <v>SDG</v>
          </cell>
          <cell r="Q1586" t="str">
            <v>?</v>
          </cell>
          <cell r="R1586" t="str">
            <v>?</v>
          </cell>
          <cell r="S1586">
            <v>60</v>
          </cell>
          <cell r="W1586" t="str">
            <v>Yes</v>
          </cell>
          <cell r="X1586" t="str">
            <v>No</v>
          </cell>
          <cell r="Y1586" t="str">
            <v>No</v>
          </cell>
          <cell r="Z1586" t="str">
            <v>100 mins inside Sudatel network</v>
          </cell>
          <cell r="AA1586" t="str">
            <v>No</v>
          </cell>
          <cell r="AB1586">
            <v>0.1</v>
          </cell>
          <cell r="AC1586">
            <v>6.1</v>
          </cell>
          <cell r="AD1586">
            <v>9.84</v>
          </cell>
          <cell r="AE1586">
            <v>2.469136073</v>
          </cell>
        </row>
        <row r="1587">
          <cell r="C1587" t="str">
            <v>Sudan</v>
          </cell>
          <cell r="D1587" t="str">
            <v>Sudanet [Sudan]</v>
          </cell>
          <cell r="E1587" t="str">
            <v>ADSL</v>
          </cell>
          <cell r="F1587" t="str">
            <v>Super - 20</v>
          </cell>
          <cell r="G1587" t="str">
            <v>Up to</v>
          </cell>
          <cell r="H1587">
            <v>512</v>
          </cell>
          <cell r="I1587" t="str">
            <v>Kbps</v>
          </cell>
          <cell r="J1587">
            <v>0.51200000000000001</v>
          </cell>
          <cell r="M1587">
            <v>20</v>
          </cell>
          <cell r="N1587" t="str">
            <v>GB</v>
          </cell>
          <cell r="O1587">
            <v>20</v>
          </cell>
          <cell r="P1587" t="str">
            <v>SDG</v>
          </cell>
          <cell r="Q1587" t="str">
            <v>?</v>
          </cell>
          <cell r="R1587" t="str">
            <v>?</v>
          </cell>
          <cell r="S1587">
            <v>90</v>
          </cell>
          <cell r="W1587" t="str">
            <v>Yes</v>
          </cell>
          <cell r="X1587" t="str">
            <v>No</v>
          </cell>
          <cell r="Y1587" t="str">
            <v>No</v>
          </cell>
          <cell r="Z1587" t="str">
            <v>150 mins inside Sudatel network</v>
          </cell>
          <cell r="AA1587" t="str">
            <v>No</v>
          </cell>
          <cell r="AB1587">
            <v>0.1</v>
          </cell>
          <cell r="AC1587">
            <v>6.1</v>
          </cell>
          <cell r="AD1587">
            <v>14.75</v>
          </cell>
          <cell r="AE1587">
            <v>2.469136073</v>
          </cell>
        </row>
        <row r="1588">
          <cell r="C1588" t="str">
            <v>Sudan</v>
          </cell>
          <cell r="D1588" t="str">
            <v>Sudanet [Sudan]</v>
          </cell>
          <cell r="E1588" t="str">
            <v>ADSL</v>
          </cell>
          <cell r="F1588" t="str">
            <v>Super - 40</v>
          </cell>
          <cell r="G1588" t="str">
            <v>Up to</v>
          </cell>
          <cell r="H1588">
            <v>1</v>
          </cell>
          <cell r="I1588" t="str">
            <v>Mbps</v>
          </cell>
          <cell r="J1588">
            <v>1</v>
          </cell>
          <cell r="M1588">
            <v>40</v>
          </cell>
          <cell r="N1588" t="str">
            <v>GB</v>
          </cell>
          <cell r="O1588">
            <v>40</v>
          </cell>
          <cell r="P1588" t="str">
            <v>SDG</v>
          </cell>
          <cell r="Q1588" t="str">
            <v>?</v>
          </cell>
          <cell r="R1588" t="str">
            <v>?</v>
          </cell>
          <cell r="S1588">
            <v>150</v>
          </cell>
          <cell r="W1588" t="str">
            <v>Yes</v>
          </cell>
          <cell r="X1588" t="str">
            <v>No</v>
          </cell>
          <cell r="Y1588" t="str">
            <v>No</v>
          </cell>
          <cell r="Z1588" t="str">
            <v>250 mins inside Sudatel network</v>
          </cell>
          <cell r="AA1588" t="str">
            <v>No</v>
          </cell>
          <cell r="AB1588">
            <v>0.1</v>
          </cell>
          <cell r="AC1588">
            <v>6.1</v>
          </cell>
          <cell r="AD1588">
            <v>24.59</v>
          </cell>
          <cell r="AE1588">
            <v>2.469136073</v>
          </cell>
        </row>
        <row r="1589">
          <cell r="C1589" t="str">
            <v>Sudan</v>
          </cell>
          <cell r="D1589" t="str">
            <v>Sudanet [Sudan]</v>
          </cell>
          <cell r="E1589" t="str">
            <v>ADSL</v>
          </cell>
          <cell r="F1589" t="str">
            <v>Super - 100</v>
          </cell>
          <cell r="G1589" t="str">
            <v>Up to</v>
          </cell>
          <cell r="H1589">
            <v>2</v>
          </cell>
          <cell r="I1589" t="str">
            <v>Mbps</v>
          </cell>
          <cell r="J1589">
            <v>2</v>
          </cell>
          <cell r="M1589">
            <v>100</v>
          </cell>
          <cell r="N1589" t="str">
            <v>GB</v>
          </cell>
          <cell r="O1589">
            <v>100</v>
          </cell>
          <cell r="P1589" t="str">
            <v>SDG</v>
          </cell>
          <cell r="Q1589" t="str">
            <v>?</v>
          </cell>
          <cell r="R1589" t="str">
            <v>?</v>
          </cell>
          <cell r="S1589">
            <v>250</v>
          </cell>
          <cell r="W1589" t="str">
            <v>Yes</v>
          </cell>
          <cell r="X1589" t="str">
            <v>No</v>
          </cell>
          <cell r="Y1589" t="str">
            <v>No</v>
          </cell>
          <cell r="Z1589" t="str">
            <v>500 mins inside Sudatel network</v>
          </cell>
          <cell r="AA1589" t="str">
            <v>No</v>
          </cell>
          <cell r="AB1589">
            <v>0.1</v>
          </cell>
          <cell r="AC1589">
            <v>6.1</v>
          </cell>
          <cell r="AD1589">
            <v>40.98</v>
          </cell>
          <cell r="AE1589">
            <v>2.469136073</v>
          </cell>
        </row>
        <row r="1590">
          <cell r="C1590" t="str">
            <v>Sudan</v>
          </cell>
          <cell r="D1590" t="str">
            <v>Sudanet [Sudan]</v>
          </cell>
          <cell r="E1590" t="str">
            <v>ADSL</v>
          </cell>
          <cell r="F1590" t="str">
            <v>Super 512</v>
          </cell>
          <cell r="G1590" t="str">
            <v>Up to</v>
          </cell>
          <cell r="H1590">
            <v>512</v>
          </cell>
          <cell r="I1590" t="str">
            <v>Kbps</v>
          </cell>
          <cell r="J1590">
            <v>0.51200000000000001</v>
          </cell>
          <cell r="M1590" t="str">
            <v>Unlimited</v>
          </cell>
          <cell r="O1590" t="str">
            <v>Unlimited</v>
          </cell>
          <cell r="P1590" t="str">
            <v>SDG</v>
          </cell>
          <cell r="Q1590" t="str">
            <v>?</v>
          </cell>
          <cell r="R1590" t="str">
            <v>?</v>
          </cell>
          <cell r="S1590">
            <v>300</v>
          </cell>
          <cell r="W1590" t="str">
            <v>Yes</v>
          </cell>
          <cell r="X1590" t="str">
            <v>No</v>
          </cell>
          <cell r="Y1590" t="str">
            <v>No</v>
          </cell>
          <cell r="Z1590" t="str">
            <v>300 mins inside Sudatel network</v>
          </cell>
          <cell r="AA1590" t="str">
            <v>No</v>
          </cell>
          <cell r="AB1590">
            <v>0.1</v>
          </cell>
          <cell r="AC1590">
            <v>6.1</v>
          </cell>
          <cell r="AD1590">
            <v>49.18</v>
          </cell>
          <cell r="AE1590">
            <v>2.469136073</v>
          </cell>
        </row>
        <row r="1591">
          <cell r="C1591" t="str">
            <v>Sudan</v>
          </cell>
          <cell r="D1591" t="str">
            <v>Sudanet [Sudan]</v>
          </cell>
          <cell r="E1591" t="str">
            <v>ADSL</v>
          </cell>
          <cell r="F1591" t="str">
            <v>Super 1000</v>
          </cell>
          <cell r="G1591" t="str">
            <v>Up to</v>
          </cell>
          <cell r="H1591">
            <v>1</v>
          </cell>
          <cell r="I1591" t="str">
            <v>Mbps</v>
          </cell>
          <cell r="J1591">
            <v>1</v>
          </cell>
          <cell r="M1591" t="str">
            <v>Unlimited</v>
          </cell>
          <cell r="O1591" t="str">
            <v>Unlimited</v>
          </cell>
          <cell r="P1591" t="str">
            <v>SDG</v>
          </cell>
          <cell r="Q1591" t="str">
            <v>?</v>
          </cell>
          <cell r="R1591" t="str">
            <v>?</v>
          </cell>
          <cell r="S1591">
            <v>450</v>
          </cell>
          <cell r="W1591" t="str">
            <v>Yes</v>
          </cell>
          <cell r="X1591" t="str">
            <v>No</v>
          </cell>
          <cell r="Y1591" t="str">
            <v>No</v>
          </cell>
          <cell r="Z1591" t="str">
            <v>400 mins inside Sudatel network</v>
          </cell>
          <cell r="AA1591" t="str">
            <v>No</v>
          </cell>
          <cell r="AB1591">
            <v>0.1</v>
          </cell>
          <cell r="AC1591">
            <v>6.1</v>
          </cell>
          <cell r="AD1591">
            <v>73.77</v>
          </cell>
          <cell r="AE1591">
            <v>2.469136073</v>
          </cell>
        </row>
        <row r="1592">
          <cell r="C1592" t="str">
            <v>Sudan</v>
          </cell>
          <cell r="D1592" t="str">
            <v>Sudanet [Sudan]</v>
          </cell>
          <cell r="E1592" t="str">
            <v>ADSL</v>
          </cell>
          <cell r="F1592" t="str">
            <v>Super 4000</v>
          </cell>
          <cell r="G1592" t="str">
            <v>Up to</v>
          </cell>
          <cell r="H1592">
            <v>4</v>
          </cell>
          <cell r="I1592" t="str">
            <v>Mbps</v>
          </cell>
          <cell r="J1592">
            <v>4</v>
          </cell>
          <cell r="M1592" t="str">
            <v>Unlimited</v>
          </cell>
          <cell r="O1592" t="str">
            <v>Unlimited</v>
          </cell>
          <cell r="P1592" t="str">
            <v>SDG</v>
          </cell>
          <cell r="Q1592" t="str">
            <v>?</v>
          </cell>
          <cell r="R1592" t="str">
            <v>?</v>
          </cell>
          <cell r="S1592">
            <v>700</v>
          </cell>
          <cell r="W1592" t="str">
            <v>Yes</v>
          </cell>
          <cell r="X1592" t="str">
            <v>No</v>
          </cell>
          <cell r="Y1592" t="str">
            <v>No</v>
          </cell>
          <cell r="Z1592" t="str">
            <v>1000 mins inside Sudatel network</v>
          </cell>
          <cell r="AA1592" t="str">
            <v>No</v>
          </cell>
          <cell r="AB1592">
            <v>0.1</v>
          </cell>
          <cell r="AC1592">
            <v>6.1</v>
          </cell>
          <cell r="AD1592">
            <v>114.75</v>
          </cell>
          <cell r="AE1592">
            <v>2.469136073</v>
          </cell>
        </row>
        <row r="1593">
          <cell r="C1593" t="str">
            <v>Sweden</v>
          </cell>
          <cell r="D1593" t="str">
            <v>Com Hem [Sweden]</v>
          </cell>
          <cell r="E1593" t="str">
            <v>Cable</v>
          </cell>
          <cell r="F1593" t="str">
            <v>Bredband</v>
          </cell>
          <cell r="G1593" t="str">
            <v>Up to</v>
          </cell>
          <cell r="H1593">
            <v>500</v>
          </cell>
          <cell r="I1593" t="str">
            <v>Mbps</v>
          </cell>
          <cell r="J1593">
            <v>500</v>
          </cell>
          <cell r="K1593">
            <v>50</v>
          </cell>
          <cell r="L1593" t="str">
            <v>Mbps</v>
          </cell>
          <cell r="P1593" t="str">
            <v>SEK</v>
          </cell>
          <cell r="Q1593">
            <v>249</v>
          </cell>
          <cell r="R1593">
            <v>100</v>
          </cell>
          <cell r="S1593">
            <v>599</v>
          </cell>
          <cell r="T1593">
            <v>350</v>
          </cell>
          <cell r="U1593">
            <v>12</v>
          </cell>
          <cell r="V1593">
            <v>12</v>
          </cell>
          <cell r="W1593" t="str">
            <v>No</v>
          </cell>
          <cell r="X1593" t="str">
            <v>No</v>
          </cell>
          <cell r="Y1593" t="str">
            <v>No</v>
          </cell>
          <cell r="AA1593" t="str">
            <v>Yes</v>
          </cell>
          <cell r="AB1593">
            <v>0.25</v>
          </cell>
          <cell r="AC1593">
            <v>7.26</v>
          </cell>
          <cell r="AD1593">
            <v>82.51</v>
          </cell>
          <cell r="AE1593">
            <v>8.7188717100000002</v>
          </cell>
        </row>
        <row r="1594">
          <cell r="C1594" t="str">
            <v>Sweden</v>
          </cell>
          <cell r="D1594" t="str">
            <v>Com Hem [Sweden]</v>
          </cell>
          <cell r="E1594" t="str">
            <v>Cable</v>
          </cell>
          <cell r="F1594" t="str">
            <v>Bredband</v>
          </cell>
          <cell r="G1594" t="str">
            <v>Up to</v>
          </cell>
          <cell r="H1594">
            <v>250</v>
          </cell>
          <cell r="I1594" t="str">
            <v>Mbps</v>
          </cell>
          <cell r="J1594">
            <v>250</v>
          </cell>
          <cell r="K1594">
            <v>10</v>
          </cell>
          <cell r="L1594" t="str">
            <v>Mbps</v>
          </cell>
          <cell r="P1594" t="str">
            <v>SEK</v>
          </cell>
          <cell r="Q1594">
            <v>249</v>
          </cell>
          <cell r="R1594">
            <v>100</v>
          </cell>
          <cell r="S1594">
            <v>429</v>
          </cell>
          <cell r="T1594">
            <v>250</v>
          </cell>
          <cell r="U1594">
            <v>12</v>
          </cell>
          <cell r="V1594">
            <v>12</v>
          </cell>
          <cell r="W1594" t="str">
            <v>No</v>
          </cell>
          <cell r="X1594" t="str">
            <v>No</v>
          </cell>
          <cell r="Y1594" t="str">
            <v>No</v>
          </cell>
          <cell r="AA1594" t="str">
            <v>Yes</v>
          </cell>
          <cell r="AB1594">
            <v>0.25</v>
          </cell>
          <cell r="AC1594">
            <v>7.26</v>
          </cell>
          <cell r="AD1594">
            <v>59.09</v>
          </cell>
          <cell r="AE1594">
            <v>8.7188717100000002</v>
          </cell>
        </row>
        <row r="1595">
          <cell r="C1595" t="str">
            <v>Sweden</v>
          </cell>
          <cell r="D1595" t="str">
            <v>Com Hem [Sweden]</v>
          </cell>
          <cell r="E1595" t="str">
            <v>Cable</v>
          </cell>
          <cell r="F1595" t="str">
            <v>Bredband</v>
          </cell>
          <cell r="G1595" t="str">
            <v>Up to</v>
          </cell>
          <cell r="H1595">
            <v>250</v>
          </cell>
          <cell r="I1595" t="str">
            <v>Mbps</v>
          </cell>
          <cell r="J1595">
            <v>250</v>
          </cell>
          <cell r="K1595">
            <v>50</v>
          </cell>
          <cell r="L1595" t="str">
            <v>Mbps</v>
          </cell>
          <cell r="P1595" t="str">
            <v>SEK</v>
          </cell>
          <cell r="Q1595">
            <v>249</v>
          </cell>
          <cell r="R1595">
            <v>100</v>
          </cell>
          <cell r="S1595">
            <v>479</v>
          </cell>
          <cell r="T1595">
            <v>250</v>
          </cell>
          <cell r="U1595">
            <v>12</v>
          </cell>
          <cell r="V1595">
            <v>12</v>
          </cell>
          <cell r="W1595" t="str">
            <v>No</v>
          </cell>
          <cell r="X1595" t="str">
            <v>No</v>
          </cell>
          <cell r="Y1595" t="str">
            <v>No</v>
          </cell>
          <cell r="AA1595" t="str">
            <v>Yes</v>
          </cell>
          <cell r="AB1595">
            <v>0.25</v>
          </cell>
          <cell r="AC1595">
            <v>7.26</v>
          </cell>
          <cell r="AD1595">
            <v>65.98</v>
          </cell>
          <cell r="AE1595">
            <v>8.7188717100000002</v>
          </cell>
        </row>
        <row r="1596">
          <cell r="C1596" t="str">
            <v>Sweden</v>
          </cell>
          <cell r="D1596" t="str">
            <v>Com Hem [Sweden]</v>
          </cell>
          <cell r="E1596" t="str">
            <v>Cable</v>
          </cell>
          <cell r="F1596" t="str">
            <v>Bredband</v>
          </cell>
          <cell r="G1596" t="str">
            <v>Up to</v>
          </cell>
          <cell r="H1596">
            <v>100</v>
          </cell>
          <cell r="I1596" t="str">
            <v>Mbps</v>
          </cell>
          <cell r="J1596">
            <v>100</v>
          </cell>
          <cell r="K1596">
            <v>10</v>
          </cell>
          <cell r="L1596" t="str">
            <v>Mbps</v>
          </cell>
          <cell r="P1596" t="str">
            <v>SEK</v>
          </cell>
          <cell r="Q1596">
            <v>249</v>
          </cell>
          <cell r="R1596">
            <v>100</v>
          </cell>
          <cell r="S1596">
            <v>339</v>
          </cell>
          <cell r="T1596">
            <v>199</v>
          </cell>
          <cell r="U1596">
            <v>3</v>
          </cell>
          <cell r="V1596">
            <v>12</v>
          </cell>
          <cell r="W1596" t="str">
            <v>No</v>
          </cell>
          <cell r="X1596" t="str">
            <v>No</v>
          </cell>
          <cell r="Y1596" t="str">
            <v>No</v>
          </cell>
          <cell r="AA1596" t="str">
            <v>Yes</v>
          </cell>
          <cell r="AB1596">
            <v>0.25</v>
          </cell>
          <cell r="AC1596">
            <v>7.26</v>
          </cell>
          <cell r="AD1596">
            <v>46.69</v>
          </cell>
          <cell r="AE1596">
            <v>8.7188717100000002</v>
          </cell>
        </row>
        <row r="1597">
          <cell r="C1597" t="str">
            <v>Sweden</v>
          </cell>
          <cell r="D1597" t="str">
            <v>Com Hem [Sweden]</v>
          </cell>
          <cell r="E1597" t="str">
            <v>Cable</v>
          </cell>
          <cell r="F1597" t="str">
            <v>Bredband</v>
          </cell>
          <cell r="G1597" t="str">
            <v>Up to</v>
          </cell>
          <cell r="H1597">
            <v>100</v>
          </cell>
          <cell r="I1597" t="str">
            <v>Mbps</v>
          </cell>
          <cell r="J1597">
            <v>100</v>
          </cell>
          <cell r="K1597">
            <v>50</v>
          </cell>
          <cell r="L1597" t="str">
            <v>Mbps</v>
          </cell>
          <cell r="P1597" t="str">
            <v>SEK</v>
          </cell>
          <cell r="Q1597">
            <v>249</v>
          </cell>
          <cell r="R1597">
            <v>100</v>
          </cell>
          <cell r="S1597">
            <v>389</v>
          </cell>
          <cell r="T1597">
            <v>199</v>
          </cell>
          <cell r="U1597">
            <v>3</v>
          </cell>
          <cell r="V1597">
            <v>12</v>
          </cell>
          <cell r="W1597" t="str">
            <v>No</v>
          </cell>
          <cell r="X1597" t="str">
            <v>No</v>
          </cell>
          <cell r="Y1597" t="str">
            <v>No</v>
          </cell>
          <cell r="AA1597" t="str">
            <v>Yes</v>
          </cell>
          <cell r="AB1597">
            <v>0.25</v>
          </cell>
          <cell r="AC1597">
            <v>7.26</v>
          </cell>
          <cell r="AD1597">
            <v>53.58</v>
          </cell>
          <cell r="AE1597">
            <v>8.7188717100000002</v>
          </cell>
        </row>
        <row r="1598">
          <cell r="C1598" t="str">
            <v>Sweden</v>
          </cell>
          <cell r="D1598" t="str">
            <v>Com Hem [Sweden]</v>
          </cell>
          <cell r="E1598" t="str">
            <v>Cable</v>
          </cell>
          <cell r="F1598" t="str">
            <v>Bredband</v>
          </cell>
          <cell r="G1598" t="str">
            <v>Up to</v>
          </cell>
          <cell r="H1598">
            <v>50</v>
          </cell>
          <cell r="I1598" t="str">
            <v>Mbps</v>
          </cell>
          <cell r="J1598">
            <v>50</v>
          </cell>
          <cell r="K1598">
            <v>10</v>
          </cell>
          <cell r="L1598" t="str">
            <v>Mbps</v>
          </cell>
          <cell r="P1598" t="str">
            <v>SEK</v>
          </cell>
          <cell r="Q1598">
            <v>249</v>
          </cell>
          <cell r="R1598">
            <v>394</v>
          </cell>
          <cell r="S1598">
            <v>289</v>
          </cell>
          <cell r="T1598">
            <v>199</v>
          </cell>
          <cell r="U1598">
            <v>3</v>
          </cell>
          <cell r="V1598">
            <v>12</v>
          </cell>
          <cell r="W1598" t="str">
            <v>No</v>
          </cell>
          <cell r="X1598" t="str">
            <v>No</v>
          </cell>
          <cell r="Y1598" t="str">
            <v>No</v>
          </cell>
          <cell r="AA1598" t="str">
            <v>Yes</v>
          </cell>
          <cell r="AB1598">
            <v>0.25</v>
          </cell>
          <cell r="AC1598">
            <v>7.26</v>
          </cell>
          <cell r="AD1598">
            <v>39.81</v>
          </cell>
          <cell r="AE1598">
            <v>8.7188717100000002</v>
          </cell>
        </row>
        <row r="1599">
          <cell r="C1599" t="str">
            <v>Sweden</v>
          </cell>
          <cell r="D1599" t="str">
            <v>Com Hem [Sweden]</v>
          </cell>
          <cell r="E1599" t="str">
            <v>Cable</v>
          </cell>
          <cell r="F1599" t="str">
            <v>Bredband</v>
          </cell>
          <cell r="G1599" t="str">
            <v>Up to</v>
          </cell>
          <cell r="H1599">
            <v>50</v>
          </cell>
          <cell r="I1599" t="str">
            <v>Mbps</v>
          </cell>
          <cell r="J1599">
            <v>50</v>
          </cell>
          <cell r="K1599">
            <v>50</v>
          </cell>
          <cell r="L1599" t="str">
            <v>Mbps</v>
          </cell>
          <cell r="P1599" t="str">
            <v>SEK</v>
          </cell>
          <cell r="Q1599">
            <v>249</v>
          </cell>
          <cell r="R1599">
            <v>394</v>
          </cell>
          <cell r="S1599">
            <v>339</v>
          </cell>
          <cell r="T1599">
            <v>199</v>
          </cell>
          <cell r="U1599">
            <v>3</v>
          </cell>
          <cell r="V1599">
            <v>12</v>
          </cell>
          <cell r="W1599" t="str">
            <v>No</v>
          </cell>
          <cell r="X1599" t="str">
            <v>No</v>
          </cell>
          <cell r="Y1599" t="str">
            <v>No</v>
          </cell>
          <cell r="AA1599" t="str">
            <v>Yes</v>
          </cell>
          <cell r="AB1599">
            <v>0.25</v>
          </cell>
          <cell r="AC1599">
            <v>7.26</v>
          </cell>
          <cell r="AD1599">
            <v>46.69</v>
          </cell>
          <cell r="AE1599">
            <v>8.7188717100000002</v>
          </cell>
        </row>
        <row r="1600">
          <cell r="C1600" t="str">
            <v>Sweden</v>
          </cell>
          <cell r="D1600" t="str">
            <v>Com Hem [Sweden]</v>
          </cell>
          <cell r="E1600" t="str">
            <v>Cable</v>
          </cell>
          <cell r="F1600" t="str">
            <v>Bredband</v>
          </cell>
          <cell r="G1600" t="str">
            <v>Up to</v>
          </cell>
          <cell r="H1600">
            <v>1000</v>
          </cell>
          <cell r="I1600" t="str">
            <v>Mbps</v>
          </cell>
          <cell r="J1600">
            <v>1000</v>
          </cell>
          <cell r="K1600">
            <v>100</v>
          </cell>
          <cell r="L1600" t="str">
            <v>Mbps</v>
          </cell>
          <cell r="P1600" t="str">
            <v>SEK</v>
          </cell>
          <cell r="Q1600">
            <v>249</v>
          </cell>
          <cell r="R1600">
            <v>100</v>
          </cell>
          <cell r="S1600">
            <v>899</v>
          </cell>
          <cell r="T1600">
            <v>199</v>
          </cell>
          <cell r="U1600">
            <v>3</v>
          </cell>
          <cell r="V1600">
            <v>12</v>
          </cell>
          <cell r="W1600" t="str">
            <v>No</v>
          </cell>
          <cell r="X1600" t="str">
            <v>No</v>
          </cell>
          <cell r="Y1600" t="str">
            <v>No</v>
          </cell>
          <cell r="AA1600" t="str">
            <v>Yes</v>
          </cell>
          <cell r="AB1600">
            <v>0.25</v>
          </cell>
          <cell r="AC1600">
            <v>7.26</v>
          </cell>
          <cell r="AD1600">
            <v>123.83</v>
          </cell>
          <cell r="AE1600">
            <v>8.7188717100000002</v>
          </cell>
        </row>
        <row r="1601">
          <cell r="C1601" t="str">
            <v>Sweden</v>
          </cell>
          <cell r="D1601" t="str">
            <v>Tele2 [Sweden]</v>
          </cell>
          <cell r="E1601" t="str">
            <v>Various</v>
          </cell>
          <cell r="F1601" t="str">
            <v>Bredband</v>
          </cell>
          <cell r="G1601" t="str">
            <v>Up to</v>
          </cell>
          <cell r="H1601">
            <v>10</v>
          </cell>
          <cell r="I1601" t="str">
            <v>Mbps</v>
          </cell>
          <cell r="J1601">
            <v>10</v>
          </cell>
          <cell r="M1601" t="str">
            <v>Unlimited</v>
          </cell>
          <cell r="O1601" t="str">
            <v>Unlimited</v>
          </cell>
          <cell r="P1601" t="str">
            <v>SEK</v>
          </cell>
          <cell r="Q1601" t="str">
            <v>?</v>
          </cell>
          <cell r="R1601" t="str">
            <v>?</v>
          </cell>
          <cell r="S1601">
            <v>229</v>
          </cell>
          <cell r="W1601" t="str">
            <v>No</v>
          </cell>
          <cell r="X1601" t="str">
            <v>No</v>
          </cell>
          <cell r="Y1601" t="str">
            <v>No</v>
          </cell>
          <cell r="AA1601" t="str">
            <v>Yes</v>
          </cell>
          <cell r="AB1601">
            <v>0.25</v>
          </cell>
          <cell r="AC1601">
            <v>7.26</v>
          </cell>
          <cell r="AD1601">
            <v>31.54</v>
          </cell>
          <cell r="AE1601">
            <v>8.7188717100000002</v>
          </cell>
        </row>
        <row r="1602">
          <cell r="C1602" t="str">
            <v>Sweden</v>
          </cell>
          <cell r="D1602" t="str">
            <v>Tele2 [Sweden]</v>
          </cell>
          <cell r="E1602" t="str">
            <v>Various</v>
          </cell>
          <cell r="F1602" t="str">
            <v>Bredband</v>
          </cell>
          <cell r="G1602" t="str">
            <v>Up to</v>
          </cell>
          <cell r="H1602">
            <v>100</v>
          </cell>
          <cell r="I1602" t="str">
            <v>Mbps</v>
          </cell>
          <cell r="J1602">
            <v>100</v>
          </cell>
          <cell r="M1602" t="str">
            <v>Unlimited</v>
          </cell>
          <cell r="O1602" t="str">
            <v>Unlimited</v>
          </cell>
          <cell r="P1602" t="str">
            <v>SEK</v>
          </cell>
          <cell r="Q1602" t="str">
            <v>?</v>
          </cell>
          <cell r="R1602" t="str">
            <v>?</v>
          </cell>
          <cell r="S1602">
            <v>299</v>
          </cell>
          <cell r="W1602" t="str">
            <v>No</v>
          </cell>
          <cell r="X1602" t="str">
            <v>No</v>
          </cell>
          <cell r="Y1602" t="str">
            <v>No</v>
          </cell>
          <cell r="AA1602" t="str">
            <v>Yes</v>
          </cell>
          <cell r="AB1602">
            <v>0.25</v>
          </cell>
          <cell r="AC1602">
            <v>7.26</v>
          </cell>
          <cell r="AD1602">
            <v>41.18</v>
          </cell>
          <cell r="AE1602">
            <v>8.7188717100000002</v>
          </cell>
        </row>
        <row r="1603">
          <cell r="C1603" t="str">
            <v>Sweden</v>
          </cell>
          <cell r="D1603" t="str">
            <v>Tele2 [Sweden]</v>
          </cell>
          <cell r="E1603" t="str">
            <v>Various</v>
          </cell>
          <cell r="F1603" t="str">
            <v>Bredband</v>
          </cell>
          <cell r="G1603" t="str">
            <v>Up to</v>
          </cell>
          <cell r="H1603">
            <v>250</v>
          </cell>
          <cell r="I1603" t="str">
            <v>Mbps</v>
          </cell>
          <cell r="J1603">
            <v>250</v>
          </cell>
          <cell r="M1603" t="str">
            <v>Unlimited</v>
          </cell>
          <cell r="O1603" t="str">
            <v>Unlimited</v>
          </cell>
          <cell r="P1603" t="str">
            <v>SEK</v>
          </cell>
          <cell r="Q1603" t="str">
            <v>?</v>
          </cell>
          <cell r="R1603" t="str">
            <v>?</v>
          </cell>
          <cell r="S1603">
            <v>399</v>
          </cell>
          <cell r="W1603" t="str">
            <v>No</v>
          </cell>
          <cell r="X1603" t="str">
            <v>No</v>
          </cell>
          <cell r="Y1603" t="str">
            <v>No</v>
          </cell>
          <cell r="AA1603" t="str">
            <v>Yes</v>
          </cell>
          <cell r="AB1603">
            <v>0.25</v>
          </cell>
          <cell r="AC1603">
            <v>7.26</v>
          </cell>
          <cell r="AD1603">
            <v>54.96</v>
          </cell>
          <cell r="AE1603">
            <v>8.7188717100000002</v>
          </cell>
        </row>
        <row r="1604">
          <cell r="C1604" t="str">
            <v>Sweden</v>
          </cell>
          <cell r="D1604" t="str">
            <v>Tele2 [Sweden]</v>
          </cell>
          <cell r="E1604" t="str">
            <v>Various</v>
          </cell>
          <cell r="F1604" t="str">
            <v>Bredband</v>
          </cell>
          <cell r="G1604" t="str">
            <v>Up to</v>
          </cell>
          <cell r="H1604">
            <v>1000</v>
          </cell>
          <cell r="I1604" t="str">
            <v>Mbps</v>
          </cell>
          <cell r="J1604">
            <v>1000</v>
          </cell>
          <cell r="M1604" t="str">
            <v>Unlimited</v>
          </cell>
          <cell r="O1604" t="str">
            <v>Unlimited</v>
          </cell>
          <cell r="P1604" t="str">
            <v>SEK</v>
          </cell>
          <cell r="Q1604" t="str">
            <v>?</v>
          </cell>
          <cell r="R1604" t="str">
            <v>?</v>
          </cell>
          <cell r="S1604">
            <v>799</v>
          </cell>
          <cell r="W1604" t="str">
            <v>No</v>
          </cell>
          <cell r="X1604" t="str">
            <v>No</v>
          </cell>
          <cell r="Y1604" t="str">
            <v>No</v>
          </cell>
          <cell r="AA1604" t="str">
            <v>Yes</v>
          </cell>
          <cell r="AB1604">
            <v>0.25</v>
          </cell>
          <cell r="AC1604">
            <v>7.26</v>
          </cell>
          <cell r="AD1604">
            <v>110.06</v>
          </cell>
          <cell r="AE1604">
            <v>8.7188717100000002</v>
          </cell>
        </row>
        <row r="1605">
          <cell r="C1605" t="str">
            <v>Sweden</v>
          </cell>
          <cell r="D1605" t="str">
            <v>TeliaSonera [Sweden]</v>
          </cell>
          <cell r="E1605" t="str">
            <v>xDSL</v>
          </cell>
          <cell r="F1605" t="str">
            <v>Bredband 2</v>
          </cell>
          <cell r="G1605" t="str">
            <v>Up to</v>
          </cell>
          <cell r="H1605">
            <v>2</v>
          </cell>
          <cell r="I1605" t="str">
            <v>Mbps</v>
          </cell>
          <cell r="J1605">
            <v>2</v>
          </cell>
          <cell r="K1605">
            <v>0.4</v>
          </cell>
          <cell r="L1605" t="str">
            <v>Mbps</v>
          </cell>
          <cell r="P1605" t="str">
            <v>SEK</v>
          </cell>
          <cell r="Q1605">
            <v>0</v>
          </cell>
          <cell r="R1605">
            <v>0</v>
          </cell>
          <cell r="S1605">
            <v>269</v>
          </cell>
          <cell r="T1605">
            <v>99</v>
          </cell>
          <cell r="U1605">
            <v>3</v>
          </cell>
          <cell r="W1605" t="str">
            <v>Yes</v>
          </cell>
          <cell r="X1605" t="str">
            <v>No</v>
          </cell>
          <cell r="Y1605" t="str">
            <v>No</v>
          </cell>
          <cell r="AA1605" t="str">
            <v>Yes</v>
          </cell>
          <cell r="AB1605">
            <v>0.25</v>
          </cell>
          <cell r="AC1605">
            <v>7.26</v>
          </cell>
          <cell r="AD1605">
            <v>37.049999999999997</v>
          </cell>
          <cell r="AE1605">
            <v>8.7188717100000002</v>
          </cell>
        </row>
        <row r="1606">
          <cell r="C1606" t="str">
            <v>Sweden</v>
          </cell>
          <cell r="D1606" t="str">
            <v>TeliaSonera [Sweden]</v>
          </cell>
          <cell r="E1606" t="str">
            <v>xDSL</v>
          </cell>
          <cell r="F1606" t="str">
            <v>Bredband 8</v>
          </cell>
          <cell r="G1606" t="str">
            <v>Up to</v>
          </cell>
          <cell r="H1606">
            <v>8</v>
          </cell>
          <cell r="I1606" t="str">
            <v>Mbps</v>
          </cell>
          <cell r="J1606">
            <v>8</v>
          </cell>
          <cell r="K1606">
            <v>0.8</v>
          </cell>
          <cell r="L1606" t="str">
            <v>Mbps</v>
          </cell>
          <cell r="P1606" t="str">
            <v>SEK</v>
          </cell>
          <cell r="Q1606">
            <v>0</v>
          </cell>
          <cell r="R1606">
            <v>0</v>
          </cell>
          <cell r="S1606">
            <v>329</v>
          </cell>
          <cell r="T1606">
            <v>99</v>
          </cell>
          <cell r="U1606">
            <v>3</v>
          </cell>
          <cell r="W1606" t="str">
            <v>Yes</v>
          </cell>
          <cell r="X1606" t="str">
            <v>No</v>
          </cell>
          <cell r="Y1606" t="str">
            <v>No</v>
          </cell>
          <cell r="AA1606" t="str">
            <v>Yes</v>
          </cell>
          <cell r="AB1606">
            <v>0.25</v>
          </cell>
          <cell r="AC1606">
            <v>7.26</v>
          </cell>
          <cell r="AD1606">
            <v>45.32</v>
          </cell>
          <cell r="AE1606">
            <v>8.7188717100000002</v>
          </cell>
        </row>
        <row r="1607">
          <cell r="C1607" t="str">
            <v>Sweden</v>
          </cell>
          <cell r="D1607" t="str">
            <v>TeliaSonera [Sweden]</v>
          </cell>
          <cell r="E1607" t="str">
            <v>xDSL</v>
          </cell>
          <cell r="F1607" t="str">
            <v>Bredband 30</v>
          </cell>
          <cell r="G1607" t="str">
            <v>Up to</v>
          </cell>
          <cell r="H1607">
            <v>30</v>
          </cell>
          <cell r="I1607" t="str">
            <v>Mbps</v>
          </cell>
          <cell r="J1607">
            <v>30</v>
          </cell>
          <cell r="K1607">
            <v>12</v>
          </cell>
          <cell r="L1607" t="str">
            <v>Mbps</v>
          </cell>
          <cell r="P1607" t="str">
            <v>SEK</v>
          </cell>
          <cell r="Q1607">
            <v>0</v>
          </cell>
          <cell r="R1607">
            <v>0</v>
          </cell>
          <cell r="S1607">
            <v>359</v>
          </cell>
          <cell r="T1607">
            <v>99</v>
          </cell>
          <cell r="U1607">
            <v>3</v>
          </cell>
          <cell r="W1607" t="str">
            <v>Yes</v>
          </cell>
          <cell r="X1607" t="str">
            <v>No</v>
          </cell>
          <cell r="Y1607" t="str">
            <v>No</v>
          </cell>
          <cell r="AA1607" t="str">
            <v>Yes</v>
          </cell>
          <cell r="AB1607">
            <v>0.25</v>
          </cell>
          <cell r="AC1607">
            <v>7.26</v>
          </cell>
          <cell r="AD1607">
            <v>49.45</v>
          </cell>
          <cell r="AE1607">
            <v>8.7188717100000002</v>
          </cell>
        </row>
        <row r="1608">
          <cell r="C1608" t="str">
            <v>Sweden</v>
          </cell>
          <cell r="D1608" t="str">
            <v>TeliaSonera [Sweden]</v>
          </cell>
          <cell r="E1608" t="str">
            <v>xDSL</v>
          </cell>
          <cell r="F1608" t="str">
            <v>Bredband 60</v>
          </cell>
          <cell r="G1608" t="str">
            <v>Up to</v>
          </cell>
          <cell r="H1608">
            <v>60</v>
          </cell>
          <cell r="I1608" t="str">
            <v>Mbps</v>
          </cell>
          <cell r="J1608">
            <v>60</v>
          </cell>
          <cell r="K1608">
            <v>12</v>
          </cell>
          <cell r="L1608" t="str">
            <v>Mbps</v>
          </cell>
          <cell r="P1608" t="str">
            <v>SEK</v>
          </cell>
          <cell r="Q1608">
            <v>0</v>
          </cell>
          <cell r="R1608">
            <v>0</v>
          </cell>
          <cell r="S1608">
            <v>419</v>
          </cell>
          <cell r="T1608">
            <v>99</v>
          </cell>
          <cell r="U1608">
            <v>3</v>
          </cell>
          <cell r="W1608" t="str">
            <v>Yes</v>
          </cell>
          <cell r="X1608" t="str">
            <v>No</v>
          </cell>
          <cell r="Y1608" t="str">
            <v>No</v>
          </cell>
          <cell r="AA1608" t="str">
            <v>Yes</v>
          </cell>
          <cell r="AB1608">
            <v>0.25</v>
          </cell>
          <cell r="AC1608">
            <v>7.26</v>
          </cell>
          <cell r="AD1608">
            <v>57.71</v>
          </cell>
          <cell r="AE1608">
            <v>8.7188717100000002</v>
          </cell>
        </row>
        <row r="1609">
          <cell r="C1609" t="str">
            <v>Sweden</v>
          </cell>
          <cell r="D1609" t="str">
            <v>TeliaSonera [Sweden]</v>
          </cell>
          <cell r="E1609" t="str">
            <v>xDSL</v>
          </cell>
          <cell r="F1609" t="str">
            <v>Bredband 2</v>
          </cell>
          <cell r="G1609" t="str">
            <v>Up to</v>
          </cell>
          <cell r="H1609">
            <v>2</v>
          </cell>
          <cell r="I1609" t="str">
            <v>Mbps</v>
          </cell>
          <cell r="J1609">
            <v>2</v>
          </cell>
          <cell r="K1609">
            <v>0.4</v>
          </cell>
          <cell r="L1609" t="str">
            <v>Mbps</v>
          </cell>
          <cell r="P1609" t="str">
            <v>SEK</v>
          </cell>
          <cell r="Q1609">
            <v>0</v>
          </cell>
          <cell r="R1609">
            <v>0</v>
          </cell>
          <cell r="S1609">
            <v>358</v>
          </cell>
          <cell r="T1609">
            <v>99</v>
          </cell>
          <cell r="U1609">
            <v>3</v>
          </cell>
          <cell r="W1609" t="str">
            <v>No</v>
          </cell>
          <cell r="X1609" t="str">
            <v>No</v>
          </cell>
          <cell r="Y1609" t="str">
            <v>No</v>
          </cell>
          <cell r="AA1609" t="str">
            <v>Yes</v>
          </cell>
          <cell r="AB1609">
            <v>0.25</v>
          </cell>
          <cell r="AC1609">
            <v>7.26</v>
          </cell>
          <cell r="AD1609">
            <v>49.31</v>
          </cell>
          <cell r="AE1609">
            <v>8.7188717100000002</v>
          </cell>
        </row>
        <row r="1610">
          <cell r="C1610" t="str">
            <v>Sweden</v>
          </cell>
          <cell r="D1610" t="str">
            <v>TeliaSonera [Sweden]</v>
          </cell>
          <cell r="E1610" t="str">
            <v>xDSL</v>
          </cell>
          <cell r="F1610" t="str">
            <v>Bredband 8</v>
          </cell>
          <cell r="G1610" t="str">
            <v>Up to</v>
          </cell>
          <cell r="H1610">
            <v>8</v>
          </cell>
          <cell r="I1610" t="str">
            <v>Mbps</v>
          </cell>
          <cell r="J1610">
            <v>8</v>
          </cell>
          <cell r="K1610">
            <v>0.8</v>
          </cell>
          <cell r="L1610" t="str">
            <v>Mbps</v>
          </cell>
          <cell r="P1610" t="str">
            <v>SEK</v>
          </cell>
          <cell r="Q1610">
            <v>0</v>
          </cell>
          <cell r="R1610">
            <v>0</v>
          </cell>
          <cell r="S1610">
            <v>418</v>
          </cell>
          <cell r="T1610">
            <v>99</v>
          </cell>
          <cell r="U1610">
            <v>3</v>
          </cell>
          <cell r="W1610" t="str">
            <v>No</v>
          </cell>
          <cell r="X1610" t="str">
            <v>No</v>
          </cell>
          <cell r="Y1610" t="str">
            <v>No</v>
          </cell>
          <cell r="AA1610" t="str">
            <v>Yes</v>
          </cell>
          <cell r="AB1610">
            <v>0.25</v>
          </cell>
          <cell r="AC1610">
            <v>7.26</v>
          </cell>
          <cell r="AD1610">
            <v>57.58</v>
          </cell>
          <cell r="AE1610">
            <v>8.7188717100000002</v>
          </cell>
        </row>
        <row r="1611">
          <cell r="C1611" t="str">
            <v>Sweden</v>
          </cell>
          <cell r="D1611" t="str">
            <v>TeliaSonera [Sweden]</v>
          </cell>
          <cell r="E1611" t="str">
            <v>xDSL</v>
          </cell>
          <cell r="F1611" t="str">
            <v>Bredband 30</v>
          </cell>
          <cell r="G1611" t="str">
            <v>Up to</v>
          </cell>
          <cell r="H1611">
            <v>30</v>
          </cell>
          <cell r="I1611" t="str">
            <v>Mbps</v>
          </cell>
          <cell r="J1611">
            <v>30</v>
          </cell>
          <cell r="K1611">
            <v>12</v>
          </cell>
          <cell r="L1611" t="str">
            <v>Mbps</v>
          </cell>
          <cell r="P1611" t="str">
            <v>SEK</v>
          </cell>
          <cell r="Q1611">
            <v>0</v>
          </cell>
          <cell r="R1611">
            <v>0</v>
          </cell>
          <cell r="S1611">
            <v>448</v>
          </cell>
          <cell r="T1611">
            <v>99</v>
          </cell>
          <cell r="U1611">
            <v>3</v>
          </cell>
          <cell r="W1611" t="str">
            <v>No</v>
          </cell>
          <cell r="X1611" t="str">
            <v>No</v>
          </cell>
          <cell r="Y1611" t="str">
            <v>No</v>
          </cell>
          <cell r="AA1611" t="str">
            <v>Yes</v>
          </cell>
          <cell r="AB1611">
            <v>0.25</v>
          </cell>
          <cell r="AC1611">
            <v>7.26</v>
          </cell>
          <cell r="AD1611">
            <v>61.71</v>
          </cell>
          <cell r="AE1611">
            <v>8.7188717100000002</v>
          </cell>
        </row>
        <row r="1612">
          <cell r="C1612" t="str">
            <v>Sweden</v>
          </cell>
          <cell r="D1612" t="str">
            <v>TeliaSonera [Sweden]</v>
          </cell>
          <cell r="E1612" t="str">
            <v>xDSL</v>
          </cell>
          <cell r="F1612" t="str">
            <v>Bredband 60</v>
          </cell>
          <cell r="G1612" t="str">
            <v>Up to</v>
          </cell>
          <cell r="H1612">
            <v>60</v>
          </cell>
          <cell r="I1612" t="str">
            <v>Mbps</v>
          </cell>
          <cell r="J1612">
            <v>60</v>
          </cell>
          <cell r="K1612">
            <v>12</v>
          </cell>
          <cell r="L1612" t="str">
            <v>Mbps</v>
          </cell>
          <cell r="P1612" t="str">
            <v>SEK</v>
          </cell>
          <cell r="Q1612">
            <v>0</v>
          </cell>
          <cell r="R1612">
            <v>0</v>
          </cell>
          <cell r="S1612">
            <v>508</v>
          </cell>
          <cell r="T1612">
            <v>99</v>
          </cell>
          <cell r="U1612">
            <v>3</v>
          </cell>
          <cell r="W1612" t="str">
            <v>No</v>
          </cell>
          <cell r="X1612" t="str">
            <v>No</v>
          </cell>
          <cell r="Y1612" t="str">
            <v>No</v>
          </cell>
          <cell r="AA1612" t="str">
            <v>Yes</v>
          </cell>
          <cell r="AB1612">
            <v>0.25</v>
          </cell>
          <cell r="AC1612">
            <v>7.26</v>
          </cell>
          <cell r="AD1612">
            <v>69.97</v>
          </cell>
          <cell r="AE1612">
            <v>8.7188717100000002</v>
          </cell>
        </row>
        <row r="1613">
          <cell r="C1613" t="str">
            <v>Sweden</v>
          </cell>
          <cell r="D1613" t="str">
            <v>TeliaSonera [Sweden]</v>
          </cell>
          <cell r="E1613" t="str">
            <v>Fibre</v>
          </cell>
          <cell r="F1613" t="str">
            <v>Bredband 10/10</v>
          </cell>
          <cell r="G1613" t="str">
            <v>Up to</v>
          </cell>
          <cell r="H1613">
            <v>10</v>
          </cell>
          <cell r="I1613" t="str">
            <v>Mbps</v>
          </cell>
          <cell r="J1613">
            <v>10</v>
          </cell>
          <cell r="K1613">
            <v>10</v>
          </cell>
          <cell r="L1613" t="str">
            <v>Mbps</v>
          </cell>
          <cell r="P1613" t="str">
            <v>SEK</v>
          </cell>
          <cell r="Q1613" t="str">
            <v>?</v>
          </cell>
          <cell r="R1613">
            <v>0</v>
          </cell>
          <cell r="S1613">
            <v>329</v>
          </cell>
          <cell r="V1613">
            <v>1</v>
          </cell>
          <cell r="W1613" t="str">
            <v>No</v>
          </cell>
          <cell r="X1613" t="str">
            <v>No</v>
          </cell>
          <cell r="Y1613" t="str">
            <v>No</v>
          </cell>
          <cell r="AA1613" t="str">
            <v>Yes</v>
          </cell>
          <cell r="AB1613">
            <v>0.25</v>
          </cell>
          <cell r="AC1613">
            <v>7.26</v>
          </cell>
          <cell r="AD1613">
            <v>45.32</v>
          </cell>
          <cell r="AE1613">
            <v>8.7188717100000002</v>
          </cell>
        </row>
        <row r="1614">
          <cell r="C1614" t="str">
            <v>Sweden</v>
          </cell>
          <cell r="D1614" t="str">
            <v>TeliaSonera [Sweden]</v>
          </cell>
          <cell r="E1614" t="str">
            <v>Fibre</v>
          </cell>
          <cell r="F1614" t="str">
            <v>Bredband 100/100</v>
          </cell>
          <cell r="G1614" t="str">
            <v>Up to</v>
          </cell>
          <cell r="H1614">
            <v>100</v>
          </cell>
          <cell r="I1614" t="str">
            <v>Mbps</v>
          </cell>
          <cell r="J1614">
            <v>100</v>
          </cell>
          <cell r="K1614">
            <v>100</v>
          </cell>
          <cell r="L1614" t="str">
            <v>Mbps</v>
          </cell>
          <cell r="P1614" t="str">
            <v>SEK</v>
          </cell>
          <cell r="Q1614" t="str">
            <v>?</v>
          </cell>
          <cell r="R1614">
            <v>0</v>
          </cell>
          <cell r="S1614">
            <v>379</v>
          </cell>
          <cell r="V1614">
            <v>1</v>
          </cell>
          <cell r="W1614" t="str">
            <v>No</v>
          </cell>
          <cell r="X1614" t="str">
            <v>No</v>
          </cell>
          <cell r="Y1614" t="str">
            <v>No</v>
          </cell>
          <cell r="AA1614" t="str">
            <v>Yes</v>
          </cell>
          <cell r="AB1614">
            <v>0.25</v>
          </cell>
          <cell r="AC1614">
            <v>7.26</v>
          </cell>
          <cell r="AD1614">
            <v>52.2</v>
          </cell>
          <cell r="AE1614">
            <v>8.7188717100000002</v>
          </cell>
        </row>
        <row r="1615">
          <cell r="C1615" t="str">
            <v>Sweden</v>
          </cell>
          <cell r="D1615" t="str">
            <v>TeliaSonera [Sweden]</v>
          </cell>
          <cell r="E1615" t="str">
            <v>Fibre</v>
          </cell>
          <cell r="F1615" t="str">
            <v>Bredband 250</v>
          </cell>
          <cell r="G1615" t="str">
            <v>Up to</v>
          </cell>
          <cell r="H1615">
            <v>250</v>
          </cell>
          <cell r="I1615" t="str">
            <v>Mbps</v>
          </cell>
          <cell r="J1615">
            <v>250</v>
          </cell>
          <cell r="K1615">
            <v>100</v>
          </cell>
          <cell r="L1615" t="str">
            <v>Mbps</v>
          </cell>
          <cell r="P1615" t="str">
            <v>SEK</v>
          </cell>
          <cell r="Q1615" t="str">
            <v>?</v>
          </cell>
          <cell r="R1615">
            <v>0</v>
          </cell>
          <cell r="S1615">
            <v>499</v>
          </cell>
          <cell r="V1615">
            <v>1</v>
          </cell>
          <cell r="W1615" t="str">
            <v>No</v>
          </cell>
          <cell r="X1615" t="str">
            <v>No</v>
          </cell>
          <cell r="Y1615" t="str">
            <v>No</v>
          </cell>
          <cell r="AA1615" t="str">
            <v>Yes</v>
          </cell>
          <cell r="AB1615">
            <v>0.25</v>
          </cell>
          <cell r="AC1615">
            <v>7.26</v>
          </cell>
          <cell r="AD1615">
            <v>68.73</v>
          </cell>
          <cell r="AE1615">
            <v>8.7188717100000002</v>
          </cell>
        </row>
        <row r="1616">
          <cell r="C1616" t="str">
            <v>Sweden</v>
          </cell>
          <cell r="D1616" t="str">
            <v>TeliaSonera [Sweden]</v>
          </cell>
          <cell r="E1616" t="str">
            <v>Fibre</v>
          </cell>
          <cell r="F1616" t="str">
            <v>Bredband 1000</v>
          </cell>
          <cell r="G1616" t="str">
            <v>Up to</v>
          </cell>
          <cell r="H1616">
            <v>1000</v>
          </cell>
          <cell r="I1616" t="str">
            <v>Mbps</v>
          </cell>
          <cell r="J1616">
            <v>1000</v>
          </cell>
          <cell r="K1616">
            <v>100</v>
          </cell>
          <cell r="L1616" t="str">
            <v>Mbps</v>
          </cell>
          <cell r="P1616" t="str">
            <v>SEK</v>
          </cell>
          <cell r="Q1616" t="str">
            <v>?</v>
          </cell>
          <cell r="R1616">
            <v>0</v>
          </cell>
          <cell r="S1616">
            <v>999</v>
          </cell>
          <cell r="V1616">
            <v>1</v>
          </cell>
          <cell r="W1616" t="str">
            <v>No</v>
          </cell>
          <cell r="X1616" t="str">
            <v>No</v>
          </cell>
          <cell r="Y1616" t="str">
            <v>No</v>
          </cell>
          <cell r="AA1616" t="str">
            <v>Yes</v>
          </cell>
          <cell r="AB1616">
            <v>0.25</v>
          </cell>
          <cell r="AC1616">
            <v>7.26</v>
          </cell>
          <cell r="AD1616">
            <v>137.6</v>
          </cell>
          <cell r="AE1616">
            <v>8.7188717100000002</v>
          </cell>
        </row>
        <row r="1617">
          <cell r="C1617" t="str">
            <v>Switzerland</v>
          </cell>
          <cell r="D1617" t="str">
            <v>Cablecom [Switzerland]</v>
          </cell>
          <cell r="E1617" t="str">
            <v>Cable</v>
          </cell>
          <cell r="F1617" t="str">
            <v>Internet 20</v>
          </cell>
          <cell r="H1617">
            <v>20</v>
          </cell>
          <cell r="I1617" t="str">
            <v>Mbps</v>
          </cell>
          <cell r="J1617">
            <v>20</v>
          </cell>
          <cell r="K1617">
            <v>2</v>
          </cell>
          <cell r="L1617" t="str">
            <v>Mbps</v>
          </cell>
          <cell r="P1617" t="str">
            <v>CHF</v>
          </cell>
          <cell r="Q1617">
            <v>49</v>
          </cell>
          <cell r="R1617">
            <v>0</v>
          </cell>
          <cell r="S1617">
            <v>45</v>
          </cell>
          <cell r="W1617" t="str">
            <v>No</v>
          </cell>
          <cell r="X1617" t="str">
            <v>No</v>
          </cell>
          <cell r="Y1617" t="str">
            <v>No</v>
          </cell>
          <cell r="AA1617" t="str">
            <v>Yes</v>
          </cell>
          <cell r="AB1617">
            <v>0.08</v>
          </cell>
          <cell r="AC1617">
            <v>0.96</v>
          </cell>
          <cell r="AD1617">
            <v>46.88</v>
          </cell>
          <cell r="AE1617">
            <v>1.3898310030000001</v>
          </cell>
        </row>
        <row r="1618">
          <cell r="C1618" t="str">
            <v>Switzerland</v>
          </cell>
          <cell r="D1618" t="str">
            <v>Cablecom [Switzerland]</v>
          </cell>
          <cell r="E1618" t="str">
            <v>Cable</v>
          </cell>
          <cell r="F1618" t="str">
            <v>Internet 50</v>
          </cell>
          <cell r="H1618">
            <v>50</v>
          </cell>
          <cell r="I1618" t="str">
            <v>Mbps</v>
          </cell>
          <cell r="J1618">
            <v>50</v>
          </cell>
          <cell r="K1618">
            <v>5</v>
          </cell>
          <cell r="L1618" t="str">
            <v>Mbps</v>
          </cell>
          <cell r="P1618" t="str">
            <v>CHF</v>
          </cell>
          <cell r="Q1618">
            <v>49</v>
          </cell>
          <cell r="R1618">
            <v>0</v>
          </cell>
          <cell r="S1618">
            <v>50</v>
          </cell>
          <cell r="W1618" t="str">
            <v>No</v>
          </cell>
          <cell r="X1618" t="str">
            <v>No</v>
          </cell>
          <cell r="Y1618" t="str">
            <v>No</v>
          </cell>
          <cell r="AA1618" t="str">
            <v>Yes</v>
          </cell>
          <cell r="AB1618">
            <v>0.08</v>
          </cell>
          <cell r="AC1618">
            <v>0.96</v>
          </cell>
          <cell r="AD1618">
            <v>52.08</v>
          </cell>
          <cell r="AE1618">
            <v>1.3898310030000001</v>
          </cell>
        </row>
        <row r="1619">
          <cell r="C1619" t="str">
            <v>Switzerland</v>
          </cell>
          <cell r="D1619" t="str">
            <v>Cablecom [Switzerland]</v>
          </cell>
          <cell r="E1619" t="str">
            <v>Cable</v>
          </cell>
          <cell r="F1619" t="str">
            <v>Internet 125</v>
          </cell>
          <cell r="H1619">
            <v>125</v>
          </cell>
          <cell r="I1619" t="str">
            <v>Mbps</v>
          </cell>
          <cell r="J1619">
            <v>125</v>
          </cell>
          <cell r="K1619">
            <v>10</v>
          </cell>
          <cell r="L1619" t="str">
            <v>Mbps</v>
          </cell>
          <cell r="P1619" t="str">
            <v>CHF</v>
          </cell>
          <cell r="Q1619">
            <v>49</v>
          </cell>
          <cell r="R1619">
            <v>0</v>
          </cell>
          <cell r="S1619">
            <v>125</v>
          </cell>
          <cell r="W1619" t="str">
            <v>No</v>
          </cell>
          <cell r="X1619" t="str">
            <v>No</v>
          </cell>
          <cell r="Y1619" t="str">
            <v>No</v>
          </cell>
          <cell r="AA1619" t="str">
            <v>Yes</v>
          </cell>
          <cell r="AB1619">
            <v>0.08</v>
          </cell>
          <cell r="AC1619">
            <v>0.96</v>
          </cell>
          <cell r="AD1619">
            <v>130.21</v>
          </cell>
          <cell r="AE1619">
            <v>1.3898310030000001</v>
          </cell>
        </row>
        <row r="1620">
          <cell r="C1620" t="str">
            <v>Switzerland</v>
          </cell>
          <cell r="D1620" t="str">
            <v>Cablecom [Switzerland]</v>
          </cell>
          <cell r="E1620" t="str">
            <v>Cable</v>
          </cell>
          <cell r="F1620" t="str">
            <v>Internet 250</v>
          </cell>
          <cell r="H1620">
            <v>250</v>
          </cell>
          <cell r="I1620" t="str">
            <v>Mbps</v>
          </cell>
          <cell r="J1620">
            <v>250</v>
          </cell>
          <cell r="K1620">
            <v>15</v>
          </cell>
          <cell r="L1620" t="str">
            <v>Mbps</v>
          </cell>
          <cell r="P1620" t="str">
            <v>CHF</v>
          </cell>
          <cell r="Q1620">
            <v>49</v>
          </cell>
          <cell r="R1620">
            <v>0</v>
          </cell>
          <cell r="S1620">
            <v>250</v>
          </cell>
          <cell r="W1620" t="str">
            <v>No</v>
          </cell>
          <cell r="X1620" t="str">
            <v>No</v>
          </cell>
          <cell r="Y1620" t="str">
            <v>No</v>
          </cell>
          <cell r="AA1620" t="str">
            <v>Yes</v>
          </cell>
          <cell r="AB1620">
            <v>0.08</v>
          </cell>
          <cell r="AC1620">
            <v>0.96</v>
          </cell>
          <cell r="AD1620">
            <v>260.42</v>
          </cell>
          <cell r="AE1620">
            <v>1.3898310030000001</v>
          </cell>
        </row>
        <row r="1621">
          <cell r="C1621" t="str">
            <v>Switzerland</v>
          </cell>
          <cell r="D1621" t="str">
            <v>Sunrise [Switzerland]</v>
          </cell>
          <cell r="E1621" t="str">
            <v>ADSL</v>
          </cell>
          <cell r="F1621" t="str">
            <v>Home</v>
          </cell>
          <cell r="H1621">
            <v>15</v>
          </cell>
          <cell r="I1621" t="str">
            <v>Mbps</v>
          </cell>
          <cell r="J1621">
            <v>15</v>
          </cell>
          <cell r="K1621">
            <v>1.5</v>
          </cell>
          <cell r="L1621" t="str">
            <v>Kbps</v>
          </cell>
          <cell r="P1621" t="str">
            <v>CHF</v>
          </cell>
          <cell r="Q1621" t="str">
            <v>?</v>
          </cell>
          <cell r="R1621">
            <v>0</v>
          </cell>
          <cell r="S1621">
            <v>40</v>
          </cell>
          <cell r="W1621" t="str">
            <v>No</v>
          </cell>
          <cell r="X1621" t="str">
            <v>No</v>
          </cell>
          <cell r="Y1621" t="str">
            <v>Yes</v>
          </cell>
          <cell r="AA1621" t="str">
            <v>Yes</v>
          </cell>
          <cell r="AB1621">
            <v>0.08</v>
          </cell>
          <cell r="AC1621">
            <v>0.96</v>
          </cell>
          <cell r="AD1621">
            <v>41.67</v>
          </cell>
          <cell r="AE1621">
            <v>1.3898310030000001</v>
          </cell>
        </row>
        <row r="1622">
          <cell r="C1622" t="str">
            <v>Switzerland</v>
          </cell>
          <cell r="D1622" t="str">
            <v>Sunrise [Switzerland]</v>
          </cell>
          <cell r="E1622" t="str">
            <v>ADSL</v>
          </cell>
          <cell r="F1622" t="str">
            <v>Comfort</v>
          </cell>
          <cell r="H1622">
            <v>40</v>
          </cell>
          <cell r="I1622" t="str">
            <v>Mbps</v>
          </cell>
          <cell r="J1622">
            <v>40</v>
          </cell>
          <cell r="K1622">
            <v>4</v>
          </cell>
          <cell r="L1622" t="str">
            <v>Mbps</v>
          </cell>
          <cell r="P1622" t="str">
            <v>CHF</v>
          </cell>
          <cell r="Q1622" t="str">
            <v>?</v>
          </cell>
          <cell r="R1622">
            <v>0</v>
          </cell>
          <cell r="S1622">
            <v>65</v>
          </cell>
          <cell r="W1622" t="str">
            <v>No</v>
          </cell>
          <cell r="X1622" t="str">
            <v>No</v>
          </cell>
          <cell r="Y1622" t="str">
            <v>Yes</v>
          </cell>
          <cell r="AA1622" t="str">
            <v>Yes</v>
          </cell>
          <cell r="AB1622">
            <v>0.08</v>
          </cell>
          <cell r="AC1622">
            <v>0.96</v>
          </cell>
          <cell r="AD1622">
            <v>67.709999999999994</v>
          </cell>
          <cell r="AE1622">
            <v>1.3898310030000001</v>
          </cell>
        </row>
        <row r="1623">
          <cell r="C1623" t="str">
            <v>Switzerland</v>
          </cell>
          <cell r="D1623" t="str">
            <v>Sunrise [Switzerland]</v>
          </cell>
          <cell r="E1623" t="str">
            <v>Fibre</v>
          </cell>
          <cell r="F1623" t="str">
            <v>Max</v>
          </cell>
          <cell r="H1623">
            <v>100</v>
          </cell>
          <cell r="I1623" t="str">
            <v>Mbps</v>
          </cell>
          <cell r="J1623">
            <v>100</v>
          </cell>
          <cell r="K1623">
            <v>100</v>
          </cell>
          <cell r="L1623" t="str">
            <v>Mbps</v>
          </cell>
          <cell r="P1623" t="str">
            <v>CHF</v>
          </cell>
          <cell r="Q1623" t="str">
            <v>?</v>
          </cell>
          <cell r="R1623">
            <v>0</v>
          </cell>
          <cell r="S1623">
            <v>75</v>
          </cell>
          <cell r="W1623" t="str">
            <v>No</v>
          </cell>
          <cell r="X1623" t="str">
            <v>No</v>
          </cell>
          <cell r="Y1623" t="str">
            <v>Yes</v>
          </cell>
          <cell r="AA1623" t="str">
            <v>Yes</v>
          </cell>
          <cell r="AB1623">
            <v>0.08</v>
          </cell>
          <cell r="AC1623">
            <v>0.96</v>
          </cell>
          <cell r="AD1623">
            <v>78.13</v>
          </cell>
          <cell r="AE1623">
            <v>1.3898310030000001</v>
          </cell>
        </row>
        <row r="1624">
          <cell r="C1624" t="str">
            <v>Switzerland</v>
          </cell>
          <cell r="D1624" t="str">
            <v>Swisscom [Switzerland]</v>
          </cell>
          <cell r="E1624" t="str">
            <v>ADSL</v>
          </cell>
          <cell r="F1624" t="str">
            <v>Basic Service</v>
          </cell>
          <cell r="G1624" t="str">
            <v>Up to</v>
          </cell>
          <cell r="H1624">
            <v>1</v>
          </cell>
          <cell r="I1624" t="str">
            <v>Mbps</v>
          </cell>
          <cell r="J1624">
            <v>1</v>
          </cell>
          <cell r="K1624">
            <v>0.5</v>
          </cell>
          <cell r="L1624" t="str">
            <v>Mbps</v>
          </cell>
          <cell r="M1624" t="str">
            <v>Unlimited</v>
          </cell>
          <cell r="O1624" t="str">
            <v>Unlimited</v>
          </cell>
          <cell r="P1624" t="str">
            <v>CHF</v>
          </cell>
          <cell r="Q1624">
            <v>0</v>
          </cell>
          <cell r="R1624">
            <v>0</v>
          </cell>
          <cell r="S1624">
            <v>34</v>
          </cell>
          <cell r="V1624">
            <v>12</v>
          </cell>
          <cell r="W1624" t="str">
            <v>Yes</v>
          </cell>
          <cell r="X1624" t="str">
            <v>No</v>
          </cell>
          <cell r="Y1624" t="str">
            <v>No</v>
          </cell>
          <cell r="AA1624" t="str">
            <v>Yes</v>
          </cell>
          <cell r="AB1624">
            <v>0.08</v>
          </cell>
          <cell r="AC1624">
            <v>0.96</v>
          </cell>
          <cell r="AD1624">
            <v>35.42</v>
          </cell>
          <cell r="AE1624">
            <v>1.3898310030000001</v>
          </cell>
        </row>
        <row r="1625">
          <cell r="C1625" t="str">
            <v>Switzerland</v>
          </cell>
          <cell r="D1625" t="str">
            <v>Swisscom [Switzerland]</v>
          </cell>
          <cell r="E1625" t="str">
            <v>Fibre</v>
          </cell>
          <cell r="F1625" t="str">
            <v>Vivo XL</v>
          </cell>
          <cell r="G1625" t="str">
            <v>Up to</v>
          </cell>
          <cell r="H1625">
            <v>300</v>
          </cell>
          <cell r="I1625" t="str">
            <v>Mbps</v>
          </cell>
          <cell r="J1625">
            <v>300</v>
          </cell>
          <cell r="K1625">
            <v>60</v>
          </cell>
          <cell r="L1625" t="str">
            <v>Mbps</v>
          </cell>
          <cell r="M1625" t="str">
            <v>Unlimited</v>
          </cell>
          <cell r="O1625" t="str">
            <v>Unlimited</v>
          </cell>
          <cell r="P1625" t="str">
            <v>CHF</v>
          </cell>
          <cell r="Q1625" t="str">
            <v>?</v>
          </cell>
          <cell r="R1625">
            <v>0</v>
          </cell>
          <cell r="S1625">
            <v>139</v>
          </cell>
          <cell r="V1625">
            <v>12</v>
          </cell>
          <cell r="W1625" t="str">
            <v>No</v>
          </cell>
          <cell r="X1625" t="str">
            <v>Yes</v>
          </cell>
          <cell r="Y1625" t="str">
            <v>No</v>
          </cell>
          <cell r="AA1625" t="str">
            <v>Yes</v>
          </cell>
          <cell r="AB1625">
            <v>0.08</v>
          </cell>
          <cell r="AC1625">
            <v>0.96</v>
          </cell>
          <cell r="AD1625">
            <v>144.79</v>
          </cell>
          <cell r="AE1625">
            <v>1.3898310030000001</v>
          </cell>
        </row>
        <row r="1626">
          <cell r="C1626" t="str">
            <v>Switzerland</v>
          </cell>
          <cell r="D1626" t="str">
            <v>Swisscom [Switzerland]</v>
          </cell>
          <cell r="E1626" t="str">
            <v>Fibre</v>
          </cell>
          <cell r="F1626" t="str">
            <v>Vivo L</v>
          </cell>
          <cell r="G1626" t="str">
            <v>Up to</v>
          </cell>
          <cell r="H1626">
            <v>100</v>
          </cell>
          <cell r="I1626" t="str">
            <v>Mbps</v>
          </cell>
          <cell r="J1626">
            <v>100</v>
          </cell>
          <cell r="K1626">
            <v>20</v>
          </cell>
          <cell r="L1626" t="str">
            <v>Mbps</v>
          </cell>
          <cell r="M1626" t="str">
            <v>Unlimited</v>
          </cell>
          <cell r="O1626" t="str">
            <v>Unlimited</v>
          </cell>
          <cell r="P1626" t="str">
            <v>CHF</v>
          </cell>
          <cell r="Q1626" t="str">
            <v>?</v>
          </cell>
          <cell r="R1626">
            <v>0</v>
          </cell>
          <cell r="S1626">
            <v>109</v>
          </cell>
          <cell r="V1626">
            <v>12</v>
          </cell>
          <cell r="W1626" t="str">
            <v>No</v>
          </cell>
          <cell r="X1626" t="str">
            <v>Yes</v>
          </cell>
          <cell r="Y1626" t="str">
            <v>No</v>
          </cell>
          <cell r="AA1626" t="str">
            <v>Yes</v>
          </cell>
          <cell r="AB1626">
            <v>0.08</v>
          </cell>
          <cell r="AC1626">
            <v>0.96</v>
          </cell>
          <cell r="AD1626">
            <v>113.54</v>
          </cell>
          <cell r="AE1626">
            <v>1.3898310030000001</v>
          </cell>
        </row>
        <row r="1627">
          <cell r="C1627" t="str">
            <v>Switzerland</v>
          </cell>
          <cell r="D1627" t="str">
            <v>Swisscom [Switzerland]</v>
          </cell>
          <cell r="E1627" t="str">
            <v>Fibre</v>
          </cell>
          <cell r="F1627" t="str">
            <v>Vivo M</v>
          </cell>
          <cell r="G1627" t="str">
            <v>Up to</v>
          </cell>
          <cell r="H1627">
            <v>40</v>
          </cell>
          <cell r="I1627" t="str">
            <v>Mbps</v>
          </cell>
          <cell r="J1627">
            <v>40</v>
          </cell>
          <cell r="K1627">
            <v>8</v>
          </cell>
          <cell r="L1627" t="str">
            <v>Mbps</v>
          </cell>
          <cell r="M1627" t="str">
            <v>Unlimited</v>
          </cell>
          <cell r="O1627" t="str">
            <v>Unlimited</v>
          </cell>
          <cell r="P1627" t="str">
            <v>CHF</v>
          </cell>
          <cell r="Q1627" t="str">
            <v>?</v>
          </cell>
          <cell r="R1627">
            <v>0</v>
          </cell>
          <cell r="S1627">
            <v>99</v>
          </cell>
          <cell r="V1627">
            <v>12</v>
          </cell>
          <cell r="W1627" t="str">
            <v>No</v>
          </cell>
          <cell r="X1627" t="str">
            <v>Yes</v>
          </cell>
          <cell r="Y1627" t="str">
            <v>No</v>
          </cell>
          <cell r="AA1627" t="str">
            <v>Yes</v>
          </cell>
          <cell r="AB1627">
            <v>0.08</v>
          </cell>
          <cell r="AC1627">
            <v>0.96</v>
          </cell>
          <cell r="AD1627">
            <v>103.13</v>
          </cell>
          <cell r="AE1627">
            <v>1.3898310030000001</v>
          </cell>
        </row>
        <row r="1628">
          <cell r="C1628" t="str">
            <v>Switzerland</v>
          </cell>
          <cell r="D1628" t="str">
            <v>Swisscom [Switzerland]</v>
          </cell>
          <cell r="E1628" t="str">
            <v>Fibre</v>
          </cell>
          <cell r="F1628" t="str">
            <v>Vivo S</v>
          </cell>
          <cell r="G1628" t="str">
            <v>Up to</v>
          </cell>
          <cell r="H1628">
            <v>15</v>
          </cell>
          <cell r="I1628" t="str">
            <v>Mbps</v>
          </cell>
          <cell r="J1628">
            <v>15</v>
          </cell>
          <cell r="K1628">
            <v>3</v>
          </cell>
          <cell r="L1628" t="str">
            <v>Mbps</v>
          </cell>
          <cell r="M1628" t="str">
            <v>Unlimited</v>
          </cell>
          <cell r="O1628" t="str">
            <v>Unlimited</v>
          </cell>
          <cell r="P1628" t="str">
            <v>CHF</v>
          </cell>
          <cell r="Q1628" t="str">
            <v>?</v>
          </cell>
          <cell r="R1628">
            <v>0</v>
          </cell>
          <cell r="S1628">
            <v>79</v>
          </cell>
          <cell r="V1628">
            <v>12</v>
          </cell>
          <cell r="W1628" t="str">
            <v>No</v>
          </cell>
          <cell r="X1628" t="str">
            <v>Yes</v>
          </cell>
          <cell r="Y1628" t="str">
            <v>No</v>
          </cell>
          <cell r="AA1628" t="str">
            <v>Yes</v>
          </cell>
          <cell r="AB1628">
            <v>0.08</v>
          </cell>
          <cell r="AC1628">
            <v>0.96</v>
          </cell>
          <cell r="AD1628">
            <v>82.29</v>
          </cell>
          <cell r="AE1628">
            <v>1.3898310030000001</v>
          </cell>
        </row>
        <row r="1629">
          <cell r="C1629" t="str">
            <v>Switzerland</v>
          </cell>
          <cell r="D1629" t="str">
            <v>Swisscom [Switzerland]</v>
          </cell>
          <cell r="E1629" t="str">
            <v>Fibre</v>
          </cell>
          <cell r="F1629" t="str">
            <v>Vivo XS</v>
          </cell>
          <cell r="G1629" t="str">
            <v>Up to</v>
          </cell>
          <cell r="H1629">
            <v>5</v>
          </cell>
          <cell r="I1629" t="str">
            <v>Mbps</v>
          </cell>
          <cell r="J1629">
            <v>5</v>
          </cell>
          <cell r="K1629">
            <v>1</v>
          </cell>
          <cell r="L1629" t="str">
            <v>Mbps</v>
          </cell>
          <cell r="M1629" t="str">
            <v>Unlimited</v>
          </cell>
          <cell r="O1629" t="str">
            <v>Unlimited</v>
          </cell>
          <cell r="P1629" t="str">
            <v>CHF</v>
          </cell>
          <cell r="Q1629" t="str">
            <v>?</v>
          </cell>
          <cell r="R1629">
            <v>0</v>
          </cell>
          <cell r="S1629">
            <v>74</v>
          </cell>
          <cell r="V1629">
            <v>12</v>
          </cell>
          <cell r="W1629" t="str">
            <v>No</v>
          </cell>
          <cell r="X1629" t="str">
            <v>Yes</v>
          </cell>
          <cell r="Y1629" t="str">
            <v>No</v>
          </cell>
          <cell r="AA1629" t="str">
            <v>Yes</v>
          </cell>
          <cell r="AB1629">
            <v>0.08</v>
          </cell>
          <cell r="AC1629">
            <v>0.96</v>
          </cell>
          <cell r="AD1629">
            <v>77.08</v>
          </cell>
          <cell r="AE1629">
            <v>1.3898310030000001</v>
          </cell>
        </row>
        <row r="1630">
          <cell r="C1630" t="str">
            <v>Switzerland</v>
          </cell>
          <cell r="D1630" t="str">
            <v>Swisscom [Switzerland]</v>
          </cell>
          <cell r="E1630" t="str">
            <v>Fibre</v>
          </cell>
          <cell r="F1630" t="str">
            <v>Vivo Light</v>
          </cell>
          <cell r="G1630" t="str">
            <v>Up to</v>
          </cell>
          <cell r="H1630">
            <v>2</v>
          </cell>
          <cell r="I1630" t="str">
            <v>Mbps</v>
          </cell>
          <cell r="J1630">
            <v>2</v>
          </cell>
          <cell r="K1630">
            <v>0.2</v>
          </cell>
          <cell r="L1630" t="str">
            <v>Mbps</v>
          </cell>
          <cell r="M1630" t="str">
            <v>Unlimited</v>
          </cell>
          <cell r="O1630" t="str">
            <v>Unlimited</v>
          </cell>
          <cell r="P1630" t="str">
            <v>CHF</v>
          </cell>
          <cell r="Q1630" t="str">
            <v>?</v>
          </cell>
          <cell r="R1630">
            <v>0</v>
          </cell>
          <cell r="S1630">
            <v>54</v>
          </cell>
          <cell r="V1630">
            <v>12</v>
          </cell>
          <cell r="W1630" t="str">
            <v>No</v>
          </cell>
          <cell r="X1630" t="str">
            <v>Yes</v>
          </cell>
          <cell r="Y1630" t="str">
            <v>No</v>
          </cell>
          <cell r="AA1630" t="str">
            <v>Yes</v>
          </cell>
          <cell r="AB1630">
            <v>0.08</v>
          </cell>
          <cell r="AC1630">
            <v>0.96</v>
          </cell>
          <cell r="AD1630">
            <v>56.25</v>
          </cell>
          <cell r="AE1630">
            <v>1.3898310030000001</v>
          </cell>
        </row>
        <row r="1631">
          <cell r="C1631" t="str">
            <v>Syria</v>
          </cell>
          <cell r="D1631" t="str">
            <v>AYA [Syria]</v>
          </cell>
          <cell r="E1631" t="str">
            <v>ADSL</v>
          </cell>
          <cell r="F1631" t="str">
            <v>Open Monthly</v>
          </cell>
          <cell r="G1631" t="str">
            <v>Up to</v>
          </cell>
          <cell r="H1631">
            <v>256</v>
          </cell>
          <cell r="I1631" t="str">
            <v>Kbps</v>
          </cell>
          <cell r="J1631">
            <v>0.25600000000000001</v>
          </cell>
          <cell r="M1631" t="str">
            <v>Unlimited</v>
          </cell>
          <cell r="O1631" t="str">
            <v>Unlimited</v>
          </cell>
          <cell r="P1631" t="str">
            <v>SYP</v>
          </cell>
          <cell r="Q1631">
            <v>4000</v>
          </cell>
          <cell r="R1631" t="str">
            <v>?</v>
          </cell>
          <cell r="S1631">
            <v>800</v>
          </cell>
          <cell r="W1631" t="str">
            <v>Yes</v>
          </cell>
          <cell r="X1631" t="str">
            <v>No</v>
          </cell>
          <cell r="Y1631" t="str">
            <v>No</v>
          </cell>
          <cell r="AA1631" t="str">
            <v>?</v>
          </cell>
          <cell r="AC1631">
            <v>159.80000000000001</v>
          </cell>
          <cell r="AD1631">
            <v>5.01</v>
          </cell>
          <cell r="AE1631">
            <v>0</v>
          </cell>
        </row>
        <row r="1632">
          <cell r="C1632" t="str">
            <v>Syria</v>
          </cell>
          <cell r="D1632" t="str">
            <v>AYA [Syria]</v>
          </cell>
          <cell r="E1632" t="str">
            <v>ADSL</v>
          </cell>
          <cell r="F1632" t="str">
            <v>Open Monthly</v>
          </cell>
          <cell r="G1632" t="str">
            <v>Up to</v>
          </cell>
          <cell r="H1632">
            <v>512</v>
          </cell>
          <cell r="I1632" t="str">
            <v>Kbps</v>
          </cell>
          <cell r="J1632">
            <v>0.51200000000000001</v>
          </cell>
          <cell r="M1632" t="str">
            <v>Unlimited</v>
          </cell>
          <cell r="O1632" t="str">
            <v>Unlimited</v>
          </cell>
          <cell r="P1632" t="str">
            <v>SYP</v>
          </cell>
          <cell r="Q1632">
            <v>4000</v>
          </cell>
          <cell r="R1632" t="str">
            <v>?</v>
          </cell>
          <cell r="S1632">
            <v>1100</v>
          </cell>
          <cell r="W1632" t="str">
            <v>Yes</v>
          </cell>
          <cell r="X1632" t="str">
            <v>No</v>
          </cell>
          <cell r="Y1632" t="str">
            <v>No</v>
          </cell>
          <cell r="AA1632" t="str">
            <v>?</v>
          </cell>
          <cell r="AC1632">
            <v>159.80000000000001</v>
          </cell>
          <cell r="AD1632">
            <v>6.88</v>
          </cell>
          <cell r="AE1632">
            <v>0</v>
          </cell>
        </row>
        <row r="1633">
          <cell r="C1633" t="str">
            <v>Syria</v>
          </cell>
          <cell r="D1633" t="str">
            <v>AYA [Syria]</v>
          </cell>
          <cell r="E1633" t="str">
            <v>ADSL</v>
          </cell>
          <cell r="F1633" t="str">
            <v>Open Monthly</v>
          </cell>
          <cell r="G1633" t="str">
            <v>Up to</v>
          </cell>
          <cell r="H1633">
            <v>1</v>
          </cell>
          <cell r="I1633" t="str">
            <v>Mbps</v>
          </cell>
          <cell r="J1633">
            <v>1</v>
          </cell>
          <cell r="M1633" t="str">
            <v>Unlimited</v>
          </cell>
          <cell r="O1633" t="str">
            <v>Unlimited</v>
          </cell>
          <cell r="P1633" t="str">
            <v>SYP</v>
          </cell>
          <cell r="Q1633">
            <v>4000</v>
          </cell>
          <cell r="R1633" t="str">
            <v>?</v>
          </cell>
          <cell r="S1633">
            <v>1700</v>
          </cell>
          <cell r="W1633" t="str">
            <v>Yes</v>
          </cell>
          <cell r="X1633" t="str">
            <v>No</v>
          </cell>
          <cell r="Y1633" t="str">
            <v>No</v>
          </cell>
          <cell r="AA1633" t="str">
            <v>?</v>
          </cell>
          <cell r="AC1633">
            <v>159.80000000000001</v>
          </cell>
          <cell r="AD1633">
            <v>10.64</v>
          </cell>
          <cell r="AE1633">
            <v>0</v>
          </cell>
        </row>
        <row r="1634">
          <cell r="C1634" t="str">
            <v>Syria</v>
          </cell>
          <cell r="D1634" t="str">
            <v>AYA [Syria]</v>
          </cell>
          <cell r="E1634" t="str">
            <v>ADSL</v>
          </cell>
          <cell r="F1634" t="str">
            <v>Open Monthly</v>
          </cell>
          <cell r="G1634" t="str">
            <v>Up to</v>
          </cell>
          <cell r="H1634">
            <v>2</v>
          </cell>
          <cell r="I1634" t="str">
            <v>Mbps</v>
          </cell>
          <cell r="J1634">
            <v>2</v>
          </cell>
          <cell r="M1634" t="str">
            <v>Unlimited</v>
          </cell>
          <cell r="O1634" t="str">
            <v>Unlimited</v>
          </cell>
          <cell r="P1634" t="str">
            <v>SYP</v>
          </cell>
          <cell r="Q1634">
            <v>4000</v>
          </cell>
          <cell r="R1634" t="str">
            <v>?</v>
          </cell>
          <cell r="S1634">
            <v>2900</v>
          </cell>
          <cell r="W1634" t="str">
            <v>Yes</v>
          </cell>
          <cell r="X1634" t="str">
            <v>No</v>
          </cell>
          <cell r="Y1634" t="str">
            <v>No</v>
          </cell>
          <cell r="AA1634" t="str">
            <v>?</v>
          </cell>
          <cell r="AC1634">
            <v>159.80000000000001</v>
          </cell>
          <cell r="AD1634">
            <v>18.149999999999999</v>
          </cell>
          <cell r="AE1634">
            <v>0</v>
          </cell>
        </row>
        <row r="1635">
          <cell r="C1635" t="str">
            <v>Syria</v>
          </cell>
          <cell r="D1635" t="str">
            <v>AYA [Syria]</v>
          </cell>
          <cell r="E1635" t="str">
            <v>ADSL</v>
          </cell>
          <cell r="F1635" t="str">
            <v>Open Monthly</v>
          </cell>
          <cell r="G1635" t="str">
            <v>Up to</v>
          </cell>
          <cell r="H1635">
            <v>4</v>
          </cell>
          <cell r="I1635" t="str">
            <v>Mbps</v>
          </cell>
          <cell r="J1635">
            <v>4</v>
          </cell>
          <cell r="M1635" t="str">
            <v>Unlimited</v>
          </cell>
          <cell r="O1635" t="str">
            <v>Unlimited</v>
          </cell>
          <cell r="P1635" t="str">
            <v>SYP</v>
          </cell>
          <cell r="Q1635">
            <v>4000</v>
          </cell>
          <cell r="R1635" t="str">
            <v>?</v>
          </cell>
          <cell r="S1635">
            <v>5200</v>
          </cell>
          <cell r="W1635" t="str">
            <v>Yes</v>
          </cell>
          <cell r="X1635" t="str">
            <v>No</v>
          </cell>
          <cell r="Y1635" t="str">
            <v>No</v>
          </cell>
          <cell r="AA1635" t="str">
            <v>?</v>
          </cell>
          <cell r="AC1635">
            <v>159.80000000000001</v>
          </cell>
          <cell r="AD1635">
            <v>32.54</v>
          </cell>
          <cell r="AE1635">
            <v>0</v>
          </cell>
        </row>
        <row r="1636">
          <cell r="C1636" t="str">
            <v>Syria</v>
          </cell>
          <cell r="D1636" t="str">
            <v>AYA [Syria]</v>
          </cell>
          <cell r="E1636" t="str">
            <v>ADSL</v>
          </cell>
          <cell r="F1636" t="str">
            <v>By Traffic</v>
          </cell>
          <cell r="G1636" t="str">
            <v>Up to</v>
          </cell>
          <cell r="H1636">
            <v>256</v>
          </cell>
          <cell r="I1636" t="str">
            <v>Kbps</v>
          </cell>
          <cell r="J1636">
            <v>0.25600000000000001</v>
          </cell>
          <cell r="M1636">
            <v>2</v>
          </cell>
          <cell r="N1636" t="str">
            <v>GB</v>
          </cell>
          <cell r="O1636">
            <v>2</v>
          </cell>
          <cell r="P1636" t="str">
            <v>SYP</v>
          </cell>
          <cell r="Q1636">
            <v>4000</v>
          </cell>
          <cell r="R1636" t="str">
            <v>?</v>
          </cell>
          <cell r="S1636">
            <v>650</v>
          </cell>
          <cell r="W1636" t="str">
            <v>Yes</v>
          </cell>
          <cell r="X1636" t="str">
            <v>No</v>
          </cell>
          <cell r="Y1636" t="str">
            <v>No</v>
          </cell>
          <cell r="AA1636" t="str">
            <v>?</v>
          </cell>
          <cell r="AC1636">
            <v>159.80000000000001</v>
          </cell>
          <cell r="AD1636">
            <v>4.07</v>
          </cell>
          <cell r="AE1636">
            <v>0</v>
          </cell>
        </row>
        <row r="1637">
          <cell r="C1637" t="str">
            <v>Syria</v>
          </cell>
          <cell r="D1637" t="str">
            <v>AYA [Syria]</v>
          </cell>
          <cell r="E1637" t="str">
            <v>ADSL</v>
          </cell>
          <cell r="F1637" t="str">
            <v>By Traffic</v>
          </cell>
          <cell r="G1637" t="str">
            <v>Up to</v>
          </cell>
          <cell r="H1637">
            <v>512</v>
          </cell>
          <cell r="I1637" t="str">
            <v>Kbps</v>
          </cell>
          <cell r="J1637">
            <v>0.51200000000000001</v>
          </cell>
          <cell r="M1637">
            <v>5</v>
          </cell>
          <cell r="N1637" t="str">
            <v>GB</v>
          </cell>
          <cell r="O1637">
            <v>5</v>
          </cell>
          <cell r="P1637" t="str">
            <v>SYP</v>
          </cell>
          <cell r="Q1637">
            <v>4000</v>
          </cell>
          <cell r="R1637" t="str">
            <v>?</v>
          </cell>
          <cell r="S1637">
            <v>800</v>
          </cell>
          <cell r="W1637" t="str">
            <v>Yes</v>
          </cell>
          <cell r="X1637" t="str">
            <v>No</v>
          </cell>
          <cell r="Y1637" t="str">
            <v>No</v>
          </cell>
          <cell r="AA1637" t="str">
            <v>?</v>
          </cell>
          <cell r="AC1637">
            <v>159.80000000000001</v>
          </cell>
          <cell r="AD1637">
            <v>5.01</v>
          </cell>
          <cell r="AE1637">
            <v>0</v>
          </cell>
        </row>
        <row r="1638">
          <cell r="C1638" t="str">
            <v>Syria</v>
          </cell>
          <cell r="D1638" t="str">
            <v>AYA [Syria]</v>
          </cell>
          <cell r="E1638" t="str">
            <v>ADSL</v>
          </cell>
          <cell r="F1638" t="str">
            <v>By Traffic</v>
          </cell>
          <cell r="G1638" t="str">
            <v>Up to</v>
          </cell>
          <cell r="H1638">
            <v>1</v>
          </cell>
          <cell r="I1638" t="str">
            <v>Mbps</v>
          </cell>
          <cell r="J1638">
            <v>1</v>
          </cell>
          <cell r="M1638">
            <v>14</v>
          </cell>
          <cell r="N1638" t="str">
            <v>GB</v>
          </cell>
          <cell r="O1638">
            <v>14</v>
          </cell>
          <cell r="P1638" t="str">
            <v>SYP</v>
          </cell>
          <cell r="Q1638">
            <v>4000</v>
          </cell>
          <cell r="R1638" t="str">
            <v>?</v>
          </cell>
          <cell r="S1638">
            <v>1300</v>
          </cell>
          <cell r="W1638" t="str">
            <v>Yes</v>
          </cell>
          <cell r="X1638" t="str">
            <v>No</v>
          </cell>
          <cell r="Y1638" t="str">
            <v>No</v>
          </cell>
          <cell r="AA1638" t="str">
            <v>?</v>
          </cell>
          <cell r="AC1638">
            <v>159.80000000000001</v>
          </cell>
          <cell r="AD1638">
            <v>8.14</v>
          </cell>
          <cell r="AE1638">
            <v>0</v>
          </cell>
        </row>
        <row r="1639">
          <cell r="C1639" t="str">
            <v>Syria</v>
          </cell>
          <cell r="D1639" t="str">
            <v>AYA [Syria]</v>
          </cell>
          <cell r="E1639" t="str">
            <v>ADSL</v>
          </cell>
          <cell r="F1639" t="str">
            <v>By Traffic</v>
          </cell>
          <cell r="G1639" t="str">
            <v>Up to</v>
          </cell>
          <cell r="H1639">
            <v>2</v>
          </cell>
          <cell r="I1639" t="str">
            <v>Mbps</v>
          </cell>
          <cell r="J1639">
            <v>2</v>
          </cell>
          <cell r="M1639">
            <v>25</v>
          </cell>
          <cell r="N1639" t="str">
            <v>GB</v>
          </cell>
          <cell r="O1639">
            <v>25</v>
          </cell>
          <cell r="P1639" t="str">
            <v>SYP</v>
          </cell>
          <cell r="Q1639">
            <v>4000</v>
          </cell>
          <cell r="R1639" t="str">
            <v>?</v>
          </cell>
          <cell r="S1639">
            <v>2200</v>
          </cell>
          <cell r="W1639" t="str">
            <v>Yes</v>
          </cell>
          <cell r="X1639" t="str">
            <v>No</v>
          </cell>
          <cell r="Y1639" t="str">
            <v>No</v>
          </cell>
          <cell r="AA1639" t="str">
            <v>?</v>
          </cell>
          <cell r="AC1639">
            <v>159.80000000000001</v>
          </cell>
          <cell r="AD1639">
            <v>13.77</v>
          </cell>
          <cell r="AE1639">
            <v>0</v>
          </cell>
        </row>
        <row r="1640">
          <cell r="C1640" t="str">
            <v>Syria</v>
          </cell>
          <cell r="D1640" t="str">
            <v>AYA [Syria]</v>
          </cell>
          <cell r="E1640" t="str">
            <v>ADSL</v>
          </cell>
          <cell r="F1640" t="str">
            <v>By Traffic</v>
          </cell>
          <cell r="G1640" t="str">
            <v>Up to</v>
          </cell>
          <cell r="H1640">
            <v>4</v>
          </cell>
          <cell r="I1640" t="str">
            <v>Mbps</v>
          </cell>
          <cell r="J1640">
            <v>4</v>
          </cell>
          <cell r="M1640">
            <v>50</v>
          </cell>
          <cell r="N1640" t="str">
            <v>GB</v>
          </cell>
          <cell r="O1640">
            <v>50</v>
          </cell>
          <cell r="P1640" t="str">
            <v>SYP</v>
          </cell>
          <cell r="Q1640">
            <v>4000</v>
          </cell>
          <cell r="R1640" t="str">
            <v>?</v>
          </cell>
          <cell r="S1640">
            <v>4800</v>
          </cell>
          <cell r="W1640" t="str">
            <v>Yes</v>
          </cell>
          <cell r="X1640" t="str">
            <v>No</v>
          </cell>
          <cell r="Y1640" t="str">
            <v>No</v>
          </cell>
          <cell r="AA1640" t="str">
            <v>?</v>
          </cell>
          <cell r="AC1640">
            <v>159.80000000000001</v>
          </cell>
          <cell r="AD1640">
            <v>30.04</v>
          </cell>
          <cell r="AE1640">
            <v>0</v>
          </cell>
        </row>
        <row r="1641">
          <cell r="C1641" t="str">
            <v>Syria</v>
          </cell>
          <cell r="D1641" t="str">
            <v>Syrian Computer Society (SCS) [Syria]</v>
          </cell>
          <cell r="E1641" t="str">
            <v>ADSL</v>
          </cell>
          <cell r="F1641" t="str">
            <v>The first tranche</v>
          </cell>
          <cell r="G1641" t="str">
            <v>Up to</v>
          </cell>
          <cell r="H1641">
            <v>256</v>
          </cell>
          <cell r="I1641" t="str">
            <v>Kbps</v>
          </cell>
          <cell r="J1641">
            <v>0.25600000000000001</v>
          </cell>
          <cell r="P1641" t="str">
            <v>SYP</v>
          </cell>
          <cell r="Q1641">
            <v>4000</v>
          </cell>
          <cell r="R1641" t="str">
            <v>?</v>
          </cell>
          <cell r="S1641">
            <v>950</v>
          </cell>
          <cell r="V1641">
            <v>1</v>
          </cell>
          <cell r="W1641" t="str">
            <v>Yes</v>
          </cell>
          <cell r="X1641" t="str">
            <v>No</v>
          </cell>
          <cell r="Y1641" t="str">
            <v>No</v>
          </cell>
          <cell r="AA1641" t="str">
            <v>?</v>
          </cell>
          <cell r="AC1641">
            <v>159.80000000000001</v>
          </cell>
          <cell r="AD1641">
            <v>5.94</v>
          </cell>
          <cell r="AE1641">
            <v>0</v>
          </cell>
        </row>
        <row r="1642">
          <cell r="C1642" t="str">
            <v>Syria</v>
          </cell>
          <cell r="D1642" t="str">
            <v>Syrian Computer Society (SCS) [Syria]</v>
          </cell>
          <cell r="E1642" t="str">
            <v>ADSL</v>
          </cell>
          <cell r="F1642" t="str">
            <v>The second tranche</v>
          </cell>
          <cell r="G1642" t="str">
            <v>Up to</v>
          </cell>
          <cell r="H1642">
            <v>512</v>
          </cell>
          <cell r="I1642" t="str">
            <v>Kbps</v>
          </cell>
          <cell r="J1642">
            <v>0.51200000000000001</v>
          </cell>
          <cell r="P1642" t="str">
            <v>SYP</v>
          </cell>
          <cell r="Q1642">
            <v>4000</v>
          </cell>
          <cell r="R1642" t="str">
            <v>?</v>
          </cell>
          <cell r="S1642">
            <v>1250</v>
          </cell>
          <cell r="V1642">
            <v>1</v>
          </cell>
          <cell r="W1642" t="str">
            <v>Yes</v>
          </cell>
          <cell r="X1642" t="str">
            <v>No</v>
          </cell>
          <cell r="Y1642" t="str">
            <v>No</v>
          </cell>
          <cell r="AA1642" t="str">
            <v>?</v>
          </cell>
          <cell r="AC1642">
            <v>159.80000000000001</v>
          </cell>
          <cell r="AD1642">
            <v>7.82</v>
          </cell>
          <cell r="AE1642">
            <v>0</v>
          </cell>
        </row>
        <row r="1643">
          <cell r="C1643" t="str">
            <v>Syria</v>
          </cell>
          <cell r="D1643" t="str">
            <v>Syrian Computer Society (SCS) [Syria]</v>
          </cell>
          <cell r="E1643" t="str">
            <v>ADSL</v>
          </cell>
          <cell r="F1643" t="str">
            <v>The third tranche</v>
          </cell>
          <cell r="G1643" t="str">
            <v>Up to</v>
          </cell>
          <cell r="H1643">
            <v>1</v>
          </cell>
          <cell r="I1643" t="str">
            <v>Mbps</v>
          </cell>
          <cell r="J1643">
            <v>1</v>
          </cell>
          <cell r="P1643" t="str">
            <v>SYP</v>
          </cell>
          <cell r="Q1643">
            <v>4000</v>
          </cell>
          <cell r="R1643" t="str">
            <v>?</v>
          </cell>
          <cell r="S1643">
            <v>1950</v>
          </cell>
          <cell r="V1643">
            <v>1</v>
          </cell>
          <cell r="W1643" t="str">
            <v>Yes</v>
          </cell>
          <cell r="X1643" t="str">
            <v>No</v>
          </cell>
          <cell r="Y1643" t="str">
            <v>No</v>
          </cell>
          <cell r="AA1643" t="str">
            <v>?</v>
          </cell>
          <cell r="AC1643">
            <v>159.80000000000001</v>
          </cell>
          <cell r="AD1643">
            <v>12.2</v>
          </cell>
          <cell r="AE1643">
            <v>0</v>
          </cell>
        </row>
        <row r="1644">
          <cell r="C1644" t="str">
            <v>Syria</v>
          </cell>
          <cell r="D1644" t="str">
            <v>Syrian Computer Society (SCS) [Syria]</v>
          </cell>
          <cell r="E1644" t="str">
            <v>ADSL</v>
          </cell>
          <cell r="F1644" t="str">
            <v>Fourth tranche</v>
          </cell>
          <cell r="G1644" t="str">
            <v>Up to</v>
          </cell>
          <cell r="H1644">
            <v>2</v>
          </cell>
          <cell r="I1644" t="str">
            <v>Mbps</v>
          </cell>
          <cell r="J1644">
            <v>2</v>
          </cell>
          <cell r="P1644" t="str">
            <v>SYP</v>
          </cell>
          <cell r="Q1644">
            <v>4000</v>
          </cell>
          <cell r="R1644" t="str">
            <v>?</v>
          </cell>
          <cell r="S1644">
            <v>3250</v>
          </cell>
          <cell r="V1644">
            <v>1</v>
          </cell>
          <cell r="W1644" t="str">
            <v>Yes</v>
          </cell>
          <cell r="X1644" t="str">
            <v>No</v>
          </cell>
          <cell r="Y1644" t="str">
            <v>No</v>
          </cell>
          <cell r="AA1644" t="str">
            <v>?</v>
          </cell>
          <cell r="AC1644">
            <v>159.80000000000001</v>
          </cell>
          <cell r="AD1644">
            <v>20.34</v>
          </cell>
          <cell r="AE1644">
            <v>0</v>
          </cell>
        </row>
        <row r="1645">
          <cell r="C1645" t="str">
            <v>Syria</v>
          </cell>
          <cell r="D1645" t="str">
            <v>Syrian Computer Society (SCS) [Syria]</v>
          </cell>
          <cell r="E1645" t="str">
            <v>ADSL</v>
          </cell>
          <cell r="F1645" t="str">
            <v>Fifth tranche</v>
          </cell>
          <cell r="G1645" t="str">
            <v>Up to</v>
          </cell>
          <cell r="H1645">
            <v>4</v>
          </cell>
          <cell r="I1645" t="str">
            <v>Mbps</v>
          </cell>
          <cell r="J1645">
            <v>4</v>
          </cell>
          <cell r="P1645" t="str">
            <v>SYP</v>
          </cell>
          <cell r="Q1645">
            <v>4000</v>
          </cell>
          <cell r="R1645" t="str">
            <v>?</v>
          </cell>
          <cell r="S1645">
            <v>5850</v>
          </cell>
          <cell r="V1645">
            <v>1</v>
          </cell>
          <cell r="W1645" t="str">
            <v>Yes</v>
          </cell>
          <cell r="X1645" t="str">
            <v>No</v>
          </cell>
          <cell r="Y1645" t="str">
            <v>No</v>
          </cell>
          <cell r="AA1645" t="str">
            <v>?</v>
          </cell>
          <cell r="AC1645">
            <v>159.80000000000001</v>
          </cell>
          <cell r="AD1645">
            <v>36.61</v>
          </cell>
          <cell r="AE1645">
            <v>0</v>
          </cell>
        </row>
        <row r="1646">
          <cell r="C1646" t="str">
            <v>Syria</v>
          </cell>
          <cell r="D1646" t="str">
            <v>Syrian Computer Society (SCS) [Syria]</v>
          </cell>
          <cell r="E1646" t="str">
            <v>ADSL</v>
          </cell>
          <cell r="F1646" t="str">
            <v>Sixth tranche</v>
          </cell>
          <cell r="G1646" t="str">
            <v>Up to</v>
          </cell>
          <cell r="H1646">
            <v>8</v>
          </cell>
          <cell r="I1646" t="str">
            <v>Mbps</v>
          </cell>
          <cell r="J1646">
            <v>8</v>
          </cell>
          <cell r="P1646" t="str">
            <v>SYP</v>
          </cell>
          <cell r="Q1646">
            <v>4000</v>
          </cell>
          <cell r="R1646" t="str">
            <v>?</v>
          </cell>
          <cell r="S1646">
            <v>11500</v>
          </cell>
          <cell r="V1646">
            <v>1</v>
          </cell>
          <cell r="W1646" t="str">
            <v>Yes</v>
          </cell>
          <cell r="X1646" t="str">
            <v>No</v>
          </cell>
          <cell r="Y1646" t="str">
            <v>No</v>
          </cell>
          <cell r="AA1646" t="str">
            <v>?</v>
          </cell>
          <cell r="AC1646">
            <v>159.80000000000001</v>
          </cell>
          <cell r="AD1646">
            <v>71.959999999999994</v>
          </cell>
          <cell r="AE1646">
            <v>0</v>
          </cell>
        </row>
        <row r="1647">
          <cell r="C1647" t="str">
            <v>Taiwan, China</v>
          </cell>
          <cell r="D1647" t="str">
            <v>Chunghwa Telecom [Taiwan, China]</v>
          </cell>
          <cell r="E1647" t="str">
            <v>ADSL</v>
          </cell>
          <cell r="F1647" t="str">
            <v>Hinet ADSL</v>
          </cell>
          <cell r="G1647" t="str">
            <v>Up to</v>
          </cell>
          <cell r="H1647">
            <v>2</v>
          </cell>
          <cell r="I1647" t="str">
            <v>Mbps</v>
          </cell>
          <cell r="J1647">
            <v>2</v>
          </cell>
          <cell r="K1647">
            <v>64</v>
          </cell>
          <cell r="L1647" t="str">
            <v>Kbps</v>
          </cell>
          <cell r="P1647" t="str">
            <v>TWD</v>
          </cell>
          <cell r="Q1647" t="str">
            <v>?</v>
          </cell>
          <cell r="R1647" t="str">
            <v>?</v>
          </cell>
          <cell r="S1647">
            <v>228</v>
          </cell>
          <cell r="W1647" t="str">
            <v>Yes</v>
          </cell>
          <cell r="X1647" t="str">
            <v>No</v>
          </cell>
          <cell r="Y1647" t="str">
            <v>No</v>
          </cell>
          <cell r="AA1647" t="str">
            <v>?</v>
          </cell>
          <cell r="AB1647">
            <v>0.05</v>
          </cell>
          <cell r="AC1647">
            <v>30.44</v>
          </cell>
          <cell r="AD1647">
            <v>7.49</v>
          </cell>
          <cell r="AE1647">
            <v>15.598000000000001</v>
          </cell>
        </row>
        <row r="1648">
          <cell r="C1648" t="str">
            <v>Taiwan, China</v>
          </cell>
          <cell r="D1648" t="str">
            <v>Chunghwa Telecom [Taiwan, China]</v>
          </cell>
          <cell r="E1648" t="str">
            <v>ADSL</v>
          </cell>
          <cell r="F1648" t="str">
            <v>Hinet ADSL</v>
          </cell>
          <cell r="G1648" t="str">
            <v>Up to</v>
          </cell>
          <cell r="H1648">
            <v>5</v>
          </cell>
          <cell r="I1648" t="str">
            <v>Mbps</v>
          </cell>
          <cell r="J1648">
            <v>5</v>
          </cell>
          <cell r="K1648">
            <v>384</v>
          </cell>
          <cell r="L1648" t="str">
            <v>Kbps</v>
          </cell>
          <cell r="P1648" t="str">
            <v>TWD</v>
          </cell>
          <cell r="Q1648" t="str">
            <v>?</v>
          </cell>
          <cell r="R1648" t="str">
            <v>?</v>
          </cell>
          <cell r="S1648">
            <v>515</v>
          </cell>
          <cell r="W1648" t="str">
            <v>Yes</v>
          </cell>
          <cell r="X1648" t="str">
            <v>No</v>
          </cell>
          <cell r="Y1648" t="str">
            <v>No</v>
          </cell>
          <cell r="AA1648" t="str">
            <v>?</v>
          </cell>
          <cell r="AB1648">
            <v>0.05</v>
          </cell>
          <cell r="AC1648">
            <v>30.44</v>
          </cell>
          <cell r="AD1648">
            <v>16.920000000000002</v>
          </cell>
          <cell r="AE1648">
            <v>15.598000000000001</v>
          </cell>
        </row>
        <row r="1649">
          <cell r="C1649" t="str">
            <v>Taiwan, China</v>
          </cell>
          <cell r="D1649" t="str">
            <v>Chunghwa Telecom [Taiwan, China]</v>
          </cell>
          <cell r="E1649" t="str">
            <v>ADSL</v>
          </cell>
          <cell r="F1649" t="str">
            <v>Hinet ADSL</v>
          </cell>
          <cell r="G1649" t="str">
            <v>Up to</v>
          </cell>
          <cell r="H1649">
            <v>8</v>
          </cell>
          <cell r="I1649" t="str">
            <v>Mbps</v>
          </cell>
          <cell r="J1649">
            <v>8</v>
          </cell>
          <cell r="K1649">
            <v>640</v>
          </cell>
          <cell r="L1649" t="str">
            <v>Kbps</v>
          </cell>
          <cell r="P1649" t="str">
            <v>TWD</v>
          </cell>
          <cell r="Q1649" t="str">
            <v>?</v>
          </cell>
          <cell r="R1649" t="str">
            <v>?</v>
          </cell>
          <cell r="S1649">
            <v>698</v>
          </cell>
          <cell r="W1649" t="str">
            <v>Yes</v>
          </cell>
          <cell r="X1649" t="str">
            <v>No</v>
          </cell>
          <cell r="Y1649" t="str">
            <v>No</v>
          </cell>
          <cell r="AA1649" t="str">
            <v>?</v>
          </cell>
          <cell r="AB1649">
            <v>0.05</v>
          </cell>
          <cell r="AC1649">
            <v>30.44</v>
          </cell>
          <cell r="AD1649">
            <v>22.93</v>
          </cell>
          <cell r="AE1649">
            <v>15.598000000000001</v>
          </cell>
        </row>
        <row r="1650">
          <cell r="C1650" t="str">
            <v>Taiwan, China</v>
          </cell>
          <cell r="D1650" t="str">
            <v>Chunghwa Telecom [Taiwan, China]</v>
          </cell>
          <cell r="E1650" t="str">
            <v>FTTx</v>
          </cell>
          <cell r="F1650" t="str">
            <v>Hinet FTTx</v>
          </cell>
          <cell r="G1650" t="str">
            <v>Up to</v>
          </cell>
          <cell r="H1650">
            <v>6</v>
          </cell>
          <cell r="I1650" t="str">
            <v>Mbps</v>
          </cell>
          <cell r="J1650">
            <v>6</v>
          </cell>
          <cell r="K1650">
            <v>2</v>
          </cell>
          <cell r="L1650" t="str">
            <v>Mbps</v>
          </cell>
          <cell r="P1650" t="str">
            <v>TWD</v>
          </cell>
          <cell r="Q1650" t="str">
            <v>?</v>
          </cell>
          <cell r="R1650" t="str">
            <v>?</v>
          </cell>
          <cell r="S1650">
            <v>683</v>
          </cell>
          <cell r="V1650">
            <v>12</v>
          </cell>
          <cell r="W1650" t="str">
            <v>?</v>
          </cell>
          <cell r="X1650" t="str">
            <v>No</v>
          </cell>
          <cell r="Y1650" t="str">
            <v>?</v>
          </cell>
          <cell r="AA1650" t="str">
            <v>?</v>
          </cell>
          <cell r="AB1650">
            <v>0.05</v>
          </cell>
          <cell r="AC1650">
            <v>30.44</v>
          </cell>
          <cell r="AD1650">
            <v>22.44</v>
          </cell>
          <cell r="AE1650">
            <v>15.598000000000001</v>
          </cell>
        </row>
        <row r="1651">
          <cell r="C1651" t="str">
            <v>Taiwan, China</v>
          </cell>
          <cell r="D1651" t="str">
            <v>Chunghwa Telecom [Taiwan, China]</v>
          </cell>
          <cell r="E1651" t="str">
            <v>FTTx</v>
          </cell>
          <cell r="F1651" t="str">
            <v>Hinet FTTx</v>
          </cell>
          <cell r="G1651" t="str">
            <v>Up to</v>
          </cell>
          <cell r="H1651">
            <v>20</v>
          </cell>
          <cell r="I1651" t="str">
            <v>Mbps</v>
          </cell>
          <cell r="J1651">
            <v>20</v>
          </cell>
          <cell r="K1651">
            <v>5</v>
          </cell>
          <cell r="L1651" t="str">
            <v>Mbps</v>
          </cell>
          <cell r="P1651" t="str">
            <v>TWD</v>
          </cell>
          <cell r="Q1651" t="str">
            <v>?</v>
          </cell>
          <cell r="R1651" t="str">
            <v>?</v>
          </cell>
          <cell r="S1651">
            <v>858</v>
          </cell>
          <cell r="V1651">
            <v>12</v>
          </cell>
          <cell r="W1651" t="str">
            <v>?</v>
          </cell>
          <cell r="X1651" t="str">
            <v>No</v>
          </cell>
          <cell r="Y1651" t="str">
            <v>?</v>
          </cell>
          <cell r="AA1651" t="str">
            <v>?</v>
          </cell>
          <cell r="AB1651">
            <v>0.05</v>
          </cell>
          <cell r="AC1651">
            <v>30.44</v>
          </cell>
          <cell r="AD1651">
            <v>28.19</v>
          </cell>
          <cell r="AE1651">
            <v>15.598000000000001</v>
          </cell>
        </row>
        <row r="1652">
          <cell r="C1652" t="str">
            <v>Taiwan, China</v>
          </cell>
          <cell r="D1652" t="str">
            <v>Chunghwa Telecom [Taiwan, China]</v>
          </cell>
          <cell r="E1652" t="str">
            <v>FTTx</v>
          </cell>
          <cell r="F1652" t="str">
            <v>Hinet FTTx</v>
          </cell>
          <cell r="G1652" t="str">
            <v>Up to</v>
          </cell>
          <cell r="H1652">
            <v>60</v>
          </cell>
          <cell r="I1652" t="str">
            <v>Mbps</v>
          </cell>
          <cell r="J1652">
            <v>60</v>
          </cell>
          <cell r="K1652">
            <v>20</v>
          </cell>
          <cell r="L1652" t="str">
            <v>Mbps</v>
          </cell>
          <cell r="P1652" t="str">
            <v>TWD</v>
          </cell>
          <cell r="Q1652" t="str">
            <v>?</v>
          </cell>
          <cell r="R1652" t="str">
            <v>?</v>
          </cell>
          <cell r="S1652">
            <v>955</v>
          </cell>
          <cell r="V1652">
            <v>12</v>
          </cell>
          <cell r="W1652" t="str">
            <v>?</v>
          </cell>
          <cell r="X1652" t="str">
            <v>No</v>
          </cell>
          <cell r="Y1652" t="str">
            <v>?</v>
          </cell>
          <cell r="AA1652" t="str">
            <v>?</v>
          </cell>
          <cell r="AB1652">
            <v>0.05</v>
          </cell>
          <cell r="AC1652">
            <v>30.44</v>
          </cell>
          <cell r="AD1652">
            <v>31.37</v>
          </cell>
          <cell r="AE1652">
            <v>15.598000000000001</v>
          </cell>
        </row>
        <row r="1653">
          <cell r="C1653" t="str">
            <v>Taiwan, China</v>
          </cell>
          <cell r="D1653" t="str">
            <v>Chunghwa Telecom [Taiwan, China]</v>
          </cell>
          <cell r="E1653" t="str">
            <v>FTTx</v>
          </cell>
          <cell r="F1653" t="str">
            <v>Hinet FTTx</v>
          </cell>
          <cell r="G1653" t="str">
            <v>Up to</v>
          </cell>
          <cell r="H1653">
            <v>100</v>
          </cell>
          <cell r="I1653" t="str">
            <v>Mbps</v>
          </cell>
          <cell r="J1653">
            <v>100</v>
          </cell>
          <cell r="K1653">
            <v>40</v>
          </cell>
          <cell r="L1653" t="str">
            <v>Mbps</v>
          </cell>
          <cell r="P1653" t="str">
            <v>TWD</v>
          </cell>
          <cell r="Q1653" t="str">
            <v>?</v>
          </cell>
          <cell r="R1653" t="str">
            <v>?</v>
          </cell>
          <cell r="S1653">
            <v>1029</v>
          </cell>
          <cell r="V1653">
            <v>12</v>
          </cell>
          <cell r="W1653" t="str">
            <v>?</v>
          </cell>
          <cell r="X1653" t="str">
            <v>No</v>
          </cell>
          <cell r="Y1653" t="str">
            <v>?</v>
          </cell>
          <cell r="AA1653" t="str">
            <v>?</v>
          </cell>
          <cell r="AB1653">
            <v>0.05</v>
          </cell>
          <cell r="AC1653">
            <v>30.44</v>
          </cell>
          <cell r="AD1653">
            <v>33.799999999999997</v>
          </cell>
          <cell r="AE1653">
            <v>15.598000000000001</v>
          </cell>
        </row>
        <row r="1654">
          <cell r="C1654" t="str">
            <v>Taiwan, China</v>
          </cell>
          <cell r="D1654" t="str">
            <v>Chunghwa Telecom [Taiwan, China]</v>
          </cell>
          <cell r="E1654" t="str">
            <v>FTTx</v>
          </cell>
          <cell r="F1654" t="str">
            <v>Hinet FTTx</v>
          </cell>
          <cell r="G1654" t="str">
            <v>Up to</v>
          </cell>
          <cell r="H1654">
            <v>100</v>
          </cell>
          <cell r="I1654" t="str">
            <v>Mbps</v>
          </cell>
          <cell r="J1654">
            <v>100</v>
          </cell>
          <cell r="K1654">
            <v>100</v>
          </cell>
          <cell r="L1654" t="str">
            <v>Mbps</v>
          </cell>
          <cell r="P1654" t="str">
            <v>TWD</v>
          </cell>
          <cell r="Q1654" t="str">
            <v>?</v>
          </cell>
          <cell r="R1654" t="str">
            <v>?</v>
          </cell>
          <cell r="S1654">
            <v>1299</v>
          </cell>
          <cell r="V1654">
            <v>12</v>
          </cell>
          <cell r="W1654" t="str">
            <v>?</v>
          </cell>
          <cell r="X1654" t="str">
            <v>No</v>
          </cell>
          <cell r="Y1654" t="str">
            <v>?</v>
          </cell>
          <cell r="AA1654" t="str">
            <v>?</v>
          </cell>
          <cell r="AB1654">
            <v>0.05</v>
          </cell>
          <cell r="AC1654">
            <v>30.44</v>
          </cell>
          <cell r="AD1654">
            <v>42.67</v>
          </cell>
          <cell r="AE1654">
            <v>15.598000000000001</v>
          </cell>
        </row>
        <row r="1655">
          <cell r="C1655" t="str">
            <v>Taiwan, China</v>
          </cell>
          <cell r="D1655" t="str">
            <v>Chunghwa Telecom [Taiwan, China]</v>
          </cell>
          <cell r="E1655" t="str">
            <v>FTTx</v>
          </cell>
          <cell r="F1655" t="str">
            <v>Hinet FTTx</v>
          </cell>
          <cell r="G1655" t="str">
            <v>Up to</v>
          </cell>
          <cell r="H1655">
            <v>300</v>
          </cell>
          <cell r="I1655" t="str">
            <v>Mbps</v>
          </cell>
          <cell r="J1655">
            <v>300</v>
          </cell>
          <cell r="K1655">
            <v>100</v>
          </cell>
          <cell r="L1655" t="str">
            <v>Mbps</v>
          </cell>
          <cell r="P1655" t="str">
            <v>TWD</v>
          </cell>
          <cell r="Q1655" t="str">
            <v>?</v>
          </cell>
          <cell r="R1655" t="str">
            <v>?</v>
          </cell>
          <cell r="S1655">
            <v>1699</v>
          </cell>
          <cell r="V1655">
            <v>12</v>
          </cell>
          <cell r="W1655" t="str">
            <v>?</v>
          </cell>
          <cell r="X1655" t="str">
            <v>No</v>
          </cell>
          <cell r="Y1655" t="str">
            <v>?</v>
          </cell>
          <cell r="AA1655" t="str">
            <v>?</v>
          </cell>
          <cell r="AB1655">
            <v>0.05</v>
          </cell>
          <cell r="AC1655">
            <v>30.44</v>
          </cell>
          <cell r="AD1655">
            <v>55.81</v>
          </cell>
          <cell r="AE1655">
            <v>15.598000000000001</v>
          </cell>
        </row>
        <row r="1656">
          <cell r="C1656" t="str">
            <v>Taiwan, China</v>
          </cell>
          <cell r="D1656" t="str">
            <v>Chunghwa Telecom [Taiwan, China]</v>
          </cell>
          <cell r="E1656" t="str">
            <v>FTTx</v>
          </cell>
          <cell r="F1656" t="str">
            <v>Hinet FTTx</v>
          </cell>
          <cell r="G1656" t="str">
            <v>Up to</v>
          </cell>
          <cell r="H1656">
            <v>6</v>
          </cell>
          <cell r="I1656" t="str">
            <v>Mbps</v>
          </cell>
          <cell r="J1656">
            <v>6</v>
          </cell>
          <cell r="K1656">
            <v>2</v>
          </cell>
          <cell r="L1656" t="str">
            <v>Mbps</v>
          </cell>
          <cell r="P1656" t="str">
            <v>TWD</v>
          </cell>
          <cell r="Q1656" t="str">
            <v>?</v>
          </cell>
          <cell r="R1656" t="str">
            <v>?</v>
          </cell>
          <cell r="S1656">
            <v>683</v>
          </cell>
          <cell r="V1656">
            <v>24</v>
          </cell>
          <cell r="W1656" t="str">
            <v>?</v>
          </cell>
          <cell r="X1656" t="str">
            <v>No</v>
          </cell>
          <cell r="Y1656" t="str">
            <v>?</v>
          </cell>
          <cell r="AA1656" t="str">
            <v>?</v>
          </cell>
          <cell r="AB1656">
            <v>0.05</v>
          </cell>
          <cell r="AC1656">
            <v>30.44</v>
          </cell>
          <cell r="AD1656">
            <v>22.44</v>
          </cell>
          <cell r="AE1656">
            <v>15.598000000000001</v>
          </cell>
        </row>
        <row r="1657">
          <cell r="C1657" t="str">
            <v>Taiwan, China</v>
          </cell>
          <cell r="D1657" t="str">
            <v>Chunghwa Telecom [Taiwan, China]</v>
          </cell>
          <cell r="E1657" t="str">
            <v>FTTx</v>
          </cell>
          <cell r="F1657" t="str">
            <v>Hinet FTTx</v>
          </cell>
          <cell r="G1657" t="str">
            <v>Up to</v>
          </cell>
          <cell r="H1657">
            <v>20</v>
          </cell>
          <cell r="I1657" t="str">
            <v>Mbps</v>
          </cell>
          <cell r="J1657">
            <v>20</v>
          </cell>
          <cell r="K1657">
            <v>5</v>
          </cell>
          <cell r="L1657" t="str">
            <v>Mbps</v>
          </cell>
          <cell r="P1657" t="str">
            <v>TWD</v>
          </cell>
          <cell r="Q1657" t="str">
            <v>?</v>
          </cell>
          <cell r="R1657" t="str">
            <v>?</v>
          </cell>
          <cell r="S1657">
            <v>858</v>
          </cell>
          <cell r="V1657">
            <v>24</v>
          </cell>
          <cell r="W1657" t="str">
            <v>?</v>
          </cell>
          <cell r="X1657" t="str">
            <v>No</v>
          </cell>
          <cell r="Y1657" t="str">
            <v>?</v>
          </cell>
          <cell r="AA1657" t="str">
            <v>?</v>
          </cell>
          <cell r="AB1657">
            <v>0.05</v>
          </cell>
          <cell r="AC1657">
            <v>30.44</v>
          </cell>
          <cell r="AD1657">
            <v>28.19</v>
          </cell>
          <cell r="AE1657">
            <v>15.598000000000001</v>
          </cell>
        </row>
        <row r="1658">
          <cell r="C1658" t="str">
            <v>Taiwan, China</v>
          </cell>
          <cell r="D1658" t="str">
            <v>Chunghwa Telecom [Taiwan, China]</v>
          </cell>
          <cell r="E1658" t="str">
            <v>FTTx</v>
          </cell>
          <cell r="F1658" t="str">
            <v>Hinet FTTx</v>
          </cell>
          <cell r="G1658" t="str">
            <v>Up to</v>
          </cell>
          <cell r="H1658">
            <v>60</v>
          </cell>
          <cell r="I1658" t="str">
            <v>Mbps</v>
          </cell>
          <cell r="J1658">
            <v>60</v>
          </cell>
          <cell r="K1658">
            <v>20</v>
          </cell>
          <cell r="L1658" t="str">
            <v>Mbps</v>
          </cell>
          <cell r="P1658" t="str">
            <v>TWD</v>
          </cell>
          <cell r="Q1658" t="str">
            <v>?</v>
          </cell>
          <cell r="R1658" t="str">
            <v>?</v>
          </cell>
          <cell r="S1658">
            <v>955</v>
          </cell>
          <cell r="V1658">
            <v>24</v>
          </cell>
          <cell r="W1658" t="str">
            <v>?</v>
          </cell>
          <cell r="X1658" t="str">
            <v>No</v>
          </cell>
          <cell r="Y1658" t="str">
            <v>?</v>
          </cell>
          <cell r="AA1658" t="str">
            <v>?</v>
          </cell>
          <cell r="AB1658">
            <v>0.05</v>
          </cell>
          <cell r="AC1658">
            <v>30.44</v>
          </cell>
          <cell r="AD1658">
            <v>31.37</v>
          </cell>
          <cell r="AE1658">
            <v>15.598000000000001</v>
          </cell>
        </row>
        <row r="1659">
          <cell r="C1659" t="str">
            <v>Taiwan, China</v>
          </cell>
          <cell r="D1659" t="str">
            <v>Chunghwa Telecom [Taiwan, China]</v>
          </cell>
          <cell r="E1659" t="str">
            <v>FTTx</v>
          </cell>
          <cell r="F1659" t="str">
            <v>Hinet FTTx</v>
          </cell>
          <cell r="G1659" t="str">
            <v>Up to</v>
          </cell>
          <cell r="H1659">
            <v>100</v>
          </cell>
          <cell r="I1659" t="str">
            <v>Mbps</v>
          </cell>
          <cell r="J1659">
            <v>100</v>
          </cell>
          <cell r="K1659">
            <v>40</v>
          </cell>
          <cell r="L1659" t="str">
            <v>Mbps</v>
          </cell>
          <cell r="P1659" t="str">
            <v>TWD</v>
          </cell>
          <cell r="Q1659" t="str">
            <v>?</v>
          </cell>
          <cell r="R1659" t="str">
            <v>?</v>
          </cell>
          <cell r="S1659">
            <v>1029</v>
          </cell>
          <cell r="V1659">
            <v>24</v>
          </cell>
          <cell r="W1659" t="str">
            <v>?</v>
          </cell>
          <cell r="X1659" t="str">
            <v>No</v>
          </cell>
          <cell r="Y1659" t="str">
            <v>?</v>
          </cell>
          <cell r="AA1659" t="str">
            <v>?</v>
          </cell>
          <cell r="AB1659">
            <v>0.05</v>
          </cell>
          <cell r="AC1659">
            <v>30.44</v>
          </cell>
          <cell r="AD1659">
            <v>33.799999999999997</v>
          </cell>
          <cell r="AE1659">
            <v>15.598000000000001</v>
          </cell>
        </row>
        <row r="1660">
          <cell r="C1660" t="str">
            <v>Taiwan, China</v>
          </cell>
          <cell r="D1660" t="str">
            <v>Chunghwa Telecom [Taiwan, China]</v>
          </cell>
          <cell r="E1660" t="str">
            <v>FTTx</v>
          </cell>
          <cell r="F1660" t="str">
            <v>Hinet FTTx</v>
          </cell>
          <cell r="G1660" t="str">
            <v>Up to</v>
          </cell>
          <cell r="H1660">
            <v>100</v>
          </cell>
          <cell r="I1660" t="str">
            <v>Mbps</v>
          </cell>
          <cell r="J1660">
            <v>100</v>
          </cell>
          <cell r="K1660">
            <v>100</v>
          </cell>
          <cell r="L1660" t="str">
            <v>Mbps</v>
          </cell>
          <cell r="P1660" t="str">
            <v>TWD</v>
          </cell>
          <cell r="Q1660" t="str">
            <v>?</v>
          </cell>
          <cell r="R1660" t="str">
            <v>?</v>
          </cell>
          <cell r="S1660">
            <v>1299</v>
          </cell>
          <cell r="V1660">
            <v>24</v>
          </cell>
          <cell r="W1660" t="str">
            <v>?</v>
          </cell>
          <cell r="X1660" t="str">
            <v>No</v>
          </cell>
          <cell r="Y1660" t="str">
            <v>?</v>
          </cell>
          <cell r="AA1660" t="str">
            <v>?</v>
          </cell>
          <cell r="AB1660">
            <v>0.05</v>
          </cell>
          <cell r="AC1660">
            <v>30.44</v>
          </cell>
          <cell r="AD1660">
            <v>42.67</v>
          </cell>
          <cell r="AE1660">
            <v>15.598000000000001</v>
          </cell>
        </row>
        <row r="1661">
          <cell r="C1661" t="str">
            <v>Taiwan, China</v>
          </cell>
          <cell r="D1661" t="str">
            <v>Chunghwa Telecom [Taiwan, China]</v>
          </cell>
          <cell r="E1661" t="str">
            <v>FTTx</v>
          </cell>
          <cell r="F1661" t="str">
            <v>Hinet FTTx</v>
          </cell>
          <cell r="G1661" t="str">
            <v>Up to</v>
          </cell>
          <cell r="H1661">
            <v>300</v>
          </cell>
          <cell r="I1661" t="str">
            <v>Mbps</v>
          </cell>
          <cell r="J1661">
            <v>300</v>
          </cell>
          <cell r="K1661">
            <v>100</v>
          </cell>
          <cell r="L1661" t="str">
            <v>Mbps</v>
          </cell>
          <cell r="P1661" t="str">
            <v>TWD</v>
          </cell>
          <cell r="Q1661" t="str">
            <v>?</v>
          </cell>
          <cell r="R1661" t="str">
            <v>?</v>
          </cell>
          <cell r="S1661">
            <v>1299</v>
          </cell>
          <cell r="V1661">
            <v>24</v>
          </cell>
          <cell r="W1661" t="str">
            <v>?</v>
          </cell>
          <cell r="X1661" t="str">
            <v>No</v>
          </cell>
          <cell r="Y1661" t="str">
            <v>?</v>
          </cell>
          <cell r="AA1661" t="str">
            <v>?</v>
          </cell>
          <cell r="AB1661">
            <v>0.05</v>
          </cell>
          <cell r="AC1661">
            <v>30.44</v>
          </cell>
          <cell r="AD1661">
            <v>42.67</v>
          </cell>
          <cell r="AE1661">
            <v>15.598000000000001</v>
          </cell>
        </row>
        <row r="1662">
          <cell r="C1662" t="str">
            <v>Taiwan, China</v>
          </cell>
          <cell r="D1662" t="str">
            <v>kbro [Taiwan, China]</v>
          </cell>
          <cell r="E1662" t="str">
            <v>Cable</v>
          </cell>
          <cell r="F1662" t="str">
            <v>Cable kbro</v>
          </cell>
          <cell r="G1662" t="str">
            <v>Up to</v>
          </cell>
          <cell r="H1662">
            <v>6</v>
          </cell>
          <cell r="I1662" t="str">
            <v>Mbps</v>
          </cell>
          <cell r="J1662">
            <v>6</v>
          </cell>
          <cell r="K1662">
            <v>2</v>
          </cell>
          <cell r="L1662" t="str">
            <v>Mbps</v>
          </cell>
          <cell r="P1662" t="str">
            <v>TWD</v>
          </cell>
          <cell r="Q1662">
            <v>500</v>
          </cell>
          <cell r="R1662">
            <v>0</v>
          </cell>
          <cell r="S1662">
            <v>799</v>
          </cell>
          <cell r="W1662" t="str">
            <v>No</v>
          </cell>
          <cell r="X1662" t="str">
            <v>No</v>
          </cell>
          <cell r="Y1662" t="str">
            <v>No</v>
          </cell>
          <cell r="AA1662" t="str">
            <v>?</v>
          </cell>
          <cell r="AB1662">
            <v>0.05</v>
          </cell>
          <cell r="AC1662">
            <v>30.44</v>
          </cell>
          <cell r="AD1662">
            <v>26.25</v>
          </cell>
          <cell r="AE1662">
            <v>15.598000000000001</v>
          </cell>
        </row>
        <row r="1663">
          <cell r="C1663" t="str">
            <v>Taiwan, China</v>
          </cell>
          <cell r="D1663" t="str">
            <v>kbro [Taiwan, China]</v>
          </cell>
          <cell r="E1663" t="str">
            <v>Cable</v>
          </cell>
          <cell r="F1663" t="str">
            <v>Cable kbro</v>
          </cell>
          <cell r="G1663" t="str">
            <v>Up to</v>
          </cell>
          <cell r="H1663">
            <v>12</v>
          </cell>
          <cell r="I1663" t="str">
            <v>Mbps</v>
          </cell>
          <cell r="J1663">
            <v>12</v>
          </cell>
          <cell r="K1663">
            <v>3</v>
          </cell>
          <cell r="L1663" t="str">
            <v>Mbps</v>
          </cell>
          <cell r="P1663" t="str">
            <v>TWD</v>
          </cell>
          <cell r="Q1663">
            <v>500</v>
          </cell>
          <cell r="R1663">
            <v>0</v>
          </cell>
          <cell r="S1663">
            <v>960</v>
          </cell>
          <cell r="W1663" t="str">
            <v>No</v>
          </cell>
          <cell r="X1663" t="str">
            <v>No</v>
          </cell>
          <cell r="Y1663" t="str">
            <v>No</v>
          </cell>
          <cell r="AA1663" t="str">
            <v>?</v>
          </cell>
          <cell r="AB1663">
            <v>0.05</v>
          </cell>
          <cell r="AC1663">
            <v>30.44</v>
          </cell>
          <cell r="AD1663">
            <v>31.54</v>
          </cell>
          <cell r="AE1663">
            <v>15.598000000000001</v>
          </cell>
        </row>
        <row r="1664">
          <cell r="C1664" t="str">
            <v>Taiwan, China</v>
          </cell>
          <cell r="D1664" t="str">
            <v>kbro [Taiwan, China]</v>
          </cell>
          <cell r="E1664" t="str">
            <v>Cable</v>
          </cell>
          <cell r="F1664" t="str">
            <v>Cable kbro</v>
          </cell>
          <cell r="G1664" t="str">
            <v>Up to</v>
          </cell>
          <cell r="H1664">
            <v>24</v>
          </cell>
          <cell r="I1664" t="str">
            <v>Mbps</v>
          </cell>
          <cell r="J1664">
            <v>24</v>
          </cell>
          <cell r="K1664">
            <v>5</v>
          </cell>
          <cell r="L1664" t="str">
            <v>Mbps</v>
          </cell>
          <cell r="P1664" t="str">
            <v>TWD</v>
          </cell>
          <cell r="Q1664">
            <v>1000</v>
          </cell>
          <cell r="R1664">
            <v>0</v>
          </cell>
          <cell r="S1664">
            <v>1020</v>
          </cell>
          <cell r="W1664" t="str">
            <v>No</v>
          </cell>
          <cell r="X1664" t="str">
            <v>No</v>
          </cell>
          <cell r="Y1664" t="str">
            <v>No</v>
          </cell>
          <cell r="AA1664" t="str">
            <v>?</v>
          </cell>
          <cell r="AB1664">
            <v>0.05</v>
          </cell>
          <cell r="AC1664">
            <v>30.44</v>
          </cell>
          <cell r="AD1664">
            <v>33.51</v>
          </cell>
          <cell r="AE1664">
            <v>15.598000000000001</v>
          </cell>
        </row>
        <row r="1665">
          <cell r="C1665" t="str">
            <v>Taiwan, China</v>
          </cell>
          <cell r="D1665" t="str">
            <v>kbro [Taiwan, China]</v>
          </cell>
          <cell r="E1665" t="str">
            <v>Cable</v>
          </cell>
          <cell r="F1665" t="str">
            <v>Cable kbro</v>
          </cell>
          <cell r="G1665" t="str">
            <v>Up to</v>
          </cell>
          <cell r="H1665">
            <v>60</v>
          </cell>
          <cell r="I1665" t="str">
            <v>Mbps</v>
          </cell>
          <cell r="J1665">
            <v>60</v>
          </cell>
          <cell r="K1665">
            <v>20</v>
          </cell>
          <cell r="L1665" t="str">
            <v>Mbps</v>
          </cell>
          <cell r="P1665" t="str">
            <v>TWD</v>
          </cell>
          <cell r="Q1665">
            <v>1000</v>
          </cell>
          <cell r="R1665">
            <v>0</v>
          </cell>
          <cell r="S1665">
            <v>1200</v>
          </cell>
          <cell r="W1665" t="str">
            <v>No</v>
          </cell>
          <cell r="X1665" t="str">
            <v>No</v>
          </cell>
          <cell r="Y1665" t="str">
            <v>No</v>
          </cell>
          <cell r="AA1665" t="str">
            <v>?</v>
          </cell>
          <cell r="AB1665">
            <v>0.05</v>
          </cell>
          <cell r="AC1665">
            <v>30.44</v>
          </cell>
          <cell r="AD1665">
            <v>39.42</v>
          </cell>
          <cell r="AE1665">
            <v>15.598000000000001</v>
          </cell>
        </row>
        <row r="1666">
          <cell r="C1666" t="str">
            <v>Taiwan, China</v>
          </cell>
          <cell r="D1666" t="str">
            <v>kbro [Taiwan, China]</v>
          </cell>
          <cell r="E1666" t="str">
            <v>Cable</v>
          </cell>
          <cell r="F1666" t="str">
            <v>Cable kbro</v>
          </cell>
          <cell r="G1666" t="str">
            <v>Up to</v>
          </cell>
          <cell r="H1666">
            <v>100</v>
          </cell>
          <cell r="I1666" t="str">
            <v>Mbps</v>
          </cell>
          <cell r="J1666">
            <v>100</v>
          </cell>
          <cell r="K1666">
            <v>20</v>
          </cell>
          <cell r="L1666" t="str">
            <v>Mbps</v>
          </cell>
          <cell r="P1666" t="str">
            <v>TWD</v>
          </cell>
          <cell r="Q1666">
            <v>1000</v>
          </cell>
          <cell r="R1666">
            <v>0</v>
          </cell>
          <cell r="S1666">
            <v>1290</v>
          </cell>
          <cell r="W1666" t="str">
            <v>No</v>
          </cell>
          <cell r="X1666" t="str">
            <v>No</v>
          </cell>
          <cell r="Y1666" t="str">
            <v>No</v>
          </cell>
          <cell r="AA1666" t="str">
            <v>?</v>
          </cell>
          <cell r="AB1666">
            <v>0.05</v>
          </cell>
          <cell r="AC1666">
            <v>30.44</v>
          </cell>
          <cell r="AD1666">
            <v>42.38</v>
          </cell>
          <cell r="AE1666">
            <v>15.598000000000001</v>
          </cell>
        </row>
        <row r="1667">
          <cell r="C1667" t="str">
            <v>Taiwan, China</v>
          </cell>
          <cell r="D1667" t="str">
            <v>kbro [Taiwan, China]</v>
          </cell>
          <cell r="E1667" t="str">
            <v>Cable</v>
          </cell>
          <cell r="F1667" t="str">
            <v>Cable kbro</v>
          </cell>
          <cell r="G1667" t="str">
            <v>Up to</v>
          </cell>
          <cell r="H1667">
            <v>120</v>
          </cell>
          <cell r="I1667" t="str">
            <v>Mbps</v>
          </cell>
          <cell r="J1667">
            <v>120</v>
          </cell>
          <cell r="K1667">
            <v>20</v>
          </cell>
          <cell r="L1667" t="str">
            <v>Mbps</v>
          </cell>
          <cell r="P1667" t="str">
            <v>TWD</v>
          </cell>
          <cell r="Q1667">
            <v>1000</v>
          </cell>
          <cell r="R1667">
            <v>0</v>
          </cell>
          <cell r="S1667">
            <v>1350</v>
          </cell>
          <cell r="W1667" t="str">
            <v>No</v>
          </cell>
          <cell r="X1667" t="str">
            <v>No</v>
          </cell>
          <cell r="Y1667" t="str">
            <v>No</v>
          </cell>
          <cell r="AA1667" t="str">
            <v>?</v>
          </cell>
          <cell r="AB1667">
            <v>0.05</v>
          </cell>
          <cell r="AC1667">
            <v>30.44</v>
          </cell>
          <cell r="AD1667">
            <v>44.35</v>
          </cell>
          <cell r="AE1667">
            <v>15.598000000000001</v>
          </cell>
        </row>
        <row r="1668">
          <cell r="C1668" t="str">
            <v>Taiwan, China</v>
          </cell>
          <cell r="D1668" t="str">
            <v>kbro [Taiwan, China]</v>
          </cell>
          <cell r="E1668" t="str">
            <v>Cable</v>
          </cell>
          <cell r="F1668" t="str">
            <v>Cable kbro</v>
          </cell>
          <cell r="G1668" t="str">
            <v>Up to</v>
          </cell>
          <cell r="H1668">
            <v>200</v>
          </cell>
          <cell r="I1668" t="str">
            <v>Mbps</v>
          </cell>
          <cell r="J1668">
            <v>200</v>
          </cell>
          <cell r="K1668">
            <v>20</v>
          </cell>
          <cell r="L1668" t="str">
            <v>Mbps</v>
          </cell>
          <cell r="P1668" t="str">
            <v>TWD</v>
          </cell>
          <cell r="Q1668">
            <v>1000</v>
          </cell>
          <cell r="R1668">
            <v>0</v>
          </cell>
          <cell r="S1668">
            <v>1850</v>
          </cell>
          <cell r="W1668" t="str">
            <v>No</v>
          </cell>
          <cell r="X1668" t="str">
            <v>No</v>
          </cell>
          <cell r="Y1668" t="str">
            <v>No</v>
          </cell>
          <cell r="AA1668" t="str">
            <v>?</v>
          </cell>
          <cell r="AB1668">
            <v>0.05</v>
          </cell>
          <cell r="AC1668">
            <v>30.44</v>
          </cell>
          <cell r="AD1668">
            <v>60.78</v>
          </cell>
          <cell r="AE1668">
            <v>15.598000000000001</v>
          </cell>
        </row>
        <row r="1669">
          <cell r="C1669" t="str">
            <v>Taiwan, China</v>
          </cell>
          <cell r="D1669" t="str">
            <v>kbro [Taiwan, China]</v>
          </cell>
          <cell r="E1669" t="str">
            <v>Fibre</v>
          </cell>
          <cell r="F1669" t="str">
            <v>Fibre optic kbro</v>
          </cell>
          <cell r="G1669" t="str">
            <v>Up to</v>
          </cell>
          <cell r="H1669">
            <v>6</v>
          </cell>
          <cell r="I1669" t="str">
            <v>Mbps</v>
          </cell>
          <cell r="J1669">
            <v>6</v>
          </cell>
          <cell r="K1669">
            <v>2</v>
          </cell>
          <cell r="L1669" t="str">
            <v>Mbps</v>
          </cell>
          <cell r="P1669" t="str">
            <v>TWD</v>
          </cell>
          <cell r="Q1669">
            <v>500</v>
          </cell>
          <cell r="R1669">
            <v>0</v>
          </cell>
          <cell r="S1669">
            <v>799</v>
          </cell>
          <cell r="W1669" t="str">
            <v>No</v>
          </cell>
          <cell r="X1669" t="str">
            <v>No</v>
          </cell>
          <cell r="Y1669" t="str">
            <v>No</v>
          </cell>
          <cell r="AA1669" t="str">
            <v>?</v>
          </cell>
          <cell r="AB1669">
            <v>0.05</v>
          </cell>
          <cell r="AC1669">
            <v>30.44</v>
          </cell>
          <cell r="AD1669">
            <v>26.25</v>
          </cell>
          <cell r="AE1669">
            <v>15.598000000000001</v>
          </cell>
        </row>
        <row r="1670">
          <cell r="C1670" t="str">
            <v>Taiwan, China</v>
          </cell>
          <cell r="D1670" t="str">
            <v>kbro [Taiwan, China]</v>
          </cell>
          <cell r="E1670" t="str">
            <v>Fibre</v>
          </cell>
          <cell r="F1670" t="str">
            <v>Fibre optic kbro</v>
          </cell>
          <cell r="G1670" t="str">
            <v>Up to</v>
          </cell>
          <cell r="H1670">
            <v>12</v>
          </cell>
          <cell r="I1670" t="str">
            <v>Mbps</v>
          </cell>
          <cell r="J1670">
            <v>12</v>
          </cell>
          <cell r="K1670">
            <v>3</v>
          </cell>
          <cell r="L1670" t="str">
            <v>Mbps</v>
          </cell>
          <cell r="P1670" t="str">
            <v>TWD</v>
          </cell>
          <cell r="Q1670">
            <v>500</v>
          </cell>
          <cell r="R1670">
            <v>0</v>
          </cell>
          <cell r="S1670">
            <v>960</v>
          </cell>
          <cell r="W1670" t="str">
            <v>No</v>
          </cell>
          <cell r="X1670" t="str">
            <v>No</v>
          </cell>
          <cell r="Y1670" t="str">
            <v>No</v>
          </cell>
          <cell r="AA1670" t="str">
            <v>?</v>
          </cell>
          <cell r="AB1670">
            <v>0.05</v>
          </cell>
          <cell r="AC1670">
            <v>30.44</v>
          </cell>
          <cell r="AD1670">
            <v>31.54</v>
          </cell>
          <cell r="AE1670">
            <v>15.598000000000001</v>
          </cell>
        </row>
        <row r="1671">
          <cell r="C1671" t="str">
            <v>Taiwan, China</v>
          </cell>
          <cell r="D1671" t="str">
            <v>kbro [Taiwan, China]</v>
          </cell>
          <cell r="E1671" t="str">
            <v>Fibre</v>
          </cell>
          <cell r="F1671" t="str">
            <v>Fibre optic kbro</v>
          </cell>
          <cell r="G1671" t="str">
            <v>Up to</v>
          </cell>
          <cell r="H1671">
            <v>24</v>
          </cell>
          <cell r="I1671" t="str">
            <v>Mbps</v>
          </cell>
          <cell r="J1671">
            <v>24</v>
          </cell>
          <cell r="K1671">
            <v>5</v>
          </cell>
          <cell r="L1671" t="str">
            <v>Mbps</v>
          </cell>
          <cell r="P1671" t="str">
            <v>TWD</v>
          </cell>
          <cell r="Q1671">
            <v>1000</v>
          </cell>
          <cell r="R1671">
            <v>0</v>
          </cell>
          <cell r="S1671">
            <v>1020</v>
          </cell>
          <cell r="W1671" t="str">
            <v>No</v>
          </cell>
          <cell r="X1671" t="str">
            <v>No</v>
          </cell>
          <cell r="Y1671" t="str">
            <v>No</v>
          </cell>
          <cell r="AA1671" t="str">
            <v>?</v>
          </cell>
          <cell r="AB1671">
            <v>0.05</v>
          </cell>
          <cell r="AC1671">
            <v>30.44</v>
          </cell>
          <cell r="AD1671">
            <v>33.51</v>
          </cell>
          <cell r="AE1671">
            <v>15.598000000000001</v>
          </cell>
        </row>
        <row r="1672">
          <cell r="C1672" t="str">
            <v>Taiwan, China</v>
          </cell>
          <cell r="D1672" t="str">
            <v>kbro [Taiwan, China]</v>
          </cell>
          <cell r="E1672" t="str">
            <v>Fibre</v>
          </cell>
          <cell r="F1672" t="str">
            <v>Fibre optic kbro</v>
          </cell>
          <cell r="G1672" t="str">
            <v>Up to</v>
          </cell>
          <cell r="H1672">
            <v>60</v>
          </cell>
          <cell r="I1672" t="str">
            <v>Mbps</v>
          </cell>
          <cell r="J1672">
            <v>60</v>
          </cell>
          <cell r="K1672">
            <v>20</v>
          </cell>
          <cell r="L1672" t="str">
            <v>Mbps</v>
          </cell>
          <cell r="P1672" t="str">
            <v>TWD</v>
          </cell>
          <cell r="Q1672">
            <v>1000</v>
          </cell>
          <cell r="R1672">
            <v>0</v>
          </cell>
          <cell r="S1672">
            <v>1200</v>
          </cell>
          <cell r="W1672" t="str">
            <v>No</v>
          </cell>
          <cell r="X1672" t="str">
            <v>No</v>
          </cell>
          <cell r="Y1672" t="str">
            <v>No</v>
          </cell>
          <cell r="AA1672" t="str">
            <v>?</v>
          </cell>
          <cell r="AB1672">
            <v>0.05</v>
          </cell>
          <cell r="AC1672">
            <v>30.44</v>
          </cell>
          <cell r="AD1672">
            <v>39.42</v>
          </cell>
          <cell r="AE1672">
            <v>15.598000000000001</v>
          </cell>
        </row>
        <row r="1673">
          <cell r="C1673" t="str">
            <v>Taiwan, China</v>
          </cell>
          <cell r="D1673" t="str">
            <v>kbro [Taiwan, China]</v>
          </cell>
          <cell r="E1673" t="str">
            <v>Fibre</v>
          </cell>
          <cell r="F1673" t="str">
            <v>Fibre optic kbro</v>
          </cell>
          <cell r="G1673" t="str">
            <v>Up to</v>
          </cell>
          <cell r="H1673">
            <v>10</v>
          </cell>
          <cell r="I1673" t="str">
            <v>Mbps</v>
          </cell>
          <cell r="J1673">
            <v>10</v>
          </cell>
          <cell r="K1673">
            <v>10</v>
          </cell>
          <cell r="L1673" t="str">
            <v>Mbps</v>
          </cell>
          <cell r="P1673" t="str">
            <v>TWD</v>
          </cell>
          <cell r="Q1673">
            <v>500</v>
          </cell>
          <cell r="R1673">
            <v>0</v>
          </cell>
          <cell r="S1673">
            <v>1500</v>
          </cell>
          <cell r="W1673" t="str">
            <v>No</v>
          </cell>
          <cell r="X1673" t="str">
            <v>No</v>
          </cell>
          <cell r="Y1673" t="str">
            <v>No</v>
          </cell>
          <cell r="AA1673" t="str">
            <v>?</v>
          </cell>
          <cell r="AB1673">
            <v>0.05</v>
          </cell>
          <cell r="AC1673">
            <v>30.44</v>
          </cell>
          <cell r="AD1673">
            <v>49.28</v>
          </cell>
          <cell r="AE1673">
            <v>15.598000000000001</v>
          </cell>
        </row>
        <row r="1674">
          <cell r="C1674" t="str">
            <v>Taiwan, China</v>
          </cell>
          <cell r="D1674" t="str">
            <v>Taiwan Broadband Communications  [Taiwan]</v>
          </cell>
          <cell r="E1674" t="str">
            <v>Cable</v>
          </cell>
          <cell r="F1674" t="str">
            <v>Broadband</v>
          </cell>
          <cell r="H1674">
            <v>35</v>
          </cell>
          <cell r="I1674" t="str">
            <v>Mbps</v>
          </cell>
          <cell r="J1674">
            <v>35</v>
          </cell>
          <cell r="K1674">
            <v>3</v>
          </cell>
          <cell r="L1674" t="str">
            <v>Mbps</v>
          </cell>
          <cell r="P1674" t="str">
            <v>TWD</v>
          </cell>
          <cell r="Q1674">
            <v>0</v>
          </cell>
          <cell r="R1674" t="str">
            <v>?</v>
          </cell>
          <cell r="S1674">
            <v>590</v>
          </cell>
          <cell r="V1674">
            <v>24</v>
          </cell>
          <cell r="W1674" t="str">
            <v>No</v>
          </cell>
          <cell r="X1674" t="str">
            <v>No</v>
          </cell>
          <cell r="Y1674" t="str">
            <v>No</v>
          </cell>
          <cell r="AA1674" t="str">
            <v>?</v>
          </cell>
          <cell r="AB1674">
            <v>0.05</v>
          </cell>
          <cell r="AC1674">
            <v>30.44</v>
          </cell>
          <cell r="AD1674">
            <v>19.38</v>
          </cell>
          <cell r="AE1674">
            <v>15.598000000000001</v>
          </cell>
        </row>
        <row r="1675">
          <cell r="C1675" t="str">
            <v>Taiwan, China</v>
          </cell>
          <cell r="D1675" t="str">
            <v>Taiwan Broadband Communications  [Taiwan]</v>
          </cell>
          <cell r="E1675" t="str">
            <v>Cable</v>
          </cell>
          <cell r="F1675" t="str">
            <v>Broadband</v>
          </cell>
          <cell r="H1675">
            <v>70</v>
          </cell>
          <cell r="I1675" t="str">
            <v>Mbps</v>
          </cell>
          <cell r="J1675">
            <v>70</v>
          </cell>
          <cell r="K1675">
            <v>5</v>
          </cell>
          <cell r="L1675" t="str">
            <v>Mbps</v>
          </cell>
          <cell r="P1675" t="str">
            <v>TWD</v>
          </cell>
          <cell r="Q1675">
            <v>0</v>
          </cell>
          <cell r="R1675" t="str">
            <v>?</v>
          </cell>
          <cell r="S1675">
            <v>660</v>
          </cell>
          <cell r="V1675">
            <v>24</v>
          </cell>
          <cell r="W1675" t="str">
            <v>No</v>
          </cell>
          <cell r="X1675" t="str">
            <v>No</v>
          </cell>
          <cell r="Y1675" t="str">
            <v>No</v>
          </cell>
          <cell r="AA1675" t="str">
            <v>?</v>
          </cell>
          <cell r="AB1675">
            <v>0.05</v>
          </cell>
          <cell r="AC1675">
            <v>30.44</v>
          </cell>
          <cell r="AD1675">
            <v>21.68</v>
          </cell>
          <cell r="AE1675">
            <v>15.598000000000001</v>
          </cell>
        </row>
        <row r="1676">
          <cell r="C1676" t="str">
            <v>Taiwan, China</v>
          </cell>
          <cell r="D1676" t="str">
            <v>Taiwan Broadband Communications  [Taiwan]</v>
          </cell>
          <cell r="E1676" t="str">
            <v>Cable</v>
          </cell>
          <cell r="F1676" t="str">
            <v>Broadband</v>
          </cell>
          <cell r="H1676">
            <v>100</v>
          </cell>
          <cell r="I1676" t="str">
            <v>Mbps</v>
          </cell>
          <cell r="J1676">
            <v>100</v>
          </cell>
          <cell r="K1676">
            <v>10</v>
          </cell>
          <cell r="L1676" t="str">
            <v>Mbps</v>
          </cell>
          <cell r="P1676" t="str">
            <v>TWD</v>
          </cell>
          <cell r="Q1676">
            <v>0</v>
          </cell>
          <cell r="R1676" t="str">
            <v>?</v>
          </cell>
          <cell r="S1676">
            <v>690</v>
          </cell>
          <cell r="V1676">
            <v>24</v>
          </cell>
          <cell r="W1676" t="str">
            <v>No</v>
          </cell>
          <cell r="X1676" t="str">
            <v>No</v>
          </cell>
          <cell r="Y1676" t="str">
            <v>No</v>
          </cell>
          <cell r="AA1676" t="str">
            <v>?</v>
          </cell>
          <cell r="AB1676">
            <v>0.05</v>
          </cell>
          <cell r="AC1676">
            <v>30.44</v>
          </cell>
          <cell r="AD1676">
            <v>22.67</v>
          </cell>
          <cell r="AE1676">
            <v>15.598000000000001</v>
          </cell>
        </row>
        <row r="1677">
          <cell r="C1677" t="str">
            <v>Taiwan, China</v>
          </cell>
          <cell r="D1677" t="str">
            <v>Taiwan Broadband Communications  [Taiwan]</v>
          </cell>
          <cell r="E1677" t="str">
            <v>Cable</v>
          </cell>
          <cell r="F1677" t="str">
            <v>Broadband</v>
          </cell>
          <cell r="H1677">
            <v>120</v>
          </cell>
          <cell r="I1677" t="str">
            <v>Mbps</v>
          </cell>
          <cell r="J1677">
            <v>120</v>
          </cell>
          <cell r="K1677">
            <v>10</v>
          </cell>
          <cell r="L1677" t="str">
            <v>Mbps</v>
          </cell>
          <cell r="P1677" t="str">
            <v>TWD</v>
          </cell>
          <cell r="Q1677">
            <v>0</v>
          </cell>
          <cell r="R1677" t="str">
            <v>?</v>
          </cell>
          <cell r="S1677">
            <v>830</v>
          </cell>
          <cell r="V1677">
            <v>24</v>
          </cell>
          <cell r="W1677" t="str">
            <v>No</v>
          </cell>
          <cell r="X1677" t="str">
            <v>No</v>
          </cell>
          <cell r="Y1677" t="str">
            <v>No</v>
          </cell>
          <cell r="AA1677" t="str">
            <v>?</v>
          </cell>
          <cell r="AB1677">
            <v>0.05</v>
          </cell>
          <cell r="AC1677">
            <v>30.44</v>
          </cell>
          <cell r="AD1677">
            <v>27.27</v>
          </cell>
          <cell r="AE1677">
            <v>15.598000000000001</v>
          </cell>
        </row>
        <row r="1678">
          <cell r="C1678" t="str">
            <v>Tajikistan</v>
          </cell>
          <cell r="D1678" t="str">
            <v>Babilon-T [Tajikistan]</v>
          </cell>
          <cell r="E1678" t="str">
            <v>WiMAX</v>
          </cell>
          <cell r="F1678" t="str">
            <v>Home office</v>
          </cell>
          <cell r="H1678">
            <v>256</v>
          </cell>
          <cell r="I1678" t="str">
            <v>Kbps</v>
          </cell>
          <cell r="J1678">
            <v>0.25600000000000001</v>
          </cell>
          <cell r="K1678">
            <v>256</v>
          </cell>
          <cell r="L1678" t="str">
            <v>Kbps</v>
          </cell>
          <cell r="M1678">
            <v>4</v>
          </cell>
          <cell r="N1678" t="str">
            <v>GB</v>
          </cell>
          <cell r="O1678">
            <v>4</v>
          </cell>
          <cell r="P1678" t="str">
            <v>TJS</v>
          </cell>
          <cell r="Q1678">
            <v>0</v>
          </cell>
          <cell r="R1678" t="str">
            <v>?</v>
          </cell>
          <cell r="S1678">
            <v>125</v>
          </cell>
          <cell r="W1678" t="str">
            <v>No</v>
          </cell>
          <cell r="X1678" t="str">
            <v>No</v>
          </cell>
          <cell r="Y1678" t="str">
            <v>No</v>
          </cell>
          <cell r="AA1678" t="str">
            <v>No</v>
          </cell>
          <cell r="AB1678">
            <v>0.21</v>
          </cell>
          <cell r="AC1678">
            <v>5</v>
          </cell>
          <cell r="AD1678">
            <v>25</v>
          </cell>
          <cell r="AE1678">
            <v>1.9659162450000001</v>
          </cell>
        </row>
        <row r="1679">
          <cell r="C1679" t="str">
            <v>Tajikistan</v>
          </cell>
          <cell r="D1679" t="str">
            <v>Babilon-T [Tajikistan]</v>
          </cell>
          <cell r="E1679" t="str">
            <v>WiMAX</v>
          </cell>
          <cell r="F1679" t="str">
            <v>Office</v>
          </cell>
          <cell r="H1679">
            <v>512</v>
          </cell>
          <cell r="I1679" t="str">
            <v>Kbps</v>
          </cell>
          <cell r="J1679">
            <v>0.51200000000000001</v>
          </cell>
          <cell r="K1679">
            <v>512</v>
          </cell>
          <cell r="L1679" t="str">
            <v>Kbps</v>
          </cell>
          <cell r="M1679">
            <v>8</v>
          </cell>
          <cell r="N1679" t="str">
            <v>GB</v>
          </cell>
          <cell r="O1679">
            <v>8</v>
          </cell>
          <cell r="P1679" t="str">
            <v>TJS</v>
          </cell>
          <cell r="Q1679">
            <v>0</v>
          </cell>
          <cell r="R1679" t="str">
            <v>?</v>
          </cell>
          <cell r="S1679">
            <v>250</v>
          </cell>
          <cell r="W1679" t="str">
            <v>No</v>
          </cell>
          <cell r="X1679" t="str">
            <v>No</v>
          </cell>
          <cell r="Y1679" t="str">
            <v>No</v>
          </cell>
          <cell r="AA1679" t="str">
            <v>No</v>
          </cell>
          <cell r="AB1679">
            <v>0.21</v>
          </cell>
          <cell r="AC1679">
            <v>5</v>
          </cell>
          <cell r="AD1679">
            <v>50</v>
          </cell>
          <cell r="AE1679">
            <v>1.9659162450000001</v>
          </cell>
        </row>
        <row r="1680">
          <cell r="C1680" t="str">
            <v>Tajikistan</v>
          </cell>
          <cell r="D1680" t="str">
            <v>Babilon-T [Tajikistan]</v>
          </cell>
          <cell r="E1680" t="str">
            <v>WiMAX</v>
          </cell>
          <cell r="F1680" t="str">
            <v>Partner</v>
          </cell>
          <cell r="H1680">
            <v>1024</v>
          </cell>
          <cell r="I1680" t="str">
            <v>Kbps</v>
          </cell>
          <cell r="J1680">
            <v>1.024</v>
          </cell>
          <cell r="K1680">
            <v>1024</v>
          </cell>
          <cell r="L1680" t="str">
            <v>Kbps</v>
          </cell>
          <cell r="M1680">
            <v>12</v>
          </cell>
          <cell r="N1680" t="str">
            <v>GB</v>
          </cell>
          <cell r="O1680">
            <v>12</v>
          </cell>
          <cell r="P1680" t="str">
            <v>TJS</v>
          </cell>
          <cell r="Q1680">
            <v>0</v>
          </cell>
          <cell r="R1680" t="str">
            <v>?</v>
          </cell>
          <cell r="S1680">
            <v>350</v>
          </cell>
          <cell r="W1680" t="str">
            <v>No</v>
          </cell>
          <cell r="X1680" t="str">
            <v>No</v>
          </cell>
          <cell r="Y1680" t="str">
            <v>No</v>
          </cell>
          <cell r="AA1680" t="str">
            <v>No</v>
          </cell>
          <cell r="AB1680">
            <v>0.21</v>
          </cell>
          <cell r="AC1680">
            <v>5</v>
          </cell>
          <cell r="AD1680">
            <v>70</v>
          </cell>
          <cell r="AE1680">
            <v>1.9659162450000001</v>
          </cell>
        </row>
        <row r="1681">
          <cell r="C1681" t="str">
            <v>Tajikistan</v>
          </cell>
          <cell r="D1681" t="str">
            <v>Babilon-T [Tajikistan]</v>
          </cell>
          <cell r="E1681" t="str">
            <v>WiMAX</v>
          </cell>
          <cell r="F1681" t="str">
            <v>Business</v>
          </cell>
          <cell r="H1681">
            <v>1536</v>
          </cell>
          <cell r="I1681" t="str">
            <v>Kbps</v>
          </cell>
          <cell r="J1681">
            <v>1.536</v>
          </cell>
          <cell r="K1681">
            <v>1536</v>
          </cell>
          <cell r="L1681" t="str">
            <v>Kbps</v>
          </cell>
          <cell r="M1681">
            <v>20</v>
          </cell>
          <cell r="N1681" t="str">
            <v>GB</v>
          </cell>
          <cell r="O1681">
            <v>20</v>
          </cell>
          <cell r="P1681" t="str">
            <v>TJS</v>
          </cell>
          <cell r="Q1681">
            <v>0</v>
          </cell>
          <cell r="R1681" t="str">
            <v>?</v>
          </cell>
          <cell r="S1681">
            <v>600</v>
          </cell>
          <cell r="W1681" t="str">
            <v>No</v>
          </cell>
          <cell r="X1681" t="str">
            <v>No</v>
          </cell>
          <cell r="Y1681" t="str">
            <v>No</v>
          </cell>
          <cell r="AA1681" t="str">
            <v>No</v>
          </cell>
          <cell r="AB1681">
            <v>0.21</v>
          </cell>
          <cell r="AC1681">
            <v>5</v>
          </cell>
          <cell r="AD1681">
            <v>120</v>
          </cell>
          <cell r="AE1681">
            <v>1.9659162450000001</v>
          </cell>
        </row>
        <row r="1682">
          <cell r="C1682" t="str">
            <v>Tajikistan</v>
          </cell>
          <cell r="D1682" t="str">
            <v>Babilon-T [Tajikistan]</v>
          </cell>
          <cell r="E1682" t="str">
            <v>WiMAX</v>
          </cell>
          <cell r="F1682" t="str">
            <v>Mega Business</v>
          </cell>
          <cell r="H1682">
            <v>2048</v>
          </cell>
          <cell r="I1682" t="str">
            <v>Kbps</v>
          </cell>
          <cell r="J1682">
            <v>2.048</v>
          </cell>
          <cell r="K1682">
            <v>2048</v>
          </cell>
          <cell r="L1682" t="str">
            <v>Kbps</v>
          </cell>
          <cell r="M1682">
            <v>32</v>
          </cell>
          <cell r="N1682" t="str">
            <v>GB</v>
          </cell>
          <cell r="O1682">
            <v>32</v>
          </cell>
          <cell r="P1682" t="str">
            <v>TJS</v>
          </cell>
          <cell r="Q1682">
            <v>0</v>
          </cell>
          <cell r="R1682" t="str">
            <v>?</v>
          </cell>
          <cell r="S1682">
            <v>1000</v>
          </cell>
          <cell r="W1682" t="str">
            <v>No</v>
          </cell>
          <cell r="X1682" t="str">
            <v>No</v>
          </cell>
          <cell r="Y1682" t="str">
            <v>No</v>
          </cell>
          <cell r="AA1682" t="str">
            <v>No</v>
          </cell>
          <cell r="AB1682">
            <v>0.21</v>
          </cell>
          <cell r="AC1682">
            <v>5</v>
          </cell>
          <cell r="AD1682">
            <v>200</v>
          </cell>
          <cell r="AE1682">
            <v>1.9659162450000001</v>
          </cell>
        </row>
        <row r="1683">
          <cell r="C1683" t="str">
            <v>Tajikistan</v>
          </cell>
          <cell r="D1683" t="str">
            <v>Babilon-T [Tajikistan]</v>
          </cell>
          <cell r="E1683" t="str">
            <v>WiMAX</v>
          </cell>
          <cell r="F1683" t="str">
            <v>Prestige</v>
          </cell>
          <cell r="H1683">
            <v>64</v>
          </cell>
          <cell r="I1683" t="str">
            <v>Kbps</v>
          </cell>
          <cell r="J1683">
            <v>6.4000000000000001E-2</v>
          </cell>
          <cell r="K1683">
            <v>64</v>
          </cell>
          <cell r="L1683" t="str">
            <v>Kbps</v>
          </cell>
          <cell r="M1683" t="str">
            <v>Unlimited</v>
          </cell>
          <cell r="O1683" t="str">
            <v>Unlimited</v>
          </cell>
          <cell r="P1683" t="str">
            <v>TJS</v>
          </cell>
          <cell r="Q1683">
            <v>0</v>
          </cell>
          <cell r="R1683" t="str">
            <v>?</v>
          </cell>
          <cell r="S1683">
            <v>288</v>
          </cell>
          <cell r="W1683" t="str">
            <v>No</v>
          </cell>
          <cell r="X1683" t="str">
            <v>No</v>
          </cell>
          <cell r="Y1683" t="str">
            <v>No</v>
          </cell>
          <cell r="AA1683" t="str">
            <v>No</v>
          </cell>
          <cell r="AB1683">
            <v>0.21</v>
          </cell>
          <cell r="AC1683">
            <v>5</v>
          </cell>
          <cell r="AD1683">
            <v>57.6</v>
          </cell>
          <cell r="AE1683">
            <v>1.9659162450000001</v>
          </cell>
        </row>
        <row r="1684">
          <cell r="C1684" t="str">
            <v>Tajikistan</v>
          </cell>
          <cell r="D1684" t="str">
            <v>Babilon-T [Tajikistan]</v>
          </cell>
          <cell r="E1684" t="str">
            <v>WiMAX</v>
          </cell>
          <cell r="F1684" t="str">
            <v>Prestige</v>
          </cell>
          <cell r="H1684">
            <v>128</v>
          </cell>
          <cell r="I1684" t="str">
            <v>Kbps</v>
          </cell>
          <cell r="J1684">
            <v>0.128</v>
          </cell>
          <cell r="K1684">
            <v>128</v>
          </cell>
          <cell r="L1684" t="str">
            <v>Kbps</v>
          </cell>
          <cell r="M1684" t="str">
            <v>Unlimited</v>
          </cell>
          <cell r="O1684" t="str">
            <v>Unlimited</v>
          </cell>
          <cell r="P1684" t="str">
            <v>TJS</v>
          </cell>
          <cell r="Q1684">
            <v>0</v>
          </cell>
          <cell r="R1684" t="str">
            <v>?</v>
          </cell>
          <cell r="S1684">
            <v>552</v>
          </cell>
          <cell r="W1684" t="str">
            <v>No</v>
          </cell>
          <cell r="X1684" t="str">
            <v>No</v>
          </cell>
          <cell r="Y1684" t="str">
            <v>No</v>
          </cell>
          <cell r="AA1684" t="str">
            <v>No</v>
          </cell>
          <cell r="AB1684">
            <v>0.21</v>
          </cell>
          <cell r="AC1684">
            <v>5</v>
          </cell>
          <cell r="AD1684">
            <v>110.4</v>
          </cell>
          <cell r="AE1684">
            <v>1.9659162450000001</v>
          </cell>
        </row>
        <row r="1685">
          <cell r="C1685" t="str">
            <v>Tajikistan</v>
          </cell>
          <cell r="D1685" t="str">
            <v>Babilon-T [Tajikistan]</v>
          </cell>
          <cell r="E1685" t="str">
            <v>WiMAX</v>
          </cell>
          <cell r="F1685" t="str">
            <v>Prestige</v>
          </cell>
          <cell r="H1685">
            <v>256</v>
          </cell>
          <cell r="I1685" t="str">
            <v>Kbps</v>
          </cell>
          <cell r="J1685">
            <v>0.25600000000000001</v>
          </cell>
          <cell r="K1685">
            <v>256</v>
          </cell>
          <cell r="L1685" t="str">
            <v>Kbps</v>
          </cell>
          <cell r="M1685" t="str">
            <v>Unlimited</v>
          </cell>
          <cell r="O1685" t="str">
            <v>Unlimited</v>
          </cell>
          <cell r="P1685" t="str">
            <v>TJS</v>
          </cell>
          <cell r="Q1685">
            <v>0</v>
          </cell>
          <cell r="R1685" t="str">
            <v>?</v>
          </cell>
          <cell r="S1685">
            <v>1042</v>
          </cell>
          <cell r="W1685" t="str">
            <v>No</v>
          </cell>
          <cell r="X1685" t="str">
            <v>No</v>
          </cell>
          <cell r="Y1685" t="str">
            <v>No</v>
          </cell>
          <cell r="AA1685" t="str">
            <v>No</v>
          </cell>
          <cell r="AB1685">
            <v>0.21</v>
          </cell>
          <cell r="AC1685">
            <v>5</v>
          </cell>
          <cell r="AD1685">
            <v>208.4</v>
          </cell>
          <cell r="AE1685">
            <v>1.9659162450000001</v>
          </cell>
        </row>
        <row r="1686">
          <cell r="C1686" t="str">
            <v>Tajikistan</v>
          </cell>
          <cell r="D1686" t="str">
            <v>Babilon-T [Tajikistan]</v>
          </cell>
          <cell r="E1686" t="str">
            <v>WiMAX</v>
          </cell>
          <cell r="F1686" t="str">
            <v>Prestige</v>
          </cell>
          <cell r="H1686">
            <v>512</v>
          </cell>
          <cell r="I1686" t="str">
            <v>Kbps</v>
          </cell>
          <cell r="J1686">
            <v>0.51200000000000001</v>
          </cell>
          <cell r="K1686">
            <v>512</v>
          </cell>
          <cell r="L1686" t="str">
            <v>Kbps</v>
          </cell>
          <cell r="M1686" t="str">
            <v>Unlimited</v>
          </cell>
          <cell r="O1686" t="str">
            <v>Unlimited</v>
          </cell>
          <cell r="P1686" t="str">
            <v>TJS</v>
          </cell>
          <cell r="Q1686">
            <v>0</v>
          </cell>
          <cell r="R1686" t="str">
            <v>?</v>
          </cell>
          <cell r="S1686">
            <v>2036</v>
          </cell>
          <cell r="W1686" t="str">
            <v>No</v>
          </cell>
          <cell r="X1686" t="str">
            <v>No</v>
          </cell>
          <cell r="Y1686" t="str">
            <v>No</v>
          </cell>
          <cell r="AA1686" t="str">
            <v>No</v>
          </cell>
          <cell r="AB1686">
            <v>0.21</v>
          </cell>
          <cell r="AC1686">
            <v>5</v>
          </cell>
          <cell r="AD1686">
            <v>407.2</v>
          </cell>
          <cell r="AE1686">
            <v>1.9659162450000001</v>
          </cell>
        </row>
        <row r="1687">
          <cell r="C1687" t="str">
            <v>Tajikistan</v>
          </cell>
          <cell r="D1687" t="str">
            <v>Babilon-T [Tajikistan]</v>
          </cell>
          <cell r="E1687" t="str">
            <v>WiMAX</v>
          </cell>
          <cell r="F1687" t="str">
            <v>Prestige</v>
          </cell>
          <cell r="H1687">
            <v>1024</v>
          </cell>
          <cell r="I1687" t="str">
            <v>Kbps</v>
          </cell>
          <cell r="J1687">
            <v>1.024</v>
          </cell>
          <cell r="K1687">
            <v>1024</v>
          </cell>
          <cell r="L1687" t="str">
            <v>Kbps</v>
          </cell>
          <cell r="M1687" t="str">
            <v>Unlimited</v>
          </cell>
          <cell r="O1687" t="str">
            <v>Unlimited</v>
          </cell>
          <cell r="P1687" t="str">
            <v>TJS</v>
          </cell>
          <cell r="Q1687">
            <v>0</v>
          </cell>
          <cell r="R1687" t="str">
            <v>?</v>
          </cell>
          <cell r="S1687">
            <v>4032</v>
          </cell>
          <cell r="W1687" t="str">
            <v>No</v>
          </cell>
          <cell r="X1687" t="str">
            <v>No</v>
          </cell>
          <cell r="Y1687" t="str">
            <v>No</v>
          </cell>
          <cell r="AA1687" t="str">
            <v>No</v>
          </cell>
          <cell r="AB1687">
            <v>0.21</v>
          </cell>
          <cell r="AC1687">
            <v>5</v>
          </cell>
          <cell r="AD1687">
            <v>806.4</v>
          </cell>
          <cell r="AE1687">
            <v>1.9659162450000001</v>
          </cell>
        </row>
        <row r="1688">
          <cell r="C1688" t="str">
            <v>Tajikistan</v>
          </cell>
          <cell r="D1688" t="str">
            <v>Babilon-T [Tajikistan]</v>
          </cell>
          <cell r="E1688" t="str">
            <v>WiMAX</v>
          </cell>
          <cell r="F1688" t="str">
            <v>CyberSurf</v>
          </cell>
          <cell r="H1688">
            <v>512</v>
          </cell>
          <cell r="I1688" t="str">
            <v>Kbps</v>
          </cell>
          <cell r="J1688">
            <v>0.51200000000000001</v>
          </cell>
          <cell r="K1688">
            <v>512</v>
          </cell>
          <cell r="L1688" t="str">
            <v>Kbps</v>
          </cell>
          <cell r="M1688">
            <v>512</v>
          </cell>
          <cell r="N1688" t="str">
            <v>MB</v>
          </cell>
          <cell r="O1688">
            <v>0.51</v>
          </cell>
          <cell r="P1688" t="str">
            <v>TJS</v>
          </cell>
          <cell r="Q1688">
            <v>0</v>
          </cell>
          <cell r="R1688" t="str">
            <v>?</v>
          </cell>
          <cell r="S1688">
            <v>40</v>
          </cell>
          <cell r="W1688" t="str">
            <v>No</v>
          </cell>
          <cell r="X1688" t="str">
            <v>No</v>
          </cell>
          <cell r="Y1688" t="str">
            <v>No</v>
          </cell>
          <cell r="AA1688" t="str">
            <v>No</v>
          </cell>
          <cell r="AB1688">
            <v>0.21</v>
          </cell>
          <cell r="AC1688">
            <v>5</v>
          </cell>
          <cell r="AD1688">
            <v>8</v>
          </cell>
          <cell r="AE1688">
            <v>1.9659162450000001</v>
          </cell>
        </row>
        <row r="1689">
          <cell r="C1689" t="str">
            <v>Tajikistan</v>
          </cell>
          <cell r="D1689" t="str">
            <v>Babilon-T [Tajikistan]</v>
          </cell>
          <cell r="E1689" t="str">
            <v>WiMAX</v>
          </cell>
          <cell r="F1689" t="str">
            <v>CyberJunior</v>
          </cell>
          <cell r="H1689">
            <v>1024</v>
          </cell>
          <cell r="I1689" t="str">
            <v>Kbps</v>
          </cell>
          <cell r="J1689">
            <v>1.024</v>
          </cell>
          <cell r="K1689">
            <v>1024</v>
          </cell>
          <cell r="L1689" t="str">
            <v>Kbps</v>
          </cell>
          <cell r="M1689">
            <v>3</v>
          </cell>
          <cell r="N1689" t="str">
            <v>GB</v>
          </cell>
          <cell r="O1689">
            <v>3</v>
          </cell>
          <cell r="P1689" t="str">
            <v>TJS</v>
          </cell>
          <cell r="Q1689">
            <v>0</v>
          </cell>
          <cell r="R1689" t="str">
            <v>?</v>
          </cell>
          <cell r="S1689">
            <v>75</v>
          </cell>
          <cell r="W1689" t="str">
            <v>No</v>
          </cell>
          <cell r="X1689" t="str">
            <v>No</v>
          </cell>
          <cell r="Y1689" t="str">
            <v>No</v>
          </cell>
          <cell r="AA1689" t="str">
            <v>No</v>
          </cell>
          <cell r="AB1689">
            <v>0.21</v>
          </cell>
          <cell r="AC1689">
            <v>5</v>
          </cell>
          <cell r="AD1689">
            <v>15</v>
          </cell>
          <cell r="AE1689">
            <v>1.9659162450000001</v>
          </cell>
        </row>
        <row r="1690">
          <cell r="C1690" t="str">
            <v>Tajikistan</v>
          </cell>
          <cell r="D1690" t="str">
            <v>Babilon-T [Tajikistan]</v>
          </cell>
          <cell r="E1690" t="str">
            <v>WiMAX</v>
          </cell>
          <cell r="F1690" t="str">
            <v>CyberZone</v>
          </cell>
          <cell r="H1690">
            <v>2048</v>
          </cell>
          <cell r="I1690" t="str">
            <v>Kbps</v>
          </cell>
          <cell r="J1690">
            <v>2.048</v>
          </cell>
          <cell r="K1690">
            <v>2048</v>
          </cell>
          <cell r="L1690" t="str">
            <v>Kbps</v>
          </cell>
          <cell r="M1690">
            <v>6</v>
          </cell>
          <cell r="N1690" t="str">
            <v>GB</v>
          </cell>
          <cell r="O1690">
            <v>6</v>
          </cell>
          <cell r="P1690" t="str">
            <v>TJS</v>
          </cell>
          <cell r="Q1690">
            <v>0</v>
          </cell>
          <cell r="R1690" t="str">
            <v>?</v>
          </cell>
          <cell r="S1690">
            <v>125</v>
          </cell>
          <cell r="W1690" t="str">
            <v>No</v>
          </cell>
          <cell r="X1690" t="str">
            <v>No</v>
          </cell>
          <cell r="Y1690" t="str">
            <v>No</v>
          </cell>
          <cell r="AA1690" t="str">
            <v>No</v>
          </cell>
          <cell r="AB1690">
            <v>0.21</v>
          </cell>
          <cell r="AC1690">
            <v>5</v>
          </cell>
          <cell r="AD1690">
            <v>25</v>
          </cell>
          <cell r="AE1690">
            <v>1.9659162450000001</v>
          </cell>
        </row>
        <row r="1691">
          <cell r="C1691" t="str">
            <v>Tajikistan</v>
          </cell>
          <cell r="D1691" t="str">
            <v>Babilon-T [Tajikistan]</v>
          </cell>
          <cell r="E1691" t="str">
            <v>WiMAX</v>
          </cell>
          <cell r="F1691" t="str">
            <v>CyberZone</v>
          </cell>
          <cell r="H1691">
            <v>3072</v>
          </cell>
          <cell r="I1691" t="str">
            <v>Kbps</v>
          </cell>
          <cell r="J1691">
            <v>3.0720000000000001</v>
          </cell>
          <cell r="K1691">
            <v>3072</v>
          </cell>
          <cell r="L1691" t="str">
            <v>Kbps</v>
          </cell>
          <cell r="M1691">
            <v>9</v>
          </cell>
          <cell r="N1691" t="str">
            <v>GB</v>
          </cell>
          <cell r="O1691">
            <v>9</v>
          </cell>
          <cell r="P1691" t="str">
            <v>TJS</v>
          </cell>
          <cell r="Q1691">
            <v>0</v>
          </cell>
          <cell r="R1691" t="str">
            <v>?</v>
          </cell>
          <cell r="S1691">
            <v>200</v>
          </cell>
          <cell r="W1691" t="str">
            <v>No</v>
          </cell>
          <cell r="X1691" t="str">
            <v>No</v>
          </cell>
          <cell r="Y1691" t="str">
            <v>No</v>
          </cell>
          <cell r="AA1691" t="str">
            <v>No</v>
          </cell>
          <cell r="AB1691">
            <v>0.21</v>
          </cell>
          <cell r="AC1691">
            <v>5</v>
          </cell>
          <cell r="AD1691">
            <v>40</v>
          </cell>
          <cell r="AE1691">
            <v>1.9659162450000001</v>
          </cell>
        </row>
        <row r="1692">
          <cell r="C1692" t="str">
            <v>Tajikistan</v>
          </cell>
          <cell r="D1692" t="str">
            <v>Babilon-T [Tajikistan]</v>
          </cell>
          <cell r="E1692" t="str">
            <v>WiMAX</v>
          </cell>
          <cell r="F1692" t="str">
            <v>CyberZone</v>
          </cell>
          <cell r="H1692">
            <v>4096</v>
          </cell>
          <cell r="I1692" t="str">
            <v>Kbps</v>
          </cell>
          <cell r="J1692">
            <v>4.0960000000000001</v>
          </cell>
          <cell r="K1692">
            <v>4096</v>
          </cell>
          <cell r="L1692" t="str">
            <v>Kbps</v>
          </cell>
          <cell r="M1692">
            <v>12</v>
          </cell>
          <cell r="N1692" t="str">
            <v>GB</v>
          </cell>
          <cell r="O1692">
            <v>12</v>
          </cell>
          <cell r="P1692" t="str">
            <v>TJS</v>
          </cell>
          <cell r="Q1692">
            <v>0</v>
          </cell>
          <cell r="R1692" t="str">
            <v>?</v>
          </cell>
          <cell r="S1692">
            <v>350</v>
          </cell>
          <cell r="W1692" t="str">
            <v>No</v>
          </cell>
          <cell r="X1692" t="str">
            <v>No</v>
          </cell>
          <cell r="Y1692" t="str">
            <v>No</v>
          </cell>
          <cell r="AA1692" t="str">
            <v>No</v>
          </cell>
          <cell r="AB1692">
            <v>0.21</v>
          </cell>
          <cell r="AC1692">
            <v>5</v>
          </cell>
          <cell r="AD1692">
            <v>70</v>
          </cell>
          <cell r="AE1692">
            <v>1.9659162450000001</v>
          </cell>
        </row>
        <row r="1693">
          <cell r="C1693" t="str">
            <v>Tajikistan</v>
          </cell>
          <cell r="D1693" t="str">
            <v>Eastera [Tajikistan]</v>
          </cell>
          <cell r="E1693" t="str">
            <v>ADSL</v>
          </cell>
          <cell r="F1693" t="str">
            <v>Surfer</v>
          </cell>
          <cell r="H1693">
            <v>128</v>
          </cell>
          <cell r="I1693" t="str">
            <v>Kbps</v>
          </cell>
          <cell r="J1693">
            <v>0.128</v>
          </cell>
          <cell r="K1693">
            <v>128</v>
          </cell>
          <cell r="L1693" t="str">
            <v>Kbps</v>
          </cell>
          <cell r="P1693" t="str">
            <v>TJS</v>
          </cell>
          <cell r="Q1693">
            <v>125</v>
          </cell>
          <cell r="R1693">
            <v>150</v>
          </cell>
          <cell r="S1693">
            <v>123</v>
          </cell>
          <cell r="W1693" t="str">
            <v>?</v>
          </cell>
          <cell r="X1693" t="str">
            <v>No</v>
          </cell>
          <cell r="Y1693" t="str">
            <v>No</v>
          </cell>
          <cell r="AA1693" t="str">
            <v>Yes</v>
          </cell>
          <cell r="AB1693">
            <v>0.21</v>
          </cell>
          <cell r="AC1693">
            <v>5</v>
          </cell>
          <cell r="AD1693">
            <v>24.6</v>
          </cell>
          <cell r="AE1693">
            <v>1.9659162450000001</v>
          </cell>
        </row>
        <row r="1694">
          <cell r="C1694" t="str">
            <v>Tajikistan</v>
          </cell>
          <cell r="D1694" t="str">
            <v>Eastera [Tajikistan]</v>
          </cell>
          <cell r="E1694" t="str">
            <v>ADSL</v>
          </cell>
          <cell r="F1694" t="str">
            <v>Surfer</v>
          </cell>
          <cell r="H1694">
            <v>192</v>
          </cell>
          <cell r="I1694" t="str">
            <v>Kbps</v>
          </cell>
          <cell r="J1694">
            <v>0.192</v>
          </cell>
          <cell r="K1694">
            <v>192</v>
          </cell>
          <cell r="L1694" t="str">
            <v>Kbps</v>
          </cell>
          <cell r="P1694" t="str">
            <v>TJS</v>
          </cell>
          <cell r="Q1694">
            <v>125</v>
          </cell>
          <cell r="R1694">
            <v>150</v>
          </cell>
          <cell r="S1694">
            <v>148</v>
          </cell>
          <cell r="W1694" t="str">
            <v>?</v>
          </cell>
          <cell r="X1694" t="str">
            <v>No</v>
          </cell>
          <cell r="Y1694" t="str">
            <v>No</v>
          </cell>
          <cell r="AA1694" t="str">
            <v>Yes</v>
          </cell>
          <cell r="AB1694">
            <v>0.21</v>
          </cell>
          <cell r="AC1694">
            <v>5</v>
          </cell>
          <cell r="AD1694">
            <v>29.6</v>
          </cell>
          <cell r="AE1694">
            <v>1.9659162450000001</v>
          </cell>
        </row>
        <row r="1695">
          <cell r="C1695" t="str">
            <v>Tajikistan</v>
          </cell>
          <cell r="D1695" t="str">
            <v>Eastera [Tajikistan]</v>
          </cell>
          <cell r="E1695" t="str">
            <v>ADSL</v>
          </cell>
          <cell r="F1695" t="str">
            <v>Surfer</v>
          </cell>
          <cell r="H1695">
            <v>256</v>
          </cell>
          <cell r="I1695" t="str">
            <v>Kbps</v>
          </cell>
          <cell r="J1695">
            <v>0.25600000000000001</v>
          </cell>
          <cell r="K1695">
            <v>256</v>
          </cell>
          <cell r="L1695" t="str">
            <v>Kbps</v>
          </cell>
          <cell r="P1695" t="str">
            <v>TJS</v>
          </cell>
          <cell r="Q1695">
            <v>125</v>
          </cell>
          <cell r="R1695">
            <v>150</v>
          </cell>
          <cell r="S1695">
            <v>173</v>
          </cell>
          <cell r="W1695" t="str">
            <v>?</v>
          </cell>
          <cell r="X1695" t="str">
            <v>No</v>
          </cell>
          <cell r="Y1695" t="str">
            <v>No</v>
          </cell>
          <cell r="AA1695" t="str">
            <v>Yes</v>
          </cell>
          <cell r="AB1695">
            <v>0.21</v>
          </cell>
          <cell r="AC1695">
            <v>5</v>
          </cell>
          <cell r="AD1695">
            <v>34.6</v>
          </cell>
          <cell r="AE1695">
            <v>1.9659162450000001</v>
          </cell>
        </row>
        <row r="1696">
          <cell r="C1696" t="str">
            <v>Tajikistan</v>
          </cell>
          <cell r="D1696" t="str">
            <v>Eastera [Tajikistan]</v>
          </cell>
          <cell r="E1696" t="str">
            <v>ADSL</v>
          </cell>
          <cell r="F1696" t="str">
            <v>Surfer</v>
          </cell>
          <cell r="H1696">
            <v>512</v>
          </cell>
          <cell r="I1696" t="str">
            <v>Kbps</v>
          </cell>
          <cell r="J1696">
            <v>0.51200000000000001</v>
          </cell>
          <cell r="K1696">
            <v>512</v>
          </cell>
          <cell r="L1696" t="str">
            <v>Kbps</v>
          </cell>
          <cell r="P1696" t="str">
            <v>TJS</v>
          </cell>
          <cell r="Q1696">
            <v>125</v>
          </cell>
          <cell r="R1696">
            <v>150</v>
          </cell>
          <cell r="S1696">
            <v>198</v>
          </cell>
          <cell r="W1696" t="str">
            <v>?</v>
          </cell>
          <cell r="X1696" t="str">
            <v>No</v>
          </cell>
          <cell r="Y1696" t="str">
            <v>No</v>
          </cell>
          <cell r="AA1696" t="str">
            <v>Yes</v>
          </cell>
          <cell r="AB1696">
            <v>0.21</v>
          </cell>
          <cell r="AC1696">
            <v>5</v>
          </cell>
          <cell r="AD1696">
            <v>39.6</v>
          </cell>
          <cell r="AE1696">
            <v>1.9659162450000001</v>
          </cell>
        </row>
        <row r="1697">
          <cell r="C1697" t="str">
            <v>Tanzania</v>
          </cell>
          <cell r="D1697" t="str">
            <v>Simply WIreless [Tanzania]</v>
          </cell>
          <cell r="E1697" t="str">
            <v>WiMAX</v>
          </cell>
          <cell r="F1697" t="str">
            <v>64k</v>
          </cell>
          <cell r="G1697" t="str">
            <v>Up to</v>
          </cell>
          <cell r="H1697">
            <v>64</v>
          </cell>
          <cell r="I1697" t="str">
            <v>Kbps</v>
          </cell>
          <cell r="J1697">
            <v>6.4000000000000001E-2</v>
          </cell>
          <cell r="P1697" t="str">
            <v>USD</v>
          </cell>
          <cell r="Q1697" t="str">
            <v>?</v>
          </cell>
          <cell r="R1697">
            <v>600</v>
          </cell>
          <cell r="S1697">
            <v>50</v>
          </cell>
          <cell r="V1697">
            <v>3</v>
          </cell>
          <cell r="W1697" t="str">
            <v>No</v>
          </cell>
          <cell r="X1697" t="str">
            <v>No</v>
          </cell>
          <cell r="Y1697" t="str">
            <v>No</v>
          </cell>
          <cell r="AA1697" t="str">
            <v>Yes</v>
          </cell>
          <cell r="AB1697">
            <v>0.18</v>
          </cell>
          <cell r="AC1697">
            <v>1</v>
          </cell>
          <cell r="AD1697">
            <v>50</v>
          </cell>
          <cell r="AE1697">
            <v>0.37474721700000002</v>
          </cell>
        </row>
        <row r="1698">
          <cell r="C1698" t="str">
            <v>Tanzania</v>
          </cell>
          <cell r="D1698" t="str">
            <v>Simply WIreless [Tanzania]</v>
          </cell>
          <cell r="E1698" t="str">
            <v>WiMAX</v>
          </cell>
          <cell r="F1698" t="str">
            <v>128k</v>
          </cell>
          <cell r="G1698" t="str">
            <v>Up to</v>
          </cell>
          <cell r="H1698">
            <v>128</v>
          </cell>
          <cell r="I1698" t="str">
            <v>Kbps</v>
          </cell>
          <cell r="J1698">
            <v>0.128</v>
          </cell>
          <cell r="P1698" t="str">
            <v>USD</v>
          </cell>
          <cell r="Q1698" t="str">
            <v>?</v>
          </cell>
          <cell r="R1698">
            <v>600</v>
          </cell>
          <cell r="S1698">
            <v>83.33</v>
          </cell>
          <cell r="V1698">
            <v>3</v>
          </cell>
          <cell r="W1698" t="str">
            <v>No</v>
          </cell>
          <cell r="X1698" t="str">
            <v>No</v>
          </cell>
          <cell r="Y1698" t="str">
            <v>No</v>
          </cell>
          <cell r="AA1698" t="str">
            <v>Yes</v>
          </cell>
          <cell r="AB1698">
            <v>0.18</v>
          </cell>
          <cell r="AC1698">
            <v>1</v>
          </cell>
          <cell r="AD1698">
            <v>83.33</v>
          </cell>
          <cell r="AE1698">
            <v>0.37474721700000002</v>
          </cell>
        </row>
        <row r="1699">
          <cell r="C1699" t="str">
            <v>Tanzania</v>
          </cell>
          <cell r="D1699" t="str">
            <v>Simply WIreless [Tanzania]</v>
          </cell>
          <cell r="E1699" t="str">
            <v>WiMAX</v>
          </cell>
          <cell r="F1699" t="str">
            <v>256k</v>
          </cell>
          <cell r="G1699" t="str">
            <v>Up to</v>
          </cell>
          <cell r="H1699">
            <v>256</v>
          </cell>
          <cell r="I1699" t="str">
            <v>Kbps</v>
          </cell>
          <cell r="J1699">
            <v>0.25600000000000001</v>
          </cell>
          <cell r="P1699" t="str">
            <v>USD</v>
          </cell>
          <cell r="Q1699" t="str">
            <v>?</v>
          </cell>
          <cell r="R1699">
            <v>600</v>
          </cell>
          <cell r="S1699">
            <v>116.67</v>
          </cell>
          <cell r="V1699">
            <v>3</v>
          </cell>
          <cell r="W1699" t="str">
            <v>No</v>
          </cell>
          <cell r="X1699" t="str">
            <v>No</v>
          </cell>
          <cell r="Y1699" t="str">
            <v>No</v>
          </cell>
          <cell r="AA1699" t="str">
            <v>Yes</v>
          </cell>
          <cell r="AB1699">
            <v>0.18</v>
          </cell>
          <cell r="AC1699">
            <v>1</v>
          </cell>
          <cell r="AD1699">
            <v>116.67</v>
          </cell>
          <cell r="AE1699">
            <v>0.37474721700000002</v>
          </cell>
        </row>
        <row r="1700">
          <cell r="C1700" t="str">
            <v>Tanzania</v>
          </cell>
          <cell r="D1700" t="str">
            <v>Simply WIreless [Tanzania]</v>
          </cell>
          <cell r="E1700" t="str">
            <v>WiMAX</v>
          </cell>
          <cell r="F1700" t="str">
            <v>64k</v>
          </cell>
          <cell r="G1700" t="str">
            <v>Up to</v>
          </cell>
          <cell r="H1700">
            <v>64</v>
          </cell>
          <cell r="I1700" t="str">
            <v>Kbps</v>
          </cell>
          <cell r="J1700">
            <v>6.4000000000000001E-2</v>
          </cell>
          <cell r="P1700" t="str">
            <v>USD</v>
          </cell>
          <cell r="Q1700" t="str">
            <v>?</v>
          </cell>
          <cell r="R1700">
            <v>600</v>
          </cell>
          <cell r="S1700">
            <v>41.67</v>
          </cell>
          <cell r="V1700">
            <v>12</v>
          </cell>
          <cell r="W1700" t="str">
            <v>No</v>
          </cell>
          <cell r="X1700" t="str">
            <v>No</v>
          </cell>
          <cell r="Y1700" t="str">
            <v>No</v>
          </cell>
          <cell r="AA1700" t="str">
            <v>Yes</v>
          </cell>
          <cell r="AB1700">
            <v>0.18</v>
          </cell>
          <cell r="AC1700">
            <v>1</v>
          </cell>
          <cell r="AD1700">
            <v>41.67</v>
          </cell>
          <cell r="AE1700">
            <v>0.37474721700000002</v>
          </cell>
        </row>
        <row r="1701">
          <cell r="C1701" t="str">
            <v>Tanzania</v>
          </cell>
          <cell r="D1701" t="str">
            <v>Simply WIreless [Tanzania]</v>
          </cell>
          <cell r="E1701" t="str">
            <v>WiMAX</v>
          </cell>
          <cell r="F1701" t="str">
            <v>128k</v>
          </cell>
          <cell r="G1701" t="str">
            <v>Up to</v>
          </cell>
          <cell r="H1701">
            <v>128</v>
          </cell>
          <cell r="I1701" t="str">
            <v>Kbps</v>
          </cell>
          <cell r="J1701">
            <v>0.128</v>
          </cell>
          <cell r="P1701" t="str">
            <v>USD</v>
          </cell>
          <cell r="Q1701" t="str">
            <v>?</v>
          </cell>
          <cell r="R1701">
            <v>600</v>
          </cell>
          <cell r="S1701">
            <v>62.5</v>
          </cell>
          <cell r="V1701">
            <v>12</v>
          </cell>
          <cell r="W1701" t="str">
            <v>No</v>
          </cell>
          <cell r="X1701" t="str">
            <v>No</v>
          </cell>
          <cell r="Y1701" t="str">
            <v>No</v>
          </cell>
          <cell r="AA1701" t="str">
            <v>Yes</v>
          </cell>
          <cell r="AB1701">
            <v>0.18</v>
          </cell>
          <cell r="AC1701">
            <v>1</v>
          </cell>
          <cell r="AD1701">
            <v>62.5</v>
          </cell>
          <cell r="AE1701">
            <v>0.37474721700000002</v>
          </cell>
        </row>
        <row r="1702">
          <cell r="C1702" t="str">
            <v>Tanzania</v>
          </cell>
          <cell r="D1702" t="str">
            <v>Simply WIreless [Tanzania]</v>
          </cell>
          <cell r="E1702" t="str">
            <v>WiMAX</v>
          </cell>
          <cell r="F1702" t="str">
            <v>256k</v>
          </cell>
          <cell r="G1702" t="str">
            <v>Up to</v>
          </cell>
          <cell r="H1702">
            <v>256</v>
          </cell>
          <cell r="I1702" t="str">
            <v>Kbps</v>
          </cell>
          <cell r="J1702">
            <v>0.25600000000000001</v>
          </cell>
          <cell r="P1702" t="str">
            <v>USD</v>
          </cell>
          <cell r="Q1702" t="str">
            <v>?</v>
          </cell>
          <cell r="R1702">
            <v>600</v>
          </cell>
          <cell r="S1702">
            <v>83.33</v>
          </cell>
          <cell r="V1702">
            <v>12</v>
          </cell>
          <cell r="W1702" t="str">
            <v>No</v>
          </cell>
          <cell r="X1702" t="str">
            <v>No</v>
          </cell>
          <cell r="Y1702" t="str">
            <v>No</v>
          </cell>
          <cell r="AA1702" t="str">
            <v>Yes</v>
          </cell>
          <cell r="AB1702">
            <v>0.18</v>
          </cell>
          <cell r="AC1702">
            <v>1</v>
          </cell>
          <cell r="AD1702">
            <v>83.33</v>
          </cell>
          <cell r="AE1702">
            <v>0.37474721700000002</v>
          </cell>
        </row>
        <row r="1703">
          <cell r="C1703" t="str">
            <v>Tanzania</v>
          </cell>
          <cell r="D1703" t="str">
            <v>Cats-net [Tanzania]</v>
          </cell>
          <cell r="E1703" t="str">
            <v>WiMAX</v>
          </cell>
          <cell r="F1703" t="str">
            <v>Quarterly</v>
          </cell>
          <cell r="G1703" t="str">
            <v>Up to</v>
          </cell>
          <cell r="H1703">
            <v>64</v>
          </cell>
          <cell r="I1703" t="str">
            <v>Kbps</v>
          </cell>
          <cell r="J1703">
            <v>6.4000000000000001E-2</v>
          </cell>
          <cell r="P1703" t="str">
            <v>USD</v>
          </cell>
          <cell r="Q1703" t="str">
            <v>?</v>
          </cell>
          <cell r="R1703" t="str">
            <v>?</v>
          </cell>
          <cell r="S1703">
            <v>50</v>
          </cell>
          <cell r="W1703" t="str">
            <v>No</v>
          </cell>
          <cell r="X1703" t="str">
            <v>No</v>
          </cell>
          <cell r="Y1703" t="str">
            <v>No</v>
          </cell>
          <cell r="AA1703" t="str">
            <v>Yes</v>
          </cell>
          <cell r="AB1703">
            <v>0.18</v>
          </cell>
          <cell r="AC1703">
            <v>1</v>
          </cell>
          <cell r="AD1703">
            <v>50</v>
          </cell>
          <cell r="AE1703">
            <v>0.37474721700000002</v>
          </cell>
        </row>
        <row r="1704">
          <cell r="C1704" t="str">
            <v>Tanzania</v>
          </cell>
          <cell r="D1704" t="str">
            <v>Cats-net [Tanzania]</v>
          </cell>
          <cell r="E1704" t="str">
            <v>WiMAX</v>
          </cell>
          <cell r="F1704" t="str">
            <v>Quarterly</v>
          </cell>
          <cell r="H1704">
            <v>128</v>
          </cell>
          <cell r="I1704" t="str">
            <v>Kbps</v>
          </cell>
          <cell r="J1704">
            <v>0.128</v>
          </cell>
          <cell r="P1704" t="str">
            <v>USD</v>
          </cell>
          <cell r="Q1704" t="str">
            <v>?</v>
          </cell>
          <cell r="R1704" t="str">
            <v>?</v>
          </cell>
          <cell r="S1704">
            <v>83.33</v>
          </cell>
          <cell r="W1704" t="str">
            <v>No</v>
          </cell>
          <cell r="X1704" t="str">
            <v>No</v>
          </cell>
          <cell r="Y1704" t="str">
            <v>No</v>
          </cell>
          <cell r="AA1704" t="str">
            <v>Yes</v>
          </cell>
          <cell r="AB1704">
            <v>0.18</v>
          </cell>
          <cell r="AC1704">
            <v>1</v>
          </cell>
          <cell r="AD1704">
            <v>83.33</v>
          </cell>
          <cell r="AE1704">
            <v>0.37474721700000002</v>
          </cell>
        </row>
        <row r="1705">
          <cell r="C1705" t="str">
            <v>Tanzania</v>
          </cell>
          <cell r="D1705" t="str">
            <v>Cats-net [Tanzania]</v>
          </cell>
          <cell r="E1705" t="str">
            <v>WiMAX</v>
          </cell>
          <cell r="F1705" t="str">
            <v>Quarterly</v>
          </cell>
          <cell r="H1705">
            <v>256</v>
          </cell>
          <cell r="I1705" t="str">
            <v>Kbps</v>
          </cell>
          <cell r="J1705">
            <v>0.25600000000000001</v>
          </cell>
          <cell r="P1705" t="str">
            <v>USD</v>
          </cell>
          <cell r="Q1705" t="str">
            <v>?</v>
          </cell>
          <cell r="R1705" t="str">
            <v>?</v>
          </cell>
          <cell r="S1705">
            <v>116.67</v>
          </cell>
          <cell r="W1705" t="str">
            <v>No</v>
          </cell>
          <cell r="X1705" t="str">
            <v>No</v>
          </cell>
          <cell r="Y1705" t="str">
            <v>No</v>
          </cell>
          <cell r="AA1705" t="str">
            <v>Yes</v>
          </cell>
          <cell r="AB1705">
            <v>0.18</v>
          </cell>
          <cell r="AC1705">
            <v>1</v>
          </cell>
          <cell r="AD1705">
            <v>116.67</v>
          </cell>
          <cell r="AE1705">
            <v>0.37474721700000002</v>
          </cell>
        </row>
        <row r="1706">
          <cell r="C1706" t="str">
            <v>Tanzania</v>
          </cell>
          <cell r="D1706" t="str">
            <v>Cats-net [Tanzania]</v>
          </cell>
          <cell r="E1706" t="str">
            <v>WiMAX</v>
          </cell>
          <cell r="F1706" t="str">
            <v>Yearly</v>
          </cell>
          <cell r="H1706">
            <v>64</v>
          </cell>
          <cell r="I1706" t="str">
            <v>Kbps</v>
          </cell>
          <cell r="J1706">
            <v>6.4000000000000001E-2</v>
          </cell>
          <cell r="P1706" t="str">
            <v>USD</v>
          </cell>
          <cell r="Q1706" t="str">
            <v>?</v>
          </cell>
          <cell r="R1706" t="str">
            <v>?</v>
          </cell>
          <cell r="S1706">
            <v>41.67</v>
          </cell>
          <cell r="W1706" t="str">
            <v>No</v>
          </cell>
          <cell r="X1706" t="str">
            <v>No</v>
          </cell>
          <cell r="Y1706" t="str">
            <v>No</v>
          </cell>
          <cell r="AA1706" t="str">
            <v>Yes</v>
          </cell>
          <cell r="AB1706">
            <v>0.18</v>
          </cell>
          <cell r="AC1706">
            <v>1</v>
          </cell>
          <cell r="AD1706">
            <v>41.67</v>
          </cell>
          <cell r="AE1706">
            <v>0.37474721700000002</v>
          </cell>
        </row>
        <row r="1707">
          <cell r="C1707" t="str">
            <v>Tanzania</v>
          </cell>
          <cell r="D1707" t="str">
            <v>Cats-net [Tanzania]</v>
          </cell>
          <cell r="E1707" t="str">
            <v>WiMAX</v>
          </cell>
          <cell r="F1707" t="str">
            <v>Yearly</v>
          </cell>
          <cell r="H1707">
            <v>128</v>
          </cell>
          <cell r="I1707" t="str">
            <v>Kbps</v>
          </cell>
          <cell r="J1707">
            <v>0.128</v>
          </cell>
          <cell r="P1707" t="str">
            <v>USD</v>
          </cell>
          <cell r="Q1707" t="str">
            <v>?</v>
          </cell>
          <cell r="R1707" t="str">
            <v>?</v>
          </cell>
          <cell r="S1707">
            <v>62.5</v>
          </cell>
          <cell r="W1707" t="str">
            <v>No</v>
          </cell>
          <cell r="X1707" t="str">
            <v>No</v>
          </cell>
          <cell r="Y1707" t="str">
            <v>No</v>
          </cell>
          <cell r="AA1707" t="str">
            <v>Yes</v>
          </cell>
          <cell r="AB1707">
            <v>0.18</v>
          </cell>
          <cell r="AC1707">
            <v>1</v>
          </cell>
          <cell r="AD1707">
            <v>62.5</v>
          </cell>
          <cell r="AE1707">
            <v>0.37474721700000002</v>
          </cell>
        </row>
        <row r="1708">
          <cell r="C1708" t="str">
            <v>Tanzania</v>
          </cell>
          <cell r="D1708" t="str">
            <v>Cats-net [Tanzania]</v>
          </cell>
          <cell r="E1708" t="str">
            <v>WiMAX</v>
          </cell>
          <cell r="F1708" t="str">
            <v>Yearly</v>
          </cell>
          <cell r="H1708">
            <v>256</v>
          </cell>
          <cell r="I1708" t="str">
            <v>Kbps</v>
          </cell>
          <cell r="J1708">
            <v>0.25600000000000001</v>
          </cell>
          <cell r="P1708" t="str">
            <v>USD</v>
          </cell>
          <cell r="Q1708" t="str">
            <v>?</v>
          </cell>
          <cell r="R1708" t="str">
            <v>?</v>
          </cell>
          <cell r="S1708">
            <v>83.33</v>
          </cell>
          <cell r="W1708" t="str">
            <v>No</v>
          </cell>
          <cell r="X1708" t="str">
            <v>No</v>
          </cell>
          <cell r="Y1708" t="str">
            <v>No</v>
          </cell>
          <cell r="AA1708" t="str">
            <v>Yes</v>
          </cell>
          <cell r="AB1708">
            <v>0.18</v>
          </cell>
          <cell r="AC1708">
            <v>1</v>
          </cell>
          <cell r="AD1708">
            <v>83.33</v>
          </cell>
          <cell r="AE1708">
            <v>0.37474721700000002</v>
          </cell>
        </row>
        <row r="1709">
          <cell r="C1709" t="str">
            <v>Tanzania</v>
          </cell>
          <cell r="D1709" t="str">
            <v>TTCL [Tanzania]</v>
          </cell>
          <cell r="E1709" t="str">
            <v>ADSL</v>
          </cell>
          <cell r="F1709" t="str">
            <v>Nduki Bronze</v>
          </cell>
          <cell r="H1709">
            <v>256</v>
          </cell>
          <cell r="I1709" t="str">
            <v>Kbps</v>
          </cell>
          <cell r="J1709">
            <v>0.25600000000000001</v>
          </cell>
          <cell r="P1709" t="str">
            <v>TZS</v>
          </cell>
          <cell r="Q1709" t="str">
            <v>?</v>
          </cell>
          <cell r="R1709" t="str">
            <v>?</v>
          </cell>
          <cell r="S1709">
            <v>45000</v>
          </cell>
          <cell r="W1709" t="str">
            <v>Yes</v>
          </cell>
          <cell r="X1709" t="str">
            <v>No</v>
          </cell>
          <cell r="Y1709" t="str">
            <v>No</v>
          </cell>
          <cell r="AA1709" t="str">
            <v>Yes</v>
          </cell>
          <cell r="AB1709">
            <v>0.18</v>
          </cell>
          <cell r="AC1709">
            <v>1672</v>
          </cell>
          <cell r="AD1709">
            <v>26.91</v>
          </cell>
          <cell r="AE1709">
            <v>626.5773461</v>
          </cell>
        </row>
        <row r="1710">
          <cell r="C1710" t="str">
            <v>Tanzania</v>
          </cell>
          <cell r="D1710" t="str">
            <v>TTCL [Tanzania]</v>
          </cell>
          <cell r="E1710" t="str">
            <v>ADSL</v>
          </cell>
          <cell r="F1710" t="str">
            <v>Nduki Silver</v>
          </cell>
          <cell r="H1710">
            <v>512</v>
          </cell>
          <cell r="I1710" t="str">
            <v>Kbps</v>
          </cell>
          <cell r="J1710">
            <v>0.51200000000000001</v>
          </cell>
          <cell r="P1710" t="str">
            <v>TZS</v>
          </cell>
          <cell r="Q1710" t="str">
            <v>?</v>
          </cell>
          <cell r="R1710" t="str">
            <v>?</v>
          </cell>
          <cell r="S1710">
            <v>85000</v>
          </cell>
          <cell r="W1710" t="str">
            <v>Yes</v>
          </cell>
          <cell r="X1710" t="str">
            <v>No</v>
          </cell>
          <cell r="Y1710" t="str">
            <v>No</v>
          </cell>
          <cell r="AA1710" t="str">
            <v>Yes</v>
          </cell>
          <cell r="AB1710">
            <v>0.18</v>
          </cell>
          <cell r="AC1710">
            <v>1672</v>
          </cell>
          <cell r="AD1710">
            <v>50.84</v>
          </cell>
          <cell r="AE1710">
            <v>626.5773461</v>
          </cell>
        </row>
        <row r="1711">
          <cell r="C1711" t="str">
            <v>Tanzania</v>
          </cell>
          <cell r="D1711" t="str">
            <v>TTCL [Tanzania]</v>
          </cell>
          <cell r="E1711" t="str">
            <v>ADSL</v>
          </cell>
          <cell r="F1711" t="str">
            <v>Nduki Gold</v>
          </cell>
          <cell r="H1711">
            <v>1</v>
          </cell>
          <cell r="I1711" t="str">
            <v>Mbps</v>
          </cell>
          <cell r="J1711">
            <v>1</v>
          </cell>
          <cell r="P1711" t="str">
            <v>TZS</v>
          </cell>
          <cell r="Q1711" t="str">
            <v>?</v>
          </cell>
          <cell r="R1711" t="str">
            <v>?</v>
          </cell>
          <cell r="S1711">
            <v>160000</v>
          </cell>
          <cell r="W1711" t="str">
            <v>Yes</v>
          </cell>
          <cell r="X1711" t="str">
            <v>No</v>
          </cell>
          <cell r="Y1711" t="str">
            <v>No</v>
          </cell>
          <cell r="AA1711" t="str">
            <v>Yes</v>
          </cell>
          <cell r="AB1711">
            <v>0.18</v>
          </cell>
          <cell r="AC1711">
            <v>1672</v>
          </cell>
          <cell r="AD1711">
            <v>95.69</v>
          </cell>
          <cell r="AE1711">
            <v>626.5773461</v>
          </cell>
        </row>
        <row r="1712">
          <cell r="C1712" t="str">
            <v>Tanzania</v>
          </cell>
          <cell r="D1712" t="str">
            <v>TTCL [Tanzania]</v>
          </cell>
          <cell r="E1712" t="str">
            <v>ADSL</v>
          </cell>
          <cell r="F1712" t="str">
            <v>Nduki Diamond</v>
          </cell>
          <cell r="H1712">
            <v>2</v>
          </cell>
          <cell r="I1712" t="str">
            <v>Mbps</v>
          </cell>
          <cell r="J1712">
            <v>2</v>
          </cell>
          <cell r="P1712" t="str">
            <v>TZS</v>
          </cell>
          <cell r="Q1712" t="str">
            <v>?</v>
          </cell>
          <cell r="R1712" t="str">
            <v>?</v>
          </cell>
          <cell r="S1712">
            <v>290000</v>
          </cell>
          <cell r="W1712" t="str">
            <v>Yes</v>
          </cell>
          <cell r="X1712" t="str">
            <v>No</v>
          </cell>
          <cell r="Y1712" t="str">
            <v>No</v>
          </cell>
          <cell r="AA1712" t="str">
            <v>Yes</v>
          </cell>
          <cell r="AB1712">
            <v>0.18</v>
          </cell>
          <cell r="AC1712">
            <v>1672</v>
          </cell>
          <cell r="AD1712">
            <v>173.44</v>
          </cell>
          <cell r="AE1712">
            <v>626.5773461</v>
          </cell>
        </row>
        <row r="1713">
          <cell r="C1713" t="str">
            <v>Tanzania</v>
          </cell>
          <cell r="D1713" t="str">
            <v>TTCL [Tanzania]</v>
          </cell>
          <cell r="E1713" t="str">
            <v>ADSL</v>
          </cell>
          <cell r="F1713" t="str">
            <v>Broadband packages</v>
          </cell>
          <cell r="H1713">
            <v>8</v>
          </cell>
          <cell r="I1713" t="str">
            <v>Mbps</v>
          </cell>
          <cell r="J1713">
            <v>8</v>
          </cell>
          <cell r="M1713">
            <v>3</v>
          </cell>
          <cell r="N1713" t="str">
            <v>GB</v>
          </cell>
          <cell r="O1713">
            <v>3</v>
          </cell>
          <cell r="P1713" t="str">
            <v>TZS</v>
          </cell>
          <cell r="Q1713" t="str">
            <v>?</v>
          </cell>
          <cell r="R1713" t="str">
            <v>?</v>
          </cell>
          <cell r="S1713">
            <v>45000</v>
          </cell>
          <cell r="W1713" t="str">
            <v>Yes</v>
          </cell>
          <cell r="X1713" t="str">
            <v>No</v>
          </cell>
          <cell r="Y1713" t="str">
            <v>No</v>
          </cell>
          <cell r="AA1713" t="str">
            <v>Yes</v>
          </cell>
          <cell r="AB1713">
            <v>0.18</v>
          </cell>
          <cell r="AC1713">
            <v>1672</v>
          </cell>
          <cell r="AD1713">
            <v>26.91</v>
          </cell>
          <cell r="AE1713">
            <v>626.5773461</v>
          </cell>
        </row>
        <row r="1714">
          <cell r="C1714" t="str">
            <v>Tanzania</v>
          </cell>
          <cell r="D1714" t="str">
            <v>TTCL [Tanzania]</v>
          </cell>
          <cell r="E1714" t="str">
            <v>ADSL</v>
          </cell>
          <cell r="F1714" t="str">
            <v>Broadband packages</v>
          </cell>
          <cell r="H1714">
            <v>8</v>
          </cell>
          <cell r="I1714" t="str">
            <v>Mbps</v>
          </cell>
          <cell r="J1714">
            <v>8</v>
          </cell>
          <cell r="M1714">
            <v>6</v>
          </cell>
          <cell r="N1714" t="str">
            <v>GB</v>
          </cell>
          <cell r="O1714">
            <v>6</v>
          </cell>
          <cell r="P1714" t="str">
            <v>TZS</v>
          </cell>
          <cell r="Q1714" t="str">
            <v>?</v>
          </cell>
          <cell r="R1714" t="str">
            <v>?</v>
          </cell>
          <cell r="S1714">
            <v>75000</v>
          </cell>
          <cell r="W1714" t="str">
            <v>Yes</v>
          </cell>
          <cell r="X1714" t="str">
            <v>No</v>
          </cell>
          <cell r="Y1714" t="str">
            <v>No</v>
          </cell>
          <cell r="AA1714" t="str">
            <v>Yes</v>
          </cell>
          <cell r="AB1714">
            <v>0.18</v>
          </cell>
          <cell r="AC1714">
            <v>1672</v>
          </cell>
          <cell r="AD1714">
            <v>44.86</v>
          </cell>
          <cell r="AE1714">
            <v>626.5773461</v>
          </cell>
        </row>
        <row r="1715">
          <cell r="C1715" t="str">
            <v>Tanzania</v>
          </cell>
          <cell r="D1715" t="str">
            <v>TTCL [Tanzania]</v>
          </cell>
          <cell r="E1715" t="str">
            <v>ADSL</v>
          </cell>
          <cell r="F1715" t="str">
            <v>Broadband packages</v>
          </cell>
          <cell r="H1715">
            <v>8</v>
          </cell>
          <cell r="I1715" t="str">
            <v>Mbps</v>
          </cell>
          <cell r="J1715">
            <v>8</v>
          </cell>
          <cell r="M1715">
            <v>10</v>
          </cell>
          <cell r="N1715" t="str">
            <v>GB</v>
          </cell>
          <cell r="O1715">
            <v>10</v>
          </cell>
          <cell r="P1715" t="str">
            <v>TZS</v>
          </cell>
          <cell r="Q1715" t="str">
            <v>?</v>
          </cell>
          <cell r="R1715" t="str">
            <v>?</v>
          </cell>
          <cell r="S1715">
            <v>115000</v>
          </cell>
          <cell r="W1715" t="str">
            <v>Yes</v>
          </cell>
          <cell r="X1715" t="str">
            <v>No</v>
          </cell>
          <cell r="Y1715" t="str">
            <v>No</v>
          </cell>
          <cell r="AA1715" t="str">
            <v>Yes</v>
          </cell>
          <cell r="AB1715">
            <v>0.18</v>
          </cell>
          <cell r="AC1715">
            <v>1672</v>
          </cell>
          <cell r="AD1715">
            <v>68.78</v>
          </cell>
          <cell r="AE1715">
            <v>626.5773461</v>
          </cell>
        </row>
        <row r="1716">
          <cell r="C1716" t="str">
            <v>Tanzania</v>
          </cell>
          <cell r="D1716" t="str">
            <v>TTCL [Tanzania]</v>
          </cell>
          <cell r="E1716" t="str">
            <v>ADSL</v>
          </cell>
          <cell r="F1716" t="str">
            <v>Broadband packages</v>
          </cell>
          <cell r="H1716">
            <v>8</v>
          </cell>
          <cell r="I1716" t="str">
            <v>Mbps</v>
          </cell>
          <cell r="J1716">
            <v>8</v>
          </cell>
          <cell r="M1716">
            <v>16</v>
          </cell>
          <cell r="N1716" t="str">
            <v>GB</v>
          </cell>
          <cell r="O1716">
            <v>16</v>
          </cell>
          <cell r="P1716" t="str">
            <v>TZS</v>
          </cell>
          <cell r="Q1716" t="str">
            <v>?</v>
          </cell>
          <cell r="R1716" t="str">
            <v>?</v>
          </cell>
          <cell r="S1716">
            <v>165000</v>
          </cell>
          <cell r="W1716" t="str">
            <v>Yes</v>
          </cell>
          <cell r="X1716" t="str">
            <v>No</v>
          </cell>
          <cell r="Y1716" t="str">
            <v>No</v>
          </cell>
          <cell r="AA1716" t="str">
            <v>Yes</v>
          </cell>
          <cell r="AB1716">
            <v>0.18</v>
          </cell>
          <cell r="AC1716">
            <v>1672</v>
          </cell>
          <cell r="AD1716">
            <v>98.68</v>
          </cell>
          <cell r="AE1716">
            <v>626.5773461</v>
          </cell>
        </row>
        <row r="1717">
          <cell r="C1717" t="str">
            <v>Tanzania</v>
          </cell>
          <cell r="D1717" t="str">
            <v>TTCL [Tanzania]</v>
          </cell>
          <cell r="E1717" t="str">
            <v>ADSL</v>
          </cell>
          <cell r="F1717" t="str">
            <v>Broadband packages</v>
          </cell>
          <cell r="H1717">
            <v>8</v>
          </cell>
          <cell r="I1717" t="str">
            <v>Mbps</v>
          </cell>
          <cell r="J1717">
            <v>8</v>
          </cell>
          <cell r="M1717">
            <v>24</v>
          </cell>
          <cell r="N1717" t="str">
            <v>GB</v>
          </cell>
          <cell r="O1717">
            <v>24</v>
          </cell>
          <cell r="P1717" t="str">
            <v>TZS</v>
          </cell>
          <cell r="Q1717" t="str">
            <v>?</v>
          </cell>
          <cell r="R1717" t="str">
            <v>?</v>
          </cell>
          <cell r="S1717">
            <v>225000</v>
          </cell>
          <cell r="W1717" t="str">
            <v>Yes</v>
          </cell>
          <cell r="X1717" t="str">
            <v>No</v>
          </cell>
          <cell r="Y1717" t="str">
            <v>No</v>
          </cell>
          <cell r="AA1717" t="str">
            <v>Yes</v>
          </cell>
          <cell r="AB1717">
            <v>0.18</v>
          </cell>
          <cell r="AC1717">
            <v>1672</v>
          </cell>
          <cell r="AD1717">
            <v>134.57</v>
          </cell>
          <cell r="AE1717">
            <v>626.5773461</v>
          </cell>
        </row>
        <row r="1718">
          <cell r="C1718" t="str">
            <v>Tanzania</v>
          </cell>
          <cell r="D1718" t="str">
            <v>TTCL [Tanzania]</v>
          </cell>
          <cell r="E1718" t="str">
            <v>ADSL</v>
          </cell>
          <cell r="F1718" t="str">
            <v>Broadband packages</v>
          </cell>
          <cell r="H1718">
            <v>8</v>
          </cell>
          <cell r="I1718" t="str">
            <v>Mbps</v>
          </cell>
          <cell r="J1718">
            <v>8</v>
          </cell>
          <cell r="M1718">
            <v>32</v>
          </cell>
          <cell r="N1718" t="str">
            <v>GB</v>
          </cell>
          <cell r="O1718">
            <v>32</v>
          </cell>
          <cell r="P1718" t="str">
            <v>TZS</v>
          </cell>
          <cell r="Q1718" t="str">
            <v>?</v>
          </cell>
          <cell r="R1718" t="str">
            <v>?</v>
          </cell>
          <cell r="S1718">
            <v>300000</v>
          </cell>
          <cell r="W1718" t="str">
            <v>Yes</v>
          </cell>
          <cell r="X1718" t="str">
            <v>No</v>
          </cell>
          <cell r="Y1718" t="str">
            <v>No</v>
          </cell>
          <cell r="AA1718" t="str">
            <v>Yes</v>
          </cell>
          <cell r="AB1718">
            <v>0.18</v>
          </cell>
          <cell r="AC1718">
            <v>1672</v>
          </cell>
          <cell r="AD1718">
            <v>179.43</v>
          </cell>
          <cell r="AE1718">
            <v>626.5773461</v>
          </cell>
        </row>
        <row r="1719">
          <cell r="C1719" t="str">
            <v>Tanzania</v>
          </cell>
          <cell r="D1719" t="str">
            <v>TTCL [Tanzania]</v>
          </cell>
          <cell r="E1719" t="str">
            <v>ADSL</v>
          </cell>
          <cell r="F1719" t="str">
            <v>Broadband packages</v>
          </cell>
          <cell r="H1719">
            <v>8</v>
          </cell>
          <cell r="I1719" t="str">
            <v>Mbps</v>
          </cell>
          <cell r="J1719">
            <v>8</v>
          </cell>
          <cell r="M1719">
            <v>50</v>
          </cell>
          <cell r="N1719" t="str">
            <v>GB</v>
          </cell>
          <cell r="O1719">
            <v>50</v>
          </cell>
          <cell r="P1719" t="str">
            <v>TZS</v>
          </cell>
          <cell r="Q1719" t="str">
            <v>?</v>
          </cell>
          <cell r="R1719" t="str">
            <v>?</v>
          </cell>
          <cell r="S1719">
            <v>375000</v>
          </cell>
          <cell r="W1719" t="str">
            <v>Yes</v>
          </cell>
          <cell r="X1719" t="str">
            <v>No</v>
          </cell>
          <cell r="Y1719" t="str">
            <v>No</v>
          </cell>
          <cell r="AA1719" t="str">
            <v>Yes</v>
          </cell>
          <cell r="AB1719">
            <v>0.18</v>
          </cell>
          <cell r="AC1719">
            <v>1672</v>
          </cell>
          <cell r="AD1719">
            <v>224.28</v>
          </cell>
          <cell r="AE1719">
            <v>626.5773461</v>
          </cell>
        </row>
        <row r="1720">
          <cell r="C1720" t="str">
            <v>Tanzania</v>
          </cell>
          <cell r="D1720" t="str">
            <v>TTCL [Tanzania]</v>
          </cell>
          <cell r="E1720" t="str">
            <v>ADSL</v>
          </cell>
          <cell r="F1720" t="str">
            <v>Broadband packages</v>
          </cell>
          <cell r="H1720">
            <v>8</v>
          </cell>
          <cell r="I1720" t="str">
            <v>Mbps</v>
          </cell>
          <cell r="J1720">
            <v>8</v>
          </cell>
          <cell r="M1720">
            <v>100</v>
          </cell>
          <cell r="N1720" t="str">
            <v>GB</v>
          </cell>
          <cell r="O1720">
            <v>100</v>
          </cell>
          <cell r="P1720" t="str">
            <v>TZS</v>
          </cell>
          <cell r="Q1720" t="str">
            <v>?</v>
          </cell>
          <cell r="R1720" t="str">
            <v>?</v>
          </cell>
          <cell r="S1720">
            <v>465000</v>
          </cell>
          <cell r="W1720" t="str">
            <v>Yes</v>
          </cell>
          <cell r="X1720" t="str">
            <v>No</v>
          </cell>
          <cell r="Y1720" t="str">
            <v>No</v>
          </cell>
          <cell r="AA1720" t="str">
            <v>Yes</v>
          </cell>
          <cell r="AB1720">
            <v>0.18</v>
          </cell>
          <cell r="AC1720">
            <v>1672</v>
          </cell>
          <cell r="AD1720">
            <v>278.11</v>
          </cell>
          <cell r="AE1720">
            <v>626.5773461</v>
          </cell>
        </row>
        <row r="1721">
          <cell r="C1721" t="str">
            <v>Tanzania</v>
          </cell>
          <cell r="D1721" t="str">
            <v>TTCL [Tanzania]</v>
          </cell>
          <cell r="E1721" t="str">
            <v>ADSL</v>
          </cell>
          <cell r="F1721" t="str">
            <v>Broadband packages</v>
          </cell>
          <cell r="H1721">
            <v>8</v>
          </cell>
          <cell r="I1721" t="str">
            <v>Mbps</v>
          </cell>
          <cell r="J1721">
            <v>8</v>
          </cell>
          <cell r="M1721">
            <v>180</v>
          </cell>
          <cell r="N1721" t="str">
            <v>GB</v>
          </cell>
          <cell r="O1721">
            <v>180</v>
          </cell>
          <cell r="P1721" t="str">
            <v>TZS</v>
          </cell>
          <cell r="Q1721" t="str">
            <v>?</v>
          </cell>
          <cell r="R1721" t="str">
            <v>?</v>
          </cell>
          <cell r="S1721">
            <v>730000</v>
          </cell>
          <cell r="W1721" t="str">
            <v>Yes</v>
          </cell>
          <cell r="X1721" t="str">
            <v>No</v>
          </cell>
          <cell r="Y1721" t="str">
            <v>No</v>
          </cell>
          <cell r="AA1721" t="str">
            <v>Yes</v>
          </cell>
          <cell r="AB1721">
            <v>0.18</v>
          </cell>
          <cell r="AC1721">
            <v>1672</v>
          </cell>
          <cell r="AD1721">
            <v>436.6</v>
          </cell>
          <cell r="AE1721">
            <v>626.5773461</v>
          </cell>
        </row>
        <row r="1722">
          <cell r="C1722" t="str">
            <v>Tanzania</v>
          </cell>
          <cell r="D1722" t="str">
            <v>TTCL [Tanzania]</v>
          </cell>
          <cell r="E1722" t="str">
            <v>ADSL</v>
          </cell>
          <cell r="F1722" t="str">
            <v>Broadband packages</v>
          </cell>
          <cell r="H1722">
            <v>8</v>
          </cell>
          <cell r="I1722" t="str">
            <v>Mbps</v>
          </cell>
          <cell r="J1722">
            <v>8</v>
          </cell>
          <cell r="M1722">
            <v>240</v>
          </cell>
          <cell r="N1722" t="str">
            <v>GB</v>
          </cell>
          <cell r="O1722">
            <v>240</v>
          </cell>
          <cell r="P1722" t="str">
            <v>TZS</v>
          </cell>
          <cell r="Q1722" t="str">
            <v>?</v>
          </cell>
          <cell r="R1722" t="str">
            <v>?</v>
          </cell>
          <cell r="S1722">
            <v>1000000</v>
          </cell>
          <cell r="W1722" t="str">
            <v>Yes</v>
          </cell>
          <cell r="X1722" t="str">
            <v>No</v>
          </cell>
          <cell r="Y1722" t="str">
            <v>No</v>
          </cell>
          <cell r="AA1722" t="str">
            <v>Yes</v>
          </cell>
          <cell r="AB1722">
            <v>0.18</v>
          </cell>
          <cell r="AC1722">
            <v>1672</v>
          </cell>
          <cell r="AD1722">
            <v>598.09</v>
          </cell>
          <cell r="AE1722">
            <v>626.5773461</v>
          </cell>
        </row>
        <row r="1723">
          <cell r="C1723" t="str">
            <v>Tanzania</v>
          </cell>
          <cell r="D1723" t="str">
            <v>TTCL [Tanzania]</v>
          </cell>
          <cell r="E1723" t="str">
            <v>ADSL</v>
          </cell>
          <cell r="F1723" t="str">
            <v>Broadband packages</v>
          </cell>
          <cell r="H1723">
            <v>8</v>
          </cell>
          <cell r="I1723" t="str">
            <v>Mbps</v>
          </cell>
          <cell r="J1723">
            <v>8</v>
          </cell>
          <cell r="M1723">
            <v>320</v>
          </cell>
          <cell r="N1723" t="str">
            <v>GB</v>
          </cell>
          <cell r="O1723">
            <v>320</v>
          </cell>
          <cell r="P1723" t="str">
            <v>TZS</v>
          </cell>
          <cell r="Q1723" t="str">
            <v>?</v>
          </cell>
          <cell r="R1723" t="str">
            <v>?</v>
          </cell>
          <cell r="S1723">
            <v>1210000</v>
          </cell>
          <cell r="W1723" t="str">
            <v>Yes</v>
          </cell>
          <cell r="X1723" t="str">
            <v>No</v>
          </cell>
          <cell r="Y1723" t="str">
            <v>No</v>
          </cell>
          <cell r="AA1723" t="str">
            <v>Yes</v>
          </cell>
          <cell r="AB1723">
            <v>0.18</v>
          </cell>
          <cell r="AC1723">
            <v>1672</v>
          </cell>
          <cell r="AD1723">
            <v>723.68</v>
          </cell>
          <cell r="AE1723">
            <v>626.5773461</v>
          </cell>
        </row>
        <row r="1724">
          <cell r="C1724" t="str">
            <v>Tanzania</v>
          </cell>
          <cell r="D1724" t="str">
            <v>TTCL [Tanzania]</v>
          </cell>
          <cell r="E1724" t="str">
            <v>ADSL</v>
          </cell>
          <cell r="F1724" t="str">
            <v>Broadband packages</v>
          </cell>
          <cell r="H1724">
            <v>8</v>
          </cell>
          <cell r="I1724" t="str">
            <v>Mbps</v>
          </cell>
          <cell r="J1724">
            <v>8</v>
          </cell>
          <cell r="M1724">
            <v>450</v>
          </cell>
          <cell r="N1724" t="str">
            <v>GB</v>
          </cell>
          <cell r="O1724">
            <v>450</v>
          </cell>
          <cell r="P1724" t="str">
            <v>TZS</v>
          </cell>
          <cell r="Q1724" t="str">
            <v>?</v>
          </cell>
          <cell r="R1724" t="str">
            <v>?</v>
          </cell>
          <cell r="S1724">
            <v>1550000</v>
          </cell>
          <cell r="W1724" t="str">
            <v>Yes</v>
          </cell>
          <cell r="X1724" t="str">
            <v>No</v>
          </cell>
          <cell r="Y1724" t="str">
            <v>No</v>
          </cell>
          <cell r="AA1724" t="str">
            <v>Yes</v>
          </cell>
          <cell r="AB1724">
            <v>0.18</v>
          </cell>
          <cell r="AC1724">
            <v>1672</v>
          </cell>
          <cell r="AD1724">
            <v>927.03</v>
          </cell>
          <cell r="AE1724">
            <v>626.5773461</v>
          </cell>
        </row>
        <row r="1725">
          <cell r="C1725" t="str">
            <v>Tanzania</v>
          </cell>
          <cell r="D1725" t="str">
            <v>TTCL [Tanzania]</v>
          </cell>
          <cell r="E1725" t="str">
            <v>ADSL</v>
          </cell>
          <cell r="F1725" t="str">
            <v>Broadband packages</v>
          </cell>
          <cell r="H1725">
            <v>8</v>
          </cell>
          <cell r="I1725" t="str">
            <v>Mbps</v>
          </cell>
          <cell r="J1725">
            <v>8</v>
          </cell>
          <cell r="M1725">
            <v>520</v>
          </cell>
          <cell r="N1725" t="str">
            <v>GB</v>
          </cell>
          <cell r="O1725">
            <v>520</v>
          </cell>
          <cell r="P1725" t="str">
            <v>TZS</v>
          </cell>
          <cell r="Q1725" t="str">
            <v>?</v>
          </cell>
          <cell r="R1725" t="str">
            <v>?</v>
          </cell>
          <cell r="S1725">
            <v>1800000</v>
          </cell>
          <cell r="W1725" t="str">
            <v>Yes</v>
          </cell>
          <cell r="X1725" t="str">
            <v>No</v>
          </cell>
          <cell r="Y1725" t="str">
            <v>No</v>
          </cell>
          <cell r="AA1725" t="str">
            <v>Yes</v>
          </cell>
          <cell r="AB1725">
            <v>0.18</v>
          </cell>
          <cell r="AC1725">
            <v>1672</v>
          </cell>
          <cell r="AD1725">
            <v>1076.56</v>
          </cell>
          <cell r="AE1725">
            <v>626.5773461</v>
          </cell>
        </row>
        <row r="1726">
          <cell r="C1726" t="str">
            <v>Tanzania</v>
          </cell>
          <cell r="D1726" t="str">
            <v>TTCL [Tanzania]</v>
          </cell>
          <cell r="E1726" t="str">
            <v>ADSL</v>
          </cell>
          <cell r="F1726" t="str">
            <v>Broadband packages</v>
          </cell>
          <cell r="H1726">
            <v>8</v>
          </cell>
          <cell r="I1726" t="str">
            <v>Mbps</v>
          </cell>
          <cell r="J1726">
            <v>8</v>
          </cell>
          <cell r="M1726">
            <v>700</v>
          </cell>
          <cell r="N1726" t="str">
            <v>GB</v>
          </cell>
          <cell r="O1726">
            <v>700</v>
          </cell>
          <cell r="P1726" t="str">
            <v>TZS</v>
          </cell>
          <cell r="Q1726" t="str">
            <v>?</v>
          </cell>
          <cell r="R1726" t="str">
            <v>?</v>
          </cell>
          <cell r="S1726">
            <v>2340000</v>
          </cell>
          <cell r="W1726" t="str">
            <v>Yes</v>
          </cell>
          <cell r="X1726" t="str">
            <v>No</v>
          </cell>
          <cell r="Y1726" t="str">
            <v>No</v>
          </cell>
          <cell r="AA1726" t="str">
            <v>Yes</v>
          </cell>
          <cell r="AB1726">
            <v>0.18</v>
          </cell>
          <cell r="AC1726">
            <v>1672</v>
          </cell>
          <cell r="AD1726">
            <v>1399.52</v>
          </cell>
          <cell r="AE1726">
            <v>626.5773461</v>
          </cell>
        </row>
        <row r="1727">
          <cell r="C1727" t="str">
            <v>Tanzania</v>
          </cell>
          <cell r="D1727" t="str">
            <v>TTCL [Tanzania]</v>
          </cell>
          <cell r="E1727" t="str">
            <v>EVDO</v>
          </cell>
          <cell r="F1727" t="str">
            <v>EVDO</v>
          </cell>
          <cell r="H1727">
            <v>3.1</v>
          </cell>
          <cell r="I1727" t="str">
            <v>Mbps</v>
          </cell>
          <cell r="J1727">
            <v>3.1</v>
          </cell>
          <cell r="M1727">
            <v>1.5</v>
          </cell>
          <cell r="N1727" t="str">
            <v>GB</v>
          </cell>
          <cell r="O1727">
            <v>1.5</v>
          </cell>
          <cell r="P1727" t="str">
            <v>TZS</v>
          </cell>
          <cell r="Q1727" t="str">
            <v>?</v>
          </cell>
          <cell r="R1727" t="str">
            <v>?</v>
          </cell>
          <cell r="S1727">
            <v>12500</v>
          </cell>
          <cell r="W1727" t="str">
            <v>No</v>
          </cell>
          <cell r="X1727" t="str">
            <v>No</v>
          </cell>
          <cell r="Y1727" t="str">
            <v>No</v>
          </cell>
          <cell r="AA1727" t="str">
            <v>Yes</v>
          </cell>
          <cell r="AB1727">
            <v>0.18</v>
          </cell>
          <cell r="AC1727">
            <v>1672</v>
          </cell>
          <cell r="AD1727">
            <v>7.48</v>
          </cell>
          <cell r="AE1727">
            <v>626.5773461</v>
          </cell>
        </row>
        <row r="1728">
          <cell r="C1728" t="str">
            <v>Tanzania</v>
          </cell>
          <cell r="D1728" t="str">
            <v>TTCL [Tanzania]</v>
          </cell>
          <cell r="E1728" t="str">
            <v>EVDO</v>
          </cell>
          <cell r="F1728" t="str">
            <v>EVDO</v>
          </cell>
          <cell r="H1728">
            <v>3.1</v>
          </cell>
          <cell r="I1728" t="str">
            <v>Mbps</v>
          </cell>
          <cell r="J1728">
            <v>3.1</v>
          </cell>
          <cell r="M1728">
            <v>35</v>
          </cell>
          <cell r="N1728" t="str">
            <v>GB</v>
          </cell>
          <cell r="O1728">
            <v>35</v>
          </cell>
          <cell r="P1728" t="str">
            <v>TZS</v>
          </cell>
          <cell r="Q1728" t="str">
            <v>?</v>
          </cell>
          <cell r="R1728" t="str">
            <v>?</v>
          </cell>
          <cell r="S1728">
            <v>18000</v>
          </cell>
          <cell r="W1728" t="str">
            <v>No</v>
          </cell>
          <cell r="X1728" t="str">
            <v>No</v>
          </cell>
          <cell r="Y1728" t="str">
            <v>No</v>
          </cell>
          <cell r="AA1728" t="str">
            <v>Yes</v>
          </cell>
          <cell r="AB1728">
            <v>0.18</v>
          </cell>
          <cell r="AC1728">
            <v>1672</v>
          </cell>
          <cell r="AD1728">
            <v>10.77</v>
          </cell>
          <cell r="AE1728">
            <v>626.5773461</v>
          </cell>
        </row>
        <row r="1729">
          <cell r="C1729" t="str">
            <v>Tanzania</v>
          </cell>
          <cell r="D1729" t="str">
            <v>TTCL [Tanzania]</v>
          </cell>
          <cell r="E1729" t="str">
            <v>EVDO</v>
          </cell>
          <cell r="F1729" t="str">
            <v>EVDO</v>
          </cell>
          <cell r="H1729">
            <v>3.1</v>
          </cell>
          <cell r="I1729" t="str">
            <v>Mbps</v>
          </cell>
          <cell r="J1729">
            <v>3.1</v>
          </cell>
          <cell r="M1729">
            <v>4</v>
          </cell>
          <cell r="N1729" t="str">
            <v>GB</v>
          </cell>
          <cell r="O1729">
            <v>4</v>
          </cell>
          <cell r="P1729" t="str">
            <v>TZS</v>
          </cell>
          <cell r="Q1729" t="str">
            <v>?</v>
          </cell>
          <cell r="R1729" t="str">
            <v>?</v>
          </cell>
          <cell r="S1729">
            <v>28000</v>
          </cell>
          <cell r="W1729" t="str">
            <v>No</v>
          </cell>
          <cell r="X1729" t="str">
            <v>No</v>
          </cell>
          <cell r="Y1729" t="str">
            <v>No</v>
          </cell>
          <cell r="AA1729" t="str">
            <v>Yes</v>
          </cell>
          <cell r="AB1729">
            <v>0.18</v>
          </cell>
          <cell r="AC1729">
            <v>1672</v>
          </cell>
          <cell r="AD1729">
            <v>16.75</v>
          </cell>
          <cell r="AE1729">
            <v>626.5773461</v>
          </cell>
        </row>
        <row r="1730">
          <cell r="C1730" t="str">
            <v>Thailand</v>
          </cell>
          <cell r="D1730" t="str">
            <v>True [Thailand]</v>
          </cell>
          <cell r="E1730" t="str">
            <v>xDSL</v>
          </cell>
          <cell r="F1730" t="str">
            <v>High Quality Internet</v>
          </cell>
          <cell r="H1730">
            <v>10</v>
          </cell>
          <cell r="I1730" t="str">
            <v>Mbps</v>
          </cell>
          <cell r="J1730">
            <v>10</v>
          </cell>
          <cell r="K1730">
            <v>1</v>
          </cell>
          <cell r="L1730" t="str">
            <v>Mbps</v>
          </cell>
          <cell r="P1730" t="str">
            <v>THB</v>
          </cell>
          <cell r="Q1730" t="str">
            <v>?</v>
          </cell>
          <cell r="R1730">
            <v>0</v>
          </cell>
          <cell r="S1730">
            <v>599</v>
          </cell>
          <cell r="W1730" t="str">
            <v>?</v>
          </cell>
          <cell r="X1730" t="str">
            <v>No</v>
          </cell>
          <cell r="Y1730" t="str">
            <v>No</v>
          </cell>
          <cell r="AA1730" t="str">
            <v>?</v>
          </cell>
          <cell r="AB1730">
            <v>7.0000000000000007E-2</v>
          </cell>
          <cell r="AC1730">
            <v>32.42</v>
          </cell>
          <cell r="AD1730">
            <v>18.48</v>
          </cell>
          <cell r="AE1730">
            <v>12.33945179</v>
          </cell>
        </row>
        <row r="1731">
          <cell r="C1731" t="str">
            <v>Thailand</v>
          </cell>
          <cell r="D1731" t="str">
            <v>True [Thailand]</v>
          </cell>
          <cell r="E1731" t="str">
            <v>xDSL</v>
          </cell>
          <cell r="F1731" t="str">
            <v>High Quality Internet</v>
          </cell>
          <cell r="H1731">
            <v>16</v>
          </cell>
          <cell r="I1731" t="str">
            <v>Mbps</v>
          </cell>
          <cell r="J1731">
            <v>16</v>
          </cell>
          <cell r="K1731">
            <v>1</v>
          </cell>
          <cell r="L1731" t="str">
            <v>Mbps</v>
          </cell>
          <cell r="P1731" t="str">
            <v>THB</v>
          </cell>
          <cell r="Q1731" t="str">
            <v>?</v>
          </cell>
          <cell r="R1731">
            <v>0</v>
          </cell>
          <cell r="S1731">
            <v>899</v>
          </cell>
          <cell r="W1731" t="str">
            <v>?</v>
          </cell>
          <cell r="X1731" t="str">
            <v>No</v>
          </cell>
          <cell r="Y1731" t="str">
            <v>No</v>
          </cell>
          <cell r="AA1731" t="str">
            <v>?</v>
          </cell>
          <cell r="AB1731">
            <v>7.0000000000000007E-2</v>
          </cell>
          <cell r="AC1731">
            <v>32.42</v>
          </cell>
          <cell r="AD1731">
            <v>27.73</v>
          </cell>
          <cell r="AE1731">
            <v>12.33945179</v>
          </cell>
        </row>
        <row r="1732">
          <cell r="C1732" t="str">
            <v>Thailand</v>
          </cell>
          <cell r="D1732" t="str">
            <v>True [Thailand]</v>
          </cell>
          <cell r="E1732" t="str">
            <v>xDSL</v>
          </cell>
          <cell r="F1732" t="str">
            <v>High Quality Internet</v>
          </cell>
          <cell r="H1732">
            <v>20</v>
          </cell>
          <cell r="I1732" t="str">
            <v>Mbps</v>
          </cell>
          <cell r="J1732">
            <v>20</v>
          </cell>
          <cell r="K1732">
            <v>5</v>
          </cell>
          <cell r="L1732" t="str">
            <v>Mbps</v>
          </cell>
          <cell r="P1732" t="str">
            <v>THB</v>
          </cell>
          <cell r="Q1732" t="str">
            <v>?</v>
          </cell>
          <cell r="R1732">
            <v>0</v>
          </cell>
          <cell r="S1732">
            <v>2299</v>
          </cell>
          <cell r="W1732" t="str">
            <v>?</v>
          </cell>
          <cell r="X1732" t="str">
            <v>No</v>
          </cell>
          <cell r="Y1732" t="str">
            <v>No</v>
          </cell>
          <cell r="AA1732" t="str">
            <v>?</v>
          </cell>
          <cell r="AB1732">
            <v>7.0000000000000007E-2</v>
          </cell>
          <cell r="AC1732">
            <v>32.42</v>
          </cell>
          <cell r="AD1732">
            <v>70.91</v>
          </cell>
          <cell r="AE1732">
            <v>12.33945179</v>
          </cell>
        </row>
        <row r="1733">
          <cell r="C1733" t="str">
            <v>Thailand</v>
          </cell>
          <cell r="D1733" t="str">
            <v>True [Thailand]</v>
          </cell>
          <cell r="E1733" t="str">
            <v>xDSL</v>
          </cell>
          <cell r="F1733" t="str">
            <v>High Quality Internet</v>
          </cell>
          <cell r="H1733">
            <v>30</v>
          </cell>
          <cell r="I1733" t="str">
            <v>Mbps</v>
          </cell>
          <cell r="J1733">
            <v>30</v>
          </cell>
          <cell r="K1733">
            <v>5</v>
          </cell>
          <cell r="L1733" t="str">
            <v>Mbps</v>
          </cell>
          <cell r="P1733" t="str">
            <v>THB</v>
          </cell>
          <cell r="Q1733" t="str">
            <v>?</v>
          </cell>
          <cell r="R1733">
            <v>0</v>
          </cell>
          <cell r="S1733">
            <v>2999</v>
          </cell>
          <cell r="W1733" t="str">
            <v>?</v>
          </cell>
          <cell r="X1733" t="str">
            <v>No</v>
          </cell>
          <cell r="Y1733" t="str">
            <v>No</v>
          </cell>
          <cell r="AA1733" t="str">
            <v>?</v>
          </cell>
          <cell r="AB1733">
            <v>7.0000000000000007E-2</v>
          </cell>
          <cell r="AC1733">
            <v>32.42</v>
          </cell>
          <cell r="AD1733">
            <v>92.5</v>
          </cell>
          <cell r="AE1733">
            <v>12.33945179</v>
          </cell>
        </row>
        <row r="1734">
          <cell r="C1734" t="str">
            <v>Thailand</v>
          </cell>
          <cell r="D1734" t="str">
            <v>True [Thailand]</v>
          </cell>
          <cell r="E1734" t="str">
            <v>xDSL</v>
          </cell>
          <cell r="F1734" t="str">
            <v>High Quality Internet</v>
          </cell>
          <cell r="H1734">
            <v>50</v>
          </cell>
          <cell r="I1734" t="str">
            <v>Mbps</v>
          </cell>
          <cell r="J1734">
            <v>50</v>
          </cell>
          <cell r="K1734">
            <v>10</v>
          </cell>
          <cell r="L1734" t="str">
            <v>Mbps</v>
          </cell>
          <cell r="P1734" t="str">
            <v>THB</v>
          </cell>
          <cell r="Q1734" t="str">
            <v>?</v>
          </cell>
          <cell r="R1734">
            <v>0</v>
          </cell>
          <cell r="S1734">
            <v>3599</v>
          </cell>
          <cell r="W1734" t="str">
            <v>?</v>
          </cell>
          <cell r="X1734" t="str">
            <v>No</v>
          </cell>
          <cell r="Y1734" t="str">
            <v>No</v>
          </cell>
          <cell r="AA1734" t="str">
            <v>?</v>
          </cell>
          <cell r="AB1734">
            <v>7.0000000000000007E-2</v>
          </cell>
          <cell r="AC1734">
            <v>32.42</v>
          </cell>
          <cell r="AD1734">
            <v>111.01</v>
          </cell>
          <cell r="AE1734">
            <v>12.33945179</v>
          </cell>
        </row>
        <row r="1735">
          <cell r="C1735" t="str">
            <v>Thailand</v>
          </cell>
          <cell r="D1735" t="str">
            <v>True [Thailand]</v>
          </cell>
          <cell r="E1735" t="str">
            <v>HFC</v>
          </cell>
          <cell r="F1735" t="str">
            <v>High Quality Internet</v>
          </cell>
          <cell r="H1735">
            <v>20</v>
          </cell>
          <cell r="I1735" t="str">
            <v>Mbps</v>
          </cell>
          <cell r="J1735">
            <v>20</v>
          </cell>
          <cell r="K1735">
            <v>2</v>
          </cell>
          <cell r="L1735" t="str">
            <v>Mbps</v>
          </cell>
          <cell r="P1735" t="str">
            <v>THB</v>
          </cell>
          <cell r="Q1735" t="str">
            <v>?</v>
          </cell>
          <cell r="R1735" t="str">
            <v>?</v>
          </cell>
          <cell r="S1735">
            <v>2999</v>
          </cell>
          <cell r="W1735" t="str">
            <v>?</v>
          </cell>
          <cell r="X1735" t="str">
            <v>No</v>
          </cell>
          <cell r="Y1735" t="str">
            <v>No</v>
          </cell>
          <cell r="AA1735" t="str">
            <v>?</v>
          </cell>
          <cell r="AB1735">
            <v>7.0000000000000007E-2</v>
          </cell>
          <cell r="AC1735">
            <v>32.42</v>
          </cell>
          <cell r="AD1735">
            <v>92.5</v>
          </cell>
          <cell r="AE1735">
            <v>12.33945179</v>
          </cell>
        </row>
        <row r="1736">
          <cell r="C1736" t="str">
            <v>Thailand</v>
          </cell>
          <cell r="D1736" t="str">
            <v>True [Thailand]</v>
          </cell>
          <cell r="E1736" t="str">
            <v>HFC</v>
          </cell>
          <cell r="F1736" t="str">
            <v>High Quality Internet</v>
          </cell>
          <cell r="H1736">
            <v>50</v>
          </cell>
          <cell r="I1736" t="str">
            <v>Mbps</v>
          </cell>
          <cell r="J1736">
            <v>50</v>
          </cell>
          <cell r="K1736">
            <v>5</v>
          </cell>
          <cell r="L1736" t="str">
            <v>Mbps</v>
          </cell>
          <cell r="P1736" t="str">
            <v>THB</v>
          </cell>
          <cell r="Q1736" t="str">
            <v>?</v>
          </cell>
          <cell r="R1736" t="str">
            <v>?</v>
          </cell>
          <cell r="S1736">
            <v>4399</v>
          </cell>
          <cell r="W1736" t="str">
            <v>?</v>
          </cell>
          <cell r="X1736" t="str">
            <v>No</v>
          </cell>
          <cell r="Y1736" t="str">
            <v>No</v>
          </cell>
          <cell r="AA1736" t="str">
            <v>?</v>
          </cell>
          <cell r="AB1736">
            <v>7.0000000000000007E-2</v>
          </cell>
          <cell r="AC1736">
            <v>32.42</v>
          </cell>
          <cell r="AD1736">
            <v>135.69</v>
          </cell>
          <cell r="AE1736">
            <v>12.33945179</v>
          </cell>
        </row>
        <row r="1737">
          <cell r="C1737" t="str">
            <v>Thailand</v>
          </cell>
          <cell r="D1737" t="str">
            <v>True [Thailand]</v>
          </cell>
          <cell r="E1737" t="str">
            <v>HFC</v>
          </cell>
          <cell r="F1737" t="str">
            <v>High Quality Internet</v>
          </cell>
          <cell r="H1737">
            <v>100</v>
          </cell>
          <cell r="I1737" t="str">
            <v>Mbps</v>
          </cell>
          <cell r="J1737">
            <v>100</v>
          </cell>
          <cell r="K1737">
            <v>10</v>
          </cell>
          <cell r="L1737" t="str">
            <v>Mbps</v>
          </cell>
          <cell r="P1737" t="str">
            <v>THB</v>
          </cell>
          <cell r="Q1737" t="str">
            <v>?</v>
          </cell>
          <cell r="R1737" t="str">
            <v>?</v>
          </cell>
          <cell r="S1737">
            <v>7199</v>
          </cell>
          <cell r="W1737" t="str">
            <v>?</v>
          </cell>
          <cell r="X1737" t="str">
            <v>No</v>
          </cell>
          <cell r="Y1737" t="str">
            <v>No</v>
          </cell>
          <cell r="AA1737" t="str">
            <v>?</v>
          </cell>
          <cell r="AB1737">
            <v>7.0000000000000007E-2</v>
          </cell>
          <cell r="AC1737">
            <v>32.42</v>
          </cell>
          <cell r="AD1737">
            <v>222.05</v>
          </cell>
          <cell r="AE1737">
            <v>12.33945179</v>
          </cell>
        </row>
        <row r="1738">
          <cell r="C1738" t="str">
            <v>Thailand</v>
          </cell>
          <cell r="D1738" t="str">
            <v>True [Thailand]</v>
          </cell>
          <cell r="E1738" t="str">
            <v>HFC</v>
          </cell>
          <cell r="F1738" t="str">
            <v>High Quality Internet</v>
          </cell>
          <cell r="H1738">
            <v>200</v>
          </cell>
          <cell r="I1738" t="str">
            <v>Mbps</v>
          </cell>
          <cell r="J1738">
            <v>200</v>
          </cell>
          <cell r="K1738">
            <v>15</v>
          </cell>
          <cell r="L1738" t="str">
            <v>Mbps</v>
          </cell>
          <cell r="P1738" t="str">
            <v>THB</v>
          </cell>
          <cell r="Q1738" t="str">
            <v>?</v>
          </cell>
          <cell r="R1738" t="str">
            <v>?</v>
          </cell>
          <cell r="S1738">
            <v>12999</v>
          </cell>
          <cell r="W1738" t="str">
            <v>?</v>
          </cell>
          <cell r="X1738" t="str">
            <v>No</v>
          </cell>
          <cell r="Y1738" t="str">
            <v>No</v>
          </cell>
          <cell r="AA1738" t="str">
            <v>?</v>
          </cell>
          <cell r="AB1738">
            <v>7.0000000000000007E-2</v>
          </cell>
          <cell r="AC1738">
            <v>32.42</v>
          </cell>
          <cell r="AD1738">
            <v>400.96</v>
          </cell>
          <cell r="AE1738">
            <v>12.33945179</v>
          </cell>
        </row>
        <row r="1739">
          <cell r="C1739" t="str">
            <v>Thailand</v>
          </cell>
          <cell r="D1739" t="str">
            <v>3BB [Thailand]</v>
          </cell>
          <cell r="E1739" t="str">
            <v>ADSL</v>
          </cell>
          <cell r="F1739" t="str">
            <v>3BB Broadband</v>
          </cell>
          <cell r="H1739">
            <v>10</v>
          </cell>
          <cell r="I1739" t="str">
            <v>Mbps</v>
          </cell>
          <cell r="J1739">
            <v>10</v>
          </cell>
          <cell r="K1739">
            <v>512</v>
          </cell>
          <cell r="L1739" t="str">
            <v>Kbps</v>
          </cell>
          <cell r="P1739" t="str">
            <v>THB</v>
          </cell>
          <cell r="Q1739" t="str">
            <v>?</v>
          </cell>
          <cell r="R1739" t="str">
            <v>?</v>
          </cell>
          <cell r="S1739">
            <v>590</v>
          </cell>
          <cell r="W1739" t="str">
            <v>?</v>
          </cell>
          <cell r="X1739" t="str">
            <v>No</v>
          </cell>
          <cell r="Y1739" t="str">
            <v>No</v>
          </cell>
          <cell r="AA1739" t="str">
            <v>?</v>
          </cell>
          <cell r="AB1739">
            <v>7.0000000000000007E-2</v>
          </cell>
          <cell r="AC1739">
            <v>32.42</v>
          </cell>
          <cell r="AD1739">
            <v>18.2</v>
          </cell>
          <cell r="AE1739">
            <v>12.33945179</v>
          </cell>
        </row>
        <row r="1740">
          <cell r="C1740" t="str">
            <v>Thailand</v>
          </cell>
          <cell r="D1740" t="str">
            <v>3BB [Thailand]</v>
          </cell>
          <cell r="E1740" t="str">
            <v>ADSL</v>
          </cell>
          <cell r="F1740" t="str">
            <v>3BB Broadband</v>
          </cell>
          <cell r="H1740">
            <v>15</v>
          </cell>
          <cell r="I1740" t="str">
            <v>Mbps</v>
          </cell>
          <cell r="J1740">
            <v>15</v>
          </cell>
          <cell r="K1740">
            <v>1</v>
          </cell>
          <cell r="L1740" t="str">
            <v>Mbps</v>
          </cell>
          <cell r="P1740" t="str">
            <v>THB</v>
          </cell>
          <cell r="Q1740" t="str">
            <v>?</v>
          </cell>
          <cell r="R1740" t="str">
            <v>?</v>
          </cell>
          <cell r="S1740">
            <v>900</v>
          </cell>
          <cell r="W1740" t="str">
            <v>?</v>
          </cell>
          <cell r="X1740" t="str">
            <v>No</v>
          </cell>
          <cell r="Y1740" t="str">
            <v>No</v>
          </cell>
          <cell r="AA1740" t="str">
            <v>?</v>
          </cell>
          <cell r="AB1740">
            <v>7.0000000000000007E-2</v>
          </cell>
          <cell r="AC1740">
            <v>32.42</v>
          </cell>
          <cell r="AD1740">
            <v>27.76</v>
          </cell>
          <cell r="AE1740">
            <v>12.33945179</v>
          </cell>
        </row>
        <row r="1741">
          <cell r="C1741" t="str">
            <v>Thailand</v>
          </cell>
          <cell r="D1741" t="str">
            <v>3BB [Thailand]</v>
          </cell>
          <cell r="E1741" t="str">
            <v>VDSL</v>
          </cell>
          <cell r="F1741" t="str">
            <v>3BB Broadband</v>
          </cell>
          <cell r="H1741">
            <v>30</v>
          </cell>
          <cell r="I1741" t="str">
            <v>Mbps</v>
          </cell>
          <cell r="J1741">
            <v>30</v>
          </cell>
          <cell r="K1741">
            <v>3</v>
          </cell>
          <cell r="L1741" t="str">
            <v>Mbps</v>
          </cell>
          <cell r="P1741" t="str">
            <v>THB</v>
          </cell>
          <cell r="Q1741" t="str">
            <v>?</v>
          </cell>
          <cell r="R1741" t="str">
            <v>?</v>
          </cell>
          <cell r="S1741">
            <v>1200</v>
          </cell>
          <cell r="W1741" t="str">
            <v>?</v>
          </cell>
          <cell r="X1741" t="str">
            <v>No</v>
          </cell>
          <cell r="Y1741" t="str">
            <v>No</v>
          </cell>
          <cell r="AA1741" t="str">
            <v>?</v>
          </cell>
          <cell r="AB1741">
            <v>7.0000000000000007E-2</v>
          </cell>
          <cell r="AC1741">
            <v>32.42</v>
          </cell>
          <cell r="AD1741">
            <v>37.01</v>
          </cell>
          <cell r="AE1741">
            <v>12.33945179</v>
          </cell>
        </row>
        <row r="1742">
          <cell r="C1742" t="str">
            <v>Thailand</v>
          </cell>
          <cell r="D1742" t="str">
            <v>3BB [Thailand]</v>
          </cell>
          <cell r="E1742" t="str">
            <v>VDSL</v>
          </cell>
          <cell r="F1742" t="str">
            <v>3BB Broadband</v>
          </cell>
          <cell r="H1742">
            <v>50</v>
          </cell>
          <cell r="I1742" t="str">
            <v>Mbps</v>
          </cell>
          <cell r="J1742">
            <v>50</v>
          </cell>
          <cell r="K1742">
            <v>10</v>
          </cell>
          <cell r="L1742" t="str">
            <v>Mbps</v>
          </cell>
          <cell r="P1742" t="str">
            <v>THB</v>
          </cell>
          <cell r="Q1742" t="str">
            <v>?</v>
          </cell>
          <cell r="R1742" t="str">
            <v>?</v>
          </cell>
          <cell r="S1742">
            <v>2500</v>
          </cell>
          <cell r="W1742" t="str">
            <v>?</v>
          </cell>
          <cell r="X1742" t="str">
            <v>No</v>
          </cell>
          <cell r="Y1742" t="str">
            <v>No</v>
          </cell>
          <cell r="AA1742" t="str">
            <v>?</v>
          </cell>
          <cell r="AB1742">
            <v>7.0000000000000007E-2</v>
          </cell>
          <cell r="AC1742">
            <v>32.42</v>
          </cell>
          <cell r="AD1742">
            <v>77.11</v>
          </cell>
          <cell r="AE1742">
            <v>12.33945179</v>
          </cell>
        </row>
        <row r="1743">
          <cell r="C1743" t="str">
            <v>Thailand</v>
          </cell>
          <cell r="D1743" t="str">
            <v>3BB [Thailand]</v>
          </cell>
          <cell r="E1743" t="str">
            <v>FTTx</v>
          </cell>
          <cell r="F1743" t="str">
            <v>3BB Broadband FTTx</v>
          </cell>
          <cell r="H1743">
            <v>30</v>
          </cell>
          <cell r="I1743" t="str">
            <v>Mbps</v>
          </cell>
          <cell r="J1743">
            <v>30</v>
          </cell>
          <cell r="K1743">
            <v>3</v>
          </cell>
          <cell r="L1743" t="str">
            <v>Mbps</v>
          </cell>
          <cell r="P1743" t="str">
            <v>THB</v>
          </cell>
          <cell r="Q1743" t="str">
            <v>?</v>
          </cell>
          <cell r="R1743">
            <v>2000</v>
          </cell>
          <cell r="S1743">
            <v>1200</v>
          </cell>
          <cell r="W1743" t="str">
            <v>No</v>
          </cell>
          <cell r="X1743" t="str">
            <v>No</v>
          </cell>
          <cell r="Y1743" t="str">
            <v>No</v>
          </cell>
          <cell r="AA1743" t="str">
            <v>No</v>
          </cell>
          <cell r="AB1743">
            <v>7.0000000000000007E-2</v>
          </cell>
          <cell r="AC1743">
            <v>32.42</v>
          </cell>
          <cell r="AD1743">
            <v>37.01</v>
          </cell>
          <cell r="AE1743">
            <v>12.33945179</v>
          </cell>
        </row>
        <row r="1744">
          <cell r="C1744" t="str">
            <v>Thailand</v>
          </cell>
          <cell r="D1744" t="str">
            <v>3BB [Thailand]</v>
          </cell>
          <cell r="E1744" t="str">
            <v>FTTx</v>
          </cell>
          <cell r="F1744" t="str">
            <v>3BB Broadband FTTx</v>
          </cell>
          <cell r="H1744">
            <v>50</v>
          </cell>
          <cell r="I1744" t="str">
            <v>Mbps</v>
          </cell>
          <cell r="J1744">
            <v>50</v>
          </cell>
          <cell r="K1744">
            <v>10</v>
          </cell>
          <cell r="L1744" t="str">
            <v>Mbps</v>
          </cell>
          <cell r="P1744" t="str">
            <v>THB</v>
          </cell>
          <cell r="Q1744" t="str">
            <v>?</v>
          </cell>
          <cell r="R1744">
            <v>2000</v>
          </cell>
          <cell r="S1744">
            <v>2500</v>
          </cell>
          <cell r="W1744" t="str">
            <v>No</v>
          </cell>
          <cell r="X1744" t="str">
            <v>No</v>
          </cell>
          <cell r="Y1744" t="str">
            <v>No</v>
          </cell>
          <cell r="AA1744" t="str">
            <v>No</v>
          </cell>
          <cell r="AB1744">
            <v>7.0000000000000007E-2</v>
          </cell>
          <cell r="AC1744">
            <v>32.42</v>
          </cell>
          <cell r="AD1744">
            <v>77.11</v>
          </cell>
          <cell r="AE1744">
            <v>12.33945179</v>
          </cell>
        </row>
        <row r="1745">
          <cell r="C1745" t="str">
            <v>Thailand</v>
          </cell>
          <cell r="D1745" t="str">
            <v>3BB [Thailand]</v>
          </cell>
          <cell r="E1745" t="str">
            <v>FTTx</v>
          </cell>
          <cell r="F1745" t="str">
            <v>3BB Broadband FTTx</v>
          </cell>
          <cell r="H1745">
            <v>100</v>
          </cell>
          <cell r="I1745" t="str">
            <v>Mbps</v>
          </cell>
          <cell r="J1745">
            <v>100</v>
          </cell>
          <cell r="K1745">
            <v>30</v>
          </cell>
          <cell r="L1745" t="str">
            <v>Mbps</v>
          </cell>
          <cell r="P1745" t="str">
            <v>THB</v>
          </cell>
          <cell r="Q1745" t="str">
            <v>?</v>
          </cell>
          <cell r="R1745">
            <v>2000</v>
          </cell>
          <cell r="S1745">
            <v>5900</v>
          </cell>
          <cell r="W1745" t="str">
            <v>No</v>
          </cell>
          <cell r="X1745" t="str">
            <v>No</v>
          </cell>
          <cell r="Y1745" t="str">
            <v>No</v>
          </cell>
          <cell r="AA1745" t="str">
            <v>No</v>
          </cell>
          <cell r="AB1745">
            <v>7.0000000000000007E-2</v>
          </cell>
          <cell r="AC1745">
            <v>32.42</v>
          </cell>
          <cell r="AD1745">
            <v>181.99</v>
          </cell>
          <cell r="AE1745">
            <v>12.33945179</v>
          </cell>
        </row>
        <row r="1746">
          <cell r="C1746" t="str">
            <v>Thailand</v>
          </cell>
          <cell r="D1746" t="str">
            <v>3BB [Thailand]</v>
          </cell>
          <cell r="E1746" t="str">
            <v>FTTx</v>
          </cell>
          <cell r="F1746" t="str">
            <v>3BB Broadband FTTx</v>
          </cell>
          <cell r="H1746">
            <v>200</v>
          </cell>
          <cell r="I1746" t="str">
            <v>Mbps</v>
          </cell>
          <cell r="J1746">
            <v>200</v>
          </cell>
          <cell r="K1746">
            <v>50</v>
          </cell>
          <cell r="L1746" t="str">
            <v>Mbps</v>
          </cell>
          <cell r="P1746" t="str">
            <v>THB</v>
          </cell>
          <cell r="Q1746" t="str">
            <v>?</v>
          </cell>
          <cell r="R1746">
            <v>2000</v>
          </cell>
          <cell r="S1746">
            <v>9900</v>
          </cell>
          <cell r="W1746" t="str">
            <v>No</v>
          </cell>
          <cell r="X1746" t="str">
            <v>No</v>
          </cell>
          <cell r="Y1746" t="str">
            <v>No</v>
          </cell>
          <cell r="AA1746" t="str">
            <v>No</v>
          </cell>
          <cell r="AB1746">
            <v>7.0000000000000007E-2</v>
          </cell>
          <cell r="AC1746">
            <v>32.42</v>
          </cell>
          <cell r="AD1746">
            <v>305.37</v>
          </cell>
          <cell r="AE1746">
            <v>12.33945179</v>
          </cell>
        </row>
        <row r="1747">
          <cell r="C1747" t="str">
            <v>Thailand</v>
          </cell>
          <cell r="D1747" t="str">
            <v>TOT [Thailand]</v>
          </cell>
          <cell r="E1747" t="str">
            <v>ADSL</v>
          </cell>
          <cell r="F1747" t="str">
            <v>Smile Choices</v>
          </cell>
          <cell r="H1747">
            <v>6</v>
          </cell>
          <cell r="I1747" t="str">
            <v>Mbps</v>
          </cell>
          <cell r="J1747">
            <v>6</v>
          </cell>
          <cell r="K1747">
            <v>512</v>
          </cell>
          <cell r="L1747" t="str">
            <v>Kbps</v>
          </cell>
          <cell r="P1747" t="str">
            <v>THB</v>
          </cell>
          <cell r="Q1747" t="str">
            <v>?</v>
          </cell>
          <cell r="R1747" t="str">
            <v>?</v>
          </cell>
          <cell r="S1747">
            <v>490</v>
          </cell>
          <cell r="W1747" t="str">
            <v>Yes</v>
          </cell>
          <cell r="X1747" t="str">
            <v>No</v>
          </cell>
          <cell r="Y1747" t="str">
            <v>No</v>
          </cell>
          <cell r="Z1747" t="str">
            <v>Yes</v>
          </cell>
          <cell r="AA1747" t="str">
            <v>?</v>
          </cell>
          <cell r="AB1747">
            <v>7.0000000000000007E-2</v>
          </cell>
          <cell r="AC1747">
            <v>32.42</v>
          </cell>
          <cell r="AD1747">
            <v>15.11</v>
          </cell>
          <cell r="AE1747">
            <v>12.33945179</v>
          </cell>
        </row>
        <row r="1748">
          <cell r="C1748" t="str">
            <v>Thailand</v>
          </cell>
          <cell r="D1748" t="str">
            <v>TOT [Thailand]</v>
          </cell>
          <cell r="E1748" t="str">
            <v>ADSL</v>
          </cell>
          <cell r="F1748" t="str">
            <v>Smile Choices</v>
          </cell>
          <cell r="H1748">
            <v>10</v>
          </cell>
          <cell r="I1748" t="str">
            <v>Mbps</v>
          </cell>
          <cell r="J1748">
            <v>10</v>
          </cell>
          <cell r="K1748">
            <v>512</v>
          </cell>
          <cell r="L1748" t="str">
            <v>Kbps</v>
          </cell>
          <cell r="P1748" t="str">
            <v>THB</v>
          </cell>
          <cell r="Q1748" t="str">
            <v>?</v>
          </cell>
          <cell r="R1748" t="str">
            <v>?</v>
          </cell>
          <cell r="S1748">
            <v>590</v>
          </cell>
          <cell r="W1748" t="str">
            <v>Yes</v>
          </cell>
          <cell r="X1748" t="str">
            <v>No</v>
          </cell>
          <cell r="Y1748" t="str">
            <v>No</v>
          </cell>
          <cell r="Z1748" t="str">
            <v>Yes</v>
          </cell>
          <cell r="AA1748" t="str">
            <v>?</v>
          </cell>
          <cell r="AB1748">
            <v>7.0000000000000007E-2</v>
          </cell>
          <cell r="AC1748">
            <v>32.42</v>
          </cell>
          <cell r="AD1748">
            <v>18.2</v>
          </cell>
          <cell r="AE1748">
            <v>12.33945179</v>
          </cell>
        </row>
        <row r="1749">
          <cell r="C1749" t="str">
            <v>Thailand</v>
          </cell>
          <cell r="D1749" t="str">
            <v>TOT [Thailand]</v>
          </cell>
          <cell r="E1749" t="str">
            <v>ADSL</v>
          </cell>
          <cell r="F1749" t="str">
            <v>Smile Choices</v>
          </cell>
          <cell r="H1749">
            <v>13</v>
          </cell>
          <cell r="I1749" t="str">
            <v>Mbps</v>
          </cell>
          <cell r="J1749">
            <v>13</v>
          </cell>
          <cell r="K1749">
            <v>1</v>
          </cell>
          <cell r="L1749" t="str">
            <v>Mbps</v>
          </cell>
          <cell r="P1749" t="str">
            <v>THB</v>
          </cell>
          <cell r="Q1749" t="str">
            <v>?</v>
          </cell>
          <cell r="R1749" t="str">
            <v>?</v>
          </cell>
          <cell r="S1749">
            <v>690</v>
          </cell>
          <cell r="W1749" t="str">
            <v>Yes</v>
          </cell>
          <cell r="X1749" t="str">
            <v>No</v>
          </cell>
          <cell r="Y1749" t="str">
            <v>No</v>
          </cell>
          <cell r="Z1749" t="str">
            <v>Yes</v>
          </cell>
          <cell r="AA1749" t="str">
            <v>?</v>
          </cell>
          <cell r="AB1749">
            <v>7.0000000000000007E-2</v>
          </cell>
          <cell r="AC1749">
            <v>32.42</v>
          </cell>
          <cell r="AD1749">
            <v>21.28</v>
          </cell>
          <cell r="AE1749">
            <v>12.33945179</v>
          </cell>
        </row>
        <row r="1750">
          <cell r="C1750" t="str">
            <v>Thailand</v>
          </cell>
          <cell r="D1750" t="str">
            <v>TOT [Thailand]</v>
          </cell>
          <cell r="E1750" t="str">
            <v>ADSL</v>
          </cell>
          <cell r="F1750" t="str">
            <v>Smile Choices</v>
          </cell>
          <cell r="H1750">
            <v>16</v>
          </cell>
          <cell r="I1750" t="str">
            <v>Mbps</v>
          </cell>
          <cell r="J1750">
            <v>16</v>
          </cell>
          <cell r="K1750">
            <v>1</v>
          </cell>
          <cell r="L1750" t="str">
            <v>Mbps</v>
          </cell>
          <cell r="P1750" t="str">
            <v>THB</v>
          </cell>
          <cell r="Q1750" t="str">
            <v>?</v>
          </cell>
          <cell r="R1750" t="str">
            <v>?</v>
          </cell>
          <cell r="S1750">
            <v>990</v>
          </cell>
          <cell r="W1750" t="str">
            <v>Yes</v>
          </cell>
          <cell r="X1750" t="str">
            <v>No</v>
          </cell>
          <cell r="Y1750" t="str">
            <v>No</v>
          </cell>
          <cell r="Z1750" t="str">
            <v>Yes</v>
          </cell>
          <cell r="AA1750" t="str">
            <v>?</v>
          </cell>
          <cell r="AB1750">
            <v>7.0000000000000007E-2</v>
          </cell>
          <cell r="AC1750">
            <v>32.42</v>
          </cell>
          <cell r="AD1750">
            <v>30.54</v>
          </cell>
          <cell r="AE1750">
            <v>12.33945179</v>
          </cell>
        </row>
        <row r="1751">
          <cell r="C1751" t="str">
            <v>Thailand</v>
          </cell>
          <cell r="D1751" t="str">
            <v>TOT [Thailand]</v>
          </cell>
          <cell r="E1751" t="str">
            <v>ADSL</v>
          </cell>
          <cell r="F1751" t="str">
            <v>Smile Choices</v>
          </cell>
          <cell r="H1751">
            <v>20</v>
          </cell>
          <cell r="I1751" t="str">
            <v>Mbps</v>
          </cell>
          <cell r="J1751">
            <v>20</v>
          </cell>
          <cell r="K1751">
            <v>2</v>
          </cell>
          <cell r="L1751" t="str">
            <v>Mbps</v>
          </cell>
          <cell r="P1751" t="str">
            <v>THB</v>
          </cell>
          <cell r="Q1751" t="str">
            <v>?</v>
          </cell>
          <cell r="R1751" t="str">
            <v>?</v>
          </cell>
          <cell r="S1751">
            <v>1290</v>
          </cell>
          <cell r="W1751" t="str">
            <v>Yes</v>
          </cell>
          <cell r="X1751" t="str">
            <v>No</v>
          </cell>
          <cell r="Y1751" t="str">
            <v>No</v>
          </cell>
          <cell r="Z1751" t="str">
            <v>Yes</v>
          </cell>
          <cell r="AA1751" t="str">
            <v>?</v>
          </cell>
          <cell r="AB1751">
            <v>7.0000000000000007E-2</v>
          </cell>
          <cell r="AC1751">
            <v>32.42</v>
          </cell>
          <cell r="AD1751">
            <v>39.79</v>
          </cell>
          <cell r="AE1751">
            <v>12.33945179</v>
          </cell>
        </row>
        <row r="1752">
          <cell r="C1752" t="str">
            <v>Togo</v>
          </cell>
          <cell r="D1752" t="str">
            <v>Togotelecom [Togo]</v>
          </cell>
          <cell r="E1752" t="str">
            <v>ADSL</v>
          </cell>
          <cell r="F1752" t="str">
            <v>Helim Consumer</v>
          </cell>
          <cell r="H1752">
            <v>256</v>
          </cell>
          <cell r="I1752" t="str">
            <v>Kbps</v>
          </cell>
          <cell r="J1752">
            <v>0.25600000000000001</v>
          </cell>
          <cell r="K1752">
            <v>128</v>
          </cell>
          <cell r="L1752" t="str">
            <v>Kbps</v>
          </cell>
          <cell r="P1752" t="str">
            <v>XOF</v>
          </cell>
          <cell r="Q1752" t="str">
            <v>?</v>
          </cell>
          <cell r="R1752" t="str">
            <v>?</v>
          </cell>
          <cell r="S1752">
            <v>22295</v>
          </cell>
          <cell r="W1752" t="str">
            <v>No</v>
          </cell>
          <cell r="X1752" t="str">
            <v>No</v>
          </cell>
          <cell r="Y1752" t="str">
            <v>No</v>
          </cell>
          <cell r="AA1752" t="str">
            <v>Yes</v>
          </cell>
          <cell r="AB1752">
            <v>0.18</v>
          </cell>
          <cell r="AC1752">
            <v>516.65</v>
          </cell>
          <cell r="AD1752">
            <v>43.15</v>
          </cell>
          <cell r="AE1752">
            <v>226.17583579999999</v>
          </cell>
        </row>
        <row r="1753">
          <cell r="C1753" t="str">
            <v>Togo</v>
          </cell>
          <cell r="D1753" t="str">
            <v>Togotelecom [Togo]</v>
          </cell>
          <cell r="E1753" t="str">
            <v>ADSL</v>
          </cell>
          <cell r="F1753" t="str">
            <v>Helim Consumer</v>
          </cell>
          <cell r="H1753">
            <v>512</v>
          </cell>
          <cell r="I1753" t="str">
            <v>Kbps</v>
          </cell>
          <cell r="J1753">
            <v>0.51200000000000001</v>
          </cell>
          <cell r="K1753">
            <v>128</v>
          </cell>
          <cell r="L1753" t="str">
            <v>Kbps</v>
          </cell>
          <cell r="P1753" t="str">
            <v>XOF</v>
          </cell>
          <cell r="Q1753" t="str">
            <v>?</v>
          </cell>
          <cell r="R1753" t="str">
            <v>?</v>
          </cell>
          <cell r="S1753">
            <v>34685</v>
          </cell>
          <cell r="W1753" t="str">
            <v>No</v>
          </cell>
          <cell r="X1753" t="str">
            <v>No</v>
          </cell>
          <cell r="Y1753" t="str">
            <v>No</v>
          </cell>
          <cell r="AA1753" t="str">
            <v>Yes</v>
          </cell>
          <cell r="AB1753">
            <v>0.18</v>
          </cell>
          <cell r="AC1753">
            <v>516.65</v>
          </cell>
          <cell r="AD1753">
            <v>67.13</v>
          </cell>
          <cell r="AE1753">
            <v>226.17583579999999</v>
          </cell>
        </row>
        <row r="1754">
          <cell r="C1754" t="str">
            <v>Togo</v>
          </cell>
          <cell r="D1754" t="str">
            <v>Togotelecom [Togo]</v>
          </cell>
          <cell r="E1754" t="str">
            <v>ADSL</v>
          </cell>
          <cell r="F1754" t="str">
            <v>Helim Consumer</v>
          </cell>
          <cell r="H1754">
            <v>1</v>
          </cell>
          <cell r="I1754" t="str">
            <v>Mbps</v>
          </cell>
          <cell r="J1754">
            <v>1</v>
          </cell>
          <cell r="K1754">
            <v>256</v>
          </cell>
          <cell r="L1754" t="str">
            <v>Kbps</v>
          </cell>
          <cell r="P1754" t="str">
            <v>XOF</v>
          </cell>
          <cell r="Q1754" t="str">
            <v>?</v>
          </cell>
          <cell r="R1754" t="str">
            <v>?</v>
          </cell>
          <cell r="S1754">
            <v>74340</v>
          </cell>
          <cell r="W1754" t="str">
            <v>No</v>
          </cell>
          <cell r="X1754" t="str">
            <v>No</v>
          </cell>
          <cell r="Y1754" t="str">
            <v>No</v>
          </cell>
          <cell r="AA1754" t="str">
            <v>Yes</v>
          </cell>
          <cell r="AB1754">
            <v>0.18</v>
          </cell>
          <cell r="AC1754">
            <v>516.65</v>
          </cell>
          <cell r="AD1754">
            <v>143.88999999999999</v>
          </cell>
          <cell r="AE1754">
            <v>226.17583579999999</v>
          </cell>
        </row>
        <row r="1755">
          <cell r="C1755" t="str">
            <v>Togo</v>
          </cell>
          <cell r="D1755" t="str">
            <v>Togotelecom [Togo]</v>
          </cell>
          <cell r="E1755" t="str">
            <v>ADSL</v>
          </cell>
          <cell r="F1755" t="str">
            <v>Helim Consumer</v>
          </cell>
          <cell r="H1755">
            <v>2</v>
          </cell>
          <cell r="I1755" t="str">
            <v>Mbps</v>
          </cell>
          <cell r="J1755">
            <v>2</v>
          </cell>
          <cell r="K1755">
            <v>512</v>
          </cell>
          <cell r="L1755" t="str">
            <v>Kbps</v>
          </cell>
          <cell r="P1755" t="str">
            <v>XOF</v>
          </cell>
          <cell r="Q1755" t="str">
            <v>?</v>
          </cell>
          <cell r="R1755" t="str">
            <v>?</v>
          </cell>
          <cell r="S1755">
            <v>173630</v>
          </cell>
          <cell r="W1755" t="str">
            <v>No</v>
          </cell>
          <cell r="X1755" t="str">
            <v>No</v>
          </cell>
          <cell r="Y1755" t="str">
            <v>No</v>
          </cell>
          <cell r="AA1755" t="str">
            <v>Yes</v>
          </cell>
          <cell r="AB1755">
            <v>0.18</v>
          </cell>
          <cell r="AC1755">
            <v>516.65</v>
          </cell>
          <cell r="AD1755">
            <v>336.07</v>
          </cell>
          <cell r="AE1755">
            <v>226.17583579999999</v>
          </cell>
        </row>
        <row r="1756">
          <cell r="C1756" t="str">
            <v>Tunisia</v>
          </cell>
          <cell r="D1756" t="str">
            <v>Gnet [Tunisia]</v>
          </cell>
          <cell r="E1756" t="str">
            <v>ADSL</v>
          </cell>
          <cell r="F1756" t="str">
            <v>ADSL Forca</v>
          </cell>
          <cell r="H1756">
            <v>2</v>
          </cell>
          <cell r="I1756" t="str">
            <v>Mbps</v>
          </cell>
          <cell r="J1756">
            <v>2</v>
          </cell>
          <cell r="P1756" t="str">
            <v>TND</v>
          </cell>
          <cell r="Q1756" t="str">
            <v>?</v>
          </cell>
          <cell r="R1756">
            <v>0</v>
          </cell>
          <cell r="S1756">
            <v>23.25</v>
          </cell>
          <cell r="V1756">
            <v>12</v>
          </cell>
          <cell r="W1756" t="str">
            <v>No</v>
          </cell>
          <cell r="X1756" t="str">
            <v>No</v>
          </cell>
          <cell r="Y1756" t="str">
            <v>No</v>
          </cell>
          <cell r="AA1756" t="str">
            <v>Yes</v>
          </cell>
          <cell r="AB1756">
            <v>0.18</v>
          </cell>
          <cell r="AC1756">
            <v>1.8</v>
          </cell>
          <cell r="AD1756">
            <v>12.92</v>
          </cell>
          <cell r="AE1756">
            <v>0.63409557400000005</v>
          </cell>
        </row>
        <row r="1757">
          <cell r="C1757" t="str">
            <v>Tunisia</v>
          </cell>
          <cell r="D1757" t="str">
            <v>Gnet [Tunisia]</v>
          </cell>
          <cell r="E1757" t="str">
            <v>ADSL</v>
          </cell>
          <cell r="F1757" t="str">
            <v>ADSL Forca</v>
          </cell>
          <cell r="H1757">
            <v>4</v>
          </cell>
          <cell r="I1757" t="str">
            <v>Mbps</v>
          </cell>
          <cell r="J1757">
            <v>4</v>
          </cell>
          <cell r="P1757" t="str">
            <v>TND</v>
          </cell>
          <cell r="Q1757" t="str">
            <v>?</v>
          </cell>
          <cell r="R1757">
            <v>0</v>
          </cell>
          <cell r="S1757">
            <v>32.380000000000003</v>
          </cell>
          <cell r="V1757">
            <v>12</v>
          </cell>
          <cell r="W1757" t="str">
            <v>No</v>
          </cell>
          <cell r="X1757" t="str">
            <v>No</v>
          </cell>
          <cell r="Y1757" t="str">
            <v>No</v>
          </cell>
          <cell r="AA1757" t="str">
            <v>Yes</v>
          </cell>
          <cell r="AB1757">
            <v>0.18</v>
          </cell>
          <cell r="AC1757">
            <v>1.8</v>
          </cell>
          <cell r="AD1757">
            <v>17.989999999999998</v>
          </cell>
          <cell r="AE1757">
            <v>0.63409557400000005</v>
          </cell>
        </row>
        <row r="1758">
          <cell r="C1758" t="str">
            <v>Tunisia</v>
          </cell>
          <cell r="D1758" t="str">
            <v>Gnet [Tunisia]</v>
          </cell>
          <cell r="E1758" t="str">
            <v>ADSL</v>
          </cell>
          <cell r="F1758" t="str">
            <v>ADSL Forca</v>
          </cell>
          <cell r="H1758">
            <v>8</v>
          </cell>
          <cell r="I1758" t="str">
            <v>Mbps</v>
          </cell>
          <cell r="J1758">
            <v>8</v>
          </cell>
          <cell r="P1758" t="str">
            <v>TND</v>
          </cell>
          <cell r="Q1758" t="str">
            <v>?</v>
          </cell>
          <cell r="R1758">
            <v>0</v>
          </cell>
          <cell r="S1758">
            <v>46.5</v>
          </cell>
          <cell r="V1758">
            <v>12</v>
          </cell>
          <cell r="W1758" t="str">
            <v>No</v>
          </cell>
          <cell r="X1758" t="str">
            <v>No</v>
          </cell>
          <cell r="Y1758" t="str">
            <v>No</v>
          </cell>
          <cell r="AA1758" t="str">
            <v>Yes</v>
          </cell>
          <cell r="AB1758">
            <v>0.18</v>
          </cell>
          <cell r="AC1758">
            <v>1.8</v>
          </cell>
          <cell r="AD1758">
            <v>25.83</v>
          </cell>
          <cell r="AE1758">
            <v>0.63409557400000005</v>
          </cell>
        </row>
        <row r="1759">
          <cell r="C1759" t="str">
            <v>Tunisia</v>
          </cell>
          <cell r="D1759" t="str">
            <v>Gnet [Tunisia]</v>
          </cell>
          <cell r="E1759" t="str">
            <v>ADSL</v>
          </cell>
          <cell r="F1759" t="str">
            <v>ADSL Forca</v>
          </cell>
          <cell r="G1759" t="str">
            <v>Up to</v>
          </cell>
          <cell r="H1759">
            <v>20</v>
          </cell>
          <cell r="I1759" t="str">
            <v>Mbps</v>
          </cell>
          <cell r="J1759">
            <v>20</v>
          </cell>
          <cell r="P1759" t="str">
            <v>TND</v>
          </cell>
          <cell r="Q1759" t="str">
            <v>?</v>
          </cell>
          <cell r="R1759">
            <v>0</v>
          </cell>
          <cell r="S1759">
            <v>72</v>
          </cell>
          <cell r="V1759">
            <v>12</v>
          </cell>
          <cell r="W1759" t="str">
            <v>No</v>
          </cell>
          <cell r="X1759" t="str">
            <v>No</v>
          </cell>
          <cell r="Y1759" t="str">
            <v>No</v>
          </cell>
          <cell r="AA1759" t="str">
            <v>Yes</v>
          </cell>
          <cell r="AB1759">
            <v>0.18</v>
          </cell>
          <cell r="AC1759">
            <v>1.8</v>
          </cell>
          <cell r="AD1759">
            <v>40</v>
          </cell>
          <cell r="AE1759">
            <v>0.63409557400000005</v>
          </cell>
        </row>
        <row r="1760">
          <cell r="C1760" t="str">
            <v>Tunisia</v>
          </cell>
          <cell r="D1760" t="str">
            <v>Hexabyte [Tunisia]</v>
          </cell>
          <cell r="E1760" t="str">
            <v>ADSL</v>
          </cell>
          <cell r="F1760" t="str">
            <v>Pack ADSL</v>
          </cell>
          <cell r="H1760">
            <v>1</v>
          </cell>
          <cell r="I1760" t="str">
            <v>Mbps</v>
          </cell>
          <cell r="J1760">
            <v>1</v>
          </cell>
          <cell r="P1760" t="str">
            <v>TND</v>
          </cell>
          <cell r="Q1760" t="str">
            <v>?</v>
          </cell>
          <cell r="R1760">
            <v>0</v>
          </cell>
          <cell r="S1760">
            <v>25.75</v>
          </cell>
          <cell r="V1760">
            <v>12</v>
          </cell>
          <cell r="W1760" t="str">
            <v>No</v>
          </cell>
          <cell r="X1760" t="str">
            <v>No</v>
          </cell>
          <cell r="Y1760" t="str">
            <v>No</v>
          </cell>
          <cell r="AA1760" t="str">
            <v>Yes</v>
          </cell>
          <cell r="AB1760">
            <v>0.18</v>
          </cell>
          <cell r="AC1760">
            <v>1.8</v>
          </cell>
          <cell r="AD1760">
            <v>14.31</v>
          </cell>
          <cell r="AE1760">
            <v>0.63409557400000005</v>
          </cell>
        </row>
        <row r="1761">
          <cell r="C1761" t="str">
            <v>Tunisia</v>
          </cell>
          <cell r="D1761" t="str">
            <v>Hexabyte [Tunisia]</v>
          </cell>
          <cell r="E1761" t="str">
            <v>ADSL</v>
          </cell>
          <cell r="F1761" t="str">
            <v>Pack ADSL</v>
          </cell>
          <cell r="H1761">
            <v>2</v>
          </cell>
          <cell r="I1761" t="str">
            <v>Mbps</v>
          </cell>
          <cell r="J1761">
            <v>2</v>
          </cell>
          <cell r="P1761" t="str">
            <v>TND</v>
          </cell>
          <cell r="Q1761" t="str">
            <v>?</v>
          </cell>
          <cell r="R1761">
            <v>0</v>
          </cell>
          <cell r="S1761">
            <v>25.75</v>
          </cell>
          <cell r="V1761">
            <v>12</v>
          </cell>
          <cell r="W1761" t="str">
            <v>No</v>
          </cell>
          <cell r="X1761" t="str">
            <v>No</v>
          </cell>
          <cell r="Y1761" t="str">
            <v>No</v>
          </cell>
          <cell r="AA1761" t="str">
            <v>Yes</v>
          </cell>
          <cell r="AB1761">
            <v>0.18</v>
          </cell>
          <cell r="AC1761">
            <v>1.8</v>
          </cell>
          <cell r="AD1761">
            <v>14.31</v>
          </cell>
          <cell r="AE1761">
            <v>0.63409557400000005</v>
          </cell>
        </row>
        <row r="1762">
          <cell r="C1762" t="str">
            <v>Tunisia</v>
          </cell>
          <cell r="D1762" t="str">
            <v>Hexabyte [Tunisia]</v>
          </cell>
          <cell r="E1762" t="str">
            <v>ADSL</v>
          </cell>
          <cell r="F1762" t="str">
            <v>Pack ADSL</v>
          </cell>
          <cell r="H1762">
            <v>4</v>
          </cell>
          <cell r="I1762" t="str">
            <v>Mbps</v>
          </cell>
          <cell r="J1762">
            <v>4</v>
          </cell>
          <cell r="P1762" t="str">
            <v>TND</v>
          </cell>
          <cell r="Q1762" t="str">
            <v>?</v>
          </cell>
          <cell r="R1762">
            <v>0</v>
          </cell>
          <cell r="S1762">
            <v>34.92</v>
          </cell>
          <cell r="V1762">
            <v>12</v>
          </cell>
          <cell r="W1762" t="str">
            <v>No</v>
          </cell>
          <cell r="X1762" t="str">
            <v>No</v>
          </cell>
          <cell r="Y1762" t="str">
            <v>No</v>
          </cell>
          <cell r="AA1762" t="str">
            <v>Yes</v>
          </cell>
          <cell r="AB1762">
            <v>0.18</v>
          </cell>
          <cell r="AC1762">
            <v>1.8</v>
          </cell>
          <cell r="AD1762">
            <v>19.399999999999999</v>
          </cell>
          <cell r="AE1762">
            <v>0.63409557400000005</v>
          </cell>
        </row>
        <row r="1763">
          <cell r="C1763" t="str">
            <v>Tunisia</v>
          </cell>
          <cell r="D1763" t="str">
            <v>Hexabyte [Tunisia]</v>
          </cell>
          <cell r="E1763" t="str">
            <v>ADSL</v>
          </cell>
          <cell r="F1763" t="str">
            <v>Pack ADSL</v>
          </cell>
          <cell r="H1763">
            <v>8</v>
          </cell>
          <cell r="I1763" t="str">
            <v>Mbps</v>
          </cell>
          <cell r="J1763">
            <v>8</v>
          </cell>
          <cell r="P1763" t="str">
            <v>TND</v>
          </cell>
          <cell r="Q1763" t="str">
            <v>?</v>
          </cell>
          <cell r="R1763">
            <v>0</v>
          </cell>
          <cell r="S1763">
            <v>49.92</v>
          </cell>
          <cell r="V1763">
            <v>12</v>
          </cell>
          <cell r="W1763" t="str">
            <v>No</v>
          </cell>
          <cell r="X1763" t="str">
            <v>No</v>
          </cell>
          <cell r="Y1763" t="str">
            <v>No</v>
          </cell>
          <cell r="AA1763" t="str">
            <v>Yes</v>
          </cell>
          <cell r="AB1763">
            <v>0.18</v>
          </cell>
          <cell r="AC1763">
            <v>1.8</v>
          </cell>
          <cell r="AD1763">
            <v>27.73</v>
          </cell>
          <cell r="AE1763">
            <v>0.63409557400000005</v>
          </cell>
        </row>
        <row r="1764">
          <cell r="C1764" t="str">
            <v>Tunisia</v>
          </cell>
          <cell r="D1764" t="str">
            <v>Hexabyte [Tunisia]</v>
          </cell>
          <cell r="E1764" t="str">
            <v>ADSL</v>
          </cell>
          <cell r="F1764" t="str">
            <v>Pack ADSL</v>
          </cell>
          <cell r="G1764" t="str">
            <v>Up to</v>
          </cell>
          <cell r="H1764">
            <v>20</v>
          </cell>
          <cell r="I1764" t="str">
            <v>Mbps</v>
          </cell>
          <cell r="J1764">
            <v>20</v>
          </cell>
          <cell r="P1764" t="str">
            <v>TND</v>
          </cell>
          <cell r="Q1764" t="str">
            <v>?</v>
          </cell>
          <cell r="R1764">
            <v>0</v>
          </cell>
          <cell r="S1764">
            <v>72.42</v>
          </cell>
          <cell r="V1764">
            <v>12</v>
          </cell>
          <cell r="W1764" t="str">
            <v>No</v>
          </cell>
          <cell r="X1764" t="str">
            <v>No</v>
          </cell>
          <cell r="Y1764" t="str">
            <v>No</v>
          </cell>
          <cell r="AA1764" t="str">
            <v>Yes</v>
          </cell>
          <cell r="AB1764">
            <v>0.18</v>
          </cell>
          <cell r="AC1764">
            <v>1.8</v>
          </cell>
          <cell r="AD1764">
            <v>40.229999999999997</v>
          </cell>
          <cell r="AE1764">
            <v>0.63409557400000005</v>
          </cell>
        </row>
        <row r="1765">
          <cell r="C1765" t="str">
            <v>Tunisia</v>
          </cell>
          <cell r="D1765" t="str">
            <v>Topnet [Tunisia]</v>
          </cell>
          <cell r="E1765" t="str">
            <v>ADSL</v>
          </cell>
          <cell r="F1765" t="str">
            <v>Pack Relax</v>
          </cell>
          <cell r="H1765">
            <v>2</v>
          </cell>
          <cell r="I1765" t="str">
            <v>Mbps</v>
          </cell>
          <cell r="J1765">
            <v>2</v>
          </cell>
          <cell r="P1765" t="str">
            <v>TND</v>
          </cell>
          <cell r="Q1765" t="str">
            <v>?</v>
          </cell>
          <cell r="R1765">
            <v>0</v>
          </cell>
          <cell r="S1765">
            <v>23.25</v>
          </cell>
          <cell r="V1765">
            <v>12</v>
          </cell>
          <cell r="W1765" t="str">
            <v>No</v>
          </cell>
          <cell r="X1765" t="str">
            <v>No</v>
          </cell>
          <cell r="Y1765" t="str">
            <v>No</v>
          </cell>
          <cell r="AA1765" t="str">
            <v>Yes</v>
          </cell>
          <cell r="AB1765">
            <v>0.18</v>
          </cell>
          <cell r="AC1765">
            <v>1.8</v>
          </cell>
          <cell r="AD1765">
            <v>12.92</v>
          </cell>
          <cell r="AE1765">
            <v>0.63409557400000005</v>
          </cell>
        </row>
        <row r="1766">
          <cell r="C1766" t="str">
            <v>Tunisia</v>
          </cell>
          <cell r="D1766" t="str">
            <v>Topnet [Tunisia]</v>
          </cell>
          <cell r="E1766" t="str">
            <v>ADSL</v>
          </cell>
          <cell r="F1766" t="str">
            <v>Pack Relax</v>
          </cell>
          <cell r="H1766">
            <v>4</v>
          </cell>
          <cell r="I1766" t="str">
            <v>Mbps</v>
          </cell>
          <cell r="J1766">
            <v>4</v>
          </cell>
          <cell r="P1766" t="str">
            <v>TND</v>
          </cell>
          <cell r="Q1766" t="str">
            <v>?</v>
          </cell>
          <cell r="R1766">
            <v>0</v>
          </cell>
          <cell r="S1766">
            <v>32.42</v>
          </cell>
          <cell r="V1766">
            <v>12</v>
          </cell>
          <cell r="W1766" t="str">
            <v>No</v>
          </cell>
          <cell r="X1766" t="str">
            <v>No</v>
          </cell>
          <cell r="Y1766" t="str">
            <v>No</v>
          </cell>
          <cell r="AA1766" t="str">
            <v>Yes</v>
          </cell>
          <cell r="AB1766">
            <v>0.18</v>
          </cell>
          <cell r="AC1766">
            <v>1.8</v>
          </cell>
          <cell r="AD1766">
            <v>18.010000000000002</v>
          </cell>
          <cell r="AE1766">
            <v>0.63409557400000005</v>
          </cell>
        </row>
        <row r="1767">
          <cell r="C1767" t="str">
            <v>Tunisia</v>
          </cell>
          <cell r="D1767" t="str">
            <v>Topnet [Tunisia]</v>
          </cell>
          <cell r="E1767" t="str">
            <v>ADSL</v>
          </cell>
          <cell r="F1767" t="str">
            <v>Pack Relax</v>
          </cell>
          <cell r="H1767">
            <v>8</v>
          </cell>
          <cell r="I1767" t="str">
            <v>Mbps</v>
          </cell>
          <cell r="J1767">
            <v>8</v>
          </cell>
          <cell r="P1767" t="str">
            <v>TND</v>
          </cell>
          <cell r="Q1767" t="str">
            <v>?</v>
          </cell>
          <cell r="R1767">
            <v>0</v>
          </cell>
          <cell r="S1767">
            <v>46.58</v>
          </cell>
          <cell r="V1767">
            <v>12</v>
          </cell>
          <cell r="W1767" t="str">
            <v>No</v>
          </cell>
          <cell r="X1767" t="str">
            <v>No</v>
          </cell>
          <cell r="Y1767" t="str">
            <v>No</v>
          </cell>
          <cell r="AA1767" t="str">
            <v>Yes</v>
          </cell>
          <cell r="AB1767">
            <v>0.18</v>
          </cell>
          <cell r="AC1767">
            <v>1.8</v>
          </cell>
          <cell r="AD1767">
            <v>25.88</v>
          </cell>
          <cell r="AE1767">
            <v>0.63409557400000005</v>
          </cell>
        </row>
        <row r="1768">
          <cell r="C1768" t="str">
            <v>Tunisia</v>
          </cell>
          <cell r="D1768" t="str">
            <v>Topnet [Tunisia]</v>
          </cell>
          <cell r="E1768" t="str">
            <v>ADSL</v>
          </cell>
          <cell r="F1768" t="str">
            <v>Pack Relax</v>
          </cell>
          <cell r="G1768" t="str">
            <v>Up to</v>
          </cell>
          <cell r="H1768">
            <v>20</v>
          </cell>
          <cell r="I1768" t="str">
            <v>Mbps</v>
          </cell>
          <cell r="J1768">
            <v>20</v>
          </cell>
          <cell r="P1768" t="str">
            <v>TND</v>
          </cell>
          <cell r="Q1768" t="str">
            <v>?</v>
          </cell>
          <cell r="R1768">
            <v>0</v>
          </cell>
          <cell r="S1768">
            <v>70.75</v>
          </cell>
          <cell r="V1768">
            <v>12</v>
          </cell>
          <cell r="W1768" t="str">
            <v>No</v>
          </cell>
          <cell r="X1768" t="str">
            <v>No</v>
          </cell>
          <cell r="Y1768" t="str">
            <v>No</v>
          </cell>
          <cell r="AA1768" t="str">
            <v>Yes</v>
          </cell>
          <cell r="AB1768">
            <v>0.18</v>
          </cell>
          <cell r="AC1768">
            <v>1.8</v>
          </cell>
          <cell r="AD1768">
            <v>39.31</v>
          </cell>
          <cell r="AE1768">
            <v>0.63409557400000005</v>
          </cell>
        </row>
        <row r="1769">
          <cell r="C1769" t="str">
            <v>Turkey</v>
          </cell>
          <cell r="D1769" t="str">
            <v>TTNet [Turkey]</v>
          </cell>
          <cell r="E1769" t="str">
            <v>ADSL</v>
          </cell>
          <cell r="F1769" t="str">
            <v>Ultranet</v>
          </cell>
          <cell r="G1769" t="str">
            <v>Up to</v>
          </cell>
          <cell r="H1769">
            <v>16</v>
          </cell>
          <cell r="I1769" t="str">
            <v>Mbps</v>
          </cell>
          <cell r="J1769">
            <v>16</v>
          </cell>
          <cell r="M1769">
            <v>6</v>
          </cell>
          <cell r="N1769" t="str">
            <v>GB</v>
          </cell>
          <cell r="O1769">
            <v>6</v>
          </cell>
          <cell r="P1769" t="str">
            <v>TRY</v>
          </cell>
          <cell r="Q1769" t="str">
            <v>?</v>
          </cell>
          <cell r="R1769" t="str">
            <v>?</v>
          </cell>
          <cell r="S1769">
            <v>37</v>
          </cell>
          <cell r="W1769" t="str">
            <v>Yes</v>
          </cell>
          <cell r="X1769" t="str">
            <v>No</v>
          </cell>
          <cell r="Y1769" t="str">
            <v>No</v>
          </cell>
          <cell r="AA1769" t="str">
            <v>Yes</v>
          </cell>
          <cell r="AB1769">
            <v>0.23</v>
          </cell>
          <cell r="AC1769">
            <v>2.2799999999999998</v>
          </cell>
          <cell r="AD1769">
            <v>16.23</v>
          </cell>
          <cell r="AE1769">
            <v>1.098200201</v>
          </cell>
        </row>
        <row r="1770">
          <cell r="C1770" t="str">
            <v>Turkey</v>
          </cell>
          <cell r="D1770" t="str">
            <v>TTNet [Turkey]</v>
          </cell>
          <cell r="E1770" t="str">
            <v>ADSL</v>
          </cell>
          <cell r="F1770" t="str">
            <v>Ultranet</v>
          </cell>
          <cell r="G1770" t="str">
            <v>Up to</v>
          </cell>
          <cell r="H1770">
            <v>16</v>
          </cell>
          <cell r="I1770" t="str">
            <v>Mbps</v>
          </cell>
          <cell r="J1770">
            <v>16</v>
          </cell>
          <cell r="M1770">
            <v>50</v>
          </cell>
          <cell r="N1770" t="str">
            <v>GB</v>
          </cell>
          <cell r="O1770">
            <v>50</v>
          </cell>
          <cell r="P1770" t="str">
            <v>TRY</v>
          </cell>
          <cell r="Q1770" t="str">
            <v>?</v>
          </cell>
          <cell r="R1770" t="str">
            <v>?</v>
          </cell>
          <cell r="S1770">
            <v>69</v>
          </cell>
          <cell r="W1770" t="str">
            <v>Yes</v>
          </cell>
          <cell r="X1770" t="str">
            <v>No</v>
          </cell>
          <cell r="Y1770" t="str">
            <v>No</v>
          </cell>
          <cell r="AA1770" t="str">
            <v>Yes</v>
          </cell>
          <cell r="AB1770">
            <v>0.23</v>
          </cell>
          <cell r="AC1770">
            <v>2.2799999999999998</v>
          </cell>
          <cell r="AD1770">
            <v>30.26</v>
          </cell>
          <cell r="AE1770">
            <v>1.098200201</v>
          </cell>
        </row>
        <row r="1771">
          <cell r="C1771" t="str">
            <v>Turkey</v>
          </cell>
          <cell r="D1771" t="str">
            <v>TTNet [Turkey]</v>
          </cell>
          <cell r="E1771" t="str">
            <v>ADSL</v>
          </cell>
          <cell r="F1771" t="str">
            <v>Ultranet</v>
          </cell>
          <cell r="G1771" t="str">
            <v>Up to</v>
          </cell>
          <cell r="H1771">
            <v>16</v>
          </cell>
          <cell r="I1771" t="str">
            <v>Mbps</v>
          </cell>
          <cell r="J1771">
            <v>16</v>
          </cell>
          <cell r="M1771">
            <v>75</v>
          </cell>
          <cell r="N1771" t="str">
            <v>GB</v>
          </cell>
          <cell r="O1771">
            <v>75</v>
          </cell>
          <cell r="P1771" t="str">
            <v>TRY</v>
          </cell>
          <cell r="Q1771" t="str">
            <v>?</v>
          </cell>
          <cell r="R1771" t="str">
            <v>?</v>
          </cell>
          <cell r="S1771">
            <v>72</v>
          </cell>
          <cell r="W1771" t="str">
            <v>Yes</v>
          </cell>
          <cell r="X1771" t="str">
            <v>No</v>
          </cell>
          <cell r="Y1771" t="str">
            <v>No</v>
          </cell>
          <cell r="AA1771" t="str">
            <v>Yes</v>
          </cell>
          <cell r="AB1771">
            <v>0.23</v>
          </cell>
          <cell r="AC1771">
            <v>2.2799999999999998</v>
          </cell>
          <cell r="AD1771">
            <v>31.58</v>
          </cell>
          <cell r="AE1771">
            <v>1.098200201</v>
          </cell>
        </row>
        <row r="1772">
          <cell r="C1772" t="str">
            <v>Turkey</v>
          </cell>
          <cell r="D1772" t="str">
            <v>TTNet [Turkey]</v>
          </cell>
          <cell r="E1772" t="str">
            <v>ADSL</v>
          </cell>
          <cell r="F1772" t="str">
            <v>Ultranet</v>
          </cell>
          <cell r="G1772" t="str">
            <v>Up to</v>
          </cell>
          <cell r="H1772">
            <v>16</v>
          </cell>
          <cell r="I1772" t="str">
            <v>Mbps</v>
          </cell>
          <cell r="J1772">
            <v>16</v>
          </cell>
          <cell r="M1772">
            <v>100</v>
          </cell>
          <cell r="N1772" t="str">
            <v>GB</v>
          </cell>
          <cell r="O1772">
            <v>100</v>
          </cell>
          <cell r="P1772" t="str">
            <v>TRY</v>
          </cell>
          <cell r="Q1772" t="str">
            <v>?</v>
          </cell>
          <cell r="R1772" t="str">
            <v>?</v>
          </cell>
          <cell r="S1772">
            <v>99</v>
          </cell>
          <cell r="W1772" t="str">
            <v>Yes</v>
          </cell>
          <cell r="X1772" t="str">
            <v>No</v>
          </cell>
          <cell r="Y1772" t="str">
            <v>No</v>
          </cell>
          <cell r="AA1772" t="str">
            <v>Yes</v>
          </cell>
          <cell r="AB1772">
            <v>0.23</v>
          </cell>
          <cell r="AC1772">
            <v>2.2799999999999998</v>
          </cell>
          <cell r="AD1772">
            <v>43.42</v>
          </cell>
          <cell r="AE1772">
            <v>1.098200201</v>
          </cell>
        </row>
        <row r="1773">
          <cell r="C1773" t="str">
            <v>Turkey</v>
          </cell>
          <cell r="D1773" t="str">
            <v>TTNet [Turkey]</v>
          </cell>
          <cell r="E1773" t="str">
            <v>ADSL</v>
          </cell>
          <cell r="F1773" t="str">
            <v>Smart Kota</v>
          </cell>
          <cell r="G1773" t="str">
            <v>Up to</v>
          </cell>
          <cell r="H1773">
            <v>16</v>
          </cell>
          <cell r="I1773" t="str">
            <v>Mbps</v>
          </cell>
          <cell r="J1773">
            <v>16</v>
          </cell>
          <cell r="M1773">
            <v>25</v>
          </cell>
          <cell r="N1773" t="str">
            <v>GB</v>
          </cell>
          <cell r="O1773">
            <v>25</v>
          </cell>
          <cell r="P1773" t="str">
            <v>TRY</v>
          </cell>
          <cell r="Q1773" t="str">
            <v>?</v>
          </cell>
          <cell r="R1773" t="str">
            <v>?</v>
          </cell>
          <cell r="S1773">
            <v>55</v>
          </cell>
          <cell r="W1773" t="str">
            <v>Yes</v>
          </cell>
          <cell r="X1773" t="str">
            <v>No</v>
          </cell>
          <cell r="Y1773" t="str">
            <v>No</v>
          </cell>
          <cell r="AA1773" t="str">
            <v>Yes</v>
          </cell>
          <cell r="AB1773">
            <v>0.23</v>
          </cell>
          <cell r="AC1773">
            <v>2.2799999999999998</v>
          </cell>
          <cell r="AD1773">
            <v>24.12</v>
          </cell>
          <cell r="AE1773">
            <v>1.098200201</v>
          </cell>
        </row>
        <row r="1774">
          <cell r="C1774" t="str">
            <v>Turkey</v>
          </cell>
          <cell r="D1774" t="str">
            <v>TTNet [Turkey]</v>
          </cell>
          <cell r="E1774" t="str">
            <v>ADSL</v>
          </cell>
          <cell r="F1774" t="str">
            <v>1Mbps 1GB</v>
          </cell>
          <cell r="H1774">
            <v>1</v>
          </cell>
          <cell r="I1774" t="str">
            <v>Mbps</v>
          </cell>
          <cell r="J1774">
            <v>1</v>
          </cell>
          <cell r="M1774">
            <v>1</v>
          </cell>
          <cell r="N1774" t="str">
            <v>GB</v>
          </cell>
          <cell r="O1774">
            <v>1</v>
          </cell>
          <cell r="P1774" t="str">
            <v>TRY</v>
          </cell>
          <cell r="Q1774" t="str">
            <v>?</v>
          </cell>
          <cell r="R1774" t="str">
            <v>?</v>
          </cell>
          <cell r="S1774">
            <v>22.9</v>
          </cell>
          <cell r="W1774" t="str">
            <v>Yes</v>
          </cell>
          <cell r="X1774" t="str">
            <v>No</v>
          </cell>
          <cell r="Y1774" t="str">
            <v>No</v>
          </cell>
          <cell r="AA1774" t="str">
            <v>Yes</v>
          </cell>
          <cell r="AB1774">
            <v>0.23</v>
          </cell>
          <cell r="AC1774">
            <v>2.2799999999999998</v>
          </cell>
          <cell r="AD1774">
            <v>10.039999999999999</v>
          </cell>
          <cell r="AE1774">
            <v>1.098200201</v>
          </cell>
        </row>
        <row r="1775">
          <cell r="C1775" t="str">
            <v>Turkey</v>
          </cell>
          <cell r="D1775" t="str">
            <v>TTNet [Turkey]</v>
          </cell>
          <cell r="E1775" t="str">
            <v>ADSL</v>
          </cell>
          <cell r="F1775" t="str">
            <v>1Mbps 2GB</v>
          </cell>
          <cell r="H1775">
            <v>1</v>
          </cell>
          <cell r="I1775" t="str">
            <v>Mbps</v>
          </cell>
          <cell r="J1775">
            <v>1</v>
          </cell>
          <cell r="M1775">
            <v>2</v>
          </cell>
          <cell r="N1775" t="str">
            <v>GB</v>
          </cell>
          <cell r="O1775">
            <v>2</v>
          </cell>
          <cell r="P1775" t="str">
            <v>TRY</v>
          </cell>
          <cell r="Q1775" t="str">
            <v>?</v>
          </cell>
          <cell r="R1775" t="str">
            <v>?</v>
          </cell>
          <cell r="S1775">
            <v>26.9</v>
          </cell>
          <cell r="W1775" t="str">
            <v>Yes</v>
          </cell>
          <cell r="X1775" t="str">
            <v>No</v>
          </cell>
          <cell r="Y1775" t="str">
            <v>No</v>
          </cell>
          <cell r="AA1775" t="str">
            <v>Yes</v>
          </cell>
          <cell r="AB1775">
            <v>0.23</v>
          </cell>
          <cell r="AC1775">
            <v>2.2799999999999998</v>
          </cell>
          <cell r="AD1775">
            <v>11.8</v>
          </cell>
          <cell r="AE1775">
            <v>1.098200201</v>
          </cell>
        </row>
        <row r="1776">
          <cell r="C1776" t="str">
            <v>Turkey</v>
          </cell>
          <cell r="D1776" t="str">
            <v>TTNet [Turkey]</v>
          </cell>
          <cell r="E1776" t="str">
            <v>FTTH</v>
          </cell>
          <cell r="F1776" t="str">
            <v>Fibernet Quota</v>
          </cell>
          <cell r="H1776">
            <v>24</v>
          </cell>
          <cell r="I1776" t="str">
            <v>Mbps</v>
          </cell>
          <cell r="J1776">
            <v>24</v>
          </cell>
          <cell r="M1776">
            <v>4</v>
          </cell>
          <cell r="N1776" t="str">
            <v>GB</v>
          </cell>
          <cell r="O1776">
            <v>4</v>
          </cell>
          <cell r="P1776" t="str">
            <v>TRY</v>
          </cell>
          <cell r="Q1776" t="str">
            <v>?</v>
          </cell>
          <cell r="R1776" t="str">
            <v>?</v>
          </cell>
          <cell r="S1776">
            <v>37</v>
          </cell>
          <cell r="W1776" t="str">
            <v>No</v>
          </cell>
          <cell r="X1776" t="str">
            <v>No</v>
          </cell>
          <cell r="Y1776" t="str">
            <v>No</v>
          </cell>
          <cell r="AA1776" t="str">
            <v>Yes</v>
          </cell>
          <cell r="AB1776">
            <v>0.23</v>
          </cell>
          <cell r="AC1776">
            <v>2.2799999999999998</v>
          </cell>
          <cell r="AD1776">
            <v>16.23</v>
          </cell>
          <cell r="AE1776">
            <v>1.098200201</v>
          </cell>
        </row>
        <row r="1777">
          <cell r="C1777" t="str">
            <v>Turkey</v>
          </cell>
          <cell r="D1777" t="str">
            <v>TTNet [Turkey]</v>
          </cell>
          <cell r="E1777" t="str">
            <v>FTTH</v>
          </cell>
          <cell r="F1777" t="str">
            <v>Fibernet Quota</v>
          </cell>
          <cell r="H1777">
            <v>24</v>
          </cell>
          <cell r="I1777" t="str">
            <v>Mbps</v>
          </cell>
          <cell r="J1777">
            <v>24</v>
          </cell>
          <cell r="M1777">
            <v>6</v>
          </cell>
          <cell r="N1777" t="str">
            <v>GB</v>
          </cell>
          <cell r="O1777">
            <v>6</v>
          </cell>
          <cell r="P1777" t="str">
            <v>TRY</v>
          </cell>
          <cell r="Q1777" t="str">
            <v>?</v>
          </cell>
          <cell r="R1777" t="str">
            <v>?</v>
          </cell>
          <cell r="S1777">
            <v>40</v>
          </cell>
          <cell r="W1777" t="str">
            <v>No</v>
          </cell>
          <cell r="X1777" t="str">
            <v>No</v>
          </cell>
          <cell r="Y1777" t="str">
            <v>No</v>
          </cell>
          <cell r="AA1777" t="str">
            <v>Yes</v>
          </cell>
          <cell r="AB1777">
            <v>0.23</v>
          </cell>
          <cell r="AC1777">
            <v>2.2799999999999998</v>
          </cell>
          <cell r="AD1777">
            <v>17.54</v>
          </cell>
          <cell r="AE1777">
            <v>1.098200201</v>
          </cell>
        </row>
        <row r="1778">
          <cell r="C1778" t="str">
            <v>Turkey</v>
          </cell>
          <cell r="D1778" t="str">
            <v>TTNet [Turkey]</v>
          </cell>
          <cell r="E1778" t="str">
            <v>FTTH</v>
          </cell>
          <cell r="F1778" t="str">
            <v>Fibernet Quota</v>
          </cell>
          <cell r="H1778">
            <v>24</v>
          </cell>
          <cell r="I1778" t="str">
            <v>Mbps</v>
          </cell>
          <cell r="J1778">
            <v>24</v>
          </cell>
          <cell r="M1778">
            <v>12</v>
          </cell>
          <cell r="N1778" t="str">
            <v>GB</v>
          </cell>
          <cell r="O1778">
            <v>12</v>
          </cell>
          <cell r="P1778" t="str">
            <v>TRY</v>
          </cell>
          <cell r="Q1778" t="str">
            <v>?</v>
          </cell>
          <cell r="R1778" t="str">
            <v>?</v>
          </cell>
          <cell r="S1778">
            <v>48</v>
          </cell>
          <cell r="W1778" t="str">
            <v>No</v>
          </cell>
          <cell r="X1778" t="str">
            <v>No</v>
          </cell>
          <cell r="Y1778" t="str">
            <v>No</v>
          </cell>
          <cell r="AA1778" t="str">
            <v>Yes</v>
          </cell>
          <cell r="AB1778">
            <v>0.23</v>
          </cell>
          <cell r="AC1778">
            <v>2.2799999999999998</v>
          </cell>
          <cell r="AD1778">
            <v>21.05</v>
          </cell>
          <cell r="AE1778">
            <v>1.098200201</v>
          </cell>
        </row>
        <row r="1779">
          <cell r="C1779" t="str">
            <v>Turkey</v>
          </cell>
          <cell r="D1779" t="str">
            <v>TTNet [Turkey]</v>
          </cell>
          <cell r="E1779" t="str">
            <v>FTTH</v>
          </cell>
          <cell r="F1779" t="str">
            <v>Fibernet Unlimited</v>
          </cell>
          <cell r="H1779">
            <v>24</v>
          </cell>
          <cell r="I1779" t="str">
            <v>Mbps</v>
          </cell>
          <cell r="J1779">
            <v>24</v>
          </cell>
          <cell r="M1779">
            <v>35</v>
          </cell>
          <cell r="N1779" t="str">
            <v>GB</v>
          </cell>
          <cell r="O1779">
            <v>35</v>
          </cell>
          <cell r="P1779" t="str">
            <v>TRY</v>
          </cell>
          <cell r="Q1779" t="str">
            <v>?</v>
          </cell>
          <cell r="R1779" t="str">
            <v>?</v>
          </cell>
          <cell r="S1779">
            <v>67</v>
          </cell>
          <cell r="W1779" t="str">
            <v>No</v>
          </cell>
          <cell r="X1779" t="str">
            <v>No</v>
          </cell>
          <cell r="Y1779" t="str">
            <v>No</v>
          </cell>
          <cell r="AA1779" t="str">
            <v>Yes</v>
          </cell>
          <cell r="AB1779">
            <v>0.23</v>
          </cell>
          <cell r="AC1779">
            <v>2.2799999999999998</v>
          </cell>
          <cell r="AD1779">
            <v>29.39</v>
          </cell>
          <cell r="AE1779">
            <v>1.098200201</v>
          </cell>
        </row>
        <row r="1780">
          <cell r="C1780" t="str">
            <v>Turkey</v>
          </cell>
          <cell r="D1780" t="str">
            <v>TTNet [Turkey]</v>
          </cell>
          <cell r="E1780" t="str">
            <v>FTTH</v>
          </cell>
          <cell r="F1780" t="str">
            <v>Fibernet Unlimited</v>
          </cell>
          <cell r="H1780">
            <v>24</v>
          </cell>
          <cell r="I1780" t="str">
            <v>Mbps</v>
          </cell>
          <cell r="J1780">
            <v>24</v>
          </cell>
          <cell r="M1780">
            <v>75</v>
          </cell>
          <cell r="N1780" t="str">
            <v>GB</v>
          </cell>
          <cell r="O1780">
            <v>75</v>
          </cell>
          <cell r="P1780" t="str">
            <v>TRY</v>
          </cell>
          <cell r="Q1780" t="str">
            <v>?</v>
          </cell>
          <cell r="R1780" t="str">
            <v>?</v>
          </cell>
          <cell r="S1780">
            <v>73</v>
          </cell>
          <cell r="W1780" t="str">
            <v>No</v>
          </cell>
          <cell r="X1780" t="str">
            <v>No</v>
          </cell>
          <cell r="Y1780" t="str">
            <v>No</v>
          </cell>
          <cell r="AA1780" t="str">
            <v>Yes</v>
          </cell>
          <cell r="AB1780">
            <v>0.23</v>
          </cell>
          <cell r="AC1780">
            <v>2.2799999999999998</v>
          </cell>
          <cell r="AD1780">
            <v>32.020000000000003</v>
          </cell>
          <cell r="AE1780">
            <v>1.098200201</v>
          </cell>
        </row>
        <row r="1781">
          <cell r="C1781" t="str">
            <v>Turkey</v>
          </cell>
          <cell r="D1781" t="str">
            <v>TTNet [Turkey]</v>
          </cell>
          <cell r="E1781" t="str">
            <v>FTTH</v>
          </cell>
          <cell r="F1781" t="str">
            <v>Fibernet Unlimited</v>
          </cell>
          <cell r="H1781">
            <v>35</v>
          </cell>
          <cell r="I1781" t="str">
            <v>Mbps</v>
          </cell>
          <cell r="J1781">
            <v>35</v>
          </cell>
          <cell r="M1781">
            <v>100</v>
          </cell>
          <cell r="N1781" t="str">
            <v>GB</v>
          </cell>
          <cell r="O1781">
            <v>100</v>
          </cell>
          <cell r="P1781" t="str">
            <v>TRY</v>
          </cell>
          <cell r="Q1781" t="str">
            <v>?</v>
          </cell>
          <cell r="R1781" t="str">
            <v>?</v>
          </cell>
          <cell r="S1781">
            <v>83</v>
          </cell>
          <cell r="W1781" t="str">
            <v>No</v>
          </cell>
          <cell r="X1781" t="str">
            <v>No</v>
          </cell>
          <cell r="Y1781" t="str">
            <v>No</v>
          </cell>
          <cell r="AA1781" t="str">
            <v>Yes</v>
          </cell>
          <cell r="AB1781">
            <v>0.23</v>
          </cell>
          <cell r="AC1781">
            <v>2.2799999999999998</v>
          </cell>
          <cell r="AD1781">
            <v>36.4</v>
          </cell>
          <cell r="AE1781">
            <v>1.098200201</v>
          </cell>
        </row>
        <row r="1782">
          <cell r="C1782" t="str">
            <v>Turkey</v>
          </cell>
          <cell r="D1782" t="str">
            <v>TTNet [Turkey]</v>
          </cell>
          <cell r="E1782" t="str">
            <v>FTTH</v>
          </cell>
          <cell r="F1782" t="str">
            <v>Fibernet Unlimited</v>
          </cell>
          <cell r="H1782">
            <v>50</v>
          </cell>
          <cell r="I1782" t="str">
            <v>Mbps</v>
          </cell>
          <cell r="J1782">
            <v>50</v>
          </cell>
          <cell r="M1782">
            <v>200</v>
          </cell>
          <cell r="N1782" t="str">
            <v>GB</v>
          </cell>
          <cell r="O1782">
            <v>200</v>
          </cell>
          <cell r="P1782" t="str">
            <v>TRY</v>
          </cell>
          <cell r="Q1782" t="str">
            <v>?</v>
          </cell>
          <cell r="R1782" t="str">
            <v>?</v>
          </cell>
          <cell r="S1782">
            <v>103</v>
          </cell>
          <cell r="W1782" t="str">
            <v>No</v>
          </cell>
          <cell r="X1782" t="str">
            <v>No</v>
          </cell>
          <cell r="Y1782" t="str">
            <v>No</v>
          </cell>
          <cell r="AA1782" t="str">
            <v>Yes</v>
          </cell>
          <cell r="AB1782">
            <v>0.23</v>
          </cell>
          <cell r="AC1782">
            <v>2.2799999999999998</v>
          </cell>
          <cell r="AD1782">
            <v>45.18</v>
          </cell>
          <cell r="AE1782">
            <v>1.098200201</v>
          </cell>
        </row>
        <row r="1783">
          <cell r="C1783" t="str">
            <v>Turkey</v>
          </cell>
          <cell r="D1783" t="str">
            <v>TTNet [Turkey]</v>
          </cell>
          <cell r="E1783" t="str">
            <v>FTTH</v>
          </cell>
          <cell r="F1783" t="str">
            <v>Fibernet Unlimited</v>
          </cell>
          <cell r="H1783">
            <v>100</v>
          </cell>
          <cell r="I1783" t="str">
            <v>Mbps</v>
          </cell>
          <cell r="J1783">
            <v>100</v>
          </cell>
          <cell r="M1783">
            <v>200</v>
          </cell>
          <cell r="N1783" t="str">
            <v>GB</v>
          </cell>
          <cell r="O1783">
            <v>200</v>
          </cell>
          <cell r="P1783" t="str">
            <v>TRY</v>
          </cell>
          <cell r="Q1783" t="str">
            <v>?</v>
          </cell>
          <cell r="R1783" t="str">
            <v>?</v>
          </cell>
          <cell r="S1783">
            <v>123</v>
          </cell>
          <cell r="W1783" t="str">
            <v>No</v>
          </cell>
          <cell r="X1783" t="str">
            <v>No</v>
          </cell>
          <cell r="Y1783" t="str">
            <v>No</v>
          </cell>
          <cell r="AA1783" t="str">
            <v>Yes</v>
          </cell>
          <cell r="AB1783">
            <v>0.23</v>
          </cell>
          <cell r="AC1783">
            <v>2.2799999999999998</v>
          </cell>
          <cell r="AD1783">
            <v>53.95</v>
          </cell>
          <cell r="AE1783">
            <v>1.098200201</v>
          </cell>
        </row>
        <row r="1784">
          <cell r="C1784" t="str">
            <v>Turkey</v>
          </cell>
          <cell r="D1784" t="str">
            <v>TTNet [Turkey]</v>
          </cell>
          <cell r="E1784" t="str">
            <v>FTTH</v>
          </cell>
          <cell r="F1784" t="str">
            <v>Fibernet FULL?M?TS?Z</v>
          </cell>
          <cell r="H1784">
            <v>24</v>
          </cell>
          <cell r="I1784" t="str">
            <v>Mbps</v>
          </cell>
          <cell r="J1784">
            <v>24</v>
          </cell>
          <cell r="M1784" t="str">
            <v>Unlimited</v>
          </cell>
          <cell r="O1784" t="str">
            <v>Unlimited</v>
          </cell>
          <cell r="P1784" t="str">
            <v>TRY</v>
          </cell>
          <cell r="Q1784" t="str">
            <v>?</v>
          </cell>
          <cell r="R1784" t="str">
            <v>?</v>
          </cell>
          <cell r="S1784">
            <v>223</v>
          </cell>
          <cell r="W1784" t="str">
            <v>No</v>
          </cell>
          <cell r="X1784" t="str">
            <v>No</v>
          </cell>
          <cell r="Y1784" t="str">
            <v>No</v>
          </cell>
          <cell r="AA1784" t="str">
            <v>Yes</v>
          </cell>
          <cell r="AB1784">
            <v>0.23</v>
          </cell>
          <cell r="AC1784">
            <v>2.2799999999999998</v>
          </cell>
          <cell r="AD1784">
            <v>97.81</v>
          </cell>
          <cell r="AE1784">
            <v>1.098200201</v>
          </cell>
        </row>
        <row r="1785">
          <cell r="C1785" t="str">
            <v>Turkey</v>
          </cell>
          <cell r="D1785" t="str">
            <v>TTNet [Turkey]</v>
          </cell>
          <cell r="E1785" t="str">
            <v>FTTH</v>
          </cell>
          <cell r="F1785" t="str">
            <v>Fibernet FULL?M?TS?Z</v>
          </cell>
          <cell r="H1785">
            <v>35</v>
          </cell>
          <cell r="I1785" t="str">
            <v>Mbps</v>
          </cell>
          <cell r="J1785">
            <v>35</v>
          </cell>
          <cell r="M1785" t="str">
            <v>Unlimited</v>
          </cell>
          <cell r="O1785" t="str">
            <v>Unlimited</v>
          </cell>
          <cell r="P1785" t="str">
            <v>TRY</v>
          </cell>
          <cell r="Q1785" t="str">
            <v>?</v>
          </cell>
          <cell r="R1785" t="str">
            <v>?</v>
          </cell>
          <cell r="S1785">
            <v>273</v>
          </cell>
          <cell r="W1785" t="str">
            <v>No</v>
          </cell>
          <cell r="X1785" t="str">
            <v>No</v>
          </cell>
          <cell r="Y1785" t="str">
            <v>No</v>
          </cell>
          <cell r="AA1785" t="str">
            <v>Yes</v>
          </cell>
          <cell r="AB1785">
            <v>0.23</v>
          </cell>
          <cell r="AC1785">
            <v>2.2799999999999998</v>
          </cell>
          <cell r="AD1785">
            <v>119.74</v>
          </cell>
          <cell r="AE1785">
            <v>1.098200201</v>
          </cell>
        </row>
        <row r="1786">
          <cell r="C1786" t="str">
            <v>Turkey</v>
          </cell>
          <cell r="D1786" t="str">
            <v>TTNet [Turkey]</v>
          </cell>
          <cell r="E1786" t="str">
            <v>FTTH</v>
          </cell>
          <cell r="F1786" t="str">
            <v>Fibernet FULL?M?TS?Z</v>
          </cell>
          <cell r="H1786">
            <v>50</v>
          </cell>
          <cell r="I1786" t="str">
            <v>Mbps</v>
          </cell>
          <cell r="J1786">
            <v>50</v>
          </cell>
          <cell r="M1786" t="str">
            <v>Unlimited</v>
          </cell>
          <cell r="O1786" t="str">
            <v>Unlimited</v>
          </cell>
          <cell r="P1786" t="str">
            <v>TRY</v>
          </cell>
          <cell r="Q1786" t="str">
            <v>?</v>
          </cell>
          <cell r="R1786" t="str">
            <v>?</v>
          </cell>
          <cell r="S1786">
            <v>353</v>
          </cell>
          <cell r="W1786" t="str">
            <v>No</v>
          </cell>
          <cell r="X1786" t="str">
            <v>No</v>
          </cell>
          <cell r="Y1786" t="str">
            <v>No</v>
          </cell>
          <cell r="AA1786" t="str">
            <v>Yes</v>
          </cell>
          <cell r="AB1786">
            <v>0.23</v>
          </cell>
          <cell r="AC1786">
            <v>2.2799999999999998</v>
          </cell>
          <cell r="AD1786">
            <v>154.82</v>
          </cell>
          <cell r="AE1786">
            <v>1.098200201</v>
          </cell>
        </row>
        <row r="1787">
          <cell r="C1787" t="str">
            <v>Turkey</v>
          </cell>
          <cell r="D1787" t="str">
            <v>TTNet [Turkey]</v>
          </cell>
          <cell r="E1787" t="str">
            <v>FTTH</v>
          </cell>
          <cell r="F1787" t="str">
            <v>Fibernet FULL?M?TS?Z</v>
          </cell>
          <cell r="H1787">
            <v>100</v>
          </cell>
          <cell r="I1787" t="str">
            <v>Mbps</v>
          </cell>
          <cell r="J1787">
            <v>100</v>
          </cell>
          <cell r="M1787" t="str">
            <v>Unlimited</v>
          </cell>
          <cell r="O1787" t="str">
            <v>Unlimited</v>
          </cell>
          <cell r="P1787" t="str">
            <v>TRY</v>
          </cell>
          <cell r="Q1787" t="str">
            <v>?</v>
          </cell>
          <cell r="R1787" t="str">
            <v>?</v>
          </cell>
          <cell r="S1787">
            <v>503</v>
          </cell>
          <cell r="W1787" t="str">
            <v>No</v>
          </cell>
          <cell r="X1787" t="str">
            <v>No</v>
          </cell>
          <cell r="Y1787" t="str">
            <v>No</v>
          </cell>
          <cell r="AA1787" t="str">
            <v>Yes</v>
          </cell>
          <cell r="AB1787">
            <v>0.23</v>
          </cell>
          <cell r="AC1787">
            <v>2.2799999999999998</v>
          </cell>
          <cell r="AD1787">
            <v>220.61</v>
          </cell>
          <cell r="AE1787">
            <v>1.098200201</v>
          </cell>
        </row>
        <row r="1788">
          <cell r="C1788" t="str">
            <v>Turkey</v>
          </cell>
          <cell r="D1788" t="str">
            <v>TTNet [Turkey]</v>
          </cell>
          <cell r="E1788" t="str">
            <v>FTTH</v>
          </cell>
          <cell r="F1788" t="str">
            <v>Fibernet FULL?M?TS?Z</v>
          </cell>
          <cell r="H1788">
            <v>1000</v>
          </cell>
          <cell r="I1788" t="str">
            <v>Mbps</v>
          </cell>
          <cell r="J1788">
            <v>1000</v>
          </cell>
          <cell r="M1788" t="str">
            <v>Unlimited</v>
          </cell>
          <cell r="O1788" t="str">
            <v>Unlimited</v>
          </cell>
          <cell r="P1788" t="str">
            <v>TRY</v>
          </cell>
          <cell r="Q1788" t="str">
            <v>?</v>
          </cell>
          <cell r="R1788" t="str">
            <v>?</v>
          </cell>
          <cell r="S1788">
            <v>1103</v>
          </cell>
          <cell r="W1788" t="str">
            <v>No</v>
          </cell>
          <cell r="X1788" t="str">
            <v>No</v>
          </cell>
          <cell r="Y1788" t="str">
            <v>No</v>
          </cell>
          <cell r="AA1788" t="str">
            <v>Yes</v>
          </cell>
          <cell r="AB1788">
            <v>0.23</v>
          </cell>
          <cell r="AC1788">
            <v>2.2799999999999998</v>
          </cell>
          <cell r="AD1788">
            <v>483.77</v>
          </cell>
          <cell r="AE1788">
            <v>1.098200201</v>
          </cell>
        </row>
        <row r="1789">
          <cell r="C1789" t="str">
            <v>Turkey</v>
          </cell>
          <cell r="D1789" t="str">
            <v>Superonline [Turkey]</v>
          </cell>
          <cell r="E1789" t="str">
            <v>ADSL</v>
          </cell>
          <cell r="F1789" t="str">
            <v>ADSL without barriers</v>
          </cell>
          <cell r="G1789" t="str">
            <v>Up to</v>
          </cell>
          <cell r="H1789">
            <v>8</v>
          </cell>
          <cell r="I1789" t="str">
            <v>Mbps</v>
          </cell>
          <cell r="J1789">
            <v>8</v>
          </cell>
          <cell r="M1789">
            <v>6</v>
          </cell>
          <cell r="N1789" t="str">
            <v>GB</v>
          </cell>
          <cell r="O1789">
            <v>6</v>
          </cell>
          <cell r="P1789" t="str">
            <v>TRY</v>
          </cell>
          <cell r="Q1789" t="str">
            <v>?</v>
          </cell>
          <cell r="R1789" t="str">
            <v>?</v>
          </cell>
          <cell r="S1789">
            <v>25</v>
          </cell>
          <cell r="W1789" t="str">
            <v>Yes</v>
          </cell>
          <cell r="X1789" t="str">
            <v>No</v>
          </cell>
          <cell r="Y1789" t="str">
            <v>No</v>
          </cell>
          <cell r="AA1789" t="str">
            <v>Yes</v>
          </cell>
          <cell r="AB1789">
            <v>0.23</v>
          </cell>
          <cell r="AC1789">
            <v>2.2799999999999998</v>
          </cell>
          <cell r="AD1789">
            <v>10.96</v>
          </cell>
          <cell r="AE1789">
            <v>1.098200201</v>
          </cell>
        </row>
        <row r="1790">
          <cell r="C1790" t="str">
            <v>Turkey</v>
          </cell>
          <cell r="D1790" t="str">
            <v>Superonline [Turkey]</v>
          </cell>
          <cell r="E1790" t="str">
            <v>ADSL</v>
          </cell>
          <cell r="F1790" t="str">
            <v>ADSL without barriers</v>
          </cell>
          <cell r="G1790" t="str">
            <v>Up to</v>
          </cell>
          <cell r="H1790">
            <v>16</v>
          </cell>
          <cell r="I1790" t="str">
            <v>Mbps</v>
          </cell>
          <cell r="J1790">
            <v>16</v>
          </cell>
          <cell r="M1790">
            <v>6</v>
          </cell>
          <cell r="N1790" t="str">
            <v>GB</v>
          </cell>
          <cell r="O1790">
            <v>6</v>
          </cell>
          <cell r="P1790" t="str">
            <v>TRY</v>
          </cell>
          <cell r="Q1790" t="str">
            <v>?</v>
          </cell>
          <cell r="R1790" t="str">
            <v>?</v>
          </cell>
          <cell r="S1790">
            <v>26</v>
          </cell>
          <cell r="W1790" t="str">
            <v>Yes</v>
          </cell>
          <cell r="X1790" t="str">
            <v>No</v>
          </cell>
          <cell r="Y1790" t="str">
            <v>No</v>
          </cell>
          <cell r="AA1790" t="str">
            <v>Yes</v>
          </cell>
          <cell r="AB1790">
            <v>0.23</v>
          </cell>
          <cell r="AC1790">
            <v>2.2799999999999998</v>
          </cell>
          <cell r="AD1790">
            <v>11.4</v>
          </cell>
          <cell r="AE1790">
            <v>1.098200201</v>
          </cell>
        </row>
        <row r="1791">
          <cell r="C1791" t="str">
            <v>Turkey</v>
          </cell>
          <cell r="D1791" t="str">
            <v>Superonline [Turkey]</v>
          </cell>
          <cell r="E1791" t="str">
            <v>ADSL</v>
          </cell>
          <cell r="F1791" t="str">
            <v>ADSL without barriers</v>
          </cell>
          <cell r="G1791" t="str">
            <v>Up to</v>
          </cell>
          <cell r="H1791">
            <v>8</v>
          </cell>
          <cell r="I1791" t="str">
            <v>Mbps</v>
          </cell>
          <cell r="J1791">
            <v>8</v>
          </cell>
          <cell r="M1791">
            <v>50</v>
          </cell>
          <cell r="N1791" t="str">
            <v>GB</v>
          </cell>
          <cell r="O1791">
            <v>50</v>
          </cell>
          <cell r="P1791" t="str">
            <v>TRY</v>
          </cell>
          <cell r="Q1791" t="str">
            <v>?</v>
          </cell>
          <cell r="R1791" t="str">
            <v>?</v>
          </cell>
          <cell r="S1791">
            <v>44</v>
          </cell>
          <cell r="W1791" t="str">
            <v>Yes</v>
          </cell>
          <cell r="X1791" t="str">
            <v>No</v>
          </cell>
          <cell r="Y1791" t="str">
            <v>No</v>
          </cell>
          <cell r="AA1791" t="str">
            <v>Yes</v>
          </cell>
          <cell r="AB1791">
            <v>0.23</v>
          </cell>
          <cell r="AC1791">
            <v>2.2799999999999998</v>
          </cell>
          <cell r="AD1791">
            <v>19.3</v>
          </cell>
          <cell r="AE1791">
            <v>1.098200201</v>
          </cell>
        </row>
        <row r="1792">
          <cell r="C1792" t="str">
            <v>Turkey</v>
          </cell>
          <cell r="D1792" t="str">
            <v>Superonline [Turkey]</v>
          </cell>
          <cell r="E1792" t="str">
            <v>ADSL</v>
          </cell>
          <cell r="F1792" t="str">
            <v>ADSL without barriers</v>
          </cell>
          <cell r="G1792" t="str">
            <v>Up to</v>
          </cell>
          <cell r="H1792">
            <v>16</v>
          </cell>
          <cell r="I1792" t="str">
            <v>Mbps</v>
          </cell>
          <cell r="J1792">
            <v>16</v>
          </cell>
          <cell r="M1792">
            <v>75</v>
          </cell>
          <cell r="N1792" t="str">
            <v>GB</v>
          </cell>
          <cell r="O1792">
            <v>75</v>
          </cell>
          <cell r="P1792" t="str">
            <v>TRY</v>
          </cell>
          <cell r="Q1792" t="str">
            <v>?</v>
          </cell>
          <cell r="R1792" t="str">
            <v>?</v>
          </cell>
          <cell r="S1792">
            <v>49</v>
          </cell>
          <cell r="W1792" t="str">
            <v>Yes</v>
          </cell>
          <cell r="X1792" t="str">
            <v>No</v>
          </cell>
          <cell r="Y1792" t="str">
            <v>No</v>
          </cell>
          <cell r="AA1792" t="str">
            <v>Yes</v>
          </cell>
          <cell r="AB1792">
            <v>0.23</v>
          </cell>
          <cell r="AC1792">
            <v>2.2799999999999998</v>
          </cell>
          <cell r="AD1792">
            <v>21.49</v>
          </cell>
          <cell r="AE1792">
            <v>1.098200201</v>
          </cell>
        </row>
        <row r="1793">
          <cell r="C1793" t="str">
            <v>Turkey</v>
          </cell>
          <cell r="D1793" t="str">
            <v>Superonline [Turkey]</v>
          </cell>
          <cell r="E1793" t="str">
            <v>ADSL</v>
          </cell>
          <cell r="F1793" t="str">
            <v>ADSL without barriers</v>
          </cell>
          <cell r="G1793" t="str">
            <v>Up to</v>
          </cell>
          <cell r="H1793">
            <v>8</v>
          </cell>
          <cell r="I1793" t="str">
            <v>Mbps</v>
          </cell>
          <cell r="J1793">
            <v>8</v>
          </cell>
          <cell r="M1793">
            <v>100</v>
          </cell>
          <cell r="N1793" t="str">
            <v>GB</v>
          </cell>
          <cell r="O1793">
            <v>100</v>
          </cell>
          <cell r="P1793" t="str">
            <v>TRY</v>
          </cell>
          <cell r="Q1793" t="str">
            <v>?</v>
          </cell>
          <cell r="R1793" t="str">
            <v>?</v>
          </cell>
          <cell r="S1793">
            <v>54</v>
          </cell>
          <cell r="W1793" t="str">
            <v>Yes</v>
          </cell>
          <cell r="X1793" t="str">
            <v>No</v>
          </cell>
          <cell r="Y1793" t="str">
            <v>No</v>
          </cell>
          <cell r="AA1793" t="str">
            <v>Yes</v>
          </cell>
          <cell r="AB1793">
            <v>0.23</v>
          </cell>
          <cell r="AC1793">
            <v>2.2799999999999998</v>
          </cell>
          <cell r="AD1793">
            <v>23.68</v>
          </cell>
          <cell r="AE1793">
            <v>1.098200201</v>
          </cell>
        </row>
        <row r="1794">
          <cell r="C1794" t="str">
            <v>Turkey</v>
          </cell>
          <cell r="D1794" t="str">
            <v>Superonline [Turkey]</v>
          </cell>
          <cell r="E1794" t="str">
            <v>ADSL</v>
          </cell>
          <cell r="F1794" t="str">
            <v>ADSL without barriers</v>
          </cell>
          <cell r="H1794">
            <v>4</v>
          </cell>
          <cell r="I1794" t="str">
            <v>Mbps</v>
          </cell>
          <cell r="J1794">
            <v>4</v>
          </cell>
          <cell r="M1794" t="str">
            <v>Unlimited</v>
          </cell>
          <cell r="O1794" t="str">
            <v>Unlimited</v>
          </cell>
          <cell r="P1794" t="str">
            <v>TRY</v>
          </cell>
          <cell r="Q1794" t="str">
            <v>?</v>
          </cell>
          <cell r="R1794" t="str">
            <v>?</v>
          </cell>
          <cell r="S1794">
            <v>69</v>
          </cell>
          <cell r="W1794" t="str">
            <v>Yes</v>
          </cell>
          <cell r="X1794" t="str">
            <v>No</v>
          </cell>
          <cell r="Y1794" t="str">
            <v>No</v>
          </cell>
          <cell r="AA1794" t="str">
            <v>Yes</v>
          </cell>
          <cell r="AB1794">
            <v>0.23</v>
          </cell>
          <cell r="AC1794">
            <v>2.2799999999999998</v>
          </cell>
          <cell r="AD1794">
            <v>30.26</v>
          </cell>
          <cell r="AE1794">
            <v>1.098200201</v>
          </cell>
        </row>
        <row r="1795">
          <cell r="C1795" t="str">
            <v>Turkey</v>
          </cell>
          <cell r="D1795" t="str">
            <v>Superonline [Turkey]</v>
          </cell>
          <cell r="E1795" t="str">
            <v>ADSL</v>
          </cell>
          <cell r="F1795" t="str">
            <v>ADSL without barriers</v>
          </cell>
          <cell r="H1795">
            <v>8</v>
          </cell>
          <cell r="I1795" t="str">
            <v>Mbps</v>
          </cell>
          <cell r="J1795">
            <v>8</v>
          </cell>
          <cell r="M1795" t="str">
            <v>Unlimited</v>
          </cell>
          <cell r="O1795" t="str">
            <v>Unlimited</v>
          </cell>
          <cell r="P1795" t="str">
            <v>TRY</v>
          </cell>
          <cell r="Q1795" t="str">
            <v>?</v>
          </cell>
          <cell r="R1795" t="str">
            <v>?</v>
          </cell>
          <cell r="S1795">
            <v>89</v>
          </cell>
          <cell r="W1795" t="str">
            <v>Yes</v>
          </cell>
          <cell r="X1795" t="str">
            <v>No</v>
          </cell>
          <cell r="Y1795" t="str">
            <v>No</v>
          </cell>
          <cell r="AA1795" t="str">
            <v>Yes</v>
          </cell>
          <cell r="AB1795">
            <v>0.23</v>
          </cell>
          <cell r="AC1795">
            <v>2.2799999999999998</v>
          </cell>
          <cell r="AD1795">
            <v>39.04</v>
          </cell>
          <cell r="AE1795">
            <v>1.098200201</v>
          </cell>
        </row>
        <row r="1796">
          <cell r="C1796" t="str">
            <v>Turkey</v>
          </cell>
          <cell r="D1796" t="str">
            <v>Superonline [Turkey]</v>
          </cell>
          <cell r="E1796" t="str">
            <v>ADSL</v>
          </cell>
          <cell r="F1796" t="str">
            <v>Naked ADSL</v>
          </cell>
          <cell r="G1796" t="str">
            <v>Up to</v>
          </cell>
          <cell r="H1796">
            <v>8</v>
          </cell>
          <cell r="I1796" t="str">
            <v>Mbps</v>
          </cell>
          <cell r="J1796">
            <v>8</v>
          </cell>
          <cell r="M1796">
            <v>6</v>
          </cell>
          <cell r="N1796" t="str">
            <v>GB</v>
          </cell>
          <cell r="O1796">
            <v>6</v>
          </cell>
          <cell r="P1796" t="str">
            <v>TRY</v>
          </cell>
          <cell r="Q1796" t="str">
            <v>?</v>
          </cell>
          <cell r="R1796" t="str">
            <v>?</v>
          </cell>
          <cell r="S1796">
            <v>35</v>
          </cell>
          <cell r="W1796" t="str">
            <v>No</v>
          </cell>
          <cell r="X1796" t="str">
            <v>No</v>
          </cell>
          <cell r="Y1796" t="str">
            <v>No</v>
          </cell>
          <cell r="AA1796" t="str">
            <v>Yes</v>
          </cell>
          <cell r="AB1796">
            <v>0.23</v>
          </cell>
          <cell r="AC1796">
            <v>2.2799999999999998</v>
          </cell>
          <cell r="AD1796">
            <v>15.35</v>
          </cell>
          <cell r="AE1796">
            <v>1.098200201</v>
          </cell>
        </row>
        <row r="1797">
          <cell r="C1797" t="str">
            <v>Turkey</v>
          </cell>
          <cell r="D1797" t="str">
            <v>Superonline [Turkey]</v>
          </cell>
          <cell r="E1797" t="str">
            <v>ADSL</v>
          </cell>
          <cell r="F1797" t="str">
            <v>Naked ADSL</v>
          </cell>
          <cell r="G1797" t="str">
            <v>Up to</v>
          </cell>
          <cell r="H1797">
            <v>16</v>
          </cell>
          <cell r="I1797" t="str">
            <v>Mbps</v>
          </cell>
          <cell r="J1797">
            <v>16</v>
          </cell>
          <cell r="M1797">
            <v>6</v>
          </cell>
          <cell r="N1797" t="str">
            <v>GB</v>
          </cell>
          <cell r="O1797">
            <v>6</v>
          </cell>
          <cell r="P1797" t="str">
            <v>TRY</v>
          </cell>
          <cell r="Q1797" t="str">
            <v>?</v>
          </cell>
          <cell r="R1797" t="str">
            <v>?</v>
          </cell>
          <cell r="S1797">
            <v>36</v>
          </cell>
          <cell r="W1797" t="str">
            <v>No</v>
          </cell>
          <cell r="X1797" t="str">
            <v>No</v>
          </cell>
          <cell r="Y1797" t="str">
            <v>No</v>
          </cell>
          <cell r="AA1797" t="str">
            <v>Yes</v>
          </cell>
          <cell r="AB1797">
            <v>0.23</v>
          </cell>
          <cell r="AC1797">
            <v>2.2799999999999998</v>
          </cell>
          <cell r="AD1797">
            <v>15.79</v>
          </cell>
          <cell r="AE1797">
            <v>1.098200201</v>
          </cell>
        </row>
        <row r="1798">
          <cell r="C1798" t="str">
            <v>Turkey</v>
          </cell>
          <cell r="D1798" t="str">
            <v>Superonline [Turkey]</v>
          </cell>
          <cell r="E1798" t="str">
            <v>ADSL</v>
          </cell>
          <cell r="F1798" t="str">
            <v>Naked ADSL</v>
          </cell>
          <cell r="G1798" t="str">
            <v>Up to</v>
          </cell>
          <cell r="H1798">
            <v>8</v>
          </cell>
          <cell r="I1798" t="str">
            <v>Mbps</v>
          </cell>
          <cell r="J1798">
            <v>8</v>
          </cell>
          <cell r="M1798">
            <v>50</v>
          </cell>
          <cell r="N1798" t="str">
            <v>GB</v>
          </cell>
          <cell r="O1798">
            <v>50</v>
          </cell>
          <cell r="P1798" t="str">
            <v>TRY</v>
          </cell>
          <cell r="Q1798" t="str">
            <v>?</v>
          </cell>
          <cell r="R1798" t="str">
            <v>?</v>
          </cell>
          <cell r="S1798">
            <v>54</v>
          </cell>
          <cell r="W1798" t="str">
            <v>No</v>
          </cell>
          <cell r="X1798" t="str">
            <v>No</v>
          </cell>
          <cell r="Y1798" t="str">
            <v>No</v>
          </cell>
          <cell r="AA1798" t="str">
            <v>Yes</v>
          </cell>
          <cell r="AB1798">
            <v>0.23</v>
          </cell>
          <cell r="AC1798">
            <v>2.2799999999999998</v>
          </cell>
          <cell r="AD1798">
            <v>23.68</v>
          </cell>
          <cell r="AE1798">
            <v>1.098200201</v>
          </cell>
        </row>
        <row r="1799">
          <cell r="C1799" t="str">
            <v>Turkey</v>
          </cell>
          <cell r="D1799" t="str">
            <v>Superonline [Turkey]</v>
          </cell>
          <cell r="E1799" t="str">
            <v>ADSL</v>
          </cell>
          <cell r="F1799" t="str">
            <v>Naked ADSL</v>
          </cell>
          <cell r="G1799" t="str">
            <v>Up to</v>
          </cell>
          <cell r="H1799">
            <v>16</v>
          </cell>
          <cell r="I1799" t="str">
            <v>Mbps</v>
          </cell>
          <cell r="J1799">
            <v>16</v>
          </cell>
          <cell r="M1799">
            <v>75</v>
          </cell>
          <cell r="N1799" t="str">
            <v>GB</v>
          </cell>
          <cell r="O1799">
            <v>75</v>
          </cell>
          <cell r="P1799" t="str">
            <v>TRY</v>
          </cell>
          <cell r="Q1799" t="str">
            <v>?</v>
          </cell>
          <cell r="R1799" t="str">
            <v>?</v>
          </cell>
          <cell r="S1799">
            <v>59</v>
          </cell>
          <cell r="W1799" t="str">
            <v>No</v>
          </cell>
          <cell r="X1799" t="str">
            <v>No</v>
          </cell>
          <cell r="Y1799" t="str">
            <v>No</v>
          </cell>
          <cell r="AA1799" t="str">
            <v>Yes</v>
          </cell>
          <cell r="AB1799">
            <v>0.23</v>
          </cell>
          <cell r="AC1799">
            <v>2.2799999999999998</v>
          </cell>
          <cell r="AD1799">
            <v>25.88</v>
          </cell>
          <cell r="AE1799">
            <v>1.098200201</v>
          </cell>
        </row>
        <row r="1800">
          <cell r="C1800" t="str">
            <v>Turkey</v>
          </cell>
          <cell r="D1800" t="str">
            <v>Superonline [Turkey]</v>
          </cell>
          <cell r="E1800" t="str">
            <v>ADSL</v>
          </cell>
          <cell r="F1800" t="str">
            <v>Naked ADSL</v>
          </cell>
          <cell r="G1800" t="str">
            <v>Up to</v>
          </cell>
          <cell r="H1800">
            <v>8</v>
          </cell>
          <cell r="I1800" t="str">
            <v>Mbps</v>
          </cell>
          <cell r="J1800">
            <v>8</v>
          </cell>
          <cell r="M1800">
            <v>100</v>
          </cell>
          <cell r="N1800" t="str">
            <v>GB</v>
          </cell>
          <cell r="O1800">
            <v>100</v>
          </cell>
          <cell r="P1800" t="str">
            <v>TRY</v>
          </cell>
          <cell r="Q1800" t="str">
            <v>?</v>
          </cell>
          <cell r="R1800" t="str">
            <v>?</v>
          </cell>
          <cell r="S1800">
            <v>64</v>
          </cell>
          <cell r="W1800" t="str">
            <v>No</v>
          </cell>
          <cell r="X1800" t="str">
            <v>No</v>
          </cell>
          <cell r="Y1800" t="str">
            <v>No</v>
          </cell>
          <cell r="AA1800" t="str">
            <v>Yes</v>
          </cell>
          <cell r="AB1800">
            <v>0.23</v>
          </cell>
          <cell r="AC1800">
            <v>2.2799999999999998</v>
          </cell>
          <cell r="AD1800">
            <v>28.07</v>
          </cell>
          <cell r="AE1800">
            <v>1.098200201</v>
          </cell>
        </row>
        <row r="1801">
          <cell r="C1801" t="str">
            <v>Turkey</v>
          </cell>
          <cell r="D1801" t="str">
            <v>Superonline [Turkey]</v>
          </cell>
          <cell r="E1801" t="str">
            <v>ADSL</v>
          </cell>
          <cell r="F1801" t="str">
            <v>Naked ADSL</v>
          </cell>
          <cell r="H1801">
            <v>4</v>
          </cell>
          <cell r="I1801" t="str">
            <v>Mbps</v>
          </cell>
          <cell r="J1801">
            <v>4</v>
          </cell>
          <cell r="M1801" t="str">
            <v>Unlimited</v>
          </cell>
          <cell r="O1801" t="str">
            <v>Unlimited</v>
          </cell>
          <cell r="P1801" t="str">
            <v>TRY</v>
          </cell>
          <cell r="Q1801" t="str">
            <v>?</v>
          </cell>
          <cell r="R1801" t="str">
            <v>?</v>
          </cell>
          <cell r="S1801">
            <v>79</v>
          </cell>
          <cell r="W1801" t="str">
            <v>No</v>
          </cell>
          <cell r="X1801" t="str">
            <v>No</v>
          </cell>
          <cell r="Y1801" t="str">
            <v>No</v>
          </cell>
          <cell r="AA1801" t="str">
            <v>Yes</v>
          </cell>
          <cell r="AB1801">
            <v>0.23</v>
          </cell>
          <cell r="AC1801">
            <v>2.2799999999999998</v>
          </cell>
          <cell r="AD1801">
            <v>34.65</v>
          </cell>
          <cell r="AE1801">
            <v>1.098200201</v>
          </cell>
        </row>
        <row r="1802">
          <cell r="C1802" t="str">
            <v>Turkey</v>
          </cell>
          <cell r="D1802" t="str">
            <v>Superonline [Turkey]</v>
          </cell>
          <cell r="E1802" t="str">
            <v>ADSL</v>
          </cell>
          <cell r="F1802" t="str">
            <v>Naked ADSL</v>
          </cell>
          <cell r="H1802">
            <v>8</v>
          </cell>
          <cell r="I1802" t="str">
            <v>Mbps</v>
          </cell>
          <cell r="J1802">
            <v>8</v>
          </cell>
          <cell r="M1802" t="str">
            <v>Unlimited</v>
          </cell>
          <cell r="O1802" t="str">
            <v>Unlimited</v>
          </cell>
          <cell r="P1802" t="str">
            <v>TRY</v>
          </cell>
          <cell r="Q1802" t="str">
            <v>?</v>
          </cell>
          <cell r="R1802" t="str">
            <v>?</v>
          </cell>
          <cell r="S1802">
            <v>99</v>
          </cell>
          <cell r="W1802" t="str">
            <v>No</v>
          </cell>
          <cell r="X1802" t="str">
            <v>No</v>
          </cell>
          <cell r="Y1802" t="str">
            <v>No</v>
          </cell>
          <cell r="AA1802" t="str">
            <v>Yes</v>
          </cell>
          <cell r="AB1802">
            <v>0.23</v>
          </cell>
          <cell r="AC1802">
            <v>2.2799999999999998</v>
          </cell>
          <cell r="AD1802">
            <v>43.42</v>
          </cell>
          <cell r="AE1802">
            <v>1.098200201</v>
          </cell>
        </row>
        <row r="1803">
          <cell r="C1803" t="str">
            <v>Turkey</v>
          </cell>
          <cell r="D1803" t="str">
            <v>Superonline [Turkey]</v>
          </cell>
          <cell r="E1803" t="str">
            <v>FTTH</v>
          </cell>
          <cell r="F1803" t="str">
            <v>Light Speed</v>
          </cell>
          <cell r="H1803">
            <v>100</v>
          </cell>
          <cell r="I1803" t="str">
            <v>Mbps</v>
          </cell>
          <cell r="J1803">
            <v>100</v>
          </cell>
          <cell r="M1803">
            <v>250</v>
          </cell>
          <cell r="N1803" t="str">
            <v>GB</v>
          </cell>
          <cell r="O1803">
            <v>250</v>
          </cell>
          <cell r="P1803" t="str">
            <v>TRY</v>
          </cell>
          <cell r="Q1803" t="str">
            <v>?</v>
          </cell>
          <cell r="R1803" t="str">
            <v>?</v>
          </cell>
          <cell r="S1803">
            <v>109</v>
          </cell>
          <cell r="W1803" t="str">
            <v>No</v>
          </cell>
          <cell r="X1803" t="str">
            <v>No</v>
          </cell>
          <cell r="Y1803" t="str">
            <v>No</v>
          </cell>
          <cell r="AA1803" t="str">
            <v>Yes</v>
          </cell>
          <cell r="AB1803">
            <v>0.23</v>
          </cell>
          <cell r="AC1803">
            <v>2.2799999999999998</v>
          </cell>
          <cell r="AD1803">
            <v>47.81</v>
          </cell>
          <cell r="AE1803">
            <v>1.098200201</v>
          </cell>
        </row>
        <row r="1804">
          <cell r="C1804" t="str">
            <v>Turkey</v>
          </cell>
          <cell r="D1804" t="str">
            <v>Superonline [Turkey]</v>
          </cell>
          <cell r="E1804" t="str">
            <v>FTTH</v>
          </cell>
          <cell r="F1804" t="str">
            <v>Light Speed</v>
          </cell>
          <cell r="H1804">
            <v>50</v>
          </cell>
          <cell r="I1804" t="str">
            <v>Mbps</v>
          </cell>
          <cell r="J1804">
            <v>50</v>
          </cell>
          <cell r="M1804">
            <v>150</v>
          </cell>
          <cell r="N1804" t="str">
            <v>GB</v>
          </cell>
          <cell r="O1804">
            <v>150</v>
          </cell>
          <cell r="P1804" t="str">
            <v>TRY</v>
          </cell>
          <cell r="Q1804" t="str">
            <v>?</v>
          </cell>
          <cell r="R1804" t="str">
            <v>?</v>
          </cell>
          <cell r="S1804">
            <v>79</v>
          </cell>
          <cell r="W1804" t="str">
            <v>No</v>
          </cell>
          <cell r="X1804" t="str">
            <v>No</v>
          </cell>
          <cell r="Y1804" t="str">
            <v>No</v>
          </cell>
          <cell r="AA1804" t="str">
            <v>Yes</v>
          </cell>
          <cell r="AB1804">
            <v>0.23</v>
          </cell>
          <cell r="AC1804">
            <v>2.2799999999999998</v>
          </cell>
          <cell r="AD1804">
            <v>34.65</v>
          </cell>
          <cell r="AE1804">
            <v>1.098200201</v>
          </cell>
        </row>
        <row r="1805">
          <cell r="C1805" t="str">
            <v>Turkey</v>
          </cell>
          <cell r="D1805" t="str">
            <v>Superonline [Turkey]</v>
          </cell>
          <cell r="E1805" t="str">
            <v>FTTH</v>
          </cell>
          <cell r="F1805" t="str">
            <v>Light Speed</v>
          </cell>
          <cell r="H1805">
            <v>25</v>
          </cell>
          <cell r="I1805" t="str">
            <v>Mbps</v>
          </cell>
          <cell r="J1805">
            <v>25</v>
          </cell>
          <cell r="M1805">
            <v>75</v>
          </cell>
          <cell r="N1805" t="str">
            <v>GB</v>
          </cell>
          <cell r="O1805">
            <v>75</v>
          </cell>
          <cell r="P1805" t="str">
            <v>TRY</v>
          </cell>
          <cell r="Q1805" t="str">
            <v>?</v>
          </cell>
          <cell r="R1805" t="str">
            <v>?</v>
          </cell>
          <cell r="S1805">
            <v>59</v>
          </cell>
          <cell r="W1805" t="str">
            <v>No</v>
          </cell>
          <cell r="X1805" t="str">
            <v>No</v>
          </cell>
          <cell r="Y1805" t="str">
            <v>No</v>
          </cell>
          <cell r="AA1805" t="str">
            <v>Yes</v>
          </cell>
          <cell r="AB1805">
            <v>0.23</v>
          </cell>
          <cell r="AC1805">
            <v>2.2799999999999998</v>
          </cell>
          <cell r="AD1805">
            <v>25.88</v>
          </cell>
          <cell r="AE1805">
            <v>1.098200201</v>
          </cell>
        </row>
        <row r="1806">
          <cell r="C1806" t="str">
            <v>Uganda</v>
          </cell>
          <cell r="D1806" t="str">
            <v>Tangerine [Uganda]</v>
          </cell>
          <cell r="E1806" t="str">
            <v>WiMax</v>
          </cell>
          <cell r="F1806" t="str">
            <v>Bronze</v>
          </cell>
          <cell r="H1806">
            <v>512</v>
          </cell>
          <cell r="I1806" t="str">
            <v>Kbps</v>
          </cell>
          <cell r="J1806">
            <v>0.51200000000000001</v>
          </cell>
          <cell r="M1806">
            <v>10</v>
          </cell>
          <cell r="N1806" t="str">
            <v>GB</v>
          </cell>
          <cell r="O1806">
            <v>10</v>
          </cell>
          <cell r="P1806" t="str">
            <v>USD</v>
          </cell>
          <cell r="Q1806" t="str">
            <v>?</v>
          </cell>
          <cell r="R1806">
            <v>0</v>
          </cell>
          <cell r="S1806">
            <v>75</v>
          </cell>
          <cell r="W1806" t="str">
            <v>No</v>
          </cell>
          <cell r="X1806" t="str">
            <v>No</v>
          </cell>
          <cell r="Y1806" t="str">
            <v>No</v>
          </cell>
          <cell r="AA1806" t="str">
            <v>?</v>
          </cell>
          <cell r="AB1806">
            <v>0.18</v>
          </cell>
          <cell r="AC1806">
            <v>1</v>
          </cell>
          <cell r="AD1806">
            <v>75</v>
          </cell>
          <cell r="AE1806">
            <v>0.39622890599999999</v>
          </cell>
        </row>
        <row r="1807">
          <cell r="C1807" t="str">
            <v>Uganda</v>
          </cell>
          <cell r="D1807" t="str">
            <v>Tangerine [Uganda]</v>
          </cell>
          <cell r="E1807" t="str">
            <v>WiMax</v>
          </cell>
          <cell r="F1807" t="str">
            <v>Sliver</v>
          </cell>
          <cell r="H1807">
            <v>1024</v>
          </cell>
          <cell r="I1807" t="str">
            <v>Kbps</v>
          </cell>
          <cell r="J1807">
            <v>1.024</v>
          </cell>
          <cell r="M1807">
            <v>45</v>
          </cell>
          <cell r="N1807" t="str">
            <v>GB</v>
          </cell>
          <cell r="O1807">
            <v>45</v>
          </cell>
          <cell r="P1807" t="str">
            <v>USD</v>
          </cell>
          <cell r="Q1807" t="str">
            <v>?</v>
          </cell>
          <cell r="R1807">
            <v>0</v>
          </cell>
          <cell r="S1807">
            <v>175</v>
          </cell>
          <cell r="W1807" t="str">
            <v>No</v>
          </cell>
          <cell r="X1807" t="str">
            <v>No</v>
          </cell>
          <cell r="Y1807" t="str">
            <v>No</v>
          </cell>
          <cell r="AA1807" t="str">
            <v>?</v>
          </cell>
          <cell r="AB1807">
            <v>0.18</v>
          </cell>
          <cell r="AC1807">
            <v>1</v>
          </cell>
          <cell r="AD1807">
            <v>175</v>
          </cell>
          <cell r="AE1807">
            <v>0.39622890599999999</v>
          </cell>
        </row>
        <row r="1808">
          <cell r="C1808" t="str">
            <v>Uganda</v>
          </cell>
          <cell r="D1808" t="str">
            <v>Tangerine [Uganda]</v>
          </cell>
          <cell r="E1808" t="str">
            <v>WiMax</v>
          </cell>
          <cell r="F1808" t="str">
            <v>Sliver</v>
          </cell>
          <cell r="H1808">
            <v>512</v>
          </cell>
          <cell r="I1808" t="str">
            <v>Kbps</v>
          </cell>
          <cell r="J1808">
            <v>0.51200000000000001</v>
          </cell>
          <cell r="M1808">
            <v>30</v>
          </cell>
          <cell r="N1808" t="str">
            <v>GB</v>
          </cell>
          <cell r="O1808">
            <v>30</v>
          </cell>
          <cell r="P1808" t="str">
            <v>USD</v>
          </cell>
          <cell r="Q1808" t="str">
            <v>?</v>
          </cell>
          <cell r="R1808">
            <v>0</v>
          </cell>
          <cell r="S1808">
            <v>110</v>
          </cell>
          <cell r="W1808" t="str">
            <v>No</v>
          </cell>
          <cell r="X1808" t="str">
            <v>No</v>
          </cell>
          <cell r="Y1808" t="str">
            <v>No</v>
          </cell>
          <cell r="AA1808" t="str">
            <v>?</v>
          </cell>
          <cell r="AB1808">
            <v>0.18</v>
          </cell>
          <cell r="AC1808">
            <v>1</v>
          </cell>
          <cell r="AD1808">
            <v>110</v>
          </cell>
          <cell r="AE1808">
            <v>0.39622890599999999</v>
          </cell>
        </row>
        <row r="1809">
          <cell r="C1809" t="str">
            <v>Uganda</v>
          </cell>
          <cell r="D1809" t="str">
            <v>Tangerine [Uganda]</v>
          </cell>
          <cell r="E1809" t="str">
            <v>WiMax</v>
          </cell>
          <cell r="F1809" t="str">
            <v>Sliver</v>
          </cell>
          <cell r="H1809">
            <v>768</v>
          </cell>
          <cell r="I1809" t="str">
            <v>Kbps</v>
          </cell>
          <cell r="J1809">
            <v>0.76800000000000002</v>
          </cell>
          <cell r="M1809">
            <v>35</v>
          </cell>
          <cell r="N1809" t="str">
            <v>GB</v>
          </cell>
          <cell r="O1809">
            <v>35</v>
          </cell>
          <cell r="P1809" t="str">
            <v>USD</v>
          </cell>
          <cell r="Q1809" t="str">
            <v>?</v>
          </cell>
          <cell r="R1809">
            <v>0</v>
          </cell>
          <cell r="S1809">
            <v>150</v>
          </cell>
          <cell r="W1809" t="str">
            <v>No</v>
          </cell>
          <cell r="X1809" t="str">
            <v>No</v>
          </cell>
          <cell r="Y1809" t="str">
            <v>No</v>
          </cell>
          <cell r="AA1809" t="str">
            <v>?</v>
          </cell>
          <cell r="AB1809">
            <v>0.18</v>
          </cell>
          <cell r="AC1809">
            <v>1</v>
          </cell>
          <cell r="AD1809">
            <v>150</v>
          </cell>
          <cell r="AE1809">
            <v>0.39622890599999999</v>
          </cell>
        </row>
        <row r="1810">
          <cell r="C1810" t="str">
            <v>Uganda</v>
          </cell>
          <cell r="D1810" t="str">
            <v>Tangerine [Uganda]</v>
          </cell>
          <cell r="E1810" t="str">
            <v>WiMax</v>
          </cell>
          <cell r="F1810" t="str">
            <v>Gold</v>
          </cell>
          <cell r="H1810">
            <v>1024</v>
          </cell>
          <cell r="I1810" t="str">
            <v>Kbps</v>
          </cell>
          <cell r="J1810">
            <v>1.024</v>
          </cell>
          <cell r="M1810">
            <v>85</v>
          </cell>
          <cell r="N1810" t="str">
            <v>GB</v>
          </cell>
          <cell r="O1810">
            <v>85</v>
          </cell>
          <cell r="P1810" t="str">
            <v>USD</v>
          </cell>
          <cell r="Q1810" t="str">
            <v>?</v>
          </cell>
          <cell r="R1810">
            <v>0</v>
          </cell>
          <cell r="S1810">
            <v>270</v>
          </cell>
          <cell r="W1810" t="str">
            <v>No</v>
          </cell>
          <cell r="X1810" t="str">
            <v>No</v>
          </cell>
          <cell r="Y1810" t="str">
            <v>No</v>
          </cell>
          <cell r="AA1810" t="str">
            <v>?</v>
          </cell>
          <cell r="AB1810">
            <v>0.18</v>
          </cell>
          <cell r="AC1810">
            <v>1</v>
          </cell>
          <cell r="AD1810">
            <v>270</v>
          </cell>
          <cell r="AE1810">
            <v>0.39622890599999999</v>
          </cell>
        </row>
        <row r="1811">
          <cell r="C1811" t="str">
            <v>Uganda</v>
          </cell>
          <cell r="D1811" t="str">
            <v>Tangerine [Uganda]</v>
          </cell>
          <cell r="E1811" t="str">
            <v>WiMax</v>
          </cell>
          <cell r="F1811" t="str">
            <v>Gold</v>
          </cell>
          <cell r="H1811">
            <v>512</v>
          </cell>
          <cell r="I1811" t="str">
            <v>Kbps</v>
          </cell>
          <cell r="J1811">
            <v>0.51200000000000001</v>
          </cell>
          <cell r="M1811">
            <v>45</v>
          </cell>
          <cell r="N1811" t="str">
            <v>GB</v>
          </cell>
          <cell r="O1811">
            <v>45</v>
          </cell>
          <cell r="P1811" t="str">
            <v>USD</v>
          </cell>
          <cell r="Q1811" t="str">
            <v>?</v>
          </cell>
          <cell r="R1811">
            <v>0</v>
          </cell>
          <cell r="S1811">
            <v>155</v>
          </cell>
          <cell r="W1811" t="str">
            <v>No</v>
          </cell>
          <cell r="X1811" t="str">
            <v>No</v>
          </cell>
          <cell r="Y1811" t="str">
            <v>No</v>
          </cell>
          <cell r="AA1811" t="str">
            <v>?</v>
          </cell>
          <cell r="AB1811">
            <v>0.18</v>
          </cell>
          <cell r="AC1811">
            <v>1</v>
          </cell>
          <cell r="AD1811">
            <v>155</v>
          </cell>
          <cell r="AE1811">
            <v>0.39622890599999999</v>
          </cell>
        </row>
        <row r="1812">
          <cell r="C1812" t="str">
            <v>Uganda</v>
          </cell>
          <cell r="D1812" t="str">
            <v>Tangerine [Uganda]</v>
          </cell>
          <cell r="E1812" t="str">
            <v>WiMax</v>
          </cell>
          <cell r="F1812" t="str">
            <v>Gold</v>
          </cell>
          <cell r="H1812">
            <v>768</v>
          </cell>
          <cell r="I1812" t="str">
            <v>Kbps</v>
          </cell>
          <cell r="J1812">
            <v>0.76800000000000002</v>
          </cell>
          <cell r="M1812">
            <v>65</v>
          </cell>
          <cell r="N1812" t="str">
            <v>GB</v>
          </cell>
          <cell r="O1812">
            <v>65</v>
          </cell>
          <cell r="P1812" t="str">
            <v>USD</v>
          </cell>
          <cell r="Q1812" t="str">
            <v>?</v>
          </cell>
          <cell r="R1812">
            <v>0</v>
          </cell>
          <cell r="S1812">
            <v>200</v>
          </cell>
          <cell r="W1812" t="str">
            <v>No</v>
          </cell>
          <cell r="X1812" t="str">
            <v>No</v>
          </cell>
          <cell r="Y1812" t="str">
            <v>No</v>
          </cell>
          <cell r="AA1812" t="str">
            <v>?</v>
          </cell>
          <cell r="AB1812">
            <v>0.18</v>
          </cell>
          <cell r="AC1812">
            <v>1</v>
          </cell>
          <cell r="AD1812">
            <v>200</v>
          </cell>
          <cell r="AE1812">
            <v>0.39622890599999999</v>
          </cell>
        </row>
        <row r="1813">
          <cell r="C1813" t="str">
            <v>Uganda</v>
          </cell>
          <cell r="D1813" t="str">
            <v>Uganda Telecom [Uganda]</v>
          </cell>
          <cell r="E1813" t="str">
            <v>ADSL</v>
          </cell>
          <cell r="H1813">
            <v>64</v>
          </cell>
          <cell r="I1813" t="str">
            <v>Kbps</v>
          </cell>
          <cell r="J1813">
            <v>6.4000000000000001E-2</v>
          </cell>
          <cell r="P1813" t="str">
            <v>USD</v>
          </cell>
          <cell r="Q1813">
            <v>50</v>
          </cell>
          <cell r="R1813">
            <v>48.9</v>
          </cell>
          <cell r="S1813">
            <v>90</v>
          </cell>
          <cell r="W1813" t="str">
            <v>?</v>
          </cell>
          <cell r="X1813" t="str">
            <v>No</v>
          </cell>
          <cell r="Y1813" t="str">
            <v>No</v>
          </cell>
          <cell r="AA1813" t="str">
            <v>?</v>
          </cell>
          <cell r="AB1813">
            <v>0.18</v>
          </cell>
          <cell r="AC1813">
            <v>1</v>
          </cell>
          <cell r="AD1813">
            <v>90</v>
          </cell>
          <cell r="AE1813">
            <v>0.39622890599999999</v>
          </cell>
        </row>
        <row r="1814">
          <cell r="C1814" t="str">
            <v>Uganda</v>
          </cell>
          <cell r="D1814" t="str">
            <v>Uganda Telecom [Uganda]</v>
          </cell>
          <cell r="E1814" t="str">
            <v>ADSL</v>
          </cell>
          <cell r="H1814">
            <v>128</v>
          </cell>
          <cell r="I1814" t="str">
            <v>Kbps</v>
          </cell>
          <cell r="J1814">
            <v>0.128</v>
          </cell>
          <cell r="P1814" t="str">
            <v>USD</v>
          </cell>
          <cell r="Q1814">
            <v>50</v>
          </cell>
          <cell r="R1814">
            <v>48.9</v>
          </cell>
          <cell r="S1814">
            <v>170</v>
          </cell>
          <cell r="W1814" t="str">
            <v>?</v>
          </cell>
          <cell r="X1814" t="str">
            <v>No</v>
          </cell>
          <cell r="Y1814" t="str">
            <v>No</v>
          </cell>
          <cell r="AA1814" t="str">
            <v>?</v>
          </cell>
          <cell r="AB1814">
            <v>0.18</v>
          </cell>
          <cell r="AC1814">
            <v>1</v>
          </cell>
          <cell r="AD1814">
            <v>170</v>
          </cell>
          <cell r="AE1814">
            <v>0.39622890599999999</v>
          </cell>
        </row>
        <row r="1815">
          <cell r="C1815" t="str">
            <v>Uganda</v>
          </cell>
          <cell r="D1815" t="str">
            <v>Uganda Telecom [Uganda]</v>
          </cell>
          <cell r="E1815" t="str">
            <v>ADSL</v>
          </cell>
          <cell r="H1815">
            <v>256</v>
          </cell>
          <cell r="I1815" t="str">
            <v>Kbps</v>
          </cell>
          <cell r="J1815">
            <v>0.25600000000000001</v>
          </cell>
          <cell r="P1815" t="str">
            <v>USD</v>
          </cell>
          <cell r="Q1815">
            <v>50</v>
          </cell>
          <cell r="R1815">
            <v>48.9</v>
          </cell>
          <cell r="S1815">
            <v>300</v>
          </cell>
          <cell r="W1815" t="str">
            <v>?</v>
          </cell>
          <cell r="X1815" t="str">
            <v>No</v>
          </cell>
          <cell r="Y1815" t="str">
            <v>No</v>
          </cell>
          <cell r="AA1815" t="str">
            <v>?</v>
          </cell>
          <cell r="AB1815">
            <v>0.18</v>
          </cell>
          <cell r="AC1815">
            <v>1</v>
          </cell>
          <cell r="AD1815">
            <v>300</v>
          </cell>
          <cell r="AE1815">
            <v>0.39622890599999999</v>
          </cell>
        </row>
        <row r="1816">
          <cell r="C1816" t="str">
            <v>Ukraine</v>
          </cell>
          <cell r="D1816" t="str">
            <v>Ukrtelecom [Ukraine]</v>
          </cell>
          <cell r="E1816" t="str">
            <v>ADSL</v>
          </cell>
          <cell r="F1816" t="str">
            <v>Five</v>
          </cell>
          <cell r="G1816" t="str">
            <v>Up to</v>
          </cell>
          <cell r="H1816">
            <v>5</v>
          </cell>
          <cell r="I1816" t="str">
            <v>Mbps</v>
          </cell>
          <cell r="J1816">
            <v>5</v>
          </cell>
          <cell r="M1816" t="str">
            <v>Unlimited</v>
          </cell>
          <cell r="O1816" t="str">
            <v>Unlimited</v>
          </cell>
          <cell r="P1816" t="str">
            <v>UAH</v>
          </cell>
          <cell r="Q1816" t="str">
            <v>?</v>
          </cell>
          <cell r="R1816">
            <v>1</v>
          </cell>
          <cell r="S1816">
            <v>50</v>
          </cell>
          <cell r="W1816" t="str">
            <v>Yes</v>
          </cell>
          <cell r="X1816" t="str">
            <v>No</v>
          </cell>
          <cell r="Y1816" t="str">
            <v>No</v>
          </cell>
          <cell r="AA1816" t="str">
            <v>Yes</v>
          </cell>
          <cell r="AB1816">
            <v>0.2</v>
          </cell>
          <cell r="AC1816">
            <v>12.9</v>
          </cell>
          <cell r="AD1816">
            <v>3.88</v>
          </cell>
          <cell r="AE1816">
            <v>3.6395566970000002</v>
          </cell>
        </row>
        <row r="1817">
          <cell r="C1817" t="str">
            <v>Ukraine</v>
          </cell>
          <cell r="D1817" t="str">
            <v>Ukrtelecom [Ukraine]</v>
          </cell>
          <cell r="E1817" t="str">
            <v>ADSL</v>
          </cell>
          <cell r="F1817" t="str">
            <v>Ten</v>
          </cell>
          <cell r="G1817" t="str">
            <v>Up to</v>
          </cell>
          <cell r="H1817">
            <v>10</v>
          </cell>
          <cell r="I1817" t="str">
            <v>Mbps</v>
          </cell>
          <cell r="J1817">
            <v>10</v>
          </cell>
          <cell r="M1817" t="str">
            <v>Unlimited</v>
          </cell>
          <cell r="O1817" t="str">
            <v>Unlimited</v>
          </cell>
          <cell r="P1817" t="str">
            <v>UAH</v>
          </cell>
          <cell r="Q1817" t="str">
            <v>?</v>
          </cell>
          <cell r="R1817">
            <v>1</v>
          </cell>
          <cell r="S1817">
            <v>60</v>
          </cell>
          <cell r="W1817" t="str">
            <v>Yes</v>
          </cell>
          <cell r="X1817" t="str">
            <v>No</v>
          </cell>
          <cell r="Y1817" t="str">
            <v>No</v>
          </cell>
          <cell r="AA1817" t="str">
            <v>Yes</v>
          </cell>
          <cell r="AB1817">
            <v>0.2</v>
          </cell>
          <cell r="AC1817">
            <v>12.9</v>
          </cell>
          <cell r="AD1817">
            <v>4.6500000000000004</v>
          </cell>
          <cell r="AE1817">
            <v>3.6395566970000002</v>
          </cell>
        </row>
        <row r="1818">
          <cell r="C1818" t="str">
            <v>Ukraine</v>
          </cell>
          <cell r="D1818" t="str">
            <v>Ukrtelecom [Ukraine]</v>
          </cell>
          <cell r="E1818" t="str">
            <v>ADSL</v>
          </cell>
          <cell r="F1818" t="str">
            <v>Twenty</v>
          </cell>
          <cell r="G1818" t="str">
            <v>Up to</v>
          </cell>
          <cell r="H1818">
            <v>20</v>
          </cell>
          <cell r="I1818" t="str">
            <v>Mbps</v>
          </cell>
          <cell r="J1818">
            <v>20</v>
          </cell>
          <cell r="M1818" t="str">
            <v>Unlimited</v>
          </cell>
          <cell r="O1818" t="str">
            <v>Unlimited</v>
          </cell>
          <cell r="P1818" t="str">
            <v>UAH</v>
          </cell>
          <cell r="Q1818" t="str">
            <v>?</v>
          </cell>
          <cell r="R1818">
            <v>1</v>
          </cell>
          <cell r="S1818">
            <v>80</v>
          </cell>
          <cell r="W1818" t="str">
            <v>Yes</v>
          </cell>
          <cell r="X1818" t="str">
            <v>No</v>
          </cell>
          <cell r="Y1818" t="str">
            <v>No</v>
          </cell>
          <cell r="AA1818" t="str">
            <v>Yes</v>
          </cell>
          <cell r="AB1818">
            <v>0.2</v>
          </cell>
          <cell r="AC1818">
            <v>12.9</v>
          </cell>
          <cell r="AD1818">
            <v>6.2</v>
          </cell>
          <cell r="AE1818">
            <v>3.6395566970000002</v>
          </cell>
        </row>
        <row r="1819">
          <cell r="C1819" t="str">
            <v>Ukraine</v>
          </cell>
          <cell r="D1819" t="str">
            <v>Ukrtelecom [Ukraine]</v>
          </cell>
          <cell r="E1819" t="str">
            <v>FTTB</v>
          </cell>
          <cell r="F1819" t="str">
            <v>Fiber Optic Internet</v>
          </cell>
          <cell r="G1819" t="str">
            <v>Up to</v>
          </cell>
          <cell r="H1819">
            <v>10</v>
          </cell>
          <cell r="I1819" t="str">
            <v>Mbps</v>
          </cell>
          <cell r="J1819">
            <v>10</v>
          </cell>
          <cell r="M1819" t="str">
            <v>Unlimited</v>
          </cell>
          <cell r="O1819" t="str">
            <v>Unlimited</v>
          </cell>
          <cell r="P1819" t="str">
            <v>UAH</v>
          </cell>
          <cell r="Q1819">
            <v>1.2</v>
          </cell>
          <cell r="R1819" t="str">
            <v>?</v>
          </cell>
          <cell r="S1819">
            <v>65</v>
          </cell>
          <cell r="W1819" t="str">
            <v>Yes</v>
          </cell>
          <cell r="X1819" t="str">
            <v>No</v>
          </cell>
          <cell r="Y1819" t="str">
            <v>No</v>
          </cell>
          <cell r="AA1819" t="str">
            <v>Yes</v>
          </cell>
          <cell r="AB1819">
            <v>0.2</v>
          </cell>
          <cell r="AC1819">
            <v>12.9</v>
          </cell>
          <cell r="AD1819">
            <v>5.04</v>
          </cell>
          <cell r="AE1819">
            <v>3.6395566970000002</v>
          </cell>
        </row>
        <row r="1820">
          <cell r="C1820" t="str">
            <v>Ukraine</v>
          </cell>
          <cell r="D1820" t="str">
            <v>Ukrtelecom [Ukraine]</v>
          </cell>
          <cell r="E1820" t="str">
            <v>FTTB</v>
          </cell>
          <cell r="F1820" t="str">
            <v>Fiber Optic Internet</v>
          </cell>
          <cell r="G1820" t="str">
            <v>Up to</v>
          </cell>
          <cell r="H1820">
            <v>50</v>
          </cell>
          <cell r="I1820" t="str">
            <v>Mbps</v>
          </cell>
          <cell r="J1820">
            <v>50</v>
          </cell>
          <cell r="M1820" t="str">
            <v>Unlimited</v>
          </cell>
          <cell r="O1820" t="str">
            <v>Unlimited</v>
          </cell>
          <cell r="P1820" t="str">
            <v>UAH</v>
          </cell>
          <cell r="Q1820">
            <v>1.2</v>
          </cell>
          <cell r="R1820" t="str">
            <v>?</v>
          </cell>
          <cell r="S1820">
            <v>80</v>
          </cell>
          <cell r="W1820" t="str">
            <v>Yes</v>
          </cell>
          <cell r="X1820" t="str">
            <v>No</v>
          </cell>
          <cell r="Y1820" t="str">
            <v>No</v>
          </cell>
          <cell r="AA1820" t="str">
            <v>Yes</v>
          </cell>
          <cell r="AB1820">
            <v>0.2</v>
          </cell>
          <cell r="AC1820">
            <v>12.9</v>
          </cell>
          <cell r="AD1820">
            <v>6.2</v>
          </cell>
          <cell r="AE1820">
            <v>3.6395566970000002</v>
          </cell>
        </row>
        <row r="1821">
          <cell r="C1821" t="str">
            <v>Ukraine</v>
          </cell>
          <cell r="D1821" t="str">
            <v>Ukrtelecom [Ukraine]</v>
          </cell>
          <cell r="E1821" t="str">
            <v>FTTB</v>
          </cell>
          <cell r="F1821" t="str">
            <v>Fiber Optic Internet</v>
          </cell>
          <cell r="G1821" t="str">
            <v>Up to</v>
          </cell>
          <cell r="H1821">
            <v>100</v>
          </cell>
          <cell r="I1821" t="str">
            <v>Mbps</v>
          </cell>
          <cell r="J1821">
            <v>100</v>
          </cell>
          <cell r="M1821" t="str">
            <v>Unlimited</v>
          </cell>
          <cell r="O1821" t="str">
            <v>Unlimited</v>
          </cell>
          <cell r="P1821" t="str">
            <v>UAH</v>
          </cell>
          <cell r="Q1821">
            <v>1.2</v>
          </cell>
          <cell r="R1821" t="str">
            <v>?</v>
          </cell>
          <cell r="S1821">
            <v>100</v>
          </cell>
          <cell r="W1821" t="str">
            <v>Yes</v>
          </cell>
          <cell r="X1821" t="str">
            <v>No</v>
          </cell>
          <cell r="Y1821" t="str">
            <v>No</v>
          </cell>
          <cell r="AA1821" t="str">
            <v>Yes</v>
          </cell>
          <cell r="AB1821">
            <v>0.2</v>
          </cell>
          <cell r="AC1821">
            <v>12.9</v>
          </cell>
          <cell r="AD1821">
            <v>7.75</v>
          </cell>
          <cell r="AE1821">
            <v>3.6395566970000002</v>
          </cell>
        </row>
        <row r="1822">
          <cell r="C1822" t="str">
            <v>Ukraine</v>
          </cell>
          <cell r="D1822" t="str">
            <v>Volia [Ukraine]</v>
          </cell>
          <cell r="E1822" t="str">
            <v>Cable</v>
          </cell>
          <cell r="F1822" t="str">
            <v>Internet 100</v>
          </cell>
          <cell r="H1822">
            <v>100</v>
          </cell>
          <cell r="I1822" t="str">
            <v>Mbps</v>
          </cell>
          <cell r="J1822">
            <v>100</v>
          </cell>
          <cell r="K1822">
            <v>4608</v>
          </cell>
          <cell r="L1822" t="str">
            <v>Kbps</v>
          </cell>
          <cell r="M1822" t="str">
            <v>Unlimited</v>
          </cell>
          <cell r="O1822" t="str">
            <v>Unlimited</v>
          </cell>
          <cell r="P1822" t="str">
            <v>UAH</v>
          </cell>
          <cell r="Q1822" t="str">
            <v>?</v>
          </cell>
          <cell r="R1822" t="str">
            <v>?</v>
          </cell>
          <cell r="S1822">
            <v>106</v>
          </cell>
          <cell r="W1822" t="str">
            <v>No</v>
          </cell>
          <cell r="X1822" t="str">
            <v>No</v>
          </cell>
          <cell r="Y1822" t="str">
            <v>No</v>
          </cell>
          <cell r="AA1822" t="str">
            <v>Yes</v>
          </cell>
          <cell r="AB1822">
            <v>0.2</v>
          </cell>
          <cell r="AC1822">
            <v>12.9</v>
          </cell>
          <cell r="AD1822">
            <v>8.2200000000000006</v>
          </cell>
          <cell r="AE1822">
            <v>3.6395566970000002</v>
          </cell>
        </row>
        <row r="1823">
          <cell r="C1823" t="str">
            <v>Ukraine</v>
          </cell>
          <cell r="D1823" t="str">
            <v>Volia [Ukraine]</v>
          </cell>
          <cell r="E1823" t="str">
            <v>Cable</v>
          </cell>
          <cell r="F1823" t="str">
            <v>Internet 50</v>
          </cell>
          <cell r="H1823">
            <v>50</v>
          </cell>
          <cell r="I1823" t="str">
            <v>Mbps</v>
          </cell>
          <cell r="J1823">
            <v>50</v>
          </cell>
          <cell r="K1823">
            <v>1536</v>
          </cell>
          <cell r="L1823" t="str">
            <v>Kbps</v>
          </cell>
          <cell r="M1823" t="str">
            <v>Unlimited</v>
          </cell>
          <cell r="O1823" t="str">
            <v>Unlimited</v>
          </cell>
          <cell r="P1823" t="str">
            <v>UAH</v>
          </cell>
          <cell r="Q1823" t="str">
            <v>?</v>
          </cell>
          <cell r="R1823" t="str">
            <v>?</v>
          </cell>
          <cell r="S1823">
            <v>95</v>
          </cell>
          <cell r="W1823" t="str">
            <v>No</v>
          </cell>
          <cell r="X1823" t="str">
            <v>No</v>
          </cell>
          <cell r="Y1823" t="str">
            <v>No</v>
          </cell>
          <cell r="AA1823" t="str">
            <v>Yes</v>
          </cell>
          <cell r="AB1823">
            <v>0.2</v>
          </cell>
          <cell r="AC1823">
            <v>12.9</v>
          </cell>
          <cell r="AD1823">
            <v>7.36</v>
          </cell>
          <cell r="AE1823">
            <v>3.6395566970000002</v>
          </cell>
        </row>
        <row r="1824">
          <cell r="C1824" t="str">
            <v>Ukraine</v>
          </cell>
          <cell r="D1824" t="str">
            <v>Volia [Ukraine]</v>
          </cell>
          <cell r="E1824" t="str">
            <v>Cable</v>
          </cell>
          <cell r="F1824" t="str">
            <v>Internet 20</v>
          </cell>
          <cell r="H1824">
            <v>20</v>
          </cell>
          <cell r="I1824" t="str">
            <v>Mbps</v>
          </cell>
          <cell r="J1824">
            <v>20</v>
          </cell>
          <cell r="K1824">
            <v>1536</v>
          </cell>
          <cell r="L1824" t="str">
            <v>Kbps</v>
          </cell>
          <cell r="M1824" t="str">
            <v>Unlimited</v>
          </cell>
          <cell r="O1824" t="str">
            <v>Unlimited</v>
          </cell>
          <cell r="P1824" t="str">
            <v>UAH</v>
          </cell>
          <cell r="Q1824" t="str">
            <v>?</v>
          </cell>
          <cell r="R1824" t="str">
            <v>?</v>
          </cell>
          <cell r="S1824">
            <v>76</v>
          </cell>
          <cell r="W1824" t="str">
            <v>No</v>
          </cell>
          <cell r="X1824" t="str">
            <v>No</v>
          </cell>
          <cell r="Y1824" t="str">
            <v>No</v>
          </cell>
          <cell r="AA1824" t="str">
            <v>Yes</v>
          </cell>
          <cell r="AB1824">
            <v>0.2</v>
          </cell>
          <cell r="AC1824">
            <v>12.9</v>
          </cell>
          <cell r="AD1824">
            <v>5.89</v>
          </cell>
          <cell r="AE1824">
            <v>3.6395566970000002</v>
          </cell>
        </row>
        <row r="1825">
          <cell r="C1825" t="str">
            <v>United Arab Emirates</v>
          </cell>
          <cell r="D1825" t="str">
            <v>Etisalat [United Arab Emirates]</v>
          </cell>
          <cell r="E1825" t="str">
            <v>Fibre</v>
          </cell>
          <cell r="F1825" t="str">
            <v>eLife</v>
          </cell>
          <cell r="H1825">
            <v>500</v>
          </cell>
          <cell r="I1825" t="str">
            <v>Mbps</v>
          </cell>
          <cell r="J1825">
            <v>500</v>
          </cell>
          <cell r="K1825">
            <v>50</v>
          </cell>
          <cell r="L1825" t="str">
            <v>Mbps</v>
          </cell>
          <cell r="M1825" t="str">
            <v>Unlimited</v>
          </cell>
          <cell r="O1825" t="str">
            <v>Unlimited</v>
          </cell>
          <cell r="P1825" t="str">
            <v>AED</v>
          </cell>
          <cell r="Q1825">
            <v>199</v>
          </cell>
          <cell r="R1825" t="str">
            <v>?</v>
          </cell>
          <cell r="S1825">
            <v>5000</v>
          </cell>
          <cell r="W1825" t="str">
            <v>No</v>
          </cell>
          <cell r="X1825" t="str">
            <v>Yes</v>
          </cell>
          <cell r="Y1825" t="str">
            <v>Yes</v>
          </cell>
          <cell r="Z1825" t="str">
            <v>Unlimited national calls</v>
          </cell>
          <cell r="AA1825" t="str">
            <v>?</v>
          </cell>
          <cell r="AB1825">
            <v>0</v>
          </cell>
          <cell r="AC1825">
            <v>3.67</v>
          </cell>
          <cell r="AD1825">
            <v>1362.4</v>
          </cell>
          <cell r="AE1825">
            <v>2.5895999999999999</v>
          </cell>
        </row>
        <row r="1826">
          <cell r="C1826" t="str">
            <v>United Arab Emirates</v>
          </cell>
          <cell r="D1826" t="str">
            <v>Etisalat [United Arab Emirates]</v>
          </cell>
          <cell r="E1826" t="str">
            <v>Fibre</v>
          </cell>
          <cell r="F1826" t="str">
            <v>eLife</v>
          </cell>
          <cell r="H1826">
            <v>300</v>
          </cell>
          <cell r="I1826" t="str">
            <v>Mbps</v>
          </cell>
          <cell r="J1826">
            <v>300</v>
          </cell>
          <cell r="K1826">
            <v>30</v>
          </cell>
          <cell r="L1826" t="str">
            <v>Mbps</v>
          </cell>
          <cell r="M1826" t="str">
            <v>Unlimited</v>
          </cell>
          <cell r="O1826" t="str">
            <v>Unlimited</v>
          </cell>
          <cell r="P1826" t="str">
            <v>AED</v>
          </cell>
          <cell r="Q1826">
            <v>199</v>
          </cell>
          <cell r="R1826" t="str">
            <v>?</v>
          </cell>
          <cell r="S1826">
            <v>2999</v>
          </cell>
          <cell r="W1826" t="str">
            <v>No</v>
          </cell>
          <cell r="X1826" t="str">
            <v>No</v>
          </cell>
          <cell r="Y1826" t="str">
            <v>Yes</v>
          </cell>
          <cell r="Z1826" t="str">
            <v>Unlimited national calls</v>
          </cell>
          <cell r="AA1826" t="str">
            <v>?</v>
          </cell>
          <cell r="AB1826">
            <v>0</v>
          </cell>
          <cell r="AC1826">
            <v>3.67</v>
          </cell>
          <cell r="AD1826">
            <v>817.17</v>
          </cell>
          <cell r="AE1826">
            <v>2.5895999999999999</v>
          </cell>
        </row>
        <row r="1827">
          <cell r="C1827" t="str">
            <v>United Arab Emirates</v>
          </cell>
          <cell r="D1827" t="str">
            <v>Etisalat [United Arab Emirates]</v>
          </cell>
          <cell r="E1827" t="str">
            <v>Fibre</v>
          </cell>
          <cell r="F1827" t="str">
            <v>eLife</v>
          </cell>
          <cell r="H1827">
            <v>100</v>
          </cell>
          <cell r="I1827" t="str">
            <v>Mbps</v>
          </cell>
          <cell r="J1827">
            <v>100</v>
          </cell>
          <cell r="K1827">
            <v>20</v>
          </cell>
          <cell r="L1827" t="str">
            <v>Mbps</v>
          </cell>
          <cell r="M1827" t="str">
            <v>Unlimited</v>
          </cell>
          <cell r="O1827" t="str">
            <v>Unlimited</v>
          </cell>
          <cell r="P1827" t="str">
            <v>AED</v>
          </cell>
          <cell r="Q1827">
            <v>199</v>
          </cell>
          <cell r="R1827" t="str">
            <v>?</v>
          </cell>
          <cell r="S1827">
            <v>999</v>
          </cell>
          <cell r="W1827" t="str">
            <v>No</v>
          </cell>
          <cell r="X1827" t="str">
            <v>No</v>
          </cell>
          <cell r="Y1827" t="str">
            <v>Yes</v>
          </cell>
          <cell r="Z1827" t="str">
            <v>Unlimited national calls</v>
          </cell>
          <cell r="AA1827" t="str">
            <v>?</v>
          </cell>
          <cell r="AB1827">
            <v>0</v>
          </cell>
          <cell r="AC1827">
            <v>3.67</v>
          </cell>
          <cell r="AD1827">
            <v>272.20999999999998</v>
          </cell>
          <cell r="AE1827">
            <v>2.5895999999999999</v>
          </cell>
        </row>
        <row r="1828">
          <cell r="C1828" t="str">
            <v>United Arab Emirates</v>
          </cell>
          <cell r="D1828" t="str">
            <v>Etisalat [United Arab Emirates]</v>
          </cell>
          <cell r="E1828" t="str">
            <v>Fibre</v>
          </cell>
          <cell r="F1828" t="str">
            <v>eLife</v>
          </cell>
          <cell r="H1828">
            <v>10</v>
          </cell>
          <cell r="I1828" t="str">
            <v>Mbps</v>
          </cell>
          <cell r="J1828">
            <v>10</v>
          </cell>
          <cell r="K1828">
            <v>1</v>
          </cell>
          <cell r="L1828" t="str">
            <v>Mbps</v>
          </cell>
          <cell r="M1828" t="str">
            <v>Unlimited</v>
          </cell>
          <cell r="O1828" t="str">
            <v>Unlimited</v>
          </cell>
          <cell r="P1828" t="str">
            <v>AED</v>
          </cell>
          <cell r="Q1828">
            <v>199</v>
          </cell>
          <cell r="R1828" t="str">
            <v>?</v>
          </cell>
          <cell r="S1828">
            <v>359</v>
          </cell>
          <cell r="W1828" t="str">
            <v>No</v>
          </cell>
          <cell r="X1828" t="str">
            <v>No</v>
          </cell>
          <cell r="Y1828" t="str">
            <v>Yes</v>
          </cell>
          <cell r="Z1828" t="str">
            <v>Unlimited national calls</v>
          </cell>
          <cell r="AA1828" t="str">
            <v>?</v>
          </cell>
          <cell r="AB1828">
            <v>0</v>
          </cell>
          <cell r="AC1828">
            <v>3.67</v>
          </cell>
          <cell r="AD1828">
            <v>97.82</v>
          </cell>
          <cell r="AE1828">
            <v>2.5895999999999999</v>
          </cell>
        </row>
        <row r="1829">
          <cell r="C1829" t="str">
            <v>United Arab Emirates</v>
          </cell>
          <cell r="D1829" t="str">
            <v>Etisalat [United Arab Emirates]</v>
          </cell>
          <cell r="E1829" t="str">
            <v>ADSL</v>
          </cell>
          <cell r="F1829" t="str">
            <v>Al Shamil</v>
          </cell>
          <cell r="H1829">
            <v>2</v>
          </cell>
          <cell r="I1829" t="str">
            <v>Mbps</v>
          </cell>
          <cell r="J1829">
            <v>2</v>
          </cell>
          <cell r="K1829">
            <v>2</v>
          </cell>
          <cell r="L1829" t="str">
            <v>Mbps</v>
          </cell>
          <cell r="M1829" t="str">
            <v>Unlimited</v>
          </cell>
          <cell r="O1829" t="str">
            <v>Unlimited</v>
          </cell>
          <cell r="P1829" t="str">
            <v>AED</v>
          </cell>
          <cell r="Q1829">
            <v>199</v>
          </cell>
          <cell r="R1829">
            <v>240</v>
          </cell>
          <cell r="S1829">
            <v>349</v>
          </cell>
          <cell r="W1829" t="str">
            <v>Yes</v>
          </cell>
          <cell r="X1829" t="str">
            <v>No</v>
          </cell>
          <cell r="Y1829" t="str">
            <v>No</v>
          </cell>
          <cell r="AA1829" t="str">
            <v>?</v>
          </cell>
          <cell r="AB1829">
            <v>0</v>
          </cell>
          <cell r="AC1829">
            <v>3.67</v>
          </cell>
          <cell r="AD1829">
            <v>95.1</v>
          </cell>
          <cell r="AE1829">
            <v>2.5895999999999999</v>
          </cell>
        </row>
        <row r="1830">
          <cell r="C1830" t="str">
            <v>United Arab Emirates</v>
          </cell>
          <cell r="D1830" t="str">
            <v>Etisalat [United Arab Emirates]</v>
          </cell>
          <cell r="E1830" t="str">
            <v>ADSL</v>
          </cell>
          <cell r="F1830" t="str">
            <v>Al Shamil</v>
          </cell>
          <cell r="H1830">
            <v>1</v>
          </cell>
          <cell r="I1830" t="str">
            <v>Mbps</v>
          </cell>
          <cell r="J1830">
            <v>1</v>
          </cell>
          <cell r="K1830">
            <v>1</v>
          </cell>
          <cell r="L1830" t="str">
            <v>Mbps</v>
          </cell>
          <cell r="M1830" t="str">
            <v>Unlimited</v>
          </cell>
          <cell r="O1830" t="str">
            <v>Unlimited</v>
          </cell>
          <cell r="P1830" t="str">
            <v>AED</v>
          </cell>
          <cell r="Q1830">
            <v>199</v>
          </cell>
          <cell r="R1830">
            <v>240</v>
          </cell>
          <cell r="S1830">
            <v>249</v>
          </cell>
          <cell r="W1830" t="str">
            <v>Yes</v>
          </cell>
          <cell r="X1830" t="str">
            <v>No</v>
          </cell>
          <cell r="Y1830" t="str">
            <v>No</v>
          </cell>
          <cell r="AA1830" t="str">
            <v>?</v>
          </cell>
          <cell r="AB1830">
            <v>0</v>
          </cell>
          <cell r="AC1830">
            <v>3.67</v>
          </cell>
          <cell r="AD1830">
            <v>67.849999999999994</v>
          </cell>
          <cell r="AE1830">
            <v>2.5895999999999999</v>
          </cell>
        </row>
        <row r="1831">
          <cell r="C1831" t="str">
            <v>United Arab Emirates</v>
          </cell>
          <cell r="D1831" t="str">
            <v>Etisalat [United Arab Emirates]</v>
          </cell>
          <cell r="E1831" t="str">
            <v>ADSL</v>
          </cell>
          <cell r="F1831" t="str">
            <v>Al Shamil Light User</v>
          </cell>
          <cell r="H1831">
            <v>512</v>
          </cell>
          <cell r="I1831" t="str">
            <v>Kbps</v>
          </cell>
          <cell r="J1831">
            <v>0.51200000000000001</v>
          </cell>
          <cell r="K1831">
            <v>512</v>
          </cell>
          <cell r="L1831" t="str">
            <v>Kbps</v>
          </cell>
          <cell r="M1831" t="str">
            <v>Unlimited</v>
          </cell>
          <cell r="O1831" t="str">
            <v>Unlimited</v>
          </cell>
          <cell r="P1831" t="str">
            <v>AED</v>
          </cell>
          <cell r="Q1831">
            <v>199</v>
          </cell>
          <cell r="R1831">
            <v>240</v>
          </cell>
          <cell r="S1831">
            <v>189</v>
          </cell>
          <cell r="W1831" t="str">
            <v>Yes</v>
          </cell>
          <cell r="X1831" t="str">
            <v>No</v>
          </cell>
          <cell r="Y1831" t="str">
            <v>No</v>
          </cell>
          <cell r="AA1831" t="str">
            <v>?</v>
          </cell>
          <cell r="AB1831">
            <v>0</v>
          </cell>
          <cell r="AC1831">
            <v>3.67</v>
          </cell>
          <cell r="AD1831">
            <v>51.5</v>
          </cell>
          <cell r="AE1831">
            <v>2.5895999999999999</v>
          </cell>
        </row>
        <row r="1832">
          <cell r="C1832" t="str">
            <v>United Arab Emirates</v>
          </cell>
          <cell r="D1832" t="str">
            <v>Etisalat [United Arab Emirates]</v>
          </cell>
          <cell r="E1832" t="str">
            <v>ADSL</v>
          </cell>
          <cell r="F1832" t="str">
            <v>Al Shamil Light User</v>
          </cell>
          <cell r="H1832">
            <v>256</v>
          </cell>
          <cell r="I1832" t="str">
            <v>Kbps</v>
          </cell>
          <cell r="J1832">
            <v>0.25600000000000001</v>
          </cell>
          <cell r="K1832">
            <v>256</v>
          </cell>
          <cell r="L1832" t="str">
            <v>Kbps</v>
          </cell>
          <cell r="M1832" t="str">
            <v>Unlimited</v>
          </cell>
          <cell r="O1832" t="str">
            <v>Unlimited</v>
          </cell>
          <cell r="P1832" t="str">
            <v>AED</v>
          </cell>
          <cell r="Q1832">
            <v>199</v>
          </cell>
          <cell r="R1832">
            <v>240</v>
          </cell>
          <cell r="S1832">
            <v>149</v>
          </cell>
          <cell r="W1832" t="str">
            <v>Yes</v>
          </cell>
          <cell r="X1832" t="str">
            <v>No</v>
          </cell>
          <cell r="Y1832" t="str">
            <v>No</v>
          </cell>
          <cell r="AA1832" t="str">
            <v>?</v>
          </cell>
          <cell r="AB1832">
            <v>0</v>
          </cell>
          <cell r="AC1832">
            <v>3.67</v>
          </cell>
          <cell r="AD1832">
            <v>40.6</v>
          </cell>
          <cell r="AE1832">
            <v>2.5895999999999999</v>
          </cell>
        </row>
        <row r="1833">
          <cell r="C1833" t="str">
            <v>United Kingdom</v>
          </cell>
          <cell r="D1833" t="str">
            <v>BT [United Kingdom]</v>
          </cell>
          <cell r="E1833" t="str">
            <v>ADSL</v>
          </cell>
          <cell r="F1833" t="str">
            <v>Broadband</v>
          </cell>
          <cell r="G1833" t="str">
            <v>Up to</v>
          </cell>
          <cell r="H1833">
            <v>17</v>
          </cell>
          <cell r="I1833" t="str">
            <v>Mbps</v>
          </cell>
          <cell r="J1833">
            <v>17</v>
          </cell>
          <cell r="M1833">
            <v>10</v>
          </cell>
          <cell r="N1833" t="str">
            <v>GB</v>
          </cell>
          <cell r="O1833">
            <v>10</v>
          </cell>
          <cell r="P1833" t="str">
            <v>GBP</v>
          </cell>
          <cell r="Q1833">
            <v>0</v>
          </cell>
          <cell r="R1833">
            <v>6.95</v>
          </cell>
          <cell r="S1833">
            <v>10</v>
          </cell>
          <cell r="T1833">
            <v>0</v>
          </cell>
          <cell r="U1833">
            <v>6</v>
          </cell>
          <cell r="V1833">
            <v>18</v>
          </cell>
          <cell r="W1833" t="str">
            <v>Yes</v>
          </cell>
          <cell r="X1833" t="str">
            <v>No</v>
          </cell>
          <cell r="Y1833" t="str">
            <v>No</v>
          </cell>
          <cell r="AA1833" t="str">
            <v>Yes</v>
          </cell>
          <cell r="AB1833">
            <v>0</v>
          </cell>
          <cell r="AC1833">
            <v>0.62</v>
          </cell>
          <cell r="AD1833">
            <v>16.13</v>
          </cell>
          <cell r="AE1833">
            <v>0.69515328799999998</v>
          </cell>
        </row>
        <row r="1834">
          <cell r="C1834" t="str">
            <v>United Kingdom</v>
          </cell>
          <cell r="D1834" t="str">
            <v>BT [United Kingdom]</v>
          </cell>
          <cell r="E1834" t="str">
            <v>ADSL</v>
          </cell>
          <cell r="F1834" t="str">
            <v>Broadband Unlimited</v>
          </cell>
          <cell r="G1834" t="str">
            <v>Up to</v>
          </cell>
          <cell r="H1834">
            <v>17</v>
          </cell>
          <cell r="I1834" t="str">
            <v>Mbps</v>
          </cell>
          <cell r="J1834">
            <v>17</v>
          </cell>
          <cell r="M1834" t="str">
            <v>Unlimited</v>
          </cell>
          <cell r="O1834" t="str">
            <v>Unlimited</v>
          </cell>
          <cell r="P1834" t="str">
            <v>GBP</v>
          </cell>
          <cell r="Q1834">
            <v>0</v>
          </cell>
          <cell r="R1834">
            <v>6.95</v>
          </cell>
          <cell r="S1834">
            <v>5</v>
          </cell>
          <cell r="V1834">
            <v>12</v>
          </cell>
          <cell r="W1834" t="str">
            <v>Yes</v>
          </cell>
          <cell r="X1834" t="str">
            <v>No</v>
          </cell>
          <cell r="Y1834" t="str">
            <v>No</v>
          </cell>
          <cell r="Z1834" t="str">
            <v>Weekend calls</v>
          </cell>
          <cell r="AA1834" t="str">
            <v>Yes</v>
          </cell>
          <cell r="AB1834">
            <v>0.2</v>
          </cell>
          <cell r="AC1834">
            <v>0.62</v>
          </cell>
          <cell r="AD1834">
            <v>8.06</v>
          </cell>
          <cell r="AE1834">
            <v>0.69515328799999998</v>
          </cell>
        </row>
        <row r="1835">
          <cell r="C1835" t="str">
            <v>United Kingdom</v>
          </cell>
          <cell r="D1835" t="str">
            <v>BT [United Kingdom]</v>
          </cell>
          <cell r="E1835" t="str">
            <v>FTTC</v>
          </cell>
          <cell r="F1835" t="str">
            <v>BT Infinity 1</v>
          </cell>
          <cell r="G1835" t="str">
            <v>Up to</v>
          </cell>
          <cell r="H1835">
            <v>38</v>
          </cell>
          <cell r="I1835" t="str">
            <v>Mbps</v>
          </cell>
          <cell r="J1835">
            <v>38</v>
          </cell>
          <cell r="M1835">
            <v>20</v>
          </cell>
          <cell r="N1835" t="str">
            <v>GB</v>
          </cell>
          <cell r="O1835">
            <v>20</v>
          </cell>
          <cell r="P1835" t="str">
            <v>GBP</v>
          </cell>
          <cell r="Q1835">
            <v>30</v>
          </cell>
          <cell r="R1835">
            <v>6.95</v>
          </cell>
          <cell r="S1835">
            <v>15</v>
          </cell>
          <cell r="T1835">
            <v>0</v>
          </cell>
          <cell r="U1835">
            <v>6</v>
          </cell>
          <cell r="V1835">
            <v>18</v>
          </cell>
          <cell r="W1835" t="str">
            <v>Yes</v>
          </cell>
          <cell r="X1835" t="str">
            <v>No</v>
          </cell>
          <cell r="Y1835" t="str">
            <v>No</v>
          </cell>
          <cell r="AA1835" t="str">
            <v>Yes</v>
          </cell>
          <cell r="AB1835">
            <v>0.2</v>
          </cell>
          <cell r="AC1835">
            <v>0.62</v>
          </cell>
          <cell r="AD1835">
            <v>24.19</v>
          </cell>
          <cell r="AE1835">
            <v>0.69515328799999998</v>
          </cell>
        </row>
        <row r="1836">
          <cell r="C1836" t="str">
            <v>United Kingdom</v>
          </cell>
          <cell r="D1836" t="str">
            <v>BT [United Kingdom]</v>
          </cell>
          <cell r="E1836" t="str">
            <v>ADSL</v>
          </cell>
          <cell r="F1836" t="str">
            <v>BT Infinity 1 Unlimited</v>
          </cell>
          <cell r="G1836" t="str">
            <v>Up to</v>
          </cell>
          <cell r="H1836">
            <v>38</v>
          </cell>
          <cell r="I1836" t="str">
            <v>Mbps</v>
          </cell>
          <cell r="J1836">
            <v>38</v>
          </cell>
          <cell r="M1836" t="str">
            <v>Unlimited</v>
          </cell>
          <cell r="O1836" t="str">
            <v>Unlimited</v>
          </cell>
          <cell r="P1836" t="str">
            <v>GBP</v>
          </cell>
          <cell r="Q1836">
            <v>30</v>
          </cell>
          <cell r="R1836">
            <v>6.95</v>
          </cell>
          <cell r="S1836">
            <v>10</v>
          </cell>
          <cell r="V1836">
            <v>12</v>
          </cell>
          <cell r="W1836" t="str">
            <v>Yes</v>
          </cell>
          <cell r="X1836" t="str">
            <v>No</v>
          </cell>
          <cell r="Y1836" t="str">
            <v>No</v>
          </cell>
          <cell r="Z1836" t="str">
            <v>Weekend calls</v>
          </cell>
          <cell r="AA1836" t="str">
            <v>Yes</v>
          </cell>
          <cell r="AB1836">
            <v>0.2</v>
          </cell>
          <cell r="AC1836">
            <v>0.62</v>
          </cell>
          <cell r="AD1836">
            <v>16.13</v>
          </cell>
          <cell r="AE1836">
            <v>0.69515328799999998</v>
          </cell>
        </row>
        <row r="1837">
          <cell r="C1837" t="str">
            <v>United Kingdom</v>
          </cell>
          <cell r="D1837" t="str">
            <v>BT [United Kingdom]</v>
          </cell>
          <cell r="E1837" t="str">
            <v>FTTC</v>
          </cell>
          <cell r="F1837" t="str">
            <v>BT Infinity 2</v>
          </cell>
          <cell r="G1837" t="str">
            <v>Up to</v>
          </cell>
          <cell r="H1837">
            <v>76</v>
          </cell>
          <cell r="I1837" t="str">
            <v>Mbps</v>
          </cell>
          <cell r="J1837">
            <v>76</v>
          </cell>
          <cell r="M1837" t="str">
            <v>Unlimited</v>
          </cell>
          <cell r="O1837" t="str">
            <v>Unlimited</v>
          </cell>
          <cell r="P1837" t="str">
            <v>GBP</v>
          </cell>
          <cell r="Q1837">
            <v>0</v>
          </cell>
          <cell r="R1837">
            <v>6.95</v>
          </cell>
          <cell r="S1837">
            <v>26</v>
          </cell>
          <cell r="T1837">
            <v>20</v>
          </cell>
          <cell r="U1837">
            <v>3</v>
          </cell>
          <cell r="V1837">
            <v>18</v>
          </cell>
          <cell r="W1837" t="str">
            <v>Yes</v>
          </cell>
          <cell r="X1837" t="str">
            <v>No</v>
          </cell>
          <cell r="Y1837" t="str">
            <v>No</v>
          </cell>
          <cell r="AA1837" t="str">
            <v>Yes</v>
          </cell>
          <cell r="AB1837">
            <v>0.2</v>
          </cell>
          <cell r="AC1837">
            <v>0.62</v>
          </cell>
          <cell r="AD1837">
            <v>41.94</v>
          </cell>
          <cell r="AE1837">
            <v>0.69515328799999998</v>
          </cell>
        </row>
        <row r="1838">
          <cell r="C1838" t="str">
            <v>United Kingdom</v>
          </cell>
          <cell r="D1838" t="str">
            <v>TalkTalk [United Kingdom]</v>
          </cell>
          <cell r="E1838" t="str">
            <v>ADSL</v>
          </cell>
          <cell r="F1838" t="str">
            <v>Essentials</v>
          </cell>
          <cell r="G1838" t="str">
            <v>Up to</v>
          </cell>
          <cell r="H1838">
            <v>17</v>
          </cell>
          <cell r="I1838" t="str">
            <v>Mbps</v>
          </cell>
          <cell r="J1838">
            <v>17</v>
          </cell>
          <cell r="M1838" t="str">
            <v>Unlimited</v>
          </cell>
          <cell r="O1838" t="str">
            <v>Unlimited</v>
          </cell>
          <cell r="P1838" t="str">
            <v>GBP</v>
          </cell>
          <cell r="Q1838">
            <v>0</v>
          </cell>
          <cell r="R1838">
            <v>5</v>
          </cell>
          <cell r="S1838">
            <v>3.5</v>
          </cell>
          <cell r="T1838">
            <v>1.75</v>
          </cell>
          <cell r="U1838">
            <v>12</v>
          </cell>
          <cell r="W1838" t="str">
            <v>Yes</v>
          </cell>
          <cell r="X1838" t="str">
            <v>No</v>
          </cell>
          <cell r="Y1838" t="str">
            <v>No</v>
          </cell>
          <cell r="AA1838" t="str">
            <v>Yes</v>
          </cell>
          <cell r="AB1838">
            <v>0.2</v>
          </cell>
          <cell r="AC1838">
            <v>0.62</v>
          </cell>
          <cell r="AD1838">
            <v>5.65</v>
          </cell>
          <cell r="AE1838">
            <v>0.69515328799999998</v>
          </cell>
        </row>
        <row r="1839">
          <cell r="C1839" t="str">
            <v>United Kingdom</v>
          </cell>
          <cell r="D1839" t="str">
            <v>TalkTalk [United Kingdom]</v>
          </cell>
          <cell r="E1839" t="str">
            <v>Fibre</v>
          </cell>
          <cell r="F1839" t="str">
            <v>Superfast 38Mb</v>
          </cell>
          <cell r="G1839" t="str">
            <v>Up to</v>
          </cell>
          <cell r="H1839">
            <v>38</v>
          </cell>
          <cell r="I1839" t="str">
            <v>Mbps</v>
          </cell>
          <cell r="J1839">
            <v>38</v>
          </cell>
          <cell r="M1839" t="str">
            <v>Unlimited</v>
          </cell>
          <cell r="O1839" t="str">
            <v>Unlimited</v>
          </cell>
          <cell r="P1839" t="str">
            <v>GBP</v>
          </cell>
          <cell r="Q1839">
            <v>30</v>
          </cell>
          <cell r="R1839">
            <v>0</v>
          </cell>
          <cell r="S1839">
            <v>13.5</v>
          </cell>
          <cell r="T1839">
            <v>5</v>
          </cell>
          <cell r="U1839">
            <v>12</v>
          </cell>
          <cell r="V1839">
            <v>18</v>
          </cell>
          <cell r="W1839" t="str">
            <v>Yes</v>
          </cell>
          <cell r="X1839" t="str">
            <v>No</v>
          </cell>
          <cell r="Y1839" t="str">
            <v>No</v>
          </cell>
          <cell r="AA1839" t="str">
            <v>Yes</v>
          </cell>
          <cell r="AB1839">
            <v>0.2</v>
          </cell>
          <cell r="AC1839">
            <v>0.62</v>
          </cell>
          <cell r="AD1839">
            <v>21.77</v>
          </cell>
          <cell r="AE1839">
            <v>0.69515328799999998</v>
          </cell>
        </row>
        <row r="1840">
          <cell r="C1840" t="str">
            <v>United Kingdom</v>
          </cell>
          <cell r="D1840" t="str">
            <v>Virgin Media [United Kingdom]</v>
          </cell>
          <cell r="E1840" t="str">
            <v>Cable</v>
          </cell>
          <cell r="F1840" t="str">
            <v>Broadband</v>
          </cell>
          <cell r="G1840" t="str">
            <v>Up to</v>
          </cell>
          <cell r="H1840">
            <v>50</v>
          </cell>
          <cell r="I1840" t="str">
            <v>Mbps</v>
          </cell>
          <cell r="J1840">
            <v>50</v>
          </cell>
          <cell r="M1840" t="str">
            <v>Unlimited</v>
          </cell>
          <cell r="O1840" t="str">
            <v>Unlimited</v>
          </cell>
          <cell r="P1840" t="str">
            <v>GBP</v>
          </cell>
          <cell r="Q1840">
            <v>49.95</v>
          </cell>
          <cell r="R1840">
            <v>0</v>
          </cell>
          <cell r="S1840">
            <v>28.5</v>
          </cell>
          <cell r="T1840">
            <v>17.5</v>
          </cell>
          <cell r="U1840">
            <v>3</v>
          </cell>
          <cell r="V1840">
            <v>12</v>
          </cell>
          <cell r="W1840" t="str">
            <v>No</v>
          </cell>
          <cell r="X1840" t="str">
            <v>No</v>
          </cell>
          <cell r="Y1840" t="str">
            <v>No</v>
          </cell>
          <cell r="AA1840" t="str">
            <v>Yes</v>
          </cell>
          <cell r="AB1840">
            <v>0.2</v>
          </cell>
          <cell r="AC1840">
            <v>0.62</v>
          </cell>
          <cell r="AD1840">
            <v>45.97</v>
          </cell>
          <cell r="AE1840">
            <v>0.69515328799999998</v>
          </cell>
        </row>
        <row r="1841">
          <cell r="C1841" t="str">
            <v>United Kingdom</v>
          </cell>
          <cell r="D1841" t="str">
            <v>Virgin Media [United Kingdom]</v>
          </cell>
          <cell r="E1841" t="str">
            <v>Cable</v>
          </cell>
          <cell r="F1841" t="str">
            <v>Broadband</v>
          </cell>
          <cell r="G1841" t="str">
            <v>Up to</v>
          </cell>
          <cell r="H1841">
            <v>50</v>
          </cell>
          <cell r="I1841" t="str">
            <v>Mbps</v>
          </cell>
          <cell r="J1841">
            <v>50</v>
          </cell>
          <cell r="M1841" t="str">
            <v>Unlimited</v>
          </cell>
          <cell r="O1841" t="str">
            <v>Unlimited</v>
          </cell>
          <cell r="P1841" t="str">
            <v>GBP</v>
          </cell>
          <cell r="Q1841">
            <v>49.95</v>
          </cell>
          <cell r="R1841">
            <v>0</v>
          </cell>
          <cell r="S1841">
            <v>33.49</v>
          </cell>
          <cell r="T1841">
            <v>27.99</v>
          </cell>
          <cell r="U1841">
            <v>12</v>
          </cell>
          <cell r="V1841">
            <v>18</v>
          </cell>
          <cell r="W1841" t="str">
            <v>No</v>
          </cell>
          <cell r="X1841" t="str">
            <v>No</v>
          </cell>
          <cell r="Y1841" t="str">
            <v>Yes</v>
          </cell>
          <cell r="Z1841" t="str">
            <v>Unlimted weekend calls</v>
          </cell>
          <cell r="AA1841" t="str">
            <v>Yes</v>
          </cell>
          <cell r="AB1841">
            <v>0.2</v>
          </cell>
          <cell r="AC1841">
            <v>0.62</v>
          </cell>
          <cell r="AD1841">
            <v>54.02</v>
          </cell>
          <cell r="AE1841">
            <v>0.69515328799999998</v>
          </cell>
        </row>
        <row r="1842">
          <cell r="C1842" t="str">
            <v>United Kingdom</v>
          </cell>
          <cell r="D1842" t="str">
            <v>Virgin Media [United Kingdom]</v>
          </cell>
          <cell r="E1842" t="str">
            <v>Cable</v>
          </cell>
          <cell r="F1842" t="str">
            <v>Broadband</v>
          </cell>
          <cell r="G1842" t="str">
            <v>Up to</v>
          </cell>
          <cell r="H1842">
            <v>100</v>
          </cell>
          <cell r="I1842" t="str">
            <v>Mbps</v>
          </cell>
          <cell r="J1842">
            <v>100</v>
          </cell>
          <cell r="M1842" t="str">
            <v>Unlimited</v>
          </cell>
          <cell r="O1842" t="str">
            <v>Unlimited</v>
          </cell>
          <cell r="P1842" t="str">
            <v>GBP</v>
          </cell>
          <cell r="Q1842">
            <v>0</v>
          </cell>
          <cell r="R1842">
            <v>0</v>
          </cell>
          <cell r="S1842">
            <v>33.5</v>
          </cell>
          <cell r="V1842">
            <v>12</v>
          </cell>
          <cell r="W1842" t="str">
            <v>No</v>
          </cell>
          <cell r="X1842" t="str">
            <v>No</v>
          </cell>
          <cell r="Y1842" t="str">
            <v>No</v>
          </cell>
          <cell r="AA1842" t="str">
            <v>Yes</v>
          </cell>
          <cell r="AB1842">
            <v>0.2</v>
          </cell>
          <cell r="AC1842">
            <v>0.62</v>
          </cell>
          <cell r="AD1842">
            <v>54.03</v>
          </cell>
          <cell r="AE1842">
            <v>0.69515328799999998</v>
          </cell>
        </row>
        <row r="1843">
          <cell r="C1843" t="str">
            <v>United Kingdom</v>
          </cell>
          <cell r="D1843" t="str">
            <v>Virgin Media [United Kingdom]</v>
          </cell>
          <cell r="E1843" t="str">
            <v>Cable</v>
          </cell>
          <cell r="F1843" t="str">
            <v>Broadband</v>
          </cell>
          <cell r="G1843" t="str">
            <v>Up to</v>
          </cell>
          <cell r="H1843">
            <v>100</v>
          </cell>
          <cell r="I1843" t="str">
            <v>Mbps</v>
          </cell>
          <cell r="J1843">
            <v>100</v>
          </cell>
          <cell r="M1843" t="str">
            <v>Unlimited</v>
          </cell>
          <cell r="O1843" t="str">
            <v>Unlimited</v>
          </cell>
          <cell r="P1843" t="str">
            <v>GBP</v>
          </cell>
          <cell r="Q1843">
            <v>49.95</v>
          </cell>
          <cell r="R1843">
            <v>0</v>
          </cell>
          <cell r="S1843">
            <v>38.49</v>
          </cell>
          <cell r="T1843">
            <v>32.99</v>
          </cell>
          <cell r="U1843">
            <v>6</v>
          </cell>
          <cell r="V1843">
            <v>18</v>
          </cell>
          <cell r="W1843" t="str">
            <v>No</v>
          </cell>
          <cell r="X1843" t="str">
            <v>No</v>
          </cell>
          <cell r="Y1843" t="str">
            <v>Yes</v>
          </cell>
          <cell r="Z1843" t="str">
            <v>Unlimted weekend calls</v>
          </cell>
          <cell r="AA1843" t="str">
            <v>Yes</v>
          </cell>
          <cell r="AB1843">
            <v>0.2</v>
          </cell>
          <cell r="AC1843">
            <v>0.62</v>
          </cell>
          <cell r="AD1843">
            <v>62.08</v>
          </cell>
          <cell r="AE1843">
            <v>0.69515328799999998</v>
          </cell>
        </row>
        <row r="1844">
          <cell r="C1844" t="str">
            <v>United Kingdom</v>
          </cell>
          <cell r="D1844" t="str">
            <v>Virgin Media [United Kingdom]</v>
          </cell>
          <cell r="E1844" t="str">
            <v>Cable</v>
          </cell>
          <cell r="F1844" t="str">
            <v>Broadband</v>
          </cell>
          <cell r="G1844" t="str">
            <v>Up to</v>
          </cell>
          <cell r="H1844">
            <v>152</v>
          </cell>
          <cell r="I1844" t="str">
            <v>Mbps</v>
          </cell>
          <cell r="J1844">
            <v>152</v>
          </cell>
          <cell r="M1844" t="str">
            <v>Unlimited</v>
          </cell>
          <cell r="O1844" t="str">
            <v>Unlimited</v>
          </cell>
          <cell r="P1844" t="str">
            <v>GBP</v>
          </cell>
          <cell r="Q1844">
            <v>0</v>
          </cell>
          <cell r="R1844">
            <v>0</v>
          </cell>
          <cell r="S1844">
            <v>41</v>
          </cell>
          <cell r="V1844">
            <v>12</v>
          </cell>
          <cell r="W1844" t="str">
            <v>No</v>
          </cell>
          <cell r="X1844" t="str">
            <v>No</v>
          </cell>
          <cell r="Y1844" t="str">
            <v>No</v>
          </cell>
          <cell r="AA1844" t="str">
            <v>Yes</v>
          </cell>
          <cell r="AB1844">
            <v>0.2</v>
          </cell>
          <cell r="AC1844">
            <v>0.62</v>
          </cell>
          <cell r="AD1844">
            <v>66.13</v>
          </cell>
          <cell r="AE1844">
            <v>0.69515328799999998</v>
          </cell>
        </row>
        <row r="1845">
          <cell r="C1845" t="str">
            <v>United Kingdom</v>
          </cell>
          <cell r="D1845" t="str">
            <v>Virgin Media [United Kingdom]</v>
          </cell>
          <cell r="E1845" t="str">
            <v>Cable</v>
          </cell>
          <cell r="F1845" t="str">
            <v>Broadband</v>
          </cell>
          <cell r="G1845" t="str">
            <v>Up to</v>
          </cell>
          <cell r="H1845">
            <v>152</v>
          </cell>
          <cell r="I1845" t="str">
            <v>Mbps</v>
          </cell>
          <cell r="J1845">
            <v>152</v>
          </cell>
          <cell r="M1845" t="str">
            <v>Unlimited</v>
          </cell>
          <cell r="O1845" t="str">
            <v>Unlimited</v>
          </cell>
          <cell r="P1845" t="str">
            <v>GBP</v>
          </cell>
          <cell r="Q1845">
            <v>49.95</v>
          </cell>
          <cell r="R1845">
            <v>0</v>
          </cell>
          <cell r="S1845">
            <v>45.99</v>
          </cell>
          <cell r="T1845">
            <v>40.49</v>
          </cell>
          <cell r="U1845">
            <v>6</v>
          </cell>
          <cell r="V1845">
            <v>18</v>
          </cell>
          <cell r="W1845" t="str">
            <v>No</v>
          </cell>
          <cell r="X1845" t="str">
            <v>No</v>
          </cell>
          <cell r="Y1845" t="str">
            <v>Yes</v>
          </cell>
          <cell r="Z1845" t="str">
            <v>Unlimted weekend calls</v>
          </cell>
          <cell r="AA1845" t="str">
            <v>Yes</v>
          </cell>
          <cell r="AB1845">
            <v>0.2</v>
          </cell>
          <cell r="AC1845">
            <v>0.62</v>
          </cell>
          <cell r="AD1845">
            <v>74.180000000000007</v>
          </cell>
          <cell r="AE1845">
            <v>0.69515328799999998</v>
          </cell>
        </row>
        <row r="1846">
          <cell r="C1846" t="str">
            <v>United States</v>
          </cell>
          <cell r="D1846" t="str">
            <v>AT&amp;T [United States]</v>
          </cell>
          <cell r="E1846" t="str">
            <v>Mixed</v>
          </cell>
          <cell r="F1846" t="str">
            <v>Pro</v>
          </cell>
          <cell r="G1846" t="str">
            <v>Up to</v>
          </cell>
          <cell r="H1846">
            <v>3</v>
          </cell>
          <cell r="I1846" t="str">
            <v>Mbps</v>
          </cell>
          <cell r="J1846">
            <v>3</v>
          </cell>
          <cell r="M1846">
            <v>250</v>
          </cell>
          <cell r="N1846" t="str">
            <v>GB</v>
          </cell>
          <cell r="O1846">
            <v>250</v>
          </cell>
          <cell r="P1846" t="str">
            <v>USD</v>
          </cell>
          <cell r="Q1846">
            <v>0</v>
          </cell>
          <cell r="R1846">
            <v>100</v>
          </cell>
          <cell r="S1846">
            <v>46</v>
          </cell>
          <cell r="T1846">
            <v>29.95</v>
          </cell>
          <cell r="U1846">
            <v>12</v>
          </cell>
          <cell r="V1846">
            <v>12</v>
          </cell>
          <cell r="W1846" t="str">
            <v>No</v>
          </cell>
          <cell r="X1846" t="str">
            <v>No</v>
          </cell>
          <cell r="Y1846" t="str">
            <v>No</v>
          </cell>
          <cell r="AA1846" t="str">
            <v>No</v>
          </cell>
          <cell r="AC1846">
            <v>1</v>
          </cell>
          <cell r="AD1846">
            <v>46</v>
          </cell>
          <cell r="AE1846">
            <v>1</v>
          </cell>
        </row>
        <row r="1847">
          <cell r="C1847" t="str">
            <v>United States</v>
          </cell>
          <cell r="D1847" t="str">
            <v>AT&amp;T [United States]</v>
          </cell>
          <cell r="E1847" t="str">
            <v>Mixed</v>
          </cell>
          <cell r="F1847" t="str">
            <v>Elite</v>
          </cell>
          <cell r="G1847" t="str">
            <v>Up to</v>
          </cell>
          <cell r="H1847">
            <v>6</v>
          </cell>
          <cell r="I1847" t="str">
            <v>Mbps</v>
          </cell>
          <cell r="J1847">
            <v>6</v>
          </cell>
          <cell r="M1847">
            <v>250</v>
          </cell>
          <cell r="N1847" t="str">
            <v>GB</v>
          </cell>
          <cell r="O1847">
            <v>250</v>
          </cell>
          <cell r="P1847" t="str">
            <v>USD</v>
          </cell>
          <cell r="Q1847">
            <v>0</v>
          </cell>
          <cell r="R1847">
            <v>100</v>
          </cell>
          <cell r="S1847">
            <v>51</v>
          </cell>
          <cell r="T1847">
            <v>34.950000000000003</v>
          </cell>
          <cell r="U1847">
            <v>12</v>
          </cell>
          <cell r="V1847">
            <v>12</v>
          </cell>
          <cell r="W1847" t="str">
            <v>No</v>
          </cell>
          <cell r="X1847" t="str">
            <v>No</v>
          </cell>
          <cell r="Y1847" t="str">
            <v>No</v>
          </cell>
          <cell r="AA1847" t="str">
            <v>No</v>
          </cell>
          <cell r="AC1847">
            <v>1</v>
          </cell>
          <cell r="AD1847">
            <v>51</v>
          </cell>
          <cell r="AE1847">
            <v>1</v>
          </cell>
        </row>
        <row r="1848">
          <cell r="C1848" t="str">
            <v>United States</v>
          </cell>
          <cell r="D1848" t="str">
            <v>AT&amp;T [United States]</v>
          </cell>
          <cell r="E1848" t="str">
            <v>Mixed</v>
          </cell>
          <cell r="F1848" t="str">
            <v>Max</v>
          </cell>
          <cell r="G1848" t="str">
            <v>Up to</v>
          </cell>
          <cell r="H1848">
            <v>12</v>
          </cell>
          <cell r="I1848" t="str">
            <v>Mbps</v>
          </cell>
          <cell r="J1848">
            <v>12</v>
          </cell>
          <cell r="M1848">
            <v>250</v>
          </cell>
          <cell r="N1848" t="str">
            <v>GB</v>
          </cell>
          <cell r="O1848">
            <v>250</v>
          </cell>
          <cell r="P1848" t="str">
            <v>USD</v>
          </cell>
          <cell r="Q1848">
            <v>99</v>
          </cell>
          <cell r="R1848">
            <v>100</v>
          </cell>
          <cell r="S1848">
            <v>56</v>
          </cell>
          <cell r="T1848">
            <v>39.950000000000003</v>
          </cell>
          <cell r="U1848">
            <v>12</v>
          </cell>
          <cell r="V1848">
            <v>12</v>
          </cell>
          <cell r="W1848" t="str">
            <v>No</v>
          </cell>
          <cell r="X1848" t="str">
            <v>No</v>
          </cell>
          <cell r="Y1848" t="str">
            <v>No</v>
          </cell>
          <cell r="AA1848" t="str">
            <v>No</v>
          </cell>
          <cell r="AC1848">
            <v>1</v>
          </cell>
          <cell r="AD1848">
            <v>56</v>
          </cell>
          <cell r="AE1848">
            <v>1</v>
          </cell>
        </row>
        <row r="1849">
          <cell r="C1849" t="str">
            <v>United States</v>
          </cell>
          <cell r="D1849" t="str">
            <v>AT&amp;T [United States]</v>
          </cell>
          <cell r="E1849" t="str">
            <v>Mixed</v>
          </cell>
          <cell r="F1849" t="str">
            <v>Max Plus</v>
          </cell>
          <cell r="G1849" t="str">
            <v>Up to</v>
          </cell>
          <cell r="H1849">
            <v>18</v>
          </cell>
          <cell r="I1849" t="str">
            <v>Mbps</v>
          </cell>
          <cell r="J1849">
            <v>18</v>
          </cell>
          <cell r="M1849">
            <v>250</v>
          </cell>
          <cell r="N1849" t="str">
            <v>GB</v>
          </cell>
          <cell r="O1849">
            <v>250</v>
          </cell>
          <cell r="P1849" t="str">
            <v>USD</v>
          </cell>
          <cell r="Q1849">
            <v>99</v>
          </cell>
          <cell r="R1849">
            <v>100</v>
          </cell>
          <cell r="S1849">
            <v>61</v>
          </cell>
          <cell r="T1849">
            <v>44.95</v>
          </cell>
          <cell r="U1849">
            <v>12</v>
          </cell>
          <cell r="V1849">
            <v>12</v>
          </cell>
          <cell r="W1849" t="str">
            <v>No</v>
          </cell>
          <cell r="X1849" t="str">
            <v>No</v>
          </cell>
          <cell r="Y1849" t="str">
            <v>No</v>
          </cell>
          <cell r="AA1849" t="str">
            <v>No</v>
          </cell>
          <cell r="AC1849">
            <v>1</v>
          </cell>
          <cell r="AD1849">
            <v>61</v>
          </cell>
          <cell r="AE1849">
            <v>1</v>
          </cell>
        </row>
        <row r="1850">
          <cell r="C1850" t="str">
            <v>United States</v>
          </cell>
          <cell r="D1850" t="str">
            <v>AT&amp;T [United States]</v>
          </cell>
          <cell r="E1850" t="str">
            <v>Mixed</v>
          </cell>
          <cell r="F1850" t="str">
            <v>Max Turbo</v>
          </cell>
          <cell r="G1850" t="str">
            <v>Up to</v>
          </cell>
          <cell r="H1850">
            <v>24</v>
          </cell>
          <cell r="I1850" t="str">
            <v>Mbps</v>
          </cell>
          <cell r="J1850">
            <v>24</v>
          </cell>
          <cell r="M1850">
            <v>250</v>
          </cell>
          <cell r="N1850" t="str">
            <v>GB</v>
          </cell>
          <cell r="O1850">
            <v>250</v>
          </cell>
          <cell r="P1850" t="str">
            <v>USD</v>
          </cell>
          <cell r="Q1850">
            <v>99</v>
          </cell>
          <cell r="R1850">
            <v>100</v>
          </cell>
          <cell r="S1850">
            <v>71</v>
          </cell>
          <cell r="T1850">
            <v>54.95</v>
          </cell>
          <cell r="U1850">
            <v>12</v>
          </cell>
          <cell r="V1850">
            <v>12</v>
          </cell>
          <cell r="W1850" t="str">
            <v>No</v>
          </cell>
          <cell r="X1850" t="str">
            <v>No</v>
          </cell>
          <cell r="Y1850" t="str">
            <v>No</v>
          </cell>
          <cell r="AA1850" t="str">
            <v>No</v>
          </cell>
          <cell r="AC1850">
            <v>1</v>
          </cell>
          <cell r="AD1850">
            <v>71</v>
          </cell>
          <cell r="AE1850">
            <v>1</v>
          </cell>
        </row>
        <row r="1851">
          <cell r="C1851" t="str">
            <v>United States</v>
          </cell>
          <cell r="D1851" t="str">
            <v>AT&amp;T [United States]</v>
          </cell>
          <cell r="E1851" t="str">
            <v>Mixed</v>
          </cell>
          <cell r="F1851" t="str">
            <v>Power</v>
          </cell>
          <cell r="G1851" t="str">
            <v>Up to</v>
          </cell>
          <cell r="H1851">
            <v>45</v>
          </cell>
          <cell r="I1851" t="str">
            <v>Mbps</v>
          </cell>
          <cell r="J1851">
            <v>45</v>
          </cell>
          <cell r="M1851">
            <v>250</v>
          </cell>
          <cell r="N1851" t="str">
            <v>GB</v>
          </cell>
          <cell r="O1851">
            <v>250</v>
          </cell>
          <cell r="P1851" t="str">
            <v>USD</v>
          </cell>
          <cell r="Q1851">
            <v>99</v>
          </cell>
          <cell r="R1851">
            <v>100</v>
          </cell>
          <cell r="S1851">
            <v>81</v>
          </cell>
          <cell r="T1851">
            <v>64.95</v>
          </cell>
          <cell r="U1851">
            <v>12</v>
          </cell>
          <cell r="V1851">
            <v>12</v>
          </cell>
          <cell r="W1851" t="str">
            <v>No</v>
          </cell>
          <cell r="X1851" t="str">
            <v>No</v>
          </cell>
          <cell r="Y1851" t="str">
            <v>No</v>
          </cell>
          <cell r="AA1851" t="str">
            <v>No</v>
          </cell>
          <cell r="AC1851">
            <v>1</v>
          </cell>
          <cell r="AD1851">
            <v>81</v>
          </cell>
          <cell r="AE1851">
            <v>1</v>
          </cell>
        </row>
        <row r="1852">
          <cell r="C1852" t="str">
            <v>United States</v>
          </cell>
          <cell r="D1852" t="str">
            <v>Comcast [United States]</v>
          </cell>
          <cell r="E1852" t="str">
            <v>Cable</v>
          </cell>
          <cell r="F1852" t="str">
            <v>Extreme 150</v>
          </cell>
          <cell r="G1852" t="str">
            <v>Up to</v>
          </cell>
          <cell r="H1852">
            <v>150</v>
          </cell>
          <cell r="I1852" t="str">
            <v>Mbps</v>
          </cell>
          <cell r="J1852">
            <v>150</v>
          </cell>
          <cell r="P1852" t="str">
            <v>USD</v>
          </cell>
          <cell r="Q1852" t="str">
            <v>?</v>
          </cell>
          <cell r="R1852" t="str">
            <v>?</v>
          </cell>
          <cell r="S1852">
            <v>114.95</v>
          </cell>
          <cell r="T1852">
            <v>89.99</v>
          </cell>
          <cell r="U1852">
            <v>12</v>
          </cell>
          <cell r="W1852" t="str">
            <v>No</v>
          </cell>
          <cell r="X1852" t="str">
            <v>No</v>
          </cell>
          <cell r="Y1852" t="str">
            <v>No</v>
          </cell>
          <cell r="AA1852" t="str">
            <v>No</v>
          </cell>
          <cell r="AC1852">
            <v>1</v>
          </cell>
          <cell r="AD1852">
            <v>114.95</v>
          </cell>
          <cell r="AE1852">
            <v>1</v>
          </cell>
        </row>
        <row r="1853">
          <cell r="C1853" t="str">
            <v>United States</v>
          </cell>
          <cell r="D1853" t="str">
            <v>Comcast [United States]</v>
          </cell>
          <cell r="E1853" t="str">
            <v>Cable</v>
          </cell>
          <cell r="F1853" t="str">
            <v>Blast</v>
          </cell>
          <cell r="G1853" t="str">
            <v>Up to</v>
          </cell>
          <cell r="H1853">
            <v>105</v>
          </cell>
          <cell r="I1853" t="str">
            <v>Mbps</v>
          </cell>
          <cell r="J1853">
            <v>105</v>
          </cell>
          <cell r="P1853" t="str">
            <v>USD</v>
          </cell>
          <cell r="Q1853" t="str">
            <v>?</v>
          </cell>
          <cell r="R1853" t="str">
            <v>?</v>
          </cell>
          <cell r="S1853">
            <v>76.95</v>
          </cell>
          <cell r="T1853">
            <v>54.99</v>
          </cell>
          <cell r="U1853">
            <v>12</v>
          </cell>
          <cell r="W1853" t="str">
            <v>No</v>
          </cell>
          <cell r="X1853" t="str">
            <v>No</v>
          </cell>
          <cell r="Y1853" t="str">
            <v>No</v>
          </cell>
          <cell r="AA1853" t="str">
            <v>No</v>
          </cell>
          <cell r="AC1853">
            <v>1</v>
          </cell>
          <cell r="AD1853">
            <v>76.95</v>
          </cell>
          <cell r="AE1853">
            <v>1</v>
          </cell>
        </row>
        <row r="1854">
          <cell r="C1854" t="str">
            <v>United States</v>
          </cell>
          <cell r="D1854" t="str">
            <v>Comcast [United States]</v>
          </cell>
          <cell r="E1854" t="str">
            <v>Cable</v>
          </cell>
          <cell r="F1854" t="str">
            <v>Performance</v>
          </cell>
          <cell r="G1854" t="str">
            <v>Up to</v>
          </cell>
          <cell r="H1854">
            <v>25</v>
          </cell>
          <cell r="I1854" t="str">
            <v>Mbps</v>
          </cell>
          <cell r="J1854">
            <v>25</v>
          </cell>
          <cell r="P1854" t="str">
            <v>USD</v>
          </cell>
          <cell r="Q1854" t="str">
            <v>?</v>
          </cell>
          <cell r="R1854" t="str">
            <v>?</v>
          </cell>
          <cell r="S1854">
            <v>64.95</v>
          </cell>
          <cell r="T1854">
            <v>44.99</v>
          </cell>
          <cell r="U1854">
            <v>12</v>
          </cell>
          <cell r="W1854" t="str">
            <v>No</v>
          </cell>
          <cell r="X1854" t="str">
            <v>No</v>
          </cell>
          <cell r="Y1854" t="str">
            <v>No</v>
          </cell>
          <cell r="AA1854" t="str">
            <v>No</v>
          </cell>
          <cell r="AC1854">
            <v>1</v>
          </cell>
          <cell r="AD1854">
            <v>64.95</v>
          </cell>
          <cell r="AE1854">
            <v>1</v>
          </cell>
        </row>
        <row r="1855">
          <cell r="C1855" t="str">
            <v>United States</v>
          </cell>
          <cell r="D1855" t="str">
            <v>Comcast [United States]</v>
          </cell>
          <cell r="E1855" t="str">
            <v>Cable</v>
          </cell>
          <cell r="F1855" t="str">
            <v>Performance Starter</v>
          </cell>
          <cell r="G1855" t="str">
            <v>Up to</v>
          </cell>
          <cell r="H1855">
            <v>6</v>
          </cell>
          <cell r="I1855" t="str">
            <v>Mbps</v>
          </cell>
          <cell r="J1855">
            <v>6</v>
          </cell>
          <cell r="P1855" t="str">
            <v>USD</v>
          </cell>
          <cell r="Q1855" t="str">
            <v>?</v>
          </cell>
          <cell r="R1855" t="str">
            <v>?</v>
          </cell>
          <cell r="S1855">
            <v>49.95</v>
          </cell>
          <cell r="W1855" t="str">
            <v>No</v>
          </cell>
          <cell r="X1855" t="str">
            <v>No</v>
          </cell>
          <cell r="Y1855" t="str">
            <v>No</v>
          </cell>
          <cell r="AA1855" t="str">
            <v>No</v>
          </cell>
          <cell r="AC1855">
            <v>1</v>
          </cell>
          <cell r="AD1855">
            <v>49.95</v>
          </cell>
          <cell r="AE1855">
            <v>1</v>
          </cell>
        </row>
        <row r="1856">
          <cell r="C1856" t="str">
            <v>United States</v>
          </cell>
          <cell r="D1856" t="str">
            <v>Comcast [United States]</v>
          </cell>
          <cell r="E1856" t="str">
            <v>Cable</v>
          </cell>
          <cell r="F1856" t="str">
            <v>Economy Plus</v>
          </cell>
          <cell r="G1856" t="str">
            <v>Up to</v>
          </cell>
          <cell r="H1856">
            <v>3</v>
          </cell>
          <cell r="I1856" t="str">
            <v>Mbps</v>
          </cell>
          <cell r="J1856">
            <v>3</v>
          </cell>
          <cell r="P1856" t="str">
            <v>USD</v>
          </cell>
          <cell r="Q1856" t="str">
            <v>?</v>
          </cell>
          <cell r="R1856" t="str">
            <v>?</v>
          </cell>
          <cell r="S1856">
            <v>39.85</v>
          </cell>
          <cell r="W1856" t="str">
            <v>No</v>
          </cell>
          <cell r="X1856" t="str">
            <v>No</v>
          </cell>
          <cell r="Y1856" t="str">
            <v>No</v>
          </cell>
          <cell r="AA1856" t="str">
            <v>No</v>
          </cell>
          <cell r="AC1856">
            <v>1</v>
          </cell>
          <cell r="AD1856">
            <v>39.85</v>
          </cell>
          <cell r="AE1856">
            <v>1</v>
          </cell>
        </row>
        <row r="1857">
          <cell r="C1857" t="str">
            <v>United States</v>
          </cell>
          <cell r="D1857" t="str">
            <v>Time Warner [United States]</v>
          </cell>
          <cell r="E1857" t="str">
            <v>Cable</v>
          </cell>
          <cell r="F1857" t="str">
            <v>Everyday Low Price</v>
          </cell>
          <cell r="G1857" t="str">
            <v>Up to</v>
          </cell>
          <cell r="H1857">
            <v>3</v>
          </cell>
          <cell r="I1857" t="str">
            <v>Mbps</v>
          </cell>
          <cell r="J1857">
            <v>3</v>
          </cell>
          <cell r="K1857">
            <v>1</v>
          </cell>
          <cell r="P1857" t="str">
            <v>USD</v>
          </cell>
          <cell r="Q1857" t="str">
            <v>?</v>
          </cell>
          <cell r="R1857" t="str">
            <v>?</v>
          </cell>
          <cell r="S1857">
            <v>14.99</v>
          </cell>
          <cell r="W1857" t="str">
            <v>No</v>
          </cell>
          <cell r="X1857" t="str">
            <v>No</v>
          </cell>
          <cell r="Y1857" t="str">
            <v>No</v>
          </cell>
          <cell r="AA1857" t="str">
            <v>No</v>
          </cell>
          <cell r="AC1857">
            <v>1</v>
          </cell>
          <cell r="AD1857">
            <v>14.99</v>
          </cell>
          <cell r="AE1857">
            <v>1</v>
          </cell>
        </row>
        <row r="1858">
          <cell r="C1858" t="str">
            <v>United States</v>
          </cell>
          <cell r="D1858" t="str">
            <v>Time Warner [United States]</v>
          </cell>
          <cell r="E1858" t="str">
            <v>Cable</v>
          </cell>
          <cell r="F1858" t="str">
            <v>Basic</v>
          </cell>
          <cell r="G1858" t="str">
            <v>Up to</v>
          </cell>
          <cell r="H1858">
            <v>10</v>
          </cell>
          <cell r="I1858" t="str">
            <v>Mbps</v>
          </cell>
          <cell r="J1858">
            <v>10</v>
          </cell>
          <cell r="K1858">
            <v>1</v>
          </cell>
          <cell r="P1858" t="str">
            <v>USD</v>
          </cell>
          <cell r="Q1858" t="str">
            <v>?</v>
          </cell>
          <cell r="R1858" t="str">
            <v>?</v>
          </cell>
          <cell r="S1858">
            <v>29.99</v>
          </cell>
          <cell r="W1858" t="str">
            <v>No</v>
          </cell>
          <cell r="X1858" t="str">
            <v>No</v>
          </cell>
          <cell r="Y1858" t="str">
            <v>No</v>
          </cell>
          <cell r="AA1858" t="str">
            <v>No</v>
          </cell>
          <cell r="AC1858">
            <v>1</v>
          </cell>
          <cell r="AD1858">
            <v>29.99</v>
          </cell>
          <cell r="AE1858">
            <v>1</v>
          </cell>
        </row>
        <row r="1859">
          <cell r="C1859" t="str">
            <v>United States</v>
          </cell>
          <cell r="D1859" t="str">
            <v>Time Warner [United States]</v>
          </cell>
          <cell r="E1859" t="str">
            <v>Cable</v>
          </cell>
          <cell r="F1859" t="str">
            <v>Extreme 150</v>
          </cell>
          <cell r="G1859" t="str">
            <v>Up to</v>
          </cell>
          <cell r="H1859">
            <v>50</v>
          </cell>
          <cell r="I1859" t="str">
            <v>Mbps</v>
          </cell>
          <cell r="J1859">
            <v>50</v>
          </cell>
          <cell r="K1859">
            <v>5</v>
          </cell>
          <cell r="P1859" t="str">
            <v>USD</v>
          </cell>
          <cell r="Q1859" t="str">
            <v>?</v>
          </cell>
          <cell r="R1859" t="str">
            <v>?</v>
          </cell>
          <cell r="S1859">
            <v>42.49</v>
          </cell>
          <cell r="T1859">
            <v>34.99</v>
          </cell>
          <cell r="U1859">
            <v>12</v>
          </cell>
          <cell r="W1859" t="str">
            <v>No</v>
          </cell>
          <cell r="X1859" t="str">
            <v>No</v>
          </cell>
          <cell r="Y1859" t="str">
            <v>No</v>
          </cell>
          <cell r="AA1859" t="str">
            <v>No</v>
          </cell>
          <cell r="AC1859">
            <v>1</v>
          </cell>
          <cell r="AD1859">
            <v>42.49</v>
          </cell>
          <cell r="AE1859">
            <v>1</v>
          </cell>
        </row>
        <row r="1860">
          <cell r="C1860" t="str">
            <v>United States</v>
          </cell>
          <cell r="D1860" t="str">
            <v>Time Warner [United States]</v>
          </cell>
          <cell r="E1860" t="str">
            <v>Cable</v>
          </cell>
          <cell r="F1860" t="str">
            <v>Ulimate 100</v>
          </cell>
          <cell r="G1860" t="str">
            <v>Up to</v>
          </cell>
          <cell r="H1860">
            <v>100</v>
          </cell>
          <cell r="I1860" t="str">
            <v>Mbps</v>
          </cell>
          <cell r="J1860">
            <v>100</v>
          </cell>
          <cell r="K1860">
            <v>10</v>
          </cell>
          <cell r="P1860" t="str">
            <v>USD</v>
          </cell>
          <cell r="Q1860" t="str">
            <v>?</v>
          </cell>
          <cell r="R1860" t="str">
            <v>?</v>
          </cell>
          <cell r="S1860">
            <v>52.49</v>
          </cell>
          <cell r="T1860">
            <v>44.99</v>
          </cell>
          <cell r="U1860">
            <v>12</v>
          </cell>
          <cell r="W1860" t="str">
            <v>No</v>
          </cell>
          <cell r="X1860" t="str">
            <v>No</v>
          </cell>
          <cell r="Y1860" t="str">
            <v>No</v>
          </cell>
          <cell r="AA1860" t="str">
            <v>No</v>
          </cell>
          <cell r="AC1860">
            <v>1</v>
          </cell>
          <cell r="AD1860">
            <v>52.49</v>
          </cell>
          <cell r="AE1860">
            <v>1</v>
          </cell>
        </row>
        <row r="1861">
          <cell r="C1861" t="str">
            <v>United States</v>
          </cell>
          <cell r="D1861" t="str">
            <v>Time Warner [United States]</v>
          </cell>
          <cell r="E1861" t="str">
            <v>Cable</v>
          </cell>
          <cell r="F1861" t="str">
            <v>Ulimate 200</v>
          </cell>
          <cell r="G1861" t="str">
            <v>Up to</v>
          </cell>
          <cell r="H1861">
            <v>200</v>
          </cell>
          <cell r="I1861" t="str">
            <v>Mbps</v>
          </cell>
          <cell r="J1861">
            <v>200</v>
          </cell>
          <cell r="K1861">
            <v>20</v>
          </cell>
          <cell r="P1861" t="str">
            <v>USD</v>
          </cell>
          <cell r="Q1861" t="str">
            <v>?</v>
          </cell>
          <cell r="R1861" t="str">
            <v>?</v>
          </cell>
          <cell r="S1861">
            <v>42.49</v>
          </cell>
          <cell r="T1861">
            <v>34.99</v>
          </cell>
          <cell r="U1861">
            <v>12</v>
          </cell>
          <cell r="W1861" t="str">
            <v>No</v>
          </cell>
          <cell r="X1861" t="str">
            <v>No</v>
          </cell>
          <cell r="Y1861" t="str">
            <v>No</v>
          </cell>
          <cell r="AA1861" t="str">
            <v>No</v>
          </cell>
          <cell r="AC1861">
            <v>1</v>
          </cell>
          <cell r="AD1861">
            <v>42.49</v>
          </cell>
          <cell r="AE1861">
            <v>1</v>
          </cell>
        </row>
        <row r="1862">
          <cell r="C1862" t="str">
            <v>United States</v>
          </cell>
          <cell r="D1862" t="str">
            <v>Time Warner [United States]</v>
          </cell>
          <cell r="E1862" t="str">
            <v>Cable</v>
          </cell>
          <cell r="F1862" t="str">
            <v>Ultimate 300</v>
          </cell>
          <cell r="G1862" t="str">
            <v>Up to</v>
          </cell>
          <cell r="H1862">
            <v>300</v>
          </cell>
          <cell r="I1862" t="str">
            <v>Mbps</v>
          </cell>
          <cell r="J1862">
            <v>300</v>
          </cell>
          <cell r="K1862">
            <v>20</v>
          </cell>
          <cell r="P1862" t="str">
            <v>USD</v>
          </cell>
          <cell r="Q1862" t="str">
            <v>?</v>
          </cell>
          <cell r="R1862" t="str">
            <v>?</v>
          </cell>
          <cell r="S1862">
            <v>72.489999999999995</v>
          </cell>
          <cell r="T1862">
            <v>64.989999999999995</v>
          </cell>
          <cell r="U1862">
            <v>12</v>
          </cell>
          <cell r="W1862" t="str">
            <v>No</v>
          </cell>
          <cell r="X1862" t="str">
            <v>No</v>
          </cell>
          <cell r="Y1862" t="str">
            <v>No</v>
          </cell>
          <cell r="AA1862" t="str">
            <v>No</v>
          </cell>
          <cell r="AC1862">
            <v>1</v>
          </cell>
          <cell r="AD1862">
            <v>72.489999999999995</v>
          </cell>
          <cell r="AE1862">
            <v>1</v>
          </cell>
        </row>
        <row r="1863">
          <cell r="C1863" t="str">
            <v>United States</v>
          </cell>
          <cell r="D1863" t="str">
            <v>Verizon [United States]</v>
          </cell>
          <cell r="E1863" t="str">
            <v>ADSL</v>
          </cell>
          <cell r="F1863" t="str">
            <v>High Speed Internet</v>
          </cell>
          <cell r="G1863" t="str">
            <v>Up to</v>
          </cell>
          <cell r="H1863">
            <v>1</v>
          </cell>
          <cell r="I1863" t="str">
            <v>Mbps</v>
          </cell>
          <cell r="J1863">
            <v>1</v>
          </cell>
          <cell r="K1863">
            <v>384</v>
          </cell>
          <cell r="L1863" t="str">
            <v>Kbps</v>
          </cell>
          <cell r="P1863" t="str">
            <v>USD</v>
          </cell>
          <cell r="Q1863">
            <v>65</v>
          </cell>
          <cell r="R1863">
            <v>0</v>
          </cell>
          <cell r="S1863">
            <v>19.989999999999998</v>
          </cell>
          <cell r="V1863">
            <v>12</v>
          </cell>
          <cell r="W1863" t="str">
            <v>Yes</v>
          </cell>
          <cell r="X1863" t="str">
            <v>No</v>
          </cell>
          <cell r="Y1863" t="str">
            <v>No</v>
          </cell>
          <cell r="AA1863" t="str">
            <v>No</v>
          </cell>
          <cell r="AC1863">
            <v>1</v>
          </cell>
          <cell r="AD1863">
            <v>19.989999999999998</v>
          </cell>
          <cell r="AE1863">
            <v>1</v>
          </cell>
        </row>
        <row r="1864">
          <cell r="C1864" t="str">
            <v>United States</v>
          </cell>
          <cell r="D1864" t="str">
            <v>Verizon [United States]</v>
          </cell>
          <cell r="E1864" t="str">
            <v>ADSL</v>
          </cell>
          <cell r="F1864" t="str">
            <v>High Speed Internet Enhanced</v>
          </cell>
          <cell r="G1864" t="str">
            <v>Up to</v>
          </cell>
          <cell r="H1864">
            <v>7</v>
          </cell>
          <cell r="I1864" t="str">
            <v>Mbps</v>
          </cell>
          <cell r="J1864">
            <v>7</v>
          </cell>
          <cell r="K1864">
            <v>1</v>
          </cell>
          <cell r="L1864" t="str">
            <v>Mbps</v>
          </cell>
          <cell r="P1864" t="str">
            <v>USD</v>
          </cell>
          <cell r="Q1864">
            <v>65</v>
          </cell>
          <cell r="R1864">
            <v>0</v>
          </cell>
          <cell r="S1864">
            <v>29.99</v>
          </cell>
          <cell r="V1864">
            <v>12</v>
          </cell>
          <cell r="W1864" t="str">
            <v>Yes</v>
          </cell>
          <cell r="X1864" t="str">
            <v>No</v>
          </cell>
          <cell r="Y1864" t="str">
            <v>No</v>
          </cell>
          <cell r="AA1864" t="str">
            <v>No</v>
          </cell>
          <cell r="AC1864">
            <v>1</v>
          </cell>
          <cell r="AD1864">
            <v>29.99</v>
          </cell>
          <cell r="AE1864">
            <v>1</v>
          </cell>
        </row>
        <row r="1865">
          <cell r="C1865" t="str">
            <v>United States</v>
          </cell>
          <cell r="D1865" t="str">
            <v>Verizon [United States]</v>
          </cell>
          <cell r="E1865" t="str">
            <v>FTTH</v>
          </cell>
          <cell r="F1865" t="str">
            <v>FiOS</v>
          </cell>
          <cell r="H1865">
            <v>25</v>
          </cell>
          <cell r="I1865" t="str">
            <v>Mbps</v>
          </cell>
          <cell r="J1865">
            <v>25</v>
          </cell>
          <cell r="K1865">
            <v>25</v>
          </cell>
          <cell r="L1865" t="str">
            <v>Mbps</v>
          </cell>
          <cell r="P1865" t="str">
            <v>USD</v>
          </cell>
          <cell r="Q1865" t="str">
            <v>?</v>
          </cell>
          <cell r="R1865" t="str">
            <v>?</v>
          </cell>
          <cell r="S1865">
            <v>59.99</v>
          </cell>
          <cell r="V1865">
            <v>24</v>
          </cell>
          <cell r="W1865" t="str">
            <v>No</v>
          </cell>
          <cell r="X1865" t="str">
            <v>No</v>
          </cell>
          <cell r="Y1865" t="str">
            <v>No</v>
          </cell>
          <cell r="AA1865" t="str">
            <v>No</v>
          </cell>
          <cell r="AC1865">
            <v>1</v>
          </cell>
          <cell r="AD1865">
            <v>59.99</v>
          </cell>
          <cell r="AE1865">
            <v>1</v>
          </cell>
        </row>
        <row r="1866">
          <cell r="C1866" t="str">
            <v>United States</v>
          </cell>
          <cell r="D1866" t="str">
            <v>Verizon [United States]</v>
          </cell>
          <cell r="E1866" t="str">
            <v>FTTH</v>
          </cell>
          <cell r="F1866" t="str">
            <v>FiOS</v>
          </cell>
          <cell r="H1866">
            <v>50</v>
          </cell>
          <cell r="I1866" t="str">
            <v>Mbps</v>
          </cell>
          <cell r="J1866">
            <v>50</v>
          </cell>
          <cell r="K1866">
            <v>50</v>
          </cell>
          <cell r="L1866" t="str">
            <v>Mbps</v>
          </cell>
          <cell r="P1866" t="str">
            <v>USD</v>
          </cell>
          <cell r="Q1866" t="str">
            <v>?</v>
          </cell>
          <cell r="R1866" t="str">
            <v>?</v>
          </cell>
          <cell r="S1866">
            <v>69.989999999999995</v>
          </cell>
          <cell r="V1866">
            <v>24</v>
          </cell>
          <cell r="W1866" t="str">
            <v>No</v>
          </cell>
          <cell r="X1866" t="str">
            <v>No</v>
          </cell>
          <cell r="Y1866" t="str">
            <v>No</v>
          </cell>
          <cell r="AA1866" t="str">
            <v>No</v>
          </cell>
          <cell r="AC1866">
            <v>1</v>
          </cell>
          <cell r="AD1866">
            <v>69.989999999999995</v>
          </cell>
          <cell r="AE1866">
            <v>1</v>
          </cell>
        </row>
        <row r="1867">
          <cell r="C1867" t="str">
            <v>United States</v>
          </cell>
          <cell r="D1867" t="str">
            <v>Verizon [United States]</v>
          </cell>
          <cell r="E1867" t="str">
            <v>FTTH</v>
          </cell>
          <cell r="F1867" t="str">
            <v>FiOS</v>
          </cell>
          <cell r="H1867">
            <v>75</v>
          </cell>
          <cell r="I1867" t="str">
            <v>Mbps</v>
          </cell>
          <cell r="J1867">
            <v>75</v>
          </cell>
          <cell r="K1867">
            <v>75</v>
          </cell>
          <cell r="L1867" t="str">
            <v>Mbps</v>
          </cell>
          <cell r="P1867" t="str">
            <v>USD</v>
          </cell>
          <cell r="Q1867" t="str">
            <v>?</v>
          </cell>
          <cell r="R1867" t="str">
            <v>?</v>
          </cell>
          <cell r="S1867">
            <v>79.989999999999995</v>
          </cell>
          <cell r="V1867">
            <v>24</v>
          </cell>
          <cell r="W1867" t="str">
            <v>No</v>
          </cell>
          <cell r="X1867" t="str">
            <v>No</v>
          </cell>
          <cell r="Y1867" t="str">
            <v>No</v>
          </cell>
          <cell r="AA1867" t="str">
            <v>No</v>
          </cell>
          <cell r="AC1867">
            <v>1</v>
          </cell>
          <cell r="AD1867">
            <v>79.989999999999995</v>
          </cell>
          <cell r="AE1867">
            <v>1</v>
          </cell>
        </row>
        <row r="1868">
          <cell r="C1868" t="str">
            <v>United States</v>
          </cell>
          <cell r="D1868" t="str">
            <v>Verizon [United States]</v>
          </cell>
          <cell r="E1868" t="str">
            <v>FTTH</v>
          </cell>
          <cell r="F1868" t="str">
            <v>FiOS</v>
          </cell>
          <cell r="H1868">
            <v>150</v>
          </cell>
          <cell r="I1868" t="str">
            <v>Mbps</v>
          </cell>
          <cell r="J1868">
            <v>150</v>
          </cell>
          <cell r="K1868">
            <v>150</v>
          </cell>
          <cell r="L1868" t="str">
            <v>Mbps</v>
          </cell>
          <cell r="P1868" t="str">
            <v>USD</v>
          </cell>
          <cell r="Q1868" t="str">
            <v>?</v>
          </cell>
          <cell r="R1868" t="str">
            <v>?</v>
          </cell>
          <cell r="S1868">
            <v>129.99</v>
          </cell>
          <cell r="V1868">
            <v>24</v>
          </cell>
          <cell r="W1868" t="str">
            <v>No</v>
          </cell>
          <cell r="X1868" t="str">
            <v>No</v>
          </cell>
          <cell r="Y1868" t="str">
            <v>No</v>
          </cell>
          <cell r="AA1868" t="str">
            <v>No</v>
          </cell>
          <cell r="AC1868">
            <v>1</v>
          </cell>
          <cell r="AD1868">
            <v>129.99</v>
          </cell>
          <cell r="AE1868">
            <v>1</v>
          </cell>
        </row>
        <row r="1869">
          <cell r="C1869" t="str">
            <v>United States</v>
          </cell>
          <cell r="D1869" t="str">
            <v>Verizon [United States]</v>
          </cell>
          <cell r="E1869" t="str">
            <v>FTTH</v>
          </cell>
          <cell r="F1869" t="str">
            <v>FiOS</v>
          </cell>
          <cell r="H1869">
            <v>300</v>
          </cell>
          <cell r="I1869" t="str">
            <v>Mbps</v>
          </cell>
          <cell r="J1869">
            <v>300</v>
          </cell>
          <cell r="K1869">
            <v>300</v>
          </cell>
          <cell r="L1869" t="str">
            <v>Mbps</v>
          </cell>
          <cell r="P1869" t="str">
            <v>USD</v>
          </cell>
          <cell r="Q1869" t="str">
            <v>?</v>
          </cell>
          <cell r="R1869" t="str">
            <v>?</v>
          </cell>
          <cell r="S1869">
            <v>199.99</v>
          </cell>
          <cell r="V1869">
            <v>24</v>
          </cell>
          <cell r="W1869" t="str">
            <v>No</v>
          </cell>
          <cell r="X1869" t="str">
            <v>No</v>
          </cell>
          <cell r="Y1869" t="str">
            <v>No</v>
          </cell>
          <cell r="AA1869" t="str">
            <v>No</v>
          </cell>
          <cell r="AC1869">
            <v>1</v>
          </cell>
          <cell r="AD1869">
            <v>199.99</v>
          </cell>
          <cell r="AE1869">
            <v>1</v>
          </cell>
        </row>
        <row r="1870">
          <cell r="C1870" t="str">
            <v>United States</v>
          </cell>
          <cell r="D1870" t="str">
            <v>Verizon [United States]</v>
          </cell>
          <cell r="E1870" t="str">
            <v>FTTH</v>
          </cell>
          <cell r="F1870" t="str">
            <v>FiOS</v>
          </cell>
          <cell r="H1870">
            <v>500</v>
          </cell>
          <cell r="I1870" t="str">
            <v>Mbps</v>
          </cell>
          <cell r="J1870">
            <v>500</v>
          </cell>
          <cell r="K1870">
            <v>500</v>
          </cell>
          <cell r="L1870" t="str">
            <v>Mbps</v>
          </cell>
          <cell r="P1870" t="str">
            <v>USD</v>
          </cell>
          <cell r="Q1870" t="str">
            <v>?</v>
          </cell>
          <cell r="R1870" t="str">
            <v>?</v>
          </cell>
          <cell r="S1870">
            <v>289.99</v>
          </cell>
          <cell r="V1870">
            <v>24</v>
          </cell>
          <cell r="W1870" t="str">
            <v>No</v>
          </cell>
          <cell r="X1870" t="str">
            <v>No</v>
          </cell>
          <cell r="Y1870" t="str">
            <v>No</v>
          </cell>
          <cell r="AA1870" t="str">
            <v>No</v>
          </cell>
          <cell r="AC1870">
            <v>1</v>
          </cell>
          <cell r="AD1870">
            <v>289.99</v>
          </cell>
          <cell r="AE1870">
            <v>1</v>
          </cell>
        </row>
        <row r="1871">
          <cell r="C1871" t="str">
            <v>Uzbekistan</v>
          </cell>
          <cell r="D1871" t="str">
            <v>East Telecom [Uzbekistan]</v>
          </cell>
          <cell r="E1871" t="str">
            <v>Various</v>
          </cell>
          <cell r="F1871" t="str">
            <v>ET MINI GARANT 256 - 1</v>
          </cell>
          <cell r="G1871" t="str">
            <v>Up to</v>
          </cell>
          <cell r="H1871">
            <v>256</v>
          </cell>
          <cell r="I1871" t="str">
            <v>Kbps</v>
          </cell>
          <cell r="J1871">
            <v>0.25600000000000001</v>
          </cell>
          <cell r="M1871">
            <v>3500</v>
          </cell>
          <cell r="N1871" t="str">
            <v>MB</v>
          </cell>
          <cell r="O1871">
            <v>3.5</v>
          </cell>
          <cell r="P1871" t="str">
            <v>USD</v>
          </cell>
          <cell r="Q1871">
            <v>30</v>
          </cell>
          <cell r="R1871" t="str">
            <v>?</v>
          </cell>
          <cell r="S1871">
            <v>100</v>
          </cell>
          <cell r="W1871" t="str">
            <v>No</v>
          </cell>
          <cell r="X1871" t="str">
            <v>No</v>
          </cell>
          <cell r="Y1871" t="str">
            <v>No</v>
          </cell>
          <cell r="AA1871" t="str">
            <v>Yes</v>
          </cell>
          <cell r="AB1871">
            <v>0.2</v>
          </cell>
          <cell r="AC1871">
            <v>1</v>
          </cell>
          <cell r="AD1871">
            <v>100</v>
          </cell>
          <cell r="AE1871">
            <v>0.31662568299999999</v>
          </cell>
        </row>
        <row r="1872">
          <cell r="C1872" t="str">
            <v>Uzbekistan</v>
          </cell>
          <cell r="D1872" t="str">
            <v>East Telecom [Uzbekistan]</v>
          </cell>
          <cell r="E1872" t="str">
            <v>Various</v>
          </cell>
          <cell r="F1872" t="str">
            <v>ET MINI GARANT 256 - 2</v>
          </cell>
          <cell r="G1872" t="str">
            <v>Up to</v>
          </cell>
          <cell r="H1872">
            <v>256</v>
          </cell>
          <cell r="I1872" t="str">
            <v>Kbps</v>
          </cell>
          <cell r="J1872">
            <v>0.25600000000000001</v>
          </cell>
          <cell r="M1872">
            <v>4200</v>
          </cell>
          <cell r="N1872" t="str">
            <v>MB</v>
          </cell>
          <cell r="O1872">
            <v>4.2</v>
          </cell>
          <cell r="P1872" t="str">
            <v>USD</v>
          </cell>
          <cell r="Q1872">
            <v>30</v>
          </cell>
          <cell r="R1872" t="str">
            <v>?</v>
          </cell>
          <cell r="S1872">
            <v>120</v>
          </cell>
          <cell r="W1872" t="str">
            <v>No</v>
          </cell>
          <cell r="X1872" t="str">
            <v>No</v>
          </cell>
          <cell r="Y1872" t="str">
            <v>No</v>
          </cell>
          <cell r="AA1872" t="str">
            <v>Yes</v>
          </cell>
          <cell r="AB1872">
            <v>0.2</v>
          </cell>
          <cell r="AC1872">
            <v>1</v>
          </cell>
          <cell r="AD1872">
            <v>120</v>
          </cell>
          <cell r="AE1872">
            <v>0.31662568299999999</v>
          </cell>
        </row>
        <row r="1873">
          <cell r="C1873" t="str">
            <v>Uzbekistan</v>
          </cell>
          <cell r="D1873" t="str">
            <v>East Telecom [Uzbekistan]</v>
          </cell>
          <cell r="E1873" t="str">
            <v>Various</v>
          </cell>
          <cell r="F1873" t="str">
            <v>ET MINI GARANT 256 - 3</v>
          </cell>
          <cell r="G1873" t="str">
            <v>Up to</v>
          </cell>
          <cell r="H1873">
            <v>256</v>
          </cell>
          <cell r="I1873" t="str">
            <v>Kbps</v>
          </cell>
          <cell r="J1873">
            <v>0.25600000000000001</v>
          </cell>
          <cell r="M1873">
            <v>5400</v>
          </cell>
          <cell r="N1873" t="str">
            <v>MB</v>
          </cell>
          <cell r="O1873">
            <v>5.4</v>
          </cell>
          <cell r="P1873" t="str">
            <v>USD</v>
          </cell>
          <cell r="Q1873">
            <v>30</v>
          </cell>
          <cell r="R1873" t="str">
            <v>?</v>
          </cell>
          <cell r="S1873">
            <v>150</v>
          </cell>
          <cell r="W1873" t="str">
            <v>No</v>
          </cell>
          <cell r="X1873" t="str">
            <v>No</v>
          </cell>
          <cell r="Y1873" t="str">
            <v>No</v>
          </cell>
          <cell r="AA1873" t="str">
            <v>Yes</v>
          </cell>
          <cell r="AB1873">
            <v>0.2</v>
          </cell>
          <cell r="AC1873">
            <v>1</v>
          </cell>
          <cell r="AD1873">
            <v>150</v>
          </cell>
          <cell r="AE1873">
            <v>0.31662568299999999</v>
          </cell>
        </row>
        <row r="1874">
          <cell r="C1874" t="str">
            <v>Uzbekistan</v>
          </cell>
          <cell r="D1874" t="str">
            <v>East Telecom [Uzbekistan]</v>
          </cell>
          <cell r="E1874" t="str">
            <v>Various</v>
          </cell>
          <cell r="F1874" t="str">
            <v>ET MINI GARANT 256 - 4</v>
          </cell>
          <cell r="G1874" t="str">
            <v>Up to</v>
          </cell>
          <cell r="H1874">
            <v>256</v>
          </cell>
          <cell r="I1874" t="str">
            <v>Kbps</v>
          </cell>
          <cell r="J1874">
            <v>0.25600000000000001</v>
          </cell>
          <cell r="M1874">
            <v>6700</v>
          </cell>
          <cell r="N1874" t="str">
            <v>MB</v>
          </cell>
          <cell r="O1874">
            <v>6.7</v>
          </cell>
          <cell r="P1874" t="str">
            <v>USD</v>
          </cell>
          <cell r="Q1874">
            <v>30</v>
          </cell>
          <cell r="R1874" t="str">
            <v>?</v>
          </cell>
          <cell r="S1874">
            <v>185</v>
          </cell>
          <cell r="W1874" t="str">
            <v>No</v>
          </cell>
          <cell r="X1874" t="str">
            <v>No</v>
          </cell>
          <cell r="Y1874" t="str">
            <v>No</v>
          </cell>
          <cell r="AA1874" t="str">
            <v>Yes</v>
          </cell>
          <cell r="AB1874">
            <v>0.2</v>
          </cell>
          <cell r="AC1874">
            <v>1</v>
          </cell>
          <cell r="AD1874">
            <v>185</v>
          </cell>
          <cell r="AE1874">
            <v>0.31662568299999999</v>
          </cell>
        </row>
        <row r="1875">
          <cell r="C1875" t="str">
            <v>Uzbekistan</v>
          </cell>
          <cell r="D1875" t="str">
            <v>East Telecom [Uzbekistan]</v>
          </cell>
          <cell r="E1875" t="str">
            <v>Various</v>
          </cell>
          <cell r="F1875" t="str">
            <v>ET MIDI GARANT 512 - 1</v>
          </cell>
          <cell r="G1875" t="str">
            <v>Up to</v>
          </cell>
          <cell r="H1875">
            <v>512</v>
          </cell>
          <cell r="I1875" t="str">
            <v>Kbps</v>
          </cell>
          <cell r="J1875">
            <v>0.51200000000000001</v>
          </cell>
          <cell r="M1875">
            <v>8400</v>
          </cell>
          <cell r="N1875" t="str">
            <v>MB</v>
          </cell>
          <cell r="O1875">
            <v>8.4</v>
          </cell>
          <cell r="P1875" t="str">
            <v>USD</v>
          </cell>
          <cell r="Q1875">
            <v>30</v>
          </cell>
          <cell r="R1875" t="str">
            <v>?</v>
          </cell>
          <cell r="S1875">
            <v>245</v>
          </cell>
          <cell r="W1875" t="str">
            <v>No</v>
          </cell>
          <cell r="X1875" t="str">
            <v>No</v>
          </cell>
          <cell r="Y1875" t="str">
            <v>No</v>
          </cell>
          <cell r="AA1875" t="str">
            <v>Yes</v>
          </cell>
          <cell r="AB1875">
            <v>0.2</v>
          </cell>
          <cell r="AC1875">
            <v>1</v>
          </cell>
          <cell r="AD1875">
            <v>245</v>
          </cell>
          <cell r="AE1875">
            <v>0.31662568299999999</v>
          </cell>
        </row>
        <row r="1876">
          <cell r="C1876" t="str">
            <v>Uzbekistan</v>
          </cell>
          <cell r="D1876" t="str">
            <v>East Telecom [Uzbekistan]</v>
          </cell>
          <cell r="E1876" t="str">
            <v>Various</v>
          </cell>
          <cell r="F1876" t="str">
            <v>ET MIDI GARANT 512 - 2</v>
          </cell>
          <cell r="G1876" t="str">
            <v>Up to</v>
          </cell>
          <cell r="H1876">
            <v>512</v>
          </cell>
          <cell r="I1876" t="str">
            <v>Kbps</v>
          </cell>
          <cell r="J1876">
            <v>0.51200000000000001</v>
          </cell>
          <cell r="M1876">
            <v>12600</v>
          </cell>
          <cell r="N1876" t="str">
            <v>MB</v>
          </cell>
          <cell r="O1876">
            <v>12.6</v>
          </cell>
          <cell r="P1876" t="str">
            <v>USD</v>
          </cell>
          <cell r="Q1876">
            <v>30</v>
          </cell>
          <cell r="R1876" t="str">
            <v>?</v>
          </cell>
          <cell r="S1876">
            <v>370</v>
          </cell>
          <cell r="W1876" t="str">
            <v>No</v>
          </cell>
          <cell r="X1876" t="str">
            <v>No</v>
          </cell>
          <cell r="Y1876" t="str">
            <v>No</v>
          </cell>
          <cell r="AA1876" t="str">
            <v>Yes</v>
          </cell>
          <cell r="AB1876">
            <v>0.2</v>
          </cell>
          <cell r="AC1876">
            <v>1</v>
          </cell>
          <cell r="AD1876">
            <v>370</v>
          </cell>
          <cell r="AE1876">
            <v>0.31662568299999999</v>
          </cell>
        </row>
        <row r="1877">
          <cell r="C1877" t="str">
            <v>Uzbekistan</v>
          </cell>
          <cell r="D1877" t="str">
            <v>East Telecom [Uzbekistan]</v>
          </cell>
          <cell r="E1877" t="str">
            <v>Various</v>
          </cell>
          <cell r="F1877" t="str">
            <v>ET MIDI GARANT 512 - 3</v>
          </cell>
          <cell r="G1877" t="str">
            <v>Up to</v>
          </cell>
          <cell r="H1877">
            <v>512</v>
          </cell>
          <cell r="I1877" t="str">
            <v>Kbps</v>
          </cell>
          <cell r="J1877">
            <v>0.51200000000000001</v>
          </cell>
          <cell r="M1877">
            <v>15700</v>
          </cell>
          <cell r="N1877" t="str">
            <v>MB</v>
          </cell>
          <cell r="O1877">
            <v>15.7</v>
          </cell>
          <cell r="P1877" t="str">
            <v>USD</v>
          </cell>
          <cell r="Q1877">
            <v>30</v>
          </cell>
          <cell r="R1877" t="str">
            <v>?</v>
          </cell>
          <cell r="S1877">
            <v>420</v>
          </cell>
          <cell r="W1877" t="str">
            <v>No</v>
          </cell>
          <cell r="X1877" t="str">
            <v>No</v>
          </cell>
          <cell r="Y1877" t="str">
            <v>No</v>
          </cell>
          <cell r="AA1877" t="str">
            <v>Yes</v>
          </cell>
          <cell r="AB1877">
            <v>0.2</v>
          </cell>
          <cell r="AC1877">
            <v>1</v>
          </cell>
          <cell r="AD1877">
            <v>420</v>
          </cell>
          <cell r="AE1877">
            <v>0.31662568299999999</v>
          </cell>
        </row>
        <row r="1878">
          <cell r="C1878" t="str">
            <v>Uzbekistan</v>
          </cell>
          <cell r="D1878" t="str">
            <v>East Telecom [Uzbekistan]</v>
          </cell>
          <cell r="E1878" t="str">
            <v>Various</v>
          </cell>
          <cell r="F1878" t="str">
            <v>ET MIDI GARANT 512 - 4</v>
          </cell>
          <cell r="G1878" t="str">
            <v>Up to</v>
          </cell>
          <cell r="H1878">
            <v>512</v>
          </cell>
          <cell r="I1878" t="str">
            <v>Kbps</v>
          </cell>
          <cell r="J1878">
            <v>0.51200000000000001</v>
          </cell>
          <cell r="M1878">
            <v>20200</v>
          </cell>
          <cell r="N1878" t="str">
            <v>MB</v>
          </cell>
          <cell r="O1878">
            <v>20.2</v>
          </cell>
          <cell r="P1878" t="str">
            <v>USD</v>
          </cell>
          <cell r="Q1878">
            <v>30</v>
          </cell>
          <cell r="R1878" t="str">
            <v>?</v>
          </cell>
          <cell r="S1878">
            <v>520</v>
          </cell>
          <cell r="W1878" t="str">
            <v>No</v>
          </cell>
          <cell r="X1878" t="str">
            <v>No</v>
          </cell>
          <cell r="Y1878" t="str">
            <v>No</v>
          </cell>
          <cell r="AA1878" t="str">
            <v>Yes</v>
          </cell>
          <cell r="AB1878">
            <v>0.2</v>
          </cell>
          <cell r="AC1878">
            <v>1</v>
          </cell>
          <cell r="AD1878">
            <v>520</v>
          </cell>
          <cell r="AE1878">
            <v>0.31662568299999999</v>
          </cell>
        </row>
        <row r="1879">
          <cell r="C1879" t="str">
            <v>Uzbekistan</v>
          </cell>
          <cell r="D1879" t="str">
            <v>East Telecom [Uzbekistan]</v>
          </cell>
          <cell r="E1879" t="str">
            <v>Various</v>
          </cell>
          <cell r="F1879" t="str">
            <v>ET MAXI GARANT 1024 - 1</v>
          </cell>
          <cell r="G1879" t="str">
            <v>Up to</v>
          </cell>
          <cell r="H1879">
            <v>1024</v>
          </cell>
          <cell r="I1879" t="str">
            <v>Kbps</v>
          </cell>
          <cell r="J1879">
            <v>1.024</v>
          </cell>
          <cell r="M1879">
            <v>6900</v>
          </cell>
          <cell r="N1879" t="str">
            <v>MB</v>
          </cell>
          <cell r="O1879">
            <v>6.9</v>
          </cell>
          <cell r="P1879" t="str">
            <v>USD</v>
          </cell>
          <cell r="Q1879">
            <v>30</v>
          </cell>
          <cell r="R1879" t="str">
            <v>?</v>
          </cell>
          <cell r="S1879">
            <v>255</v>
          </cell>
          <cell r="W1879" t="str">
            <v>No</v>
          </cell>
          <cell r="X1879" t="str">
            <v>No</v>
          </cell>
          <cell r="Y1879" t="str">
            <v>No</v>
          </cell>
          <cell r="AA1879" t="str">
            <v>Yes</v>
          </cell>
          <cell r="AB1879">
            <v>0.2</v>
          </cell>
          <cell r="AC1879">
            <v>1</v>
          </cell>
          <cell r="AD1879">
            <v>255</v>
          </cell>
          <cell r="AE1879">
            <v>0.31662568299999999</v>
          </cell>
        </row>
        <row r="1880">
          <cell r="C1880" t="str">
            <v>Uzbekistan</v>
          </cell>
          <cell r="D1880" t="str">
            <v>East Telecom [Uzbekistan]</v>
          </cell>
          <cell r="E1880" t="str">
            <v>Various</v>
          </cell>
          <cell r="F1880" t="str">
            <v>ET MAXI GARANT 1024 - 2</v>
          </cell>
          <cell r="G1880" t="str">
            <v>Up to</v>
          </cell>
          <cell r="H1880">
            <v>1024</v>
          </cell>
          <cell r="I1880" t="str">
            <v>Kbps</v>
          </cell>
          <cell r="J1880">
            <v>1.024</v>
          </cell>
          <cell r="M1880">
            <v>10200</v>
          </cell>
          <cell r="N1880" t="str">
            <v>MB</v>
          </cell>
          <cell r="O1880">
            <v>10.199999999999999</v>
          </cell>
          <cell r="P1880" t="str">
            <v>USD</v>
          </cell>
          <cell r="Q1880">
            <v>30</v>
          </cell>
          <cell r="R1880" t="str">
            <v>?</v>
          </cell>
          <cell r="S1880">
            <v>360</v>
          </cell>
          <cell r="W1880" t="str">
            <v>No</v>
          </cell>
          <cell r="X1880" t="str">
            <v>No</v>
          </cell>
          <cell r="Y1880" t="str">
            <v>No</v>
          </cell>
          <cell r="AA1880" t="str">
            <v>Yes</v>
          </cell>
          <cell r="AB1880">
            <v>0.2</v>
          </cell>
          <cell r="AC1880">
            <v>1</v>
          </cell>
          <cell r="AD1880">
            <v>360</v>
          </cell>
          <cell r="AE1880">
            <v>0.31662568299999999</v>
          </cell>
        </row>
        <row r="1881">
          <cell r="C1881" t="str">
            <v>Uzbekistan</v>
          </cell>
          <cell r="D1881" t="str">
            <v>East Telecom [Uzbekistan]</v>
          </cell>
          <cell r="E1881" t="str">
            <v>Various</v>
          </cell>
          <cell r="F1881" t="str">
            <v>ET MAXI GARANT 1024 - 3</v>
          </cell>
          <cell r="G1881" t="str">
            <v>Up to</v>
          </cell>
          <cell r="H1881">
            <v>1024</v>
          </cell>
          <cell r="I1881" t="str">
            <v>Kbps</v>
          </cell>
          <cell r="J1881">
            <v>1.024</v>
          </cell>
          <cell r="M1881">
            <v>15200</v>
          </cell>
          <cell r="N1881" t="str">
            <v>MB</v>
          </cell>
          <cell r="O1881">
            <v>15.2</v>
          </cell>
          <cell r="P1881" t="str">
            <v>USD</v>
          </cell>
          <cell r="Q1881">
            <v>30</v>
          </cell>
          <cell r="R1881" t="str">
            <v>?</v>
          </cell>
          <cell r="S1881">
            <v>530</v>
          </cell>
          <cell r="W1881" t="str">
            <v>No</v>
          </cell>
          <cell r="X1881" t="str">
            <v>No</v>
          </cell>
          <cell r="Y1881" t="str">
            <v>No</v>
          </cell>
          <cell r="AA1881" t="str">
            <v>Yes</v>
          </cell>
          <cell r="AB1881">
            <v>0.2</v>
          </cell>
          <cell r="AC1881">
            <v>1</v>
          </cell>
          <cell r="AD1881">
            <v>530</v>
          </cell>
          <cell r="AE1881">
            <v>0.31662568299999999</v>
          </cell>
        </row>
        <row r="1882">
          <cell r="C1882" t="str">
            <v>Uzbekistan</v>
          </cell>
          <cell r="D1882" t="str">
            <v>East Telecom [Uzbekistan]</v>
          </cell>
          <cell r="E1882" t="str">
            <v>Various</v>
          </cell>
          <cell r="F1882" t="str">
            <v>ET MAXI GARANT 1024 - 4</v>
          </cell>
          <cell r="G1882" t="str">
            <v>Up to</v>
          </cell>
          <cell r="H1882">
            <v>1024</v>
          </cell>
          <cell r="I1882" t="str">
            <v>Kbps</v>
          </cell>
          <cell r="J1882">
            <v>1.024</v>
          </cell>
          <cell r="M1882">
            <v>20200</v>
          </cell>
          <cell r="N1882" t="str">
            <v>MB</v>
          </cell>
          <cell r="O1882">
            <v>20.2</v>
          </cell>
          <cell r="P1882" t="str">
            <v>USD</v>
          </cell>
          <cell r="Q1882">
            <v>30</v>
          </cell>
          <cell r="R1882" t="str">
            <v>?</v>
          </cell>
          <cell r="S1882">
            <v>615</v>
          </cell>
          <cell r="W1882" t="str">
            <v>No</v>
          </cell>
          <cell r="X1882" t="str">
            <v>No</v>
          </cell>
          <cell r="Y1882" t="str">
            <v>No</v>
          </cell>
          <cell r="AA1882" t="str">
            <v>Yes</v>
          </cell>
          <cell r="AB1882">
            <v>0.2</v>
          </cell>
          <cell r="AC1882">
            <v>1</v>
          </cell>
          <cell r="AD1882">
            <v>615</v>
          </cell>
          <cell r="AE1882">
            <v>0.31662568299999999</v>
          </cell>
        </row>
        <row r="1883">
          <cell r="C1883" t="str">
            <v>Uzbekistan</v>
          </cell>
          <cell r="D1883" t="str">
            <v>East Telecom [Uzbekistan]</v>
          </cell>
          <cell r="E1883" t="str">
            <v>Various</v>
          </cell>
          <cell r="F1883" t="str">
            <v>ET MAXI GARANT 1024 - 5</v>
          </cell>
          <cell r="G1883" t="str">
            <v>Up to</v>
          </cell>
          <cell r="H1883">
            <v>1024</v>
          </cell>
          <cell r="I1883" t="str">
            <v>Kbps</v>
          </cell>
          <cell r="J1883">
            <v>1.024</v>
          </cell>
          <cell r="M1883">
            <v>25200</v>
          </cell>
          <cell r="N1883" t="str">
            <v>MB</v>
          </cell>
          <cell r="O1883">
            <v>25.2</v>
          </cell>
          <cell r="P1883" t="str">
            <v>USD</v>
          </cell>
          <cell r="Q1883">
            <v>30</v>
          </cell>
          <cell r="R1883" t="str">
            <v>?</v>
          </cell>
          <cell r="S1883">
            <v>660</v>
          </cell>
          <cell r="W1883" t="str">
            <v>No</v>
          </cell>
          <cell r="X1883" t="str">
            <v>No</v>
          </cell>
          <cell r="Y1883" t="str">
            <v>No</v>
          </cell>
          <cell r="AA1883" t="str">
            <v>Yes</v>
          </cell>
          <cell r="AB1883">
            <v>0.2</v>
          </cell>
          <cell r="AC1883">
            <v>1</v>
          </cell>
          <cell r="AD1883">
            <v>660</v>
          </cell>
          <cell r="AE1883">
            <v>0.31662568299999999</v>
          </cell>
        </row>
        <row r="1884">
          <cell r="C1884" t="str">
            <v>Uzbekistan</v>
          </cell>
          <cell r="D1884" t="str">
            <v>East Telecom [Uzbekistan]</v>
          </cell>
          <cell r="E1884" t="str">
            <v>Various</v>
          </cell>
          <cell r="F1884" t="str">
            <v>ET MAXI GARANT 1024 - 6</v>
          </cell>
          <cell r="G1884" t="str">
            <v>Up to</v>
          </cell>
          <cell r="H1884">
            <v>1024</v>
          </cell>
          <cell r="I1884" t="str">
            <v>Kbps</v>
          </cell>
          <cell r="J1884">
            <v>1.024</v>
          </cell>
          <cell r="M1884">
            <v>30200</v>
          </cell>
          <cell r="N1884" t="str">
            <v>MB</v>
          </cell>
          <cell r="O1884">
            <v>30.2</v>
          </cell>
          <cell r="P1884" t="str">
            <v>USD</v>
          </cell>
          <cell r="Q1884">
            <v>30</v>
          </cell>
          <cell r="R1884" t="str">
            <v>?</v>
          </cell>
          <cell r="S1884">
            <v>730</v>
          </cell>
          <cell r="W1884" t="str">
            <v>No</v>
          </cell>
          <cell r="X1884" t="str">
            <v>No</v>
          </cell>
          <cell r="Y1884" t="str">
            <v>No</v>
          </cell>
          <cell r="AA1884" t="str">
            <v>Yes</v>
          </cell>
          <cell r="AB1884">
            <v>0.2</v>
          </cell>
          <cell r="AC1884">
            <v>1</v>
          </cell>
          <cell r="AD1884">
            <v>730</v>
          </cell>
          <cell r="AE1884">
            <v>0.31662568299999999</v>
          </cell>
        </row>
        <row r="1885">
          <cell r="C1885" t="str">
            <v>Uzbekistan</v>
          </cell>
          <cell r="D1885" t="str">
            <v>East Telecom [Uzbekistan]</v>
          </cell>
          <cell r="E1885" t="str">
            <v>Various</v>
          </cell>
          <cell r="F1885" t="str">
            <v>ET VIP GARANT 2048 - 1</v>
          </cell>
          <cell r="G1885" t="str">
            <v>Up to</v>
          </cell>
          <cell r="H1885">
            <v>2048</v>
          </cell>
          <cell r="I1885" t="str">
            <v>Kbps</v>
          </cell>
          <cell r="J1885">
            <v>2.048</v>
          </cell>
          <cell r="M1885">
            <v>13200</v>
          </cell>
          <cell r="N1885" t="str">
            <v>MB</v>
          </cell>
          <cell r="O1885">
            <v>13.2</v>
          </cell>
          <cell r="P1885" t="str">
            <v>USD</v>
          </cell>
          <cell r="Q1885">
            <v>30</v>
          </cell>
          <cell r="R1885" t="str">
            <v>?</v>
          </cell>
          <cell r="S1885">
            <v>490</v>
          </cell>
          <cell r="W1885" t="str">
            <v>No</v>
          </cell>
          <cell r="X1885" t="str">
            <v>No</v>
          </cell>
          <cell r="Y1885" t="str">
            <v>No</v>
          </cell>
          <cell r="AA1885" t="str">
            <v>Yes</v>
          </cell>
          <cell r="AB1885">
            <v>0.2</v>
          </cell>
          <cell r="AC1885">
            <v>1</v>
          </cell>
          <cell r="AD1885">
            <v>490</v>
          </cell>
          <cell r="AE1885">
            <v>0.31662568299999999</v>
          </cell>
        </row>
        <row r="1886">
          <cell r="C1886" t="str">
            <v>Uzbekistan</v>
          </cell>
          <cell r="D1886" t="str">
            <v>East Telecom [Uzbekistan]</v>
          </cell>
          <cell r="E1886" t="str">
            <v>Various</v>
          </cell>
          <cell r="F1886" t="str">
            <v>ET VIP GARANT 2048 - 2</v>
          </cell>
          <cell r="G1886" t="str">
            <v>Up to</v>
          </cell>
          <cell r="H1886">
            <v>2048</v>
          </cell>
          <cell r="I1886" t="str">
            <v>Kbps</v>
          </cell>
          <cell r="J1886">
            <v>2.048</v>
          </cell>
          <cell r="M1886">
            <v>16200</v>
          </cell>
          <cell r="N1886" t="str">
            <v>MB</v>
          </cell>
          <cell r="O1886">
            <v>16.2</v>
          </cell>
          <cell r="P1886" t="str">
            <v>USD</v>
          </cell>
          <cell r="Q1886">
            <v>30</v>
          </cell>
          <cell r="R1886" t="str">
            <v>?</v>
          </cell>
          <cell r="S1886">
            <v>545</v>
          </cell>
          <cell r="W1886" t="str">
            <v>No</v>
          </cell>
          <cell r="X1886" t="str">
            <v>No</v>
          </cell>
          <cell r="Y1886" t="str">
            <v>No</v>
          </cell>
          <cell r="AA1886" t="str">
            <v>Yes</v>
          </cell>
          <cell r="AB1886">
            <v>0.2</v>
          </cell>
          <cell r="AC1886">
            <v>1</v>
          </cell>
          <cell r="AD1886">
            <v>545</v>
          </cell>
          <cell r="AE1886">
            <v>0.31662568299999999</v>
          </cell>
        </row>
        <row r="1887">
          <cell r="C1887" t="str">
            <v>Uzbekistan</v>
          </cell>
          <cell r="D1887" t="str">
            <v>East Telecom [Uzbekistan]</v>
          </cell>
          <cell r="E1887" t="str">
            <v>Various</v>
          </cell>
          <cell r="F1887" t="str">
            <v>ET VIP GARANT 2048 - 3</v>
          </cell>
          <cell r="G1887" t="str">
            <v>Up to</v>
          </cell>
          <cell r="H1887">
            <v>2048</v>
          </cell>
          <cell r="I1887" t="str">
            <v>Kbps</v>
          </cell>
          <cell r="J1887">
            <v>2.048</v>
          </cell>
          <cell r="M1887">
            <v>23200</v>
          </cell>
          <cell r="N1887" t="str">
            <v>MB</v>
          </cell>
          <cell r="O1887">
            <v>23.2</v>
          </cell>
          <cell r="P1887" t="str">
            <v>USD</v>
          </cell>
          <cell r="Q1887">
            <v>30</v>
          </cell>
          <cell r="R1887" t="str">
            <v>?</v>
          </cell>
          <cell r="S1887">
            <v>755</v>
          </cell>
          <cell r="W1887" t="str">
            <v>No</v>
          </cell>
          <cell r="X1887" t="str">
            <v>No</v>
          </cell>
          <cell r="Y1887" t="str">
            <v>No</v>
          </cell>
          <cell r="AA1887" t="str">
            <v>Yes</v>
          </cell>
          <cell r="AB1887">
            <v>0.2</v>
          </cell>
          <cell r="AC1887">
            <v>1</v>
          </cell>
          <cell r="AD1887">
            <v>755</v>
          </cell>
          <cell r="AE1887">
            <v>0.31662568299999999</v>
          </cell>
        </row>
        <row r="1888">
          <cell r="C1888" t="str">
            <v>Uzbekistan</v>
          </cell>
          <cell r="D1888" t="str">
            <v>East Telecom [Uzbekistan]</v>
          </cell>
          <cell r="E1888" t="str">
            <v>Various</v>
          </cell>
          <cell r="F1888" t="str">
            <v>ET VIP GARANT 2048 - 4</v>
          </cell>
          <cell r="G1888" t="str">
            <v>Up to</v>
          </cell>
          <cell r="H1888">
            <v>2048</v>
          </cell>
          <cell r="I1888" t="str">
            <v>Kbps</v>
          </cell>
          <cell r="J1888">
            <v>2.048</v>
          </cell>
          <cell r="M1888">
            <v>30200</v>
          </cell>
          <cell r="N1888" t="str">
            <v>MB</v>
          </cell>
          <cell r="O1888">
            <v>30.2</v>
          </cell>
          <cell r="P1888" t="str">
            <v>USD</v>
          </cell>
          <cell r="Q1888">
            <v>30</v>
          </cell>
          <cell r="R1888" t="str">
            <v>?</v>
          </cell>
          <cell r="S1888">
            <v>875</v>
          </cell>
          <cell r="W1888" t="str">
            <v>No</v>
          </cell>
          <cell r="X1888" t="str">
            <v>No</v>
          </cell>
          <cell r="Y1888" t="str">
            <v>No</v>
          </cell>
          <cell r="AA1888" t="str">
            <v>Yes</v>
          </cell>
          <cell r="AB1888">
            <v>0.2</v>
          </cell>
          <cell r="AC1888">
            <v>1</v>
          </cell>
          <cell r="AD1888">
            <v>875</v>
          </cell>
          <cell r="AE1888">
            <v>0.31662568299999999</v>
          </cell>
        </row>
        <row r="1889">
          <cell r="C1889" t="str">
            <v>Uzbekistan</v>
          </cell>
          <cell r="D1889" t="str">
            <v>Sharq [Uzbekistan]</v>
          </cell>
          <cell r="E1889" t="str">
            <v>ADSL</v>
          </cell>
          <cell r="F1889" t="str">
            <v>Home Free</v>
          </cell>
          <cell r="H1889">
            <v>1024</v>
          </cell>
          <cell r="I1889" t="str">
            <v>Kbps</v>
          </cell>
          <cell r="J1889">
            <v>1.024</v>
          </cell>
          <cell r="K1889">
            <v>512</v>
          </cell>
          <cell r="L1889" t="str">
            <v>Kbps</v>
          </cell>
          <cell r="M1889">
            <v>0</v>
          </cell>
          <cell r="N1889" t="str">
            <v>MB</v>
          </cell>
          <cell r="O1889">
            <v>0</v>
          </cell>
          <cell r="P1889" t="str">
            <v>USD</v>
          </cell>
          <cell r="Q1889">
            <v>0</v>
          </cell>
          <cell r="R1889" t="str">
            <v>?</v>
          </cell>
          <cell r="S1889">
            <v>5</v>
          </cell>
          <cell r="W1889" t="str">
            <v>?</v>
          </cell>
          <cell r="X1889" t="str">
            <v>No</v>
          </cell>
          <cell r="Y1889" t="str">
            <v>No</v>
          </cell>
          <cell r="AA1889" t="str">
            <v>?</v>
          </cell>
          <cell r="AB1889">
            <v>0.2</v>
          </cell>
          <cell r="AC1889">
            <v>1</v>
          </cell>
          <cell r="AD1889">
            <v>5</v>
          </cell>
          <cell r="AE1889">
            <v>0.31662568299999999</v>
          </cell>
        </row>
        <row r="1890">
          <cell r="C1890" t="str">
            <v>Uzbekistan</v>
          </cell>
          <cell r="D1890" t="str">
            <v>Sharq [Uzbekistan]</v>
          </cell>
          <cell r="E1890" t="str">
            <v>ADSL</v>
          </cell>
          <cell r="F1890" t="str">
            <v>STREAM Simple</v>
          </cell>
          <cell r="H1890">
            <v>256</v>
          </cell>
          <cell r="I1890" t="str">
            <v>Kbps</v>
          </cell>
          <cell r="J1890">
            <v>0.25600000000000001</v>
          </cell>
          <cell r="K1890">
            <v>1024</v>
          </cell>
          <cell r="L1890" t="str">
            <v>Kbps</v>
          </cell>
          <cell r="M1890">
            <v>1500</v>
          </cell>
          <cell r="N1890" t="str">
            <v>MB</v>
          </cell>
          <cell r="O1890">
            <v>1.5</v>
          </cell>
          <cell r="P1890" t="str">
            <v>USD</v>
          </cell>
          <cell r="Q1890">
            <v>0</v>
          </cell>
          <cell r="R1890" t="str">
            <v>?</v>
          </cell>
          <cell r="S1890">
            <v>10</v>
          </cell>
          <cell r="W1890" t="str">
            <v>?</v>
          </cell>
          <cell r="X1890" t="str">
            <v>No</v>
          </cell>
          <cell r="Y1890" t="str">
            <v>No</v>
          </cell>
          <cell r="AA1890" t="str">
            <v>?</v>
          </cell>
          <cell r="AB1890">
            <v>0.2</v>
          </cell>
          <cell r="AC1890">
            <v>1</v>
          </cell>
          <cell r="AD1890">
            <v>10</v>
          </cell>
          <cell r="AE1890">
            <v>0.31662568299999999</v>
          </cell>
        </row>
        <row r="1891">
          <cell r="C1891" t="str">
            <v>Uzbekistan</v>
          </cell>
          <cell r="D1891" t="str">
            <v>Sharq [Uzbekistan]</v>
          </cell>
          <cell r="E1891" t="str">
            <v>ADSL</v>
          </cell>
          <cell r="F1891" t="str">
            <v>STREAM Standart</v>
          </cell>
          <cell r="H1891">
            <v>512</v>
          </cell>
          <cell r="I1891" t="str">
            <v>Kbps</v>
          </cell>
          <cell r="J1891">
            <v>0.51200000000000001</v>
          </cell>
          <cell r="K1891">
            <v>1024</v>
          </cell>
          <cell r="L1891" t="str">
            <v>Kbps</v>
          </cell>
          <cell r="M1891">
            <v>2500</v>
          </cell>
          <cell r="N1891" t="str">
            <v>MB</v>
          </cell>
          <cell r="O1891">
            <v>2.5</v>
          </cell>
          <cell r="P1891" t="str">
            <v>USD</v>
          </cell>
          <cell r="Q1891">
            <v>0</v>
          </cell>
          <cell r="R1891" t="str">
            <v>?</v>
          </cell>
          <cell r="S1891">
            <v>15</v>
          </cell>
          <cell r="W1891" t="str">
            <v>?</v>
          </cell>
          <cell r="X1891" t="str">
            <v>No</v>
          </cell>
          <cell r="Y1891" t="str">
            <v>No</v>
          </cell>
          <cell r="AA1891" t="str">
            <v>?</v>
          </cell>
          <cell r="AB1891">
            <v>0.2</v>
          </cell>
          <cell r="AC1891">
            <v>1</v>
          </cell>
          <cell r="AD1891">
            <v>15</v>
          </cell>
          <cell r="AE1891">
            <v>0.31662568299999999</v>
          </cell>
        </row>
        <row r="1892">
          <cell r="C1892" t="str">
            <v>Uzbekistan</v>
          </cell>
          <cell r="D1892" t="str">
            <v>Sharq [Uzbekistan]</v>
          </cell>
          <cell r="E1892" t="str">
            <v>ADSL</v>
          </cell>
          <cell r="F1892" t="str">
            <v>STREAM Active</v>
          </cell>
          <cell r="H1892">
            <v>512</v>
          </cell>
          <cell r="I1892" t="str">
            <v>Kbps</v>
          </cell>
          <cell r="J1892">
            <v>0.51200000000000001</v>
          </cell>
          <cell r="K1892">
            <v>1024</v>
          </cell>
          <cell r="L1892" t="str">
            <v>Kbps</v>
          </cell>
          <cell r="M1892">
            <v>5000</v>
          </cell>
          <cell r="N1892" t="str">
            <v>MB</v>
          </cell>
          <cell r="O1892">
            <v>5</v>
          </cell>
          <cell r="P1892" t="str">
            <v>USD</v>
          </cell>
          <cell r="Q1892">
            <v>0</v>
          </cell>
          <cell r="R1892" t="str">
            <v>?</v>
          </cell>
          <cell r="S1892">
            <v>20</v>
          </cell>
          <cell r="W1892" t="str">
            <v>?</v>
          </cell>
          <cell r="X1892" t="str">
            <v>No</v>
          </cell>
          <cell r="Y1892" t="str">
            <v>No</v>
          </cell>
          <cell r="AA1892" t="str">
            <v>?</v>
          </cell>
          <cell r="AB1892">
            <v>0.2</v>
          </cell>
          <cell r="AC1892">
            <v>1</v>
          </cell>
          <cell r="AD1892">
            <v>20</v>
          </cell>
          <cell r="AE1892">
            <v>0.31662568299999999</v>
          </cell>
        </row>
        <row r="1893">
          <cell r="C1893" t="str">
            <v>Uzbekistan</v>
          </cell>
          <cell r="D1893" t="str">
            <v>Sharq [Uzbekistan]</v>
          </cell>
          <cell r="E1893" t="str">
            <v>ADSL</v>
          </cell>
          <cell r="F1893" t="str">
            <v>STREAM Energy</v>
          </cell>
          <cell r="H1893">
            <v>1024</v>
          </cell>
          <cell r="I1893" t="str">
            <v>Kbps</v>
          </cell>
          <cell r="J1893">
            <v>1.024</v>
          </cell>
          <cell r="K1893">
            <v>1024</v>
          </cell>
          <cell r="L1893" t="str">
            <v>Kbps</v>
          </cell>
          <cell r="M1893">
            <v>4200</v>
          </cell>
          <cell r="N1893" t="str">
            <v>MB</v>
          </cell>
          <cell r="O1893">
            <v>4.2</v>
          </cell>
          <cell r="P1893" t="str">
            <v>USD</v>
          </cell>
          <cell r="Q1893">
            <v>0</v>
          </cell>
          <cell r="R1893" t="str">
            <v>?</v>
          </cell>
          <cell r="S1893">
            <v>20</v>
          </cell>
          <cell r="W1893" t="str">
            <v>?</v>
          </cell>
          <cell r="X1893" t="str">
            <v>No</v>
          </cell>
          <cell r="Y1893" t="str">
            <v>No</v>
          </cell>
          <cell r="AA1893" t="str">
            <v>?</v>
          </cell>
          <cell r="AB1893">
            <v>0.2</v>
          </cell>
          <cell r="AC1893">
            <v>1</v>
          </cell>
          <cell r="AD1893">
            <v>20</v>
          </cell>
          <cell r="AE1893">
            <v>0.31662568299999999</v>
          </cell>
        </row>
        <row r="1894">
          <cell r="C1894" t="str">
            <v>Uzbekistan</v>
          </cell>
          <cell r="D1894" t="str">
            <v>Sharq [Uzbekistan]</v>
          </cell>
          <cell r="E1894" t="str">
            <v>ADSL</v>
          </cell>
          <cell r="F1894" t="str">
            <v>STREAM Delta</v>
          </cell>
          <cell r="H1894">
            <v>768</v>
          </cell>
          <cell r="I1894" t="str">
            <v>Kbps</v>
          </cell>
          <cell r="J1894">
            <v>0.76800000000000002</v>
          </cell>
          <cell r="K1894">
            <v>1024</v>
          </cell>
          <cell r="L1894" t="str">
            <v>Kbps</v>
          </cell>
          <cell r="M1894">
            <v>6000</v>
          </cell>
          <cell r="N1894" t="str">
            <v>MB</v>
          </cell>
          <cell r="O1894">
            <v>6</v>
          </cell>
          <cell r="P1894" t="str">
            <v>USD</v>
          </cell>
          <cell r="Q1894">
            <v>0</v>
          </cell>
          <cell r="R1894" t="str">
            <v>?</v>
          </cell>
          <cell r="S1894">
            <v>24</v>
          </cell>
          <cell r="W1894" t="str">
            <v>?</v>
          </cell>
          <cell r="X1894" t="str">
            <v>No</v>
          </cell>
          <cell r="Y1894" t="str">
            <v>No</v>
          </cell>
          <cell r="AA1894" t="str">
            <v>?</v>
          </cell>
          <cell r="AB1894">
            <v>0.2</v>
          </cell>
          <cell r="AC1894">
            <v>1</v>
          </cell>
          <cell r="AD1894">
            <v>24</v>
          </cell>
          <cell r="AE1894">
            <v>0.31662568299999999</v>
          </cell>
        </row>
        <row r="1895">
          <cell r="C1895" t="str">
            <v>Uzbekistan</v>
          </cell>
          <cell r="D1895" t="str">
            <v>Sharq [Uzbekistan]</v>
          </cell>
          <cell r="E1895" t="str">
            <v>ADSL</v>
          </cell>
          <cell r="F1895" t="str">
            <v>STREAM Optima</v>
          </cell>
          <cell r="H1895">
            <v>1024</v>
          </cell>
          <cell r="I1895" t="str">
            <v>Kbps</v>
          </cell>
          <cell r="J1895">
            <v>1.024</v>
          </cell>
          <cell r="K1895">
            <v>1024</v>
          </cell>
          <cell r="L1895" t="str">
            <v>Kbps</v>
          </cell>
          <cell r="M1895">
            <v>8000</v>
          </cell>
          <cell r="N1895" t="str">
            <v>MB</v>
          </cell>
          <cell r="O1895">
            <v>8</v>
          </cell>
          <cell r="P1895" t="str">
            <v>USD</v>
          </cell>
          <cell r="Q1895">
            <v>0</v>
          </cell>
          <cell r="R1895" t="str">
            <v>?</v>
          </cell>
          <cell r="S1895">
            <v>30</v>
          </cell>
          <cell r="W1895" t="str">
            <v>?</v>
          </cell>
          <cell r="X1895" t="str">
            <v>No</v>
          </cell>
          <cell r="Y1895" t="str">
            <v>No</v>
          </cell>
          <cell r="AA1895" t="str">
            <v>?</v>
          </cell>
          <cell r="AB1895">
            <v>0.2</v>
          </cell>
          <cell r="AC1895">
            <v>1</v>
          </cell>
          <cell r="AD1895">
            <v>30</v>
          </cell>
          <cell r="AE1895">
            <v>0.31662568299999999</v>
          </cell>
        </row>
        <row r="1896">
          <cell r="C1896" t="str">
            <v>Uzbekistan</v>
          </cell>
          <cell r="D1896" t="str">
            <v>Sharq [Uzbekistan]</v>
          </cell>
          <cell r="E1896" t="str">
            <v>ADSL</v>
          </cell>
          <cell r="F1896" t="str">
            <v>STREAM Profy</v>
          </cell>
          <cell r="H1896">
            <v>2048</v>
          </cell>
          <cell r="I1896" t="str">
            <v>Kbps</v>
          </cell>
          <cell r="J1896">
            <v>2.048</v>
          </cell>
          <cell r="K1896">
            <v>1024</v>
          </cell>
          <cell r="L1896" t="str">
            <v>Kbps</v>
          </cell>
          <cell r="M1896">
            <v>11000</v>
          </cell>
          <cell r="N1896" t="str">
            <v>MB</v>
          </cell>
          <cell r="O1896">
            <v>11</v>
          </cell>
          <cell r="P1896" t="str">
            <v>USD</v>
          </cell>
          <cell r="Q1896">
            <v>0</v>
          </cell>
          <cell r="R1896" t="str">
            <v>?</v>
          </cell>
          <cell r="S1896">
            <v>40</v>
          </cell>
          <cell r="W1896" t="str">
            <v>?</v>
          </cell>
          <cell r="X1896" t="str">
            <v>No</v>
          </cell>
          <cell r="Y1896" t="str">
            <v>No</v>
          </cell>
          <cell r="AA1896" t="str">
            <v>?</v>
          </cell>
          <cell r="AB1896">
            <v>0.2</v>
          </cell>
          <cell r="AC1896">
            <v>1</v>
          </cell>
          <cell r="AD1896">
            <v>40</v>
          </cell>
          <cell r="AE1896">
            <v>0.31662568299999999</v>
          </cell>
        </row>
        <row r="1897">
          <cell r="C1897" t="str">
            <v>Uzbekistan</v>
          </cell>
          <cell r="D1897" t="str">
            <v>Sharq [Uzbekistan]</v>
          </cell>
          <cell r="E1897" t="str">
            <v>ADSL</v>
          </cell>
          <cell r="F1897" t="str">
            <v>STREAM Medium</v>
          </cell>
          <cell r="H1897">
            <v>2048</v>
          </cell>
          <cell r="I1897" t="str">
            <v>Kbps</v>
          </cell>
          <cell r="J1897">
            <v>2.048</v>
          </cell>
          <cell r="K1897">
            <v>1024</v>
          </cell>
          <cell r="L1897" t="str">
            <v>Kbps</v>
          </cell>
          <cell r="M1897">
            <v>16000</v>
          </cell>
          <cell r="N1897" t="str">
            <v>MB</v>
          </cell>
          <cell r="O1897">
            <v>16</v>
          </cell>
          <cell r="P1897" t="str">
            <v>USD</v>
          </cell>
          <cell r="Q1897">
            <v>0</v>
          </cell>
          <cell r="R1897" t="str">
            <v>?</v>
          </cell>
          <cell r="S1897">
            <v>60</v>
          </cell>
          <cell r="W1897" t="str">
            <v>?</v>
          </cell>
          <cell r="X1897" t="str">
            <v>No</v>
          </cell>
          <cell r="Y1897" t="str">
            <v>No</v>
          </cell>
          <cell r="AA1897" t="str">
            <v>?</v>
          </cell>
          <cell r="AB1897">
            <v>0.2</v>
          </cell>
          <cell r="AC1897">
            <v>1</v>
          </cell>
          <cell r="AD1897">
            <v>60</v>
          </cell>
          <cell r="AE1897">
            <v>0.31662568299999999</v>
          </cell>
        </row>
        <row r="1898">
          <cell r="C1898" t="str">
            <v>Uzbekistan</v>
          </cell>
          <cell r="D1898" t="str">
            <v>Sharq [Uzbekistan]</v>
          </cell>
          <cell r="E1898" t="str">
            <v>ADSL</v>
          </cell>
          <cell r="F1898" t="str">
            <v>STREAM Ultra</v>
          </cell>
          <cell r="H1898">
            <v>2048</v>
          </cell>
          <cell r="I1898" t="str">
            <v>Kbps</v>
          </cell>
          <cell r="J1898">
            <v>2.048</v>
          </cell>
          <cell r="K1898">
            <v>1024</v>
          </cell>
          <cell r="L1898" t="str">
            <v>Kbps</v>
          </cell>
          <cell r="M1898">
            <v>21000</v>
          </cell>
          <cell r="N1898" t="str">
            <v>MB</v>
          </cell>
          <cell r="O1898">
            <v>21</v>
          </cell>
          <cell r="P1898" t="str">
            <v>USD</v>
          </cell>
          <cell r="Q1898">
            <v>0</v>
          </cell>
          <cell r="R1898" t="str">
            <v>?</v>
          </cell>
          <cell r="S1898">
            <v>75</v>
          </cell>
          <cell r="W1898" t="str">
            <v>?</v>
          </cell>
          <cell r="X1898" t="str">
            <v>No</v>
          </cell>
          <cell r="Y1898" t="str">
            <v>No</v>
          </cell>
          <cell r="AA1898" t="str">
            <v>?</v>
          </cell>
          <cell r="AB1898">
            <v>0.2</v>
          </cell>
          <cell r="AC1898">
            <v>1</v>
          </cell>
          <cell r="AD1898">
            <v>75</v>
          </cell>
          <cell r="AE1898">
            <v>0.31662568299999999</v>
          </cell>
        </row>
        <row r="1899">
          <cell r="C1899" t="str">
            <v>Uzbekistan</v>
          </cell>
          <cell r="D1899" t="str">
            <v>Sharq [Uzbekistan]</v>
          </cell>
          <cell r="E1899" t="str">
            <v>ADSL</v>
          </cell>
          <cell r="F1899" t="str">
            <v>STREAM Quadro-128</v>
          </cell>
          <cell r="H1899">
            <v>64</v>
          </cell>
          <cell r="I1899" t="str">
            <v>Kbps</v>
          </cell>
          <cell r="J1899">
            <v>6.4000000000000001E-2</v>
          </cell>
          <cell r="M1899" t="str">
            <v>Unlimited</v>
          </cell>
          <cell r="O1899" t="str">
            <v>Unlimited</v>
          </cell>
          <cell r="P1899" t="str">
            <v>USD</v>
          </cell>
          <cell r="Q1899" t="str">
            <v>?</v>
          </cell>
          <cell r="R1899" t="str">
            <v>?</v>
          </cell>
          <cell r="S1899">
            <v>25</v>
          </cell>
          <cell r="W1899" t="str">
            <v>?</v>
          </cell>
          <cell r="X1899" t="str">
            <v>No</v>
          </cell>
          <cell r="Y1899" t="str">
            <v>No</v>
          </cell>
          <cell r="AA1899" t="str">
            <v>?</v>
          </cell>
          <cell r="AB1899">
            <v>0.2</v>
          </cell>
          <cell r="AC1899">
            <v>1</v>
          </cell>
          <cell r="AD1899">
            <v>25</v>
          </cell>
          <cell r="AE1899">
            <v>0.31662568299999999</v>
          </cell>
        </row>
        <row r="1900">
          <cell r="C1900" t="str">
            <v>Uzbekistan</v>
          </cell>
          <cell r="D1900" t="str">
            <v>Sharq [Uzbekistan]</v>
          </cell>
          <cell r="E1900" t="str">
            <v>ADSL</v>
          </cell>
          <cell r="F1900" t="str">
            <v>STREAM Quadro-256</v>
          </cell>
          <cell r="H1900">
            <v>64</v>
          </cell>
          <cell r="I1900" t="str">
            <v>Kbps</v>
          </cell>
          <cell r="J1900">
            <v>6.4000000000000001E-2</v>
          </cell>
          <cell r="M1900" t="str">
            <v>Unlimited</v>
          </cell>
          <cell r="O1900" t="str">
            <v>Unlimited</v>
          </cell>
          <cell r="P1900" t="str">
            <v>USD</v>
          </cell>
          <cell r="Q1900" t="str">
            <v>?</v>
          </cell>
          <cell r="R1900" t="str">
            <v>?</v>
          </cell>
          <cell r="S1900">
            <v>40</v>
          </cell>
          <cell r="W1900" t="str">
            <v>?</v>
          </cell>
          <cell r="X1900" t="str">
            <v>No</v>
          </cell>
          <cell r="Y1900" t="str">
            <v>No</v>
          </cell>
          <cell r="AA1900" t="str">
            <v>?</v>
          </cell>
          <cell r="AB1900">
            <v>0.2</v>
          </cell>
          <cell r="AC1900">
            <v>1</v>
          </cell>
          <cell r="AD1900">
            <v>40</v>
          </cell>
          <cell r="AE1900">
            <v>0.31662568299999999</v>
          </cell>
        </row>
        <row r="1901">
          <cell r="C1901" t="str">
            <v>Uzbekistan</v>
          </cell>
          <cell r="D1901" t="str">
            <v>Sharq [Uzbekistan]</v>
          </cell>
          <cell r="E1901" t="str">
            <v>ADSL</v>
          </cell>
          <cell r="F1901" t="str">
            <v>STREAM Quadro-512</v>
          </cell>
          <cell r="H1901">
            <v>128</v>
          </cell>
          <cell r="I1901" t="str">
            <v>Kbps</v>
          </cell>
          <cell r="J1901">
            <v>0.128</v>
          </cell>
          <cell r="M1901" t="str">
            <v>Unlimited</v>
          </cell>
          <cell r="O1901" t="str">
            <v>Unlimited</v>
          </cell>
          <cell r="P1901" t="str">
            <v>USD</v>
          </cell>
          <cell r="Q1901" t="str">
            <v>?</v>
          </cell>
          <cell r="R1901" t="str">
            <v>?</v>
          </cell>
          <cell r="S1901">
            <v>75</v>
          </cell>
          <cell r="W1901" t="str">
            <v>?</v>
          </cell>
          <cell r="X1901" t="str">
            <v>No</v>
          </cell>
          <cell r="Y1901" t="str">
            <v>No</v>
          </cell>
          <cell r="AA1901" t="str">
            <v>?</v>
          </cell>
          <cell r="AB1901">
            <v>0.2</v>
          </cell>
          <cell r="AC1901">
            <v>1</v>
          </cell>
          <cell r="AD1901">
            <v>75</v>
          </cell>
          <cell r="AE1901">
            <v>0.31662568299999999</v>
          </cell>
        </row>
        <row r="1902">
          <cell r="C1902" t="str">
            <v>Uzbekistan</v>
          </cell>
          <cell r="D1902" t="str">
            <v>Sharq [Uzbekistan]</v>
          </cell>
          <cell r="E1902" t="str">
            <v>ADSL</v>
          </cell>
          <cell r="F1902" t="str">
            <v>STREAM Quadro-1024</v>
          </cell>
          <cell r="H1902">
            <v>256</v>
          </cell>
          <cell r="I1902" t="str">
            <v>Kbps</v>
          </cell>
          <cell r="J1902">
            <v>0.25600000000000001</v>
          </cell>
          <cell r="M1902" t="str">
            <v>Unlimited</v>
          </cell>
          <cell r="O1902" t="str">
            <v>Unlimited</v>
          </cell>
          <cell r="P1902" t="str">
            <v>USD</v>
          </cell>
          <cell r="Q1902" t="str">
            <v>?</v>
          </cell>
          <cell r="R1902" t="str">
            <v>?</v>
          </cell>
          <cell r="S1902">
            <v>150</v>
          </cell>
          <cell r="W1902" t="str">
            <v>?</v>
          </cell>
          <cell r="X1902" t="str">
            <v>No</v>
          </cell>
          <cell r="Y1902" t="str">
            <v>No</v>
          </cell>
          <cell r="AA1902" t="str">
            <v>?</v>
          </cell>
          <cell r="AB1902">
            <v>0.2</v>
          </cell>
          <cell r="AC1902">
            <v>1</v>
          </cell>
          <cell r="AD1902">
            <v>150</v>
          </cell>
          <cell r="AE1902">
            <v>0.31662568299999999</v>
          </cell>
        </row>
        <row r="1903">
          <cell r="C1903" t="str">
            <v>Uzbekistan</v>
          </cell>
          <cell r="D1903" t="str">
            <v>Sharq [Uzbekistan]</v>
          </cell>
          <cell r="E1903" t="str">
            <v>ADSL</v>
          </cell>
          <cell r="F1903" t="str">
            <v>STREAM Night</v>
          </cell>
          <cell r="H1903">
            <v>128</v>
          </cell>
          <cell r="I1903" t="str">
            <v>Kbps</v>
          </cell>
          <cell r="J1903">
            <v>0.128</v>
          </cell>
          <cell r="K1903">
            <v>128</v>
          </cell>
          <cell r="L1903" t="str">
            <v>Kbps</v>
          </cell>
          <cell r="M1903">
            <v>700</v>
          </cell>
          <cell r="N1903" t="str">
            <v>MB</v>
          </cell>
          <cell r="O1903">
            <v>0.7</v>
          </cell>
          <cell r="P1903" t="str">
            <v>USD</v>
          </cell>
          <cell r="Q1903" t="str">
            <v>?</v>
          </cell>
          <cell r="R1903" t="str">
            <v>?</v>
          </cell>
          <cell r="S1903">
            <v>15</v>
          </cell>
          <cell r="W1903" t="str">
            <v>?</v>
          </cell>
          <cell r="X1903" t="str">
            <v>No</v>
          </cell>
          <cell r="Y1903" t="str">
            <v>No</v>
          </cell>
          <cell r="AA1903" t="str">
            <v>?</v>
          </cell>
          <cell r="AB1903">
            <v>0.2</v>
          </cell>
          <cell r="AC1903">
            <v>1</v>
          </cell>
          <cell r="AD1903">
            <v>15</v>
          </cell>
          <cell r="AE1903">
            <v>0.31662568299999999</v>
          </cell>
        </row>
        <row r="1904">
          <cell r="C1904" t="str">
            <v>Uzbekistan</v>
          </cell>
          <cell r="D1904" t="str">
            <v>Sharq [Uzbekistan]</v>
          </cell>
          <cell r="E1904" t="str">
            <v>ADSL</v>
          </cell>
          <cell r="F1904" t="str">
            <v>STREAM Active Night</v>
          </cell>
          <cell r="H1904">
            <v>256</v>
          </cell>
          <cell r="I1904" t="str">
            <v>Kbps</v>
          </cell>
          <cell r="J1904">
            <v>0.25600000000000001</v>
          </cell>
          <cell r="K1904">
            <v>256</v>
          </cell>
          <cell r="L1904" t="str">
            <v>Kbps</v>
          </cell>
          <cell r="M1904">
            <v>1000</v>
          </cell>
          <cell r="N1904" t="str">
            <v>MB</v>
          </cell>
          <cell r="O1904">
            <v>1</v>
          </cell>
          <cell r="P1904" t="str">
            <v>USD</v>
          </cell>
          <cell r="Q1904" t="str">
            <v>?</v>
          </cell>
          <cell r="R1904" t="str">
            <v>?</v>
          </cell>
          <cell r="S1904">
            <v>20</v>
          </cell>
          <cell r="W1904" t="str">
            <v>?</v>
          </cell>
          <cell r="X1904" t="str">
            <v>No</v>
          </cell>
          <cell r="Y1904" t="str">
            <v>No</v>
          </cell>
          <cell r="AA1904" t="str">
            <v>?</v>
          </cell>
          <cell r="AB1904">
            <v>0.2</v>
          </cell>
          <cell r="AC1904">
            <v>1</v>
          </cell>
          <cell r="AD1904">
            <v>20</v>
          </cell>
          <cell r="AE1904">
            <v>0.31662568299999999</v>
          </cell>
        </row>
        <row r="1905">
          <cell r="C1905" t="str">
            <v>Uzbekistan</v>
          </cell>
          <cell r="D1905" t="str">
            <v>Sharq [Uzbekistan]</v>
          </cell>
          <cell r="E1905" t="str">
            <v>ADSL</v>
          </cell>
          <cell r="F1905" t="str">
            <v>STREAM Optima Night</v>
          </cell>
          <cell r="H1905">
            <v>512</v>
          </cell>
          <cell r="I1905" t="str">
            <v>Kbps</v>
          </cell>
          <cell r="J1905">
            <v>0.51200000000000001</v>
          </cell>
          <cell r="K1905">
            <v>512</v>
          </cell>
          <cell r="L1905" t="str">
            <v>Kbps</v>
          </cell>
          <cell r="M1905">
            <v>1500</v>
          </cell>
          <cell r="N1905" t="str">
            <v>MB</v>
          </cell>
          <cell r="O1905">
            <v>1.5</v>
          </cell>
          <cell r="P1905" t="str">
            <v>USD</v>
          </cell>
          <cell r="Q1905" t="str">
            <v>?</v>
          </cell>
          <cell r="R1905" t="str">
            <v>?</v>
          </cell>
          <cell r="S1905">
            <v>30</v>
          </cell>
          <cell r="W1905" t="str">
            <v>?</v>
          </cell>
          <cell r="X1905" t="str">
            <v>No</v>
          </cell>
          <cell r="Y1905" t="str">
            <v>No</v>
          </cell>
          <cell r="AA1905" t="str">
            <v>?</v>
          </cell>
          <cell r="AB1905">
            <v>0.2</v>
          </cell>
          <cell r="AC1905">
            <v>1</v>
          </cell>
          <cell r="AD1905">
            <v>30</v>
          </cell>
          <cell r="AE1905">
            <v>0.31662568299999999</v>
          </cell>
        </row>
        <row r="1906">
          <cell r="C1906" t="str">
            <v>Uzbekistan</v>
          </cell>
          <cell r="D1906" t="str">
            <v>Sharq [Uzbekistan]</v>
          </cell>
          <cell r="E1906" t="str">
            <v>ADSL</v>
          </cell>
          <cell r="F1906" t="str">
            <v>STREAM Super Night</v>
          </cell>
          <cell r="H1906">
            <v>1024</v>
          </cell>
          <cell r="I1906" t="str">
            <v>Kbps</v>
          </cell>
          <cell r="J1906">
            <v>1.024</v>
          </cell>
          <cell r="K1906">
            <v>1024</v>
          </cell>
          <cell r="L1906" t="str">
            <v>Kbps</v>
          </cell>
          <cell r="M1906">
            <v>2000</v>
          </cell>
          <cell r="N1906" t="str">
            <v>MB</v>
          </cell>
          <cell r="O1906">
            <v>2</v>
          </cell>
          <cell r="P1906" t="str">
            <v>USD</v>
          </cell>
          <cell r="Q1906" t="str">
            <v>?</v>
          </cell>
          <cell r="R1906" t="str">
            <v>?</v>
          </cell>
          <cell r="S1906">
            <v>45</v>
          </cell>
          <cell r="W1906" t="str">
            <v>?</v>
          </cell>
          <cell r="X1906" t="str">
            <v>No</v>
          </cell>
          <cell r="Y1906" t="str">
            <v>No</v>
          </cell>
          <cell r="AA1906" t="str">
            <v>?</v>
          </cell>
          <cell r="AB1906">
            <v>0.2</v>
          </cell>
          <cell r="AC1906">
            <v>1</v>
          </cell>
          <cell r="AD1906">
            <v>45</v>
          </cell>
          <cell r="AE1906">
            <v>0.31662568299999999</v>
          </cell>
        </row>
        <row r="1907">
          <cell r="C1907" t="str">
            <v>Uzbekistan</v>
          </cell>
          <cell r="D1907" t="str">
            <v>Uzbektelecom [Uzbekistan]</v>
          </cell>
          <cell r="E1907" t="str">
            <v>ADSL</v>
          </cell>
          <cell r="F1907" t="str">
            <v>Start-1</v>
          </cell>
          <cell r="G1907" t="str">
            <v>Up to</v>
          </cell>
          <cell r="H1907">
            <v>256</v>
          </cell>
          <cell r="I1907" t="str">
            <v>Kbps</v>
          </cell>
          <cell r="J1907">
            <v>0.25600000000000001</v>
          </cell>
          <cell r="M1907">
            <v>600</v>
          </cell>
          <cell r="N1907" t="str">
            <v>MB</v>
          </cell>
          <cell r="O1907">
            <v>0.6</v>
          </cell>
          <cell r="P1907" t="str">
            <v>UZS</v>
          </cell>
          <cell r="Q1907">
            <v>0</v>
          </cell>
          <cell r="R1907" t="str">
            <v>?</v>
          </cell>
          <cell r="S1907">
            <v>9000</v>
          </cell>
          <cell r="W1907" t="str">
            <v>Yes</v>
          </cell>
          <cell r="X1907" t="str">
            <v>No</v>
          </cell>
          <cell r="Y1907" t="str">
            <v>No</v>
          </cell>
          <cell r="AA1907" t="str">
            <v>Yes</v>
          </cell>
          <cell r="AB1907">
            <v>0.2</v>
          </cell>
          <cell r="AC1907">
            <v>2405</v>
          </cell>
          <cell r="AD1907">
            <v>3.74</v>
          </cell>
          <cell r="AE1907">
            <v>761.48476679999999</v>
          </cell>
        </row>
        <row r="1908">
          <cell r="C1908" t="str">
            <v>Uzbekistan</v>
          </cell>
          <cell r="D1908" t="str">
            <v>Uzbektelecom [Uzbekistan]</v>
          </cell>
          <cell r="E1908" t="str">
            <v>ADSL</v>
          </cell>
          <cell r="F1908" t="str">
            <v>Start-2</v>
          </cell>
          <cell r="G1908" t="str">
            <v>Up to</v>
          </cell>
          <cell r="H1908">
            <v>256</v>
          </cell>
          <cell r="I1908" t="str">
            <v>Kbps</v>
          </cell>
          <cell r="J1908">
            <v>0.25600000000000001</v>
          </cell>
          <cell r="M1908">
            <v>1200</v>
          </cell>
          <cell r="N1908" t="str">
            <v>MB</v>
          </cell>
          <cell r="O1908">
            <v>1.2</v>
          </cell>
          <cell r="P1908" t="str">
            <v>UZS</v>
          </cell>
          <cell r="Q1908">
            <v>0</v>
          </cell>
          <cell r="R1908" t="str">
            <v>?</v>
          </cell>
          <cell r="S1908">
            <v>17000</v>
          </cell>
          <cell r="W1908" t="str">
            <v>Yes</v>
          </cell>
          <cell r="X1908" t="str">
            <v>No</v>
          </cell>
          <cell r="Y1908" t="str">
            <v>No</v>
          </cell>
          <cell r="AA1908" t="str">
            <v>Yes</v>
          </cell>
          <cell r="AB1908">
            <v>0.2</v>
          </cell>
          <cell r="AC1908">
            <v>2405</v>
          </cell>
          <cell r="AD1908">
            <v>7.07</v>
          </cell>
          <cell r="AE1908">
            <v>761.48476679999999</v>
          </cell>
        </row>
        <row r="1909">
          <cell r="C1909" t="str">
            <v>Uzbekistan</v>
          </cell>
          <cell r="D1909" t="str">
            <v>Uzbektelecom [Uzbekistan]</v>
          </cell>
          <cell r="E1909" t="str">
            <v>ADSL</v>
          </cell>
          <cell r="F1909" t="str">
            <v>Start-3</v>
          </cell>
          <cell r="G1909" t="str">
            <v>Up to</v>
          </cell>
          <cell r="H1909">
            <v>512</v>
          </cell>
          <cell r="I1909" t="str">
            <v>Kbps</v>
          </cell>
          <cell r="J1909">
            <v>0.51200000000000001</v>
          </cell>
          <cell r="M1909">
            <v>2400</v>
          </cell>
          <cell r="N1909" t="str">
            <v>MB</v>
          </cell>
          <cell r="O1909">
            <v>2.4</v>
          </cell>
          <cell r="P1909" t="str">
            <v>UZS</v>
          </cell>
          <cell r="Q1909">
            <v>0</v>
          </cell>
          <cell r="R1909" t="str">
            <v>?</v>
          </cell>
          <cell r="S1909">
            <v>25000</v>
          </cell>
          <cell r="W1909" t="str">
            <v>Yes</v>
          </cell>
          <cell r="X1909" t="str">
            <v>No</v>
          </cell>
          <cell r="Y1909" t="str">
            <v>No</v>
          </cell>
          <cell r="AA1909" t="str">
            <v>Yes</v>
          </cell>
          <cell r="AB1909">
            <v>0.2</v>
          </cell>
          <cell r="AC1909">
            <v>2405</v>
          </cell>
          <cell r="AD1909">
            <v>10.4</v>
          </cell>
          <cell r="AE1909">
            <v>761.48476679999999</v>
          </cell>
        </row>
        <row r="1910">
          <cell r="C1910" t="str">
            <v>Uzbekistan</v>
          </cell>
          <cell r="D1910" t="str">
            <v>Uzbektelecom [Uzbekistan]</v>
          </cell>
          <cell r="E1910" t="str">
            <v>Various</v>
          </cell>
          <cell r="F1910" t="str">
            <v>Active - 1</v>
          </cell>
          <cell r="G1910" t="str">
            <v>Up to</v>
          </cell>
          <cell r="H1910">
            <v>512</v>
          </cell>
          <cell r="I1910" t="str">
            <v>Kbps</v>
          </cell>
          <cell r="J1910">
            <v>0.51200000000000001</v>
          </cell>
          <cell r="M1910">
            <v>5000</v>
          </cell>
          <cell r="N1910" t="str">
            <v>MB</v>
          </cell>
          <cell r="O1910">
            <v>5</v>
          </cell>
          <cell r="P1910" t="str">
            <v>UZS</v>
          </cell>
          <cell r="Q1910">
            <v>0</v>
          </cell>
          <cell r="R1910" t="str">
            <v>?</v>
          </cell>
          <cell r="S1910">
            <v>35000</v>
          </cell>
          <cell r="W1910" t="str">
            <v>No</v>
          </cell>
          <cell r="X1910" t="str">
            <v>No</v>
          </cell>
          <cell r="Y1910" t="str">
            <v>No</v>
          </cell>
          <cell r="AA1910" t="str">
            <v>Yes</v>
          </cell>
          <cell r="AB1910">
            <v>0.2</v>
          </cell>
          <cell r="AC1910">
            <v>2405</v>
          </cell>
          <cell r="AD1910">
            <v>14.55</v>
          </cell>
          <cell r="AE1910">
            <v>761.48476679999999</v>
          </cell>
        </row>
        <row r="1911">
          <cell r="C1911" t="str">
            <v>Uzbekistan</v>
          </cell>
          <cell r="D1911" t="str">
            <v>Uzbektelecom [Uzbekistan]</v>
          </cell>
          <cell r="E1911" t="str">
            <v>Various</v>
          </cell>
          <cell r="F1911" t="str">
            <v>Active - 2</v>
          </cell>
          <cell r="G1911" t="str">
            <v>Up to</v>
          </cell>
          <cell r="H1911">
            <v>1024</v>
          </cell>
          <cell r="I1911" t="str">
            <v>Kbps</v>
          </cell>
          <cell r="J1911">
            <v>1.024</v>
          </cell>
          <cell r="M1911">
            <v>10000</v>
          </cell>
          <cell r="N1911" t="str">
            <v>MB</v>
          </cell>
          <cell r="O1911">
            <v>10</v>
          </cell>
          <cell r="P1911" t="str">
            <v>UZS</v>
          </cell>
          <cell r="Q1911">
            <v>0</v>
          </cell>
          <cell r="R1911" t="str">
            <v>?</v>
          </cell>
          <cell r="S1911">
            <v>60000</v>
          </cell>
          <cell r="W1911" t="str">
            <v>No</v>
          </cell>
          <cell r="X1911" t="str">
            <v>No</v>
          </cell>
          <cell r="Y1911" t="str">
            <v>No</v>
          </cell>
          <cell r="AA1911" t="str">
            <v>Yes</v>
          </cell>
          <cell r="AB1911">
            <v>0.2</v>
          </cell>
          <cell r="AC1911">
            <v>2405</v>
          </cell>
          <cell r="AD1911">
            <v>24.95</v>
          </cell>
          <cell r="AE1911">
            <v>761.48476679999999</v>
          </cell>
        </row>
        <row r="1912">
          <cell r="C1912" t="str">
            <v>Uzbekistan</v>
          </cell>
          <cell r="D1912" t="str">
            <v>Uzbektelecom [Uzbekistan]</v>
          </cell>
          <cell r="E1912" t="str">
            <v>Various</v>
          </cell>
          <cell r="F1912" t="str">
            <v>Active - 3</v>
          </cell>
          <cell r="G1912" t="str">
            <v>Up to</v>
          </cell>
          <cell r="H1912">
            <v>2048</v>
          </cell>
          <cell r="I1912" t="str">
            <v>Kbps</v>
          </cell>
          <cell r="J1912">
            <v>2.048</v>
          </cell>
          <cell r="M1912">
            <v>14000</v>
          </cell>
          <cell r="N1912" t="str">
            <v>MB</v>
          </cell>
          <cell r="O1912">
            <v>14</v>
          </cell>
          <cell r="P1912" t="str">
            <v>UZS</v>
          </cell>
          <cell r="Q1912">
            <v>0</v>
          </cell>
          <cell r="R1912" t="str">
            <v>?</v>
          </cell>
          <cell r="S1912">
            <v>85000</v>
          </cell>
          <cell r="W1912" t="str">
            <v>No</v>
          </cell>
          <cell r="X1912" t="str">
            <v>No</v>
          </cell>
          <cell r="Y1912" t="str">
            <v>No</v>
          </cell>
          <cell r="AA1912" t="str">
            <v>Yes</v>
          </cell>
          <cell r="AB1912">
            <v>0.2</v>
          </cell>
          <cell r="AC1912">
            <v>2405</v>
          </cell>
          <cell r="AD1912">
            <v>35.340000000000003</v>
          </cell>
          <cell r="AE1912">
            <v>761.48476679999999</v>
          </cell>
        </row>
        <row r="1913">
          <cell r="C1913" t="str">
            <v>Uzbekistan</v>
          </cell>
          <cell r="D1913" t="str">
            <v>Uzbektelecom [Uzbekistan]</v>
          </cell>
          <cell r="E1913" t="str">
            <v>Various</v>
          </cell>
          <cell r="F1913" t="str">
            <v>Active - 1+</v>
          </cell>
          <cell r="G1913" t="str">
            <v>Up to</v>
          </cell>
          <cell r="H1913">
            <v>1024</v>
          </cell>
          <cell r="I1913" t="str">
            <v>Kbps</v>
          </cell>
          <cell r="J1913">
            <v>1.024</v>
          </cell>
          <cell r="M1913">
            <v>7500</v>
          </cell>
          <cell r="N1913" t="str">
            <v>MB</v>
          </cell>
          <cell r="O1913">
            <v>7.5</v>
          </cell>
          <cell r="P1913" t="str">
            <v>UZS</v>
          </cell>
          <cell r="Q1913">
            <v>0</v>
          </cell>
          <cell r="R1913" t="str">
            <v>?</v>
          </cell>
          <cell r="S1913">
            <v>48000</v>
          </cell>
          <cell r="W1913" t="str">
            <v>No</v>
          </cell>
          <cell r="X1913" t="str">
            <v>No</v>
          </cell>
          <cell r="Y1913" t="str">
            <v>No</v>
          </cell>
          <cell r="AA1913" t="str">
            <v>Yes</v>
          </cell>
          <cell r="AB1913">
            <v>0.2</v>
          </cell>
          <cell r="AC1913">
            <v>2405</v>
          </cell>
          <cell r="AD1913">
            <v>19.96</v>
          </cell>
          <cell r="AE1913">
            <v>761.48476679999999</v>
          </cell>
        </row>
        <row r="1914">
          <cell r="C1914" t="str">
            <v>Uzbekistan</v>
          </cell>
          <cell r="D1914" t="str">
            <v>Uzbektelecom [Uzbekistan]</v>
          </cell>
          <cell r="E1914" t="str">
            <v>Various</v>
          </cell>
          <cell r="F1914" t="str">
            <v>Active - 2+</v>
          </cell>
          <cell r="G1914" t="str">
            <v>Up to</v>
          </cell>
          <cell r="H1914">
            <v>1536</v>
          </cell>
          <cell r="I1914" t="str">
            <v>Kbps</v>
          </cell>
          <cell r="J1914">
            <v>1.536</v>
          </cell>
          <cell r="M1914">
            <v>12500</v>
          </cell>
          <cell r="N1914" t="str">
            <v>MB</v>
          </cell>
          <cell r="O1914">
            <v>12.5</v>
          </cell>
          <cell r="P1914" t="str">
            <v>UZS</v>
          </cell>
          <cell r="Q1914">
            <v>0</v>
          </cell>
          <cell r="R1914" t="str">
            <v>?</v>
          </cell>
          <cell r="S1914">
            <v>75000</v>
          </cell>
          <cell r="W1914" t="str">
            <v>No</v>
          </cell>
          <cell r="X1914" t="str">
            <v>No</v>
          </cell>
          <cell r="Y1914" t="str">
            <v>No</v>
          </cell>
          <cell r="AA1914" t="str">
            <v>Yes</v>
          </cell>
          <cell r="AB1914">
            <v>0.2</v>
          </cell>
          <cell r="AC1914">
            <v>2405</v>
          </cell>
          <cell r="AD1914">
            <v>31.19</v>
          </cell>
          <cell r="AE1914">
            <v>761.48476679999999</v>
          </cell>
        </row>
        <row r="1915">
          <cell r="C1915" t="str">
            <v>Uzbekistan</v>
          </cell>
          <cell r="D1915" t="str">
            <v>Uzbektelecom [Uzbekistan]</v>
          </cell>
          <cell r="E1915" t="str">
            <v>Various</v>
          </cell>
          <cell r="F1915" t="str">
            <v>Active - 3+</v>
          </cell>
          <cell r="G1915" t="str">
            <v>Up to</v>
          </cell>
          <cell r="H1915">
            <v>2048</v>
          </cell>
          <cell r="I1915" t="str">
            <v>Kbps</v>
          </cell>
          <cell r="J1915">
            <v>2.048</v>
          </cell>
          <cell r="M1915">
            <v>16500</v>
          </cell>
          <cell r="N1915" t="str">
            <v>MB</v>
          </cell>
          <cell r="O1915">
            <v>16.5</v>
          </cell>
          <cell r="P1915" t="str">
            <v>UZS</v>
          </cell>
          <cell r="Q1915">
            <v>0</v>
          </cell>
          <cell r="R1915" t="str">
            <v>?</v>
          </cell>
          <cell r="S1915">
            <v>100000</v>
          </cell>
          <cell r="W1915" t="str">
            <v>No</v>
          </cell>
          <cell r="X1915" t="str">
            <v>No</v>
          </cell>
          <cell r="Y1915" t="str">
            <v>No</v>
          </cell>
          <cell r="AA1915" t="str">
            <v>Yes</v>
          </cell>
          <cell r="AB1915">
            <v>0.2</v>
          </cell>
          <cell r="AC1915">
            <v>2405</v>
          </cell>
          <cell r="AD1915">
            <v>41.58</v>
          </cell>
          <cell r="AE1915">
            <v>761.48476679999999</v>
          </cell>
        </row>
        <row r="1916">
          <cell r="C1916" t="str">
            <v>Uzbekistan</v>
          </cell>
          <cell r="D1916" t="str">
            <v>Uzbektelecom [Uzbekistan]</v>
          </cell>
          <cell r="E1916" t="str">
            <v>Various</v>
          </cell>
          <cell r="F1916" t="str">
            <v>Life - 1</v>
          </cell>
          <cell r="G1916" t="str">
            <v>Up to</v>
          </cell>
          <cell r="H1916">
            <v>128</v>
          </cell>
          <cell r="I1916" t="str">
            <v>Kbps</v>
          </cell>
          <cell r="J1916">
            <v>0.128</v>
          </cell>
          <cell r="M1916">
            <v>20</v>
          </cell>
          <cell r="N1916" t="str">
            <v>GB</v>
          </cell>
          <cell r="O1916">
            <v>20</v>
          </cell>
          <cell r="P1916" t="str">
            <v>UZS</v>
          </cell>
          <cell r="Q1916">
            <v>0</v>
          </cell>
          <cell r="R1916" t="str">
            <v>?</v>
          </cell>
          <cell r="S1916">
            <v>35000</v>
          </cell>
          <cell r="W1916" t="str">
            <v>No</v>
          </cell>
          <cell r="X1916" t="str">
            <v>No</v>
          </cell>
          <cell r="Y1916" t="str">
            <v>No</v>
          </cell>
          <cell r="AA1916" t="str">
            <v>Yes</v>
          </cell>
          <cell r="AB1916">
            <v>0.2</v>
          </cell>
          <cell r="AC1916">
            <v>2405</v>
          </cell>
          <cell r="AD1916">
            <v>14.55</v>
          </cell>
          <cell r="AE1916">
            <v>761.48476679999999</v>
          </cell>
        </row>
        <row r="1917">
          <cell r="C1917" t="str">
            <v>Uzbekistan</v>
          </cell>
          <cell r="D1917" t="str">
            <v>Uzbektelecom [Uzbekistan]</v>
          </cell>
          <cell r="E1917" t="str">
            <v>Various</v>
          </cell>
          <cell r="F1917" t="str">
            <v>Life - 2</v>
          </cell>
          <cell r="G1917" t="str">
            <v>Up to</v>
          </cell>
          <cell r="H1917">
            <v>256</v>
          </cell>
          <cell r="I1917" t="str">
            <v>Kbps</v>
          </cell>
          <cell r="J1917">
            <v>0.25600000000000001</v>
          </cell>
          <cell r="M1917">
            <v>30</v>
          </cell>
          <cell r="N1917" t="str">
            <v>GB</v>
          </cell>
          <cell r="O1917">
            <v>30</v>
          </cell>
          <cell r="P1917" t="str">
            <v>UZS</v>
          </cell>
          <cell r="Q1917">
            <v>0</v>
          </cell>
          <cell r="R1917" t="str">
            <v>?</v>
          </cell>
          <cell r="S1917">
            <v>50000</v>
          </cell>
          <cell r="W1917" t="str">
            <v>No</v>
          </cell>
          <cell r="X1917" t="str">
            <v>No</v>
          </cell>
          <cell r="Y1917" t="str">
            <v>No</v>
          </cell>
          <cell r="AA1917" t="str">
            <v>Yes</v>
          </cell>
          <cell r="AB1917">
            <v>0.2</v>
          </cell>
          <cell r="AC1917">
            <v>2405</v>
          </cell>
          <cell r="AD1917">
            <v>20.79</v>
          </cell>
          <cell r="AE1917">
            <v>761.48476679999999</v>
          </cell>
        </row>
        <row r="1918">
          <cell r="C1918" t="str">
            <v>Uzbekistan</v>
          </cell>
          <cell r="D1918" t="str">
            <v>Uzbektelecom [Uzbekistan]</v>
          </cell>
          <cell r="E1918" t="str">
            <v>Various</v>
          </cell>
          <cell r="F1918" t="str">
            <v>Life - 3</v>
          </cell>
          <cell r="G1918" t="str">
            <v>Up to</v>
          </cell>
          <cell r="H1918">
            <v>512</v>
          </cell>
          <cell r="I1918" t="str">
            <v>Kbps</v>
          </cell>
          <cell r="J1918">
            <v>0.51200000000000001</v>
          </cell>
          <cell r="M1918">
            <v>30</v>
          </cell>
          <cell r="N1918" t="str">
            <v>GB</v>
          </cell>
          <cell r="O1918">
            <v>30</v>
          </cell>
          <cell r="P1918" t="str">
            <v>UZS</v>
          </cell>
          <cell r="Q1918">
            <v>0</v>
          </cell>
          <cell r="R1918" t="str">
            <v>?</v>
          </cell>
          <cell r="S1918">
            <v>75000</v>
          </cell>
          <cell r="W1918" t="str">
            <v>No</v>
          </cell>
          <cell r="X1918" t="str">
            <v>No</v>
          </cell>
          <cell r="Y1918" t="str">
            <v>No</v>
          </cell>
          <cell r="AA1918" t="str">
            <v>Yes</v>
          </cell>
          <cell r="AB1918">
            <v>0.2</v>
          </cell>
          <cell r="AC1918">
            <v>2405</v>
          </cell>
          <cell r="AD1918">
            <v>31.19</v>
          </cell>
          <cell r="AE1918">
            <v>761.48476679999999</v>
          </cell>
        </row>
        <row r="1919">
          <cell r="C1919" t="str">
            <v>Uzbekistan</v>
          </cell>
          <cell r="D1919" t="str">
            <v>Uzbektelecom [Uzbekistan]</v>
          </cell>
          <cell r="E1919" t="str">
            <v>Various</v>
          </cell>
          <cell r="F1919" t="str">
            <v>Life - 4</v>
          </cell>
          <cell r="G1919" t="str">
            <v>Up to</v>
          </cell>
          <cell r="H1919">
            <v>1024</v>
          </cell>
          <cell r="I1919" t="str">
            <v>Kbps</v>
          </cell>
          <cell r="J1919">
            <v>1.024</v>
          </cell>
          <cell r="M1919">
            <v>30</v>
          </cell>
          <cell r="N1919" t="str">
            <v>GB</v>
          </cell>
          <cell r="O1919">
            <v>30</v>
          </cell>
          <cell r="P1919" t="str">
            <v>UZS</v>
          </cell>
          <cell r="Q1919">
            <v>0</v>
          </cell>
          <cell r="R1919" t="str">
            <v>?</v>
          </cell>
          <cell r="S1919">
            <v>95000</v>
          </cell>
          <cell r="W1919" t="str">
            <v>No</v>
          </cell>
          <cell r="X1919" t="str">
            <v>No</v>
          </cell>
          <cell r="Y1919" t="str">
            <v>No</v>
          </cell>
          <cell r="AA1919" t="str">
            <v>Yes</v>
          </cell>
          <cell r="AB1919">
            <v>0.2</v>
          </cell>
          <cell r="AC1919">
            <v>2405</v>
          </cell>
          <cell r="AD1919">
            <v>39.5</v>
          </cell>
          <cell r="AE1919">
            <v>761.48476679999999</v>
          </cell>
        </row>
        <row r="1920">
          <cell r="C1920" t="str">
            <v>Uzbekistan</v>
          </cell>
          <cell r="D1920" t="str">
            <v>Uzbektelecom [Uzbekistan]</v>
          </cell>
          <cell r="E1920" t="str">
            <v>Various</v>
          </cell>
          <cell r="F1920" t="str">
            <v>Life - 5</v>
          </cell>
          <cell r="G1920" t="str">
            <v>Up to</v>
          </cell>
          <cell r="H1920">
            <v>2048</v>
          </cell>
          <cell r="I1920" t="str">
            <v>Kbps</v>
          </cell>
          <cell r="J1920">
            <v>2.048</v>
          </cell>
          <cell r="M1920">
            <v>40</v>
          </cell>
          <cell r="N1920" t="str">
            <v>GB</v>
          </cell>
          <cell r="O1920">
            <v>40</v>
          </cell>
          <cell r="P1920" t="str">
            <v>UZS</v>
          </cell>
          <cell r="Q1920">
            <v>0</v>
          </cell>
          <cell r="R1920" t="str">
            <v>?</v>
          </cell>
          <cell r="S1920">
            <v>170000</v>
          </cell>
          <cell r="W1920" t="str">
            <v>No</v>
          </cell>
          <cell r="X1920" t="str">
            <v>No</v>
          </cell>
          <cell r="Y1920" t="str">
            <v>No</v>
          </cell>
          <cell r="AA1920" t="str">
            <v>Yes</v>
          </cell>
          <cell r="AB1920">
            <v>0.2</v>
          </cell>
          <cell r="AC1920">
            <v>2405</v>
          </cell>
          <cell r="AD1920">
            <v>70.69</v>
          </cell>
          <cell r="AE1920">
            <v>761.48476679999999</v>
          </cell>
        </row>
        <row r="1921">
          <cell r="C1921" t="str">
            <v>Uzbekistan</v>
          </cell>
          <cell r="D1921" t="str">
            <v>Uzbektelecom [Uzbekistan]</v>
          </cell>
          <cell r="E1921" t="str">
            <v>Various</v>
          </cell>
          <cell r="F1921" t="str">
            <v>Life - 6</v>
          </cell>
          <cell r="G1921" t="str">
            <v>Up to</v>
          </cell>
          <cell r="H1921">
            <v>4096</v>
          </cell>
          <cell r="I1921" t="str">
            <v>Kbps</v>
          </cell>
          <cell r="J1921">
            <v>4.0960000000000001</v>
          </cell>
          <cell r="M1921">
            <v>40</v>
          </cell>
          <cell r="N1921" t="str">
            <v>GB</v>
          </cell>
          <cell r="O1921">
            <v>40</v>
          </cell>
          <cell r="P1921" t="str">
            <v>UZS</v>
          </cell>
          <cell r="Q1921">
            <v>0</v>
          </cell>
          <cell r="R1921" t="str">
            <v>?</v>
          </cell>
          <cell r="S1921">
            <v>300000</v>
          </cell>
          <cell r="W1921" t="str">
            <v>No</v>
          </cell>
          <cell r="X1921" t="str">
            <v>No</v>
          </cell>
          <cell r="Y1921" t="str">
            <v>No</v>
          </cell>
          <cell r="AA1921" t="str">
            <v>Yes</v>
          </cell>
          <cell r="AB1921">
            <v>0.2</v>
          </cell>
          <cell r="AC1921">
            <v>2405</v>
          </cell>
          <cell r="AD1921">
            <v>124.74</v>
          </cell>
          <cell r="AE1921">
            <v>761.48476679999999</v>
          </cell>
        </row>
        <row r="1922">
          <cell r="C1922" t="str">
            <v>Uzbekistan</v>
          </cell>
          <cell r="D1922" t="str">
            <v>Uzbektelecom [Uzbekistan]</v>
          </cell>
          <cell r="E1922" t="str">
            <v>ADSL</v>
          </cell>
          <cell r="F1922" t="str">
            <v>Night Life - 1</v>
          </cell>
          <cell r="G1922" t="str">
            <v>Up to</v>
          </cell>
          <cell r="H1922">
            <v>256</v>
          </cell>
          <cell r="I1922" t="str">
            <v>Kbps</v>
          </cell>
          <cell r="J1922">
            <v>0.25600000000000001</v>
          </cell>
          <cell r="M1922">
            <v>1000</v>
          </cell>
          <cell r="N1922" t="str">
            <v>MB</v>
          </cell>
          <cell r="O1922">
            <v>1</v>
          </cell>
          <cell r="P1922" t="str">
            <v>UZS</v>
          </cell>
          <cell r="Q1922">
            <v>0</v>
          </cell>
          <cell r="R1922" t="str">
            <v>?</v>
          </cell>
          <cell r="S1922">
            <v>30000</v>
          </cell>
          <cell r="W1922" t="str">
            <v>No</v>
          </cell>
          <cell r="X1922" t="str">
            <v>No</v>
          </cell>
          <cell r="Y1922" t="str">
            <v>No</v>
          </cell>
          <cell r="AA1922" t="str">
            <v>Yes</v>
          </cell>
          <cell r="AB1922">
            <v>0.2</v>
          </cell>
          <cell r="AC1922">
            <v>2405</v>
          </cell>
          <cell r="AD1922">
            <v>12.47</v>
          </cell>
          <cell r="AE1922">
            <v>761.48476679999999</v>
          </cell>
        </row>
        <row r="1923">
          <cell r="C1923" t="str">
            <v>Uzbekistan</v>
          </cell>
          <cell r="D1923" t="str">
            <v>Uzbektelecom [Uzbekistan]</v>
          </cell>
          <cell r="E1923" t="str">
            <v>ADSL</v>
          </cell>
          <cell r="F1923" t="str">
            <v>Night Life - 2</v>
          </cell>
          <cell r="G1923" t="str">
            <v>Up to</v>
          </cell>
          <cell r="H1923">
            <v>512</v>
          </cell>
          <cell r="I1923" t="str">
            <v>Kbps</v>
          </cell>
          <cell r="J1923">
            <v>0.51200000000000001</v>
          </cell>
          <cell r="M1923">
            <v>2000</v>
          </cell>
          <cell r="N1923" t="str">
            <v>MB</v>
          </cell>
          <cell r="O1923">
            <v>2</v>
          </cell>
          <cell r="P1923" t="str">
            <v>UZS</v>
          </cell>
          <cell r="Q1923">
            <v>0</v>
          </cell>
          <cell r="R1923" t="str">
            <v>?</v>
          </cell>
          <cell r="S1923">
            <v>50000</v>
          </cell>
          <cell r="W1923" t="str">
            <v>No</v>
          </cell>
          <cell r="X1923" t="str">
            <v>No</v>
          </cell>
          <cell r="Y1923" t="str">
            <v>No</v>
          </cell>
          <cell r="AA1923" t="str">
            <v>Yes</v>
          </cell>
          <cell r="AB1923">
            <v>0.2</v>
          </cell>
          <cell r="AC1923">
            <v>2405</v>
          </cell>
          <cell r="AD1923">
            <v>20.79</v>
          </cell>
          <cell r="AE1923">
            <v>761.48476679999999</v>
          </cell>
        </row>
        <row r="1924">
          <cell r="C1924" t="str">
            <v>Uzbekistan</v>
          </cell>
          <cell r="D1924" t="str">
            <v>Uzbektelecom [Uzbekistan]</v>
          </cell>
          <cell r="E1924" t="str">
            <v>FTTB</v>
          </cell>
          <cell r="F1924" t="str">
            <v>Record - 0</v>
          </cell>
          <cell r="G1924" t="str">
            <v>Up to</v>
          </cell>
          <cell r="H1924">
            <v>1024</v>
          </cell>
          <cell r="I1924" t="str">
            <v>Kbps</v>
          </cell>
          <cell r="J1924">
            <v>1.024</v>
          </cell>
          <cell r="M1924">
            <v>600</v>
          </cell>
          <cell r="N1924" t="str">
            <v>MB</v>
          </cell>
          <cell r="O1924">
            <v>0.6</v>
          </cell>
          <cell r="P1924" t="str">
            <v>UZS</v>
          </cell>
          <cell r="Q1924">
            <v>0</v>
          </cell>
          <cell r="R1924" t="str">
            <v>?</v>
          </cell>
          <cell r="S1924">
            <v>10000</v>
          </cell>
          <cell r="W1924" t="str">
            <v>No</v>
          </cell>
          <cell r="X1924" t="str">
            <v>No</v>
          </cell>
          <cell r="Y1924" t="str">
            <v>No</v>
          </cell>
          <cell r="AA1924" t="str">
            <v>Yes</v>
          </cell>
          <cell r="AB1924">
            <v>0.2</v>
          </cell>
          <cell r="AC1924">
            <v>2405</v>
          </cell>
          <cell r="AD1924">
            <v>4.16</v>
          </cell>
          <cell r="AE1924">
            <v>761.48476679999999</v>
          </cell>
        </row>
        <row r="1925">
          <cell r="C1925" t="str">
            <v>Uzbekistan</v>
          </cell>
          <cell r="D1925" t="str">
            <v>Uzbektelecom [Uzbekistan]</v>
          </cell>
          <cell r="E1925" t="str">
            <v>FTTB</v>
          </cell>
          <cell r="F1925" t="str">
            <v>Record - 1</v>
          </cell>
          <cell r="G1925" t="str">
            <v>Up to</v>
          </cell>
          <cell r="H1925">
            <v>1024</v>
          </cell>
          <cell r="I1925" t="str">
            <v>Kbps</v>
          </cell>
          <cell r="J1925">
            <v>1.024</v>
          </cell>
          <cell r="M1925">
            <v>2500</v>
          </cell>
          <cell r="N1925" t="str">
            <v>MB</v>
          </cell>
          <cell r="O1925">
            <v>2.5</v>
          </cell>
          <cell r="P1925" t="str">
            <v>UZS</v>
          </cell>
          <cell r="Q1925">
            <v>0</v>
          </cell>
          <cell r="R1925" t="str">
            <v>?</v>
          </cell>
          <cell r="S1925">
            <v>20000</v>
          </cell>
          <cell r="W1925" t="str">
            <v>No</v>
          </cell>
          <cell r="X1925" t="str">
            <v>No</v>
          </cell>
          <cell r="Y1925" t="str">
            <v>No</v>
          </cell>
          <cell r="AA1925" t="str">
            <v>Yes</v>
          </cell>
          <cell r="AB1925">
            <v>0.2</v>
          </cell>
          <cell r="AC1925">
            <v>2405</v>
          </cell>
          <cell r="AD1925">
            <v>8.32</v>
          </cell>
          <cell r="AE1925">
            <v>761.48476679999999</v>
          </cell>
        </row>
        <row r="1926">
          <cell r="C1926" t="str">
            <v>Uzbekistan</v>
          </cell>
          <cell r="D1926" t="str">
            <v>Uzbektelecom [Uzbekistan]</v>
          </cell>
          <cell r="E1926" t="str">
            <v>FTTB</v>
          </cell>
          <cell r="F1926" t="str">
            <v>Record - 2</v>
          </cell>
          <cell r="G1926" t="str">
            <v>Up to</v>
          </cell>
          <cell r="H1926">
            <v>2048</v>
          </cell>
          <cell r="I1926" t="str">
            <v>Kbps</v>
          </cell>
          <cell r="J1926">
            <v>2.048</v>
          </cell>
          <cell r="M1926">
            <v>3500</v>
          </cell>
          <cell r="N1926" t="str">
            <v>MB</v>
          </cell>
          <cell r="O1926">
            <v>3.5</v>
          </cell>
          <cell r="P1926" t="str">
            <v>UZS</v>
          </cell>
          <cell r="Q1926">
            <v>0</v>
          </cell>
          <cell r="R1926" t="str">
            <v>?</v>
          </cell>
          <cell r="S1926">
            <v>30000</v>
          </cell>
          <cell r="W1926" t="str">
            <v>No</v>
          </cell>
          <cell r="X1926" t="str">
            <v>No</v>
          </cell>
          <cell r="Y1926" t="str">
            <v>No</v>
          </cell>
          <cell r="AA1926" t="str">
            <v>Yes</v>
          </cell>
          <cell r="AB1926">
            <v>0.2</v>
          </cell>
          <cell r="AC1926">
            <v>2405</v>
          </cell>
          <cell r="AD1926">
            <v>12.47</v>
          </cell>
          <cell r="AE1926">
            <v>761.48476679999999</v>
          </cell>
        </row>
        <row r="1927">
          <cell r="C1927" t="str">
            <v>Uzbekistan</v>
          </cell>
          <cell r="D1927" t="str">
            <v>Uzbektelecom [Uzbekistan]</v>
          </cell>
          <cell r="E1927" t="str">
            <v>FTTB</v>
          </cell>
          <cell r="F1927" t="str">
            <v>Record - 3</v>
          </cell>
          <cell r="G1927" t="str">
            <v>Up to</v>
          </cell>
          <cell r="H1927">
            <v>4096</v>
          </cell>
          <cell r="I1927" t="str">
            <v>Kbps</v>
          </cell>
          <cell r="J1927">
            <v>4.0960000000000001</v>
          </cell>
          <cell r="M1927">
            <v>4500</v>
          </cell>
          <cell r="N1927" t="str">
            <v>MB</v>
          </cell>
          <cell r="O1927">
            <v>4.5</v>
          </cell>
          <cell r="P1927" t="str">
            <v>UZS</v>
          </cell>
          <cell r="Q1927">
            <v>0</v>
          </cell>
          <cell r="R1927" t="str">
            <v>?</v>
          </cell>
          <cell r="S1927">
            <v>45000</v>
          </cell>
          <cell r="W1927" t="str">
            <v>No</v>
          </cell>
          <cell r="X1927" t="str">
            <v>No</v>
          </cell>
          <cell r="Y1927" t="str">
            <v>No</v>
          </cell>
          <cell r="AA1927" t="str">
            <v>Yes</v>
          </cell>
          <cell r="AB1927">
            <v>0.2</v>
          </cell>
          <cell r="AC1927">
            <v>2405</v>
          </cell>
          <cell r="AD1927">
            <v>18.71</v>
          </cell>
          <cell r="AE1927">
            <v>761.48476679999999</v>
          </cell>
        </row>
        <row r="1928">
          <cell r="C1928" t="str">
            <v>Uzbekistan</v>
          </cell>
          <cell r="D1928" t="str">
            <v>Uzbektelecom [Uzbekistan]</v>
          </cell>
          <cell r="E1928" t="str">
            <v>FTTB</v>
          </cell>
          <cell r="F1928" t="str">
            <v>Record - 4</v>
          </cell>
          <cell r="G1928" t="str">
            <v>Up to</v>
          </cell>
          <cell r="H1928">
            <v>6144</v>
          </cell>
          <cell r="I1928" t="str">
            <v>Kbps</v>
          </cell>
          <cell r="J1928">
            <v>6.1440000000000001</v>
          </cell>
          <cell r="M1928">
            <v>5500</v>
          </cell>
          <cell r="N1928" t="str">
            <v>MB</v>
          </cell>
          <cell r="O1928">
            <v>5.5</v>
          </cell>
          <cell r="P1928" t="str">
            <v>UZS</v>
          </cell>
          <cell r="Q1928">
            <v>0</v>
          </cell>
          <cell r="R1928" t="str">
            <v>?</v>
          </cell>
          <cell r="S1928">
            <v>60000</v>
          </cell>
          <cell r="W1928" t="str">
            <v>No</v>
          </cell>
          <cell r="X1928" t="str">
            <v>No</v>
          </cell>
          <cell r="Y1928" t="str">
            <v>No</v>
          </cell>
          <cell r="AA1928" t="str">
            <v>Yes</v>
          </cell>
          <cell r="AB1928">
            <v>0.2</v>
          </cell>
          <cell r="AC1928">
            <v>2405</v>
          </cell>
          <cell r="AD1928">
            <v>24.95</v>
          </cell>
          <cell r="AE1928">
            <v>761.48476679999999</v>
          </cell>
        </row>
        <row r="1929">
          <cell r="C1929" t="str">
            <v>Uzbekistan</v>
          </cell>
          <cell r="D1929" t="str">
            <v>Uzbektelecom [Uzbekistan]</v>
          </cell>
          <cell r="E1929" t="str">
            <v>FTTB</v>
          </cell>
          <cell r="F1929" t="str">
            <v>Record - 5</v>
          </cell>
          <cell r="G1929" t="str">
            <v>Up to</v>
          </cell>
          <cell r="H1929">
            <v>8192</v>
          </cell>
          <cell r="I1929" t="str">
            <v>Kbps</v>
          </cell>
          <cell r="J1929">
            <v>8.1920000000000002</v>
          </cell>
          <cell r="M1929">
            <v>6500</v>
          </cell>
          <cell r="N1929" t="str">
            <v>MB</v>
          </cell>
          <cell r="O1929">
            <v>6.5</v>
          </cell>
          <cell r="P1929" t="str">
            <v>UZS</v>
          </cell>
          <cell r="Q1929">
            <v>0</v>
          </cell>
          <cell r="R1929" t="str">
            <v>?</v>
          </cell>
          <cell r="S1929">
            <v>80000</v>
          </cell>
          <cell r="W1929" t="str">
            <v>No</v>
          </cell>
          <cell r="X1929" t="str">
            <v>No</v>
          </cell>
          <cell r="Y1929" t="str">
            <v>No</v>
          </cell>
          <cell r="AA1929" t="str">
            <v>Yes</v>
          </cell>
          <cell r="AB1929">
            <v>0.2</v>
          </cell>
          <cell r="AC1929">
            <v>2405</v>
          </cell>
          <cell r="AD1929">
            <v>33.26</v>
          </cell>
          <cell r="AE1929">
            <v>761.48476679999999</v>
          </cell>
        </row>
        <row r="1930">
          <cell r="C1930" t="str">
            <v>Uzbekistan</v>
          </cell>
          <cell r="D1930" t="str">
            <v>Uzbektelecom [Uzbekistan]</v>
          </cell>
          <cell r="E1930" t="str">
            <v>FTTB</v>
          </cell>
          <cell r="F1930" t="str">
            <v>Record - 6</v>
          </cell>
          <cell r="G1930" t="str">
            <v>Up to</v>
          </cell>
          <cell r="H1930">
            <v>8192</v>
          </cell>
          <cell r="I1930" t="str">
            <v>Kbps</v>
          </cell>
          <cell r="J1930">
            <v>8.1920000000000002</v>
          </cell>
          <cell r="M1930">
            <v>12000</v>
          </cell>
          <cell r="N1930" t="str">
            <v>MB</v>
          </cell>
          <cell r="O1930">
            <v>12</v>
          </cell>
          <cell r="P1930" t="str">
            <v>UZS</v>
          </cell>
          <cell r="Q1930">
            <v>0</v>
          </cell>
          <cell r="R1930" t="str">
            <v>?</v>
          </cell>
          <cell r="S1930">
            <v>150000</v>
          </cell>
          <cell r="W1930" t="str">
            <v>No</v>
          </cell>
          <cell r="X1930" t="str">
            <v>No</v>
          </cell>
          <cell r="Y1930" t="str">
            <v>No</v>
          </cell>
          <cell r="AA1930" t="str">
            <v>Yes</v>
          </cell>
          <cell r="AB1930">
            <v>0.2</v>
          </cell>
          <cell r="AC1930">
            <v>2405</v>
          </cell>
          <cell r="AD1930">
            <v>62.37</v>
          </cell>
          <cell r="AE1930">
            <v>761.48476679999999</v>
          </cell>
        </row>
        <row r="1931">
          <cell r="C1931" t="str">
            <v>Uzbekistan</v>
          </cell>
          <cell r="D1931" t="str">
            <v>Uzbektelecom [Uzbekistan]</v>
          </cell>
          <cell r="E1931" t="str">
            <v>FTTB</v>
          </cell>
          <cell r="F1931" t="str">
            <v>Record Night - 1</v>
          </cell>
          <cell r="G1931" t="str">
            <v>Up to</v>
          </cell>
          <cell r="H1931">
            <v>2048</v>
          </cell>
          <cell r="I1931" t="str">
            <v>Kbps</v>
          </cell>
          <cell r="J1931">
            <v>2.048</v>
          </cell>
          <cell r="M1931">
            <v>0</v>
          </cell>
          <cell r="N1931" t="str">
            <v>MB</v>
          </cell>
          <cell r="O1931">
            <v>0</v>
          </cell>
          <cell r="P1931" t="str">
            <v>UZS</v>
          </cell>
          <cell r="Q1931">
            <v>0</v>
          </cell>
          <cell r="R1931" t="str">
            <v>?</v>
          </cell>
          <cell r="S1931">
            <v>50000</v>
          </cell>
          <cell r="W1931" t="str">
            <v>No</v>
          </cell>
          <cell r="X1931" t="str">
            <v>No</v>
          </cell>
          <cell r="Y1931" t="str">
            <v>No</v>
          </cell>
          <cell r="AA1931" t="str">
            <v>Yes</v>
          </cell>
          <cell r="AB1931">
            <v>0.2</v>
          </cell>
          <cell r="AC1931">
            <v>2405</v>
          </cell>
          <cell r="AD1931">
            <v>20.79</v>
          </cell>
          <cell r="AE1931">
            <v>761.48476679999999</v>
          </cell>
        </row>
        <row r="1932">
          <cell r="C1932" t="str">
            <v>Uzbekistan</v>
          </cell>
          <cell r="D1932" t="str">
            <v>Uzbektelecom [Uzbekistan]</v>
          </cell>
          <cell r="E1932" t="str">
            <v>FTTB</v>
          </cell>
          <cell r="F1932" t="str">
            <v>Record Night - 2</v>
          </cell>
          <cell r="G1932" t="str">
            <v>Up to</v>
          </cell>
          <cell r="H1932">
            <v>4096</v>
          </cell>
          <cell r="I1932" t="str">
            <v>Kbps</v>
          </cell>
          <cell r="J1932">
            <v>4.0960000000000001</v>
          </cell>
          <cell r="M1932">
            <v>0</v>
          </cell>
          <cell r="N1932" t="str">
            <v>MB</v>
          </cell>
          <cell r="O1932">
            <v>0</v>
          </cell>
          <cell r="P1932" t="str">
            <v>UZS</v>
          </cell>
          <cell r="Q1932">
            <v>0</v>
          </cell>
          <cell r="R1932" t="str">
            <v>?</v>
          </cell>
          <cell r="S1932">
            <v>100000</v>
          </cell>
          <cell r="W1932" t="str">
            <v>No</v>
          </cell>
          <cell r="X1932" t="str">
            <v>No</v>
          </cell>
          <cell r="Y1932" t="str">
            <v>No</v>
          </cell>
          <cell r="AA1932" t="str">
            <v>Yes</v>
          </cell>
          <cell r="AB1932">
            <v>0.2</v>
          </cell>
          <cell r="AC1932">
            <v>2405</v>
          </cell>
          <cell r="AD1932">
            <v>41.58</v>
          </cell>
          <cell r="AE1932">
            <v>761.48476679999999</v>
          </cell>
        </row>
        <row r="1933">
          <cell r="C1933" t="str">
            <v>Venezuela</v>
          </cell>
          <cell r="D1933" t="str">
            <v>Inter [Venezuela]</v>
          </cell>
          <cell r="E1933" t="str">
            <v>Cable</v>
          </cell>
          <cell r="F1933" t="str">
            <v>bandaancha</v>
          </cell>
          <cell r="H1933">
            <v>1</v>
          </cell>
          <cell r="I1933" t="str">
            <v>Mbps</v>
          </cell>
          <cell r="J1933">
            <v>1</v>
          </cell>
          <cell r="K1933">
            <v>128</v>
          </cell>
          <cell r="L1933" t="str">
            <v>Kbps</v>
          </cell>
          <cell r="P1933" t="str">
            <v>VEF</v>
          </cell>
          <cell r="Q1933" t="str">
            <v>?</v>
          </cell>
          <cell r="R1933" t="str">
            <v>?</v>
          </cell>
          <cell r="S1933">
            <v>277</v>
          </cell>
          <cell r="W1933" t="str">
            <v>No</v>
          </cell>
          <cell r="X1933" t="str">
            <v>No</v>
          </cell>
          <cell r="Y1933" t="str">
            <v>No</v>
          </cell>
          <cell r="AA1933" t="str">
            <v>?</v>
          </cell>
          <cell r="AB1933">
            <v>0.12</v>
          </cell>
          <cell r="AC1933">
            <v>6.3</v>
          </cell>
          <cell r="AD1933">
            <v>43.97</v>
          </cell>
          <cell r="AE1933">
            <v>4.7917340719999997</v>
          </cell>
        </row>
        <row r="1934">
          <cell r="C1934" t="str">
            <v>Venezuela</v>
          </cell>
          <cell r="D1934" t="str">
            <v>Inter [Venezuela]</v>
          </cell>
          <cell r="E1934" t="str">
            <v>Cable</v>
          </cell>
          <cell r="F1934" t="str">
            <v>bandaancha</v>
          </cell>
          <cell r="H1934">
            <v>2</v>
          </cell>
          <cell r="I1934" t="str">
            <v>Mbps</v>
          </cell>
          <cell r="J1934">
            <v>2</v>
          </cell>
          <cell r="K1934">
            <v>384</v>
          </cell>
          <cell r="L1934" t="str">
            <v>Kbps</v>
          </cell>
          <cell r="P1934" t="str">
            <v>VEF</v>
          </cell>
          <cell r="Q1934" t="str">
            <v>?</v>
          </cell>
          <cell r="R1934" t="str">
            <v>?</v>
          </cell>
          <cell r="S1934">
            <v>362</v>
          </cell>
          <cell r="W1934" t="str">
            <v>No</v>
          </cell>
          <cell r="X1934" t="str">
            <v>No</v>
          </cell>
          <cell r="Y1934" t="str">
            <v>No</v>
          </cell>
          <cell r="AA1934" t="str">
            <v>?</v>
          </cell>
          <cell r="AB1934">
            <v>0.12</v>
          </cell>
          <cell r="AC1934">
            <v>6.3</v>
          </cell>
          <cell r="AD1934">
            <v>57.46</v>
          </cell>
          <cell r="AE1934">
            <v>4.7917340719999997</v>
          </cell>
        </row>
        <row r="1935">
          <cell r="C1935" t="str">
            <v>Venezuela</v>
          </cell>
          <cell r="D1935" t="str">
            <v>Inter [Venezuela]</v>
          </cell>
          <cell r="E1935" t="str">
            <v>Cable</v>
          </cell>
          <cell r="F1935" t="str">
            <v>fibrainter</v>
          </cell>
          <cell r="H1935">
            <v>4</v>
          </cell>
          <cell r="I1935" t="str">
            <v>Mbps</v>
          </cell>
          <cell r="J1935">
            <v>4</v>
          </cell>
          <cell r="K1935">
            <v>768</v>
          </cell>
          <cell r="L1935" t="str">
            <v>Kbps</v>
          </cell>
          <cell r="P1935" t="str">
            <v>VEF</v>
          </cell>
          <cell r="Q1935" t="str">
            <v>?</v>
          </cell>
          <cell r="R1935" t="str">
            <v>?</v>
          </cell>
          <cell r="S1935">
            <v>755</v>
          </cell>
          <cell r="W1935" t="str">
            <v>No</v>
          </cell>
          <cell r="X1935" t="str">
            <v>No</v>
          </cell>
          <cell r="Y1935" t="str">
            <v>No</v>
          </cell>
          <cell r="AA1935" t="str">
            <v>?</v>
          </cell>
          <cell r="AB1935">
            <v>0.12</v>
          </cell>
          <cell r="AC1935">
            <v>6.3</v>
          </cell>
          <cell r="AD1935">
            <v>119.84</v>
          </cell>
          <cell r="AE1935">
            <v>4.7917340719999997</v>
          </cell>
        </row>
        <row r="1936">
          <cell r="C1936" t="str">
            <v>Viet Nam</v>
          </cell>
          <cell r="D1936" t="str">
            <v>VNPT [Viet Nam]</v>
          </cell>
          <cell r="E1936" t="str">
            <v>ADSL</v>
          </cell>
          <cell r="F1936" t="str">
            <v>MegaBasic</v>
          </cell>
          <cell r="H1936">
            <v>2.5</v>
          </cell>
          <cell r="I1936" t="str">
            <v>Mbps</v>
          </cell>
          <cell r="J1936">
            <v>2.5</v>
          </cell>
          <cell r="K1936">
            <v>512</v>
          </cell>
          <cell r="L1936" t="str">
            <v>Kbps</v>
          </cell>
          <cell r="M1936">
            <v>400</v>
          </cell>
          <cell r="N1936" t="str">
            <v>MB</v>
          </cell>
          <cell r="O1936">
            <v>0.4</v>
          </cell>
          <cell r="P1936" t="str">
            <v>VND</v>
          </cell>
          <cell r="Q1936" t="str">
            <v>?</v>
          </cell>
          <cell r="R1936" t="str">
            <v>?</v>
          </cell>
          <cell r="S1936">
            <v>18181</v>
          </cell>
          <cell r="W1936" t="str">
            <v>Yes</v>
          </cell>
          <cell r="X1936" t="str">
            <v>No</v>
          </cell>
          <cell r="Y1936" t="str">
            <v>No</v>
          </cell>
          <cell r="AA1936" t="str">
            <v>?</v>
          </cell>
          <cell r="AB1936">
            <v>0.1</v>
          </cell>
          <cell r="AC1936">
            <v>21200</v>
          </cell>
          <cell r="AD1936">
            <v>0.86</v>
          </cell>
          <cell r="AE1936">
            <v>7548.3511179999996</v>
          </cell>
        </row>
        <row r="1937">
          <cell r="C1937" t="str">
            <v>Viet Nam</v>
          </cell>
          <cell r="D1937" t="str">
            <v>VNPT [Viet Nam]</v>
          </cell>
          <cell r="E1937" t="str">
            <v>ADSL</v>
          </cell>
          <cell r="F1937" t="str">
            <v>MegaBasic</v>
          </cell>
          <cell r="H1937">
            <v>2.5</v>
          </cell>
          <cell r="I1937" t="str">
            <v>Mbps</v>
          </cell>
          <cell r="J1937">
            <v>2.5</v>
          </cell>
          <cell r="K1937">
            <v>512</v>
          </cell>
          <cell r="L1937" t="str">
            <v>Kbps</v>
          </cell>
          <cell r="M1937">
            <v>550</v>
          </cell>
          <cell r="N1937" t="str">
            <v>MB</v>
          </cell>
          <cell r="O1937">
            <v>0.55000000000000004</v>
          </cell>
          <cell r="P1937" t="str">
            <v>VND</v>
          </cell>
          <cell r="Q1937" t="str">
            <v>?</v>
          </cell>
          <cell r="R1937" t="str">
            <v>?</v>
          </cell>
          <cell r="S1937">
            <v>29000</v>
          </cell>
          <cell r="W1937" t="str">
            <v>Yes</v>
          </cell>
          <cell r="X1937" t="str">
            <v>No</v>
          </cell>
          <cell r="Y1937" t="str">
            <v>No</v>
          </cell>
          <cell r="AA1937" t="str">
            <v>?</v>
          </cell>
          <cell r="AB1937">
            <v>0.1</v>
          </cell>
          <cell r="AC1937">
            <v>21200</v>
          </cell>
          <cell r="AD1937">
            <v>1.37</v>
          </cell>
          <cell r="AE1937">
            <v>7548.3511179999996</v>
          </cell>
        </row>
        <row r="1938">
          <cell r="C1938" t="str">
            <v>Viet Nam</v>
          </cell>
          <cell r="D1938" t="str">
            <v>VNPT [Viet Nam]</v>
          </cell>
          <cell r="E1938" t="str">
            <v>ADSL</v>
          </cell>
          <cell r="F1938" t="str">
            <v>MegaBasic</v>
          </cell>
          <cell r="H1938">
            <v>2.5</v>
          </cell>
          <cell r="I1938" t="str">
            <v>Mbps</v>
          </cell>
          <cell r="J1938">
            <v>2.5</v>
          </cell>
          <cell r="K1938">
            <v>512</v>
          </cell>
          <cell r="L1938" t="str">
            <v>Kbps</v>
          </cell>
          <cell r="M1938" t="str">
            <v>Unlimited</v>
          </cell>
          <cell r="O1938" t="str">
            <v>Unlimited</v>
          </cell>
          <cell r="P1938" t="str">
            <v>VND</v>
          </cell>
          <cell r="Q1938" t="str">
            <v>?</v>
          </cell>
          <cell r="R1938" t="str">
            <v>?</v>
          </cell>
          <cell r="S1938">
            <v>150000</v>
          </cell>
          <cell r="W1938" t="str">
            <v>Yes</v>
          </cell>
          <cell r="X1938" t="str">
            <v>No</v>
          </cell>
          <cell r="Y1938" t="str">
            <v>No</v>
          </cell>
          <cell r="AA1938" t="str">
            <v>?</v>
          </cell>
          <cell r="AB1938">
            <v>0.1</v>
          </cell>
          <cell r="AC1938">
            <v>21200</v>
          </cell>
          <cell r="AD1938">
            <v>7.08</v>
          </cell>
          <cell r="AE1938">
            <v>7548.3511179999996</v>
          </cell>
        </row>
        <row r="1939">
          <cell r="C1939" t="str">
            <v>Viet Nam</v>
          </cell>
          <cell r="D1939" t="str">
            <v>VNPT [Viet Nam]</v>
          </cell>
          <cell r="E1939" t="str">
            <v>ADSL</v>
          </cell>
          <cell r="F1939" t="str">
            <v>MegaEasy</v>
          </cell>
          <cell r="H1939">
            <v>4</v>
          </cell>
          <cell r="I1939" t="str">
            <v>Mbps</v>
          </cell>
          <cell r="J1939">
            <v>4</v>
          </cell>
          <cell r="K1939">
            <v>512</v>
          </cell>
          <cell r="L1939" t="str">
            <v>Kbps</v>
          </cell>
          <cell r="M1939">
            <v>0</v>
          </cell>
          <cell r="N1939" t="str">
            <v>MB</v>
          </cell>
          <cell r="O1939">
            <v>0</v>
          </cell>
          <cell r="P1939" t="str">
            <v>VND</v>
          </cell>
          <cell r="Q1939" t="str">
            <v>?</v>
          </cell>
          <cell r="R1939" t="str">
            <v>?</v>
          </cell>
          <cell r="S1939">
            <v>24000</v>
          </cell>
          <cell r="W1939" t="str">
            <v>Yes</v>
          </cell>
          <cell r="X1939" t="str">
            <v>No</v>
          </cell>
          <cell r="Y1939" t="str">
            <v>No</v>
          </cell>
          <cell r="AA1939" t="str">
            <v>?</v>
          </cell>
          <cell r="AB1939">
            <v>0.1</v>
          </cell>
          <cell r="AC1939">
            <v>21200</v>
          </cell>
          <cell r="AD1939">
            <v>1.1299999999999999</v>
          </cell>
          <cell r="AE1939">
            <v>7548.3511179999996</v>
          </cell>
        </row>
        <row r="1940">
          <cell r="C1940" t="str">
            <v>Viet Nam</v>
          </cell>
          <cell r="D1940" t="str">
            <v>VNPT [Viet Nam]</v>
          </cell>
          <cell r="E1940" t="str">
            <v>ADSL</v>
          </cell>
          <cell r="F1940" t="str">
            <v>MegaEasy</v>
          </cell>
          <cell r="H1940">
            <v>4</v>
          </cell>
          <cell r="I1940" t="str">
            <v>Mbps</v>
          </cell>
          <cell r="J1940">
            <v>4</v>
          </cell>
          <cell r="K1940">
            <v>512</v>
          </cell>
          <cell r="L1940" t="str">
            <v>Kbps</v>
          </cell>
          <cell r="M1940">
            <v>750</v>
          </cell>
          <cell r="N1940" t="str">
            <v>MB</v>
          </cell>
          <cell r="O1940">
            <v>0.75</v>
          </cell>
          <cell r="P1940" t="str">
            <v>VND</v>
          </cell>
          <cell r="Q1940" t="str">
            <v>?</v>
          </cell>
          <cell r="R1940" t="str">
            <v>?</v>
          </cell>
          <cell r="S1940">
            <v>49000</v>
          </cell>
          <cell r="W1940" t="str">
            <v>Yes</v>
          </cell>
          <cell r="X1940" t="str">
            <v>No</v>
          </cell>
          <cell r="Y1940" t="str">
            <v>No</v>
          </cell>
          <cell r="AA1940" t="str">
            <v>?</v>
          </cell>
          <cell r="AB1940">
            <v>0.1</v>
          </cell>
          <cell r="AC1940">
            <v>21200</v>
          </cell>
          <cell r="AD1940">
            <v>2.31</v>
          </cell>
          <cell r="AE1940">
            <v>7548.3511179999996</v>
          </cell>
        </row>
        <row r="1941">
          <cell r="C1941" t="str">
            <v>Viet Nam</v>
          </cell>
          <cell r="D1941" t="str">
            <v>VNPT [Viet Nam]</v>
          </cell>
          <cell r="E1941" t="str">
            <v>ADSL</v>
          </cell>
          <cell r="F1941" t="str">
            <v>MegaEasy</v>
          </cell>
          <cell r="H1941">
            <v>4</v>
          </cell>
          <cell r="I1941" t="str">
            <v>Mbps</v>
          </cell>
          <cell r="J1941">
            <v>4</v>
          </cell>
          <cell r="K1941">
            <v>512</v>
          </cell>
          <cell r="L1941" t="str">
            <v>Kbps</v>
          </cell>
          <cell r="M1941" t="str">
            <v>Unlimited</v>
          </cell>
          <cell r="O1941" t="str">
            <v>Unlimited</v>
          </cell>
          <cell r="P1941" t="str">
            <v>VND</v>
          </cell>
          <cell r="Q1941" t="str">
            <v>?</v>
          </cell>
          <cell r="R1941" t="str">
            <v>?</v>
          </cell>
          <cell r="S1941">
            <v>250000</v>
          </cell>
          <cell r="W1941" t="str">
            <v>Yes</v>
          </cell>
          <cell r="X1941" t="str">
            <v>No</v>
          </cell>
          <cell r="Y1941" t="str">
            <v>No</v>
          </cell>
          <cell r="AA1941" t="str">
            <v>?</v>
          </cell>
          <cell r="AB1941">
            <v>0.1</v>
          </cell>
          <cell r="AC1941">
            <v>21200</v>
          </cell>
          <cell r="AD1941">
            <v>11.79</v>
          </cell>
          <cell r="AE1941">
            <v>7548.3511179999996</v>
          </cell>
        </row>
        <row r="1942">
          <cell r="C1942" t="str">
            <v>Viet Nam</v>
          </cell>
          <cell r="D1942" t="str">
            <v>VNPT [Viet Nam]</v>
          </cell>
          <cell r="E1942" t="str">
            <v>ADSL</v>
          </cell>
          <cell r="F1942" t="str">
            <v>MegaFamily</v>
          </cell>
          <cell r="H1942">
            <v>5</v>
          </cell>
          <cell r="I1942" t="str">
            <v>Mbps</v>
          </cell>
          <cell r="J1942">
            <v>5</v>
          </cell>
          <cell r="K1942">
            <v>640</v>
          </cell>
          <cell r="L1942" t="str">
            <v>Kbps</v>
          </cell>
          <cell r="M1942">
            <v>0</v>
          </cell>
          <cell r="N1942" t="str">
            <v>MB</v>
          </cell>
          <cell r="O1942">
            <v>0</v>
          </cell>
          <cell r="P1942" t="str">
            <v>VND</v>
          </cell>
          <cell r="Q1942" t="str">
            <v>?</v>
          </cell>
          <cell r="R1942" t="str">
            <v>?</v>
          </cell>
          <cell r="S1942">
            <v>35000</v>
          </cell>
          <cell r="W1942" t="str">
            <v>Yes</v>
          </cell>
          <cell r="X1942" t="str">
            <v>No</v>
          </cell>
          <cell r="Y1942" t="str">
            <v>No</v>
          </cell>
          <cell r="AA1942" t="str">
            <v>?</v>
          </cell>
          <cell r="AB1942">
            <v>0.1</v>
          </cell>
          <cell r="AC1942">
            <v>21200</v>
          </cell>
          <cell r="AD1942">
            <v>1.65</v>
          </cell>
          <cell r="AE1942">
            <v>7548.3511179999996</v>
          </cell>
        </row>
        <row r="1943">
          <cell r="C1943" t="str">
            <v>Viet Nam</v>
          </cell>
          <cell r="D1943" t="str">
            <v>VNPT [Viet Nam]</v>
          </cell>
          <cell r="E1943" t="str">
            <v>ADSL</v>
          </cell>
          <cell r="F1943" t="str">
            <v>MegaFamily</v>
          </cell>
          <cell r="H1943">
            <v>5</v>
          </cell>
          <cell r="I1943" t="str">
            <v>Mbps</v>
          </cell>
          <cell r="J1943">
            <v>5</v>
          </cell>
          <cell r="K1943">
            <v>640</v>
          </cell>
          <cell r="L1943" t="str">
            <v>Kbps</v>
          </cell>
          <cell r="M1943">
            <v>1</v>
          </cell>
          <cell r="N1943" t="str">
            <v>GB</v>
          </cell>
          <cell r="O1943">
            <v>1</v>
          </cell>
          <cell r="P1943" t="str">
            <v>VND</v>
          </cell>
          <cell r="Q1943" t="str">
            <v>?</v>
          </cell>
          <cell r="R1943" t="str">
            <v>?</v>
          </cell>
          <cell r="S1943">
            <v>79000</v>
          </cell>
          <cell r="W1943" t="str">
            <v>Yes</v>
          </cell>
          <cell r="X1943" t="str">
            <v>No</v>
          </cell>
          <cell r="Y1943" t="str">
            <v>No</v>
          </cell>
          <cell r="AA1943" t="str">
            <v>?</v>
          </cell>
          <cell r="AB1943">
            <v>0.1</v>
          </cell>
          <cell r="AC1943">
            <v>21200</v>
          </cell>
          <cell r="AD1943">
            <v>3.73</v>
          </cell>
          <cell r="AE1943">
            <v>7548.3511179999996</v>
          </cell>
        </row>
        <row r="1944">
          <cell r="C1944" t="str">
            <v>Viet Nam</v>
          </cell>
          <cell r="D1944" t="str">
            <v>VNPT [Viet Nam]</v>
          </cell>
          <cell r="E1944" t="str">
            <v>ADSL</v>
          </cell>
          <cell r="F1944" t="str">
            <v>MegaFamily</v>
          </cell>
          <cell r="H1944">
            <v>5</v>
          </cell>
          <cell r="I1944" t="str">
            <v>Mbps</v>
          </cell>
          <cell r="J1944">
            <v>5</v>
          </cell>
          <cell r="K1944">
            <v>640</v>
          </cell>
          <cell r="L1944" t="str">
            <v>Kbps</v>
          </cell>
          <cell r="M1944" t="str">
            <v>Unlimited</v>
          </cell>
          <cell r="O1944" t="str">
            <v>Unlimited</v>
          </cell>
          <cell r="P1944" t="str">
            <v>VND</v>
          </cell>
          <cell r="Q1944" t="str">
            <v>?</v>
          </cell>
          <cell r="R1944" t="str">
            <v>?</v>
          </cell>
          <cell r="S1944">
            <v>350000</v>
          </cell>
          <cell r="W1944" t="str">
            <v>Yes</v>
          </cell>
          <cell r="X1944" t="str">
            <v>No</v>
          </cell>
          <cell r="Y1944" t="str">
            <v>No</v>
          </cell>
          <cell r="AA1944" t="str">
            <v>?</v>
          </cell>
          <cell r="AB1944">
            <v>0.1</v>
          </cell>
          <cell r="AC1944">
            <v>21200</v>
          </cell>
          <cell r="AD1944">
            <v>16.510000000000002</v>
          </cell>
          <cell r="AE1944">
            <v>7548.3511179999996</v>
          </cell>
        </row>
        <row r="1945">
          <cell r="C1945" t="str">
            <v>Viet Nam</v>
          </cell>
          <cell r="D1945" t="str">
            <v>VNPT [Viet Nam]</v>
          </cell>
          <cell r="E1945" t="str">
            <v>ADSL</v>
          </cell>
          <cell r="F1945" t="str">
            <v>MegaMaxi</v>
          </cell>
          <cell r="H1945">
            <v>8</v>
          </cell>
          <cell r="I1945" t="str">
            <v>Mbps</v>
          </cell>
          <cell r="J1945">
            <v>8</v>
          </cell>
          <cell r="K1945">
            <v>640</v>
          </cell>
          <cell r="L1945" t="str">
            <v>Kbps</v>
          </cell>
          <cell r="M1945">
            <v>0</v>
          </cell>
          <cell r="N1945" t="str">
            <v>MB</v>
          </cell>
          <cell r="O1945">
            <v>0</v>
          </cell>
          <cell r="P1945" t="str">
            <v>VND</v>
          </cell>
          <cell r="Q1945" t="str">
            <v>?</v>
          </cell>
          <cell r="R1945" t="str">
            <v>?</v>
          </cell>
          <cell r="S1945">
            <v>100000</v>
          </cell>
          <cell r="W1945" t="str">
            <v>Yes</v>
          </cell>
          <cell r="X1945" t="str">
            <v>No</v>
          </cell>
          <cell r="Y1945" t="str">
            <v>No</v>
          </cell>
          <cell r="AA1945" t="str">
            <v>?</v>
          </cell>
          <cell r="AB1945">
            <v>0.1</v>
          </cell>
          <cell r="AC1945">
            <v>21200</v>
          </cell>
          <cell r="AD1945">
            <v>4.72</v>
          </cell>
          <cell r="AE1945">
            <v>7548.3511179999996</v>
          </cell>
        </row>
        <row r="1946">
          <cell r="C1946" t="str">
            <v>Viet Nam</v>
          </cell>
          <cell r="D1946" t="str">
            <v>VNPT [Viet Nam]</v>
          </cell>
          <cell r="E1946" t="str">
            <v>ADSL</v>
          </cell>
          <cell r="F1946" t="str">
            <v>MegaMaxi</v>
          </cell>
          <cell r="H1946">
            <v>8</v>
          </cell>
          <cell r="I1946" t="str">
            <v>Mbps</v>
          </cell>
          <cell r="J1946">
            <v>8</v>
          </cell>
          <cell r="K1946">
            <v>640</v>
          </cell>
          <cell r="L1946" t="str">
            <v>Kbps</v>
          </cell>
          <cell r="M1946" t="str">
            <v>Unlimited</v>
          </cell>
          <cell r="O1946" t="str">
            <v>Unlimited</v>
          </cell>
          <cell r="P1946" t="str">
            <v>VND</v>
          </cell>
          <cell r="Q1946" t="str">
            <v>?</v>
          </cell>
          <cell r="R1946" t="str">
            <v>?</v>
          </cell>
          <cell r="S1946">
            <v>900000</v>
          </cell>
          <cell r="W1946" t="str">
            <v>Yes</v>
          </cell>
          <cell r="X1946" t="str">
            <v>No</v>
          </cell>
          <cell r="Y1946" t="str">
            <v>No</v>
          </cell>
          <cell r="AA1946" t="str">
            <v>?</v>
          </cell>
          <cell r="AB1946">
            <v>0.1</v>
          </cell>
          <cell r="AC1946">
            <v>21200</v>
          </cell>
          <cell r="AD1946">
            <v>42.45</v>
          </cell>
          <cell r="AE1946">
            <v>7548.3511179999996</v>
          </cell>
        </row>
        <row r="1947">
          <cell r="C1947" t="str">
            <v>Viet Nam</v>
          </cell>
          <cell r="D1947" t="str">
            <v>VNPT [Viet Nam]</v>
          </cell>
          <cell r="E1947" t="str">
            <v>ADSL</v>
          </cell>
          <cell r="F1947" t="str">
            <v>MegaPro</v>
          </cell>
          <cell r="H1947">
            <v>10</v>
          </cell>
          <cell r="I1947" t="str">
            <v>Mbps</v>
          </cell>
          <cell r="J1947">
            <v>10</v>
          </cell>
          <cell r="K1947">
            <v>640</v>
          </cell>
          <cell r="L1947" t="str">
            <v>Kbps</v>
          </cell>
          <cell r="M1947">
            <v>0</v>
          </cell>
          <cell r="N1947" t="str">
            <v>MB</v>
          </cell>
          <cell r="O1947">
            <v>0</v>
          </cell>
          <cell r="P1947" t="str">
            <v>VND</v>
          </cell>
          <cell r="Q1947" t="str">
            <v>?</v>
          </cell>
          <cell r="R1947" t="str">
            <v>?</v>
          </cell>
          <cell r="S1947">
            <v>200000</v>
          </cell>
          <cell r="W1947" t="str">
            <v>Yes</v>
          </cell>
          <cell r="X1947" t="str">
            <v>No</v>
          </cell>
          <cell r="Y1947" t="str">
            <v>No</v>
          </cell>
          <cell r="AA1947" t="str">
            <v>?</v>
          </cell>
          <cell r="AB1947">
            <v>0.1</v>
          </cell>
          <cell r="AC1947">
            <v>21200</v>
          </cell>
          <cell r="AD1947">
            <v>9.43</v>
          </cell>
          <cell r="AE1947">
            <v>7548.3511179999996</v>
          </cell>
        </row>
        <row r="1948">
          <cell r="C1948" t="str">
            <v>Viet Nam</v>
          </cell>
          <cell r="D1948" t="str">
            <v>VNPT [Viet Nam]</v>
          </cell>
          <cell r="E1948" t="str">
            <v>ADSL</v>
          </cell>
          <cell r="F1948" t="str">
            <v>MegaPro</v>
          </cell>
          <cell r="H1948">
            <v>10</v>
          </cell>
          <cell r="I1948" t="str">
            <v>Mbps</v>
          </cell>
          <cell r="J1948">
            <v>10</v>
          </cell>
          <cell r="K1948">
            <v>640</v>
          </cell>
          <cell r="L1948" t="str">
            <v>Kbps</v>
          </cell>
          <cell r="M1948" t="str">
            <v>Unlimited</v>
          </cell>
          <cell r="O1948" t="str">
            <v>Unlimited</v>
          </cell>
          <cell r="P1948" t="str">
            <v>VND</v>
          </cell>
          <cell r="Q1948" t="str">
            <v>?</v>
          </cell>
          <cell r="R1948" t="str">
            <v>?</v>
          </cell>
          <cell r="S1948">
            <v>1400000</v>
          </cell>
          <cell r="W1948" t="str">
            <v>Yes</v>
          </cell>
          <cell r="X1948" t="str">
            <v>No</v>
          </cell>
          <cell r="Y1948" t="str">
            <v>No</v>
          </cell>
          <cell r="AA1948" t="str">
            <v>?</v>
          </cell>
          <cell r="AB1948">
            <v>0.1</v>
          </cell>
          <cell r="AC1948">
            <v>21200</v>
          </cell>
          <cell r="AD1948">
            <v>66.040000000000006</v>
          </cell>
          <cell r="AE1948">
            <v>7548.3511179999996</v>
          </cell>
        </row>
        <row r="1949">
          <cell r="C1949" t="str">
            <v>Viet Nam</v>
          </cell>
          <cell r="D1949" t="str">
            <v>Viettel [Viet Nam]</v>
          </cell>
          <cell r="E1949" t="str">
            <v>ADSL</v>
          </cell>
          <cell r="F1949" t="str">
            <v>Home N+</v>
          </cell>
          <cell r="H1949">
            <v>3</v>
          </cell>
          <cell r="I1949" t="str">
            <v>Mbps</v>
          </cell>
          <cell r="J1949">
            <v>3</v>
          </cell>
          <cell r="K1949">
            <v>512</v>
          </cell>
          <cell r="L1949" t="str">
            <v>Kbps</v>
          </cell>
          <cell r="M1949" t="str">
            <v>Unlimited</v>
          </cell>
          <cell r="O1949" t="str">
            <v>Unlimited</v>
          </cell>
          <cell r="P1949" t="str">
            <v>VND</v>
          </cell>
          <cell r="Q1949">
            <v>0</v>
          </cell>
          <cell r="R1949">
            <v>300000</v>
          </cell>
          <cell r="S1949">
            <v>230000</v>
          </cell>
          <cell r="W1949" t="str">
            <v>Yes</v>
          </cell>
          <cell r="X1949" t="str">
            <v>No</v>
          </cell>
          <cell r="Y1949" t="str">
            <v>No</v>
          </cell>
          <cell r="AA1949" t="str">
            <v>No</v>
          </cell>
          <cell r="AB1949">
            <v>0.1</v>
          </cell>
          <cell r="AC1949">
            <v>21200</v>
          </cell>
          <cell r="AD1949">
            <v>10.85</v>
          </cell>
          <cell r="AE1949">
            <v>7548.3511179999996</v>
          </cell>
        </row>
        <row r="1950">
          <cell r="C1950" t="str">
            <v>Viet Nam</v>
          </cell>
          <cell r="D1950" t="str">
            <v>Viettel [Viet Nam]</v>
          </cell>
          <cell r="E1950" t="str">
            <v>ADSL</v>
          </cell>
          <cell r="F1950" t="str">
            <v>Home E+</v>
          </cell>
          <cell r="H1950">
            <v>4</v>
          </cell>
          <cell r="I1950" t="str">
            <v>Mbps</v>
          </cell>
          <cell r="J1950">
            <v>4</v>
          </cell>
          <cell r="K1950">
            <v>512</v>
          </cell>
          <cell r="L1950" t="str">
            <v>Kbps</v>
          </cell>
          <cell r="M1950" t="str">
            <v>Unlimited</v>
          </cell>
          <cell r="O1950" t="str">
            <v>Unlimited</v>
          </cell>
          <cell r="P1950" t="str">
            <v>VND</v>
          </cell>
          <cell r="Q1950">
            <v>0</v>
          </cell>
          <cell r="R1950">
            <v>300000</v>
          </cell>
          <cell r="S1950">
            <v>300000</v>
          </cell>
          <cell r="W1950" t="str">
            <v>Yes</v>
          </cell>
          <cell r="X1950" t="str">
            <v>No</v>
          </cell>
          <cell r="Y1950" t="str">
            <v>No</v>
          </cell>
          <cell r="AA1950" t="str">
            <v>No</v>
          </cell>
          <cell r="AB1950">
            <v>0.1</v>
          </cell>
          <cell r="AC1950">
            <v>21200</v>
          </cell>
          <cell r="AD1950">
            <v>14.15</v>
          </cell>
          <cell r="AE1950">
            <v>7548.3511179999996</v>
          </cell>
        </row>
        <row r="1951">
          <cell r="C1951" t="str">
            <v>Viet Nam</v>
          </cell>
          <cell r="D1951" t="str">
            <v>Viettel [Viet Nam]</v>
          </cell>
          <cell r="E1951" t="str">
            <v>ADSL</v>
          </cell>
          <cell r="F1951" t="str">
            <v>Office C</v>
          </cell>
          <cell r="H1951">
            <v>4.5</v>
          </cell>
          <cell r="I1951" t="str">
            <v>Mbps</v>
          </cell>
          <cell r="J1951">
            <v>4.5</v>
          </cell>
          <cell r="K1951">
            <v>640</v>
          </cell>
          <cell r="L1951" t="str">
            <v>Kbps</v>
          </cell>
          <cell r="M1951" t="str">
            <v>Unlimited</v>
          </cell>
          <cell r="O1951" t="str">
            <v>Unlimited</v>
          </cell>
          <cell r="P1951" t="str">
            <v>VND</v>
          </cell>
          <cell r="Q1951">
            <v>0</v>
          </cell>
          <cell r="R1951">
            <v>300000</v>
          </cell>
          <cell r="S1951">
            <v>550000</v>
          </cell>
          <cell r="W1951" t="str">
            <v>Yes</v>
          </cell>
          <cell r="X1951" t="str">
            <v>No</v>
          </cell>
          <cell r="Y1951" t="str">
            <v>No</v>
          </cell>
          <cell r="AA1951" t="str">
            <v>No</v>
          </cell>
          <cell r="AB1951">
            <v>0.1</v>
          </cell>
          <cell r="AC1951">
            <v>21200</v>
          </cell>
          <cell r="AD1951">
            <v>25.94</v>
          </cell>
          <cell r="AE1951">
            <v>7548.3511179999996</v>
          </cell>
        </row>
        <row r="1952">
          <cell r="C1952" t="str">
            <v>Viet Nam</v>
          </cell>
          <cell r="D1952" t="str">
            <v>Viettel [Viet Nam]</v>
          </cell>
          <cell r="E1952" t="str">
            <v>ADSL</v>
          </cell>
          <cell r="F1952" t="str">
            <v>Net C</v>
          </cell>
          <cell r="H1952">
            <v>5</v>
          </cell>
          <cell r="I1952" t="str">
            <v>Mbps</v>
          </cell>
          <cell r="J1952">
            <v>5</v>
          </cell>
          <cell r="K1952">
            <v>640</v>
          </cell>
          <cell r="L1952" t="str">
            <v>Kbps</v>
          </cell>
          <cell r="M1952" t="str">
            <v>Unlimited</v>
          </cell>
          <cell r="O1952" t="str">
            <v>Unlimited</v>
          </cell>
          <cell r="P1952" t="str">
            <v>VND</v>
          </cell>
          <cell r="Q1952">
            <v>0</v>
          </cell>
          <cell r="R1952">
            <v>300000</v>
          </cell>
          <cell r="S1952">
            <v>700000</v>
          </cell>
          <cell r="W1952" t="str">
            <v>Yes</v>
          </cell>
          <cell r="X1952" t="str">
            <v>No</v>
          </cell>
          <cell r="Y1952" t="str">
            <v>No</v>
          </cell>
          <cell r="AA1952" t="str">
            <v>No</v>
          </cell>
          <cell r="AB1952">
            <v>0.1</v>
          </cell>
          <cell r="AC1952">
            <v>21200</v>
          </cell>
          <cell r="AD1952">
            <v>33.020000000000003</v>
          </cell>
          <cell r="AE1952">
            <v>7548.3511179999996</v>
          </cell>
        </row>
        <row r="1953">
          <cell r="C1953" t="str">
            <v>Viet Nam</v>
          </cell>
          <cell r="D1953" t="str">
            <v>Netnam [Viet Nam]</v>
          </cell>
          <cell r="E1953" t="str">
            <v>ADSL</v>
          </cell>
          <cell r="F1953" t="str">
            <v>Mega4U</v>
          </cell>
          <cell r="H1953">
            <v>1024</v>
          </cell>
          <cell r="I1953" t="str">
            <v>Kbps</v>
          </cell>
          <cell r="J1953">
            <v>1.024</v>
          </cell>
          <cell r="K1953">
            <v>256</v>
          </cell>
          <cell r="L1953" t="str">
            <v>Kbps</v>
          </cell>
          <cell r="M1953" t="str">
            <v>Unlimited</v>
          </cell>
          <cell r="O1953" t="str">
            <v>Unlimited</v>
          </cell>
          <cell r="P1953" t="str">
            <v>VND</v>
          </cell>
          <cell r="Q1953">
            <v>0</v>
          </cell>
          <cell r="R1953">
            <v>0</v>
          </cell>
          <cell r="S1953">
            <v>180000</v>
          </cell>
          <cell r="W1953" t="str">
            <v>Yes</v>
          </cell>
          <cell r="X1953" t="str">
            <v>No</v>
          </cell>
          <cell r="Y1953" t="str">
            <v>No</v>
          </cell>
          <cell r="AA1953" t="str">
            <v>No</v>
          </cell>
          <cell r="AB1953">
            <v>0.1</v>
          </cell>
          <cell r="AC1953">
            <v>21200</v>
          </cell>
          <cell r="AD1953">
            <v>8.49</v>
          </cell>
          <cell r="AE1953">
            <v>7548.3511179999996</v>
          </cell>
        </row>
        <row r="1954">
          <cell r="C1954" t="str">
            <v>Viet Nam</v>
          </cell>
          <cell r="D1954" t="str">
            <v>Netnam [Viet Nam]</v>
          </cell>
          <cell r="E1954" t="str">
            <v>ADSL</v>
          </cell>
          <cell r="F1954" t="str">
            <v>MegaAlpha</v>
          </cell>
          <cell r="H1954">
            <v>1024</v>
          </cell>
          <cell r="I1954" t="str">
            <v>Kbps</v>
          </cell>
          <cell r="J1954">
            <v>1.024</v>
          </cell>
          <cell r="K1954">
            <v>512</v>
          </cell>
          <cell r="L1954" t="str">
            <v>Kbps</v>
          </cell>
          <cell r="M1954" t="str">
            <v>Unlimited</v>
          </cell>
          <cell r="O1954" t="str">
            <v>Unlimited</v>
          </cell>
          <cell r="P1954" t="str">
            <v>VND</v>
          </cell>
          <cell r="Q1954">
            <v>0</v>
          </cell>
          <cell r="R1954">
            <v>0</v>
          </cell>
          <cell r="S1954">
            <v>250000</v>
          </cell>
          <cell r="W1954" t="str">
            <v>Yes</v>
          </cell>
          <cell r="X1954" t="str">
            <v>No</v>
          </cell>
          <cell r="Y1954" t="str">
            <v>No</v>
          </cell>
          <cell r="AA1954" t="str">
            <v>No</v>
          </cell>
          <cell r="AB1954">
            <v>0.1</v>
          </cell>
          <cell r="AC1954">
            <v>21200</v>
          </cell>
          <cell r="AD1954">
            <v>11.79</v>
          </cell>
          <cell r="AE1954">
            <v>7548.3511179999996</v>
          </cell>
        </row>
        <row r="1955">
          <cell r="C1955" t="str">
            <v>Viet Nam</v>
          </cell>
          <cell r="D1955" t="str">
            <v>Netnam [Viet Nam]</v>
          </cell>
          <cell r="E1955" t="str">
            <v>ADSL</v>
          </cell>
          <cell r="F1955" t="str">
            <v>MegaChip</v>
          </cell>
          <cell r="H1955">
            <v>1536</v>
          </cell>
          <cell r="I1955" t="str">
            <v>Kbps</v>
          </cell>
          <cell r="J1955">
            <v>1.536</v>
          </cell>
          <cell r="K1955">
            <v>512</v>
          </cell>
          <cell r="L1955" t="str">
            <v>Kbps</v>
          </cell>
          <cell r="M1955" t="str">
            <v>Unlimited</v>
          </cell>
          <cell r="O1955" t="str">
            <v>Unlimited</v>
          </cell>
          <cell r="P1955" t="str">
            <v>VND</v>
          </cell>
          <cell r="Q1955">
            <v>0</v>
          </cell>
          <cell r="R1955">
            <v>0</v>
          </cell>
          <cell r="S1955">
            <v>400000</v>
          </cell>
          <cell r="W1955" t="str">
            <v>Yes</v>
          </cell>
          <cell r="X1955" t="str">
            <v>No</v>
          </cell>
          <cell r="Y1955" t="str">
            <v>No</v>
          </cell>
          <cell r="AA1955" t="str">
            <v>No</v>
          </cell>
          <cell r="AB1955">
            <v>0.1</v>
          </cell>
          <cell r="AC1955">
            <v>21200</v>
          </cell>
          <cell r="AD1955">
            <v>18.87</v>
          </cell>
          <cell r="AE1955">
            <v>7548.3511179999996</v>
          </cell>
        </row>
        <row r="1956">
          <cell r="C1956" t="str">
            <v>Viet Nam</v>
          </cell>
          <cell r="D1956" t="str">
            <v>Netnam [Viet Nam]</v>
          </cell>
          <cell r="E1956" t="str">
            <v>ADSL</v>
          </cell>
          <cell r="F1956" t="str">
            <v>MegaHome</v>
          </cell>
          <cell r="H1956">
            <v>2048</v>
          </cell>
          <cell r="I1956" t="str">
            <v>Kbps</v>
          </cell>
          <cell r="J1956">
            <v>2.048</v>
          </cell>
          <cell r="K1956">
            <v>640</v>
          </cell>
          <cell r="L1956" t="str">
            <v>Kbps</v>
          </cell>
          <cell r="M1956" t="str">
            <v>Unlimited</v>
          </cell>
          <cell r="O1956" t="str">
            <v>Unlimited</v>
          </cell>
          <cell r="P1956" t="str">
            <v>VND</v>
          </cell>
          <cell r="Q1956">
            <v>0</v>
          </cell>
          <cell r="R1956">
            <v>0</v>
          </cell>
          <cell r="S1956">
            <v>590000</v>
          </cell>
          <cell r="W1956" t="str">
            <v>Yes</v>
          </cell>
          <cell r="X1956" t="str">
            <v>No</v>
          </cell>
          <cell r="Y1956" t="str">
            <v>No</v>
          </cell>
          <cell r="AA1956" t="str">
            <v>No</v>
          </cell>
          <cell r="AB1956">
            <v>0.1</v>
          </cell>
          <cell r="AC1956">
            <v>21200</v>
          </cell>
          <cell r="AD1956">
            <v>27.83</v>
          </cell>
          <cell r="AE1956">
            <v>7548.3511179999996</v>
          </cell>
        </row>
        <row r="1957">
          <cell r="C1957" t="str">
            <v>Viet Nam</v>
          </cell>
          <cell r="D1957" t="str">
            <v>Netnam [Viet Nam]</v>
          </cell>
          <cell r="E1957" t="str">
            <v>ADSL</v>
          </cell>
          <cell r="F1957" t="str">
            <v>MegaInfo</v>
          </cell>
          <cell r="H1957">
            <v>3072</v>
          </cell>
          <cell r="I1957" t="str">
            <v>Kbps</v>
          </cell>
          <cell r="J1957">
            <v>3.0720000000000001</v>
          </cell>
          <cell r="K1957">
            <v>640</v>
          </cell>
          <cell r="L1957" t="str">
            <v>Kbps</v>
          </cell>
          <cell r="M1957" t="str">
            <v>Unlimited</v>
          </cell>
          <cell r="O1957" t="str">
            <v>Unlimited</v>
          </cell>
          <cell r="P1957" t="str">
            <v>VND</v>
          </cell>
          <cell r="Q1957">
            <v>0</v>
          </cell>
          <cell r="R1957">
            <v>0</v>
          </cell>
          <cell r="S1957">
            <v>990000</v>
          </cell>
          <cell r="W1957" t="str">
            <v>Yes</v>
          </cell>
          <cell r="X1957" t="str">
            <v>No</v>
          </cell>
          <cell r="Y1957" t="str">
            <v>No</v>
          </cell>
          <cell r="AA1957" t="str">
            <v>No</v>
          </cell>
          <cell r="AB1957">
            <v>0.1</v>
          </cell>
          <cell r="AC1957">
            <v>21200</v>
          </cell>
          <cell r="AD1957">
            <v>46.7</v>
          </cell>
          <cell r="AE1957">
            <v>7548.3511179999996</v>
          </cell>
        </row>
        <row r="1958">
          <cell r="C1958" t="str">
            <v>Viet Nam</v>
          </cell>
          <cell r="D1958" t="str">
            <v>Netnam [Viet Nam]</v>
          </cell>
          <cell r="E1958" t="str">
            <v>FTTH</v>
          </cell>
          <cell r="F1958" t="str">
            <v>Skynet</v>
          </cell>
          <cell r="H1958">
            <v>24</v>
          </cell>
          <cell r="I1958" t="str">
            <v>Mbps</v>
          </cell>
          <cell r="J1958">
            <v>24</v>
          </cell>
          <cell r="K1958">
            <v>24</v>
          </cell>
          <cell r="L1958" t="str">
            <v>Mbps</v>
          </cell>
          <cell r="M1958" t="str">
            <v>Unlimited</v>
          </cell>
          <cell r="O1958" t="str">
            <v>Unlimited</v>
          </cell>
          <cell r="P1958" t="str">
            <v>VND</v>
          </cell>
          <cell r="Q1958">
            <v>0</v>
          </cell>
          <cell r="R1958">
            <v>0</v>
          </cell>
          <cell r="S1958">
            <v>975000</v>
          </cell>
          <cell r="T1958">
            <v>0</v>
          </cell>
          <cell r="U1958">
            <v>3</v>
          </cell>
          <cell r="V1958">
            <v>12</v>
          </cell>
          <cell r="W1958" t="str">
            <v>No</v>
          </cell>
          <cell r="X1958" t="str">
            <v>No</v>
          </cell>
          <cell r="Y1958" t="str">
            <v>No</v>
          </cell>
          <cell r="AA1958" t="str">
            <v>No</v>
          </cell>
          <cell r="AB1958">
            <v>0.1</v>
          </cell>
          <cell r="AC1958">
            <v>21200</v>
          </cell>
          <cell r="AD1958">
            <v>45.99</v>
          </cell>
          <cell r="AE1958">
            <v>7548.3511179999996</v>
          </cell>
        </row>
        <row r="1959">
          <cell r="C1959" t="str">
            <v>Viet Nam</v>
          </cell>
          <cell r="D1959" t="str">
            <v>Netnam [Viet Nam]</v>
          </cell>
          <cell r="E1959" t="str">
            <v>FTTH</v>
          </cell>
          <cell r="F1959" t="str">
            <v>Skynet A</v>
          </cell>
          <cell r="H1959">
            <v>32</v>
          </cell>
          <cell r="I1959" t="str">
            <v>Mbps</v>
          </cell>
          <cell r="J1959">
            <v>32</v>
          </cell>
          <cell r="K1959">
            <v>32</v>
          </cell>
          <cell r="L1959" t="str">
            <v>Mbps</v>
          </cell>
          <cell r="M1959" t="str">
            <v>Unlimited</v>
          </cell>
          <cell r="O1959" t="str">
            <v>Unlimited</v>
          </cell>
          <cell r="P1959" t="str">
            <v>VND</v>
          </cell>
          <cell r="Q1959">
            <v>0</v>
          </cell>
          <cell r="R1959">
            <v>0</v>
          </cell>
          <cell r="S1959">
            <v>1300000</v>
          </cell>
          <cell r="T1959">
            <v>0</v>
          </cell>
          <cell r="U1959">
            <v>3</v>
          </cell>
          <cell r="V1959">
            <v>12</v>
          </cell>
          <cell r="W1959" t="str">
            <v>No</v>
          </cell>
          <cell r="X1959" t="str">
            <v>No</v>
          </cell>
          <cell r="Y1959" t="str">
            <v>No</v>
          </cell>
          <cell r="AA1959" t="str">
            <v>No</v>
          </cell>
          <cell r="AB1959">
            <v>0.1</v>
          </cell>
          <cell r="AC1959">
            <v>21200</v>
          </cell>
          <cell r="AD1959">
            <v>61.32</v>
          </cell>
          <cell r="AE1959">
            <v>7548.3511179999996</v>
          </cell>
        </row>
        <row r="1960">
          <cell r="C1960" t="str">
            <v>Viet Nam</v>
          </cell>
          <cell r="D1960" t="str">
            <v>Netnam [Viet Nam]</v>
          </cell>
          <cell r="E1960" t="str">
            <v>FTTH</v>
          </cell>
          <cell r="F1960" t="str">
            <v>Skynet B</v>
          </cell>
          <cell r="H1960">
            <v>48</v>
          </cell>
          <cell r="I1960" t="str">
            <v>Mbps</v>
          </cell>
          <cell r="J1960">
            <v>48</v>
          </cell>
          <cell r="K1960">
            <v>48</v>
          </cell>
          <cell r="L1960" t="str">
            <v>Mbps</v>
          </cell>
          <cell r="M1960" t="str">
            <v>Unlimited</v>
          </cell>
          <cell r="O1960" t="str">
            <v>Unlimited</v>
          </cell>
          <cell r="P1960" t="str">
            <v>VND</v>
          </cell>
          <cell r="Q1960">
            <v>0</v>
          </cell>
          <cell r="R1960">
            <v>0</v>
          </cell>
          <cell r="S1960">
            <v>1950000</v>
          </cell>
          <cell r="T1960">
            <v>0</v>
          </cell>
          <cell r="U1960">
            <v>3</v>
          </cell>
          <cell r="V1960">
            <v>12</v>
          </cell>
          <cell r="W1960" t="str">
            <v>No</v>
          </cell>
          <cell r="X1960" t="str">
            <v>No</v>
          </cell>
          <cell r="Y1960" t="str">
            <v>No</v>
          </cell>
          <cell r="AA1960" t="str">
            <v>No</v>
          </cell>
          <cell r="AB1960">
            <v>0.1</v>
          </cell>
          <cell r="AC1960">
            <v>21200</v>
          </cell>
          <cell r="AD1960">
            <v>91.98</v>
          </cell>
          <cell r="AE1960">
            <v>7548.3511179999996</v>
          </cell>
        </row>
        <row r="1961">
          <cell r="C1961" t="str">
            <v>Viet Nam</v>
          </cell>
          <cell r="D1961" t="str">
            <v>Netnam [Viet Nam]</v>
          </cell>
          <cell r="E1961" t="str">
            <v>FTTH</v>
          </cell>
          <cell r="F1961" t="str">
            <v>Skynet VIP</v>
          </cell>
          <cell r="H1961">
            <v>64</v>
          </cell>
          <cell r="I1961" t="str">
            <v>Mbps</v>
          </cell>
          <cell r="J1961">
            <v>64</v>
          </cell>
          <cell r="K1961">
            <v>64</v>
          </cell>
          <cell r="L1961" t="str">
            <v>Mbps</v>
          </cell>
          <cell r="M1961" t="str">
            <v>Unlimited</v>
          </cell>
          <cell r="O1961" t="str">
            <v>Unlimited</v>
          </cell>
          <cell r="P1961" t="str">
            <v>VND</v>
          </cell>
          <cell r="Q1961">
            <v>0</v>
          </cell>
          <cell r="R1961">
            <v>0</v>
          </cell>
          <cell r="S1961">
            <v>3900000</v>
          </cell>
          <cell r="T1961">
            <v>0</v>
          </cell>
          <cell r="U1961">
            <v>3</v>
          </cell>
          <cell r="V1961">
            <v>12</v>
          </cell>
          <cell r="W1961" t="str">
            <v>No</v>
          </cell>
          <cell r="X1961" t="str">
            <v>No</v>
          </cell>
          <cell r="Y1961" t="str">
            <v>No</v>
          </cell>
          <cell r="AA1961" t="str">
            <v>No</v>
          </cell>
          <cell r="AB1961">
            <v>0.1</v>
          </cell>
          <cell r="AC1961">
            <v>21200</v>
          </cell>
          <cell r="AD1961">
            <v>183.96</v>
          </cell>
          <cell r="AE1961">
            <v>7548.3511179999996</v>
          </cell>
        </row>
        <row r="1962">
          <cell r="C1962" t="str">
            <v>Yemen</v>
          </cell>
          <cell r="D1962" t="str">
            <v>TeleYemen [Yemen]</v>
          </cell>
          <cell r="E1962" t="str">
            <v>ADSL</v>
          </cell>
          <cell r="F1962" t="str">
            <v>Golden subscription</v>
          </cell>
          <cell r="H1962">
            <v>256</v>
          </cell>
          <cell r="I1962" t="str">
            <v>Kbps</v>
          </cell>
          <cell r="J1962">
            <v>0.25600000000000001</v>
          </cell>
          <cell r="P1962" t="str">
            <v>YER</v>
          </cell>
          <cell r="Q1962">
            <v>10000</v>
          </cell>
          <cell r="R1962" t="str">
            <v>?</v>
          </cell>
          <cell r="S1962">
            <v>18000</v>
          </cell>
          <cell r="W1962" t="str">
            <v>Yes</v>
          </cell>
          <cell r="X1962" t="str">
            <v>No</v>
          </cell>
          <cell r="Y1962" t="str">
            <v>No</v>
          </cell>
          <cell r="AA1962" t="str">
            <v>No</v>
          </cell>
          <cell r="AB1962">
            <v>0.05</v>
          </cell>
          <cell r="AC1962">
            <v>214.5</v>
          </cell>
          <cell r="AD1962">
            <v>83.92</v>
          </cell>
          <cell r="AE1962">
            <v>79.971820559999998</v>
          </cell>
        </row>
        <row r="1963">
          <cell r="C1963" t="str">
            <v>Yemen</v>
          </cell>
          <cell r="D1963" t="str">
            <v>TeleYemen [Yemen]</v>
          </cell>
          <cell r="E1963" t="str">
            <v>ADSL</v>
          </cell>
          <cell r="F1963" t="str">
            <v>Golden subscription</v>
          </cell>
          <cell r="H1963">
            <v>512</v>
          </cell>
          <cell r="I1963" t="str">
            <v>Kbps</v>
          </cell>
          <cell r="J1963">
            <v>0.51200000000000001</v>
          </cell>
          <cell r="P1963" t="str">
            <v>YER</v>
          </cell>
          <cell r="Q1963">
            <v>10000</v>
          </cell>
          <cell r="R1963" t="str">
            <v>?</v>
          </cell>
          <cell r="S1963">
            <v>28000</v>
          </cell>
          <cell r="W1963" t="str">
            <v>Yes</v>
          </cell>
          <cell r="X1963" t="str">
            <v>No</v>
          </cell>
          <cell r="Y1963" t="str">
            <v>No</v>
          </cell>
          <cell r="AA1963" t="str">
            <v>No</v>
          </cell>
          <cell r="AB1963">
            <v>0.05</v>
          </cell>
          <cell r="AC1963">
            <v>214.5</v>
          </cell>
          <cell r="AD1963">
            <v>130.54</v>
          </cell>
          <cell r="AE1963">
            <v>79.971820559999998</v>
          </cell>
        </row>
        <row r="1964">
          <cell r="C1964" t="str">
            <v>Yemen</v>
          </cell>
          <cell r="D1964" t="str">
            <v>TeleYemen [Yemen]</v>
          </cell>
          <cell r="E1964" t="str">
            <v>ADSL</v>
          </cell>
          <cell r="F1964" t="str">
            <v>Golden subscription</v>
          </cell>
          <cell r="H1964">
            <v>1024</v>
          </cell>
          <cell r="I1964" t="str">
            <v>Kbps</v>
          </cell>
          <cell r="J1964">
            <v>1.024</v>
          </cell>
          <cell r="P1964" t="str">
            <v>YER</v>
          </cell>
          <cell r="Q1964">
            <v>10000</v>
          </cell>
          <cell r="R1964" t="str">
            <v>?</v>
          </cell>
          <cell r="S1964">
            <v>36000</v>
          </cell>
          <cell r="W1964" t="str">
            <v>Yes</v>
          </cell>
          <cell r="X1964" t="str">
            <v>No</v>
          </cell>
          <cell r="Y1964" t="str">
            <v>No</v>
          </cell>
          <cell r="AA1964" t="str">
            <v>No</v>
          </cell>
          <cell r="AB1964">
            <v>0.05</v>
          </cell>
          <cell r="AC1964">
            <v>214.5</v>
          </cell>
          <cell r="AD1964">
            <v>167.83</v>
          </cell>
          <cell r="AE1964">
            <v>79.971820559999998</v>
          </cell>
        </row>
        <row r="1965">
          <cell r="C1965" t="str">
            <v>Yemen</v>
          </cell>
          <cell r="D1965" t="str">
            <v>TeleYemen [Yemen]</v>
          </cell>
          <cell r="E1965" t="str">
            <v>ADSL</v>
          </cell>
          <cell r="F1965" t="str">
            <v>Golden subscription</v>
          </cell>
          <cell r="H1965">
            <v>2048</v>
          </cell>
          <cell r="I1965" t="str">
            <v>Kbps</v>
          </cell>
          <cell r="J1965">
            <v>2.048</v>
          </cell>
          <cell r="P1965" t="str">
            <v>YER</v>
          </cell>
          <cell r="Q1965">
            <v>10000</v>
          </cell>
          <cell r="R1965" t="str">
            <v>?</v>
          </cell>
          <cell r="S1965">
            <v>44000</v>
          </cell>
          <cell r="W1965" t="str">
            <v>Yes</v>
          </cell>
          <cell r="X1965" t="str">
            <v>No</v>
          </cell>
          <cell r="Y1965" t="str">
            <v>No</v>
          </cell>
          <cell r="AA1965" t="str">
            <v>No</v>
          </cell>
          <cell r="AB1965">
            <v>0.05</v>
          </cell>
          <cell r="AC1965">
            <v>214.5</v>
          </cell>
          <cell r="AD1965">
            <v>205.13</v>
          </cell>
          <cell r="AE1965">
            <v>79.971820559999998</v>
          </cell>
        </row>
        <row r="1966">
          <cell r="C1966" t="str">
            <v>Yemen</v>
          </cell>
          <cell r="D1966" t="str">
            <v>TeleYemen [Yemen]</v>
          </cell>
          <cell r="E1966" t="str">
            <v>ADSL</v>
          </cell>
          <cell r="F1966" t="str">
            <v>Silver subscription</v>
          </cell>
          <cell r="H1966">
            <v>256</v>
          </cell>
          <cell r="I1966" t="str">
            <v>Kbps</v>
          </cell>
          <cell r="J1966">
            <v>0.25600000000000001</v>
          </cell>
          <cell r="M1966">
            <v>7</v>
          </cell>
          <cell r="N1966" t="str">
            <v>GB</v>
          </cell>
          <cell r="O1966">
            <v>7</v>
          </cell>
          <cell r="P1966" t="str">
            <v>YER</v>
          </cell>
          <cell r="Q1966">
            <v>6000</v>
          </cell>
          <cell r="R1966" t="str">
            <v>?</v>
          </cell>
          <cell r="S1966">
            <v>3000</v>
          </cell>
          <cell r="W1966" t="str">
            <v>Yes</v>
          </cell>
          <cell r="X1966" t="str">
            <v>No</v>
          </cell>
          <cell r="Y1966" t="str">
            <v>No</v>
          </cell>
          <cell r="AA1966" t="str">
            <v>No</v>
          </cell>
          <cell r="AB1966">
            <v>0.05</v>
          </cell>
          <cell r="AC1966">
            <v>214.5</v>
          </cell>
          <cell r="AD1966">
            <v>13.99</v>
          </cell>
          <cell r="AE1966">
            <v>79.971820559999998</v>
          </cell>
        </row>
        <row r="1967">
          <cell r="C1967" t="str">
            <v>Yemen</v>
          </cell>
          <cell r="D1967" t="str">
            <v>TeleYemen [Yemen]</v>
          </cell>
          <cell r="E1967" t="str">
            <v>ADSL</v>
          </cell>
          <cell r="F1967" t="str">
            <v>Silver subscription</v>
          </cell>
          <cell r="H1967">
            <v>512</v>
          </cell>
          <cell r="I1967" t="str">
            <v>Kbps</v>
          </cell>
          <cell r="J1967">
            <v>0.51200000000000001</v>
          </cell>
          <cell r="M1967">
            <v>9</v>
          </cell>
          <cell r="N1967" t="str">
            <v>GB</v>
          </cell>
          <cell r="O1967">
            <v>9</v>
          </cell>
          <cell r="P1967" t="str">
            <v>YER</v>
          </cell>
          <cell r="Q1967">
            <v>6000</v>
          </cell>
          <cell r="R1967" t="str">
            <v>?</v>
          </cell>
          <cell r="S1967">
            <v>4000</v>
          </cell>
          <cell r="W1967" t="str">
            <v>Yes</v>
          </cell>
          <cell r="X1967" t="str">
            <v>No</v>
          </cell>
          <cell r="Y1967" t="str">
            <v>No</v>
          </cell>
          <cell r="AA1967" t="str">
            <v>No</v>
          </cell>
          <cell r="AB1967">
            <v>0.05</v>
          </cell>
          <cell r="AC1967">
            <v>214.5</v>
          </cell>
          <cell r="AD1967">
            <v>18.649999999999999</v>
          </cell>
          <cell r="AE1967">
            <v>79.971820559999998</v>
          </cell>
        </row>
        <row r="1968">
          <cell r="C1968" t="str">
            <v>Yemen</v>
          </cell>
          <cell r="D1968" t="str">
            <v>TeleYemen [Yemen]</v>
          </cell>
          <cell r="E1968" t="str">
            <v>ADSL</v>
          </cell>
          <cell r="F1968" t="str">
            <v>Silver subscription</v>
          </cell>
          <cell r="H1968">
            <v>1024</v>
          </cell>
          <cell r="I1968" t="str">
            <v>Kbps</v>
          </cell>
          <cell r="J1968">
            <v>1.024</v>
          </cell>
          <cell r="M1968">
            <v>11</v>
          </cell>
          <cell r="N1968" t="str">
            <v>GB</v>
          </cell>
          <cell r="O1968">
            <v>11</v>
          </cell>
          <cell r="P1968" t="str">
            <v>YER</v>
          </cell>
          <cell r="Q1968">
            <v>6000</v>
          </cell>
          <cell r="R1968" t="str">
            <v>?</v>
          </cell>
          <cell r="S1968">
            <v>6000</v>
          </cell>
          <cell r="W1968" t="str">
            <v>Yes</v>
          </cell>
          <cell r="X1968" t="str">
            <v>No</v>
          </cell>
          <cell r="Y1968" t="str">
            <v>No</v>
          </cell>
          <cell r="AA1968" t="str">
            <v>No</v>
          </cell>
          <cell r="AB1968">
            <v>0.05</v>
          </cell>
          <cell r="AC1968">
            <v>214.5</v>
          </cell>
          <cell r="AD1968">
            <v>27.97</v>
          </cell>
          <cell r="AE1968">
            <v>79.971820559999998</v>
          </cell>
        </row>
        <row r="1969">
          <cell r="C1969" t="str">
            <v>Yemen</v>
          </cell>
          <cell r="D1969" t="str">
            <v>TeleYemen [Yemen]</v>
          </cell>
          <cell r="E1969" t="str">
            <v>ADSL</v>
          </cell>
          <cell r="F1969" t="str">
            <v>Silver subscription</v>
          </cell>
          <cell r="H1969">
            <v>2048</v>
          </cell>
          <cell r="I1969" t="str">
            <v>Kbps</v>
          </cell>
          <cell r="J1969">
            <v>2.048</v>
          </cell>
          <cell r="M1969">
            <v>15</v>
          </cell>
          <cell r="N1969" t="str">
            <v>GB</v>
          </cell>
          <cell r="O1969">
            <v>15</v>
          </cell>
          <cell r="P1969" t="str">
            <v>YER</v>
          </cell>
          <cell r="Q1969">
            <v>6000</v>
          </cell>
          <cell r="R1969" t="str">
            <v>?</v>
          </cell>
          <cell r="S1969">
            <v>9000</v>
          </cell>
          <cell r="W1969" t="str">
            <v>Yes</v>
          </cell>
          <cell r="X1969" t="str">
            <v>No</v>
          </cell>
          <cell r="Y1969" t="str">
            <v>No</v>
          </cell>
          <cell r="AA1969" t="str">
            <v>No</v>
          </cell>
          <cell r="AB1969">
            <v>0.05</v>
          </cell>
          <cell r="AC1969">
            <v>214.5</v>
          </cell>
          <cell r="AD1969">
            <v>41.96</v>
          </cell>
          <cell r="AE1969">
            <v>79.971820559999998</v>
          </cell>
        </row>
        <row r="1970">
          <cell r="C1970" t="str">
            <v>Zambia</v>
          </cell>
          <cell r="D1970" t="str">
            <v>Zamtel [Zambia]</v>
          </cell>
          <cell r="E1970" t="str">
            <v>ADSL</v>
          </cell>
          <cell r="F1970" t="str">
            <v>Home Extra</v>
          </cell>
          <cell r="G1970" t="str">
            <v>Up to</v>
          </cell>
          <cell r="H1970">
            <v>1</v>
          </cell>
          <cell r="I1970" t="str">
            <v>Mbps</v>
          </cell>
          <cell r="J1970">
            <v>1</v>
          </cell>
          <cell r="P1970" t="str">
            <v>ZMW</v>
          </cell>
          <cell r="Q1970" t="str">
            <v>?</v>
          </cell>
          <cell r="R1970">
            <v>200</v>
          </cell>
          <cell r="S1970">
            <v>300</v>
          </cell>
          <cell r="W1970" t="str">
            <v>Yes</v>
          </cell>
          <cell r="X1970" t="str">
            <v>No</v>
          </cell>
          <cell r="Y1970" t="str">
            <v>No</v>
          </cell>
          <cell r="AA1970" t="str">
            <v>?</v>
          </cell>
          <cell r="AC1970">
            <v>6.25</v>
          </cell>
          <cell r="AD1970">
            <v>48</v>
          </cell>
          <cell r="AE1970">
            <v>2.6119330700000001</v>
          </cell>
        </row>
        <row r="1971">
          <cell r="C1971" t="str">
            <v>Zambia</v>
          </cell>
          <cell r="D1971" t="str">
            <v>Zamtel [Zambia]</v>
          </cell>
          <cell r="E1971" t="str">
            <v>ADSL</v>
          </cell>
          <cell r="F1971" t="str">
            <v>Home Standard (Bronze)</v>
          </cell>
          <cell r="G1971" t="str">
            <v>Up to</v>
          </cell>
          <cell r="H1971">
            <v>256</v>
          </cell>
          <cell r="I1971" t="str">
            <v>Kbps</v>
          </cell>
          <cell r="J1971">
            <v>0.25600000000000001</v>
          </cell>
          <cell r="P1971" t="str">
            <v>ZMW</v>
          </cell>
          <cell r="Q1971" t="str">
            <v>?</v>
          </cell>
          <cell r="R1971">
            <v>200</v>
          </cell>
          <cell r="S1971">
            <v>400</v>
          </cell>
          <cell r="W1971" t="str">
            <v>Yes</v>
          </cell>
          <cell r="X1971" t="str">
            <v>No</v>
          </cell>
          <cell r="Y1971" t="str">
            <v>No</v>
          </cell>
          <cell r="AA1971" t="str">
            <v>?</v>
          </cell>
          <cell r="AC1971">
            <v>6.25</v>
          </cell>
          <cell r="AD1971">
            <v>64</v>
          </cell>
          <cell r="AE1971">
            <v>2.6119330700000001</v>
          </cell>
        </row>
        <row r="1972">
          <cell r="C1972" t="str">
            <v>Zambia</v>
          </cell>
          <cell r="D1972" t="str">
            <v>Zamtel [Zambia]</v>
          </cell>
          <cell r="E1972" t="str">
            <v>ADSL</v>
          </cell>
          <cell r="F1972" t="str">
            <v>Business</v>
          </cell>
          <cell r="G1972" t="str">
            <v>Up to</v>
          </cell>
          <cell r="H1972">
            <v>768</v>
          </cell>
          <cell r="I1972" t="str">
            <v>Kbps</v>
          </cell>
          <cell r="J1972">
            <v>0.76800000000000002</v>
          </cell>
          <cell r="P1972" t="str">
            <v>ZMW</v>
          </cell>
          <cell r="Q1972" t="str">
            <v>?</v>
          </cell>
          <cell r="R1972">
            <v>200</v>
          </cell>
          <cell r="S1972">
            <v>900</v>
          </cell>
          <cell r="W1972" t="str">
            <v>Yes</v>
          </cell>
          <cell r="X1972" t="str">
            <v>No</v>
          </cell>
          <cell r="Y1972" t="str">
            <v>No</v>
          </cell>
          <cell r="AA1972" t="str">
            <v>?</v>
          </cell>
          <cell r="AC1972">
            <v>6.25</v>
          </cell>
          <cell r="AD1972">
            <v>144</v>
          </cell>
          <cell r="AE1972">
            <v>2.6119330700000001</v>
          </cell>
        </row>
        <row r="1973">
          <cell r="C1973" t="str">
            <v>Zimbabwe</v>
          </cell>
          <cell r="D1973" t="str">
            <v>TelOne [Zimbabwe]</v>
          </cell>
          <cell r="E1973" t="str">
            <v>ADSL</v>
          </cell>
          <cell r="F1973" t="str">
            <v>Basic</v>
          </cell>
          <cell r="H1973">
            <v>256</v>
          </cell>
          <cell r="I1973" t="str">
            <v>Kbps</v>
          </cell>
          <cell r="J1973">
            <v>0.25600000000000001</v>
          </cell>
          <cell r="K1973">
            <v>64</v>
          </cell>
          <cell r="L1973" t="str">
            <v>Kbps</v>
          </cell>
          <cell r="M1973">
            <v>10</v>
          </cell>
          <cell r="N1973" t="str">
            <v>GB</v>
          </cell>
          <cell r="O1973">
            <v>10</v>
          </cell>
          <cell r="P1973" t="str">
            <v>USD</v>
          </cell>
          <cell r="Q1973" t="str">
            <v>?</v>
          </cell>
          <cell r="R1973">
            <v>35</v>
          </cell>
          <cell r="S1973">
            <v>25</v>
          </cell>
          <cell r="V1973">
            <v>12</v>
          </cell>
          <cell r="W1973" t="str">
            <v>Yes</v>
          </cell>
          <cell r="X1973" t="str">
            <v>No</v>
          </cell>
          <cell r="Y1973" t="str">
            <v>No</v>
          </cell>
          <cell r="AA1973" t="str">
            <v>Yes</v>
          </cell>
          <cell r="AB1973">
            <v>0.15</v>
          </cell>
          <cell r="AC1973">
            <v>1</v>
          </cell>
          <cell r="AD1973">
            <v>25</v>
          </cell>
          <cell r="AE1973">
            <v>0.53220360799999999</v>
          </cell>
        </row>
        <row r="1974">
          <cell r="C1974" t="str">
            <v>Zimbabwe</v>
          </cell>
          <cell r="D1974" t="str">
            <v>TelOne [Zimbabwe]</v>
          </cell>
          <cell r="E1974" t="str">
            <v>ADSL</v>
          </cell>
          <cell r="F1974" t="str">
            <v>Silver</v>
          </cell>
          <cell r="H1974">
            <v>512</v>
          </cell>
          <cell r="I1974" t="str">
            <v>Kbps</v>
          </cell>
          <cell r="J1974">
            <v>0.51200000000000001</v>
          </cell>
          <cell r="K1974">
            <v>256</v>
          </cell>
          <cell r="L1974" t="str">
            <v>Kbps</v>
          </cell>
          <cell r="M1974">
            <v>25</v>
          </cell>
          <cell r="N1974" t="str">
            <v>GB</v>
          </cell>
          <cell r="O1974">
            <v>25</v>
          </cell>
          <cell r="P1974" t="str">
            <v>USD</v>
          </cell>
          <cell r="Q1974" t="str">
            <v>?</v>
          </cell>
          <cell r="R1974">
            <v>35</v>
          </cell>
          <cell r="S1974">
            <v>45</v>
          </cell>
          <cell r="V1974">
            <v>12</v>
          </cell>
          <cell r="W1974" t="str">
            <v>Yes</v>
          </cell>
          <cell r="X1974" t="str">
            <v>No</v>
          </cell>
          <cell r="Y1974" t="str">
            <v>No</v>
          </cell>
          <cell r="AA1974" t="str">
            <v>Yes</v>
          </cell>
          <cell r="AB1974">
            <v>0.15</v>
          </cell>
          <cell r="AC1974">
            <v>1</v>
          </cell>
          <cell r="AD1974">
            <v>45</v>
          </cell>
          <cell r="AE1974">
            <v>0.53220360799999999</v>
          </cell>
        </row>
        <row r="1975">
          <cell r="C1975" t="str">
            <v>Zimbabwe</v>
          </cell>
          <cell r="D1975" t="str">
            <v>TelOne [Zimbabwe]</v>
          </cell>
          <cell r="E1975" t="str">
            <v>ADSL</v>
          </cell>
          <cell r="F1975" t="str">
            <v>Gold</v>
          </cell>
          <cell r="H1975">
            <v>1</v>
          </cell>
          <cell r="I1975" t="str">
            <v>Mbps</v>
          </cell>
          <cell r="J1975">
            <v>1</v>
          </cell>
          <cell r="K1975">
            <v>256</v>
          </cell>
          <cell r="L1975" t="str">
            <v>Kbps</v>
          </cell>
          <cell r="M1975">
            <v>50</v>
          </cell>
          <cell r="N1975" t="str">
            <v>GB</v>
          </cell>
          <cell r="O1975">
            <v>50</v>
          </cell>
          <cell r="P1975" t="str">
            <v>USD</v>
          </cell>
          <cell r="Q1975" t="str">
            <v>?</v>
          </cell>
          <cell r="R1975">
            <v>35</v>
          </cell>
          <cell r="S1975">
            <v>85</v>
          </cell>
          <cell r="V1975">
            <v>12</v>
          </cell>
          <cell r="W1975" t="str">
            <v>Yes</v>
          </cell>
          <cell r="X1975" t="str">
            <v>No</v>
          </cell>
          <cell r="Y1975" t="str">
            <v>No</v>
          </cell>
          <cell r="AA1975" t="str">
            <v>Yes</v>
          </cell>
          <cell r="AB1975">
            <v>0.15</v>
          </cell>
          <cell r="AC1975">
            <v>1</v>
          </cell>
          <cell r="AD1975">
            <v>85</v>
          </cell>
          <cell r="AE1975">
            <v>0.53220360799999999</v>
          </cell>
        </row>
        <row r="1976">
          <cell r="C1976" t="str">
            <v>Zimbabwe</v>
          </cell>
          <cell r="D1976" t="str">
            <v>TelOne [Zimbabwe]</v>
          </cell>
          <cell r="E1976" t="str">
            <v>ADSL</v>
          </cell>
          <cell r="F1976" t="str">
            <v>Platinum</v>
          </cell>
          <cell r="H1976">
            <v>2</v>
          </cell>
          <cell r="I1976" t="str">
            <v>Mbps</v>
          </cell>
          <cell r="J1976">
            <v>2</v>
          </cell>
          <cell r="K1976">
            <v>512</v>
          </cell>
          <cell r="L1976" t="str">
            <v>Kbps</v>
          </cell>
          <cell r="M1976" t="str">
            <v>Unlimited</v>
          </cell>
          <cell r="O1976" t="str">
            <v>Unlimited</v>
          </cell>
          <cell r="P1976" t="str">
            <v>USD</v>
          </cell>
          <cell r="Q1976" t="str">
            <v>?</v>
          </cell>
          <cell r="R1976">
            <v>35</v>
          </cell>
          <cell r="S1976">
            <v>160</v>
          </cell>
          <cell r="V1976">
            <v>12</v>
          </cell>
          <cell r="W1976" t="str">
            <v>Yes</v>
          </cell>
          <cell r="X1976" t="str">
            <v>No</v>
          </cell>
          <cell r="Y1976" t="str">
            <v>No</v>
          </cell>
          <cell r="AA1976" t="str">
            <v>Yes</v>
          </cell>
          <cell r="AB1976">
            <v>0.15</v>
          </cell>
          <cell r="AC1976">
            <v>1</v>
          </cell>
          <cell r="AD1976">
            <v>160</v>
          </cell>
          <cell r="AE1976">
            <v>0.53220360799999999</v>
          </cell>
        </row>
        <row r="1977">
          <cell r="C1977" t="str">
            <v>Zimbabwe</v>
          </cell>
          <cell r="D1977" t="str">
            <v>ZOL [Zimbabwe]</v>
          </cell>
          <cell r="F1977" t="str">
            <v>Plus</v>
          </cell>
          <cell r="H1977">
            <v>1</v>
          </cell>
          <cell r="I1977" t="str">
            <v>Mbps</v>
          </cell>
          <cell r="J1977">
            <v>1</v>
          </cell>
          <cell r="M1977" t="str">
            <v>Unlimited</v>
          </cell>
          <cell r="O1977" t="str">
            <v>Unlimited</v>
          </cell>
          <cell r="P1977" t="str">
            <v>USD</v>
          </cell>
          <cell r="Q1977" t="str">
            <v>?</v>
          </cell>
          <cell r="R1977">
            <v>0</v>
          </cell>
          <cell r="S1977">
            <v>59</v>
          </cell>
          <cell r="W1977" t="str">
            <v>No</v>
          </cell>
          <cell r="X1977" t="str">
            <v>No</v>
          </cell>
          <cell r="Y1977" t="str">
            <v>No</v>
          </cell>
          <cell r="AA1977" t="str">
            <v>?</v>
          </cell>
          <cell r="AB1977">
            <v>0.15</v>
          </cell>
          <cell r="AC1977">
            <v>1</v>
          </cell>
          <cell r="AD1977">
            <v>59</v>
          </cell>
          <cell r="AE1977">
            <v>0.53220360799999999</v>
          </cell>
        </row>
        <row r="1978">
          <cell r="C1978" t="str">
            <v>Zimbabwe</v>
          </cell>
          <cell r="D1978" t="str">
            <v>ZOL [Zimbabwe]</v>
          </cell>
          <cell r="F1978" t="str">
            <v>Enhanced</v>
          </cell>
          <cell r="H1978">
            <v>2</v>
          </cell>
          <cell r="I1978" t="str">
            <v>Mbps</v>
          </cell>
          <cell r="J1978">
            <v>2</v>
          </cell>
          <cell r="M1978" t="str">
            <v>Unlimited</v>
          </cell>
          <cell r="O1978" t="str">
            <v>Unlimited</v>
          </cell>
          <cell r="P1978" t="str">
            <v>USD</v>
          </cell>
          <cell r="Q1978" t="str">
            <v>?</v>
          </cell>
          <cell r="R1978">
            <v>0</v>
          </cell>
          <cell r="S1978">
            <v>99</v>
          </cell>
          <cell r="W1978" t="str">
            <v>No</v>
          </cell>
          <cell r="X1978" t="str">
            <v>No</v>
          </cell>
          <cell r="Y1978" t="str">
            <v>No</v>
          </cell>
          <cell r="AA1978" t="str">
            <v>?</v>
          </cell>
          <cell r="AB1978">
            <v>0.15</v>
          </cell>
          <cell r="AC1978">
            <v>1</v>
          </cell>
          <cell r="AD1978">
            <v>99</v>
          </cell>
          <cell r="AE1978">
            <v>0.53220360799999999</v>
          </cell>
        </row>
        <row r="1979">
          <cell r="C1979" t="str">
            <v>Zimbabwe</v>
          </cell>
          <cell r="D1979" t="str">
            <v>ZOL [Zimbabwe]</v>
          </cell>
          <cell r="F1979" t="str">
            <v>Ultra</v>
          </cell>
          <cell r="H1979">
            <v>3</v>
          </cell>
          <cell r="I1979" t="str">
            <v>Mbps</v>
          </cell>
          <cell r="J1979">
            <v>3</v>
          </cell>
          <cell r="M1979" t="str">
            <v>Unlimited</v>
          </cell>
          <cell r="O1979" t="str">
            <v>Unlimited</v>
          </cell>
          <cell r="P1979" t="str">
            <v>USD</v>
          </cell>
          <cell r="Q1979" t="str">
            <v>?</v>
          </cell>
          <cell r="R1979">
            <v>0</v>
          </cell>
          <cell r="S1979">
            <v>129</v>
          </cell>
          <cell r="W1979" t="str">
            <v>No</v>
          </cell>
          <cell r="X1979" t="str">
            <v>No</v>
          </cell>
          <cell r="Y1979" t="str">
            <v>No</v>
          </cell>
          <cell r="AA1979" t="str">
            <v>?</v>
          </cell>
          <cell r="AB1979">
            <v>0.15</v>
          </cell>
          <cell r="AC1979">
            <v>1</v>
          </cell>
          <cell r="AD1979">
            <v>129</v>
          </cell>
          <cell r="AE1979">
            <v>0.53220360799999999</v>
          </cell>
        </row>
        <row r="1980">
          <cell r="C1980" t="str">
            <v>Zimbabwe</v>
          </cell>
          <cell r="D1980" t="str">
            <v>ZOL [Zimbabwe]</v>
          </cell>
          <cell r="E1980" t="str">
            <v>Fibre</v>
          </cell>
          <cell r="F1980" t="str">
            <v>Essentials</v>
          </cell>
          <cell r="G1980" t="str">
            <v>Up to</v>
          </cell>
          <cell r="H1980">
            <v>5</v>
          </cell>
          <cell r="I1980" t="str">
            <v>Mbps</v>
          </cell>
          <cell r="J1980">
            <v>5</v>
          </cell>
          <cell r="K1980">
            <v>1</v>
          </cell>
          <cell r="L1980" t="str">
            <v>Mbps</v>
          </cell>
          <cell r="M1980">
            <v>20</v>
          </cell>
          <cell r="N1980" t="str">
            <v>GB</v>
          </cell>
          <cell r="O1980">
            <v>20</v>
          </cell>
          <cell r="P1980" t="str">
            <v>USD</v>
          </cell>
          <cell r="Q1980">
            <v>49</v>
          </cell>
          <cell r="R1980">
            <v>0</v>
          </cell>
          <cell r="S1980">
            <v>89</v>
          </cell>
          <cell r="W1980" t="str">
            <v>No</v>
          </cell>
          <cell r="X1980" t="str">
            <v>No</v>
          </cell>
          <cell r="Y1980" t="str">
            <v>Yes</v>
          </cell>
          <cell r="Z1980" t="str">
            <v>On-net calls</v>
          </cell>
          <cell r="AA1980" t="str">
            <v>?</v>
          </cell>
          <cell r="AB1980">
            <v>0.15</v>
          </cell>
          <cell r="AC1980">
            <v>1</v>
          </cell>
          <cell r="AD1980">
            <v>89</v>
          </cell>
          <cell r="AE1980">
            <v>0.53220360799999999</v>
          </cell>
        </row>
        <row r="1981">
          <cell r="C1981" t="str">
            <v>Zimbabwe</v>
          </cell>
          <cell r="D1981" t="str">
            <v>ZOL [Zimbabwe]</v>
          </cell>
          <cell r="E1981" t="str">
            <v>Fibre</v>
          </cell>
          <cell r="F1981" t="str">
            <v>Entertainment</v>
          </cell>
          <cell r="G1981" t="str">
            <v>Up to</v>
          </cell>
          <cell r="H1981">
            <v>20</v>
          </cell>
          <cell r="I1981" t="str">
            <v>Mbps</v>
          </cell>
          <cell r="J1981">
            <v>20</v>
          </cell>
          <cell r="K1981">
            <v>5</v>
          </cell>
          <cell r="L1981" t="str">
            <v>Mbps</v>
          </cell>
          <cell r="M1981" t="str">
            <v>Unlimited</v>
          </cell>
          <cell r="O1981" t="str">
            <v>Unlimited</v>
          </cell>
          <cell r="P1981" t="str">
            <v>USD</v>
          </cell>
          <cell r="Q1981">
            <v>0</v>
          </cell>
          <cell r="R1981">
            <v>0</v>
          </cell>
          <cell r="S1981">
            <v>149</v>
          </cell>
          <cell r="W1981" t="str">
            <v>No</v>
          </cell>
          <cell r="X1981" t="str">
            <v>No</v>
          </cell>
          <cell r="Y1981" t="str">
            <v>Yes</v>
          </cell>
          <cell r="Z1981" t="str">
            <v>On-net calls</v>
          </cell>
          <cell r="AA1981" t="str">
            <v>?</v>
          </cell>
          <cell r="AB1981">
            <v>0.15</v>
          </cell>
          <cell r="AC1981">
            <v>1</v>
          </cell>
          <cell r="AD1981">
            <v>149</v>
          </cell>
          <cell r="AE1981">
            <v>0.53220360799999999</v>
          </cell>
        </row>
        <row r="1982">
          <cell r="C1982" t="str">
            <v>Zimbabwe</v>
          </cell>
          <cell r="D1982" t="str">
            <v>ZOL [Zimbabwe]</v>
          </cell>
          <cell r="E1982" t="str">
            <v>Fibre</v>
          </cell>
          <cell r="F1982" t="str">
            <v>Modern Family</v>
          </cell>
          <cell r="G1982" t="str">
            <v>Up to</v>
          </cell>
          <cell r="H1982">
            <v>30</v>
          </cell>
          <cell r="I1982" t="str">
            <v>Mbps</v>
          </cell>
          <cell r="J1982">
            <v>30</v>
          </cell>
          <cell r="K1982">
            <v>10</v>
          </cell>
          <cell r="L1982" t="str">
            <v>Mbps</v>
          </cell>
          <cell r="M1982" t="str">
            <v>Unlimited</v>
          </cell>
          <cell r="O1982" t="str">
            <v>Unlimited</v>
          </cell>
          <cell r="P1982" t="str">
            <v>USD</v>
          </cell>
          <cell r="Q1982">
            <v>0</v>
          </cell>
          <cell r="R1982">
            <v>0</v>
          </cell>
          <cell r="S1982">
            <v>199</v>
          </cell>
          <cell r="W1982" t="str">
            <v>No</v>
          </cell>
          <cell r="X1982" t="str">
            <v>No</v>
          </cell>
          <cell r="Y1982" t="str">
            <v>Yes</v>
          </cell>
          <cell r="Z1982" t="str">
            <v>On-net calls</v>
          </cell>
          <cell r="AA1982" t="str">
            <v>?</v>
          </cell>
          <cell r="AB1982">
            <v>0.15</v>
          </cell>
          <cell r="AC1982">
            <v>1</v>
          </cell>
          <cell r="AD1982">
            <v>199</v>
          </cell>
          <cell r="AE1982">
            <v>0.53220360799999999</v>
          </cell>
        </row>
        <row r="1983">
          <cell r="C1983" t="str">
            <v>Zimbabwe</v>
          </cell>
          <cell r="D1983" t="str">
            <v>ZOL [Zimbabwe]</v>
          </cell>
          <cell r="E1983" t="str">
            <v>Fibre</v>
          </cell>
          <cell r="F1983" t="str">
            <v>Power Pack</v>
          </cell>
          <cell r="G1983" t="str">
            <v>Up to</v>
          </cell>
          <cell r="H1983">
            <v>50</v>
          </cell>
          <cell r="I1983" t="str">
            <v>Mbps</v>
          </cell>
          <cell r="J1983">
            <v>50</v>
          </cell>
          <cell r="K1983">
            <v>15</v>
          </cell>
          <cell r="L1983" t="str">
            <v>Mbps</v>
          </cell>
          <cell r="M1983" t="str">
            <v>Unlimited</v>
          </cell>
          <cell r="O1983" t="str">
            <v>Unlimited</v>
          </cell>
          <cell r="P1983" t="str">
            <v>USD</v>
          </cell>
          <cell r="Q1983">
            <v>0</v>
          </cell>
          <cell r="R1983">
            <v>0</v>
          </cell>
          <cell r="S1983">
            <v>259</v>
          </cell>
          <cell r="W1983" t="str">
            <v>No</v>
          </cell>
          <cell r="X1983" t="str">
            <v>No</v>
          </cell>
          <cell r="Y1983" t="str">
            <v>Yes</v>
          </cell>
          <cell r="Z1983" t="str">
            <v>On-net calls</v>
          </cell>
          <cell r="AA1983" t="str">
            <v>?</v>
          </cell>
          <cell r="AB1983">
            <v>0.15</v>
          </cell>
          <cell r="AC1983">
            <v>1</v>
          </cell>
          <cell r="AD1983">
            <v>259</v>
          </cell>
          <cell r="AE1983">
            <v>0.53220360799999999</v>
          </cell>
        </row>
        <row r="1984">
          <cell r="C1984" t="str">
            <v>Zimbabwe</v>
          </cell>
          <cell r="D1984" t="str">
            <v>ZOL [Zimbabwe]</v>
          </cell>
          <cell r="E1984" t="str">
            <v>Fibre</v>
          </cell>
          <cell r="F1984" t="str">
            <v>Turbo Pack</v>
          </cell>
          <cell r="G1984" t="str">
            <v>Up to</v>
          </cell>
          <cell r="H1984">
            <v>100</v>
          </cell>
          <cell r="I1984" t="str">
            <v>Mbps</v>
          </cell>
          <cell r="J1984">
            <v>100</v>
          </cell>
          <cell r="K1984">
            <v>20</v>
          </cell>
          <cell r="L1984" t="str">
            <v>Mbps</v>
          </cell>
          <cell r="M1984" t="str">
            <v>Unlimited</v>
          </cell>
          <cell r="O1984" t="str">
            <v>Unlimited</v>
          </cell>
          <cell r="P1984" t="str">
            <v>USD</v>
          </cell>
          <cell r="Q1984">
            <v>0</v>
          </cell>
          <cell r="R1984">
            <v>0</v>
          </cell>
          <cell r="S1984">
            <v>339</v>
          </cell>
          <cell r="W1984" t="str">
            <v>No</v>
          </cell>
          <cell r="X1984" t="str">
            <v>No</v>
          </cell>
          <cell r="Y1984" t="str">
            <v>Yes</v>
          </cell>
          <cell r="Z1984" t="str">
            <v>On-net calls</v>
          </cell>
          <cell r="AA1984" t="str">
            <v>?</v>
          </cell>
          <cell r="AB1984">
            <v>0.15</v>
          </cell>
          <cell r="AC1984">
            <v>1</v>
          </cell>
          <cell r="AD1984">
            <v>339</v>
          </cell>
          <cell r="AE1984">
            <v>0.53220360799999999</v>
          </cell>
        </row>
      </sheetData>
      <sheetData sheetId="1"/>
      <sheetData sheetId="2"/>
      <sheetData sheetId="3"/>
      <sheetData sheetId="4">
        <row r="2">
          <cell r="A2" t="str">
            <v>Afghanistan</v>
          </cell>
          <cell r="B2" t="str">
            <v>Asia</v>
          </cell>
          <cell r="C2" t="str">
            <v>AFN</v>
          </cell>
          <cell r="D2" t="str">
            <v>AF</v>
          </cell>
          <cell r="E2" t="str">
            <v>AFG</v>
          </cell>
          <cell r="F2">
            <v>1967.0834568655939</v>
          </cell>
        </row>
        <row r="3">
          <cell r="A3" t="str">
            <v>Algeria</v>
          </cell>
          <cell r="B3" t="str">
            <v>Africa</v>
          </cell>
          <cell r="C3" t="str">
            <v>DZD</v>
          </cell>
          <cell r="D3" t="str">
            <v>DZ</v>
          </cell>
          <cell r="E3" t="str">
            <v>DZA</v>
          </cell>
          <cell r="F3">
            <v>13814.437302155109</v>
          </cell>
        </row>
        <row r="4">
          <cell r="A4" t="str">
            <v>Angola</v>
          </cell>
          <cell r="B4" t="str">
            <v>Africa</v>
          </cell>
          <cell r="C4" t="str">
            <v>AOA</v>
          </cell>
          <cell r="D4" t="str">
            <v>AO</v>
          </cell>
          <cell r="E4" t="str">
            <v>AGO</v>
          </cell>
          <cell r="F4">
            <v>7909.8762374280604</v>
          </cell>
        </row>
        <row r="5">
          <cell r="A5" t="str">
            <v>Argentina</v>
          </cell>
          <cell r="B5" t="str">
            <v>South America</v>
          </cell>
          <cell r="C5" t="str">
            <v>ARS</v>
          </cell>
          <cell r="D5" t="str">
            <v>AR</v>
          </cell>
          <cell r="E5" t="str">
            <v>ARG</v>
          </cell>
        </row>
        <row r="6">
          <cell r="A6" t="str">
            <v>Australia</v>
          </cell>
          <cell r="B6" t="str">
            <v>Oceania</v>
          </cell>
          <cell r="C6" t="str">
            <v>AUD</v>
          </cell>
          <cell r="D6" t="str">
            <v>AU</v>
          </cell>
          <cell r="E6" t="str">
            <v>AUS</v>
          </cell>
          <cell r="F6">
            <v>43901.554853507572</v>
          </cell>
        </row>
        <row r="7">
          <cell r="A7" t="str">
            <v>Austria</v>
          </cell>
          <cell r="B7" t="str">
            <v>Europe</v>
          </cell>
          <cell r="C7" t="str">
            <v>EUR</v>
          </cell>
          <cell r="D7" t="str">
            <v>AT</v>
          </cell>
          <cell r="E7" t="str">
            <v>AUT</v>
          </cell>
          <cell r="F7">
            <v>46164.944321006216</v>
          </cell>
        </row>
        <row r="8">
          <cell r="A8" t="str">
            <v>Azerbaijan</v>
          </cell>
          <cell r="B8" t="str">
            <v>Asia</v>
          </cell>
          <cell r="C8" t="str">
            <v>AZN</v>
          </cell>
          <cell r="D8" t="str">
            <v>AZ</v>
          </cell>
          <cell r="E8" t="str">
            <v>AZE</v>
          </cell>
          <cell r="F8">
            <v>17515.623758409911</v>
          </cell>
        </row>
        <row r="9">
          <cell r="A9" t="str">
            <v>Bangladesh</v>
          </cell>
          <cell r="B9" t="str">
            <v>Asia</v>
          </cell>
          <cell r="C9" t="str">
            <v>BDT</v>
          </cell>
          <cell r="D9" t="str">
            <v>BD</v>
          </cell>
          <cell r="E9" t="str">
            <v>BGD</v>
          </cell>
          <cell r="F9">
            <v>3135.5022119960927</v>
          </cell>
        </row>
        <row r="10">
          <cell r="A10" t="str">
            <v>Belarus</v>
          </cell>
          <cell r="B10" t="str">
            <v>Europe</v>
          </cell>
          <cell r="C10" t="str">
            <v>BYR</v>
          </cell>
          <cell r="D10" t="str">
            <v>BY</v>
          </cell>
          <cell r="E10" t="str">
            <v>BLR</v>
          </cell>
          <cell r="F10">
            <v>18184.863579970282</v>
          </cell>
        </row>
        <row r="11">
          <cell r="A11" t="str">
            <v>Belgium</v>
          </cell>
          <cell r="B11" t="str">
            <v>Europe</v>
          </cell>
          <cell r="C11" t="str">
            <v>EUR</v>
          </cell>
          <cell r="D11" t="str">
            <v>BE</v>
          </cell>
          <cell r="E11" t="str">
            <v>BEL</v>
          </cell>
          <cell r="F11">
            <v>42725.310565047606</v>
          </cell>
        </row>
        <row r="12">
          <cell r="A12" t="str">
            <v>Benin</v>
          </cell>
          <cell r="B12" t="str">
            <v>Africa</v>
          </cell>
          <cell r="C12" t="str">
            <v>XOF</v>
          </cell>
          <cell r="D12" t="str">
            <v>BJ</v>
          </cell>
          <cell r="E12" t="str">
            <v>BEN</v>
          </cell>
          <cell r="F12">
            <v>1864.5364754312347</v>
          </cell>
        </row>
        <row r="13">
          <cell r="A13" t="str">
            <v>Bolivia</v>
          </cell>
          <cell r="B13" t="str">
            <v>South America</v>
          </cell>
          <cell r="C13" t="str">
            <v>BOB</v>
          </cell>
          <cell r="D13" t="str">
            <v>BO</v>
          </cell>
          <cell r="E13" t="str">
            <v>BOL</v>
          </cell>
          <cell r="F13">
            <v>6449.5774419564359</v>
          </cell>
        </row>
        <row r="14">
          <cell r="A14" t="str">
            <v>Brazil</v>
          </cell>
          <cell r="B14" t="str">
            <v>South America</v>
          </cell>
          <cell r="C14" t="str">
            <v>BRL</v>
          </cell>
          <cell r="D14" t="str">
            <v>BR</v>
          </cell>
          <cell r="E14" t="str">
            <v>BRA</v>
          </cell>
          <cell r="F14">
            <v>16155.059478887466</v>
          </cell>
        </row>
        <row r="15">
          <cell r="A15" t="str">
            <v>Bulgaria</v>
          </cell>
          <cell r="B15" t="str">
            <v>Europe</v>
          </cell>
          <cell r="C15" t="str">
            <v>BGN</v>
          </cell>
          <cell r="D15" t="str">
            <v>BG</v>
          </cell>
          <cell r="E15" t="str">
            <v>BGR</v>
          </cell>
          <cell r="F15">
            <v>16323.840000004948</v>
          </cell>
        </row>
        <row r="16">
          <cell r="A16" t="str">
            <v>Burkina Faso</v>
          </cell>
          <cell r="B16" t="str">
            <v>Africa</v>
          </cell>
          <cell r="C16" t="str">
            <v>XOF</v>
          </cell>
          <cell r="D16" t="str">
            <v>BF</v>
          </cell>
          <cell r="E16" t="str">
            <v>BFA</v>
          </cell>
          <cell r="F16">
            <v>1683.8242809738788</v>
          </cell>
        </row>
        <row r="17">
          <cell r="A17" t="str">
            <v>Burundi</v>
          </cell>
          <cell r="B17" t="str">
            <v>Africa</v>
          </cell>
          <cell r="C17" t="str">
            <v>BIF</v>
          </cell>
          <cell r="D17" t="str">
            <v>BI</v>
          </cell>
          <cell r="E17" t="str">
            <v>BDI</v>
          </cell>
          <cell r="F17">
            <v>794.4197585984009</v>
          </cell>
        </row>
        <row r="18">
          <cell r="A18" t="str">
            <v>Cambodia</v>
          </cell>
          <cell r="B18" t="str">
            <v>Asia</v>
          </cell>
          <cell r="C18" t="str">
            <v>KHR</v>
          </cell>
          <cell r="D18" t="str">
            <v>KH</v>
          </cell>
          <cell r="E18" t="str">
            <v>KHM</v>
          </cell>
          <cell r="F18">
            <v>3242.3125859644888</v>
          </cell>
        </row>
        <row r="19">
          <cell r="A19" t="str">
            <v>Cameroon</v>
          </cell>
          <cell r="B19" t="str">
            <v>Africa</v>
          </cell>
          <cell r="C19" t="str">
            <v>XAF</v>
          </cell>
          <cell r="D19" t="str">
            <v>CM</v>
          </cell>
          <cell r="E19" t="str">
            <v>CMR</v>
          </cell>
          <cell r="F19">
            <v>2965.1416349828869</v>
          </cell>
        </row>
        <row r="20">
          <cell r="A20" t="str">
            <v>Canada</v>
          </cell>
          <cell r="B20" t="str">
            <v>North America</v>
          </cell>
          <cell r="C20" t="str">
            <v>CAD</v>
          </cell>
          <cell r="D20" t="str">
            <v>CA</v>
          </cell>
          <cell r="E20" t="str">
            <v>CAN</v>
          </cell>
          <cell r="F20">
            <v>44088.540448552907</v>
          </cell>
        </row>
        <row r="21">
          <cell r="A21" t="str">
            <v>Chad</v>
          </cell>
          <cell r="B21" t="str">
            <v>Africa</v>
          </cell>
          <cell r="C21" t="str">
            <v>XAF</v>
          </cell>
          <cell r="D21" t="str">
            <v>TD</v>
          </cell>
          <cell r="E21" t="str">
            <v>TCD</v>
          </cell>
          <cell r="F21">
            <v>2244.1310033738278</v>
          </cell>
        </row>
        <row r="22">
          <cell r="A22" t="str">
            <v>Chile</v>
          </cell>
          <cell r="B22" t="str">
            <v>South America</v>
          </cell>
          <cell r="C22" t="str">
            <v>CLP</v>
          </cell>
          <cell r="D22" t="str">
            <v>CL</v>
          </cell>
          <cell r="E22" t="str">
            <v>CHL</v>
          </cell>
          <cell r="F22">
            <v>22333.106403016602</v>
          </cell>
        </row>
        <row r="23">
          <cell r="A23" t="str">
            <v>China</v>
          </cell>
          <cell r="B23" t="str">
            <v>Asia</v>
          </cell>
          <cell r="C23" t="str">
            <v>CNY</v>
          </cell>
          <cell r="D23" t="str">
            <v>CN</v>
          </cell>
          <cell r="E23" t="str">
            <v>CHN</v>
          </cell>
          <cell r="F23">
            <v>13216.541890759761</v>
          </cell>
        </row>
        <row r="24">
          <cell r="A24" t="str">
            <v>Colombia</v>
          </cell>
          <cell r="B24" t="str">
            <v>South America</v>
          </cell>
          <cell r="C24" t="str">
            <v>COP</v>
          </cell>
          <cell r="D24" t="str">
            <v>CO</v>
          </cell>
          <cell r="E24" t="str">
            <v>COL</v>
          </cell>
          <cell r="F24">
            <v>13046.402118572907</v>
          </cell>
        </row>
        <row r="25">
          <cell r="A25" t="str">
            <v>Congo (Democratic Republic of the)</v>
          </cell>
          <cell r="B25" t="str">
            <v>Africa</v>
          </cell>
          <cell r="C25" t="str">
            <v>CDF</v>
          </cell>
          <cell r="D25" t="str">
            <v>CD</v>
          </cell>
          <cell r="E25" t="str">
            <v>COD</v>
          </cell>
          <cell r="F25">
            <v>805.13262654462847</v>
          </cell>
        </row>
        <row r="26">
          <cell r="A26" t="str">
            <v>Cote d'Ivoire</v>
          </cell>
          <cell r="B26" t="str">
            <v>Africa</v>
          </cell>
          <cell r="C26" t="str">
            <v>XOF</v>
          </cell>
          <cell r="D26" t="str">
            <v>CI</v>
          </cell>
          <cell r="E26" t="str">
            <v>CIV</v>
          </cell>
          <cell r="F26">
            <v>3484.3752106164497</v>
          </cell>
        </row>
        <row r="27">
          <cell r="A27" t="str">
            <v>Cuba</v>
          </cell>
          <cell r="B27" t="str">
            <v>North America</v>
          </cell>
          <cell r="C27" t="str">
            <v>CUC</v>
          </cell>
          <cell r="D27" t="str">
            <v>CU</v>
          </cell>
          <cell r="E27" t="str">
            <v>CUB</v>
          </cell>
          <cell r="F27">
            <v>20788.279190158588</v>
          </cell>
        </row>
        <row r="28">
          <cell r="A28" t="str">
            <v>Czech Republic</v>
          </cell>
          <cell r="B28" t="str">
            <v>Europe</v>
          </cell>
          <cell r="C28" t="str">
            <v>CZK</v>
          </cell>
          <cell r="D28" t="str">
            <v>CZ</v>
          </cell>
          <cell r="E28" t="str">
            <v>CZE</v>
          </cell>
          <cell r="F28">
            <v>30444.949809935813</v>
          </cell>
        </row>
        <row r="29">
          <cell r="A29" t="str">
            <v>Denmark</v>
          </cell>
          <cell r="B29" t="str">
            <v>Europe</v>
          </cell>
          <cell r="C29" t="str">
            <v>DKK</v>
          </cell>
          <cell r="D29" t="str">
            <v>DK</v>
          </cell>
          <cell r="E29" t="str">
            <v>DNK</v>
          </cell>
          <cell r="F29">
            <v>44862.503979977388</v>
          </cell>
        </row>
        <row r="30">
          <cell r="A30" t="str">
            <v>Dominican Rep.</v>
          </cell>
          <cell r="B30" t="str">
            <v>North America</v>
          </cell>
          <cell r="C30" t="str">
            <v>DOP</v>
          </cell>
          <cell r="D30" t="str">
            <v>DO</v>
          </cell>
          <cell r="E30" t="str">
            <v>DOM</v>
          </cell>
          <cell r="F30">
            <v>44862.503979977388</v>
          </cell>
        </row>
        <row r="31">
          <cell r="A31" t="str">
            <v>Ecuador</v>
          </cell>
          <cell r="B31" t="str">
            <v>South America</v>
          </cell>
          <cell r="C31" t="str">
            <v>USD</v>
          </cell>
          <cell r="D31" t="str">
            <v>EC</v>
          </cell>
          <cell r="E31" t="str">
            <v>ECU</v>
          </cell>
          <cell r="F31">
            <v>11293.154683010813</v>
          </cell>
        </row>
        <row r="32">
          <cell r="A32" t="str">
            <v>Egypt</v>
          </cell>
          <cell r="B32" t="str">
            <v>Africa</v>
          </cell>
          <cell r="C32" t="str">
            <v>EGP</v>
          </cell>
          <cell r="D32" t="str">
            <v>EG</v>
          </cell>
          <cell r="E32" t="str">
            <v>EGY</v>
          </cell>
          <cell r="F32">
            <v>11311.952607427189</v>
          </cell>
        </row>
        <row r="33">
          <cell r="A33" t="str">
            <v>El Salvador</v>
          </cell>
          <cell r="B33" t="str">
            <v>North America</v>
          </cell>
          <cell r="C33" t="str">
            <v>USD</v>
          </cell>
          <cell r="D33" t="str">
            <v>SV</v>
          </cell>
          <cell r="E33" t="str">
            <v>SLV</v>
          </cell>
          <cell r="F33">
            <v>7980.309425318901</v>
          </cell>
        </row>
        <row r="34">
          <cell r="A34" t="str">
            <v>Eritrea</v>
          </cell>
          <cell r="B34" t="str">
            <v>Africa</v>
          </cell>
          <cell r="C34" t="str">
            <v>ERN</v>
          </cell>
          <cell r="D34" t="str">
            <v>ER</v>
          </cell>
          <cell r="E34" t="str">
            <v>ERI</v>
          </cell>
          <cell r="F34">
            <v>1195.4354794517753</v>
          </cell>
        </row>
        <row r="35">
          <cell r="A35" t="str">
            <v>Ethiopia</v>
          </cell>
          <cell r="B35" t="str">
            <v>Africa</v>
          </cell>
          <cell r="C35" t="str">
            <v>ETB</v>
          </cell>
          <cell r="D35" t="str">
            <v>ET</v>
          </cell>
          <cell r="E35" t="str">
            <v>ETH</v>
          </cell>
          <cell r="F35">
            <v>1500.8583054392727</v>
          </cell>
        </row>
        <row r="36">
          <cell r="A36" t="str">
            <v>Finland</v>
          </cell>
          <cell r="B36" t="str">
            <v>Europe</v>
          </cell>
          <cell r="C36" t="str">
            <v>EUR</v>
          </cell>
          <cell r="D36" t="str">
            <v>FI</v>
          </cell>
          <cell r="E36" t="str">
            <v>FIN</v>
          </cell>
          <cell r="F36">
            <v>39754.485240450507</v>
          </cell>
        </row>
        <row r="37">
          <cell r="A37" t="str">
            <v>France</v>
          </cell>
          <cell r="B37" t="str">
            <v>Europe</v>
          </cell>
          <cell r="C37" t="str">
            <v>EUR</v>
          </cell>
          <cell r="D37" t="str">
            <v>FR</v>
          </cell>
          <cell r="E37" t="str">
            <v>FRA</v>
          </cell>
          <cell r="F37">
            <v>38850.716445595259</v>
          </cell>
        </row>
        <row r="38">
          <cell r="A38" t="str">
            <v>Germany</v>
          </cell>
          <cell r="B38" t="str">
            <v>Europe</v>
          </cell>
          <cell r="C38" t="str">
            <v>EUR</v>
          </cell>
          <cell r="D38" t="str">
            <v>DE</v>
          </cell>
          <cell r="E38" t="str">
            <v>DEU</v>
          </cell>
          <cell r="F38">
            <v>45615.811193476125</v>
          </cell>
        </row>
        <row r="39">
          <cell r="A39" t="str">
            <v>Ghana</v>
          </cell>
          <cell r="B39" t="str">
            <v>Africa</v>
          </cell>
          <cell r="C39" t="str">
            <v>GHS</v>
          </cell>
          <cell r="D39" t="str">
            <v>GH</v>
          </cell>
          <cell r="E39" t="str">
            <v>GHA</v>
          </cell>
          <cell r="F39">
            <v>4143.1150782310242</v>
          </cell>
        </row>
        <row r="40">
          <cell r="A40" t="str">
            <v>Greece</v>
          </cell>
          <cell r="B40" t="str">
            <v>Europe</v>
          </cell>
          <cell r="C40" t="str">
            <v>EUR</v>
          </cell>
          <cell r="D40" t="str">
            <v>GR</v>
          </cell>
          <cell r="E40" t="str">
            <v>GRC</v>
          </cell>
          <cell r="F40">
            <v>26098.811334338257</v>
          </cell>
        </row>
        <row r="41">
          <cell r="A41" t="str">
            <v>Guatemala</v>
          </cell>
          <cell r="B41" t="str">
            <v>North America</v>
          </cell>
          <cell r="C41" t="str">
            <v>GTQ</v>
          </cell>
          <cell r="D41" t="str">
            <v>GT</v>
          </cell>
          <cell r="E41" t="str">
            <v>GTM</v>
          </cell>
          <cell r="F41">
            <v>7526.9158192771356</v>
          </cell>
        </row>
        <row r="42">
          <cell r="A42" t="str">
            <v>Guinea</v>
          </cell>
          <cell r="B42" t="str">
            <v>Africa</v>
          </cell>
          <cell r="C42" t="str">
            <v>GNF</v>
          </cell>
          <cell r="D42" t="str">
            <v>GN</v>
          </cell>
          <cell r="E42" t="str">
            <v>GIN</v>
          </cell>
          <cell r="F42">
            <v>1236.0904461831874</v>
          </cell>
        </row>
        <row r="43">
          <cell r="A43" t="str">
            <v>Haiti</v>
          </cell>
          <cell r="B43" t="str">
            <v>North America</v>
          </cell>
          <cell r="C43" t="str">
            <v>HTG</v>
          </cell>
          <cell r="D43" t="str">
            <v>HT</v>
          </cell>
          <cell r="E43" t="str">
            <v>HTI</v>
          </cell>
          <cell r="F43">
            <v>1750.1098756901761</v>
          </cell>
        </row>
        <row r="44">
          <cell r="A44" t="str">
            <v>Honduras</v>
          </cell>
          <cell r="B44" t="str">
            <v>North America</v>
          </cell>
          <cell r="C44" t="str">
            <v>HNL</v>
          </cell>
          <cell r="D44" t="str">
            <v>HN</v>
          </cell>
          <cell r="E44" t="str">
            <v>HND</v>
          </cell>
          <cell r="F44">
            <v>4416.9612963949294</v>
          </cell>
        </row>
        <row r="45">
          <cell r="A45" t="str">
            <v>Hong Kong, China</v>
          </cell>
          <cell r="B45" t="str">
            <v>Asia</v>
          </cell>
          <cell r="C45" t="str">
            <v>HKD</v>
          </cell>
          <cell r="D45" t="str">
            <v>HK</v>
          </cell>
          <cell r="E45" t="str">
            <v>HKG</v>
          </cell>
          <cell r="F45">
            <v>55084.244811470446</v>
          </cell>
        </row>
        <row r="46">
          <cell r="A46" t="str">
            <v>Hungary</v>
          </cell>
          <cell r="B46" t="str">
            <v>Europe</v>
          </cell>
          <cell r="C46" t="str">
            <v>HUF</v>
          </cell>
          <cell r="D46" t="str">
            <v>HU</v>
          </cell>
          <cell r="E46" t="str">
            <v>HUN</v>
          </cell>
          <cell r="F46">
            <v>24498.494279538059</v>
          </cell>
        </row>
        <row r="47">
          <cell r="A47" t="str">
            <v>India</v>
          </cell>
          <cell r="B47" t="str">
            <v>Asia</v>
          </cell>
          <cell r="C47" t="str">
            <v>INR</v>
          </cell>
          <cell r="D47" t="str">
            <v>IN</v>
          </cell>
          <cell r="E47" t="str">
            <v>IND</v>
          </cell>
          <cell r="F47">
            <v>5833.2531125548994</v>
          </cell>
        </row>
        <row r="48">
          <cell r="A48" t="str">
            <v>Indonesia</v>
          </cell>
          <cell r="B48" t="str">
            <v>Asia</v>
          </cell>
          <cell r="C48" t="str">
            <v>IDR</v>
          </cell>
          <cell r="D48" t="str">
            <v>ID</v>
          </cell>
          <cell r="E48" t="str">
            <v>IDN</v>
          </cell>
          <cell r="F48">
            <v>10585.359695002262</v>
          </cell>
        </row>
        <row r="49">
          <cell r="A49" t="str">
            <v>Iran (Islamic Rep. of)</v>
          </cell>
          <cell r="B49" t="str">
            <v>Asia</v>
          </cell>
          <cell r="C49" t="str">
            <v>IRR</v>
          </cell>
          <cell r="D49" t="str">
            <v>IR</v>
          </cell>
          <cell r="E49" t="str">
            <v>IRN</v>
          </cell>
          <cell r="F49">
            <v>16323.34392926289</v>
          </cell>
        </row>
        <row r="50">
          <cell r="A50" t="str">
            <v>Iraq</v>
          </cell>
          <cell r="B50" t="str">
            <v>Asia</v>
          </cell>
          <cell r="C50" t="str">
            <v>IQD</v>
          </cell>
          <cell r="D50" t="str">
            <v>IQ</v>
          </cell>
          <cell r="E50" t="str">
            <v>IRQ</v>
          </cell>
          <cell r="F50">
            <v>14694.031203593537</v>
          </cell>
        </row>
        <row r="51">
          <cell r="A51" t="str">
            <v>Israel</v>
          </cell>
          <cell r="B51" t="str">
            <v>Asia</v>
          </cell>
          <cell r="C51" t="str">
            <v>ILS</v>
          </cell>
          <cell r="D51" t="str">
            <v>IL</v>
          </cell>
          <cell r="E51" t="str">
            <v>ISR</v>
          </cell>
          <cell r="F51">
            <v>33072.398987447355</v>
          </cell>
        </row>
        <row r="52">
          <cell r="A52" t="str">
            <v>Italy</v>
          </cell>
          <cell r="B52" t="str">
            <v>Europe</v>
          </cell>
          <cell r="C52" t="str">
            <v>EUR</v>
          </cell>
          <cell r="D52" t="str">
            <v>IT</v>
          </cell>
          <cell r="E52" t="str">
            <v>ITA</v>
          </cell>
          <cell r="F52">
            <v>34757.840664367548</v>
          </cell>
        </row>
        <row r="53">
          <cell r="A53" t="str">
            <v>Japan</v>
          </cell>
          <cell r="B53" t="str">
            <v>Asia</v>
          </cell>
          <cell r="C53" t="str">
            <v>JPY</v>
          </cell>
          <cell r="D53" t="str">
            <v>JP</v>
          </cell>
          <cell r="E53" t="str">
            <v>JPN</v>
          </cell>
          <cell r="F53">
            <v>36426.302206897708</v>
          </cell>
        </row>
        <row r="54">
          <cell r="A54" t="str">
            <v>Jordan</v>
          </cell>
          <cell r="B54" t="str">
            <v>Asia</v>
          </cell>
          <cell r="C54" t="str">
            <v>JOD</v>
          </cell>
          <cell r="D54" t="str">
            <v>JO</v>
          </cell>
          <cell r="E54" t="str">
            <v>JOR</v>
          </cell>
          <cell r="F54">
            <v>12050.309784269157</v>
          </cell>
        </row>
        <row r="55">
          <cell r="A55" t="str">
            <v>Kazakhstan</v>
          </cell>
          <cell r="B55" t="str">
            <v>Asia</v>
          </cell>
          <cell r="C55" t="str">
            <v>KZT</v>
          </cell>
          <cell r="D55" t="str">
            <v>KZ</v>
          </cell>
          <cell r="E55" t="str">
            <v>KAZ</v>
          </cell>
          <cell r="F55">
            <v>24204.666960751485</v>
          </cell>
        </row>
        <row r="56">
          <cell r="A56" t="str">
            <v>Kenya</v>
          </cell>
          <cell r="B56" t="str">
            <v>Africa</v>
          </cell>
          <cell r="C56" t="str">
            <v>KES</v>
          </cell>
          <cell r="D56" t="str">
            <v>KE</v>
          </cell>
          <cell r="E56" t="str">
            <v>KEN</v>
          </cell>
          <cell r="F56">
            <v>2909.8168928718751</v>
          </cell>
        </row>
        <row r="57">
          <cell r="A57" t="str">
            <v>Korea (North)</v>
          </cell>
          <cell r="B57" t="str">
            <v>Asia</v>
          </cell>
          <cell r="C57" t="str">
            <v>KPW</v>
          </cell>
          <cell r="D57" t="str">
            <v>KP</v>
          </cell>
          <cell r="E57" t="str">
            <v>PRK</v>
          </cell>
        </row>
        <row r="58">
          <cell r="A58" t="str">
            <v>Korea (South)</v>
          </cell>
          <cell r="B58" t="str">
            <v>Asia</v>
          </cell>
          <cell r="C58" t="str">
            <v>KRW</v>
          </cell>
          <cell r="D58" t="str">
            <v>KR</v>
          </cell>
          <cell r="E58" t="str">
            <v>KOR</v>
          </cell>
          <cell r="F58">
            <v>34355.729841127439</v>
          </cell>
        </row>
        <row r="59">
          <cell r="A59" t="str">
            <v>Kyrgyzstan</v>
          </cell>
          <cell r="B59" t="str">
            <v>Asia</v>
          </cell>
          <cell r="C59" t="str">
            <v>KGS</v>
          </cell>
          <cell r="D59" t="str">
            <v>KG</v>
          </cell>
          <cell r="E59" t="str">
            <v>KGZ</v>
          </cell>
          <cell r="F59">
            <v>3322.2194311555213</v>
          </cell>
        </row>
        <row r="60">
          <cell r="A60" t="str">
            <v>Lao P.D.R.</v>
          </cell>
          <cell r="B60" t="str">
            <v>Asia</v>
          </cell>
          <cell r="C60" t="str">
            <v>LAK</v>
          </cell>
          <cell r="D60" t="str">
            <v>LA</v>
          </cell>
          <cell r="E60" t="str">
            <v>LAO</v>
          </cell>
          <cell r="F60">
            <v>5162.3022707114806</v>
          </cell>
        </row>
        <row r="61">
          <cell r="A61" t="str">
            <v>Libya</v>
          </cell>
          <cell r="B61" t="str">
            <v>Africa</v>
          </cell>
          <cell r="C61" t="str">
            <v>LYD</v>
          </cell>
          <cell r="D61" t="str">
            <v>LY</v>
          </cell>
          <cell r="E61" t="str">
            <v>LBY</v>
          </cell>
          <cell r="F61">
            <v>15604.545117218848</v>
          </cell>
        </row>
        <row r="62">
          <cell r="A62" t="str">
            <v>Madagascar</v>
          </cell>
          <cell r="B62" t="str">
            <v>Africa</v>
          </cell>
          <cell r="C62" t="str">
            <v>MGA</v>
          </cell>
          <cell r="D62" t="str">
            <v>MG</v>
          </cell>
          <cell r="E62" t="str">
            <v>MDG</v>
          </cell>
          <cell r="F62">
            <v>1436.6904493779718</v>
          </cell>
        </row>
        <row r="63">
          <cell r="A63" t="str">
            <v>Malawi</v>
          </cell>
          <cell r="B63" t="str">
            <v>Africa</v>
          </cell>
          <cell r="C63" t="str">
            <v>MWK</v>
          </cell>
          <cell r="D63" t="str">
            <v>MW</v>
          </cell>
          <cell r="E63" t="str">
            <v>MWI</v>
          </cell>
          <cell r="F63">
            <v>815.070406218171</v>
          </cell>
        </row>
        <row r="64">
          <cell r="A64" t="str">
            <v>Malaysia</v>
          </cell>
          <cell r="B64" t="str">
            <v>Asia</v>
          </cell>
          <cell r="C64" t="str">
            <v>MYR</v>
          </cell>
          <cell r="D64" t="str">
            <v>MY</v>
          </cell>
          <cell r="E64" t="str">
            <v>MYS</v>
          </cell>
          <cell r="F64">
            <v>24714.843468901265</v>
          </cell>
        </row>
        <row r="65">
          <cell r="A65" t="str">
            <v>Mali</v>
          </cell>
          <cell r="B65" t="str">
            <v>Africa</v>
          </cell>
          <cell r="C65" t="str">
            <v>XOF</v>
          </cell>
          <cell r="D65" t="str">
            <v>ML</v>
          </cell>
          <cell r="E65" t="str">
            <v>MLI</v>
          </cell>
          <cell r="F65">
            <v>1733.0040011340172</v>
          </cell>
        </row>
        <row r="66">
          <cell r="A66" t="str">
            <v>Mexico</v>
          </cell>
          <cell r="B66" t="str">
            <v>North America</v>
          </cell>
          <cell r="C66" t="str">
            <v>MXN</v>
          </cell>
          <cell r="D66" t="str">
            <v>MX</v>
          </cell>
          <cell r="E66" t="str">
            <v>MEX</v>
          </cell>
          <cell r="F66">
            <v>17166.967328360155</v>
          </cell>
        </row>
        <row r="67">
          <cell r="A67" t="str">
            <v>Morocco</v>
          </cell>
          <cell r="B67" t="str">
            <v>Africa</v>
          </cell>
          <cell r="C67" t="str">
            <v>MAD</v>
          </cell>
          <cell r="D67" t="str">
            <v>MA</v>
          </cell>
          <cell r="E67" t="str">
            <v>MAR</v>
          </cell>
          <cell r="F67">
            <v>7379.06532762193</v>
          </cell>
        </row>
        <row r="68">
          <cell r="A68" t="str">
            <v>Mozambique</v>
          </cell>
          <cell r="B68" t="str">
            <v>Africa</v>
          </cell>
          <cell r="C68" t="str">
            <v>MZN</v>
          </cell>
          <cell r="D68" t="str">
            <v>MZ</v>
          </cell>
          <cell r="E68" t="str">
            <v>MOZ</v>
          </cell>
          <cell r="F68">
            <v>1169.0470353928126</v>
          </cell>
        </row>
        <row r="69">
          <cell r="A69" t="str">
            <v>Myanmar</v>
          </cell>
          <cell r="B69" t="str">
            <v>Asia</v>
          </cell>
          <cell r="C69" t="str">
            <v>MMK</v>
          </cell>
          <cell r="D69" t="str">
            <v>MM</v>
          </cell>
          <cell r="E69" t="str">
            <v>MMR</v>
          </cell>
        </row>
        <row r="70">
          <cell r="A70" t="str">
            <v>Nepal</v>
          </cell>
          <cell r="B70" t="str">
            <v>Asia</v>
          </cell>
          <cell r="C70" t="str">
            <v>NPR</v>
          </cell>
          <cell r="D70" t="str">
            <v>NP</v>
          </cell>
          <cell r="E70" t="str">
            <v>NPL</v>
          </cell>
          <cell r="F70">
            <v>2374.6027352373185</v>
          </cell>
        </row>
        <row r="71">
          <cell r="A71" t="str">
            <v>Netherlands</v>
          </cell>
          <cell r="B71" t="str">
            <v>Europe</v>
          </cell>
          <cell r="C71" t="str">
            <v>EUR</v>
          </cell>
          <cell r="D71" t="str">
            <v>NL</v>
          </cell>
          <cell r="E71" t="str">
            <v>NLD</v>
          </cell>
          <cell r="F71">
            <v>47130.712202617098</v>
          </cell>
        </row>
        <row r="72">
          <cell r="A72" t="str">
            <v>Nicaragua</v>
          </cell>
          <cell r="B72" t="str">
            <v>North America</v>
          </cell>
          <cell r="C72" t="str">
            <v>NIO</v>
          </cell>
          <cell r="D72" t="str">
            <v>NI</v>
          </cell>
          <cell r="E72" t="str">
            <v>NIC</v>
          </cell>
          <cell r="F72">
            <v>4794.4169279478028</v>
          </cell>
        </row>
        <row r="73">
          <cell r="A73" t="str">
            <v>Niger</v>
          </cell>
          <cell r="B73" t="str">
            <v>Africa</v>
          </cell>
          <cell r="C73" t="str">
            <v>XOF</v>
          </cell>
          <cell r="D73" t="str">
            <v>NE</v>
          </cell>
          <cell r="E73" t="str">
            <v>NER</v>
          </cell>
          <cell r="F73">
            <v>967.04049840088919</v>
          </cell>
        </row>
        <row r="74">
          <cell r="A74" t="str">
            <v>Nigeria</v>
          </cell>
          <cell r="B74" t="str">
            <v>Africa</v>
          </cell>
          <cell r="C74" t="str">
            <v>NGN</v>
          </cell>
          <cell r="D74" t="str">
            <v>NG</v>
          </cell>
          <cell r="E74" t="str">
            <v>NGA</v>
          </cell>
          <cell r="F74">
            <v>5876.7636165248223</v>
          </cell>
        </row>
        <row r="75">
          <cell r="A75" t="str">
            <v>Pakistan</v>
          </cell>
          <cell r="B75" t="str">
            <v>Asia</v>
          </cell>
          <cell r="C75" t="str">
            <v>PKR</v>
          </cell>
          <cell r="D75" t="str">
            <v>PK</v>
          </cell>
          <cell r="E75" t="str">
            <v>PAK</v>
          </cell>
          <cell r="F75">
            <v>4841.903014857081</v>
          </cell>
        </row>
        <row r="76">
          <cell r="A76" t="str">
            <v>Papua New Guinea</v>
          </cell>
          <cell r="B76" t="str">
            <v>Oceania</v>
          </cell>
          <cell r="C76" t="str">
            <v>PGK</v>
          </cell>
          <cell r="D76" t="str">
            <v>PG</v>
          </cell>
          <cell r="E76" t="str">
            <v>PNG</v>
          </cell>
          <cell r="F76">
            <v>2642.8518615126118</v>
          </cell>
        </row>
        <row r="77">
          <cell r="A77" t="str">
            <v>Paraguay</v>
          </cell>
          <cell r="B77" t="str">
            <v>South America</v>
          </cell>
          <cell r="C77" t="str">
            <v>PYG</v>
          </cell>
          <cell r="D77" t="str">
            <v>PY</v>
          </cell>
          <cell r="E77" t="str">
            <v>PRY</v>
          </cell>
          <cell r="F77">
            <v>8424.9630234264969</v>
          </cell>
        </row>
        <row r="78">
          <cell r="A78" t="str">
            <v>Peru</v>
          </cell>
          <cell r="B78" t="str">
            <v>South America</v>
          </cell>
          <cell r="C78" t="str">
            <v>PEN</v>
          </cell>
          <cell r="D78" t="str">
            <v>PE</v>
          </cell>
          <cell r="E78" t="str">
            <v>PER</v>
          </cell>
          <cell r="F78">
            <v>12068.845413325049</v>
          </cell>
        </row>
        <row r="79">
          <cell r="A79" t="str">
            <v>Philippines</v>
          </cell>
          <cell r="B79" t="str">
            <v>Asia</v>
          </cell>
          <cell r="C79" t="str">
            <v>PHP</v>
          </cell>
          <cell r="D79" t="str">
            <v>PH</v>
          </cell>
          <cell r="E79" t="str">
            <v>PHL</v>
          </cell>
          <cell r="F79">
            <v>6915.6314506985509</v>
          </cell>
        </row>
        <row r="80">
          <cell r="A80" t="str">
            <v>Poland</v>
          </cell>
          <cell r="B80" t="str">
            <v>Europe</v>
          </cell>
          <cell r="C80" t="str">
            <v>PLN</v>
          </cell>
          <cell r="D80" t="str">
            <v>PL</v>
          </cell>
          <cell r="E80" t="str">
            <v>POL</v>
          </cell>
          <cell r="F80">
            <v>24882.343486796522</v>
          </cell>
        </row>
        <row r="81">
          <cell r="A81" t="str">
            <v>Portugal</v>
          </cell>
          <cell r="B81" t="str">
            <v>Europe</v>
          </cell>
          <cell r="C81" t="str">
            <v>EUR</v>
          </cell>
          <cell r="D81" t="str">
            <v>PT</v>
          </cell>
          <cell r="E81" t="str">
            <v>PRT</v>
          </cell>
          <cell r="F81">
            <v>28326.806590549681</v>
          </cell>
        </row>
        <row r="82">
          <cell r="A82" t="str">
            <v>Romania</v>
          </cell>
          <cell r="B82" t="str">
            <v>Europe</v>
          </cell>
          <cell r="C82" t="str">
            <v>RON</v>
          </cell>
          <cell r="D82" t="str">
            <v>RO</v>
          </cell>
          <cell r="E82" t="str">
            <v>ROM</v>
          </cell>
          <cell r="F82">
            <v>19401.349618168253</v>
          </cell>
        </row>
        <row r="83">
          <cell r="A83" t="str">
            <v>Russia</v>
          </cell>
          <cell r="B83" t="str">
            <v>Europe</v>
          </cell>
          <cell r="C83" t="str">
            <v>RUB</v>
          </cell>
          <cell r="D83" t="str">
            <v>RU</v>
          </cell>
          <cell r="E83" t="str">
            <v>RUS</v>
          </cell>
          <cell r="F83">
            <v>25635.851157443201</v>
          </cell>
        </row>
        <row r="84">
          <cell r="A84" t="str">
            <v>Rwanda</v>
          </cell>
          <cell r="B84" t="str">
            <v>Africa</v>
          </cell>
          <cell r="C84" t="str">
            <v>RWF</v>
          </cell>
          <cell r="D84" t="str">
            <v>RW</v>
          </cell>
          <cell r="E84" t="str">
            <v>RWA</v>
          </cell>
          <cell r="F84">
            <v>1556.4598326209991</v>
          </cell>
        </row>
        <row r="85">
          <cell r="A85" t="str">
            <v>Saudi Arabia</v>
          </cell>
          <cell r="B85" t="str">
            <v>Asia</v>
          </cell>
          <cell r="C85" t="str">
            <v>SAR</v>
          </cell>
          <cell r="D85" t="str">
            <v>SA</v>
          </cell>
          <cell r="E85" t="str">
            <v>SAU</v>
          </cell>
          <cell r="F85">
            <v>54606.568484144191</v>
          </cell>
        </row>
        <row r="86">
          <cell r="A86" t="str">
            <v>Senegal</v>
          </cell>
          <cell r="B86" t="str">
            <v>Africa</v>
          </cell>
          <cell r="C86" t="str">
            <v>XOF</v>
          </cell>
          <cell r="D86" t="str">
            <v>SN</v>
          </cell>
          <cell r="E86" t="str">
            <v>SEN</v>
          </cell>
          <cell r="F86">
            <v>2311.9066180625014</v>
          </cell>
        </row>
        <row r="87">
          <cell r="A87" t="str">
            <v>Serbia</v>
          </cell>
          <cell r="B87" t="str">
            <v>Europe</v>
          </cell>
          <cell r="C87" t="str">
            <v>RSD</v>
          </cell>
          <cell r="D87" t="str">
            <v>RS</v>
          </cell>
          <cell r="E87" t="str">
            <v>SRB</v>
          </cell>
          <cell r="F87">
            <v>12659.669890635761</v>
          </cell>
        </row>
        <row r="88">
          <cell r="A88" t="str">
            <v>Sierra Leone</v>
          </cell>
          <cell r="B88" t="str">
            <v>Africa</v>
          </cell>
          <cell r="C88" t="str">
            <v>SLL</v>
          </cell>
          <cell r="D88" t="str">
            <v>SL</v>
          </cell>
          <cell r="E88" t="str">
            <v>SLE</v>
          </cell>
          <cell r="F88">
            <v>2053.3950371989849</v>
          </cell>
        </row>
        <row r="89">
          <cell r="A89" t="str">
            <v>Singapore</v>
          </cell>
          <cell r="B89" t="str">
            <v>Asia</v>
          </cell>
          <cell r="C89" t="str">
            <v>SGD</v>
          </cell>
          <cell r="D89" t="str">
            <v>SG</v>
          </cell>
          <cell r="E89" t="str">
            <v>SGP</v>
          </cell>
          <cell r="F89">
            <v>82763.357650815669</v>
          </cell>
        </row>
        <row r="90">
          <cell r="A90" t="str">
            <v>Slovak Republic</v>
          </cell>
          <cell r="B90" t="str">
            <v>Europe</v>
          </cell>
          <cell r="C90" t="str">
            <v>EUR</v>
          </cell>
          <cell r="D90" t="str">
            <v>SK</v>
          </cell>
          <cell r="E90" t="str">
            <v>SVK</v>
          </cell>
          <cell r="F90">
            <v>27584.747918041096</v>
          </cell>
        </row>
        <row r="91">
          <cell r="A91" t="str">
            <v>Somalia</v>
          </cell>
          <cell r="B91" t="str">
            <v>Africa</v>
          </cell>
          <cell r="C91" t="str">
            <v>SOS</v>
          </cell>
          <cell r="D91" t="str">
            <v>SO</v>
          </cell>
          <cell r="E91" t="str">
            <v>SOM</v>
          </cell>
        </row>
        <row r="92">
          <cell r="A92" t="str">
            <v>South Africa</v>
          </cell>
          <cell r="B92" t="str">
            <v>Africa</v>
          </cell>
          <cell r="C92" t="str">
            <v>ZAR</v>
          </cell>
          <cell r="D92" t="str">
            <v>ZA</v>
          </cell>
          <cell r="E92" t="str">
            <v>ZAF</v>
          </cell>
          <cell r="F92">
            <v>13046.207834543518</v>
          </cell>
        </row>
        <row r="93">
          <cell r="A93" t="str">
            <v>Spain</v>
          </cell>
          <cell r="B93" t="str">
            <v>Europe</v>
          </cell>
          <cell r="C93" t="str">
            <v>EUR</v>
          </cell>
          <cell r="D93" t="str">
            <v>ES</v>
          </cell>
          <cell r="E93" t="str">
            <v>ESP</v>
          </cell>
          <cell r="F93">
            <v>33763.393662310431</v>
          </cell>
        </row>
        <row r="94">
          <cell r="A94" t="str">
            <v>Sri Lanka</v>
          </cell>
          <cell r="B94" t="str">
            <v>Asia</v>
          </cell>
          <cell r="C94" t="str">
            <v>LKR</v>
          </cell>
          <cell r="D94" t="str">
            <v>LK</v>
          </cell>
          <cell r="E94" t="str">
            <v>LKA</v>
          </cell>
          <cell r="F94">
            <v>10527.530487199074</v>
          </cell>
        </row>
        <row r="95">
          <cell r="A95" t="str">
            <v>Sudan</v>
          </cell>
          <cell r="B95" t="str">
            <v>Africa</v>
          </cell>
          <cell r="C95" t="str">
            <v>SDG</v>
          </cell>
          <cell r="D95" t="str">
            <v>SD</v>
          </cell>
          <cell r="E95" t="str">
            <v>SDN</v>
          </cell>
          <cell r="F95">
            <v>4130.3883772216004</v>
          </cell>
        </row>
        <row r="96">
          <cell r="A96" t="str">
            <v>Sweden</v>
          </cell>
          <cell r="B96" t="str">
            <v>Europe</v>
          </cell>
          <cell r="C96" t="str">
            <v>SEK</v>
          </cell>
          <cell r="D96" t="str">
            <v>SE</v>
          </cell>
          <cell r="E96" t="str">
            <v>SWE</v>
          </cell>
          <cell r="F96">
            <v>45143.523324995069</v>
          </cell>
        </row>
        <row r="97">
          <cell r="A97" t="str">
            <v>Switzerland</v>
          </cell>
          <cell r="B97" t="str">
            <v>Europe</v>
          </cell>
          <cell r="C97" t="str">
            <v>CHF</v>
          </cell>
          <cell r="D97" t="str">
            <v>CH</v>
          </cell>
          <cell r="E97" t="str">
            <v>CHE</v>
          </cell>
          <cell r="F97">
            <v>56939.670292539085</v>
          </cell>
        </row>
        <row r="98">
          <cell r="A98" t="str">
            <v>Syria</v>
          </cell>
          <cell r="B98" t="str">
            <v>Asia</v>
          </cell>
          <cell r="C98" t="str">
            <v>SYP</v>
          </cell>
          <cell r="D98" t="str">
            <v>SY</v>
          </cell>
          <cell r="E98" t="str">
            <v>SYR</v>
          </cell>
        </row>
        <row r="99">
          <cell r="A99" t="str">
            <v>Taiwan, China</v>
          </cell>
          <cell r="B99" t="str">
            <v>Asia</v>
          </cell>
          <cell r="C99" t="str">
            <v>TWD</v>
          </cell>
          <cell r="D99" t="str">
            <v>TW</v>
          </cell>
          <cell r="E99" t="str">
            <v>TWN</v>
          </cell>
        </row>
        <row r="100">
          <cell r="A100" t="str">
            <v>Tajikistan</v>
          </cell>
          <cell r="B100" t="str">
            <v>Asia</v>
          </cell>
          <cell r="C100" t="str">
            <v>TJS</v>
          </cell>
          <cell r="D100" t="str">
            <v>TJ</v>
          </cell>
          <cell r="E100" t="str">
            <v>TJK</v>
          </cell>
          <cell r="F100">
            <v>2654.5594190836468</v>
          </cell>
        </row>
        <row r="101">
          <cell r="A101" t="str">
            <v>Tanzania</v>
          </cell>
          <cell r="B101" t="str">
            <v>Africa</v>
          </cell>
          <cell r="C101" t="str">
            <v>TZS</v>
          </cell>
          <cell r="D101" t="str">
            <v>TZ</v>
          </cell>
          <cell r="E101" t="str">
            <v>TZA</v>
          </cell>
          <cell r="F101">
            <v>2591.1529577296001</v>
          </cell>
        </row>
        <row r="102">
          <cell r="A102" t="str">
            <v>Thailand</v>
          </cell>
          <cell r="B102" t="str">
            <v>Asia</v>
          </cell>
          <cell r="C102" t="str">
            <v>THB</v>
          </cell>
          <cell r="D102" t="str">
            <v>TH</v>
          </cell>
          <cell r="E102" t="str">
            <v>THA</v>
          </cell>
          <cell r="F102">
            <v>14660.552687651209</v>
          </cell>
        </row>
        <row r="103">
          <cell r="A103" t="str">
            <v>Togo</v>
          </cell>
          <cell r="B103" t="str">
            <v>Africa</v>
          </cell>
          <cell r="C103" t="str">
            <v>XOF</v>
          </cell>
          <cell r="D103" t="str">
            <v>TG</v>
          </cell>
          <cell r="E103" t="str">
            <v>TGO</v>
          </cell>
          <cell r="F103">
            <v>1453.7301973330382</v>
          </cell>
        </row>
        <row r="104">
          <cell r="A104" t="str">
            <v>Tunisia</v>
          </cell>
          <cell r="B104" t="str">
            <v>Africa</v>
          </cell>
          <cell r="C104" t="str">
            <v>TND</v>
          </cell>
          <cell r="D104" t="str">
            <v>TN</v>
          </cell>
          <cell r="E104" t="str">
            <v>TUN</v>
          </cell>
          <cell r="F104">
            <v>11124.269052515931</v>
          </cell>
        </row>
        <row r="105">
          <cell r="A105" t="str">
            <v>Turkey</v>
          </cell>
          <cell r="B105" t="str">
            <v>Asia</v>
          </cell>
          <cell r="C105" t="str">
            <v>TRY</v>
          </cell>
          <cell r="D105" t="str">
            <v>TR</v>
          </cell>
          <cell r="E105" t="str">
            <v>TUR</v>
          </cell>
          <cell r="F105">
            <v>19250.25336449422</v>
          </cell>
        </row>
        <row r="106">
          <cell r="A106" t="str">
            <v>Turkmenistan</v>
          </cell>
          <cell r="B106" t="str">
            <v>Asia</v>
          </cell>
          <cell r="C106" t="str">
            <v>TMT</v>
          </cell>
          <cell r="D106" t="str">
            <v>TM</v>
          </cell>
          <cell r="E106" t="str">
            <v>TKM</v>
          </cell>
          <cell r="F106">
            <v>15473.629292087015</v>
          </cell>
        </row>
        <row r="107">
          <cell r="A107" t="str">
            <v>Uganda</v>
          </cell>
          <cell r="B107" t="str">
            <v>Africa</v>
          </cell>
          <cell r="C107" t="str">
            <v>UGX</v>
          </cell>
          <cell r="D107" t="str">
            <v>UG</v>
          </cell>
          <cell r="E107" t="str">
            <v>UGA</v>
          </cell>
          <cell r="F107">
            <v>1717.4331392605154</v>
          </cell>
        </row>
        <row r="108">
          <cell r="A108" t="str">
            <v>Ukraine</v>
          </cell>
          <cell r="B108" t="str">
            <v>Europe</v>
          </cell>
          <cell r="C108" t="str">
            <v>UAH</v>
          </cell>
          <cell r="D108" t="str">
            <v>UA</v>
          </cell>
          <cell r="E108" t="str">
            <v>UKR</v>
          </cell>
          <cell r="F108">
            <v>8665.4838752641808</v>
          </cell>
        </row>
        <row r="109">
          <cell r="A109" t="str">
            <v>United Arab Emirates</v>
          </cell>
          <cell r="B109" t="str">
            <v>Asia</v>
          </cell>
          <cell r="C109" t="str">
            <v>AED</v>
          </cell>
          <cell r="D109" t="str">
            <v>AE</v>
          </cell>
          <cell r="E109" t="str">
            <v>ARE</v>
          </cell>
          <cell r="F109">
            <v>63497.05267513149</v>
          </cell>
        </row>
        <row r="110">
          <cell r="A110" t="str">
            <v>United Kingdom</v>
          </cell>
          <cell r="B110" t="str">
            <v>Europe</v>
          </cell>
          <cell r="C110" t="str">
            <v>GBP</v>
          </cell>
          <cell r="D110" t="str">
            <v>GB</v>
          </cell>
          <cell r="E110" t="str">
            <v>GBR</v>
          </cell>
          <cell r="F110">
            <v>39136.774236432488</v>
          </cell>
        </row>
        <row r="111">
          <cell r="A111" t="str">
            <v>United States</v>
          </cell>
          <cell r="B111" t="str">
            <v>North America</v>
          </cell>
          <cell r="C111" t="str">
            <v>USD</v>
          </cell>
          <cell r="D111" t="str">
            <v>US</v>
          </cell>
          <cell r="E111" t="str">
            <v>USA</v>
          </cell>
          <cell r="F111">
            <v>54629.49516789116</v>
          </cell>
        </row>
        <row r="112">
          <cell r="A112" t="str">
            <v>Uzbekistan</v>
          </cell>
          <cell r="B112" t="str">
            <v>Asia</v>
          </cell>
          <cell r="C112" t="str">
            <v>UZS</v>
          </cell>
          <cell r="D112" t="str">
            <v>UZ</v>
          </cell>
          <cell r="E112" t="str">
            <v>UZB</v>
          </cell>
          <cell r="F112">
            <v>5575.8667074579907</v>
          </cell>
        </row>
        <row r="113">
          <cell r="A113" t="str">
            <v>Venezuela</v>
          </cell>
          <cell r="B113" t="str">
            <v>South America</v>
          </cell>
          <cell r="C113" t="str">
            <v>VEF</v>
          </cell>
          <cell r="D113" t="str">
            <v>VE</v>
          </cell>
          <cell r="E113" t="str">
            <v>VEN</v>
          </cell>
          <cell r="F113">
            <v>17468.673991107189</v>
          </cell>
        </row>
        <row r="114">
          <cell r="A114" t="str">
            <v>Viet Nam</v>
          </cell>
          <cell r="B114" t="str">
            <v>Asia</v>
          </cell>
          <cell r="C114" t="str">
            <v>VND</v>
          </cell>
          <cell r="D114" t="str">
            <v>VN</v>
          </cell>
          <cell r="E114" t="str">
            <v>VNM</v>
          </cell>
          <cell r="F114">
            <v>5628.9507678672371</v>
          </cell>
        </row>
        <row r="115">
          <cell r="A115" t="str">
            <v>Yemen</v>
          </cell>
          <cell r="B115" t="str">
            <v>Asia</v>
          </cell>
          <cell r="C115" t="str">
            <v>YER</v>
          </cell>
          <cell r="D115" t="str">
            <v>YE</v>
          </cell>
          <cell r="E115" t="str">
            <v>YEM</v>
          </cell>
          <cell r="F115">
            <v>3959.2111071963573</v>
          </cell>
        </row>
        <row r="116">
          <cell r="A116" t="str">
            <v>Zambia</v>
          </cell>
          <cell r="B116" t="str">
            <v>Africa</v>
          </cell>
          <cell r="C116" t="str">
            <v>ZMW</v>
          </cell>
          <cell r="D116" t="str">
            <v>ZM</v>
          </cell>
          <cell r="E116" t="str">
            <v>ZMB</v>
          </cell>
          <cell r="F116">
            <v>4086.0461124035464</v>
          </cell>
        </row>
        <row r="117">
          <cell r="A117" t="str">
            <v>Zimbabwe</v>
          </cell>
          <cell r="B117" t="str">
            <v>Africa</v>
          </cell>
          <cell r="C117" t="str">
            <v>ZWD</v>
          </cell>
          <cell r="D117" t="str">
            <v>ZW</v>
          </cell>
          <cell r="E117" t="str">
            <v>ZWE</v>
          </cell>
          <cell r="F117">
            <v>1858.5988294691538</v>
          </cell>
        </row>
      </sheetData>
      <sheetData sheetId="5"/>
      <sheetData sheetId="6"/>
      <sheetData sheetId="7">
        <row r="2">
          <cell r="C2" t="str">
            <v>Afghanistan</v>
          </cell>
          <cell r="D2" t="str">
            <v>Insta Telecom [Afghanistan]</v>
          </cell>
          <cell r="E2" t="str">
            <v>ADSL</v>
          </cell>
          <cell r="F2" t="str">
            <v>DSL Shared Connection</v>
          </cell>
          <cell r="H2">
            <v>256</v>
          </cell>
          <cell r="I2" t="str">
            <v>Kbps</v>
          </cell>
          <cell r="J2">
            <v>0.25600000000000001</v>
          </cell>
          <cell r="K2">
            <v>128</v>
          </cell>
          <cell r="L2" t="str">
            <v>Kbps</v>
          </cell>
          <cell r="P2" t="str">
            <v>AFN</v>
          </cell>
          <cell r="Q2">
            <v>1500</v>
          </cell>
          <cell r="R2">
            <v>1500</v>
          </cell>
          <cell r="S2">
            <v>1250</v>
          </cell>
          <cell r="W2" t="str">
            <v>Yes</v>
          </cell>
          <cell r="X2" t="str">
            <v>No</v>
          </cell>
          <cell r="Y2" t="str">
            <v>No</v>
          </cell>
          <cell r="AA2" t="str">
            <v>?</v>
          </cell>
          <cell r="AC2">
            <v>57</v>
          </cell>
          <cell r="AD2">
            <v>21.93</v>
          </cell>
          <cell r="AE2">
            <v>18.4734962480962</v>
          </cell>
          <cell r="AF2">
            <v>22.790103559999999</v>
          </cell>
        </row>
        <row r="3">
          <cell r="C3" t="str">
            <v>Afghanistan</v>
          </cell>
          <cell r="D3" t="str">
            <v>Insta Telecom [Afghanistan]</v>
          </cell>
          <cell r="E3" t="str">
            <v>ADSL</v>
          </cell>
          <cell r="F3" t="str">
            <v>DSL Shared Connection</v>
          </cell>
          <cell r="H3">
            <v>512</v>
          </cell>
          <cell r="I3" t="str">
            <v>Kbps</v>
          </cell>
          <cell r="J3">
            <v>0.51200000000000001</v>
          </cell>
          <cell r="K3">
            <v>256</v>
          </cell>
          <cell r="L3" t="str">
            <v>Kbps</v>
          </cell>
          <cell r="P3" t="str">
            <v>AFN</v>
          </cell>
          <cell r="Q3">
            <v>1500</v>
          </cell>
          <cell r="R3">
            <v>1500</v>
          </cell>
          <cell r="S3">
            <v>2500</v>
          </cell>
          <cell r="W3" t="str">
            <v>Yes</v>
          </cell>
          <cell r="X3" t="str">
            <v>No</v>
          </cell>
          <cell r="Y3" t="str">
            <v>No</v>
          </cell>
          <cell r="AA3" t="str">
            <v>?</v>
          </cell>
          <cell r="AC3">
            <v>57</v>
          </cell>
          <cell r="AD3">
            <v>43.86</v>
          </cell>
          <cell r="AE3">
            <v>18.4734962480962</v>
          </cell>
          <cell r="AF3">
            <v>22.790103559999999</v>
          </cell>
        </row>
        <row r="4">
          <cell r="C4" t="str">
            <v>Afghanistan</v>
          </cell>
          <cell r="D4" t="str">
            <v>Insta Telecom [Afghanistan]</v>
          </cell>
          <cell r="E4" t="str">
            <v>ADSL</v>
          </cell>
          <cell r="F4" t="str">
            <v>DSL Shared Connection</v>
          </cell>
          <cell r="H4">
            <v>1024</v>
          </cell>
          <cell r="I4" t="str">
            <v>Kbps</v>
          </cell>
          <cell r="J4">
            <v>1.024</v>
          </cell>
          <cell r="K4">
            <v>512</v>
          </cell>
          <cell r="L4" t="str">
            <v>Kbps</v>
          </cell>
          <cell r="P4" t="str">
            <v>AFN</v>
          </cell>
          <cell r="Q4">
            <v>1500</v>
          </cell>
          <cell r="R4">
            <v>1500</v>
          </cell>
          <cell r="S4">
            <v>5000</v>
          </cell>
          <cell r="W4" t="str">
            <v>Yes</v>
          </cell>
          <cell r="X4" t="str">
            <v>No</v>
          </cell>
          <cell r="Y4" t="str">
            <v>No</v>
          </cell>
          <cell r="AA4" t="str">
            <v>?</v>
          </cell>
          <cell r="AC4">
            <v>57</v>
          </cell>
          <cell r="AD4">
            <v>87.72</v>
          </cell>
          <cell r="AE4">
            <v>18.4734962480962</v>
          </cell>
          <cell r="AF4">
            <v>22.790103559999999</v>
          </cell>
        </row>
        <row r="5">
          <cell r="C5" t="str">
            <v>Afghanistan</v>
          </cell>
          <cell r="D5" t="str">
            <v>Insta Telecom [Afghanistan]</v>
          </cell>
          <cell r="E5" t="str">
            <v>ADSL</v>
          </cell>
          <cell r="F5" t="str">
            <v>DSL Shared Connection</v>
          </cell>
          <cell r="H5">
            <v>2048</v>
          </cell>
          <cell r="I5" t="str">
            <v>Kbps</v>
          </cell>
          <cell r="J5">
            <v>2.048</v>
          </cell>
          <cell r="K5">
            <v>1024</v>
          </cell>
          <cell r="L5" t="str">
            <v>Kbps</v>
          </cell>
          <cell r="P5" t="str">
            <v>AFN</v>
          </cell>
          <cell r="Q5">
            <v>1500</v>
          </cell>
          <cell r="R5">
            <v>1500</v>
          </cell>
          <cell r="S5">
            <v>10000</v>
          </cell>
          <cell r="W5" t="str">
            <v>Yes</v>
          </cell>
          <cell r="X5" t="str">
            <v>No</v>
          </cell>
          <cell r="Y5" t="str">
            <v>No</v>
          </cell>
          <cell r="AA5" t="str">
            <v>?</v>
          </cell>
          <cell r="AC5">
            <v>57</v>
          </cell>
          <cell r="AD5">
            <v>175.44</v>
          </cell>
          <cell r="AE5">
            <v>18.4734962480962</v>
          </cell>
          <cell r="AF5">
            <v>22.790103559999999</v>
          </cell>
        </row>
        <row r="6">
          <cell r="C6" t="str">
            <v>Afghanistan</v>
          </cell>
          <cell r="D6" t="str">
            <v>Insta Telecom [Afghanistan]</v>
          </cell>
          <cell r="E6" t="str">
            <v>ADSL</v>
          </cell>
          <cell r="F6" t="str">
            <v>DSL Shared Connection</v>
          </cell>
          <cell r="H6">
            <v>4096</v>
          </cell>
          <cell r="I6" t="str">
            <v>Kbps</v>
          </cell>
          <cell r="J6">
            <v>4.0960000000000001</v>
          </cell>
          <cell r="K6">
            <v>2048</v>
          </cell>
          <cell r="L6" t="str">
            <v>Kbps</v>
          </cell>
          <cell r="P6" t="str">
            <v>AFN</v>
          </cell>
          <cell r="Q6">
            <v>1500</v>
          </cell>
          <cell r="R6">
            <v>1500</v>
          </cell>
          <cell r="S6">
            <v>20000</v>
          </cell>
          <cell r="W6" t="str">
            <v>Yes</v>
          </cell>
          <cell r="X6" t="str">
            <v>No</v>
          </cell>
          <cell r="Y6" t="str">
            <v>No</v>
          </cell>
          <cell r="AA6" t="str">
            <v>?</v>
          </cell>
          <cell r="AC6">
            <v>57</v>
          </cell>
          <cell r="AD6">
            <v>350.88</v>
          </cell>
          <cell r="AE6">
            <v>18.4734962480962</v>
          </cell>
          <cell r="AF6">
            <v>22.790103559999999</v>
          </cell>
        </row>
        <row r="7">
          <cell r="C7" t="str">
            <v>Afghanistan</v>
          </cell>
          <cell r="D7" t="str">
            <v>Insta Telecom [Afghanistan]</v>
          </cell>
          <cell r="E7" t="str">
            <v>ADSL</v>
          </cell>
          <cell r="F7" t="str">
            <v>DSL Dedicated Connection</v>
          </cell>
          <cell r="H7">
            <v>1024</v>
          </cell>
          <cell r="I7" t="str">
            <v>Kbps</v>
          </cell>
          <cell r="J7">
            <v>1.024</v>
          </cell>
          <cell r="K7">
            <v>512</v>
          </cell>
          <cell r="L7" t="str">
            <v>Kbps</v>
          </cell>
          <cell r="P7" t="str">
            <v>AFN</v>
          </cell>
          <cell r="Q7">
            <v>1500</v>
          </cell>
          <cell r="R7">
            <v>17500</v>
          </cell>
          <cell r="S7">
            <v>24000</v>
          </cell>
          <cell r="W7" t="str">
            <v>Yes</v>
          </cell>
          <cell r="X7" t="str">
            <v>No</v>
          </cell>
          <cell r="Y7" t="str">
            <v>No</v>
          </cell>
          <cell r="AA7" t="str">
            <v>?</v>
          </cell>
          <cell r="AC7">
            <v>57</v>
          </cell>
          <cell r="AD7">
            <v>421.05</v>
          </cell>
          <cell r="AE7">
            <v>18.4734962480962</v>
          </cell>
          <cell r="AF7">
            <v>22.790103559999999</v>
          </cell>
        </row>
        <row r="8">
          <cell r="C8" t="str">
            <v>Algeria</v>
          </cell>
          <cell r="D8" t="str">
            <v>Djaweb [Algeria]</v>
          </cell>
          <cell r="E8" t="str">
            <v>ADSL</v>
          </cell>
          <cell r="F8" t="str">
            <v>@ Nis more Home (1)</v>
          </cell>
          <cell r="H8">
            <v>512</v>
          </cell>
          <cell r="I8" t="str">
            <v>Kbps</v>
          </cell>
          <cell r="J8">
            <v>0.51200000000000001</v>
          </cell>
          <cell r="P8" t="str">
            <v>DZD</v>
          </cell>
          <cell r="Q8" t="str">
            <v>?</v>
          </cell>
          <cell r="R8">
            <v>5000</v>
          </cell>
          <cell r="S8">
            <v>1556</v>
          </cell>
          <cell r="V8">
            <v>1</v>
          </cell>
          <cell r="W8" t="str">
            <v>Yes</v>
          </cell>
          <cell r="X8" t="str">
            <v>No</v>
          </cell>
          <cell r="Y8" t="str">
            <v>No</v>
          </cell>
          <cell r="AA8" t="str">
            <v>?</v>
          </cell>
          <cell r="AC8">
            <v>81.33</v>
          </cell>
          <cell r="AD8">
            <v>19.13</v>
          </cell>
          <cell r="AE8">
            <v>31.6646828799574</v>
          </cell>
          <cell r="AF8">
            <v>48.742063549999997</v>
          </cell>
        </row>
        <row r="9">
          <cell r="C9" t="str">
            <v>Algeria</v>
          </cell>
          <cell r="D9" t="str">
            <v>Djaweb [Algeria]</v>
          </cell>
          <cell r="E9" t="str">
            <v>ADSL</v>
          </cell>
          <cell r="F9" t="str">
            <v>@ Nis more Home (1)</v>
          </cell>
          <cell r="H9">
            <v>512</v>
          </cell>
          <cell r="I9" t="str">
            <v>Kbps</v>
          </cell>
          <cell r="J9">
            <v>0.51200000000000001</v>
          </cell>
          <cell r="P9" t="str">
            <v>DZD</v>
          </cell>
          <cell r="Q9" t="str">
            <v>?</v>
          </cell>
          <cell r="R9">
            <v>0</v>
          </cell>
          <cell r="S9">
            <v>1556</v>
          </cell>
          <cell r="V9">
            <v>6</v>
          </cell>
          <cell r="W9" t="str">
            <v>Yes</v>
          </cell>
          <cell r="X9" t="str">
            <v>No</v>
          </cell>
          <cell r="Y9" t="str">
            <v>No</v>
          </cell>
          <cell r="AA9" t="str">
            <v>?</v>
          </cell>
          <cell r="AC9">
            <v>81.33</v>
          </cell>
          <cell r="AD9">
            <v>19.13</v>
          </cell>
          <cell r="AE9">
            <v>31.6646828799574</v>
          </cell>
          <cell r="AF9">
            <v>48.742063549999997</v>
          </cell>
        </row>
        <row r="10">
          <cell r="C10" t="str">
            <v>Algeria</v>
          </cell>
          <cell r="D10" t="str">
            <v>Djaweb [Algeria]</v>
          </cell>
          <cell r="E10" t="str">
            <v>ADSL</v>
          </cell>
          <cell r="F10" t="str">
            <v>@ Nis more Home (1)</v>
          </cell>
          <cell r="H10">
            <v>512</v>
          </cell>
          <cell r="I10" t="str">
            <v>Kbps</v>
          </cell>
          <cell r="J10">
            <v>0.51200000000000001</v>
          </cell>
          <cell r="P10" t="str">
            <v>DZD</v>
          </cell>
          <cell r="Q10" t="str">
            <v>?</v>
          </cell>
          <cell r="R10">
            <v>0</v>
          </cell>
          <cell r="S10">
            <v>1556</v>
          </cell>
          <cell r="V10">
            <v>12</v>
          </cell>
          <cell r="W10" t="str">
            <v>Yes</v>
          </cell>
          <cell r="X10" t="str">
            <v>No</v>
          </cell>
          <cell r="Y10" t="str">
            <v>No</v>
          </cell>
          <cell r="AA10" t="str">
            <v>?</v>
          </cell>
          <cell r="AC10">
            <v>81.33</v>
          </cell>
          <cell r="AD10">
            <v>19.13</v>
          </cell>
          <cell r="AE10">
            <v>31.6646828799574</v>
          </cell>
          <cell r="AF10">
            <v>48.742063549999997</v>
          </cell>
        </row>
        <row r="11">
          <cell r="C11" t="str">
            <v>Algeria</v>
          </cell>
          <cell r="D11" t="str">
            <v>Djaweb [Algeria]</v>
          </cell>
          <cell r="E11" t="str">
            <v>ADSL</v>
          </cell>
          <cell r="F11" t="str">
            <v>@ Nis more Home (2)</v>
          </cell>
          <cell r="H11">
            <v>1</v>
          </cell>
          <cell r="I11" t="str">
            <v>Mbps</v>
          </cell>
          <cell r="J11">
            <v>1</v>
          </cell>
          <cell r="P11" t="str">
            <v>DZD</v>
          </cell>
          <cell r="Q11" t="str">
            <v>?</v>
          </cell>
          <cell r="R11">
            <v>5000</v>
          </cell>
          <cell r="S11">
            <v>2019</v>
          </cell>
          <cell r="V11">
            <v>1</v>
          </cell>
          <cell r="W11" t="str">
            <v>Yes</v>
          </cell>
          <cell r="X11" t="str">
            <v>No</v>
          </cell>
          <cell r="Y11" t="str">
            <v>No</v>
          </cell>
          <cell r="AA11" t="str">
            <v>?</v>
          </cell>
          <cell r="AC11">
            <v>81.33</v>
          </cell>
          <cell r="AD11">
            <v>24.82</v>
          </cell>
          <cell r="AE11">
            <v>31.6646828799574</v>
          </cell>
          <cell r="AF11">
            <v>48.742063549999997</v>
          </cell>
        </row>
        <row r="12">
          <cell r="C12" t="str">
            <v>Algeria</v>
          </cell>
          <cell r="D12" t="str">
            <v>Djaweb [Algeria]</v>
          </cell>
          <cell r="E12" t="str">
            <v>ADSL</v>
          </cell>
          <cell r="F12" t="str">
            <v>@ Nis more Home (2)</v>
          </cell>
          <cell r="H12">
            <v>1</v>
          </cell>
          <cell r="I12" t="str">
            <v>Mbps</v>
          </cell>
          <cell r="J12">
            <v>1</v>
          </cell>
          <cell r="P12" t="str">
            <v>DZD</v>
          </cell>
          <cell r="Q12" t="str">
            <v>?</v>
          </cell>
          <cell r="R12">
            <v>0</v>
          </cell>
          <cell r="S12">
            <v>2019</v>
          </cell>
          <cell r="V12">
            <v>6</v>
          </cell>
          <cell r="W12" t="str">
            <v>Yes</v>
          </cell>
          <cell r="X12" t="str">
            <v>No</v>
          </cell>
          <cell r="Y12" t="str">
            <v>No</v>
          </cell>
          <cell r="AA12" t="str">
            <v>?</v>
          </cell>
          <cell r="AC12">
            <v>81.33</v>
          </cell>
          <cell r="AD12">
            <v>24.82</v>
          </cell>
          <cell r="AE12">
            <v>31.6646828799574</v>
          </cell>
          <cell r="AF12">
            <v>48.742063549999997</v>
          </cell>
        </row>
        <row r="13">
          <cell r="C13" t="str">
            <v>Algeria</v>
          </cell>
          <cell r="D13" t="str">
            <v>Djaweb [Algeria]</v>
          </cell>
          <cell r="E13" t="str">
            <v>ADSL</v>
          </cell>
          <cell r="F13" t="str">
            <v>@ Nis more Home (2)</v>
          </cell>
          <cell r="H13">
            <v>1</v>
          </cell>
          <cell r="I13" t="str">
            <v>Mbps</v>
          </cell>
          <cell r="J13">
            <v>1</v>
          </cell>
          <cell r="P13" t="str">
            <v>DZD</v>
          </cell>
          <cell r="Q13" t="str">
            <v>?</v>
          </cell>
          <cell r="R13">
            <v>0</v>
          </cell>
          <cell r="S13">
            <v>2019</v>
          </cell>
          <cell r="V13">
            <v>12</v>
          </cell>
          <cell r="W13" t="str">
            <v>Yes</v>
          </cell>
          <cell r="X13" t="str">
            <v>No</v>
          </cell>
          <cell r="Y13" t="str">
            <v>No</v>
          </cell>
          <cell r="AA13" t="str">
            <v>?</v>
          </cell>
          <cell r="AC13">
            <v>81.33</v>
          </cell>
          <cell r="AD13">
            <v>24.82</v>
          </cell>
          <cell r="AE13">
            <v>31.6646828799574</v>
          </cell>
          <cell r="AF13">
            <v>48.742063549999997</v>
          </cell>
        </row>
        <row r="14">
          <cell r="C14" t="str">
            <v>Algeria</v>
          </cell>
          <cell r="D14" t="str">
            <v>Djaweb [Algeria]</v>
          </cell>
          <cell r="E14" t="str">
            <v>ADSL</v>
          </cell>
          <cell r="F14" t="str">
            <v>Nis @ Home more</v>
          </cell>
          <cell r="H14">
            <v>2</v>
          </cell>
          <cell r="I14" t="str">
            <v>Mbps</v>
          </cell>
          <cell r="J14">
            <v>2</v>
          </cell>
          <cell r="P14" t="str">
            <v>DZD</v>
          </cell>
          <cell r="Q14" t="str">
            <v>?</v>
          </cell>
          <cell r="R14">
            <v>5000</v>
          </cell>
          <cell r="S14">
            <v>3300</v>
          </cell>
          <cell r="V14">
            <v>1</v>
          </cell>
          <cell r="W14" t="str">
            <v>Yes</v>
          </cell>
          <cell r="X14" t="str">
            <v>No</v>
          </cell>
          <cell r="Y14" t="str">
            <v>No</v>
          </cell>
          <cell r="AA14" t="str">
            <v>?</v>
          </cell>
          <cell r="AC14">
            <v>81.33</v>
          </cell>
          <cell r="AD14">
            <v>40.58</v>
          </cell>
          <cell r="AE14">
            <v>31.6646828799574</v>
          </cell>
          <cell r="AF14">
            <v>48.742063549999997</v>
          </cell>
        </row>
        <row r="15">
          <cell r="C15" t="str">
            <v>Algeria</v>
          </cell>
          <cell r="D15" t="str">
            <v>Djaweb [Algeria]</v>
          </cell>
          <cell r="E15" t="str">
            <v>ADSL</v>
          </cell>
          <cell r="F15" t="str">
            <v>Nis @ Home more</v>
          </cell>
          <cell r="H15">
            <v>2</v>
          </cell>
          <cell r="I15" t="str">
            <v>Mbps</v>
          </cell>
          <cell r="J15">
            <v>2</v>
          </cell>
          <cell r="P15" t="str">
            <v>DZD</v>
          </cell>
          <cell r="Q15" t="str">
            <v>?</v>
          </cell>
          <cell r="R15">
            <v>0</v>
          </cell>
          <cell r="S15">
            <v>3100</v>
          </cell>
          <cell r="V15">
            <v>6</v>
          </cell>
          <cell r="W15" t="str">
            <v>Yes</v>
          </cell>
          <cell r="X15" t="str">
            <v>No</v>
          </cell>
          <cell r="Y15" t="str">
            <v>No</v>
          </cell>
          <cell r="AA15" t="str">
            <v>?</v>
          </cell>
          <cell r="AC15">
            <v>81.33</v>
          </cell>
          <cell r="AD15">
            <v>38.119999999999997</v>
          </cell>
          <cell r="AE15">
            <v>31.6646828799574</v>
          </cell>
          <cell r="AF15">
            <v>48.742063549999997</v>
          </cell>
        </row>
        <row r="16">
          <cell r="C16" t="str">
            <v>Algeria</v>
          </cell>
          <cell r="D16" t="str">
            <v>Djaweb [Algeria]</v>
          </cell>
          <cell r="E16" t="str">
            <v>ADSL</v>
          </cell>
          <cell r="F16" t="str">
            <v>Nis @ Home more</v>
          </cell>
          <cell r="H16">
            <v>2</v>
          </cell>
          <cell r="I16" t="str">
            <v>Mbps</v>
          </cell>
          <cell r="J16">
            <v>2</v>
          </cell>
          <cell r="P16" t="str">
            <v>DZD</v>
          </cell>
          <cell r="Q16" t="str">
            <v>?</v>
          </cell>
          <cell r="R16">
            <v>0</v>
          </cell>
          <cell r="S16">
            <v>2900</v>
          </cell>
          <cell r="V16">
            <v>12</v>
          </cell>
          <cell r="W16" t="str">
            <v>Yes</v>
          </cell>
          <cell r="X16" t="str">
            <v>No</v>
          </cell>
          <cell r="Y16" t="str">
            <v>No</v>
          </cell>
          <cell r="AA16" t="str">
            <v>?</v>
          </cell>
          <cell r="AC16">
            <v>81.33</v>
          </cell>
          <cell r="AD16">
            <v>35.659999999999997</v>
          </cell>
          <cell r="AE16">
            <v>31.6646828799574</v>
          </cell>
          <cell r="AF16">
            <v>48.742063549999997</v>
          </cell>
        </row>
        <row r="17">
          <cell r="C17" t="str">
            <v>Algeria</v>
          </cell>
          <cell r="D17" t="str">
            <v>Djaweb [Algeria]</v>
          </cell>
          <cell r="E17" t="str">
            <v>ADSL</v>
          </cell>
          <cell r="F17" t="str">
            <v>Nis @ Home more</v>
          </cell>
          <cell r="H17">
            <v>4</v>
          </cell>
          <cell r="I17" t="str">
            <v>Mbps</v>
          </cell>
          <cell r="J17">
            <v>4</v>
          </cell>
          <cell r="P17" t="str">
            <v>DZD</v>
          </cell>
          <cell r="Q17" t="str">
            <v>?</v>
          </cell>
          <cell r="R17">
            <v>5000</v>
          </cell>
          <cell r="S17">
            <v>5700</v>
          </cell>
          <cell r="V17">
            <v>1</v>
          </cell>
          <cell r="W17" t="str">
            <v>Yes</v>
          </cell>
          <cell r="X17" t="str">
            <v>No</v>
          </cell>
          <cell r="Y17" t="str">
            <v>No</v>
          </cell>
          <cell r="AA17" t="str">
            <v>?</v>
          </cell>
          <cell r="AC17">
            <v>81.33</v>
          </cell>
          <cell r="AD17">
            <v>70.08</v>
          </cell>
          <cell r="AE17">
            <v>31.6646828799574</v>
          </cell>
          <cell r="AF17">
            <v>48.742063549999997</v>
          </cell>
        </row>
        <row r="18">
          <cell r="C18" t="str">
            <v>Algeria</v>
          </cell>
          <cell r="D18" t="str">
            <v>Djaweb [Algeria]</v>
          </cell>
          <cell r="E18" t="str">
            <v>ADSL</v>
          </cell>
          <cell r="F18" t="str">
            <v>Nis @ Home more</v>
          </cell>
          <cell r="H18">
            <v>4</v>
          </cell>
          <cell r="I18" t="str">
            <v>Mbps</v>
          </cell>
          <cell r="J18">
            <v>4</v>
          </cell>
          <cell r="P18" t="str">
            <v>DZD</v>
          </cell>
          <cell r="Q18" t="str">
            <v>?</v>
          </cell>
          <cell r="R18">
            <v>0</v>
          </cell>
          <cell r="S18">
            <v>5400</v>
          </cell>
          <cell r="V18">
            <v>6</v>
          </cell>
          <cell r="W18" t="str">
            <v>Yes</v>
          </cell>
          <cell r="X18" t="str">
            <v>No</v>
          </cell>
          <cell r="Y18" t="str">
            <v>No</v>
          </cell>
          <cell r="AA18" t="str">
            <v>?</v>
          </cell>
          <cell r="AC18">
            <v>81.33</v>
          </cell>
          <cell r="AD18">
            <v>66.400000000000006</v>
          </cell>
          <cell r="AE18">
            <v>31.6646828799574</v>
          </cell>
          <cell r="AF18">
            <v>48.742063549999997</v>
          </cell>
        </row>
        <row r="19">
          <cell r="C19" t="str">
            <v>Algeria</v>
          </cell>
          <cell r="D19" t="str">
            <v>Djaweb [Algeria]</v>
          </cell>
          <cell r="E19" t="str">
            <v>ADSL</v>
          </cell>
          <cell r="F19" t="str">
            <v>Nis @ Home more</v>
          </cell>
          <cell r="H19">
            <v>4</v>
          </cell>
          <cell r="I19" t="str">
            <v>Mbps</v>
          </cell>
          <cell r="J19">
            <v>4</v>
          </cell>
          <cell r="P19" t="str">
            <v>DZD</v>
          </cell>
          <cell r="Q19" t="str">
            <v>?</v>
          </cell>
          <cell r="R19">
            <v>0</v>
          </cell>
          <cell r="S19">
            <v>5100</v>
          </cell>
          <cell r="V19">
            <v>12</v>
          </cell>
          <cell r="W19" t="str">
            <v>Yes</v>
          </cell>
          <cell r="X19" t="str">
            <v>No</v>
          </cell>
          <cell r="Y19" t="str">
            <v>No</v>
          </cell>
          <cell r="AA19" t="str">
            <v>?</v>
          </cell>
          <cell r="AC19">
            <v>81.33</v>
          </cell>
          <cell r="AD19">
            <v>62.71</v>
          </cell>
          <cell r="AE19">
            <v>31.6646828799574</v>
          </cell>
          <cell r="AF19">
            <v>48.742063549999997</v>
          </cell>
        </row>
        <row r="20">
          <cell r="C20" t="str">
            <v>Algeria</v>
          </cell>
          <cell r="D20" t="str">
            <v>Djaweb [Algeria]</v>
          </cell>
          <cell r="E20" t="str">
            <v>ADSL</v>
          </cell>
          <cell r="F20" t="str">
            <v>Nis @ Home more</v>
          </cell>
          <cell r="H20">
            <v>8</v>
          </cell>
          <cell r="I20" t="str">
            <v>Mbps</v>
          </cell>
          <cell r="J20">
            <v>8</v>
          </cell>
          <cell r="P20" t="str">
            <v>DZD</v>
          </cell>
          <cell r="Q20" t="str">
            <v>?</v>
          </cell>
          <cell r="R20">
            <v>5000</v>
          </cell>
          <cell r="S20">
            <v>10600</v>
          </cell>
          <cell r="V20">
            <v>1</v>
          </cell>
          <cell r="W20" t="str">
            <v>Yes</v>
          </cell>
          <cell r="X20" t="str">
            <v>No</v>
          </cell>
          <cell r="Y20" t="str">
            <v>No</v>
          </cell>
          <cell r="AA20" t="str">
            <v>?</v>
          </cell>
          <cell r="AC20">
            <v>81.33</v>
          </cell>
          <cell r="AD20">
            <v>130.33000000000001</v>
          </cell>
          <cell r="AE20">
            <v>31.6646828799574</v>
          </cell>
          <cell r="AF20">
            <v>48.742063549999997</v>
          </cell>
        </row>
        <row r="21">
          <cell r="C21" t="str">
            <v>Algeria</v>
          </cell>
          <cell r="D21" t="str">
            <v>Djaweb [Algeria]</v>
          </cell>
          <cell r="E21" t="str">
            <v>ADSL</v>
          </cell>
          <cell r="F21" t="str">
            <v>Nis @ Home more</v>
          </cell>
          <cell r="H21">
            <v>8</v>
          </cell>
          <cell r="I21" t="str">
            <v>Mbps</v>
          </cell>
          <cell r="J21">
            <v>8</v>
          </cell>
          <cell r="P21" t="str">
            <v>DZD</v>
          </cell>
          <cell r="Q21" t="str">
            <v>?</v>
          </cell>
          <cell r="R21">
            <v>0</v>
          </cell>
          <cell r="S21">
            <v>9900</v>
          </cell>
          <cell r="V21">
            <v>6</v>
          </cell>
          <cell r="W21" t="str">
            <v>Yes</v>
          </cell>
          <cell r="X21" t="str">
            <v>No</v>
          </cell>
          <cell r="Y21" t="str">
            <v>No</v>
          </cell>
          <cell r="AA21" t="str">
            <v>?</v>
          </cell>
          <cell r="AC21">
            <v>81.33</v>
          </cell>
          <cell r="AD21">
            <v>121.73</v>
          </cell>
          <cell r="AE21">
            <v>31.6646828799574</v>
          </cell>
          <cell r="AF21">
            <v>48.742063549999997</v>
          </cell>
        </row>
        <row r="22">
          <cell r="C22" t="str">
            <v>Algeria</v>
          </cell>
          <cell r="D22" t="str">
            <v>Djaweb [Algeria]</v>
          </cell>
          <cell r="E22" t="str">
            <v>ADSL</v>
          </cell>
          <cell r="F22" t="str">
            <v>Nis @ Home more</v>
          </cell>
          <cell r="H22">
            <v>8</v>
          </cell>
          <cell r="I22" t="str">
            <v>Mbps</v>
          </cell>
          <cell r="J22">
            <v>8</v>
          </cell>
          <cell r="P22" t="str">
            <v>DZD</v>
          </cell>
          <cell r="Q22" t="str">
            <v>?</v>
          </cell>
          <cell r="R22">
            <v>0</v>
          </cell>
          <cell r="S22">
            <v>9200</v>
          </cell>
          <cell r="V22">
            <v>12</v>
          </cell>
          <cell r="W22" t="str">
            <v>Yes</v>
          </cell>
          <cell r="X22" t="str">
            <v>No</v>
          </cell>
          <cell r="Y22" t="str">
            <v>No</v>
          </cell>
          <cell r="AA22" t="str">
            <v>?</v>
          </cell>
          <cell r="AC22">
            <v>81.33</v>
          </cell>
          <cell r="AD22">
            <v>113.12</v>
          </cell>
          <cell r="AE22">
            <v>31.6646828799574</v>
          </cell>
          <cell r="AF22">
            <v>48.742063549999997</v>
          </cell>
        </row>
        <row r="23">
          <cell r="C23" t="str">
            <v>Algeria</v>
          </cell>
          <cell r="D23" t="str">
            <v>Djaweb [Algeria]</v>
          </cell>
          <cell r="E23" t="str">
            <v>ADSL</v>
          </cell>
          <cell r="F23" t="str">
            <v>ADSL Djaweb - 256 Kbs Unlimited</v>
          </cell>
          <cell r="H23">
            <v>256</v>
          </cell>
          <cell r="I23" t="str">
            <v>Kbps</v>
          </cell>
          <cell r="J23">
            <v>0.25600000000000001</v>
          </cell>
          <cell r="P23" t="str">
            <v>DZD</v>
          </cell>
          <cell r="Q23" t="str">
            <v>?</v>
          </cell>
          <cell r="R23">
            <v>4000</v>
          </cell>
          <cell r="S23">
            <v>1028</v>
          </cell>
          <cell r="W23" t="str">
            <v>Yes</v>
          </cell>
          <cell r="X23" t="str">
            <v>No</v>
          </cell>
          <cell r="Y23" t="str">
            <v>No</v>
          </cell>
          <cell r="AA23" t="str">
            <v>?</v>
          </cell>
          <cell r="AC23">
            <v>81.33</v>
          </cell>
          <cell r="AD23">
            <v>12.64</v>
          </cell>
          <cell r="AE23">
            <v>31.6646828799574</v>
          </cell>
          <cell r="AF23">
            <v>48.742063549999997</v>
          </cell>
        </row>
        <row r="24">
          <cell r="C24" t="str">
            <v>Algeria</v>
          </cell>
          <cell r="D24" t="str">
            <v>Djaweb [Algeria]</v>
          </cell>
          <cell r="E24" t="str">
            <v>ADSL</v>
          </cell>
          <cell r="F24" t="str">
            <v>ADSL Djawebv - 512 Kbs Unlimited</v>
          </cell>
          <cell r="H24">
            <v>512</v>
          </cell>
          <cell r="I24" t="str">
            <v>Kbps</v>
          </cell>
          <cell r="J24">
            <v>0.51200000000000001</v>
          </cell>
          <cell r="P24" t="str">
            <v>DZD</v>
          </cell>
          <cell r="Q24" t="str">
            <v>?</v>
          </cell>
          <cell r="R24">
            <v>4000</v>
          </cell>
          <cell r="S24">
            <v>1393</v>
          </cell>
          <cell r="W24" t="str">
            <v>Yes</v>
          </cell>
          <cell r="X24" t="str">
            <v>No</v>
          </cell>
          <cell r="Y24" t="str">
            <v>No</v>
          </cell>
          <cell r="AA24" t="str">
            <v>?</v>
          </cell>
          <cell r="AC24">
            <v>81.33</v>
          </cell>
          <cell r="AD24">
            <v>17.13</v>
          </cell>
          <cell r="AE24">
            <v>31.6646828799574</v>
          </cell>
          <cell r="AF24">
            <v>48.742063549999997</v>
          </cell>
        </row>
        <row r="25">
          <cell r="C25" t="str">
            <v>Algeria</v>
          </cell>
          <cell r="D25" t="str">
            <v>Djaweb [Algeria]</v>
          </cell>
          <cell r="E25" t="str">
            <v>ADSL</v>
          </cell>
          <cell r="F25" t="str">
            <v>ADSL Djaweb - 1 Mega Unlimited</v>
          </cell>
          <cell r="H25">
            <v>1</v>
          </cell>
          <cell r="I25" t="str">
            <v>Mbps</v>
          </cell>
          <cell r="J25">
            <v>1</v>
          </cell>
          <cell r="P25" t="str">
            <v>DZD</v>
          </cell>
          <cell r="Q25" t="str">
            <v>?</v>
          </cell>
          <cell r="R25">
            <v>4000</v>
          </cell>
          <cell r="S25">
            <v>1729</v>
          </cell>
          <cell r="W25" t="str">
            <v>Yes</v>
          </cell>
          <cell r="X25" t="str">
            <v>No</v>
          </cell>
          <cell r="Y25" t="str">
            <v>No</v>
          </cell>
          <cell r="AA25" t="str">
            <v>?</v>
          </cell>
          <cell r="AC25">
            <v>81.33</v>
          </cell>
          <cell r="AD25">
            <v>21.26</v>
          </cell>
          <cell r="AE25">
            <v>31.6646828799574</v>
          </cell>
          <cell r="AF25">
            <v>48.742063549999997</v>
          </cell>
        </row>
        <row r="26">
          <cell r="C26" t="str">
            <v>Angola</v>
          </cell>
          <cell r="D26" t="str">
            <v>Netone [Angola]</v>
          </cell>
          <cell r="E26" t="str">
            <v>WiMax</v>
          </cell>
          <cell r="F26" t="str">
            <v>Net Kuya 300Mb</v>
          </cell>
          <cell r="G26" t="str">
            <v>Up to</v>
          </cell>
          <cell r="H26">
            <v>1024</v>
          </cell>
          <cell r="I26" t="str">
            <v>Kbps</v>
          </cell>
          <cell r="J26">
            <v>1.024</v>
          </cell>
          <cell r="K26">
            <v>1024</v>
          </cell>
          <cell r="L26" t="str">
            <v>Kbps</v>
          </cell>
          <cell r="M26">
            <v>300</v>
          </cell>
          <cell r="N26" t="str">
            <v>MB</v>
          </cell>
          <cell r="O26">
            <v>0.3</v>
          </cell>
          <cell r="P26" t="str">
            <v>AOA</v>
          </cell>
          <cell r="Q26" t="str">
            <v>?</v>
          </cell>
          <cell r="R26" t="str">
            <v>?</v>
          </cell>
          <cell r="S26">
            <v>850</v>
          </cell>
          <cell r="W26" t="str">
            <v>No</v>
          </cell>
          <cell r="X26" t="str">
            <v>No</v>
          </cell>
          <cell r="Y26" t="str">
            <v>No</v>
          </cell>
          <cell r="AA26" t="str">
            <v>?</v>
          </cell>
          <cell r="AC26">
            <v>95</v>
          </cell>
          <cell r="AD26">
            <v>8.9499999999999993</v>
          </cell>
          <cell r="AE26">
            <v>70.027938493689703</v>
          </cell>
          <cell r="AF26">
            <v>87.140666330000002</v>
          </cell>
        </row>
        <row r="27">
          <cell r="C27" t="str">
            <v>Angola</v>
          </cell>
          <cell r="D27" t="str">
            <v>Netone [Angola]</v>
          </cell>
          <cell r="E27" t="str">
            <v>WiMax</v>
          </cell>
          <cell r="F27" t="str">
            <v>Net Kuya 500</v>
          </cell>
          <cell r="G27" t="str">
            <v>Up to</v>
          </cell>
          <cell r="H27">
            <v>1024</v>
          </cell>
          <cell r="I27" t="str">
            <v>Kbps</v>
          </cell>
          <cell r="J27">
            <v>1.024</v>
          </cell>
          <cell r="K27">
            <v>1024</v>
          </cell>
          <cell r="L27" t="str">
            <v>Kbps</v>
          </cell>
          <cell r="M27">
            <v>500</v>
          </cell>
          <cell r="N27" t="str">
            <v>MB</v>
          </cell>
          <cell r="O27">
            <v>0.5</v>
          </cell>
          <cell r="P27" t="str">
            <v>AOA</v>
          </cell>
          <cell r="Q27" t="str">
            <v>?</v>
          </cell>
          <cell r="R27" t="str">
            <v>?</v>
          </cell>
          <cell r="S27">
            <v>1350</v>
          </cell>
          <cell r="W27" t="str">
            <v>No</v>
          </cell>
          <cell r="X27" t="str">
            <v>No</v>
          </cell>
          <cell r="Y27" t="str">
            <v>No</v>
          </cell>
          <cell r="AA27" t="str">
            <v>?</v>
          </cell>
          <cell r="AC27">
            <v>95</v>
          </cell>
          <cell r="AD27">
            <v>14.21</v>
          </cell>
          <cell r="AE27">
            <v>70.027938493689703</v>
          </cell>
          <cell r="AF27">
            <v>87.140666330000002</v>
          </cell>
        </row>
        <row r="28">
          <cell r="C28" t="str">
            <v>Angola</v>
          </cell>
          <cell r="D28" t="str">
            <v>Netone [Angola]</v>
          </cell>
          <cell r="E28" t="str">
            <v>WiMax</v>
          </cell>
          <cell r="F28" t="str">
            <v>Net Kuya 2 GB</v>
          </cell>
          <cell r="G28" t="str">
            <v>Up to</v>
          </cell>
          <cell r="H28">
            <v>1024</v>
          </cell>
          <cell r="I28" t="str">
            <v>Kbps</v>
          </cell>
          <cell r="J28">
            <v>1.024</v>
          </cell>
          <cell r="K28">
            <v>1024</v>
          </cell>
          <cell r="L28" t="str">
            <v>Kbps</v>
          </cell>
          <cell r="M28">
            <v>2</v>
          </cell>
          <cell r="N28" t="str">
            <v>GB</v>
          </cell>
          <cell r="O28">
            <v>2</v>
          </cell>
          <cell r="P28" t="str">
            <v>AOA</v>
          </cell>
          <cell r="Q28" t="str">
            <v>?</v>
          </cell>
          <cell r="R28" t="str">
            <v>?</v>
          </cell>
          <cell r="S28">
            <v>3600</v>
          </cell>
          <cell r="W28" t="str">
            <v>No</v>
          </cell>
          <cell r="X28" t="str">
            <v>No</v>
          </cell>
          <cell r="Y28" t="str">
            <v>No</v>
          </cell>
          <cell r="AA28" t="str">
            <v>?</v>
          </cell>
          <cell r="AC28">
            <v>95</v>
          </cell>
          <cell r="AD28">
            <v>37.89</v>
          </cell>
          <cell r="AE28">
            <v>70.027938493689703</v>
          </cell>
          <cell r="AF28">
            <v>87.140666330000002</v>
          </cell>
        </row>
        <row r="29">
          <cell r="C29" t="str">
            <v>Angola</v>
          </cell>
          <cell r="D29" t="str">
            <v>Netone [Angola]</v>
          </cell>
          <cell r="E29" t="str">
            <v>WiMax</v>
          </cell>
          <cell r="F29" t="str">
            <v>Net Kuya 4 GB</v>
          </cell>
          <cell r="G29" t="str">
            <v>Up to</v>
          </cell>
          <cell r="H29">
            <v>1024</v>
          </cell>
          <cell r="I29" t="str">
            <v>Kbps</v>
          </cell>
          <cell r="J29">
            <v>1.024</v>
          </cell>
          <cell r="K29">
            <v>1024</v>
          </cell>
          <cell r="L29" t="str">
            <v>Kbps</v>
          </cell>
          <cell r="M29">
            <v>4</v>
          </cell>
          <cell r="N29" t="str">
            <v>GB</v>
          </cell>
          <cell r="O29">
            <v>4</v>
          </cell>
          <cell r="P29" t="str">
            <v>AOA</v>
          </cell>
          <cell r="Q29" t="str">
            <v>?</v>
          </cell>
          <cell r="R29" t="str">
            <v>?</v>
          </cell>
          <cell r="S29">
            <v>5400</v>
          </cell>
          <cell r="W29" t="str">
            <v>No</v>
          </cell>
          <cell r="X29" t="str">
            <v>No</v>
          </cell>
          <cell r="Y29" t="str">
            <v>No</v>
          </cell>
          <cell r="AA29" t="str">
            <v>?</v>
          </cell>
          <cell r="AC29">
            <v>95</v>
          </cell>
          <cell r="AD29">
            <v>56.84</v>
          </cell>
          <cell r="AE29">
            <v>70.027938493689703</v>
          </cell>
          <cell r="AF29">
            <v>87.140666330000002</v>
          </cell>
        </row>
        <row r="30">
          <cell r="C30" t="str">
            <v>Angola</v>
          </cell>
          <cell r="D30" t="str">
            <v>Netone [Angola]</v>
          </cell>
          <cell r="E30" t="str">
            <v>WiMax</v>
          </cell>
          <cell r="F30" t="str">
            <v>Net Kuya 6 GB</v>
          </cell>
          <cell r="G30" t="str">
            <v>Up to</v>
          </cell>
          <cell r="H30">
            <v>1024</v>
          </cell>
          <cell r="I30" t="str">
            <v>Kbps</v>
          </cell>
          <cell r="J30">
            <v>1.024</v>
          </cell>
          <cell r="K30">
            <v>1024</v>
          </cell>
          <cell r="L30" t="str">
            <v>Kbps</v>
          </cell>
          <cell r="M30">
            <v>6</v>
          </cell>
          <cell r="N30" t="str">
            <v>GB</v>
          </cell>
          <cell r="O30">
            <v>6</v>
          </cell>
          <cell r="P30" t="str">
            <v>AOA</v>
          </cell>
          <cell r="Q30" t="str">
            <v>?</v>
          </cell>
          <cell r="R30" t="str">
            <v>?</v>
          </cell>
          <cell r="S30">
            <v>7200</v>
          </cell>
          <cell r="W30" t="str">
            <v>No</v>
          </cell>
          <cell r="X30" t="str">
            <v>No</v>
          </cell>
          <cell r="Y30" t="str">
            <v>No</v>
          </cell>
          <cell r="AA30" t="str">
            <v>?</v>
          </cell>
          <cell r="AC30">
            <v>95</v>
          </cell>
          <cell r="AD30">
            <v>75.790000000000006</v>
          </cell>
          <cell r="AE30">
            <v>70.027938493689703</v>
          </cell>
          <cell r="AF30">
            <v>87.140666330000002</v>
          </cell>
        </row>
        <row r="31">
          <cell r="C31" t="str">
            <v>Angola</v>
          </cell>
          <cell r="D31" t="str">
            <v>Netone [Angola]</v>
          </cell>
          <cell r="E31" t="str">
            <v>WiMax</v>
          </cell>
          <cell r="F31" t="str">
            <v>Net Kuya 15 GB</v>
          </cell>
          <cell r="G31" t="str">
            <v>Up to</v>
          </cell>
          <cell r="H31">
            <v>1024</v>
          </cell>
          <cell r="I31" t="str">
            <v>Kbps</v>
          </cell>
          <cell r="J31">
            <v>1.024</v>
          </cell>
          <cell r="K31">
            <v>1024</v>
          </cell>
          <cell r="L31" t="str">
            <v>Kbps</v>
          </cell>
          <cell r="M31">
            <v>15</v>
          </cell>
          <cell r="N31" t="str">
            <v>GB</v>
          </cell>
          <cell r="O31">
            <v>15</v>
          </cell>
          <cell r="P31" t="str">
            <v>AOA</v>
          </cell>
          <cell r="Q31" t="str">
            <v>?</v>
          </cell>
          <cell r="R31" t="str">
            <v>?</v>
          </cell>
          <cell r="S31">
            <v>15000</v>
          </cell>
          <cell r="W31" t="str">
            <v>No</v>
          </cell>
          <cell r="X31" t="str">
            <v>No</v>
          </cell>
          <cell r="Y31" t="str">
            <v>No</v>
          </cell>
          <cell r="AA31" t="str">
            <v>?</v>
          </cell>
          <cell r="AC31">
            <v>95</v>
          </cell>
          <cell r="AD31">
            <v>157.88999999999999</v>
          </cell>
          <cell r="AE31">
            <v>70.027938493689703</v>
          </cell>
          <cell r="AF31">
            <v>87.140666330000002</v>
          </cell>
        </row>
        <row r="32">
          <cell r="C32" t="str">
            <v>Angola</v>
          </cell>
          <cell r="D32" t="str">
            <v>Netone [Angola]</v>
          </cell>
          <cell r="E32" t="str">
            <v>WiMax</v>
          </cell>
          <cell r="F32" t="str">
            <v>Plano de velocidade</v>
          </cell>
          <cell r="G32" t="str">
            <v>Up to</v>
          </cell>
          <cell r="H32">
            <v>256</v>
          </cell>
          <cell r="I32" t="str">
            <v>Kbps</v>
          </cell>
          <cell r="J32">
            <v>0.25600000000000001</v>
          </cell>
          <cell r="K32">
            <v>128</v>
          </cell>
          <cell r="L32" t="str">
            <v>Kbps</v>
          </cell>
          <cell r="M32">
            <v>5</v>
          </cell>
          <cell r="N32" t="str">
            <v>GB</v>
          </cell>
          <cell r="O32">
            <v>5</v>
          </cell>
          <cell r="P32" t="str">
            <v>AOA</v>
          </cell>
          <cell r="Q32" t="str">
            <v>?</v>
          </cell>
          <cell r="R32" t="str">
            <v>?</v>
          </cell>
          <cell r="S32">
            <v>8100</v>
          </cell>
          <cell r="W32" t="str">
            <v>No</v>
          </cell>
          <cell r="X32" t="str">
            <v>No</v>
          </cell>
          <cell r="Y32" t="str">
            <v>No</v>
          </cell>
          <cell r="AA32" t="str">
            <v>?</v>
          </cell>
          <cell r="AC32">
            <v>95</v>
          </cell>
          <cell r="AD32">
            <v>85.26</v>
          </cell>
          <cell r="AE32">
            <v>70.027938493689703</v>
          </cell>
          <cell r="AF32">
            <v>87.140666330000002</v>
          </cell>
        </row>
        <row r="33">
          <cell r="C33" t="str">
            <v>Angola</v>
          </cell>
          <cell r="D33" t="str">
            <v>Netone [Angola]</v>
          </cell>
          <cell r="E33" t="str">
            <v>WiMax</v>
          </cell>
          <cell r="F33" t="str">
            <v>Plano de velocidade</v>
          </cell>
          <cell r="G33" t="str">
            <v>Up to</v>
          </cell>
          <cell r="H33">
            <v>512</v>
          </cell>
          <cell r="I33" t="str">
            <v>Kbps</v>
          </cell>
          <cell r="J33">
            <v>0.51200000000000001</v>
          </cell>
          <cell r="K33">
            <v>256</v>
          </cell>
          <cell r="L33" t="str">
            <v>Kbps</v>
          </cell>
          <cell r="M33">
            <v>10</v>
          </cell>
          <cell r="N33" t="str">
            <v>GB</v>
          </cell>
          <cell r="O33">
            <v>10</v>
          </cell>
          <cell r="P33" t="str">
            <v>AOA</v>
          </cell>
          <cell r="Q33" t="str">
            <v>?</v>
          </cell>
          <cell r="R33" t="str">
            <v>?</v>
          </cell>
          <cell r="S33">
            <v>16200</v>
          </cell>
          <cell r="W33" t="str">
            <v>No</v>
          </cell>
          <cell r="X33" t="str">
            <v>No</v>
          </cell>
          <cell r="Y33" t="str">
            <v>No</v>
          </cell>
          <cell r="AA33" t="str">
            <v>?</v>
          </cell>
          <cell r="AC33">
            <v>95</v>
          </cell>
          <cell r="AD33">
            <v>170.53</v>
          </cell>
          <cell r="AE33">
            <v>70.027938493689703</v>
          </cell>
          <cell r="AF33">
            <v>87.140666330000002</v>
          </cell>
        </row>
        <row r="34">
          <cell r="C34" t="str">
            <v>Angola</v>
          </cell>
          <cell r="D34" t="str">
            <v>Angola Telecom [Angola]</v>
          </cell>
          <cell r="E34" t="str">
            <v>ADSL</v>
          </cell>
          <cell r="F34" t="str">
            <v>Broadband internet</v>
          </cell>
          <cell r="H34">
            <v>256</v>
          </cell>
          <cell r="I34" t="str">
            <v>Kbps</v>
          </cell>
          <cell r="J34">
            <v>0.25600000000000001</v>
          </cell>
          <cell r="K34">
            <v>128</v>
          </cell>
          <cell r="L34" t="str">
            <v>Kbps</v>
          </cell>
          <cell r="P34" t="str">
            <v>AOA</v>
          </cell>
          <cell r="Q34">
            <v>1800</v>
          </cell>
          <cell r="R34" t="str">
            <v>?</v>
          </cell>
          <cell r="S34">
            <v>4896</v>
          </cell>
          <cell r="W34" t="str">
            <v>No</v>
          </cell>
          <cell r="X34" t="str">
            <v>No</v>
          </cell>
          <cell r="Y34" t="str">
            <v>Yes</v>
          </cell>
          <cell r="AA34" t="str">
            <v>?</v>
          </cell>
          <cell r="AC34">
            <v>95</v>
          </cell>
          <cell r="AD34">
            <v>51.54</v>
          </cell>
          <cell r="AE34">
            <v>70.027938493689703</v>
          </cell>
          <cell r="AF34">
            <v>87.140666330000002</v>
          </cell>
        </row>
        <row r="35">
          <cell r="C35" t="str">
            <v>Angola</v>
          </cell>
          <cell r="D35" t="str">
            <v>Angola Telecom [Angola]</v>
          </cell>
          <cell r="E35" t="str">
            <v>ADSL</v>
          </cell>
          <cell r="F35" t="str">
            <v>Broadband internet</v>
          </cell>
          <cell r="H35">
            <v>512</v>
          </cell>
          <cell r="I35" t="str">
            <v>Kbps</v>
          </cell>
          <cell r="J35">
            <v>0.51200000000000001</v>
          </cell>
          <cell r="K35">
            <v>128</v>
          </cell>
          <cell r="L35" t="str">
            <v>Kbps</v>
          </cell>
          <cell r="P35" t="str">
            <v>AOA</v>
          </cell>
          <cell r="Q35">
            <v>1800</v>
          </cell>
          <cell r="R35" t="str">
            <v>?</v>
          </cell>
          <cell r="S35">
            <v>7056</v>
          </cell>
          <cell r="W35" t="str">
            <v>No</v>
          </cell>
          <cell r="X35" t="str">
            <v>No</v>
          </cell>
          <cell r="Y35" t="str">
            <v>Yes</v>
          </cell>
          <cell r="AA35" t="str">
            <v>?</v>
          </cell>
          <cell r="AC35">
            <v>95</v>
          </cell>
          <cell r="AD35">
            <v>74.27</v>
          </cell>
          <cell r="AE35">
            <v>70.027938493689703</v>
          </cell>
          <cell r="AF35">
            <v>87.140666330000002</v>
          </cell>
        </row>
        <row r="36">
          <cell r="C36" t="str">
            <v>Angola</v>
          </cell>
          <cell r="D36" t="str">
            <v>Angola Telecom [Angola]</v>
          </cell>
          <cell r="E36" t="str">
            <v>ADSL</v>
          </cell>
          <cell r="F36" t="str">
            <v>Broadband internet</v>
          </cell>
          <cell r="H36">
            <v>1</v>
          </cell>
          <cell r="I36" t="str">
            <v>Mbps</v>
          </cell>
          <cell r="J36">
            <v>1</v>
          </cell>
          <cell r="K36">
            <v>256</v>
          </cell>
          <cell r="L36" t="str">
            <v>Kbps</v>
          </cell>
          <cell r="P36" t="str">
            <v>AOA</v>
          </cell>
          <cell r="Q36">
            <v>1800</v>
          </cell>
          <cell r="R36" t="str">
            <v>?</v>
          </cell>
          <cell r="S36">
            <v>12240</v>
          </cell>
          <cell r="W36" t="str">
            <v>No</v>
          </cell>
          <cell r="X36" t="str">
            <v>No</v>
          </cell>
          <cell r="Y36" t="str">
            <v>Yes</v>
          </cell>
          <cell r="AA36" t="str">
            <v>?</v>
          </cell>
          <cell r="AC36">
            <v>95</v>
          </cell>
          <cell r="AD36">
            <v>128.84</v>
          </cell>
          <cell r="AE36">
            <v>70.027938493689703</v>
          </cell>
          <cell r="AF36">
            <v>87.140666330000002</v>
          </cell>
        </row>
        <row r="37">
          <cell r="C37" t="str">
            <v>Angola</v>
          </cell>
          <cell r="D37" t="str">
            <v>Angola Telecom [Angola]</v>
          </cell>
          <cell r="E37" t="str">
            <v>ADSL</v>
          </cell>
          <cell r="F37" t="str">
            <v>Broadband internet</v>
          </cell>
          <cell r="H37">
            <v>2</v>
          </cell>
          <cell r="I37" t="str">
            <v>Mbps</v>
          </cell>
          <cell r="J37">
            <v>2</v>
          </cell>
          <cell r="K37">
            <v>512</v>
          </cell>
          <cell r="L37" t="str">
            <v>Kbps</v>
          </cell>
          <cell r="P37" t="str">
            <v>AOA</v>
          </cell>
          <cell r="Q37">
            <v>1800</v>
          </cell>
          <cell r="R37" t="str">
            <v>?</v>
          </cell>
          <cell r="S37">
            <v>19800</v>
          </cell>
          <cell r="W37" t="str">
            <v>No</v>
          </cell>
          <cell r="X37" t="str">
            <v>No</v>
          </cell>
          <cell r="Y37" t="str">
            <v>Yes</v>
          </cell>
          <cell r="AA37" t="str">
            <v>?</v>
          </cell>
          <cell r="AC37">
            <v>95</v>
          </cell>
          <cell r="AD37">
            <v>208.42</v>
          </cell>
          <cell r="AE37">
            <v>70.027938493689703</v>
          </cell>
          <cell r="AF37">
            <v>87.140666330000002</v>
          </cell>
        </row>
        <row r="38">
          <cell r="C38" t="str">
            <v>Argentina</v>
          </cell>
          <cell r="D38" t="str">
            <v>FiberTel [Argentina]</v>
          </cell>
          <cell r="E38" t="str">
            <v>Cable</v>
          </cell>
          <cell r="F38" t="str">
            <v>1 Mega</v>
          </cell>
          <cell r="H38">
            <v>1</v>
          </cell>
          <cell r="I38" t="str">
            <v>Mbps</v>
          </cell>
          <cell r="J38">
            <v>1</v>
          </cell>
          <cell r="K38">
            <v>256</v>
          </cell>
          <cell r="L38" t="str">
            <v>Kbps</v>
          </cell>
          <cell r="P38" t="str">
            <v>ARS</v>
          </cell>
          <cell r="Q38" t="str">
            <v>?</v>
          </cell>
          <cell r="R38" t="str">
            <v>?</v>
          </cell>
          <cell r="S38">
            <v>205</v>
          </cell>
          <cell r="W38" t="str">
            <v>Yes</v>
          </cell>
          <cell r="X38" t="str">
            <v>No</v>
          </cell>
          <cell r="Y38" t="str">
            <v>No</v>
          </cell>
          <cell r="AA38" t="str">
            <v>?</v>
          </cell>
          <cell r="AC38">
            <v>5.79</v>
          </cell>
          <cell r="AD38">
            <v>35.409999999999997</v>
          </cell>
          <cell r="AE38">
            <v>2.6648290000000001</v>
          </cell>
          <cell r="AF38">
            <v>0</v>
          </cell>
        </row>
        <row r="39">
          <cell r="C39" t="str">
            <v>Argentina</v>
          </cell>
          <cell r="D39" t="str">
            <v>FiberTel [Argentina]</v>
          </cell>
          <cell r="E39" t="str">
            <v>Cable</v>
          </cell>
          <cell r="F39" t="str">
            <v>3 Megas</v>
          </cell>
          <cell r="H39">
            <v>3</v>
          </cell>
          <cell r="I39" t="str">
            <v>Mbps</v>
          </cell>
          <cell r="J39">
            <v>3</v>
          </cell>
          <cell r="K39">
            <v>512</v>
          </cell>
          <cell r="L39" t="str">
            <v>Kbps</v>
          </cell>
          <cell r="P39" t="str">
            <v>ARS</v>
          </cell>
          <cell r="Q39" t="str">
            <v>?</v>
          </cell>
          <cell r="R39" t="str">
            <v>?</v>
          </cell>
          <cell r="S39">
            <v>240</v>
          </cell>
          <cell r="W39" t="str">
            <v>Yes</v>
          </cell>
          <cell r="X39" t="str">
            <v>No</v>
          </cell>
          <cell r="Y39" t="str">
            <v>No</v>
          </cell>
          <cell r="AA39" t="str">
            <v>?</v>
          </cell>
          <cell r="AC39">
            <v>5.79</v>
          </cell>
          <cell r="AD39">
            <v>41.45</v>
          </cell>
          <cell r="AE39">
            <v>2.6648290000000001</v>
          </cell>
          <cell r="AF39">
            <v>0</v>
          </cell>
        </row>
        <row r="40">
          <cell r="C40" t="str">
            <v>Argentina</v>
          </cell>
          <cell r="D40" t="str">
            <v>FiberTel [Argentina]</v>
          </cell>
          <cell r="E40" t="str">
            <v>Cable</v>
          </cell>
          <cell r="F40" t="str">
            <v>6 Megas</v>
          </cell>
          <cell r="H40">
            <v>6</v>
          </cell>
          <cell r="I40" t="str">
            <v>Mbps</v>
          </cell>
          <cell r="J40">
            <v>6</v>
          </cell>
          <cell r="K40">
            <v>768</v>
          </cell>
          <cell r="L40" t="str">
            <v>Kbps</v>
          </cell>
          <cell r="P40" t="str">
            <v>ARS</v>
          </cell>
          <cell r="Q40" t="str">
            <v>?</v>
          </cell>
          <cell r="R40" t="str">
            <v>?</v>
          </cell>
          <cell r="S40">
            <v>275</v>
          </cell>
          <cell r="T40">
            <v>160</v>
          </cell>
          <cell r="U40">
            <v>6</v>
          </cell>
          <cell r="W40" t="str">
            <v>Yes</v>
          </cell>
          <cell r="X40" t="str">
            <v>No</v>
          </cell>
          <cell r="Y40" t="str">
            <v>No</v>
          </cell>
          <cell r="AA40" t="str">
            <v>?</v>
          </cell>
          <cell r="AC40">
            <v>5.79</v>
          </cell>
          <cell r="AD40">
            <v>47.5</v>
          </cell>
          <cell r="AE40">
            <v>2.6648290000000001</v>
          </cell>
          <cell r="AF40">
            <v>0</v>
          </cell>
        </row>
        <row r="41">
          <cell r="C41" t="str">
            <v>Argentina</v>
          </cell>
          <cell r="D41" t="str">
            <v>FiberTel [Argentina]</v>
          </cell>
          <cell r="E41" t="str">
            <v>Cable</v>
          </cell>
          <cell r="F41" t="str">
            <v>12 Megas</v>
          </cell>
          <cell r="H41">
            <v>12</v>
          </cell>
          <cell r="I41" t="str">
            <v>Mbps</v>
          </cell>
          <cell r="J41">
            <v>12</v>
          </cell>
          <cell r="K41">
            <v>1.5</v>
          </cell>
          <cell r="L41" t="str">
            <v>Mbps</v>
          </cell>
          <cell r="P41" t="str">
            <v>ARS</v>
          </cell>
          <cell r="Q41">
            <v>100</v>
          </cell>
          <cell r="R41" t="str">
            <v>?</v>
          </cell>
          <cell r="S41">
            <v>180</v>
          </cell>
          <cell r="W41" t="str">
            <v>Yes</v>
          </cell>
          <cell r="X41" t="str">
            <v>No</v>
          </cell>
          <cell r="Y41" t="str">
            <v>No</v>
          </cell>
          <cell r="AA41" t="str">
            <v>?</v>
          </cell>
          <cell r="AC41">
            <v>5.79</v>
          </cell>
          <cell r="AD41">
            <v>31.09</v>
          </cell>
          <cell r="AE41">
            <v>2.6648290000000001</v>
          </cell>
          <cell r="AF41">
            <v>0</v>
          </cell>
        </row>
        <row r="42">
          <cell r="C42" t="str">
            <v>Argentina</v>
          </cell>
          <cell r="D42" t="str">
            <v>FiberTel [Argentina]</v>
          </cell>
          <cell r="E42" t="str">
            <v>Cable</v>
          </cell>
          <cell r="F42" t="str">
            <v>Evolution</v>
          </cell>
          <cell r="H42">
            <v>30</v>
          </cell>
          <cell r="I42" t="str">
            <v>Mbps</v>
          </cell>
          <cell r="J42">
            <v>30</v>
          </cell>
          <cell r="K42">
            <v>3</v>
          </cell>
          <cell r="L42" t="str">
            <v>Mbps</v>
          </cell>
          <cell r="P42" t="str">
            <v>ARS</v>
          </cell>
          <cell r="Q42">
            <v>500</v>
          </cell>
          <cell r="R42" t="str">
            <v>?</v>
          </cell>
          <cell r="S42">
            <v>300</v>
          </cell>
          <cell r="W42" t="str">
            <v>Yes</v>
          </cell>
          <cell r="X42" t="str">
            <v>No</v>
          </cell>
          <cell r="Y42" t="str">
            <v>No</v>
          </cell>
          <cell r="AA42" t="str">
            <v>?</v>
          </cell>
          <cell r="AC42">
            <v>5.79</v>
          </cell>
          <cell r="AD42">
            <v>51.81</v>
          </cell>
          <cell r="AE42">
            <v>2.6648290000000001</v>
          </cell>
          <cell r="AF42">
            <v>0</v>
          </cell>
        </row>
        <row r="43">
          <cell r="C43" t="str">
            <v>Argentina</v>
          </cell>
          <cell r="D43" t="str">
            <v>Arnet [Argentina]</v>
          </cell>
          <cell r="E43" t="str">
            <v>ADSL</v>
          </cell>
          <cell r="F43" t="str">
            <v>15 Mega</v>
          </cell>
          <cell r="H43">
            <v>15</v>
          </cell>
          <cell r="I43" t="str">
            <v>Mbps</v>
          </cell>
          <cell r="J43">
            <v>15</v>
          </cell>
          <cell r="K43">
            <v>1</v>
          </cell>
          <cell r="L43" t="str">
            <v>Mbps</v>
          </cell>
          <cell r="P43" t="str">
            <v>ARS</v>
          </cell>
          <cell r="Q43">
            <v>57.9</v>
          </cell>
          <cell r="R43">
            <v>0</v>
          </cell>
          <cell r="S43">
            <v>300</v>
          </cell>
          <cell r="T43">
            <v>180</v>
          </cell>
          <cell r="U43">
            <v>12</v>
          </cell>
          <cell r="V43">
            <v>18</v>
          </cell>
          <cell r="W43" t="str">
            <v>No</v>
          </cell>
          <cell r="X43" t="str">
            <v>No</v>
          </cell>
          <cell r="Y43" t="str">
            <v>No</v>
          </cell>
          <cell r="AA43" t="str">
            <v>Yes</v>
          </cell>
          <cell r="AC43">
            <v>5.79</v>
          </cell>
          <cell r="AD43">
            <v>51.81</v>
          </cell>
          <cell r="AE43">
            <v>2.6648290000000001</v>
          </cell>
          <cell r="AF43">
            <v>0</v>
          </cell>
        </row>
        <row r="44">
          <cell r="C44" t="str">
            <v>Argentina</v>
          </cell>
          <cell r="D44" t="str">
            <v>Arnet [Argentina]</v>
          </cell>
          <cell r="E44" t="str">
            <v>ADSL</v>
          </cell>
          <cell r="F44" t="str">
            <v>10 Mega</v>
          </cell>
          <cell r="H44">
            <v>10</v>
          </cell>
          <cell r="I44" t="str">
            <v>Mbps</v>
          </cell>
          <cell r="J44">
            <v>10</v>
          </cell>
          <cell r="K44">
            <v>1</v>
          </cell>
          <cell r="L44" t="str">
            <v>Mbps</v>
          </cell>
          <cell r="P44" t="str">
            <v>ARS</v>
          </cell>
          <cell r="Q44">
            <v>57.9</v>
          </cell>
          <cell r="R44">
            <v>0</v>
          </cell>
          <cell r="S44">
            <v>280</v>
          </cell>
          <cell r="T44">
            <v>149</v>
          </cell>
          <cell r="U44">
            <v>12</v>
          </cell>
          <cell r="V44">
            <v>18</v>
          </cell>
          <cell r="W44" t="str">
            <v>No</v>
          </cell>
          <cell r="X44" t="str">
            <v>No</v>
          </cell>
          <cell r="Y44" t="str">
            <v>No</v>
          </cell>
          <cell r="AA44" t="str">
            <v>Yes</v>
          </cell>
          <cell r="AC44">
            <v>5.79</v>
          </cell>
          <cell r="AD44">
            <v>48.36</v>
          </cell>
          <cell r="AE44">
            <v>2.6648290000000001</v>
          </cell>
          <cell r="AF44">
            <v>0</v>
          </cell>
        </row>
        <row r="45">
          <cell r="C45" t="str">
            <v>Argentina</v>
          </cell>
          <cell r="D45" t="str">
            <v>Arnet [Argentina]</v>
          </cell>
          <cell r="E45" t="str">
            <v>ADSL</v>
          </cell>
          <cell r="F45" t="str">
            <v>6 Mega</v>
          </cell>
          <cell r="H45">
            <v>6</v>
          </cell>
          <cell r="I45" t="str">
            <v>Mbps</v>
          </cell>
          <cell r="J45">
            <v>6</v>
          </cell>
          <cell r="K45">
            <v>1</v>
          </cell>
          <cell r="L45" t="str">
            <v>Mbps</v>
          </cell>
          <cell r="P45" t="str">
            <v>ARS</v>
          </cell>
          <cell r="Q45">
            <v>57.9</v>
          </cell>
          <cell r="R45">
            <v>0</v>
          </cell>
          <cell r="S45">
            <v>250</v>
          </cell>
          <cell r="T45">
            <v>120</v>
          </cell>
          <cell r="U45">
            <v>12</v>
          </cell>
          <cell r="V45">
            <v>18</v>
          </cell>
          <cell r="W45" t="str">
            <v>No</v>
          </cell>
          <cell r="X45" t="str">
            <v>No</v>
          </cell>
          <cell r="Y45" t="str">
            <v>No</v>
          </cell>
          <cell r="AA45" t="str">
            <v>Yes</v>
          </cell>
          <cell r="AC45">
            <v>5.79</v>
          </cell>
          <cell r="AD45">
            <v>43.18</v>
          </cell>
          <cell r="AE45">
            <v>2.6648290000000001</v>
          </cell>
          <cell r="AF45">
            <v>0</v>
          </cell>
        </row>
        <row r="46">
          <cell r="C46" t="str">
            <v>Argentina</v>
          </cell>
          <cell r="D46" t="str">
            <v>Arnet [Argentina]</v>
          </cell>
          <cell r="E46" t="str">
            <v>ADSL</v>
          </cell>
          <cell r="F46" t="str">
            <v>3 Megas</v>
          </cell>
          <cell r="H46">
            <v>3</v>
          </cell>
          <cell r="I46" t="str">
            <v>Mbps</v>
          </cell>
          <cell r="J46">
            <v>3</v>
          </cell>
          <cell r="K46">
            <v>512</v>
          </cell>
          <cell r="L46" t="str">
            <v>Kbps</v>
          </cell>
          <cell r="P46" t="str">
            <v>ARS</v>
          </cell>
          <cell r="Q46">
            <v>57.9</v>
          </cell>
          <cell r="R46">
            <v>0</v>
          </cell>
          <cell r="S46">
            <v>220</v>
          </cell>
          <cell r="T46">
            <v>120</v>
          </cell>
          <cell r="U46">
            <v>12</v>
          </cell>
          <cell r="V46">
            <v>18</v>
          </cell>
          <cell r="W46" t="str">
            <v>No</v>
          </cell>
          <cell r="X46" t="str">
            <v>No</v>
          </cell>
          <cell r="Y46" t="str">
            <v>No</v>
          </cell>
          <cell r="AA46" t="str">
            <v>Yes</v>
          </cell>
          <cell r="AC46">
            <v>5.79</v>
          </cell>
          <cell r="AD46">
            <v>38</v>
          </cell>
          <cell r="AE46">
            <v>2.6648290000000001</v>
          </cell>
          <cell r="AF46">
            <v>0</v>
          </cell>
        </row>
        <row r="47">
          <cell r="C47" t="str">
            <v>Argentina</v>
          </cell>
          <cell r="D47" t="str">
            <v>Arnet [Argentina]</v>
          </cell>
          <cell r="E47" t="str">
            <v>ADSL</v>
          </cell>
          <cell r="F47" t="str">
            <v>1 Mega</v>
          </cell>
          <cell r="H47">
            <v>1</v>
          </cell>
          <cell r="I47" t="str">
            <v>Mbps</v>
          </cell>
          <cell r="J47">
            <v>1</v>
          </cell>
          <cell r="K47">
            <v>512</v>
          </cell>
          <cell r="L47" t="str">
            <v>Kbps</v>
          </cell>
          <cell r="P47" t="str">
            <v>ARS</v>
          </cell>
          <cell r="Q47">
            <v>57.9</v>
          </cell>
          <cell r="R47">
            <v>0</v>
          </cell>
          <cell r="S47">
            <v>190</v>
          </cell>
          <cell r="T47">
            <v>120</v>
          </cell>
          <cell r="U47">
            <v>12</v>
          </cell>
          <cell r="V47">
            <v>18</v>
          </cell>
          <cell r="W47" t="str">
            <v>No</v>
          </cell>
          <cell r="X47" t="str">
            <v>No</v>
          </cell>
          <cell r="Y47" t="str">
            <v>No</v>
          </cell>
          <cell r="AA47" t="str">
            <v>Yes</v>
          </cell>
          <cell r="AC47">
            <v>5.79</v>
          </cell>
          <cell r="AD47">
            <v>32.82</v>
          </cell>
          <cell r="AE47">
            <v>2.6648290000000001</v>
          </cell>
          <cell r="AF47">
            <v>0</v>
          </cell>
        </row>
        <row r="48">
          <cell r="C48" t="str">
            <v>Argentina</v>
          </cell>
          <cell r="D48" t="str">
            <v>Telefonica de Argentina (Speedy) [Argentina]</v>
          </cell>
          <cell r="E48" t="str">
            <v>ADSL</v>
          </cell>
          <cell r="F48" t="str">
            <v>Speedy Initial</v>
          </cell>
          <cell r="H48">
            <v>3</v>
          </cell>
          <cell r="I48" t="str">
            <v>Mbps</v>
          </cell>
          <cell r="J48">
            <v>3</v>
          </cell>
          <cell r="K48">
            <v>512</v>
          </cell>
          <cell r="L48" t="str">
            <v>Kbps</v>
          </cell>
          <cell r="P48" t="str">
            <v>ARS</v>
          </cell>
          <cell r="Q48" t="str">
            <v>?</v>
          </cell>
          <cell r="R48" t="str">
            <v>?</v>
          </cell>
          <cell r="S48">
            <v>129</v>
          </cell>
          <cell r="V48">
            <v>12</v>
          </cell>
          <cell r="W48" t="str">
            <v>Yes</v>
          </cell>
          <cell r="X48" t="str">
            <v>No</v>
          </cell>
          <cell r="Y48" t="str">
            <v>No</v>
          </cell>
          <cell r="AA48" t="str">
            <v>?</v>
          </cell>
          <cell r="AC48">
            <v>5.79</v>
          </cell>
          <cell r="AD48">
            <v>22.28</v>
          </cell>
          <cell r="AE48">
            <v>2.6648290000000001</v>
          </cell>
          <cell r="AF48">
            <v>0</v>
          </cell>
        </row>
        <row r="49">
          <cell r="C49" t="str">
            <v>Argentina</v>
          </cell>
          <cell r="D49" t="str">
            <v>Telefonica de Argentina (Speedy) [Argentina]</v>
          </cell>
          <cell r="E49" t="str">
            <v>ADSL</v>
          </cell>
          <cell r="F49" t="str">
            <v>Speedy Family</v>
          </cell>
          <cell r="H49">
            <v>6</v>
          </cell>
          <cell r="I49" t="str">
            <v>Mbps</v>
          </cell>
          <cell r="J49">
            <v>6</v>
          </cell>
          <cell r="K49">
            <v>512</v>
          </cell>
          <cell r="L49" t="str">
            <v>Kbps</v>
          </cell>
          <cell r="P49" t="str">
            <v>ARS</v>
          </cell>
          <cell r="Q49" t="str">
            <v>?</v>
          </cell>
          <cell r="R49" t="str">
            <v>?</v>
          </cell>
          <cell r="S49">
            <v>129</v>
          </cell>
          <cell r="V49">
            <v>12</v>
          </cell>
          <cell r="W49" t="str">
            <v>Yes</v>
          </cell>
          <cell r="X49" t="str">
            <v>No</v>
          </cell>
          <cell r="Y49" t="str">
            <v>No</v>
          </cell>
          <cell r="AA49" t="str">
            <v>?</v>
          </cell>
          <cell r="AC49">
            <v>5.79</v>
          </cell>
          <cell r="AD49">
            <v>22.28</v>
          </cell>
          <cell r="AE49">
            <v>2.6648290000000001</v>
          </cell>
          <cell r="AF49">
            <v>0</v>
          </cell>
        </row>
        <row r="50">
          <cell r="C50" t="str">
            <v>Argentina</v>
          </cell>
          <cell r="D50" t="str">
            <v>Telefonica de Argentina (Speedy) [Argentina]</v>
          </cell>
          <cell r="E50" t="str">
            <v>ADSL</v>
          </cell>
          <cell r="F50" t="str">
            <v>Speedy Premium</v>
          </cell>
          <cell r="H50">
            <v>10</v>
          </cell>
          <cell r="I50" t="str">
            <v>Mbps</v>
          </cell>
          <cell r="J50">
            <v>10</v>
          </cell>
          <cell r="K50">
            <v>512</v>
          </cell>
          <cell r="L50" t="str">
            <v>Kbps</v>
          </cell>
          <cell r="P50" t="str">
            <v>ARS</v>
          </cell>
          <cell r="Q50" t="str">
            <v>?</v>
          </cell>
          <cell r="R50" t="str">
            <v>?</v>
          </cell>
          <cell r="S50">
            <v>129</v>
          </cell>
          <cell r="V50">
            <v>12</v>
          </cell>
          <cell r="W50" t="str">
            <v>Yes</v>
          </cell>
          <cell r="X50" t="str">
            <v>No</v>
          </cell>
          <cell r="Y50" t="str">
            <v>No</v>
          </cell>
          <cell r="AA50" t="str">
            <v>?</v>
          </cell>
          <cell r="AC50">
            <v>5.79</v>
          </cell>
          <cell r="AD50">
            <v>22.28</v>
          </cell>
          <cell r="AE50">
            <v>2.6648290000000001</v>
          </cell>
          <cell r="AF50">
            <v>0</v>
          </cell>
        </row>
        <row r="51">
          <cell r="C51" t="str">
            <v>Australia</v>
          </cell>
          <cell r="D51" t="str">
            <v>iiNet [Australia]</v>
          </cell>
          <cell r="E51" t="str">
            <v>ADSL</v>
          </cell>
          <cell r="F51" t="str">
            <v>Naked Home- Value</v>
          </cell>
          <cell r="J51">
            <v>0</v>
          </cell>
          <cell r="M51">
            <v>100</v>
          </cell>
          <cell r="N51" t="str">
            <v>GB</v>
          </cell>
          <cell r="O51">
            <v>100</v>
          </cell>
          <cell r="P51" t="str">
            <v>AUD</v>
          </cell>
          <cell r="Q51">
            <v>79.95</v>
          </cell>
          <cell r="R51">
            <v>9</v>
          </cell>
          <cell r="S51">
            <v>59.95</v>
          </cell>
          <cell r="V51">
            <v>24</v>
          </cell>
          <cell r="W51" t="str">
            <v>No</v>
          </cell>
          <cell r="X51" t="str">
            <v>No</v>
          </cell>
          <cell r="Y51" t="str">
            <v>No</v>
          </cell>
          <cell r="Z51" t="str">
            <v>Includes VoIP service with free local and national calls</v>
          </cell>
          <cell r="AA51" t="str">
            <v>Yes</v>
          </cell>
          <cell r="AB51">
            <v>0.1</v>
          </cell>
          <cell r="AC51">
            <v>1.07</v>
          </cell>
          <cell r="AD51">
            <v>56.03</v>
          </cell>
          <cell r="AE51">
            <v>1.4810863670000001</v>
          </cell>
          <cell r="AF51">
            <v>1.4576616929999999</v>
          </cell>
        </row>
        <row r="52">
          <cell r="C52" t="str">
            <v>Australia</v>
          </cell>
          <cell r="D52" t="str">
            <v>iiNet [Australia]</v>
          </cell>
          <cell r="E52" t="str">
            <v>ADSL</v>
          </cell>
          <cell r="F52" t="str">
            <v>Naked Home- 1</v>
          </cell>
          <cell r="J52">
            <v>0</v>
          </cell>
          <cell r="M52">
            <v>250</v>
          </cell>
          <cell r="N52" t="str">
            <v>GB</v>
          </cell>
          <cell r="O52">
            <v>250</v>
          </cell>
          <cell r="P52" t="str">
            <v>AUD</v>
          </cell>
          <cell r="Q52">
            <v>150</v>
          </cell>
          <cell r="R52">
            <v>69</v>
          </cell>
          <cell r="S52">
            <v>69.95</v>
          </cell>
          <cell r="W52" t="str">
            <v>No</v>
          </cell>
          <cell r="X52" t="str">
            <v>No</v>
          </cell>
          <cell r="Y52" t="str">
            <v>No</v>
          </cell>
          <cell r="Z52" t="str">
            <v>Includes VoIP service with free local and national calls</v>
          </cell>
          <cell r="AA52" t="str">
            <v>Yes</v>
          </cell>
          <cell r="AB52">
            <v>0.1</v>
          </cell>
          <cell r="AC52">
            <v>1.07</v>
          </cell>
          <cell r="AD52">
            <v>65.37</v>
          </cell>
          <cell r="AE52">
            <v>1.4810863670000001</v>
          </cell>
          <cell r="AF52">
            <v>1.4576616929999999</v>
          </cell>
        </row>
        <row r="53">
          <cell r="C53" t="str">
            <v>Australia</v>
          </cell>
          <cell r="D53" t="str">
            <v>iiNet [Australia]</v>
          </cell>
          <cell r="E53" t="str">
            <v>ADSL</v>
          </cell>
          <cell r="F53" t="str">
            <v>Naked Home- 2</v>
          </cell>
          <cell r="J53">
            <v>0</v>
          </cell>
          <cell r="M53">
            <v>500</v>
          </cell>
          <cell r="N53" t="str">
            <v>GB</v>
          </cell>
          <cell r="O53">
            <v>500</v>
          </cell>
          <cell r="P53" t="str">
            <v>AUD</v>
          </cell>
          <cell r="Q53">
            <v>150</v>
          </cell>
          <cell r="R53">
            <v>69</v>
          </cell>
          <cell r="S53">
            <v>89.95</v>
          </cell>
          <cell r="W53" t="str">
            <v>No</v>
          </cell>
          <cell r="X53" t="str">
            <v>No</v>
          </cell>
          <cell r="Y53" t="str">
            <v>No</v>
          </cell>
          <cell r="Z53" t="str">
            <v>Includes VoIP service with free local and national calls</v>
          </cell>
          <cell r="AA53" t="str">
            <v>Yes</v>
          </cell>
          <cell r="AB53">
            <v>0.1</v>
          </cell>
          <cell r="AC53">
            <v>1.07</v>
          </cell>
          <cell r="AD53">
            <v>84.07</v>
          </cell>
          <cell r="AE53">
            <v>1.4810863670000001</v>
          </cell>
          <cell r="AF53">
            <v>1.4576616929999999</v>
          </cell>
        </row>
        <row r="54">
          <cell r="C54" t="str">
            <v>Australia</v>
          </cell>
          <cell r="D54" t="str">
            <v>iiNet [Australia]</v>
          </cell>
          <cell r="E54" t="str">
            <v>ADSL</v>
          </cell>
          <cell r="F54" t="str">
            <v>Naked Home- 3</v>
          </cell>
          <cell r="J54">
            <v>0</v>
          </cell>
          <cell r="M54">
            <v>1000</v>
          </cell>
          <cell r="N54" t="str">
            <v>GB</v>
          </cell>
          <cell r="O54">
            <v>1000</v>
          </cell>
          <cell r="P54" t="str">
            <v>AUD</v>
          </cell>
          <cell r="Q54">
            <v>150</v>
          </cell>
          <cell r="R54">
            <v>69</v>
          </cell>
          <cell r="S54">
            <v>109.95</v>
          </cell>
          <cell r="W54" t="str">
            <v>No</v>
          </cell>
          <cell r="X54" t="str">
            <v>No</v>
          </cell>
          <cell r="Y54" t="str">
            <v>No</v>
          </cell>
          <cell r="Z54" t="str">
            <v>Includes VoIP service with free local and national calls</v>
          </cell>
          <cell r="AA54" t="str">
            <v>Yes</v>
          </cell>
          <cell r="AB54">
            <v>0.1</v>
          </cell>
          <cell r="AC54">
            <v>1.07</v>
          </cell>
          <cell r="AD54">
            <v>102.76</v>
          </cell>
          <cell r="AE54">
            <v>1.4810863670000001</v>
          </cell>
          <cell r="AF54">
            <v>1.4576616929999999</v>
          </cell>
        </row>
        <row r="55">
          <cell r="C55" t="str">
            <v>Australia</v>
          </cell>
          <cell r="D55" t="str">
            <v>iiNet [Australia]</v>
          </cell>
          <cell r="E55" t="str">
            <v>FTTH</v>
          </cell>
          <cell r="F55" t="str">
            <v>Fibre 1 - Standard</v>
          </cell>
          <cell r="H55">
            <v>12</v>
          </cell>
          <cell r="I55" t="str">
            <v>Mbps</v>
          </cell>
          <cell r="J55">
            <v>12</v>
          </cell>
          <cell r="K55">
            <v>1</v>
          </cell>
          <cell r="L55" t="str">
            <v>Mbps</v>
          </cell>
          <cell r="M55">
            <v>20</v>
          </cell>
          <cell r="N55" t="str">
            <v>GB</v>
          </cell>
          <cell r="O55">
            <v>20</v>
          </cell>
          <cell r="P55" t="str">
            <v>AUD</v>
          </cell>
          <cell r="Q55">
            <v>159</v>
          </cell>
          <cell r="R55" t="str">
            <v>?</v>
          </cell>
          <cell r="S55">
            <v>49.95</v>
          </cell>
          <cell r="W55" t="str">
            <v>No</v>
          </cell>
          <cell r="X55" t="str">
            <v>No</v>
          </cell>
          <cell r="Y55" t="str">
            <v>No</v>
          </cell>
          <cell r="AA55" t="str">
            <v>Yes</v>
          </cell>
          <cell r="AB55">
            <v>0.1</v>
          </cell>
          <cell r="AC55">
            <v>1.07</v>
          </cell>
          <cell r="AD55">
            <v>46.68</v>
          </cell>
          <cell r="AE55">
            <v>1.4810863670000001</v>
          </cell>
          <cell r="AF55">
            <v>1.4576616929999999</v>
          </cell>
        </row>
        <row r="56">
          <cell r="C56" t="str">
            <v>Australia</v>
          </cell>
          <cell r="D56" t="str">
            <v>iiNet [Australia]</v>
          </cell>
          <cell r="E56" t="str">
            <v>FTTH</v>
          </cell>
          <cell r="F56" t="str">
            <v>Fibre 2 - Standard</v>
          </cell>
          <cell r="H56">
            <v>12</v>
          </cell>
          <cell r="I56" t="str">
            <v>Mbps</v>
          </cell>
          <cell r="J56">
            <v>12</v>
          </cell>
          <cell r="K56">
            <v>1</v>
          </cell>
          <cell r="L56" t="str">
            <v>Mbps</v>
          </cell>
          <cell r="M56">
            <v>100</v>
          </cell>
          <cell r="N56" t="str">
            <v>GB</v>
          </cell>
          <cell r="O56">
            <v>100</v>
          </cell>
          <cell r="P56" t="str">
            <v>AUD</v>
          </cell>
          <cell r="Q56">
            <v>159</v>
          </cell>
          <cell r="R56" t="str">
            <v>?</v>
          </cell>
          <cell r="S56">
            <v>59.95</v>
          </cell>
          <cell r="W56" t="str">
            <v>No</v>
          </cell>
          <cell r="X56" t="str">
            <v>No</v>
          </cell>
          <cell r="Y56" t="str">
            <v>No</v>
          </cell>
          <cell r="AA56" t="str">
            <v>Yes</v>
          </cell>
          <cell r="AB56">
            <v>0.1</v>
          </cell>
          <cell r="AC56">
            <v>1.07</v>
          </cell>
          <cell r="AD56">
            <v>56.03</v>
          </cell>
          <cell r="AE56">
            <v>1.4810863670000001</v>
          </cell>
          <cell r="AF56">
            <v>1.4576616929999999</v>
          </cell>
        </row>
        <row r="57">
          <cell r="C57" t="str">
            <v>Australia</v>
          </cell>
          <cell r="D57" t="str">
            <v>iiNet [Australia]</v>
          </cell>
          <cell r="E57" t="str">
            <v>FTTH</v>
          </cell>
          <cell r="F57" t="str">
            <v>Fibre 3 - Standard</v>
          </cell>
          <cell r="H57">
            <v>12</v>
          </cell>
          <cell r="I57" t="str">
            <v>Mbps</v>
          </cell>
          <cell r="J57">
            <v>12</v>
          </cell>
          <cell r="K57">
            <v>1</v>
          </cell>
          <cell r="L57" t="str">
            <v>Mbps</v>
          </cell>
          <cell r="M57">
            <v>500</v>
          </cell>
          <cell r="N57" t="str">
            <v>GB</v>
          </cell>
          <cell r="O57">
            <v>500</v>
          </cell>
          <cell r="P57" t="str">
            <v>AUD</v>
          </cell>
          <cell r="Q57">
            <v>159</v>
          </cell>
          <cell r="R57" t="str">
            <v>?</v>
          </cell>
          <cell r="S57">
            <v>79.95</v>
          </cell>
          <cell r="W57" t="str">
            <v>No</v>
          </cell>
          <cell r="X57" t="str">
            <v>No</v>
          </cell>
          <cell r="Y57" t="str">
            <v>No</v>
          </cell>
          <cell r="AA57" t="str">
            <v>Yes</v>
          </cell>
          <cell r="AB57">
            <v>0.1</v>
          </cell>
          <cell r="AC57">
            <v>1.07</v>
          </cell>
          <cell r="AD57">
            <v>74.72</v>
          </cell>
          <cell r="AE57">
            <v>1.4810863670000001</v>
          </cell>
          <cell r="AF57">
            <v>1.4576616929999999</v>
          </cell>
        </row>
        <row r="58">
          <cell r="C58" t="str">
            <v>Australia</v>
          </cell>
          <cell r="D58" t="str">
            <v>iiNet [Australia]</v>
          </cell>
          <cell r="E58" t="str">
            <v>FTTH</v>
          </cell>
          <cell r="F58" t="str">
            <v>Fibre 1 - Fast</v>
          </cell>
          <cell r="H58">
            <v>25</v>
          </cell>
          <cell r="I58" t="str">
            <v>Mbps</v>
          </cell>
          <cell r="J58">
            <v>25</v>
          </cell>
          <cell r="K58">
            <v>5</v>
          </cell>
          <cell r="L58" t="str">
            <v>Mbps</v>
          </cell>
          <cell r="M58">
            <v>20</v>
          </cell>
          <cell r="N58" t="str">
            <v>GB</v>
          </cell>
          <cell r="O58">
            <v>20</v>
          </cell>
          <cell r="P58" t="str">
            <v>AUD</v>
          </cell>
          <cell r="Q58">
            <v>159</v>
          </cell>
          <cell r="R58" t="str">
            <v>?</v>
          </cell>
          <cell r="S58">
            <v>54.95</v>
          </cell>
          <cell r="W58" t="str">
            <v>No</v>
          </cell>
          <cell r="X58" t="str">
            <v>No</v>
          </cell>
          <cell r="Y58" t="str">
            <v>No</v>
          </cell>
          <cell r="AA58" t="str">
            <v>Yes</v>
          </cell>
          <cell r="AB58">
            <v>0.1</v>
          </cell>
          <cell r="AC58">
            <v>1.07</v>
          </cell>
          <cell r="AD58">
            <v>51.36</v>
          </cell>
          <cell r="AE58">
            <v>1.4810863670000001</v>
          </cell>
          <cell r="AF58">
            <v>1.4576616929999999</v>
          </cell>
        </row>
        <row r="59">
          <cell r="C59" t="str">
            <v>Australia</v>
          </cell>
          <cell r="D59" t="str">
            <v>iiNet [Australia]</v>
          </cell>
          <cell r="E59" t="str">
            <v>FTTH</v>
          </cell>
          <cell r="F59" t="str">
            <v>Fibre 2 - Fast</v>
          </cell>
          <cell r="H59">
            <v>25</v>
          </cell>
          <cell r="I59" t="str">
            <v>Mbps</v>
          </cell>
          <cell r="J59">
            <v>25</v>
          </cell>
          <cell r="K59">
            <v>5</v>
          </cell>
          <cell r="L59" t="str">
            <v>Mbps</v>
          </cell>
          <cell r="M59">
            <v>100</v>
          </cell>
          <cell r="N59" t="str">
            <v>GB</v>
          </cell>
          <cell r="O59">
            <v>100</v>
          </cell>
          <cell r="P59" t="str">
            <v>AUD</v>
          </cell>
          <cell r="Q59">
            <v>159</v>
          </cell>
          <cell r="R59" t="str">
            <v>?</v>
          </cell>
          <cell r="S59">
            <v>64.95</v>
          </cell>
          <cell r="W59" t="str">
            <v>No</v>
          </cell>
          <cell r="X59" t="str">
            <v>No</v>
          </cell>
          <cell r="Y59" t="str">
            <v>No</v>
          </cell>
          <cell r="AA59" t="str">
            <v>Yes</v>
          </cell>
          <cell r="AB59">
            <v>0.1</v>
          </cell>
          <cell r="AC59">
            <v>1.07</v>
          </cell>
          <cell r="AD59">
            <v>60.7</v>
          </cell>
          <cell r="AE59">
            <v>1.4810863670000001</v>
          </cell>
          <cell r="AF59">
            <v>1.4576616929999999</v>
          </cell>
        </row>
        <row r="60">
          <cell r="C60" t="str">
            <v>Australia</v>
          </cell>
          <cell r="D60" t="str">
            <v>iiNet [Australia]</v>
          </cell>
          <cell r="E60" t="str">
            <v>FTTH</v>
          </cell>
          <cell r="F60" t="str">
            <v>Fibre 3 - Fast</v>
          </cell>
          <cell r="H60">
            <v>25</v>
          </cell>
          <cell r="I60" t="str">
            <v>Mbps</v>
          </cell>
          <cell r="J60">
            <v>25</v>
          </cell>
          <cell r="K60">
            <v>5</v>
          </cell>
          <cell r="L60" t="str">
            <v>Mbps</v>
          </cell>
          <cell r="M60">
            <v>500</v>
          </cell>
          <cell r="N60" t="str">
            <v>GB</v>
          </cell>
          <cell r="O60">
            <v>500</v>
          </cell>
          <cell r="P60" t="str">
            <v>AUD</v>
          </cell>
          <cell r="Q60">
            <v>159</v>
          </cell>
          <cell r="R60" t="str">
            <v>?</v>
          </cell>
          <cell r="S60">
            <v>84.95</v>
          </cell>
          <cell r="W60" t="str">
            <v>No</v>
          </cell>
          <cell r="X60" t="str">
            <v>No</v>
          </cell>
          <cell r="Y60" t="str">
            <v>No</v>
          </cell>
          <cell r="AA60" t="str">
            <v>Yes</v>
          </cell>
          <cell r="AB60">
            <v>0.1</v>
          </cell>
          <cell r="AC60">
            <v>1.07</v>
          </cell>
          <cell r="AD60">
            <v>79.39</v>
          </cell>
          <cell r="AE60">
            <v>1.4810863670000001</v>
          </cell>
          <cell r="AF60">
            <v>1.4576616929999999</v>
          </cell>
        </row>
        <row r="61">
          <cell r="C61" t="str">
            <v>Australia</v>
          </cell>
          <cell r="D61" t="str">
            <v>iiNet [Australia]</v>
          </cell>
          <cell r="E61" t="str">
            <v>FTTH</v>
          </cell>
          <cell r="F61" t="str">
            <v>Fibre 1 - Faster</v>
          </cell>
          <cell r="H61">
            <v>50</v>
          </cell>
          <cell r="I61" t="str">
            <v>Mbps</v>
          </cell>
          <cell r="J61">
            <v>50</v>
          </cell>
          <cell r="K61">
            <v>20</v>
          </cell>
          <cell r="L61" t="str">
            <v>Mbps</v>
          </cell>
          <cell r="M61">
            <v>20</v>
          </cell>
          <cell r="N61" t="str">
            <v>GB</v>
          </cell>
          <cell r="O61">
            <v>20</v>
          </cell>
          <cell r="P61" t="str">
            <v>AUD</v>
          </cell>
          <cell r="Q61">
            <v>159</v>
          </cell>
          <cell r="R61" t="str">
            <v>?</v>
          </cell>
          <cell r="S61">
            <v>64.95</v>
          </cell>
          <cell r="W61" t="str">
            <v>No</v>
          </cell>
          <cell r="X61" t="str">
            <v>No</v>
          </cell>
          <cell r="Y61" t="str">
            <v>No</v>
          </cell>
          <cell r="AA61" t="str">
            <v>Yes</v>
          </cell>
          <cell r="AB61">
            <v>0.1</v>
          </cell>
          <cell r="AC61">
            <v>1.07</v>
          </cell>
          <cell r="AD61">
            <v>60.7</v>
          </cell>
          <cell r="AE61">
            <v>1.4810863670000001</v>
          </cell>
          <cell r="AF61">
            <v>1.4576616929999999</v>
          </cell>
        </row>
        <row r="62">
          <cell r="C62" t="str">
            <v>Australia</v>
          </cell>
          <cell r="D62" t="str">
            <v>iiNet [Australia]</v>
          </cell>
          <cell r="E62" t="str">
            <v>FTTH</v>
          </cell>
          <cell r="F62" t="str">
            <v>Fibre 2 - Faster</v>
          </cell>
          <cell r="H62">
            <v>50</v>
          </cell>
          <cell r="I62" t="str">
            <v>Mbps</v>
          </cell>
          <cell r="J62">
            <v>50</v>
          </cell>
          <cell r="K62">
            <v>20</v>
          </cell>
          <cell r="L62" t="str">
            <v>Mbps</v>
          </cell>
          <cell r="M62">
            <v>100</v>
          </cell>
          <cell r="N62" t="str">
            <v>GB</v>
          </cell>
          <cell r="O62">
            <v>100</v>
          </cell>
          <cell r="P62" t="str">
            <v>AUD</v>
          </cell>
          <cell r="Q62">
            <v>159</v>
          </cell>
          <cell r="R62" t="str">
            <v>?</v>
          </cell>
          <cell r="S62">
            <v>74.95</v>
          </cell>
          <cell r="W62" t="str">
            <v>No</v>
          </cell>
          <cell r="X62" t="str">
            <v>No</v>
          </cell>
          <cell r="Y62" t="str">
            <v>No</v>
          </cell>
          <cell r="AA62" t="str">
            <v>Yes</v>
          </cell>
          <cell r="AB62">
            <v>0.1</v>
          </cell>
          <cell r="AC62">
            <v>1.07</v>
          </cell>
          <cell r="AD62">
            <v>70.05</v>
          </cell>
          <cell r="AE62">
            <v>1.4810863670000001</v>
          </cell>
          <cell r="AF62">
            <v>1.4576616929999999</v>
          </cell>
        </row>
        <row r="63">
          <cell r="C63" t="str">
            <v>Australia</v>
          </cell>
          <cell r="D63" t="str">
            <v>iiNet [Australia]</v>
          </cell>
          <cell r="E63" t="str">
            <v>FTTH</v>
          </cell>
          <cell r="F63" t="str">
            <v>Fibre 3 - Faster</v>
          </cell>
          <cell r="H63">
            <v>50</v>
          </cell>
          <cell r="I63" t="str">
            <v>Mbps</v>
          </cell>
          <cell r="J63">
            <v>50</v>
          </cell>
          <cell r="K63">
            <v>20</v>
          </cell>
          <cell r="L63" t="str">
            <v>Mbps</v>
          </cell>
          <cell r="M63">
            <v>500</v>
          </cell>
          <cell r="N63" t="str">
            <v>GB</v>
          </cell>
          <cell r="O63">
            <v>500</v>
          </cell>
          <cell r="P63" t="str">
            <v>AUD</v>
          </cell>
          <cell r="Q63">
            <v>159</v>
          </cell>
          <cell r="R63" t="str">
            <v>?</v>
          </cell>
          <cell r="S63">
            <v>94.95</v>
          </cell>
          <cell r="W63" t="str">
            <v>No</v>
          </cell>
          <cell r="X63" t="str">
            <v>No</v>
          </cell>
          <cell r="Y63" t="str">
            <v>No</v>
          </cell>
          <cell r="AA63" t="str">
            <v>Yes</v>
          </cell>
          <cell r="AB63">
            <v>0.1</v>
          </cell>
          <cell r="AC63">
            <v>1.07</v>
          </cell>
          <cell r="AD63">
            <v>88.74</v>
          </cell>
          <cell r="AE63">
            <v>1.4810863670000001</v>
          </cell>
          <cell r="AF63">
            <v>1.4576616929999999</v>
          </cell>
        </row>
        <row r="64">
          <cell r="C64" t="str">
            <v>Australia</v>
          </cell>
          <cell r="D64" t="str">
            <v>iiNet [Australia]</v>
          </cell>
          <cell r="E64" t="str">
            <v>FTTH</v>
          </cell>
          <cell r="F64" t="str">
            <v>Fibre 1 - Fastest</v>
          </cell>
          <cell r="H64">
            <v>100</v>
          </cell>
          <cell r="I64" t="str">
            <v>Mbps</v>
          </cell>
          <cell r="J64">
            <v>100</v>
          </cell>
          <cell r="K64">
            <v>40</v>
          </cell>
          <cell r="L64" t="str">
            <v>Mbps</v>
          </cell>
          <cell r="M64">
            <v>20</v>
          </cell>
          <cell r="N64" t="str">
            <v>GB</v>
          </cell>
          <cell r="O64">
            <v>20</v>
          </cell>
          <cell r="P64" t="str">
            <v>AUD</v>
          </cell>
          <cell r="Q64">
            <v>159</v>
          </cell>
          <cell r="R64" t="str">
            <v>?</v>
          </cell>
          <cell r="S64">
            <v>69.95</v>
          </cell>
          <cell r="W64" t="str">
            <v>No</v>
          </cell>
          <cell r="X64" t="str">
            <v>No</v>
          </cell>
          <cell r="Y64" t="str">
            <v>No</v>
          </cell>
          <cell r="AA64" t="str">
            <v>Yes</v>
          </cell>
          <cell r="AB64">
            <v>0.1</v>
          </cell>
          <cell r="AC64">
            <v>1.07</v>
          </cell>
          <cell r="AD64">
            <v>65.37</v>
          </cell>
          <cell r="AE64">
            <v>1.4810863670000001</v>
          </cell>
          <cell r="AF64">
            <v>1.4576616929999999</v>
          </cell>
        </row>
        <row r="65">
          <cell r="C65" t="str">
            <v>Australia</v>
          </cell>
          <cell r="D65" t="str">
            <v>iiNet [Australia]</v>
          </cell>
          <cell r="E65" t="str">
            <v>FTTH</v>
          </cell>
          <cell r="F65" t="str">
            <v>Fibre 2 - Fastest</v>
          </cell>
          <cell r="H65">
            <v>100</v>
          </cell>
          <cell r="I65" t="str">
            <v>Mbps</v>
          </cell>
          <cell r="J65">
            <v>100</v>
          </cell>
          <cell r="K65">
            <v>40</v>
          </cell>
          <cell r="L65" t="str">
            <v>Mbps</v>
          </cell>
          <cell r="M65">
            <v>100</v>
          </cell>
          <cell r="N65" t="str">
            <v>GB</v>
          </cell>
          <cell r="O65">
            <v>100</v>
          </cell>
          <cell r="P65" t="str">
            <v>AUD</v>
          </cell>
          <cell r="Q65">
            <v>159</v>
          </cell>
          <cell r="R65" t="str">
            <v>?</v>
          </cell>
          <cell r="S65">
            <v>79.95</v>
          </cell>
          <cell r="W65" t="str">
            <v>No</v>
          </cell>
          <cell r="X65" t="str">
            <v>No</v>
          </cell>
          <cell r="Y65" t="str">
            <v>No</v>
          </cell>
          <cell r="AA65" t="str">
            <v>Yes</v>
          </cell>
          <cell r="AB65">
            <v>0.1</v>
          </cell>
          <cell r="AC65">
            <v>1.07</v>
          </cell>
          <cell r="AD65">
            <v>74.72</v>
          </cell>
          <cell r="AE65">
            <v>1.4810863670000001</v>
          </cell>
          <cell r="AF65">
            <v>1.4576616929999999</v>
          </cell>
        </row>
        <row r="66">
          <cell r="C66" t="str">
            <v>Australia</v>
          </cell>
          <cell r="D66" t="str">
            <v>iiNet [Australia]</v>
          </cell>
          <cell r="E66" t="str">
            <v>FTTH</v>
          </cell>
          <cell r="F66" t="str">
            <v>Fibre 3 - Fastest</v>
          </cell>
          <cell r="H66">
            <v>100</v>
          </cell>
          <cell r="I66" t="str">
            <v>Mbps</v>
          </cell>
          <cell r="J66">
            <v>100</v>
          </cell>
          <cell r="K66">
            <v>40</v>
          </cell>
          <cell r="L66" t="str">
            <v>Mbps</v>
          </cell>
          <cell r="M66">
            <v>500</v>
          </cell>
          <cell r="N66" t="str">
            <v>GB</v>
          </cell>
          <cell r="O66">
            <v>500</v>
          </cell>
          <cell r="P66" t="str">
            <v>AUD</v>
          </cell>
          <cell r="Q66">
            <v>159</v>
          </cell>
          <cell r="R66" t="str">
            <v>?</v>
          </cell>
          <cell r="S66">
            <v>99.95</v>
          </cell>
          <cell r="W66" t="str">
            <v>No</v>
          </cell>
          <cell r="X66" t="str">
            <v>No</v>
          </cell>
          <cell r="Y66" t="str">
            <v>No</v>
          </cell>
          <cell r="AA66" t="str">
            <v>Yes</v>
          </cell>
          <cell r="AB66">
            <v>0.1</v>
          </cell>
          <cell r="AC66">
            <v>1.07</v>
          </cell>
          <cell r="AD66">
            <v>93.41</v>
          </cell>
          <cell r="AE66">
            <v>1.4810863670000001</v>
          </cell>
          <cell r="AF66">
            <v>1.4576616929999999</v>
          </cell>
        </row>
        <row r="67">
          <cell r="C67" t="str">
            <v>Australia</v>
          </cell>
          <cell r="D67" t="str">
            <v>Internode [Australia]</v>
          </cell>
          <cell r="E67" t="str">
            <v>ADSL</v>
          </cell>
          <cell r="F67" t="str">
            <v>Easy Naked ADSL2+ (150GB Special)</v>
          </cell>
          <cell r="G67" t="str">
            <v>Up to</v>
          </cell>
          <cell r="H67">
            <v>24</v>
          </cell>
          <cell r="I67" t="str">
            <v>Mbps</v>
          </cell>
          <cell r="J67">
            <v>24</v>
          </cell>
          <cell r="M67">
            <v>150</v>
          </cell>
          <cell r="N67" t="str">
            <v>GB</v>
          </cell>
          <cell r="O67">
            <v>150</v>
          </cell>
          <cell r="P67" t="str">
            <v>AUD</v>
          </cell>
          <cell r="Q67">
            <v>129</v>
          </cell>
          <cell r="R67">
            <v>119</v>
          </cell>
          <cell r="S67">
            <v>59.95</v>
          </cell>
          <cell r="W67" t="str">
            <v>No</v>
          </cell>
          <cell r="X67" t="str">
            <v>No</v>
          </cell>
          <cell r="Y67" t="str">
            <v>No</v>
          </cell>
          <cell r="AA67" t="str">
            <v>Yes</v>
          </cell>
          <cell r="AB67">
            <v>0.1</v>
          </cell>
          <cell r="AC67">
            <v>1.07</v>
          </cell>
          <cell r="AD67">
            <v>56.03</v>
          </cell>
          <cell r="AE67">
            <v>1.4810863670000001</v>
          </cell>
          <cell r="AF67">
            <v>1.4576616929999999</v>
          </cell>
        </row>
        <row r="68">
          <cell r="C68" t="str">
            <v>Australia</v>
          </cell>
          <cell r="D68" t="str">
            <v>Internode [Australia]</v>
          </cell>
          <cell r="E68" t="str">
            <v>ADSL</v>
          </cell>
          <cell r="F68" t="str">
            <v>Easy Naked ADSL2+</v>
          </cell>
          <cell r="G68" t="str">
            <v>Up to</v>
          </cell>
          <cell r="H68">
            <v>24</v>
          </cell>
          <cell r="I68" t="str">
            <v>Mbps</v>
          </cell>
          <cell r="J68">
            <v>24</v>
          </cell>
          <cell r="M68">
            <v>30</v>
          </cell>
          <cell r="N68" t="str">
            <v>GB</v>
          </cell>
          <cell r="O68">
            <v>30</v>
          </cell>
          <cell r="P68" t="str">
            <v>AUD</v>
          </cell>
          <cell r="Q68">
            <v>129</v>
          </cell>
          <cell r="R68">
            <v>119</v>
          </cell>
          <cell r="S68">
            <v>59.95</v>
          </cell>
          <cell r="W68" t="str">
            <v>No</v>
          </cell>
          <cell r="X68" t="str">
            <v>No</v>
          </cell>
          <cell r="Y68" t="str">
            <v>No</v>
          </cell>
          <cell r="Z68" t="str">
            <v>Includes VOIP with $10 call credit</v>
          </cell>
          <cell r="AA68" t="str">
            <v>Yes</v>
          </cell>
          <cell r="AB68">
            <v>0.1</v>
          </cell>
          <cell r="AC68">
            <v>1.07</v>
          </cell>
          <cell r="AD68">
            <v>56.03</v>
          </cell>
          <cell r="AE68">
            <v>1.4810863670000001</v>
          </cell>
          <cell r="AF68">
            <v>1.4576616929999999</v>
          </cell>
        </row>
        <row r="69">
          <cell r="C69" t="str">
            <v>Australia</v>
          </cell>
          <cell r="D69" t="str">
            <v>Internode [Australia]</v>
          </cell>
          <cell r="E69" t="str">
            <v>ADSL</v>
          </cell>
          <cell r="F69" t="str">
            <v>Easy Naked ADSL2+</v>
          </cell>
          <cell r="G69" t="str">
            <v>Up to</v>
          </cell>
          <cell r="H69">
            <v>24</v>
          </cell>
          <cell r="I69" t="str">
            <v>Mbps</v>
          </cell>
          <cell r="J69">
            <v>24</v>
          </cell>
          <cell r="M69">
            <v>60</v>
          </cell>
          <cell r="N69" t="str">
            <v>GB</v>
          </cell>
          <cell r="O69">
            <v>60</v>
          </cell>
          <cell r="P69" t="str">
            <v>AUD</v>
          </cell>
          <cell r="Q69">
            <v>129</v>
          </cell>
          <cell r="R69">
            <v>119</v>
          </cell>
          <cell r="S69">
            <v>69.95</v>
          </cell>
          <cell r="W69" t="str">
            <v>No</v>
          </cell>
          <cell r="X69" t="str">
            <v>No</v>
          </cell>
          <cell r="Y69" t="str">
            <v>No</v>
          </cell>
          <cell r="Z69" t="str">
            <v>Includes VOIP with $10 call credit</v>
          </cell>
          <cell r="AA69" t="str">
            <v>Yes</v>
          </cell>
          <cell r="AB69">
            <v>0.1</v>
          </cell>
          <cell r="AC69">
            <v>1.07</v>
          </cell>
          <cell r="AD69">
            <v>65.37</v>
          </cell>
          <cell r="AE69">
            <v>1.4810863670000001</v>
          </cell>
          <cell r="AF69">
            <v>1.4576616929999999</v>
          </cell>
        </row>
        <row r="70">
          <cell r="C70" t="str">
            <v>Australia</v>
          </cell>
          <cell r="D70" t="str">
            <v>Internode [Australia]</v>
          </cell>
          <cell r="E70" t="str">
            <v>ADSL</v>
          </cell>
          <cell r="F70" t="str">
            <v>Easy Naked ADSL2+</v>
          </cell>
          <cell r="G70" t="str">
            <v>Up to</v>
          </cell>
          <cell r="H70">
            <v>24</v>
          </cell>
          <cell r="I70" t="str">
            <v>Mbps</v>
          </cell>
          <cell r="J70">
            <v>24</v>
          </cell>
          <cell r="M70">
            <v>200</v>
          </cell>
          <cell r="N70" t="str">
            <v>GB</v>
          </cell>
          <cell r="O70">
            <v>200</v>
          </cell>
          <cell r="P70" t="str">
            <v>AUD</v>
          </cell>
          <cell r="Q70">
            <v>129</v>
          </cell>
          <cell r="R70">
            <v>119</v>
          </cell>
          <cell r="S70">
            <v>79.95</v>
          </cell>
          <cell r="W70" t="str">
            <v>No</v>
          </cell>
          <cell r="X70" t="str">
            <v>No</v>
          </cell>
          <cell r="Y70" t="str">
            <v>No</v>
          </cell>
          <cell r="Z70" t="str">
            <v>Includes VOIP with $10 call credit</v>
          </cell>
          <cell r="AA70" t="str">
            <v>Yes</v>
          </cell>
          <cell r="AB70">
            <v>0.1</v>
          </cell>
          <cell r="AC70">
            <v>1.07</v>
          </cell>
          <cell r="AD70">
            <v>74.72</v>
          </cell>
          <cell r="AE70">
            <v>1.4810863670000001</v>
          </cell>
          <cell r="AF70">
            <v>1.4576616929999999</v>
          </cell>
        </row>
        <row r="71">
          <cell r="C71" t="str">
            <v>Australia</v>
          </cell>
          <cell r="D71" t="str">
            <v>Internode [Australia]</v>
          </cell>
          <cell r="E71" t="str">
            <v>ADSL</v>
          </cell>
          <cell r="F71" t="str">
            <v>Easy Naked ADSL2+</v>
          </cell>
          <cell r="G71" t="str">
            <v>Up to</v>
          </cell>
          <cell r="H71">
            <v>24</v>
          </cell>
          <cell r="I71" t="str">
            <v>Mbps</v>
          </cell>
          <cell r="J71">
            <v>24</v>
          </cell>
          <cell r="M71">
            <v>400</v>
          </cell>
          <cell r="N71" t="str">
            <v>GB</v>
          </cell>
          <cell r="O71">
            <v>400</v>
          </cell>
          <cell r="P71" t="str">
            <v>AUD</v>
          </cell>
          <cell r="Q71">
            <v>129</v>
          </cell>
          <cell r="R71">
            <v>119</v>
          </cell>
          <cell r="S71">
            <v>89.95</v>
          </cell>
          <cell r="W71" t="str">
            <v>No</v>
          </cell>
          <cell r="X71" t="str">
            <v>No</v>
          </cell>
          <cell r="Y71" t="str">
            <v>No</v>
          </cell>
          <cell r="Z71" t="str">
            <v>Includes VOIP with $10 call credit</v>
          </cell>
          <cell r="AA71" t="str">
            <v>Yes</v>
          </cell>
          <cell r="AB71">
            <v>0.1</v>
          </cell>
          <cell r="AC71">
            <v>1.07</v>
          </cell>
          <cell r="AD71">
            <v>84.07</v>
          </cell>
          <cell r="AE71">
            <v>1.4810863670000001</v>
          </cell>
          <cell r="AF71">
            <v>1.4576616929999999</v>
          </cell>
        </row>
        <row r="72">
          <cell r="C72" t="str">
            <v>Australia</v>
          </cell>
          <cell r="D72" t="str">
            <v>Internode [Australia]</v>
          </cell>
          <cell r="E72" t="str">
            <v>ADSL</v>
          </cell>
          <cell r="F72" t="str">
            <v>Easy Naked ADSL2+</v>
          </cell>
          <cell r="G72" t="str">
            <v>Up to</v>
          </cell>
          <cell r="H72">
            <v>24</v>
          </cell>
          <cell r="I72" t="str">
            <v>Mbps</v>
          </cell>
          <cell r="J72">
            <v>24</v>
          </cell>
          <cell r="M72">
            <v>1200</v>
          </cell>
          <cell r="N72" t="str">
            <v>GB</v>
          </cell>
          <cell r="O72">
            <v>1200</v>
          </cell>
          <cell r="P72" t="str">
            <v>AUD</v>
          </cell>
          <cell r="Q72">
            <v>129</v>
          </cell>
          <cell r="R72">
            <v>119</v>
          </cell>
          <cell r="S72">
            <v>109.95</v>
          </cell>
          <cell r="W72" t="str">
            <v>No</v>
          </cell>
          <cell r="X72" t="str">
            <v>No</v>
          </cell>
          <cell r="Y72" t="str">
            <v>No</v>
          </cell>
          <cell r="Z72" t="str">
            <v>Includes VOIP with $10 call credit</v>
          </cell>
          <cell r="AA72" t="str">
            <v>Yes</v>
          </cell>
          <cell r="AB72">
            <v>0.1</v>
          </cell>
          <cell r="AC72">
            <v>1.07</v>
          </cell>
          <cell r="AD72">
            <v>102.76</v>
          </cell>
          <cell r="AE72">
            <v>1.4810863670000001</v>
          </cell>
          <cell r="AF72">
            <v>1.4576616929999999</v>
          </cell>
        </row>
        <row r="73">
          <cell r="C73" t="str">
            <v>Australia</v>
          </cell>
          <cell r="D73" t="str">
            <v>Internode [Australia]</v>
          </cell>
          <cell r="E73" t="str">
            <v>FTTH</v>
          </cell>
          <cell r="F73" t="str">
            <v>NBN Fibre Broadband</v>
          </cell>
          <cell r="H73">
            <v>12</v>
          </cell>
          <cell r="I73" t="str">
            <v>Mbps</v>
          </cell>
          <cell r="J73">
            <v>12</v>
          </cell>
          <cell r="K73">
            <v>1</v>
          </cell>
          <cell r="L73" t="str">
            <v>Mbps</v>
          </cell>
          <cell r="M73">
            <v>30</v>
          </cell>
          <cell r="N73" t="str">
            <v>GB</v>
          </cell>
          <cell r="O73">
            <v>30</v>
          </cell>
          <cell r="P73" t="str">
            <v>AUD</v>
          </cell>
          <cell r="Q73">
            <v>99</v>
          </cell>
          <cell r="R73">
            <v>75</v>
          </cell>
          <cell r="S73">
            <v>49.95</v>
          </cell>
          <cell r="W73" t="str">
            <v>No</v>
          </cell>
          <cell r="X73" t="str">
            <v>No</v>
          </cell>
          <cell r="Y73" t="str">
            <v>No</v>
          </cell>
          <cell r="AA73" t="str">
            <v>Yes</v>
          </cell>
          <cell r="AB73">
            <v>0.1</v>
          </cell>
          <cell r="AC73">
            <v>1.07</v>
          </cell>
          <cell r="AD73">
            <v>46.68</v>
          </cell>
          <cell r="AE73">
            <v>1.4810863670000001</v>
          </cell>
          <cell r="AF73">
            <v>1.4576616929999999</v>
          </cell>
        </row>
        <row r="74">
          <cell r="C74" t="str">
            <v>Australia</v>
          </cell>
          <cell r="D74" t="str">
            <v>Internode [Australia]</v>
          </cell>
          <cell r="E74" t="str">
            <v>FTTH</v>
          </cell>
          <cell r="F74" t="str">
            <v>NBN Fibre Broadband</v>
          </cell>
          <cell r="H74">
            <v>12</v>
          </cell>
          <cell r="I74" t="str">
            <v>Mbps</v>
          </cell>
          <cell r="J74">
            <v>12</v>
          </cell>
          <cell r="K74">
            <v>1</v>
          </cell>
          <cell r="L74" t="str">
            <v>Mbps</v>
          </cell>
          <cell r="M74">
            <v>300</v>
          </cell>
          <cell r="N74" t="str">
            <v>GB</v>
          </cell>
          <cell r="O74">
            <v>300</v>
          </cell>
          <cell r="P74" t="str">
            <v>AUD</v>
          </cell>
          <cell r="Q74">
            <v>99</v>
          </cell>
          <cell r="R74">
            <v>75</v>
          </cell>
          <cell r="S74">
            <v>69.95</v>
          </cell>
          <cell r="W74" t="str">
            <v>No</v>
          </cell>
          <cell r="X74" t="str">
            <v>No</v>
          </cell>
          <cell r="Y74" t="str">
            <v>No</v>
          </cell>
          <cell r="AA74" t="str">
            <v>Yes</v>
          </cell>
          <cell r="AB74">
            <v>0.1</v>
          </cell>
          <cell r="AC74">
            <v>1.07</v>
          </cell>
          <cell r="AD74">
            <v>65.37</v>
          </cell>
          <cell r="AE74">
            <v>1.4810863670000001</v>
          </cell>
          <cell r="AF74">
            <v>1.4576616929999999</v>
          </cell>
        </row>
        <row r="75">
          <cell r="C75" t="str">
            <v>Australia</v>
          </cell>
          <cell r="D75" t="str">
            <v>Internode [Australia]</v>
          </cell>
          <cell r="E75" t="str">
            <v>FTTH</v>
          </cell>
          <cell r="F75" t="str">
            <v>NBN Fibre Broadband</v>
          </cell>
          <cell r="H75">
            <v>12</v>
          </cell>
          <cell r="I75" t="str">
            <v>Mbps</v>
          </cell>
          <cell r="J75">
            <v>12</v>
          </cell>
          <cell r="K75">
            <v>1</v>
          </cell>
          <cell r="L75" t="str">
            <v>Mbps</v>
          </cell>
          <cell r="M75">
            <v>600</v>
          </cell>
          <cell r="N75" t="str">
            <v>GB</v>
          </cell>
          <cell r="O75">
            <v>600</v>
          </cell>
          <cell r="P75" t="str">
            <v>AUD</v>
          </cell>
          <cell r="Q75">
            <v>99</v>
          </cell>
          <cell r="R75">
            <v>75</v>
          </cell>
          <cell r="S75">
            <v>89.95</v>
          </cell>
          <cell r="W75" t="str">
            <v>No</v>
          </cell>
          <cell r="X75" t="str">
            <v>No</v>
          </cell>
          <cell r="Y75" t="str">
            <v>No</v>
          </cell>
          <cell r="AA75" t="str">
            <v>Yes</v>
          </cell>
          <cell r="AB75">
            <v>0.1</v>
          </cell>
          <cell r="AC75">
            <v>1.07</v>
          </cell>
          <cell r="AD75">
            <v>84.07</v>
          </cell>
          <cell r="AE75">
            <v>1.4810863670000001</v>
          </cell>
          <cell r="AF75">
            <v>1.4576616929999999</v>
          </cell>
        </row>
        <row r="76">
          <cell r="C76" t="str">
            <v>Australia</v>
          </cell>
          <cell r="D76" t="str">
            <v>Internode [Australia]</v>
          </cell>
          <cell r="E76" t="str">
            <v>FTTH</v>
          </cell>
          <cell r="F76" t="str">
            <v>NBN Fibre Broadband</v>
          </cell>
          <cell r="H76">
            <v>12</v>
          </cell>
          <cell r="I76" t="str">
            <v>Mbps</v>
          </cell>
          <cell r="J76">
            <v>12</v>
          </cell>
          <cell r="K76">
            <v>1</v>
          </cell>
          <cell r="L76" t="str">
            <v>Mbps</v>
          </cell>
          <cell r="M76">
            <v>1000</v>
          </cell>
          <cell r="N76" t="str">
            <v>GB</v>
          </cell>
          <cell r="O76">
            <v>1000</v>
          </cell>
          <cell r="P76" t="str">
            <v>AUD</v>
          </cell>
          <cell r="Q76">
            <v>99</v>
          </cell>
          <cell r="R76">
            <v>75</v>
          </cell>
          <cell r="S76">
            <v>139.94999999999999</v>
          </cell>
          <cell r="W76" t="str">
            <v>No</v>
          </cell>
          <cell r="X76" t="str">
            <v>No</v>
          </cell>
          <cell r="Y76" t="str">
            <v>No</v>
          </cell>
          <cell r="AA76" t="str">
            <v>Yes</v>
          </cell>
          <cell r="AB76">
            <v>0.1</v>
          </cell>
          <cell r="AC76">
            <v>1.07</v>
          </cell>
          <cell r="AD76">
            <v>130.79</v>
          </cell>
          <cell r="AE76">
            <v>1.4810863670000001</v>
          </cell>
          <cell r="AF76">
            <v>1.4576616929999999</v>
          </cell>
        </row>
        <row r="77">
          <cell r="C77" t="str">
            <v>Australia</v>
          </cell>
          <cell r="D77" t="str">
            <v>Internode [Australia]</v>
          </cell>
          <cell r="E77" t="str">
            <v>FTTH</v>
          </cell>
          <cell r="F77" t="str">
            <v>NBN Fibre Broadband</v>
          </cell>
          <cell r="H77">
            <v>25</v>
          </cell>
          <cell r="I77" t="str">
            <v>Mbps</v>
          </cell>
          <cell r="J77">
            <v>25</v>
          </cell>
          <cell r="K77">
            <v>5</v>
          </cell>
          <cell r="L77" t="str">
            <v>Mbps</v>
          </cell>
          <cell r="M77">
            <v>30</v>
          </cell>
          <cell r="N77" t="str">
            <v>GB</v>
          </cell>
          <cell r="O77">
            <v>30</v>
          </cell>
          <cell r="P77" t="str">
            <v>AUD</v>
          </cell>
          <cell r="Q77">
            <v>99</v>
          </cell>
          <cell r="R77">
            <v>75</v>
          </cell>
          <cell r="S77">
            <v>54.95</v>
          </cell>
          <cell r="W77" t="str">
            <v>No</v>
          </cell>
          <cell r="X77" t="str">
            <v>No</v>
          </cell>
          <cell r="Y77" t="str">
            <v>No</v>
          </cell>
          <cell r="AA77" t="str">
            <v>Yes</v>
          </cell>
          <cell r="AB77">
            <v>0.1</v>
          </cell>
          <cell r="AC77">
            <v>1.07</v>
          </cell>
          <cell r="AD77">
            <v>51.36</v>
          </cell>
          <cell r="AE77">
            <v>1.4810863670000001</v>
          </cell>
          <cell r="AF77">
            <v>1.4576616929999999</v>
          </cell>
        </row>
        <row r="78">
          <cell r="C78" t="str">
            <v>Australia</v>
          </cell>
          <cell r="D78" t="str">
            <v>Internode [Australia]</v>
          </cell>
          <cell r="E78" t="str">
            <v>FTTH</v>
          </cell>
          <cell r="F78" t="str">
            <v>NBN Fibre Broadband</v>
          </cell>
          <cell r="H78">
            <v>25</v>
          </cell>
          <cell r="I78" t="str">
            <v>Mbps</v>
          </cell>
          <cell r="J78">
            <v>25</v>
          </cell>
          <cell r="K78">
            <v>5</v>
          </cell>
          <cell r="L78" t="str">
            <v>Mbps</v>
          </cell>
          <cell r="M78">
            <v>300</v>
          </cell>
          <cell r="N78" t="str">
            <v>GB</v>
          </cell>
          <cell r="O78">
            <v>300</v>
          </cell>
          <cell r="P78" t="str">
            <v>AUD</v>
          </cell>
          <cell r="Q78">
            <v>99</v>
          </cell>
          <cell r="R78">
            <v>75</v>
          </cell>
          <cell r="S78">
            <v>74.95</v>
          </cell>
          <cell r="W78" t="str">
            <v>No</v>
          </cell>
          <cell r="X78" t="str">
            <v>No</v>
          </cell>
          <cell r="Y78" t="str">
            <v>No</v>
          </cell>
          <cell r="AA78" t="str">
            <v>Yes</v>
          </cell>
          <cell r="AB78">
            <v>0.1</v>
          </cell>
          <cell r="AC78">
            <v>1.07</v>
          </cell>
          <cell r="AD78">
            <v>70.05</v>
          </cell>
          <cell r="AE78">
            <v>1.4810863670000001</v>
          </cell>
          <cell r="AF78">
            <v>1.4576616929999999</v>
          </cell>
        </row>
        <row r="79">
          <cell r="C79" t="str">
            <v>Australia</v>
          </cell>
          <cell r="D79" t="str">
            <v>Internode [Australia]</v>
          </cell>
          <cell r="E79" t="str">
            <v>FTTH</v>
          </cell>
          <cell r="F79" t="str">
            <v>NBN Fibre Broadband</v>
          </cell>
          <cell r="H79">
            <v>25</v>
          </cell>
          <cell r="I79" t="str">
            <v>Mbps</v>
          </cell>
          <cell r="J79">
            <v>25</v>
          </cell>
          <cell r="K79">
            <v>5</v>
          </cell>
          <cell r="L79" t="str">
            <v>Mbps</v>
          </cell>
          <cell r="M79">
            <v>600</v>
          </cell>
          <cell r="N79" t="str">
            <v>GB</v>
          </cell>
          <cell r="O79">
            <v>600</v>
          </cell>
          <cell r="P79" t="str">
            <v>AUD</v>
          </cell>
          <cell r="Q79">
            <v>99</v>
          </cell>
          <cell r="R79">
            <v>75</v>
          </cell>
          <cell r="S79">
            <v>94.95</v>
          </cell>
          <cell r="W79" t="str">
            <v>No</v>
          </cell>
          <cell r="X79" t="str">
            <v>No</v>
          </cell>
          <cell r="Y79" t="str">
            <v>No</v>
          </cell>
          <cell r="AA79" t="str">
            <v>Yes</v>
          </cell>
          <cell r="AB79">
            <v>0.1</v>
          </cell>
          <cell r="AC79">
            <v>1.07</v>
          </cell>
          <cell r="AD79">
            <v>88.74</v>
          </cell>
          <cell r="AE79">
            <v>1.4810863670000001</v>
          </cell>
          <cell r="AF79">
            <v>1.4576616929999999</v>
          </cell>
        </row>
        <row r="80">
          <cell r="C80" t="str">
            <v>Australia</v>
          </cell>
          <cell r="D80" t="str">
            <v>Internode [Australia]</v>
          </cell>
          <cell r="E80" t="str">
            <v>FTTH</v>
          </cell>
          <cell r="F80" t="str">
            <v>NBN Fibre Broadband</v>
          </cell>
          <cell r="H80">
            <v>25</v>
          </cell>
          <cell r="I80" t="str">
            <v>Mbps</v>
          </cell>
          <cell r="J80">
            <v>25</v>
          </cell>
          <cell r="K80">
            <v>5</v>
          </cell>
          <cell r="L80" t="str">
            <v>Mbps</v>
          </cell>
          <cell r="M80">
            <v>1000</v>
          </cell>
          <cell r="N80" t="str">
            <v>GB</v>
          </cell>
          <cell r="O80">
            <v>1000</v>
          </cell>
          <cell r="P80" t="str">
            <v>AUD</v>
          </cell>
          <cell r="Q80">
            <v>99</v>
          </cell>
          <cell r="R80">
            <v>75</v>
          </cell>
          <cell r="S80">
            <v>144.94999999999999</v>
          </cell>
          <cell r="W80" t="str">
            <v>No</v>
          </cell>
          <cell r="X80" t="str">
            <v>No</v>
          </cell>
          <cell r="Y80" t="str">
            <v>No</v>
          </cell>
          <cell r="AA80" t="str">
            <v>Yes</v>
          </cell>
          <cell r="AB80">
            <v>0.1</v>
          </cell>
          <cell r="AC80">
            <v>1.07</v>
          </cell>
          <cell r="AD80">
            <v>135.47</v>
          </cell>
          <cell r="AE80">
            <v>1.4810863670000001</v>
          </cell>
          <cell r="AF80">
            <v>1.4576616929999999</v>
          </cell>
        </row>
        <row r="81">
          <cell r="C81" t="str">
            <v>Australia</v>
          </cell>
          <cell r="D81" t="str">
            <v>Internode [Australia]</v>
          </cell>
          <cell r="E81" t="str">
            <v>FTTH</v>
          </cell>
          <cell r="F81" t="str">
            <v>NBN Fibre Broadband</v>
          </cell>
          <cell r="H81">
            <v>50</v>
          </cell>
          <cell r="I81" t="str">
            <v>Mbps</v>
          </cell>
          <cell r="J81">
            <v>50</v>
          </cell>
          <cell r="K81">
            <v>20</v>
          </cell>
          <cell r="L81" t="str">
            <v>Mbps</v>
          </cell>
          <cell r="M81">
            <v>30</v>
          </cell>
          <cell r="N81" t="str">
            <v>GB</v>
          </cell>
          <cell r="O81">
            <v>30</v>
          </cell>
          <cell r="P81" t="str">
            <v>AUD</v>
          </cell>
          <cell r="Q81">
            <v>99</v>
          </cell>
          <cell r="R81">
            <v>75</v>
          </cell>
          <cell r="S81">
            <v>64.95</v>
          </cell>
          <cell r="W81" t="str">
            <v>No</v>
          </cell>
          <cell r="X81" t="str">
            <v>No</v>
          </cell>
          <cell r="Y81" t="str">
            <v>No</v>
          </cell>
          <cell r="AA81" t="str">
            <v>Yes</v>
          </cell>
          <cell r="AB81">
            <v>0.1</v>
          </cell>
          <cell r="AC81">
            <v>1.07</v>
          </cell>
          <cell r="AD81">
            <v>60.7</v>
          </cell>
          <cell r="AE81">
            <v>1.4810863670000001</v>
          </cell>
          <cell r="AF81">
            <v>1.4576616929999999</v>
          </cell>
        </row>
        <row r="82">
          <cell r="C82" t="str">
            <v>Australia</v>
          </cell>
          <cell r="D82" t="str">
            <v>Internode [Australia]</v>
          </cell>
          <cell r="E82" t="str">
            <v>FTTH</v>
          </cell>
          <cell r="F82" t="str">
            <v>NBN Fibre Broadband</v>
          </cell>
          <cell r="H82">
            <v>50</v>
          </cell>
          <cell r="I82" t="str">
            <v>Mbps</v>
          </cell>
          <cell r="J82">
            <v>50</v>
          </cell>
          <cell r="K82">
            <v>20</v>
          </cell>
          <cell r="L82" t="str">
            <v>Mbps</v>
          </cell>
          <cell r="M82">
            <v>300</v>
          </cell>
          <cell r="N82" t="str">
            <v>GB</v>
          </cell>
          <cell r="O82">
            <v>300</v>
          </cell>
          <cell r="P82" t="str">
            <v>AUD</v>
          </cell>
          <cell r="Q82">
            <v>99</v>
          </cell>
          <cell r="R82">
            <v>75</v>
          </cell>
          <cell r="S82">
            <v>84.95</v>
          </cell>
          <cell r="W82" t="str">
            <v>No</v>
          </cell>
          <cell r="X82" t="str">
            <v>No</v>
          </cell>
          <cell r="Y82" t="str">
            <v>No</v>
          </cell>
          <cell r="AA82" t="str">
            <v>Yes</v>
          </cell>
          <cell r="AB82">
            <v>0.1</v>
          </cell>
          <cell r="AC82">
            <v>1.07</v>
          </cell>
          <cell r="AD82">
            <v>79.39</v>
          </cell>
          <cell r="AE82">
            <v>1.4810863670000001</v>
          </cell>
          <cell r="AF82">
            <v>1.4576616929999999</v>
          </cell>
        </row>
        <row r="83">
          <cell r="C83" t="str">
            <v>Australia</v>
          </cell>
          <cell r="D83" t="str">
            <v>Internode [Australia]</v>
          </cell>
          <cell r="E83" t="str">
            <v>FTTH</v>
          </cell>
          <cell r="F83" t="str">
            <v>NBN Fibre Broadband</v>
          </cell>
          <cell r="H83">
            <v>50</v>
          </cell>
          <cell r="I83" t="str">
            <v>Mbps</v>
          </cell>
          <cell r="J83">
            <v>50</v>
          </cell>
          <cell r="K83">
            <v>20</v>
          </cell>
          <cell r="L83" t="str">
            <v>Mbps</v>
          </cell>
          <cell r="M83">
            <v>600</v>
          </cell>
          <cell r="N83" t="str">
            <v>GB</v>
          </cell>
          <cell r="O83">
            <v>600</v>
          </cell>
          <cell r="P83" t="str">
            <v>AUD</v>
          </cell>
          <cell r="Q83">
            <v>99</v>
          </cell>
          <cell r="R83">
            <v>75</v>
          </cell>
          <cell r="S83">
            <v>104.95</v>
          </cell>
          <cell r="W83" t="str">
            <v>No</v>
          </cell>
          <cell r="X83" t="str">
            <v>No</v>
          </cell>
          <cell r="Y83" t="str">
            <v>No</v>
          </cell>
          <cell r="AA83" t="str">
            <v>Yes</v>
          </cell>
          <cell r="AB83">
            <v>0.1</v>
          </cell>
          <cell r="AC83">
            <v>1.07</v>
          </cell>
          <cell r="AD83">
            <v>98.08</v>
          </cell>
          <cell r="AE83">
            <v>1.4810863670000001</v>
          </cell>
          <cell r="AF83">
            <v>1.4576616929999999</v>
          </cell>
        </row>
        <row r="84">
          <cell r="C84" t="str">
            <v>Australia</v>
          </cell>
          <cell r="D84" t="str">
            <v>Internode [Australia]</v>
          </cell>
          <cell r="E84" t="str">
            <v>FTTH</v>
          </cell>
          <cell r="F84" t="str">
            <v>NBN Fibre Broadband</v>
          </cell>
          <cell r="H84">
            <v>50</v>
          </cell>
          <cell r="I84" t="str">
            <v>Mbps</v>
          </cell>
          <cell r="J84">
            <v>50</v>
          </cell>
          <cell r="K84">
            <v>20</v>
          </cell>
          <cell r="L84" t="str">
            <v>Mbps</v>
          </cell>
          <cell r="M84">
            <v>1000</v>
          </cell>
          <cell r="N84" t="str">
            <v>GB</v>
          </cell>
          <cell r="O84">
            <v>1000</v>
          </cell>
          <cell r="P84" t="str">
            <v>AUD</v>
          </cell>
          <cell r="Q84">
            <v>99</v>
          </cell>
          <cell r="R84">
            <v>75</v>
          </cell>
          <cell r="S84">
            <v>154.94999999999999</v>
          </cell>
          <cell r="W84" t="str">
            <v>No</v>
          </cell>
          <cell r="X84" t="str">
            <v>No</v>
          </cell>
          <cell r="Y84" t="str">
            <v>No</v>
          </cell>
          <cell r="AA84" t="str">
            <v>Yes</v>
          </cell>
          <cell r="AB84">
            <v>0.1</v>
          </cell>
          <cell r="AC84">
            <v>1.07</v>
          </cell>
          <cell r="AD84">
            <v>144.81</v>
          </cell>
          <cell r="AE84">
            <v>1.4810863670000001</v>
          </cell>
          <cell r="AF84">
            <v>1.4576616929999999</v>
          </cell>
        </row>
        <row r="85">
          <cell r="C85" t="str">
            <v>Australia</v>
          </cell>
          <cell r="D85" t="str">
            <v>Internode [Australia]</v>
          </cell>
          <cell r="E85" t="str">
            <v>FTTH</v>
          </cell>
          <cell r="F85" t="str">
            <v>NBN Fibre Broadband</v>
          </cell>
          <cell r="H85">
            <v>100</v>
          </cell>
          <cell r="I85" t="str">
            <v>Mbps</v>
          </cell>
          <cell r="J85">
            <v>100</v>
          </cell>
          <cell r="K85">
            <v>40</v>
          </cell>
          <cell r="L85" t="str">
            <v>Mbps</v>
          </cell>
          <cell r="M85">
            <v>30</v>
          </cell>
          <cell r="N85" t="str">
            <v>GB</v>
          </cell>
          <cell r="O85">
            <v>30</v>
          </cell>
          <cell r="P85" t="str">
            <v>AUD</v>
          </cell>
          <cell r="Q85">
            <v>99</v>
          </cell>
          <cell r="R85">
            <v>75</v>
          </cell>
          <cell r="S85">
            <v>74.95</v>
          </cell>
          <cell r="W85" t="str">
            <v>No</v>
          </cell>
          <cell r="X85" t="str">
            <v>No</v>
          </cell>
          <cell r="Y85" t="str">
            <v>No</v>
          </cell>
          <cell r="AA85" t="str">
            <v>Yes</v>
          </cell>
          <cell r="AB85">
            <v>0.1</v>
          </cell>
          <cell r="AC85">
            <v>1.07</v>
          </cell>
          <cell r="AD85">
            <v>70.05</v>
          </cell>
          <cell r="AE85">
            <v>1.4810863670000001</v>
          </cell>
          <cell r="AF85">
            <v>1.4576616929999999</v>
          </cell>
        </row>
        <row r="86">
          <cell r="C86" t="str">
            <v>Australia</v>
          </cell>
          <cell r="D86" t="str">
            <v>Internode [Australia]</v>
          </cell>
          <cell r="E86" t="str">
            <v>FTTH</v>
          </cell>
          <cell r="F86" t="str">
            <v>NBN Fibre Broadband</v>
          </cell>
          <cell r="H86">
            <v>100</v>
          </cell>
          <cell r="I86" t="str">
            <v>Mbps</v>
          </cell>
          <cell r="J86">
            <v>100</v>
          </cell>
          <cell r="K86">
            <v>40</v>
          </cell>
          <cell r="L86" t="str">
            <v>Mbps</v>
          </cell>
          <cell r="M86">
            <v>300</v>
          </cell>
          <cell r="N86" t="str">
            <v>GB</v>
          </cell>
          <cell r="O86">
            <v>300</v>
          </cell>
          <cell r="P86" t="str">
            <v>AUD</v>
          </cell>
          <cell r="Q86">
            <v>99</v>
          </cell>
          <cell r="R86">
            <v>75</v>
          </cell>
          <cell r="S86">
            <v>94.95</v>
          </cell>
          <cell r="W86" t="str">
            <v>No</v>
          </cell>
          <cell r="X86" t="str">
            <v>No</v>
          </cell>
          <cell r="Y86" t="str">
            <v>No</v>
          </cell>
          <cell r="AA86" t="str">
            <v>Yes</v>
          </cell>
          <cell r="AB86">
            <v>0.1</v>
          </cell>
          <cell r="AC86">
            <v>1.07</v>
          </cell>
          <cell r="AD86">
            <v>88.74</v>
          </cell>
          <cell r="AE86">
            <v>1.4810863670000001</v>
          </cell>
          <cell r="AF86">
            <v>1.4576616929999999</v>
          </cell>
        </row>
        <row r="87">
          <cell r="C87" t="str">
            <v>Australia</v>
          </cell>
          <cell r="D87" t="str">
            <v>Internode [Australia]</v>
          </cell>
          <cell r="E87" t="str">
            <v>FTTH</v>
          </cell>
          <cell r="F87" t="str">
            <v>NBN Fibre Broadband</v>
          </cell>
          <cell r="H87">
            <v>100</v>
          </cell>
          <cell r="I87" t="str">
            <v>Mbps</v>
          </cell>
          <cell r="J87">
            <v>100</v>
          </cell>
          <cell r="K87">
            <v>40</v>
          </cell>
          <cell r="L87" t="str">
            <v>Mbps</v>
          </cell>
          <cell r="M87">
            <v>600</v>
          </cell>
          <cell r="N87" t="str">
            <v>GB</v>
          </cell>
          <cell r="O87">
            <v>600</v>
          </cell>
          <cell r="P87" t="str">
            <v>AUD</v>
          </cell>
          <cell r="Q87">
            <v>99</v>
          </cell>
          <cell r="R87">
            <v>75</v>
          </cell>
          <cell r="S87">
            <v>114.95</v>
          </cell>
          <cell r="W87" t="str">
            <v>No</v>
          </cell>
          <cell r="X87" t="str">
            <v>No</v>
          </cell>
          <cell r="Y87" t="str">
            <v>No</v>
          </cell>
          <cell r="AA87" t="str">
            <v>Yes</v>
          </cell>
          <cell r="AB87">
            <v>0.1</v>
          </cell>
          <cell r="AC87">
            <v>1.07</v>
          </cell>
          <cell r="AD87">
            <v>107.43</v>
          </cell>
          <cell r="AE87">
            <v>1.4810863670000001</v>
          </cell>
          <cell r="AF87">
            <v>1.4576616929999999</v>
          </cell>
        </row>
        <row r="88">
          <cell r="C88" t="str">
            <v>Australia</v>
          </cell>
          <cell r="D88" t="str">
            <v>Internode [Australia]</v>
          </cell>
          <cell r="E88" t="str">
            <v>FTTH</v>
          </cell>
          <cell r="F88" t="str">
            <v>NBN Fibre Broadband</v>
          </cell>
          <cell r="H88">
            <v>100</v>
          </cell>
          <cell r="I88" t="str">
            <v>Mbps</v>
          </cell>
          <cell r="J88">
            <v>100</v>
          </cell>
          <cell r="K88">
            <v>40</v>
          </cell>
          <cell r="L88" t="str">
            <v>Mbps</v>
          </cell>
          <cell r="M88">
            <v>1000</v>
          </cell>
          <cell r="N88" t="str">
            <v>GB</v>
          </cell>
          <cell r="O88">
            <v>1000</v>
          </cell>
          <cell r="P88" t="str">
            <v>AUD</v>
          </cell>
          <cell r="Q88">
            <v>99</v>
          </cell>
          <cell r="R88">
            <v>75</v>
          </cell>
          <cell r="S88">
            <v>164.95</v>
          </cell>
          <cell r="W88" t="str">
            <v>No</v>
          </cell>
          <cell r="X88" t="str">
            <v>No</v>
          </cell>
          <cell r="Y88" t="str">
            <v>No</v>
          </cell>
          <cell r="AA88" t="str">
            <v>Yes</v>
          </cell>
          <cell r="AB88">
            <v>0.1</v>
          </cell>
          <cell r="AC88">
            <v>1.07</v>
          </cell>
          <cell r="AD88">
            <v>154.16</v>
          </cell>
          <cell r="AE88">
            <v>1.4810863670000001</v>
          </cell>
          <cell r="AF88">
            <v>1.4576616929999999</v>
          </cell>
        </row>
        <row r="89">
          <cell r="C89" t="str">
            <v>Australia</v>
          </cell>
          <cell r="D89" t="str">
            <v>Optus [Australia]</v>
          </cell>
          <cell r="E89" t="str">
            <v>ADSL</v>
          </cell>
          <cell r="F89" t="str">
            <v>120 GB Naked Broadband</v>
          </cell>
          <cell r="J89">
            <v>0</v>
          </cell>
          <cell r="M89">
            <v>120</v>
          </cell>
          <cell r="N89" t="str">
            <v>GB</v>
          </cell>
          <cell r="O89">
            <v>120</v>
          </cell>
          <cell r="P89" t="str">
            <v>AUD</v>
          </cell>
          <cell r="Q89">
            <v>70</v>
          </cell>
          <cell r="R89">
            <v>0</v>
          </cell>
          <cell r="S89">
            <v>75</v>
          </cell>
          <cell r="V89">
            <v>24</v>
          </cell>
          <cell r="W89" t="str">
            <v>No</v>
          </cell>
          <cell r="X89" t="str">
            <v>No</v>
          </cell>
          <cell r="Y89" t="str">
            <v>No</v>
          </cell>
          <cell r="AA89" t="str">
            <v>Yes</v>
          </cell>
          <cell r="AB89">
            <v>0.1</v>
          </cell>
          <cell r="AC89">
            <v>1.07</v>
          </cell>
          <cell r="AD89">
            <v>70.09</v>
          </cell>
          <cell r="AE89">
            <v>1.4810863670000001</v>
          </cell>
          <cell r="AF89">
            <v>1.4576616929999999</v>
          </cell>
        </row>
        <row r="90">
          <cell r="C90" t="str">
            <v>Australia</v>
          </cell>
          <cell r="D90" t="str">
            <v>Optus [Australia]</v>
          </cell>
          <cell r="E90" t="str">
            <v>ADSL</v>
          </cell>
          <cell r="F90" t="str">
            <v>300 GB Naked Broadband</v>
          </cell>
          <cell r="J90">
            <v>0</v>
          </cell>
          <cell r="M90">
            <v>300</v>
          </cell>
          <cell r="N90" t="str">
            <v>GB</v>
          </cell>
          <cell r="O90">
            <v>300</v>
          </cell>
          <cell r="P90" t="str">
            <v>AUD</v>
          </cell>
          <cell r="Q90" t="str">
            <v>?</v>
          </cell>
          <cell r="R90">
            <v>0</v>
          </cell>
          <cell r="S90">
            <v>85</v>
          </cell>
          <cell r="V90">
            <v>24</v>
          </cell>
          <cell r="W90" t="str">
            <v>No</v>
          </cell>
          <cell r="X90" t="str">
            <v>No</v>
          </cell>
          <cell r="Y90" t="str">
            <v>No</v>
          </cell>
          <cell r="AA90" t="str">
            <v>Yes</v>
          </cell>
          <cell r="AB90">
            <v>0.1</v>
          </cell>
          <cell r="AC90">
            <v>1.07</v>
          </cell>
          <cell r="AD90">
            <v>79.44</v>
          </cell>
          <cell r="AE90">
            <v>1.4810863670000001</v>
          </cell>
          <cell r="AF90">
            <v>1.4576616929999999</v>
          </cell>
        </row>
        <row r="91">
          <cell r="C91" t="str">
            <v>Australia</v>
          </cell>
          <cell r="D91" t="str">
            <v>Optus [Australia]</v>
          </cell>
          <cell r="E91" t="str">
            <v>ADSL</v>
          </cell>
          <cell r="F91" t="str">
            <v>500 GB Naked Broadband</v>
          </cell>
          <cell r="J91">
            <v>0</v>
          </cell>
          <cell r="M91">
            <v>500</v>
          </cell>
          <cell r="N91" t="str">
            <v>GB</v>
          </cell>
          <cell r="O91">
            <v>500</v>
          </cell>
          <cell r="P91" t="str">
            <v>AUD</v>
          </cell>
          <cell r="Q91" t="str">
            <v>?</v>
          </cell>
          <cell r="R91">
            <v>0</v>
          </cell>
          <cell r="S91">
            <v>100</v>
          </cell>
          <cell r="V91">
            <v>24</v>
          </cell>
          <cell r="W91" t="str">
            <v>No</v>
          </cell>
          <cell r="X91" t="str">
            <v>No</v>
          </cell>
          <cell r="Y91" t="str">
            <v>No</v>
          </cell>
          <cell r="AA91" t="str">
            <v>Yes</v>
          </cell>
          <cell r="AB91">
            <v>0.1</v>
          </cell>
          <cell r="AC91">
            <v>1.07</v>
          </cell>
          <cell r="AD91">
            <v>93.46</v>
          </cell>
          <cell r="AE91">
            <v>1.4810863670000001</v>
          </cell>
          <cell r="AF91">
            <v>1.4576616929999999</v>
          </cell>
        </row>
        <row r="92">
          <cell r="C92" t="str">
            <v>Australia</v>
          </cell>
          <cell r="D92" t="str">
            <v>Optus [Australia]</v>
          </cell>
          <cell r="E92" t="str">
            <v>FTTH</v>
          </cell>
          <cell r="F92" t="str">
            <v>NBN Fibre Broadband</v>
          </cell>
          <cell r="H92">
            <v>12</v>
          </cell>
          <cell r="I92" t="str">
            <v>Mbps</v>
          </cell>
          <cell r="J92">
            <v>12</v>
          </cell>
          <cell r="K92">
            <v>1</v>
          </cell>
          <cell r="L92" t="str">
            <v>Mbps</v>
          </cell>
          <cell r="M92">
            <v>50</v>
          </cell>
          <cell r="N92" t="str">
            <v>GB</v>
          </cell>
          <cell r="O92">
            <v>50</v>
          </cell>
          <cell r="P92" t="str">
            <v>AUD</v>
          </cell>
          <cell r="Q92">
            <v>90</v>
          </cell>
          <cell r="R92">
            <v>0</v>
          </cell>
          <cell r="S92">
            <v>55</v>
          </cell>
          <cell r="V92">
            <v>24</v>
          </cell>
          <cell r="W92" t="str">
            <v>No</v>
          </cell>
          <cell r="X92" t="str">
            <v>No</v>
          </cell>
          <cell r="Y92" t="str">
            <v>No</v>
          </cell>
          <cell r="AA92" t="str">
            <v>Yes</v>
          </cell>
          <cell r="AB92">
            <v>0.1</v>
          </cell>
          <cell r="AC92">
            <v>1.07</v>
          </cell>
          <cell r="AD92">
            <v>51.4</v>
          </cell>
          <cell r="AE92">
            <v>1.4810863670000001</v>
          </cell>
          <cell r="AF92">
            <v>1.4576616929999999</v>
          </cell>
        </row>
        <row r="93">
          <cell r="C93" t="str">
            <v>Australia</v>
          </cell>
          <cell r="D93" t="str">
            <v>Optus [Australia]</v>
          </cell>
          <cell r="E93" t="str">
            <v>FTTH</v>
          </cell>
          <cell r="F93" t="str">
            <v>NBN Fibre Broadband</v>
          </cell>
          <cell r="H93">
            <v>12</v>
          </cell>
          <cell r="I93" t="str">
            <v>Mbps</v>
          </cell>
          <cell r="J93">
            <v>12</v>
          </cell>
          <cell r="K93">
            <v>1</v>
          </cell>
          <cell r="L93" t="str">
            <v>Mbps</v>
          </cell>
          <cell r="M93">
            <v>120</v>
          </cell>
          <cell r="N93" t="str">
            <v>GB</v>
          </cell>
          <cell r="O93">
            <v>120</v>
          </cell>
          <cell r="P93" t="str">
            <v>AUD</v>
          </cell>
          <cell r="Q93">
            <v>90</v>
          </cell>
          <cell r="R93">
            <v>0</v>
          </cell>
          <cell r="S93">
            <v>75</v>
          </cell>
          <cell r="V93">
            <v>24</v>
          </cell>
          <cell r="W93" t="str">
            <v>No</v>
          </cell>
          <cell r="X93" t="str">
            <v>No</v>
          </cell>
          <cell r="Y93" t="str">
            <v>No</v>
          </cell>
          <cell r="AA93" t="str">
            <v>Yes</v>
          </cell>
          <cell r="AB93">
            <v>0.1</v>
          </cell>
          <cell r="AC93">
            <v>1.07</v>
          </cell>
          <cell r="AD93">
            <v>70.09</v>
          </cell>
          <cell r="AE93">
            <v>1.4810863670000001</v>
          </cell>
          <cell r="AF93">
            <v>1.4576616929999999</v>
          </cell>
        </row>
        <row r="94">
          <cell r="C94" t="str">
            <v>Australia</v>
          </cell>
          <cell r="D94" t="str">
            <v>Optus [Australia]</v>
          </cell>
          <cell r="E94" t="str">
            <v>FTTH</v>
          </cell>
          <cell r="F94" t="str">
            <v>NBN Fibre Broadband</v>
          </cell>
          <cell r="H94">
            <v>12</v>
          </cell>
          <cell r="I94" t="str">
            <v>Mbps</v>
          </cell>
          <cell r="J94">
            <v>12</v>
          </cell>
          <cell r="K94">
            <v>1</v>
          </cell>
          <cell r="L94" t="str">
            <v>Mbps</v>
          </cell>
          <cell r="M94">
            <v>300</v>
          </cell>
          <cell r="N94" t="str">
            <v>GB</v>
          </cell>
          <cell r="O94">
            <v>300</v>
          </cell>
          <cell r="P94" t="str">
            <v>AUD</v>
          </cell>
          <cell r="Q94" t="str">
            <v>?</v>
          </cell>
          <cell r="R94">
            <v>0</v>
          </cell>
          <cell r="S94">
            <v>85</v>
          </cell>
          <cell r="V94">
            <v>24</v>
          </cell>
          <cell r="W94" t="str">
            <v>No</v>
          </cell>
          <cell r="X94" t="str">
            <v>No</v>
          </cell>
          <cell r="Y94" t="str">
            <v>No</v>
          </cell>
          <cell r="AA94" t="str">
            <v>Yes</v>
          </cell>
          <cell r="AB94">
            <v>0.1</v>
          </cell>
          <cell r="AC94">
            <v>1.07</v>
          </cell>
          <cell r="AD94">
            <v>79.44</v>
          </cell>
          <cell r="AE94">
            <v>1.4810863670000001</v>
          </cell>
          <cell r="AF94">
            <v>1.4576616929999999</v>
          </cell>
        </row>
        <row r="95">
          <cell r="C95" t="str">
            <v>Australia</v>
          </cell>
          <cell r="D95" t="str">
            <v>Optus [Australia]</v>
          </cell>
          <cell r="E95" t="str">
            <v>FTTH</v>
          </cell>
          <cell r="F95" t="str">
            <v>NBN Fibre Broadband</v>
          </cell>
          <cell r="H95">
            <v>12</v>
          </cell>
          <cell r="I95" t="str">
            <v>Mbps</v>
          </cell>
          <cell r="J95">
            <v>12</v>
          </cell>
          <cell r="K95">
            <v>1</v>
          </cell>
          <cell r="L95" t="str">
            <v>Mbps</v>
          </cell>
          <cell r="M95">
            <v>500</v>
          </cell>
          <cell r="N95" t="str">
            <v>GB</v>
          </cell>
          <cell r="O95">
            <v>500</v>
          </cell>
          <cell r="P95" t="str">
            <v>AUD</v>
          </cell>
          <cell r="Q95" t="str">
            <v>?</v>
          </cell>
          <cell r="R95">
            <v>0</v>
          </cell>
          <cell r="S95">
            <v>100</v>
          </cell>
          <cell r="V95">
            <v>24</v>
          </cell>
          <cell r="W95" t="str">
            <v>No</v>
          </cell>
          <cell r="X95" t="str">
            <v>No</v>
          </cell>
          <cell r="Y95" t="str">
            <v>No</v>
          </cell>
          <cell r="AA95" t="str">
            <v>Yes</v>
          </cell>
          <cell r="AB95">
            <v>0.1</v>
          </cell>
          <cell r="AC95">
            <v>1.07</v>
          </cell>
          <cell r="AD95">
            <v>93.46</v>
          </cell>
          <cell r="AE95">
            <v>1.4810863670000001</v>
          </cell>
          <cell r="AF95">
            <v>1.4576616929999999</v>
          </cell>
        </row>
        <row r="96">
          <cell r="C96" t="str">
            <v>Australia</v>
          </cell>
          <cell r="D96" t="str">
            <v>Optus [Australia]</v>
          </cell>
          <cell r="E96" t="str">
            <v>FTTH</v>
          </cell>
          <cell r="F96" t="str">
            <v>NBN Fibre Broadband</v>
          </cell>
          <cell r="H96">
            <v>25</v>
          </cell>
          <cell r="I96" t="str">
            <v>Mbps</v>
          </cell>
          <cell r="J96">
            <v>25</v>
          </cell>
          <cell r="K96">
            <v>5</v>
          </cell>
          <cell r="L96" t="str">
            <v>Mbps</v>
          </cell>
          <cell r="M96">
            <v>50</v>
          </cell>
          <cell r="N96" t="str">
            <v>GB</v>
          </cell>
          <cell r="O96">
            <v>50</v>
          </cell>
          <cell r="P96" t="str">
            <v>AUD</v>
          </cell>
          <cell r="Q96">
            <v>90</v>
          </cell>
          <cell r="R96">
            <v>0</v>
          </cell>
          <cell r="S96">
            <v>60</v>
          </cell>
          <cell r="V96">
            <v>24</v>
          </cell>
          <cell r="W96" t="str">
            <v>No</v>
          </cell>
          <cell r="X96" t="str">
            <v>No</v>
          </cell>
          <cell r="Y96" t="str">
            <v>No</v>
          </cell>
          <cell r="AA96" t="str">
            <v>Yes</v>
          </cell>
          <cell r="AB96">
            <v>0.1</v>
          </cell>
          <cell r="AC96">
            <v>1.07</v>
          </cell>
          <cell r="AD96">
            <v>56.07</v>
          </cell>
          <cell r="AE96">
            <v>1.4810863670000001</v>
          </cell>
          <cell r="AF96">
            <v>1.4576616929999999</v>
          </cell>
        </row>
        <row r="97">
          <cell r="C97" t="str">
            <v>Australia</v>
          </cell>
          <cell r="D97" t="str">
            <v>Optus [Australia]</v>
          </cell>
          <cell r="E97" t="str">
            <v>FTTH</v>
          </cell>
          <cell r="F97" t="str">
            <v>NBN Fibre Broadband</v>
          </cell>
          <cell r="H97">
            <v>25</v>
          </cell>
          <cell r="I97" t="str">
            <v>Mbps</v>
          </cell>
          <cell r="J97">
            <v>25</v>
          </cell>
          <cell r="K97">
            <v>5</v>
          </cell>
          <cell r="L97" t="str">
            <v>Mbps</v>
          </cell>
          <cell r="M97">
            <v>120</v>
          </cell>
          <cell r="N97" t="str">
            <v>GB</v>
          </cell>
          <cell r="O97">
            <v>120</v>
          </cell>
          <cell r="P97" t="str">
            <v>AUD</v>
          </cell>
          <cell r="Q97">
            <v>90</v>
          </cell>
          <cell r="R97">
            <v>0</v>
          </cell>
          <cell r="S97">
            <v>80</v>
          </cell>
          <cell r="V97">
            <v>24</v>
          </cell>
          <cell r="W97" t="str">
            <v>No</v>
          </cell>
          <cell r="X97" t="str">
            <v>No</v>
          </cell>
          <cell r="Y97" t="str">
            <v>No</v>
          </cell>
          <cell r="AA97" t="str">
            <v>Yes</v>
          </cell>
          <cell r="AB97">
            <v>0.1</v>
          </cell>
          <cell r="AC97">
            <v>1.07</v>
          </cell>
          <cell r="AD97">
            <v>74.77</v>
          </cell>
          <cell r="AE97">
            <v>1.4810863670000001</v>
          </cell>
          <cell r="AF97">
            <v>1.4576616929999999</v>
          </cell>
        </row>
        <row r="98">
          <cell r="C98" t="str">
            <v>Australia</v>
          </cell>
          <cell r="D98" t="str">
            <v>Optus [Australia]</v>
          </cell>
          <cell r="E98" t="str">
            <v>FTTH</v>
          </cell>
          <cell r="F98" t="str">
            <v>NBN Fibre Broadband</v>
          </cell>
          <cell r="H98">
            <v>25</v>
          </cell>
          <cell r="I98" t="str">
            <v>Mbps</v>
          </cell>
          <cell r="J98">
            <v>25</v>
          </cell>
          <cell r="K98">
            <v>5</v>
          </cell>
          <cell r="L98" t="str">
            <v>Mbps</v>
          </cell>
          <cell r="M98">
            <v>300</v>
          </cell>
          <cell r="N98" t="str">
            <v>GB</v>
          </cell>
          <cell r="O98">
            <v>300</v>
          </cell>
          <cell r="P98" t="str">
            <v>AUD</v>
          </cell>
          <cell r="Q98" t="str">
            <v>?</v>
          </cell>
          <cell r="R98">
            <v>0</v>
          </cell>
          <cell r="S98">
            <v>90</v>
          </cell>
          <cell r="V98">
            <v>24</v>
          </cell>
          <cell r="W98" t="str">
            <v>No</v>
          </cell>
          <cell r="X98" t="str">
            <v>No</v>
          </cell>
          <cell r="Y98" t="str">
            <v>No</v>
          </cell>
          <cell r="AA98" t="str">
            <v>Yes</v>
          </cell>
          <cell r="AB98">
            <v>0.1</v>
          </cell>
          <cell r="AC98">
            <v>1.07</v>
          </cell>
          <cell r="AD98">
            <v>84.11</v>
          </cell>
          <cell r="AE98">
            <v>1.4810863670000001</v>
          </cell>
          <cell r="AF98">
            <v>1.4576616929999999</v>
          </cell>
        </row>
        <row r="99">
          <cell r="C99" t="str">
            <v>Australia</v>
          </cell>
          <cell r="D99" t="str">
            <v>Optus [Australia]</v>
          </cell>
          <cell r="E99" t="str">
            <v>FTTH</v>
          </cell>
          <cell r="F99" t="str">
            <v>NBN Fibre Broadband</v>
          </cell>
          <cell r="H99">
            <v>25</v>
          </cell>
          <cell r="I99" t="str">
            <v>Mbps</v>
          </cell>
          <cell r="J99">
            <v>25</v>
          </cell>
          <cell r="K99">
            <v>5</v>
          </cell>
          <cell r="L99" t="str">
            <v>Mbps</v>
          </cell>
          <cell r="M99">
            <v>500</v>
          </cell>
          <cell r="N99" t="str">
            <v>GB</v>
          </cell>
          <cell r="O99">
            <v>500</v>
          </cell>
          <cell r="P99" t="str">
            <v>AUD</v>
          </cell>
          <cell r="Q99" t="str">
            <v>?</v>
          </cell>
          <cell r="R99">
            <v>0</v>
          </cell>
          <cell r="S99">
            <v>105</v>
          </cell>
          <cell r="V99">
            <v>24</v>
          </cell>
          <cell r="W99" t="str">
            <v>No</v>
          </cell>
          <cell r="X99" t="str">
            <v>No</v>
          </cell>
          <cell r="Y99" t="str">
            <v>No</v>
          </cell>
          <cell r="AA99" t="str">
            <v>Yes</v>
          </cell>
          <cell r="AB99">
            <v>0.1</v>
          </cell>
          <cell r="AC99">
            <v>1.07</v>
          </cell>
          <cell r="AD99">
            <v>98.13</v>
          </cell>
          <cell r="AE99">
            <v>1.4810863670000001</v>
          </cell>
          <cell r="AF99">
            <v>1.4576616929999999</v>
          </cell>
        </row>
        <row r="100">
          <cell r="C100" t="str">
            <v>Australia</v>
          </cell>
          <cell r="D100" t="str">
            <v>Optus [Australia]</v>
          </cell>
          <cell r="E100" t="str">
            <v>FTTH</v>
          </cell>
          <cell r="F100" t="str">
            <v>NBN Fibre Broadband</v>
          </cell>
          <cell r="H100">
            <v>50</v>
          </cell>
          <cell r="I100" t="str">
            <v>Mbps</v>
          </cell>
          <cell r="J100">
            <v>50</v>
          </cell>
          <cell r="K100">
            <v>20</v>
          </cell>
          <cell r="L100" t="str">
            <v>Mbps</v>
          </cell>
          <cell r="M100">
            <v>50</v>
          </cell>
          <cell r="N100" t="str">
            <v>GB</v>
          </cell>
          <cell r="O100">
            <v>50</v>
          </cell>
          <cell r="P100" t="str">
            <v>AUD</v>
          </cell>
          <cell r="Q100">
            <v>90</v>
          </cell>
          <cell r="R100">
            <v>0</v>
          </cell>
          <cell r="S100">
            <v>65</v>
          </cell>
          <cell r="V100">
            <v>24</v>
          </cell>
          <cell r="W100" t="str">
            <v>No</v>
          </cell>
          <cell r="X100" t="str">
            <v>No</v>
          </cell>
          <cell r="Y100" t="str">
            <v>No</v>
          </cell>
          <cell r="AA100" t="str">
            <v>Yes</v>
          </cell>
          <cell r="AB100">
            <v>0.1</v>
          </cell>
          <cell r="AC100">
            <v>1.07</v>
          </cell>
          <cell r="AD100">
            <v>60.75</v>
          </cell>
          <cell r="AE100">
            <v>1.4810863670000001</v>
          </cell>
          <cell r="AF100">
            <v>1.4576616929999999</v>
          </cell>
        </row>
        <row r="101">
          <cell r="C101" t="str">
            <v>Australia</v>
          </cell>
          <cell r="D101" t="str">
            <v>Optus [Australia]</v>
          </cell>
          <cell r="E101" t="str">
            <v>FTTH</v>
          </cell>
          <cell r="F101" t="str">
            <v>NBN Fibre Broadband</v>
          </cell>
          <cell r="H101">
            <v>50</v>
          </cell>
          <cell r="I101" t="str">
            <v>Mbps</v>
          </cell>
          <cell r="J101">
            <v>50</v>
          </cell>
          <cell r="K101">
            <v>20</v>
          </cell>
          <cell r="L101" t="str">
            <v>Mbps</v>
          </cell>
          <cell r="M101">
            <v>120</v>
          </cell>
          <cell r="N101" t="str">
            <v>GB</v>
          </cell>
          <cell r="O101">
            <v>120</v>
          </cell>
          <cell r="P101" t="str">
            <v>AUD</v>
          </cell>
          <cell r="Q101">
            <v>90</v>
          </cell>
          <cell r="R101">
            <v>0</v>
          </cell>
          <cell r="S101">
            <v>85</v>
          </cell>
          <cell r="V101">
            <v>24</v>
          </cell>
          <cell r="W101" t="str">
            <v>No</v>
          </cell>
          <cell r="X101" t="str">
            <v>No</v>
          </cell>
          <cell r="Y101" t="str">
            <v>No</v>
          </cell>
          <cell r="AA101" t="str">
            <v>Yes</v>
          </cell>
          <cell r="AB101">
            <v>0.1</v>
          </cell>
          <cell r="AC101">
            <v>1.07</v>
          </cell>
          <cell r="AD101">
            <v>79.44</v>
          </cell>
          <cell r="AE101">
            <v>1.4810863670000001</v>
          </cell>
          <cell r="AF101">
            <v>1.4576616929999999</v>
          </cell>
        </row>
        <row r="102">
          <cell r="C102" t="str">
            <v>Australia</v>
          </cell>
          <cell r="D102" t="str">
            <v>Optus [Australia]</v>
          </cell>
          <cell r="E102" t="str">
            <v>FTTH</v>
          </cell>
          <cell r="F102" t="str">
            <v>NBN Fibre Broadband</v>
          </cell>
          <cell r="H102">
            <v>50</v>
          </cell>
          <cell r="I102" t="str">
            <v>Mbps</v>
          </cell>
          <cell r="J102">
            <v>50</v>
          </cell>
          <cell r="K102">
            <v>20</v>
          </cell>
          <cell r="L102" t="str">
            <v>Mbps</v>
          </cell>
          <cell r="M102">
            <v>300</v>
          </cell>
          <cell r="N102" t="str">
            <v>GB</v>
          </cell>
          <cell r="O102">
            <v>300</v>
          </cell>
          <cell r="P102" t="str">
            <v>AUD</v>
          </cell>
          <cell r="Q102" t="str">
            <v>?</v>
          </cell>
          <cell r="R102">
            <v>0</v>
          </cell>
          <cell r="S102">
            <v>95</v>
          </cell>
          <cell r="V102">
            <v>24</v>
          </cell>
          <cell r="W102" t="str">
            <v>No</v>
          </cell>
          <cell r="X102" t="str">
            <v>No</v>
          </cell>
          <cell r="Y102" t="str">
            <v>No</v>
          </cell>
          <cell r="AA102" t="str">
            <v>Yes</v>
          </cell>
          <cell r="AB102">
            <v>0.1</v>
          </cell>
          <cell r="AC102">
            <v>1.07</v>
          </cell>
          <cell r="AD102">
            <v>88.79</v>
          </cell>
          <cell r="AE102">
            <v>1.4810863670000001</v>
          </cell>
          <cell r="AF102">
            <v>1.4576616929999999</v>
          </cell>
        </row>
        <row r="103">
          <cell r="C103" t="str">
            <v>Australia</v>
          </cell>
          <cell r="D103" t="str">
            <v>Optus [Australia]</v>
          </cell>
          <cell r="E103" t="str">
            <v>FTTH</v>
          </cell>
          <cell r="F103" t="str">
            <v>NBN Fibre Broadband</v>
          </cell>
          <cell r="H103">
            <v>50</v>
          </cell>
          <cell r="I103" t="str">
            <v>Mbps</v>
          </cell>
          <cell r="J103">
            <v>50</v>
          </cell>
          <cell r="K103">
            <v>20</v>
          </cell>
          <cell r="L103" t="str">
            <v>Mbps</v>
          </cell>
          <cell r="M103">
            <v>500</v>
          </cell>
          <cell r="N103" t="str">
            <v>GB</v>
          </cell>
          <cell r="O103">
            <v>500</v>
          </cell>
          <cell r="P103" t="str">
            <v>AUD</v>
          </cell>
          <cell r="Q103" t="str">
            <v>?</v>
          </cell>
          <cell r="R103">
            <v>0</v>
          </cell>
          <cell r="S103">
            <v>110</v>
          </cell>
          <cell r="V103">
            <v>24</v>
          </cell>
          <cell r="W103" t="str">
            <v>No</v>
          </cell>
          <cell r="X103" t="str">
            <v>No</v>
          </cell>
          <cell r="Y103" t="str">
            <v>No</v>
          </cell>
          <cell r="AA103" t="str">
            <v>Yes</v>
          </cell>
          <cell r="AB103">
            <v>0.1</v>
          </cell>
          <cell r="AC103">
            <v>1.07</v>
          </cell>
          <cell r="AD103">
            <v>102.8</v>
          </cell>
          <cell r="AE103">
            <v>1.4810863670000001</v>
          </cell>
          <cell r="AF103">
            <v>1.4576616929999999</v>
          </cell>
        </row>
        <row r="104">
          <cell r="C104" t="str">
            <v>Australia</v>
          </cell>
          <cell r="D104" t="str">
            <v>Optus [Australia]</v>
          </cell>
          <cell r="E104" t="str">
            <v>FTTH</v>
          </cell>
          <cell r="F104" t="str">
            <v>NBN Fibre Broadband</v>
          </cell>
          <cell r="H104">
            <v>100</v>
          </cell>
          <cell r="I104" t="str">
            <v>Mbps</v>
          </cell>
          <cell r="J104">
            <v>100</v>
          </cell>
          <cell r="K104">
            <v>40</v>
          </cell>
          <cell r="L104" t="str">
            <v>Mbps</v>
          </cell>
          <cell r="M104">
            <v>50</v>
          </cell>
          <cell r="N104" t="str">
            <v>GB</v>
          </cell>
          <cell r="O104">
            <v>50</v>
          </cell>
          <cell r="P104" t="str">
            <v>AUD</v>
          </cell>
          <cell r="Q104">
            <v>90</v>
          </cell>
          <cell r="R104">
            <v>0</v>
          </cell>
          <cell r="S104">
            <v>75</v>
          </cell>
          <cell r="V104">
            <v>24</v>
          </cell>
          <cell r="W104" t="str">
            <v>No</v>
          </cell>
          <cell r="X104" t="str">
            <v>No</v>
          </cell>
          <cell r="Y104" t="str">
            <v>No</v>
          </cell>
          <cell r="AA104" t="str">
            <v>Yes</v>
          </cell>
          <cell r="AB104">
            <v>0.1</v>
          </cell>
          <cell r="AC104">
            <v>1.07</v>
          </cell>
          <cell r="AD104">
            <v>70.09</v>
          </cell>
          <cell r="AE104">
            <v>1.4810863670000001</v>
          </cell>
          <cell r="AF104">
            <v>1.4576616929999999</v>
          </cell>
        </row>
        <row r="105">
          <cell r="C105" t="str">
            <v>Australia</v>
          </cell>
          <cell r="D105" t="str">
            <v>Optus [Australia]</v>
          </cell>
          <cell r="E105" t="str">
            <v>FTTH</v>
          </cell>
          <cell r="F105" t="str">
            <v>NBN Fibre Broadband</v>
          </cell>
          <cell r="H105">
            <v>100</v>
          </cell>
          <cell r="I105" t="str">
            <v>Mbps</v>
          </cell>
          <cell r="J105">
            <v>100</v>
          </cell>
          <cell r="K105">
            <v>40</v>
          </cell>
          <cell r="L105" t="str">
            <v>Mbps</v>
          </cell>
          <cell r="M105">
            <v>120</v>
          </cell>
          <cell r="N105" t="str">
            <v>GB</v>
          </cell>
          <cell r="O105">
            <v>120</v>
          </cell>
          <cell r="P105" t="str">
            <v>AUD</v>
          </cell>
          <cell r="Q105">
            <v>90</v>
          </cell>
          <cell r="R105">
            <v>0</v>
          </cell>
          <cell r="S105">
            <v>95</v>
          </cell>
          <cell r="V105">
            <v>24</v>
          </cell>
          <cell r="W105" t="str">
            <v>No</v>
          </cell>
          <cell r="X105" t="str">
            <v>No</v>
          </cell>
          <cell r="Y105" t="str">
            <v>No</v>
          </cell>
          <cell r="AA105" t="str">
            <v>Yes</v>
          </cell>
          <cell r="AB105">
            <v>0.1</v>
          </cell>
          <cell r="AC105">
            <v>1.07</v>
          </cell>
          <cell r="AD105">
            <v>88.79</v>
          </cell>
          <cell r="AE105">
            <v>1.4810863670000001</v>
          </cell>
          <cell r="AF105">
            <v>1.4576616929999999</v>
          </cell>
        </row>
        <row r="106">
          <cell r="C106" t="str">
            <v>Australia</v>
          </cell>
          <cell r="D106" t="str">
            <v>Optus [Australia]</v>
          </cell>
          <cell r="E106" t="str">
            <v>FTTH</v>
          </cell>
          <cell r="F106" t="str">
            <v>NBN Fibre Broadband</v>
          </cell>
          <cell r="H106">
            <v>100</v>
          </cell>
          <cell r="I106" t="str">
            <v>Mbps</v>
          </cell>
          <cell r="J106">
            <v>100</v>
          </cell>
          <cell r="K106">
            <v>40</v>
          </cell>
          <cell r="L106" t="str">
            <v>Mbps</v>
          </cell>
          <cell r="M106">
            <v>300</v>
          </cell>
          <cell r="N106" t="str">
            <v>GB</v>
          </cell>
          <cell r="O106">
            <v>300</v>
          </cell>
          <cell r="P106" t="str">
            <v>AUD</v>
          </cell>
          <cell r="Q106" t="str">
            <v>?</v>
          </cell>
          <cell r="R106">
            <v>0</v>
          </cell>
          <cell r="S106">
            <v>105</v>
          </cell>
          <cell r="V106">
            <v>24</v>
          </cell>
          <cell r="W106" t="str">
            <v>No</v>
          </cell>
          <cell r="X106" t="str">
            <v>No</v>
          </cell>
          <cell r="Y106" t="str">
            <v>No</v>
          </cell>
          <cell r="AA106" t="str">
            <v>Yes</v>
          </cell>
          <cell r="AB106">
            <v>0.1</v>
          </cell>
          <cell r="AC106">
            <v>1.07</v>
          </cell>
          <cell r="AD106">
            <v>98.13</v>
          </cell>
          <cell r="AE106">
            <v>1.4810863670000001</v>
          </cell>
          <cell r="AF106">
            <v>1.4576616929999999</v>
          </cell>
        </row>
        <row r="107">
          <cell r="C107" t="str">
            <v>Australia</v>
          </cell>
          <cell r="D107" t="str">
            <v>Optus [Australia]</v>
          </cell>
          <cell r="E107" t="str">
            <v>FTTH</v>
          </cell>
          <cell r="F107" t="str">
            <v>NBN Fibre Broadband</v>
          </cell>
          <cell r="H107">
            <v>100</v>
          </cell>
          <cell r="I107" t="str">
            <v>Mbps</v>
          </cell>
          <cell r="J107">
            <v>100</v>
          </cell>
          <cell r="K107">
            <v>40</v>
          </cell>
          <cell r="L107" t="str">
            <v>Mbps</v>
          </cell>
          <cell r="M107">
            <v>500</v>
          </cell>
          <cell r="N107" t="str">
            <v>GB</v>
          </cell>
          <cell r="O107">
            <v>500</v>
          </cell>
          <cell r="P107" t="str">
            <v>AUD</v>
          </cell>
          <cell r="Q107" t="str">
            <v>?</v>
          </cell>
          <cell r="R107">
            <v>0</v>
          </cell>
          <cell r="S107">
            <v>120</v>
          </cell>
          <cell r="V107">
            <v>24</v>
          </cell>
          <cell r="W107" t="str">
            <v>No</v>
          </cell>
          <cell r="X107" t="str">
            <v>No</v>
          </cell>
          <cell r="Y107" t="str">
            <v>No</v>
          </cell>
          <cell r="AA107" t="str">
            <v>Yes</v>
          </cell>
          <cell r="AB107">
            <v>0.1</v>
          </cell>
          <cell r="AC107">
            <v>1.07</v>
          </cell>
          <cell r="AD107">
            <v>112.15</v>
          </cell>
          <cell r="AE107">
            <v>1.4810863670000001</v>
          </cell>
          <cell r="AF107">
            <v>1.4576616929999999</v>
          </cell>
        </row>
        <row r="108">
          <cell r="C108" t="str">
            <v>Australia</v>
          </cell>
          <cell r="D108" t="str">
            <v>Telstra BigPond [Australia]</v>
          </cell>
          <cell r="E108" t="str">
            <v>ADSL</v>
          </cell>
          <cell r="F108" t="str">
            <v>T-Broadband</v>
          </cell>
          <cell r="I108" t="str">
            <v>Mbps</v>
          </cell>
          <cell r="J108">
            <v>0</v>
          </cell>
          <cell r="M108">
            <v>50</v>
          </cell>
          <cell r="N108" t="str">
            <v>GB</v>
          </cell>
          <cell r="O108">
            <v>50</v>
          </cell>
          <cell r="P108" t="str">
            <v>AUD</v>
          </cell>
          <cell r="Q108">
            <v>179</v>
          </cell>
          <cell r="R108">
            <v>72</v>
          </cell>
          <cell r="S108">
            <v>73</v>
          </cell>
          <cell r="W108" t="str">
            <v>No</v>
          </cell>
          <cell r="X108" t="str">
            <v>No</v>
          </cell>
          <cell r="Y108" t="str">
            <v>No</v>
          </cell>
          <cell r="AA108" t="str">
            <v>Yes</v>
          </cell>
          <cell r="AB108">
            <v>0.1</v>
          </cell>
          <cell r="AC108">
            <v>1.07</v>
          </cell>
          <cell r="AD108">
            <v>68.22</v>
          </cell>
          <cell r="AE108">
            <v>1.4810863670000001</v>
          </cell>
          <cell r="AF108">
            <v>1.4576616929999999</v>
          </cell>
        </row>
        <row r="109">
          <cell r="C109" t="str">
            <v>Australia</v>
          </cell>
          <cell r="D109" t="str">
            <v>Telstra BigPond [Australia]</v>
          </cell>
          <cell r="E109" t="str">
            <v>ADSL</v>
          </cell>
          <cell r="F109" t="str">
            <v>T-Broadband</v>
          </cell>
          <cell r="I109" t="str">
            <v>Mbps</v>
          </cell>
          <cell r="J109">
            <v>0</v>
          </cell>
          <cell r="M109">
            <v>200</v>
          </cell>
          <cell r="N109" t="str">
            <v>GB</v>
          </cell>
          <cell r="O109">
            <v>200</v>
          </cell>
          <cell r="P109" t="str">
            <v>AUD</v>
          </cell>
          <cell r="Q109">
            <v>179</v>
          </cell>
          <cell r="R109">
            <v>72</v>
          </cell>
          <cell r="S109">
            <v>93</v>
          </cell>
          <cell r="W109" t="str">
            <v>No</v>
          </cell>
          <cell r="X109" t="str">
            <v>No</v>
          </cell>
          <cell r="Y109" t="str">
            <v>No</v>
          </cell>
          <cell r="AA109" t="str">
            <v>Yes</v>
          </cell>
          <cell r="AB109">
            <v>0.1</v>
          </cell>
          <cell r="AC109">
            <v>1.07</v>
          </cell>
          <cell r="AD109">
            <v>86.92</v>
          </cell>
          <cell r="AE109">
            <v>1.4810863670000001</v>
          </cell>
          <cell r="AF109">
            <v>1.4576616929999999</v>
          </cell>
        </row>
        <row r="110">
          <cell r="C110" t="str">
            <v>Australia</v>
          </cell>
          <cell r="D110" t="str">
            <v>Telstra BigPond [Australia]</v>
          </cell>
          <cell r="E110" t="str">
            <v>ADSL</v>
          </cell>
          <cell r="F110" t="str">
            <v>T-Broadband</v>
          </cell>
          <cell r="I110" t="str">
            <v>Mbps</v>
          </cell>
          <cell r="J110">
            <v>0</v>
          </cell>
          <cell r="M110">
            <v>500</v>
          </cell>
          <cell r="N110" t="str">
            <v>GB</v>
          </cell>
          <cell r="O110">
            <v>500</v>
          </cell>
          <cell r="P110" t="str">
            <v>AUD</v>
          </cell>
          <cell r="Q110">
            <v>179</v>
          </cell>
          <cell r="R110">
            <v>72</v>
          </cell>
          <cell r="S110">
            <v>113</v>
          </cell>
          <cell r="W110" t="str">
            <v>No</v>
          </cell>
          <cell r="X110" t="str">
            <v>No</v>
          </cell>
          <cell r="Y110" t="str">
            <v>No</v>
          </cell>
          <cell r="AA110" t="str">
            <v>Yes</v>
          </cell>
          <cell r="AB110">
            <v>0.1</v>
          </cell>
          <cell r="AC110">
            <v>1.07</v>
          </cell>
          <cell r="AD110">
            <v>105.61</v>
          </cell>
          <cell r="AE110">
            <v>1.4810863670000001</v>
          </cell>
          <cell r="AF110">
            <v>1.4576616929999999</v>
          </cell>
        </row>
        <row r="111">
          <cell r="C111" t="str">
            <v>Australia</v>
          </cell>
          <cell r="D111" t="str">
            <v>Telstra BigPond [Australia]</v>
          </cell>
          <cell r="E111" t="str">
            <v>FTTH</v>
          </cell>
          <cell r="F111" t="str">
            <v>T-Broadband</v>
          </cell>
          <cell r="H111">
            <v>25</v>
          </cell>
          <cell r="I111" t="str">
            <v>Mbps</v>
          </cell>
          <cell r="J111">
            <v>25</v>
          </cell>
          <cell r="K111">
            <v>5</v>
          </cell>
          <cell r="L111" t="str">
            <v>Mbps</v>
          </cell>
          <cell r="M111">
            <v>50</v>
          </cell>
          <cell r="N111" t="str">
            <v>GB</v>
          </cell>
          <cell r="O111">
            <v>50</v>
          </cell>
          <cell r="P111" t="str">
            <v>AUD</v>
          </cell>
          <cell r="Q111">
            <v>59</v>
          </cell>
          <cell r="R111">
            <v>0</v>
          </cell>
          <cell r="S111">
            <v>73</v>
          </cell>
          <cell r="V111">
            <v>24</v>
          </cell>
          <cell r="W111" t="str">
            <v>No</v>
          </cell>
          <cell r="X111" t="str">
            <v>No</v>
          </cell>
          <cell r="Y111" t="str">
            <v>No</v>
          </cell>
          <cell r="AA111" t="str">
            <v>Yes</v>
          </cell>
          <cell r="AB111">
            <v>0.1</v>
          </cell>
          <cell r="AC111">
            <v>1.07</v>
          </cell>
          <cell r="AD111">
            <v>68.22</v>
          </cell>
          <cell r="AE111">
            <v>1.4810863670000001</v>
          </cell>
          <cell r="AF111">
            <v>1.4576616929999999</v>
          </cell>
        </row>
        <row r="112">
          <cell r="C112" t="str">
            <v>Australia</v>
          </cell>
          <cell r="D112" t="str">
            <v>Telstra BigPond [Australia]</v>
          </cell>
          <cell r="E112" t="str">
            <v>FTTH</v>
          </cell>
          <cell r="F112" t="str">
            <v>T-Broadband</v>
          </cell>
          <cell r="H112">
            <v>25</v>
          </cell>
          <cell r="I112" t="str">
            <v>Mbps</v>
          </cell>
          <cell r="J112">
            <v>25</v>
          </cell>
          <cell r="K112">
            <v>5</v>
          </cell>
          <cell r="L112" t="str">
            <v>Mbps</v>
          </cell>
          <cell r="M112">
            <v>200</v>
          </cell>
          <cell r="N112" t="str">
            <v>GB</v>
          </cell>
          <cell r="O112">
            <v>200</v>
          </cell>
          <cell r="P112" t="str">
            <v>AUD</v>
          </cell>
          <cell r="Q112">
            <v>59</v>
          </cell>
          <cell r="R112">
            <v>0</v>
          </cell>
          <cell r="S112">
            <v>93</v>
          </cell>
          <cell r="V112">
            <v>24</v>
          </cell>
          <cell r="W112" t="str">
            <v>No</v>
          </cell>
          <cell r="X112" t="str">
            <v>No</v>
          </cell>
          <cell r="Y112" t="str">
            <v>No</v>
          </cell>
          <cell r="AA112" t="str">
            <v>Yes</v>
          </cell>
          <cell r="AB112">
            <v>0.1</v>
          </cell>
          <cell r="AC112">
            <v>1.07</v>
          </cell>
          <cell r="AD112">
            <v>86.92</v>
          </cell>
          <cell r="AE112">
            <v>1.4810863670000001</v>
          </cell>
          <cell r="AF112">
            <v>1.4576616929999999</v>
          </cell>
        </row>
        <row r="113">
          <cell r="C113" t="str">
            <v>Australia</v>
          </cell>
          <cell r="D113" t="str">
            <v>Telstra BigPond [Australia]</v>
          </cell>
          <cell r="E113" t="str">
            <v>FTTH</v>
          </cell>
          <cell r="F113" t="str">
            <v>T-Broadband</v>
          </cell>
          <cell r="H113">
            <v>25</v>
          </cell>
          <cell r="I113" t="str">
            <v>Mbps</v>
          </cell>
          <cell r="J113">
            <v>25</v>
          </cell>
          <cell r="K113">
            <v>5</v>
          </cell>
          <cell r="L113" t="str">
            <v>Mbps</v>
          </cell>
          <cell r="M113">
            <v>500</v>
          </cell>
          <cell r="N113" t="str">
            <v>GB</v>
          </cell>
          <cell r="O113">
            <v>500</v>
          </cell>
          <cell r="P113" t="str">
            <v>AUD</v>
          </cell>
          <cell r="Q113">
            <v>59</v>
          </cell>
          <cell r="R113">
            <v>0</v>
          </cell>
          <cell r="S113">
            <v>113</v>
          </cell>
          <cell r="V113">
            <v>24</v>
          </cell>
          <cell r="W113" t="str">
            <v>No</v>
          </cell>
          <cell r="X113" t="str">
            <v>No</v>
          </cell>
          <cell r="Y113" t="str">
            <v>No</v>
          </cell>
          <cell r="AA113" t="str">
            <v>Yes</v>
          </cell>
          <cell r="AB113">
            <v>0.1</v>
          </cell>
          <cell r="AC113">
            <v>1.07</v>
          </cell>
          <cell r="AD113">
            <v>105.61</v>
          </cell>
          <cell r="AE113">
            <v>1.4810863670000001</v>
          </cell>
          <cell r="AF113">
            <v>1.4576616929999999</v>
          </cell>
        </row>
        <row r="114">
          <cell r="C114" t="str">
            <v>Australia</v>
          </cell>
          <cell r="D114" t="str">
            <v>Telstra BigPond [Australia]</v>
          </cell>
          <cell r="E114" t="str">
            <v>FTTH</v>
          </cell>
          <cell r="F114" t="str">
            <v>T-Broadband</v>
          </cell>
          <cell r="H114">
            <v>100</v>
          </cell>
          <cell r="I114" t="str">
            <v>Mbps</v>
          </cell>
          <cell r="J114">
            <v>100</v>
          </cell>
          <cell r="K114">
            <v>40</v>
          </cell>
          <cell r="L114" t="str">
            <v>Mbps</v>
          </cell>
          <cell r="M114">
            <v>50</v>
          </cell>
          <cell r="N114" t="str">
            <v>GB</v>
          </cell>
          <cell r="O114">
            <v>50</v>
          </cell>
          <cell r="P114" t="str">
            <v>AUD</v>
          </cell>
          <cell r="Q114">
            <v>59</v>
          </cell>
          <cell r="R114">
            <v>0</v>
          </cell>
          <cell r="S114">
            <v>93</v>
          </cell>
          <cell r="V114">
            <v>24</v>
          </cell>
          <cell r="W114" t="str">
            <v>No</v>
          </cell>
          <cell r="X114" t="str">
            <v>No</v>
          </cell>
          <cell r="Y114" t="str">
            <v>No</v>
          </cell>
          <cell r="AA114" t="str">
            <v>Yes</v>
          </cell>
          <cell r="AB114">
            <v>0.1</v>
          </cell>
          <cell r="AC114">
            <v>1.07</v>
          </cell>
          <cell r="AD114">
            <v>86.92</v>
          </cell>
          <cell r="AE114">
            <v>1.4810863670000001</v>
          </cell>
          <cell r="AF114">
            <v>1.4576616929999999</v>
          </cell>
        </row>
        <row r="115">
          <cell r="C115" t="str">
            <v>Australia</v>
          </cell>
          <cell r="D115" t="str">
            <v>Telstra BigPond [Australia]</v>
          </cell>
          <cell r="E115" t="str">
            <v>FTTH</v>
          </cell>
          <cell r="F115" t="str">
            <v>T-Broadband</v>
          </cell>
          <cell r="H115">
            <v>100</v>
          </cell>
          <cell r="I115" t="str">
            <v>Mbps</v>
          </cell>
          <cell r="J115">
            <v>100</v>
          </cell>
          <cell r="K115">
            <v>40</v>
          </cell>
          <cell r="L115" t="str">
            <v>Mbps</v>
          </cell>
          <cell r="M115">
            <v>200</v>
          </cell>
          <cell r="N115" t="str">
            <v>GB</v>
          </cell>
          <cell r="O115">
            <v>200</v>
          </cell>
          <cell r="P115" t="str">
            <v>AUD</v>
          </cell>
          <cell r="Q115">
            <v>59</v>
          </cell>
          <cell r="R115">
            <v>0</v>
          </cell>
          <cell r="S115">
            <v>113</v>
          </cell>
          <cell r="V115">
            <v>24</v>
          </cell>
          <cell r="W115" t="str">
            <v>No</v>
          </cell>
          <cell r="X115" t="str">
            <v>No</v>
          </cell>
          <cell r="Y115" t="str">
            <v>No</v>
          </cell>
          <cell r="AA115" t="str">
            <v>Yes</v>
          </cell>
          <cell r="AB115">
            <v>0.1</v>
          </cell>
          <cell r="AC115">
            <v>1.07</v>
          </cell>
          <cell r="AD115">
            <v>105.61</v>
          </cell>
          <cell r="AE115">
            <v>1.4810863670000001</v>
          </cell>
          <cell r="AF115">
            <v>1.4576616929999999</v>
          </cell>
        </row>
        <row r="116">
          <cell r="C116" t="str">
            <v>Australia</v>
          </cell>
          <cell r="D116" t="str">
            <v>Telstra BigPond [Australia]</v>
          </cell>
          <cell r="E116" t="str">
            <v>FTTH</v>
          </cell>
          <cell r="F116" t="str">
            <v>T-Broadband</v>
          </cell>
          <cell r="H116">
            <v>100</v>
          </cell>
          <cell r="I116" t="str">
            <v>Mbps</v>
          </cell>
          <cell r="J116">
            <v>100</v>
          </cell>
          <cell r="K116">
            <v>40</v>
          </cell>
          <cell r="L116" t="str">
            <v>Mbps</v>
          </cell>
          <cell r="M116">
            <v>500</v>
          </cell>
          <cell r="N116" t="str">
            <v>GB</v>
          </cell>
          <cell r="O116">
            <v>500</v>
          </cell>
          <cell r="P116" t="str">
            <v>AUD</v>
          </cell>
          <cell r="Q116">
            <v>59</v>
          </cell>
          <cell r="R116">
            <v>0</v>
          </cell>
          <cell r="S116">
            <v>133</v>
          </cell>
          <cell r="V116">
            <v>24</v>
          </cell>
          <cell r="W116" t="str">
            <v>No</v>
          </cell>
          <cell r="X116" t="str">
            <v>No</v>
          </cell>
          <cell r="Y116" t="str">
            <v>No</v>
          </cell>
          <cell r="AA116" t="str">
            <v>Yes</v>
          </cell>
          <cell r="AB116">
            <v>0.1</v>
          </cell>
          <cell r="AC116">
            <v>1.07</v>
          </cell>
          <cell r="AD116">
            <v>124.3</v>
          </cell>
          <cell r="AE116">
            <v>1.4810863670000001</v>
          </cell>
          <cell r="AF116">
            <v>1.4576616929999999</v>
          </cell>
        </row>
        <row r="117">
          <cell r="C117" t="str">
            <v>Austria</v>
          </cell>
          <cell r="D117" t="str">
            <v>Tele2Austria [Austria]</v>
          </cell>
          <cell r="E117" t="str">
            <v>ADSL</v>
          </cell>
          <cell r="F117" t="str">
            <v>ADSL 3GB</v>
          </cell>
          <cell r="H117">
            <v>8</v>
          </cell>
          <cell r="I117" t="str">
            <v>Mbps</v>
          </cell>
          <cell r="J117">
            <v>8</v>
          </cell>
          <cell r="K117">
            <v>768</v>
          </cell>
          <cell r="L117" t="str">
            <v>Kbps</v>
          </cell>
          <cell r="M117">
            <v>3</v>
          </cell>
          <cell r="N117" t="str">
            <v>GB</v>
          </cell>
          <cell r="O117">
            <v>3</v>
          </cell>
          <cell r="P117" t="str">
            <v>EUR</v>
          </cell>
          <cell r="Q117">
            <v>29.9</v>
          </cell>
          <cell r="R117" t="str">
            <v>?</v>
          </cell>
          <cell r="S117">
            <v>18.75</v>
          </cell>
          <cell r="V117">
            <v>18</v>
          </cell>
          <cell r="W117" t="str">
            <v>Yes</v>
          </cell>
          <cell r="X117" t="str">
            <v>No</v>
          </cell>
          <cell r="Y117" t="str">
            <v>No</v>
          </cell>
          <cell r="Z117">
            <v>0</v>
          </cell>
          <cell r="AA117" t="str">
            <v>Yes</v>
          </cell>
          <cell r="AB117">
            <v>0.2</v>
          </cell>
          <cell r="AC117">
            <v>0.74</v>
          </cell>
          <cell r="AD117">
            <v>25.34</v>
          </cell>
          <cell r="AE117">
            <v>0.82539372499999997</v>
          </cell>
          <cell r="AF117">
            <v>0.83090732499999997</v>
          </cell>
        </row>
        <row r="118">
          <cell r="C118" t="str">
            <v>Austria</v>
          </cell>
          <cell r="D118" t="str">
            <v>Tele2Austria [Austria]</v>
          </cell>
          <cell r="E118" t="str">
            <v>ADSL</v>
          </cell>
          <cell r="F118" t="str">
            <v>8 Mbit ADSL Flat</v>
          </cell>
          <cell r="H118">
            <v>8</v>
          </cell>
          <cell r="I118" t="str">
            <v>Mbps</v>
          </cell>
          <cell r="J118">
            <v>8</v>
          </cell>
          <cell r="K118">
            <v>768</v>
          </cell>
          <cell r="L118" t="str">
            <v>Kbps</v>
          </cell>
          <cell r="P118" t="str">
            <v>EUR</v>
          </cell>
          <cell r="Q118" t="str">
            <v>?</v>
          </cell>
          <cell r="R118" t="str">
            <v>?</v>
          </cell>
          <cell r="S118">
            <v>27.15</v>
          </cell>
          <cell r="V118">
            <v>18</v>
          </cell>
          <cell r="W118" t="str">
            <v>Yes</v>
          </cell>
          <cell r="X118" t="str">
            <v>No</v>
          </cell>
          <cell r="Y118" t="str">
            <v>No</v>
          </cell>
          <cell r="Z118">
            <v>500</v>
          </cell>
          <cell r="AA118" t="str">
            <v>Yes</v>
          </cell>
          <cell r="AB118">
            <v>0.2</v>
          </cell>
          <cell r="AC118">
            <v>0.74</v>
          </cell>
          <cell r="AD118">
            <v>36.69</v>
          </cell>
          <cell r="AE118">
            <v>0.82539372499999997</v>
          </cell>
          <cell r="AF118">
            <v>0.83090732499999997</v>
          </cell>
        </row>
        <row r="119">
          <cell r="C119" t="str">
            <v>Austria</v>
          </cell>
          <cell r="D119" t="str">
            <v>Tele2Austria [Austria]</v>
          </cell>
          <cell r="E119" t="str">
            <v>ADSL</v>
          </cell>
          <cell r="F119" t="str">
            <v>Internet &amp; Telefon</v>
          </cell>
          <cell r="H119">
            <v>8</v>
          </cell>
          <cell r="I119" t="str">
            <v>Mbps</v>
          </cell>
          <cell r="J119">
            <v>8</v>
          </cell>
          <cell r="K119">
            <v>768</v>
          </cell>
          <cell r="L119" t="str">
            <v>Kbps</v>
          </cell>
          <cell r="P119" t="str">
            <v>EUR</v>
          </cell>
          <cell r="Q119">
            <v>0</v>
          </cell>
          <cell r="R119" t="str">
            <v>?</v>
          </cell>
          <cell r="S119">
            <v>19.05</v>
          </cell>
          <cell r="V119">
            <v>24</v>
          </cell>
          <cell r="W119" t="str">
            <v>No</v>
          </cell>
          <cell r="X119" t="str">
            <v>No</v>
          </cell>
          <cell r="Y119" t="str">
            <v>Yes</v>
          </cell>
          <cell r="AA119" t="str">
            <v>Yes</v>
          </cell>
          <cell r="AB119">
            <v>0.2</v>
          </cell>
          <cell r="AC119">
            <v>0.74</v>
          </cell>
          <cell r="AD119">
            <v>25.74</v>
          </cell>
          <cell r="AE119">
            <v>0.82539372499999997</v>
          </cell>
          <cell r="AF119">
            <v>0.83090732499999997</v>
          </cell>
        </row>
        <row r="120">
          <cell r="C120" t="str">
            <v>Austria</v>
          </cell>
          <cell r="D120" t="str">
            <v>Tele2Austria [Austria]</v>
          </cell>
          <cell r="E120" t="str">
            <v>ADSL</v>
          </cell>
          <cell r="F120" t="str">
            <v>Internet &amp; Telefon</v>
          </cell>
          <cell r="H120">
            <v>16</v>
          </cell>
          <cell r="I120" t="str">
            <v>Mbps</v>
          </cell>
          <cell r="J120">
            <v>16</v>
          </cell>
          <cell r="K120">
            <v>1</v>
          </cell>
          <cell r="L120" t="str">
            <v>Mbps</v>
          </cell>
          <cell r="P120" t="str">
            <v>EUR</v>
          </cell>
          <cell r="Q120">
            <v>0</v>
          </cell>
          <cell r="R120" t="str">
            <v>?</v>
          </cell>
          <cell r="S120">
            <v>31.15</v>
          </cell>
          <cell r="V120">
            <v>24</v>
          </cell>
          <cell r="W120" t="str">
            <v>No</v>
          </cell>
          <cell r="X120" t="str">
            <v>No</v>
          </cell>
          <cell r="Y120" t="str">
            <v>Yes</v>
          </cell>
          <cell r="AA120" t="str">
            <v>Yes</v>
          </cell>
          <cell r="AB120">
            <v>0.2</v>
          </cell>
          <cell r="AC120">
            <v>0.74</v>
          </cell>
          <cell r="AD120">
            <v>42.09</v>
          </cell>
          <cell r="AE120">
            <v>0.82539372499999997</v>
          </cell>
          <cell r="AF120">
            <v>0.83090732499999997</v>
          </cell>
        </row>
        <row r="121">
          <cell r="C121" t="str">
            <v>Austria</v>
          </cell>
          <cell r="D121" t="str">
            <v>Tele2Austria [Austria]</v>
          </cell>
          <cell r="E121" t="str">
            <v>ADSL</v>
          </cell>
          <cell r="F121" t="str">
            <v>Internet &amp; Telefon</v>
          </cell>
          <cell r="H121">
            <v>20</v>
          </cell>
          <cell r="I121" t="str">
            <v>Mbps</v>
          </cell>
          <cell r="J121">
            <v>20</v>
          </cell>
          <cell r="K121">
            <v>1</v>
          </cell>
          <cell r="L121" t="str">
            <v>Mbps</v>
          </cell>
          <cell r="P121" t="str">
            <v>EUR</v>
          </cell>
          <cell r="Q121">
            <v>0</v>
          </cell>
          <cell r="R121" t="str">
            <v>?</v>
          </cell>
          <cell r="S121">
            <v>51.15</v>
          </cell>
          <cell r="V121">
            <v>24</v>
          </cell>
          <cell r="W121" t="str">
            <v>No</v>
          </cell>
          <cell r="X121" t="str">
            <v>No</v>
          </cell>
          <cell r="Y121" t="str">
            <v>Yes</v>
          </cell>
          <cell r="AA121" t="str">
            <v>Yes</v>
          </cell>
          <cell r="AB121">
            <v>0.2</v>
          </cell>
          <cell r="AC121">
            <v>0.74</v>
          </cell>
          <cell r="AD121">
            <v>69.12</v>
          </cell>
          <cell r="AE121">
            <v>0.82539372499999997</v>
          </cell>
          <cell r="AF121">
            <v>0.83090732499999997</v>
          </cell>
        </row>
        <row r="122">
          <cell r="C122" t="str">
            <v>Austria</v>
          </cell>
          <cell r="D122" t="str">
            <v>Telecom Austria [Austria]</v>
          </cell>
          <cell r="E122" t="str">
            <v>ADSL</v>
          </cell>
          <cell r="F122" t="str">
            <v>A1 Broadband</v>
          </cell>
          <cell r="G122" t="str">
            <v>Up to</v>
          </cell>
          <cell r="H122">
            <v>8</v>
          </cell>
          <cell r="I122" t="str">
            <v>Mbps</v>
          </cell>
          <cell r="J122">
            <v>8</v>
          </cell>
          <cell r="K122">
            <v>768</v>
          </cell>
          <cell r="L122" t="str">
            <v>Kbps</v>
          </cell>
          <cell r="P122" t="str">
            <v>EUR</v>
          </cell>
          <cell r="Q122">
            <v>0</v>
          </cell>
          <cell r="R122" t="str">
            <v>?</v>
          </cell>
          <cell r="S122">
            <v>19.149999999999999</v>
          </cell>
          <cell r="V122">
            <v>24</v>
          </cell>
          <cell r="W122" t="str">
            <v>No</v>
          </cell>
          <cell r="X122" t="str">
            <v>No</v>
          </cell>
          <cell r="Y122" t="str">
            <v>No</v>
          </cell>
          <cell r="AA122" t="str">
            <v>Yes</v>
          </cell>
          <cell r="AB122">
            <v>0.2</v>
          </cell>
          <cell r="AC122">
            <v>0.74</v>
          </cell>
          <cell r="AD122">
            <v>25.88</v>
          </cell>
          <cell r="AE122">
            <v>0.82539372499999997</v>
          </cell>
          <cell r="AF122">
            <v>0.83090732499999997</v>
          </cell>
        </row>
        <row r="123">
          <cell r="C123" t="str">
            <v>Austria</v>
          </cell>
          <cell r="D123" t="str">
            <v>Telecom Austria [Austria]</v>
          </cell>
          <cell r="E123" t="str">
            <v>FTTC</v>
          </cell>
          <cell r="F123" t="str">
            <v>A1 Broadband</v>
          </cell>
          <cell r="G123" t="str">
            <v>Up to</v>
          </cell>
          <cell r="H123">
            <v>16</v>
          </cell>
          <cell r="I123" t="str">
            <v>Mbps</v>
          </cell>
          <cell r="J123">
            <v>16</v>
          </cell>
          <cell r="K123">
            <v>1</v>
          </cell>
          <cell r="L123" t="str">
            <v>Mbps</v>
          </cell>
          <cell r="P123" t="str">
            <v>EUR</v>
          </cell>
          <cell r="Q123">
            <v>0</v>
          </cell>
          <cell r="R123" t="str">
            <v>?</v>
          </cell>
          <cell r="S123">
            <v>24.05</v>
          </cell>
          <cell r="T123">
            <v>19.149999999999999</v>
          </cell>
          <cell r="U123">
            <v>3</v>
          </cell>
          <cell r="V123">
            <v>24</v>
          </cell>
          <cell r="W123" t="str">
            <v>No</v>
          </cell>
          <cell r="X123" t="str">
            <v>No</v>
          </cell>
          <cell r="Y123" t="str">
            <v>No</v>
          </cell>
          <cell r="AA123" t="str">
            <v>Yes</v>
          </cell>
          <cell r="AB123">
            <v>0.2</v>
          </cell>
          <cell r="AC123">
            <v>0.74</v>
          </cell>
          <cell r="AD123">
            <v>32.5</v>
          </cell>
          <cell r="AE123">
            <v>0.82539372499999997</v>
          </cell>
          <cell r="AF123">
            <v>0.83090732499999997</v>
          </cell>
        </row>
        <row r="124">
          <cell r="C124" t="str">
            <v>Austria</v>
          </cell>
          <cell r="D124" t="str">
            <v>Telecom Austria [Austria]</v>
          </cell>
          <cell r="E124" t="str">
            <v>FTTC</v>
          </cell>
          <cell r="F124" t="str">
            <v>A1 Broadband</v>
          </cell>
          <cell r="G124" t="str">
            <v>Up to</v>
          </cell>
          <cell r="H124">
            <v>30</v>
          </cell>
          <cell r="I124" t="str">
            <v>Mbps</v>
          </cell>
          <cell r="J124">
            <v>30</v>
          </cell>
          <cell r="K124">
            <v>4</v>
          </cell>
          <cell r="L124" t="str">
            <v>Mbps</v>
          </cell>
          <cell r="P124" t="str">
            <v>EUR</v>
          </cell>
          <cell r="Q124">
            <v>0</v>
          </cell>
          <cell r="R124" t="str">
            <v>?</v>
          </cell>
          <cell r="S124">
            <v>29.05</v>
          </cell>
          <cell r="T124">
            <v>19.149999999999999</v>
          </cell>
          <cell r="U124">
            <v>3</v>
          </cell>
          <cell r="V124">
            <v>24</v>
          </cell>
          <cell r="W124" t="str">
            <v>No</v>
          </cell>
          <cell r="X124" t="str">
            <v>No</v>
          </cell>
          <cell r="Y124" t="str">
            <v>No</v>
          </cell>
          <cell r="AA124" t="str">
            <v>Yes</v>
          </cell>
          <cell r="AB124">
            <v>0.2</v>
          </cell>
          <cell r="AC124">
            <v>0.74</v>
          </cell>
          <cell r="AD124">
            <v>39.26</v>
          </cell>
          <cell r="AE124">
            <v>0.82539372499999997</v>
          </cell>
          <cell r="AF124">
            <v>0.83090732499999997</v>
          </cell>
        </row>
        <row r="125">
          <cell r="C125" t="str">
            <v>Austria</v>
          </cell>
          <cell r="D125" t="str">
            <v>Telecom Austria [Austria]</v>
          </cell>
          <cell r="E125" t="str">
            <v>FTTH</v>
          </cell>
          <cell r="F125" t="str">
            <v>A1 Broadband</v>
          </cell>
          <cell r="G125" t="str">
            <v>Up to</v>
          </cell>
          <cell r="H125">
            <v>50</v>
          </cell>
          <cell r="I125" t="str">
            <v>Mbps</v>
          </cell>
          <cell r="J125">
            <v>50</v>
          </cell>
          <cell r="K125">
            <v>5</v>
          </cell>
          <cell r="L125" t="str">
            <v>Mbps</v>
          </cell>
          <cell r="P125" t="str">
            <v>EUR</v>
          </cell>
          <cell r="Q125">
            <v>0</v>
          </cell>
          <cell r="R125" t="str">
            <v>?</v>
          </cell>
          <cell r="S125">
            <v>49.05</v>
          </cell>
          <cell r="T125">
            <v>19.149999999999999</v>
          </cell>
          <cell r="U125">
            <v>3</v>
          </cell>
          <cell r="V125">
            <v>24</v>
          </cell>
          <cell r="W125" t="str">
            <v>No</v>
          </cell>
          <cell r="X125" t="str">
            <v>No</v>
          </cell>
          <cell r="Y125" t="str">
            <v>No</v>
          </cell>
          <cell r="AA125" t="str">
            <v>Yes</v>
          </cell>
          <cell r="AB125">
            <v>0.2</v>
          </cell>
          <cell r="AC125">
            <v>0.74</v>
          </cell>
          <cell r="AD125">
            <v>66.28</v>
          </cell>
          <cell r="AE125">
            <v>0.82539372499999997</v>
          </cell>
          <cell r="AF125">
            <v>0.83090732499999997</v>
          </cell>
        </row>
        <row r="126">
          <cell r="C126" t="str">
            <v>Austria</v>
          </cell>
          <cell r="D126" t="str">
            <v>Telecom Austria [Austria]</v>
          </cell>
          <cell r="E126" t="str">
            <v>FTTH</v>
          </cell>
          <cell r="F126" t="str">
            <v>A1 Broadband</v>
          </cell>
          <cell r="G126" t="str">
            <v>Up to</v>
          </cell>
          <cell r="H126">
            <v>100</v>
          </cell>
          <cell r="I126" t="str">
            <v>Mbps</v>
          </cell>
          <cell r="J126">
            <v>100</v>
          </cell>
          <cell r="K126">
            <v>10</v>
          </cell>
          <cell r="L126" t="str">
            <v>Mbps</v>
          </cell>
          <cell r="P126" t="str">
            <v>EUR</v>
          </cell>
          <cell r="Q126">
            <v>0</v>
          </cell>
          <cell r="R126" t="str">
            <v>?</v>
          </cell>
          <cell r="S126">
            <v>64.05</v>
          </cell>
          <cell r="T126">
            <v>19.149999999999999</v>
          </cell>
          <cell r="U126">
            <v>3</v>
          </cell>
          <cell r="V126">
            <v>24</v>
          </cell>
          <cell r="W126" t="str">
            <v>No</v>
          </cell>
          <cell r="X126" t="str">
            <v>No</v>
          </cell>
          <cell r="Y126" t="str">
            <v>No</v>
          </cell>
          <cell r="AA126" t="str">
            <v>Yes</v>
          </cell>
          <cell r="AB126">
            <v>0.2</v>
          </cell>
          <cell r="AC126">
            <v>0.74</v>
          </cell>
          <cell r="AD126">
            <v>86.55</v>
          </cell>
          <cell r="AE126">
            <v>0.82539372499999997</v>
          </cell>
          <cell r="AF126">
            <v>0.83090732499999997</v>
          </cell>
        </row>
        <row r="127">
          <cell r="C127" t="str">
            <v>Austria</v>
          </cell>
          <cell r="D127" t="str">
            <v>UPC Austria [Austria]</v>
          </cell>
          <cell r="E127" t="str">
            <v>ADSL</v>
          </cell>
          <cell r="F127" t="str">
            <v>Simple ADSL</v>
          </cell>
          <cell r="G127" t="str">
            <v>Up to</v>
          </cell>
          <cell r="H127">
            <v>8192</v>
          </cell>
          <cell r="I127" t="str">
            <v>Kbps</v>
          </cell>
          <cell r="J127">
            <v>8.1920000000000002</v>
          </cell>
          <cell r="K127">
            <v>768</v>
          </cell>
          <cell r="L127" t="str">
            <v>Kbps</v>
          </cell>
          <cell r="M127" t="str">
            <v>Unlimited</v>
          </cell>
          <cell r="P127" t="str">
            <v>EUR</v>
          </cell>
          <cell r="Q127">
            <v>0</v>
          </cell>
          <cell r="R127">
            <v>0</v>
          </cell>
          <cell r="S127">
            <v>10.050000000000001</v>
          </cell>
          <cell r="V127">
            <v>12</v>
          </cell>
          <cell r="W127" t="str">
            <v>Yes</v>
          </cell>
          <cell r="X127" t="str">
            <v>No</v>
          </cell>
          <cell r="Y127" t="str">
            <v>No</v>
          </cell>
          <cell r="AA127" t="str">
            <v>Yes</v>
          </cell>
          <cell r="AB127">
            <v>0.2</v>
          </cell>
          <cell r="AC127">
            <v>0.74</v>
          </cell>
          <cell r="AD127">
            <v>13.58</v>
          </cell>
          <cell r="AE127">
            <v>0.82539372499999997</v>
          </cell>
          <cell r="AF127">
            <v>0.83090732499999997</v>
          </cell>
        </row>
        <row r="128">
          <cell r="C128" t="str">
            <v>Austria</v>
          </cell>
          <cell r="D128" t="str">
            <v>UPC Austria [Austria]</v>
          </cell>
          <cell r="E128" t="str">
            <v>ADSL</v>
          </cell>
          <cell r="F128" t="str">
            <v>Strong ADSL</v>
          </cell>
          <cell r="G128" t="str">
            <v>Up to</v>
          </cell>
          <cell r="H128">
            <v>16384</v>
          </cell>
          <cell r="I128" t="str">
            <v>Kbps</v>
          </cell>
          <cell r="J128">
            <v>16.384</v>
          </cell>
          <cell r="K128">
            <v>1024</v>
          </cell>
          <cell r="L128" t="str">
            <v>Kbps</v>
          </cell>
          <cell r="M128" t="str">
            <v>Unlimited</v>
          </cell>
          <cell r="P128" t="str">
            <v>EUR</v>
          </cell>
          <cell r="Q128">
            <v>0</v>
          </cell>
          <cell r="R128">
            <v>0</v>
          </cell>
          <cell r="S128">
            <v>16.05</v>
          </cell>
          <cell r="V128">
            <v>12</v>
          </cell>
          <cell r="W128" t="str">
            <v>Yes</v>
          </cell>
          <cell r="X128" t="str">
            <v>No</v>
          </cell>
          <cell r="Y128" t="str">
            <v>No</v>
          </cell>
          <cell r="AA128" t="str">
            <v>Yes</v>
          </cell>
          <cell r="AB128">
            <v>0.2</v>
          </cell>
          <cell r="AC128">
            <v>0.74</v>
          </cell>
          <cell r="AD128">
            <v>21.69</v>
          </cell>
          <cell r="AE128">
            <v>0.82539372499999997</v>
          </cell>
          <cell r="AF128">
            <v>0.83090732499999997</v>
          </cell>
        </row>
        <row r="129">
          <cell r="C129" t="str">
            <v>Austria</v>
          </cell>
          <cell r="D129" t="str">
            <v>UPC Austria [Austria]</v>
          </cell>
          <cell r="E129" t="str">
            <v>ADSL</v>
          </cell>
          <cell r="F129" t="str">
            <v>aDSL Solo</v>
          </cell>
          <cell r="G129" t="str">
            <v>Up to</v>
          </cell>
          <cell r="H129">
            <v>8192</v>
          </cell>
          <cell r="I129" t="str">
            <v>Kbps</v>
          </cell>
          <cell r="J129">
            <v>8.1920000000000002</v>
          </cell>
          <cell r="K129">
            <v>768</v>
          </cell>
          <cell r="L129" t="str">
            <v>Kbps</v>
          </cell>
          <cell r="M129" t="str">
            <v>Unlimited</v>
          </cell>
          <cell r="P129" t="str">
            <v>EUR</v>
          </cell>
          <cell r="Q129">
            <v>0</v>
          </cell>
          <cell r="R129">
            <v>0</v>
          </cell>
          <cell r="S129">
            <v>29.05</v>
          </cell>
          <cell r="V129">
            <v>12</v>
          </cell>
          <cell r="W129" t="str">
            <v>No</v>
          </cell>
          <cell r="X129" t="str">
            <v>No</v>
          </cell>
          <cell r="Y129" t="str">
            <v>No</v>
          </cell>
          <cell r="AA129" t="str">
            <v>Yes</v>
          </cell>
          <cell r="AB129">
            <v>0.2</v>
          </cell>
          <cell r="AC129">
            <v>0.74</v>
          </cell>
          <cell r="AD129">
            <v>39.26</v>
          </cell>
          <cell r="AE129">
            <v>0.82539372499999997</v>
          </cell>
          <cell r="AF129">
            <v>0.83090732499999997</v>
          </cell>
        </row>
        <row r="130">
          <cell r="C130" t="str">
            <v>Austria</v>
          </cell>
          <cell r="D130" t="str">
            <v>UPC Austria [Austria]</v>
          </cell>
          <cell r="E130" t="str">
            <v>ADSL</v>
          </cell>
          <cell r="F130" t="str">
            <v>aDSL Solo Plus</v>
          </cell>
          <cell r="G130" t="str">
            <v>Up to</v>
          </cell>
          <cell r="H130">
            <v>16384</v>
          </cell>
          <cell r="I130" t="str">
            <v>Kbps</v>
          </cell>
          <cell r="J130">
            <v>16.384</v>
          </cell>
          <cell r="K130">
            <v>1024</v>
          </cell>
          <cell r="L130" t="str">
            <v>Kbps</v>
          </cell>
          <cell r="M130" t="str">
            <v>Unlimited</v>
          </cell>
          <cell r="P130" t="str">
            <v>EUR</v>
          </cell>
          <cell r="Q130">
            <v>0</v>
          </cell>
          <cell r="R130">
            <v>0</v>
          </cell>
          <cell r="S130">
            <v>33.049999999999997</v>
          </cell>
          <cell r="V130">
            <v>12</v>
          </cell>
          <cell r="W130" t="str">
            <v>No</v>
          </cell>
          <cell r="X130" t="str">
            <v>No</v>
          </cell>
          <cell r="Y130" t="str">
            <v>No</v>
          </cell>
          <cell r="AA130" t="str">
            <v>Yes</v>
          </cell>
          <cell r="AB130">
            <v>0.2</v>
          </cell>
          <cell r="AC130">
            <v>0.74</v>
          </cell>
          <cell r="AD130">
            <v>44.66</v>
          </cell>
          <cell r="AE130">
            <v>0.82539372499999997</v>
          </cell>
          <cell r="AF130">
            <v>0.83090732499999997</v>
          </cell>
        </row>
        <row r="131">
          <cell r="C131" t="str">
            <v>Austria</v>
          </cell>
          <cell r="D131" t="str">
            <v>UPC Austria [Austria]</v>
          </cell>
          <cell r="E131" t="str">
            <v>Cable</v>
          </cell>
          <cell r="F131" t="str">
            <v>Internet-Fix</v>
          </cell>
          <cell r="H131">
            <v>10240</v>
          </cell>
          <cell r="I131" t="str">
            <v>Kbps</v>
          </cell>
          <cell r="J131">
            <v>10.24</v>
          </cell>
          <cell r="K131">
            <v>1024</v>
          </cell>
          <cell r="L131" t="str">
            <v>Kbps</v>
          </cell>
          <cell r="M131" t="str">
            <v>Unlimited</v>
          </cell>
          <cell r="P131" t="str">
            <v>EUR</v>
          </cell>
          <cell r="Q131">
            <v>0</v>
          </cell>
          <cell r="R131">
            <v>0</v>
          </cell>
          <cell r="S131">
            <v>17.149999999999999</v>
          </cell>
          <cell r="V131">
            <v>24</v>
          </cell>
          <cell r="W131" t="str">
            <v>No</v>
          </cell>
          <cell r="X131" t="str">
            <v>No</v>
          </cell>
          <cell r="Y131" t="str">
            <v>No</v>
          </cell>
          <cell r="AA131" t="str">
            <v>Yes</v>
          </cell>
          <cell r="AB131">
            <v>0.2</v>
          </cell>
          <cell r="AC131">
            <v>0.74</v>
          </cell>
          <cell r="AD131">
            <v>23.18</v>
          </cell>
          <cell r="AE131">
            <v>0.82539372499999997</v>
          </cell>
          <cell r="AF131">
            <v>0.83090732499999997</v>
          </cell>
        </row>
        <row r="132">
          <cell r="C132" t="str">
            <v>Austria</v>
          </cell>
          <cell r="D132" t="str">
            <v>UPC Austria [Austria]</v>
          </cell>
          <cell r="E132" t="str">
            <v>Cable</v>
          </cell>
          <cell r="F132" t="str">
            <v>Super Fiber Power</v>
          </cell>
          <cell r="H132">
            <v>75</v>
          </cell>
          <cell r="I132" t="str">
            <v>Mbps</v>
          </cell>
          <cell r="J132">
            <v>75</v>
          </cell>
          <cell r="K132">
            <v>7.5</v>
          </cell>
          <cell r="L132" t="str">
            <v>Mbps</v>
          </cell>
          <cell r="M132" t="str">
            <v>Unlimited</v>
          </cell>
          <cell r="P132" t="str">
            <v>EUR</v>
          </cell>
          <cell r="Q132">
            <v>0</v>
          </cell>
          <cell r="R132">
            <v>0</v>
          </cell>
          <cell r="S132">
            <v>26.15</v>
          </cell>
          <cell r="T132">
            <v>21.15</v>
          </cell>
          <cell r="U132">
            <v>6</v>
          </cell>
          <cell r="V132">
            <v>24</v>
          </cell>
          <cell r="W132" t="str">
            <v>No</v>
          </cell>
          <cell r="X132" t="str">
            <v>No</v>
          </cell>
          <cell r="Y132" t="str">
            <v>No</v>
          </cell>
          <cell r="AA132" t="str">
            <v>Yes</v>
          </cell>
          <cell r="AB132">
            <v>0.2</v>
          </cell>
          <cell r="AC132">
            <v>0.74</v>
          </cell>
          <cell r="AD132">
            <v>35.340000000000003</v>
          </cell>
          <cell r="AE132">
            <v>0.82539372499999997</v>
          </cell>
          <cell r="AF132">
            <v>0.83090732499999997</v>
          </cell>
        </row>
        <row r="133">
          <cell r="C133" t="str">
            <v>Austria</v>
          </cell>
          <cell r="D133" t="str">
            <v>UPC Austria [Austria]</v>
          </cell>
          <cell r="E133" t="str">
            <v>Cable</v>
          </cell>
          <cell r="F133" t="str">
            <v>Ultra Fiber Power</v>
          </cell>
          <cell r="H133">
            <v>100</v>
          </cell>
          <cell r="I133" t="str">
            <v>Mbps</v>
          </cell>
          <cell r="J133">
            <v>150</v>
          </cell>
          <cell r="K133">
            <v>15</v>
          </cell>
          <cell r="L133" t="str">
            <v>Mbps</v>
          </cell>
          <cell r="M133" t="str">
            <v>Unlimited</v>
          </cell>
          <cell r="P133" t="str">
            <v>EUR</v>
          </cell>
          <cell r="Q133">
            <v>0</v>
          </cell>
          <cell r="R133">
            <v>0</v>
          </cell>
          <cell r="S133">
            <v>51.15</v>
          </cell>
          <cell r="V133">
            <v>12</v>
          </cell>
          <cell r="W133" t="str">
            <v>No</v>
          </cell>
          <cell r="X133" t="str">
            <v>No</v>
          </cell>
          <cell r="Y133" t="str">
            <v>No</v>
          </cell>
          <cell r="AA133" t="str">
            <v>Yes</v>
          </cell>
          <cell r="AB133">
            <v>0.2</v>
          </cell>
          <cell r="AC133">
            <v>0.74</v>
          </cell>
          <cell r="AD133">
            <v>69.12</v>
          </cell>
          <cell r="AE133">
            <v>0.82539372499999997</v>
          </cell>
          <cell r="AF133">
            <v>0.83090732499999997</v>
          </cell>
        </row>
        <row r="134">
          <cell r="C134" t="str">
            <v>Azerbaijan</v>
          </cell>
          <cell r="D134" t="str">
            <v>IntraNS [Azerbaijan]</v>
          </cell>
          <cell r="E134" t="str">
            <v>ADSL</v>
          </cell>
          <cell r="F134" t="str">
            <v>ADSL unlimited access</v>
          </cell>
          <cell r="H134">
            <v>512</v>
          </cell>
          <cell r="I134" t="str">
            <v>Kbps</v>
          </cell>
          <cell r="J134">
            <v>0.51200000000000001</v>
          </cell>
          <cell r="K134">
            <v>512</v>
          </cell>
          <cell r="L134" t="str">
            <v>Kbps</v>
          </cell>
          <cell r="M134">
            <v>30</v>
          </cell>
          <cell r="N134" t="str">
            <v>GB</v>
          </cell>
          <cell r="O134">
            <v>30</v>
          </cell>
          <cell r="P134" t="str">
            <v>AZN</v>
          </cell>
          <cell r="Q134">
            <v>15</v>
          </cell>
          <cell r="R134" t="str">
            <v>?</v>
          </cell>
          <cell r="S134">
            <v>44</v>
          </cell>
          <cell r="W134" t="str">
            <v>?</v>
          </cell>
          <cell r="X134" t="str">
            <v>No</v>
          </cell>
          <cell r="Y134" t="str">
            <v>No</v>
          </cell>
          <cell r="AA134" t="str">
            <v>No</v>
          </cell>
          <cell r="AB134">
            <v>0.18</v>
          </cell>
          <cell r="AC134">
            <v>0.8</v>
          </cell>
          <cell r="AD134">
            <v>55</v>
          </cell>
          <cell r="AE134">
            <v>0.35930663237598498</v>
          </cell>
          <cell r="AF134">
            <v>0.57356453100000004</v>
          </cell>
        </row>
        <row r="135">
          <cell r="C135" t="str">
            <v>Azerbaijan</v>
          </cell>
          <cell r="D135" t="str">
            <v>IntraNS [Azerbaijan]</v>
          </cell>
          <cell r="E135" t="str">
            <v>ADSL</v>
          </cell>
          <cell r="F135" t="str">
            <v>ADSL unlimited access</v>
          </cell>
          <cell r="H135">
            <v>1024</v>
          </cell>
          <cell r="I135" t="str">
            <v>Kbps</v>
          </cell>
          <cell r="J135">
            <v>1.024</v>
          </cell>
          <cell r="K135">
            <v>1024</v>
          </cell>
          <cell r="L135" t="str">
            <v>Kbps</v>
          </cell>
          <cell r="M135">
            <v>30</v>
          </cell>
          <cell r="N135" t="str">
            <v>GB</v>
          </cell>
          <cell r="O135">
            <v>30</v>
          </cell>
          <cell r="P135" t="str">
            <v>AZN</v>
          </cell>
          <cell r="Q135">
            <v>15</v>
          </cell>
          <cell r="R135" t="str">
            <v>?</v>
          </cell>
          <cell r="S135">
            <v>80</v>
          </cell>
          <cell r="W135" t="str">
            <v>?</v>
          </cell>
          <cell r="X135" t="str">
            <v>No</v>
          </cell>
          <cell r="Y135" t="str">
            <v>No</v>
          </cell>
          <cell r="AA135" t="str">
            <v>No</v>
          </cell>
          <cell r="AB135">
            <v>0.18</v>
          </cell>
          <cell r="AC135">
            <v>0.8</v>
          </cell>
          <cell r="AD135">
            <v>100</v>
          </cell>
          <cell r="AE135">
            <v>0.35930663237598498</v>
          </cell>
          <cell r="AF135">
            <v>0.57356453100000004</v>
          </cell>
        </row>
        <row r="136">
          <cell r="C136" t="str">
            <v>Azerbaijan</v>
          </cell>
          <cell r="D136" t="str">
            <v>IntraNS [Azerbaijan]</v>
          </cell>
          <cell r="E136" t="str">
            <v>ADSL</v>
          </cell>
          <cell r="F136" t="str">
            <v>ADSL unlimited access</v>
          </cell>
          <cell r="H136">
            <v>2048</v>
          </cell>
          <cell r="I136" t="str">
            <v>Kbps</v>
          </cell>
          <cell r="J136">
            <v>2.048</v>
          </cell>
          <cell r="K136">
            <v>1024</v>
          </cell>
          <cell r="L136" t="str">
            <v>Kbps</v>
          </cell>
          <cell r="M136">
            <v>30</v>
          </cell>
          <cell r="N136" t="str">
            <v>GB</v>
          </cell>
          <cell r="O136">
            <v>30</v>
          </cell>
          <cell r="P136" t="str">
            <v>AZN</v>
          </cell>
          <cell r="Q136">
            <v>15</v>
          </cell>
          <cell r="R136" t="str">
            <v>?</v>
          </cell>
          <cell r="S136">
            <v>140</v>
          </cell>
          <cell r="W136" t="str">
            <v>?</v>
          </cell>
          <cell r="X136" t="str">
            <v>No</v>
          </cell>
          <cell r="Y136" t="str">
            <v>No</v>
          </cell>
          <cell r="AA136" t="str">
            <v>No</v>
          </cell>
          <cell r="AB136">
            <v>0.18</v>
          </cell>
          <cell r="AC136">
            <v>0.8</v>
          </cell>
          <cell r="AD136">
            <v>175</v>
          </cell>
          <cell r="AE136">
            <v>0.35930663237598498</v>
          </cell>
          <cell r="AF136">
            <v>0.57356453100000004</v>
          </cell>
        </row>
        <row r="137">
          <cell r="C137" t="str">
            <v>Azerbaijan</v>
          </cell>
          <cell r="D137" t="str">
            <v>IntraNS [Azerbaijan]</v>
          </cell>
          <cell r="E137" t="str">
            <v>ADSL</v>
          </cell>
          <cell r="F137" t="str">
            <v>ADSL unlimited access</v>
          </cell>
          <cell r="H137">
            <v>3072</v>
          </cell>
          <cell r="I137" t="str">
            <v>Kbps</v>
          </cell>
          <cell r="J137">
            <v>3.0720000000000001</v>
          </cell>
          <cell r="K137">
            <v>1024</v>
          </cell>
          <cell r="L137" t="str">
            <v>Kbps</v>
          </cell>
          <cell r="M137">
            <v>30</v>
          </cell>
          <cell r="N137" t="str">
            <v>GB</v>
          </cell>
          <cell r="O137">
            <v>30</v>
          </cell>
          <cell r="P137" t="str">
            <v>AZN</v>
          </cell>
          <cell r="Q137">
            <v>15</v>
          </cell>
          <cell r="R137" t="str">
            <v>?</v>
          </cell>
          <cell r="S137">
            <v>240</v>
          </cell>
          <cell r="W137" t="str">
            <v>?</v>
          </cell>
          <cell r="X137" t="str">
            <v>No</v>
          </cell>
          <cell r="Y137" t="str">
            <v>No</v>
          </cell>
          <cell r="AA137" t="str">
            <v>No</v>
          </cell>
          <cell r="AB137">
            <v>0.18</v>
          </cell>
          <cell r="AC137">
            <v>0.8</v>
          </cell>
          <cell r="AD137">
            <v>300</v>
          </cell>
          <cell r="AE137">
            <v>0.35930663237598498</v>
          </cell>
          <cell r="AF137">
            <v>0.57356453100000004</v>
          </cell>
        </row>
        <row r="138">
          <cell r="C138" t="str">
            <v>Azerbaijan</v>
          </cell>
          <cell r="D138" t="str">
            <v>IntraNS [Azerbaijan]</v>
          </cell>
          <cell r="E138" t="str">
            <v>ADSL</v>
          </cell>
          <cell r="F138" t="str">
            <v>ADSL unlimited access</v>
          </cell>
          <cell r="H138">
            <v>4096</v>
          </cell>
          <cell r="I138" t="str">
            <v>Kbps</v>
          </cell>
          <cell r="J138">
            <v>4.0960000000000001</v>
          </cell>
          <cell r="K138">
            <v>1024</v>
          </cell>
          <cell r="L138" t="str">
            <v>Kbps</v>
          </cell>
          <cell r="M138">
            <v>30</v>
          </cell>
          <cell r="N138" t="str">
            <v>GB</v>
          </cell>
          <cell r="O138">
            <v>30</v>
          </cell>
          <cell r="P138" t="str">
            <v>AZN</v>
          </cell>
          <cell r="Q138">
            <v>15</v>
          </cell>
          <cell r="R138" t="str">
            <v>?</v>
          </cell>
          <cell r="S138">
            <v>320</v>
          </cell>
          <cell r="W138" t="str">
            <v>?</v>
          </cell>
          <cell r="X138" t="str">
            <v>No</v>
          </cell>
          <cell r="Y138" t="str">
            <v>No</v>
          </cell>
          <cell r="AA138" t="str">
            <v>No</v>
          </cell>
          <cell r="AB138">
            <v>0.18</v>
          </cell>
          <cell r="AC138">
            <v>0.8</v>
          </cell>
          <cell r="AD138">
            <v>400</v>
          </cell>
          <cell r="AE138">
            <v>0.35930663237598498</v>
          </cell>
          <cell r="AF138">
            <v>0.57356453100000004</v>
          </cell>
        </row>
        <row r="139">
          <cell r="C139" t="str">
            <v>Bangladesh</v>
          </cell>
          <cell r="D139" t="str">
            <v>BTCL [Bangladesh]</v>
          </cell>
          <cell r="E139" t="str">
            <v>ADSL</v>
          </cell>
          <cell r="F139" t="str">
            <v>Super saver: Volume based package</v>
          </cell>
          <cell r="H139">
            <v>256</v>
          </cell>
          <cell r="I139" t="str">
            <v>Kbps</v>
          </cell>
          <cell r="J139">
            <v>0.25600000000000001</v>
          </cell>
          <cell r="M139">
            <v>2</v>
          </cell>
          <cell r="N139" t="str">
            <v>GB</v>
          </cell>
          <cell r="O139">
            <v>2</v>
          </cell>
          <cell r="P139" t="str">
            <v>BDT</v>
          </cell>
          <cell r="Q139">
            <v>400</v>
          </cell>
          <cell r="R139">
            <v>2000</v>
          </cell>
          <cell r="S139">
            <v>300</v>
          </cell>
          <cell r="W139" t="str">
            <v>Yes</v>
          </cell>
          <cell r="X139" t="str">
            <v>No</v>
          </cell>
          <cell r="Y139" t="str">
            <v>No</v>
          </cell>
          <cell r="AA139" t="str">
            <v>No</v>
          </cell>
          <cell r="AB139">
            <v>0.15</v>
          </cell>
          <cell r="AC139">
            <v>79</v>
          </cell>
          <cell r="AD139">
            <v>3.8</v>
          </cell>
          <cell r="AE139">
            <v>24.676770752409698</v>
          </cell>
          <cell r="AF139">
            <v>32.064109449999997</v>
          </cell>
        </row>
        <row r="140">
          <cell r="C140" t="str">
            <v>Bangladesh</v>
          </cell>
          <cell r="D140" t="str">
            <v>BTCL [Bangladesh]</v>
          </cell>
          <cell r="E140" t="str">
            <v>ADSL</v>
          </cell>
          <cell r="F140" t="str">
            <v>Standard: Volume based package</v>
          </cell>
          <cell r="H140">
            <v>512</v>
          </cell>
          <cell r="I140" t="str">
            <v>Kbps</v>
          </cell>
          <cell r="J140">
            <v>0.51200000000000001</v>
          </cell>
          <cell r="M140">
            <v>5</v>
          </cell>
          <cell r="N140" t="str">
            <v>GB</v>
          </cell>
          <cell r="O140">
            <v>5</v>
          </cell>
          <cell r="P140" t="str">
            <v>BDT</v>
          </cell>
          <cell r="Q140">
            <v>400</v>
          </cell>
          <cell r="R140">
            <v>2000</v>
          </cell>
          <cell r="S140">
            <v>500</v>
          </cell>
          <cell r="W140" t="str">
            <v>Yes</v>
          </cell>
          <cell r="X140" t="str">
            <v>No</v>
          </cell>
          <cell r="Y140" t="str">
            <v>No</v>
          </cell>
          <cell r="AA140" t="str">
            <v>No</v>
          </cell>
          <cell r="AB140">
            <v>0.15</v>
          </cell>
          <cell r="AC140">
            <v>79</v>
          </cell>
          <cell r="AD140">
            <v>6.33</v>
          </cell>
          <cell r="AE140">
            <v>24.676770752409698</v>
          </cell>
          <cell r="AF140">
            <v>32.064109449999997</v>
          </cell>
        </row>
        <row r="141">
          <cell r="C141" t="str">
            <v>Bangladesh</v>
          </cell>
          <cell r="D141" t="str">
            <v>BTCL [Bangladesh]</v>
          </cell>
          <cell r="E141" t="str">
            <v>ADSL</v>
          </cell>
          <cell r="F141" t="str">
            <v>Premium: Volume based package</v>
          </cell>
          <cell r="H141">
            <v>1</v>
          </cell>
          <cell r="I141" t="str">
            <v>Mbps</v>
          </cell>
          <cell r="J141">
            <v>1</v>
          </cell>
          <cell r="M141">
            <v>12</v>
          </cell>
          <cell r="N141" t="str">
            <v>GB</v>
          </cell>
          <cell r="O141">
            <v>12</v>
          </cell>
          <cell r="P141" t="str">
            <v>BDT</v>
          </cell>
          <cell r="Q141">
            <v>400</v>
          </cell>
          <cell r="R141">
            <v>2000</v>
          </cell>
          <cell r="S141">
            <v>1000</v>
          </cell>
          <cell r="W141" t="str">
            <v>Yes</v>
          </cell>
          <cell r="X141" t="str">
            <v>No</v>
          </cell>
          <cell r="Y141" t="str">
            <v>No</v>
          </cell>
          <cell r="AA141" t="str">
            <v>No</v>
          </cell>
          <cell r="AB141">
            <v>0.15</v>
          </cell>
          <cell r="AC141">
            <v>79</v>
          </cell>
          <cell r="AD141">
            <v>12.66</v>
          </cell>
          <cell r="AE141">
            <v>24.676770752409698</v>
          </cell>
          <cell r="AF141">
            <v>32.064109449999997</v>
          </cell>
        </row>
        <row r="142">
          <cell r="C142" t="str">
            <v>Bangladesh</v>
          </cell>
          <cell r="D142" t="str">
            <v>BTCL [Bangladesh]</v>
          </cell>
          <cell r="E142" t="str">
            <v>ADSL</v>
          </cell>
          <cell r="F142" t="str">
            <v>Express: Volume based package</v>
          </cell>
          <cell r="H142">
            <v>1</v>
          </cell>
          <cell r="I142" t="str">
            <v>Mbps</v>
          </cell>
          <cell r="J142">
            <v>1</v>
          </cell>
          <cell r="M142">
            <v>30</v>
          </cell>
          <cell r="N142" t="str">
            <v>GB</v>
          </cell>
          <cell r="O142">
            <v>30</v>
          </cell>
          <cell r="P142" t="str">
            <v>BDT</v>
          </cell>
          <cell r="Q142">
            <v>400</v>
          </cell>
          <cell r="R142">
            <v>2000</v>
          </cell>
          <cell r="S142">
            <v>1800</v>
          </cell>
          <cell r="W142" t="str">
            <v>Yes</v>
          </cell>
          <cell r="X142" t="str">
            <v>No</v>
          </cell>
          <cell r="Y142" t="str">
            <v>No</v>
          </cell>
          <cell r="AA142" t="str">
            <v>No</v>
          </cell>
          <cell r="AB142">
            <v>0.15</v>
          </cell>
          <cell r="AC142">
            <v>79</v>
          </cell>
          <cell r="AD142">
            <v>22.78</v>
          </cell>
          <cell r="AE142">
            <v>24.676770752409698</v>
          </cell>
          <cell r="AF142">
            <v>32.064109449999997</v>
          </cell>
        </row>
        <row r="143">
          <cell r="C143" t="str">
            <v>Bangladesh</v>
          </cell>
          <cell r="D143" t="str">
            <v>BTCL [Bangladesh]</v>
          </cell>
          <cell r="E143" t="str">
            <v>ADSL</v>
          </cell>
          <cell r="F143" t="str">
            <v>Bcube Infinity-128: 24-hour unlimited package</v>
          </cell>
          <cell r="H143">
            <v>128</v>
          </cell>
          <cell r="I143" t="str">
            <v>Kbps</v>
          </cell>
          <cell r="J143">
            <v>0.128</v>
          </cell>
          <cell r="M143" t="str">
            <v>Unlimited</v>
          </cell>
          <cell r="P143" t="str">
            <v>BDT</v>
          </cell>
          <cell r="Q143">
            <v>400</v>
          </cell>
          <cell r="R143">
            <v>2000</v>
          </cell>
          <cell r="S143">
            <v>450</v>
          </cell>
          <cell r="W143" t="str">
            <v>Yes</v>
          </cell>
          <cell r="X143" t="str">
            <v>No</v>
          </cell>
          <cell r="Y143" t="str">
            <v>No</v>
          </cell>
          <cell r="AA143" t="str">
            <v>No</v>
          </cell>
          <cell r="AB143">
            <v>0.15</v>
          </cell>
          <cell r="AC143">
            <v>79</v>
          </cell>
          <cell r="AD143">
            <v>5.7</v>
          </cell>
          <cell r="AE143">
            <v>24.676770752409698</v>
          </cell>
          <cell r="AF143">
            <v>32.064109449999997</v>
          </cell>
        </row>
        <row r="144">
          <cell r="C144" t="str">
            <v>Bangladesh</v>
          </cell>
          <cell r="D144" t="str">
            <v>BTCL [Bangladesh]</v>
          </cell>
          <cell r="E144" t="str">
            <v>ADSL</v>
          </cell>
          <cell r="F144" t="str">
            <v>Bcube Infinity-256: 24-hour unlimited package</v>
          </cell>
          <cell r="H144">
            <v>256</v>
          </cell>
          <cell r="I144" t="str">
            <v>Kbps</v>
          </cell>
          <cell r="J144">
            <v>0.25600000000000001</v>
          </cell>
          <cell r="M144" t="str">
            <v>Unlimited</v>
          </cell>
          <cell r="P144" t="str">
            <v>BDT</v>
          </cell>
          <cell r="Q144">
            <v>400</v>
          </cell>
          <cell r="R144">
            <v>2000</v>
          </cell>
          <cell r="S144">
            <v>750</v>
          </cell>
          <cell r="W144" t="str">
            <v>Yes</v>
          </cell>
          <cell r="X144" t="str">
            <v>No</v>
          </cell>
          <cell r="Y144" t="str">
            <v>No</v>
          </cell>
          <cell r="AA144" t="str">
            <v>No</v>
          </cell>
          <cell r="AB144">
            <v>0.15</v>
          </cell>
          <cell r="AC144">
            <v>79</v>
          </cell>
          <cell r="AD144">
            <v>9.49</v>
          </cell>
          <cell r="AE144">
            <v>24.676770752409698</v>
          </cell>
          <cell r="AF144">
            <v>32.064109449999997</v>
          </cell>
        </row>
        <row r="145">
          <cell r="C145" t="str">
            <v>Bangladesh</v>
          </cell>
          <cell r="D145" t="str">
            <v>BTCL [Bangladesh]</v>
          </cell>
          <cell r="E145" t="str">
            <v>ADSL</v>
          </cell>
          <cell r="F145" t="str">
            <v>Bcube Infinity-512: 24-hour unlimited package</v>
          </cell>
          <cell r="H145">
            <v>512</v>
          </cell>
          <cell r="I145" t="str">
            <v>Kbps</v>
          </cell>
          <cell r="J145">
            <v>0.51200000000000001</v>
          </cell>
          <cell r="M145" t="str">
            <v>Unlimited</v>
          </cell>
          <cell r="P145" t="str">
            <v>BDT</v>
          </cell>
          <cell r="Q145">
            <v>400</v>
          </cell>
          <cell r="R145">
            <v>2000</v>
          </cell>
          <cell r="S145">
            <v>1150</v>
          </cell>
          <cell r="W145" t="str">
            <v>Yes</v>
          </cell>
          <cell r="X145" t="str">
            <v>No</v>
          </cell>
          <cell r="Y145" t="str">
            <v>No</v>
          </cell>
          <cell r="AA145" t="str">
            <v>No</v>
          </cell>
          <cell r="AB145">
            <v>0.15</v>
          </cell>
          <cell r="AC145">
            <v>79</v>
          </cell>
          <cell r="AD145">
            <v>14.56</v>
          </cell>
          <cell r="AE145">
            <v>24.676770752409698</v>
          </cell>
          <cell r="AF145">
            <v>32.064109449999997</v>
          </cell>
        </row>
        <row r="146">
          <cell r="C146" t="str">
            <v>Bangladesh</v>
          </cell>
          <cell r="D146" t="str">
            <v>BTCL [Bangladesh]</v>
          </cell>
          <cell r="E146" t="str">
            <v>ADSL</v>
          </cell>
          <cell r="F146" t="str">
            <v>Bcube Infinity-1024: 24-hour unlimited package</v>
          </cell>
          <cell r="H146">
            <v>1</v>
          </cell>
          <cell r="I146" t="str">
            <v>Mbps</v>
          </cell>
          <cell r="J146">
            <v>1</v>
          </cell>
          <cell r="M146" t="str">
            <v>Unlimited</v>
          </cell>
          <cell r="P146" t="str">
            <v>BDT</v>
          </cell>
          <cell r="Q146">
            <v>400</v>
          </cell>
          <cell r="R146">
            <v>2000</v>
          </cell>
          <cell r="S146">
            <v>2000</v>
          </cell>
          <cell r="W146" t="str">
            <v>Yes</v>
          </cell>
          <cell r="X146" t="str">
            <v>No</v>
          </cell>
          <cell r="Y146" t="str">
            <v>No</v>
          </cell>
          <cell r="AA146" t="str">
            <v>No</v>
          </cell>
          <cell r="AB146">
            <v>0.15</v>
          </cell>
          <cell r="AC146">
            <v>79</v>
          </cell>
          <cell r="AD146">
            <v>25.32</v>
          </cell>
          <cell r="AE146">
            <v>24.676770752409698</v>
          </cell>
          <cell r="AF146">
            <v>32.064109449999997</v>
          </cell>
        </row>
        <row r="147">
          <cell r="C147" t="str">
            <v>Bangladesh</v>
          </cell>
          <cell r="D147" t="str">
            <v>InTech Online [Bangladesh]</v>
          </cell>
          <cell r="E147" t="str">
            <v>ADSL</v>
          </cell>
          <cell r="F147" t="str">
            <v>InTech regular</v>
          </cell>
          <cell r="G147" t="str">
            <v>Up to</v>
          </cell>
          <cell r="H147">
            <v>32</v>
          </cell>
          <cell r="I147" t="str">
            <v>Kbps</v>
          </cell>
          <cell r="J147">
            <v>3.2000000000000001E-2</v>
          </cell>
          <cell r="K147">
            <v>48</v>
          </cell>
          <cell r="L147" t="str">
            <v>Kbps</v>
          </cell>
          <cell r="P147" t="str">
            <v>BDT</v>
          </cell>
          <cell r="Q147">
            <v>7000</v>
          </cell>
          <cell r="R147">
            <v>0</v>
          </cell>
          <cell r="S147">
            <v>3500</v>
          </cell>
          <cell r="W147" t="str">
            <v>Yes</v>
          </cell>
          <cell r="X147" t="str">
            <v>No</v>
          </cell>
          <cell r="Y147" t="str">
            <v>No</v>
          </cell>
          <cell r="AA147" t="str">
            <v>No</v>
          </cell>
          <cell r="AB147">
            <v>0.15</v>
          </cell>
          <cell r="AC147">
            <v>79</v>
          </cell>
          <cell r="AD147">
            <v>44.3</v>
          </cell>
          <cell r="AE147">
            <v>24.676770752409698</v>
          </cell>
          <cell r="AF147">
            <v>32.064109449999997</v>
          </cell>
        </row>
        <row r="148">
          <cell r="C148" t="str">
            <v>Bangladesh</v>
          </cell>
          <cell r="D148" t="str">
            <v>InTech Online [Bangladesh]</v>
          </cell>
          <cell r="E148" t="str">
            <v>ADSL</v>
          </cell>
          <cell r="F148" t="str">
            <v>InTech prime</v>
          </cell>
          <cell r="G148" t="str">
            <v>Up to</v>
          </cell>
          <cell r="H148">
            <v>64</v>
          </cell>
          <cell r="I148" t="str">
            <v>Kbps</v>
          </cell>
          <cell r="J148">
            <v>6.4000000000000001E-2</v>
          </cell>
          <cell r="K148">
            <v>48</v>
          </cell>
          <cell r="L148" t="str">
            <v>Kbps</v>
          </cell>
          <cell r="P148" t="str">
            <v>BDT</v>
          </cell>
          <cell r="Q148">
            <v>7000</v>
          </cell>
          <cell r="R148">
            <v>0</v>
          </cell>
          <cell r="S148">
            <v>7000</v>
          </cell>
          <cell r="W148" t="str">
            <v>Yes</v>
          </cell>
          <cell r="X148" t="str">
            <v>No</v>
          </cell>
          <cell r="Y148" t="str">
            <v>No</v>
          </cell>
          <cell r="AA148" t="str">
            <v>No</v>
          </cell>
          <cell r="AB148">
            <v>0.15</v>
          </cell>
          <cell r="AC148">
            <v>79</v>
          </cell>
          <cell r="AD148">
            <v>88.61</v>
          </cell>
          <cell r="AE148">
            <v>24.676770752409698</v>
          </cell>
          <cell r="AF148">
            <v>32.064109449999997</v>
          </cell>
        </row>
        <row r="149">
          <cell r="C149" t="str">
            <v>Bangladesh</v>
          </cell>
          <cell r="D149" t="str">
            <v>InTech Online [Bangladesh]</v>
          </cell>
          <cell r="E149" t="str">
            <v>ADSL</v>
          </cell>
          <cell r="F149" t="str">
            <v>InTech supreme</v>
          </cell>
          <cell r="G149" t="str">
            <v>Up to</v>
          </cell>
          <cell r="H149">
            <v>128</v>
          </cell>
          <cell r="I149" t="str">
            <v>Kbps</v>
          </cell>
          <cell r="J149">
            <v>0.128</v>
          </cell>
          <cell r="K149">
            <v>48</v>
          </cell>
          <cell r="L149" t="str">
            <v>Kbps</v>
          </cell>
          <cell r="P149" t="str">
            <v>BDT</v>
          </cell>
          <cell r="Q149">
            <v>7000</v>
          </cell>
          <cell r="R149">
            <v>0</v>
          </cell>
          <cell r="S149">
            <v>14000</v>
          </cell>
          <cell r="W149" t="str">
            <v>Yes</v>
          </cell>
          <cell r="X149" t="str">
            <v>No</v>
          </cell>
          <cell r="Y149" t="str">
            <v>No</v>
          </cell>
          <cell r="AA149" t="str">
            <v>No</v>
          </cell>
          <cell r="AB149">
            <v>0.15</v>
          </cell>
          <cell r="AC149">
            <v>79</v>
          </cell>
          <cell r="AD149">
            <v>177.22</v>
          </cell>
          <cell r="AE149">
            <v>24.676770752409698</v>
          </cell>
          <cell r="AF149">
            <v>32.064109449999997</v>
          </cell>
        </row>
        <row r="150">
          <cell r="C150" t="str">
            <v>Bangladesh</v>
          </cell>
          <cell r="D150" t="str">
            <v>InTech Online [Bangladesh]</v>
          </cell>
          <cell r="E150" t="str">
            <v>ADSL</v>
          </cell>
          <cell r="F150" t="str">
            <v>InTech single user</v>
          </cell>
          <cell r="G150" t="str">
            <v>Up to</v>
          </cell>
          <cell r="H150">
            <v>44</v>
          </cell>
          <cell r="I150" t="str">
            <v>Kbps</v>
          </cell>
          <cell r="J150">
            <v>4.3999999999999997E-2</v>
          </cell>
          <cell r="K150">
            <v>48</v>
          </cell>
          <cell r="L150" t="str">
            <v>Kbps</v>
          </cell>
          <cell r="P150" t="str">
            <v>BDT</v>
          </cell>
          <cell r="Q150">
            <v>2000</v>
          </cell>
          <cell r="R150">
            <v>0</v>
          </cell>
          <cell r="S150">
            <v>1000</v>
          </cell>
          <cell r="W150" t="str">
            <v>Yes</v>
          </cell>
          <cell r="X150" t="str">
            <v>No</v>
          </cell>
          <cell r="Y150" t="str">
            <v>No</v>
          </cell>
          <cell r="AA150" t="str">
            <v>No</v>
          </cell>
          <cell r="AB150">
            <v>0.15</v>
          </cell>
          <cell r="AC150">
            <v>79</v>
          </cell>
          <cell r="AD150">
            <v>12.66</v>
          </cell>
          <cell r="AE150">
            <v>24.676770752409698</v>
          </cell>
          <cell r="AF150">
            <v>32.064109449999997</v>
          </cell>
        </row>
        <row r="151">
          <cell r="C151" t="str">
            <v>Bangladesh</v>
          </cell>
          <cell r="D151" t="str">
            <v>Link3 [Bangladesh]</v>
          </cell>
          <cell r="E151" t="str">
            <v>FTTH</v>
          </cell>
          <cell r="F151" t="str">
            <v>1 Mbps Unlimited</v>
          </cell>
          <cell r="H151">
            <v>1</v>
          </cell>
          <cell r="I151" t="str">
            <v>Mbps</v>
          </cell>
          <cell r="J151">
            <v>1</v>
          </cell>
          <cell r="P151" t="str">
            <v>BDT</v>
          </cell>
          <cell r="Q151" t="str">
            <v>?</v>
          </cell>
          <cell r="R151" t="str">
            <v>?</v>
          </cell>
          <cell r="S151">
            <v>1400</v>
          </cell>
          <cell r="W151" t="str">
            <v>No</v>
          </cell>
          <cell r="X151" t="str">
            <v>No</v>
          </cell>
          <cell r="Y151" t="str">
            <v>No</v>
          </cell>
          <cell r="AA151" t="str">
            <v>?</v>
          </cell>
          <cell r="AB151">
            <v>0.15</v>
          </cell>
          <cell r="AC151">
            <v>79</v>
          </cell>
          <cell r="AD151">
            <v>17.72</v>
          </cell>
          <cell r="AE151">
            <v>24.676770752409698</v>
          </cell>
          <cell r="AF151">
            <v>32.064109449999997</v>
          </cell>
        </row>
        <row r="152">
          <cell r="C152" t="str">
            <v>Bangladesh</v>
          </cell>
          <cell r="D152" t="str">
            <v>Link3 [Bangladesh]</v>
          </cell>
          <cell r="E152" t="str">
            <v>FTTH</v>
          </cell>
          <cell r="F152" t="str">
            <v>2.5 Mbps Unlimited</v>
          </cell>
          <cell r="H152">
            <v>2.5</v>
          </cell>
          <cell r="I152" t="str">
            <v>Mbps</v>
          </cell>
          <cell r="J152">
            <v>2.5</v>
          </cell>
          <cell r="P152" t="str">
            <v>BDT</v>
          </cell>
          <cell r="Q152" t="str">
            <v>?</v>
          </cell>
          <cell r="R152" t="str">
            <v>?</v>
          </cell>
          <cell r="S152">
            <v>3500</v>
          </cell>
          <cell r="W152" t="str">
            <v>No</v>
          </cell>
          <cell r="X152" t="str">
            <v>No</v>
          </cell>
          <cell r="Y152" t="str">
            <v>No</v>
          </cell>
          <cell r="AA152" t="str">
            <v>?</v>
          </cell>
          <cell r="AB152">
            <v>0.15</v>
          </cell>
          <cell r="AC152">
            <v>79</v>
          </cell>
          <cell r="AD152">
            <v>44.3</v>
          </cell>
          <cell r="AE152">
            <v>24.676770752409698</v>
          </cell>
          <cell r="AF152">
            <v>32.064109449999997</v>
          </cell>
        </row>
        <row r="153">
          <cell r="C153" t="str">
            <v>Bangladesh</v>
          </cell>
          <cell r="D153" t="str">
            <v>Link3 [Bangladesh]</v>
          </cell>
          <cell r="E153" t="str">
            <v>FTTH</v>
          </cell>
          <cell r="F153" t="str">
            <v>4 Mbps Unlimited</v>
          </cell>
          <cell r="H153">
            <v>4</v>
          </cell>
          <cell r="I153" t="str">
            <v>Mbps</v>
          </cell>
          <cell r="J153">
            <v>4</v>
          </cell>
          <cell r="P153" t="str">
            <v>BDT</v>
          </cell>
          <cell r="Q153" t="str">
            <v>?</v>
          </cell>
          <cell r="R153" t="str">
            <v>?</v>
          </cell>
          <cell r="S153">
            <v>9000</v>
          </cell>
          <cell r="W153" t="str">
            <v>No</v>
          </cell>
          <cell r="X153" t="str">
            <v>No</v>
          </cell>
          <cell r="Y153" t="str">
            <v>No</v>
          </cell>
          <cell r="AA153" t="str">
            <v>?</v>
          </cell>
          <cell r="AB153">
            <v>0.15</v>
          </cell>
          <cell r="AC153">
            <v>79</v>
          </cell>
          <cell r="AD153">
            <v>113.92</v>
          </cell>
          <cell r="AE153">
            <v>24.676770752409698</v>
          </cell>
          <cell r="AF153">
            <v>32.064109449999997</v>
          </cell>
        </row>
        <row r="154">
          <cell r="C154" t="str">
            <v>Belarus</v>
          </cell>
          <cell r="D154" t="str">
            <v>Beltelecom [Belarus]</v>
          </cell>
          <cell r="E154" t="str">
            <v>WiMax</v>
          </cell>
          <cell r="F154" t="str">
            <v>Homebody Plus</v>
          </cell>
          <cell r="G154" t="str">
            <v>Up to</v>
          </cell>
          <cell r="H154">
            <v>2048</v>
          </cell>
          <cell r="I154" t="str">
            <v>Kbps</v>
          </cell>
          <cell r="J154">
            <v>2.048</v>
          </cell>
          <cell r="K154">
            <v>512</v>
          </cell>
          <cell r="L154" t="str">
            <v>Kbps</v>
          </cell>
          <cell r="P154" t="str">
            <v>BYR</v>
          </cell>
          <cell r="Q154" t="str">
            <v>?</v>
          </cell>
          <cell r="R154" t="str">
            <v>?</v>
          </cell>
          <cell r="S154">
            <v>116100</v>
          </cell>
          <cell r="W154" t="str">
            <v>No</v>
          </cell>
          <cell r="X154" t="str">
            <v>No</v>
          </cell>
          <cell r="Y154" t="str">
            <v>No</v>
          </cell>
          <cell r="AA154" t="str">
            <v>Yes</v>
          </cell>
          <cell r="AB154">
            <v>0.2</v>
          </cell>
          <cell r="AC154">
            <v>9080</v>
          </cell>
          <cell r="AD154">
            <v>12.79</v>
          </cell>
          <cell r="AE154">
            <v>3246.76113061366</v>
          </cell>
          <cell r="AF154">
            <v>3635.8840660000001</v>
          </cell>
        </row>
        <row r="155">
          <cell r="C155" t="str">
            <v>Belarus</v>
          </cell>
          <cell r="D155" t="str">
            <v>Beltelecom [Belarus]</v>
          </cell>
          <cell r="E155" t="str">
            <v>WiMax</v>
          </cell>
          <cell r="F155" t="str">
            <v>Homebody XXL</v>
          </cell>
          <cell r="G155" t="str">
            <v>Up to</v>
          </cell>
          <cell r="H155">
            <v>3072</v>
          </cell>
          <cell r="I155" t="str">
            <v>Kbps</v>
          </cell>
          <cell r="J155">
            <v>3.0720000000000001</v>
          </cell>
          <cell r="K155">
            <v>512</v>
          </cell>
          <cell r="L155" t="str">
            <v>Kbps</v>
          </cell>
          <cell r="P155" t="str">
            <v>BYR</v>
          </cell>
          <cell r="Q155" t="str">
            <v>?</v>
          </cell>
          <cell r="R155" t="str">
            <v>?</v>
          </cell>
          <cell r="S155">
            <v>145200</v>
          </cell>
          <cell r="W155" t="str">
            <v>No</v>
          </cell>
          <cell r="X155" t="str">
            <v>No</v>
          </cell>
          <cell r="Y155" t="str">
            <v>No</v>
          </cell>
          <cell r="AA155" t="str">
            <v>Yes</v>
          </cell>
          <cell r="AB155">
            <v>0.2</v>
          </cell>
          <cell r="AC155">
            <v>9080</v>
          </cell>
          <cell r="AD155">
            <v>15.99</v>
          </cell>
          <cell r="AE155">
            <v>3246.76113061366</v>
          </cell>
          <cell r="AF155">
            <v>3635.8840660000001</v>
          </cell>
        </row>
        <row r="156">
          <cell r="C156" t="str">
            <v>Belarus</v>
          </cell>
          <cell r="D156" t="str">
            <v>Beltelecom [Belarus]</v>
          </cell>
          <cell r="E156" t="str">
            <v>WiMax</v>
          </cell>
          <cell r="F156" t="str">
            <v>Comfort Standard</v>
          </cell>
          <cell r="J156">
            <v>0</v>
          </cell>
          <cell r="M156">
            <v>4</v>
          </cell>
          <cell r="N156" t="str">
            <v>GB</v>
          </cell>
          <cell r="O156">
            <v>4</v>
          </cell>
          <cell r="P156" t="str">
            <v>BYR</v>
          </cell>
          <cell r="Q156" t="str">
            <v>?</v>
          </cell>
          <cell r="R156" t="str">
            <v>?</v>
          </cell>
          <cell r="S156">
            <v>56100</v>
          </cell>
          <cell r="W156" t="str">
            <v>No</v>
          </cell>
          <cell r="X156" t="str">
            <v>No</v>
          </cell>
          <cell r="Y156" t="str">
            <v>No</v>
          </cell>
          <cell r="AA156" t="str">
            <v>Yes</v>
          </cell>
          <cell r="AB156">
            <v>0.2</v>
          </cell>
          <cell r="AC156">
            <v>9080</v>
          </cell>
          <cell r="AD156">
            <v>6.18</v>
          </cell>
          <cell r="AE156">
            <v>3246.76113061366</v>
          </cell>
          <cell r="AF156">
            <v>3635.8840660000001</v>
          </cell>
        </row>
        <row r="157">
          <cell r="C157" t="str">
            <v>Belarus</v>
          </cell>
          <cell r="D157" t="str">
            <v>Beltelecom [Belarus]</v>
          </cell>
          <cell r="E157" t="str">
            <v>WiMax</v>
          </cell>
          <cell r="F157" t="str">
            <v>Comfort Express</v>
          </cell>
          <cell r="J157">
            <v>0</v>
          </cell>
          <cell r="M157">
            <v>10</v>
          </cell>
          <cell r="N157" t="str">
            <v>GB</v>
          </cell>
          <cell r="O157">
            <v>10</v>
          </cell>
          <cell r="P157" t="str">
            <v>BYR</v>
          </cell>
          <cell r="Q157" t="str">
            <v>?</v>
          </cell>
          <cell r="R157" t="str">
            <v>?</v>
          </cell>
          <cell r="S157">
            <v>75900</v>
          </cell>
          <cell r="W157" t="str">
            <v>No</v>
          </cell>
          <cell r="X157" t="str">
            <v>No</v>
          </cell>
          <cell r="Y157" t="str">
            <v>No</v>
          </cell>
          <cell r="AA157" t="str">
            <v>Yes</v>
          </cell>
          <cell r="AB157">
            <v>0.2</v>
          </cell>
          <cell r="AC157">
            <v>9080</v>
          </cell>
          <cell r="AD157">
            <v>8.36</v>
          </cell>
          <cell r="AE157">
            <v>3246.76113061366</v>
          </cell>
          <cell r="AF157">
            <v>3635.8840660000001</v>
          </cell>
        </row>
        <row r="158">
          <cell r="C158" t="str">
            <v>Belgium</v>
          </cell>
          <cell r="D158" t="str">
            <v>Belgacom [Belgium]</v>
          </cell>
          <cell r="E158" t="str">
            <v>FTTC</v>
          </cell>
          <cell r="F158" t="str">
            <v>Belgacom internet everywhere Start</v>
          </cell>
          <cell r="H158">
            <v>50</v>
          </cell>
          <cell r="I158" t="str">
            <v>Mbps</v>
          </cell>
          <cell r="J158">
            <v>50</v>
          </cell>
          <cell r="K158">
            <v>2.5</v>
          </cell>
          <cell r="L158" t="str">
            <v>Mbps</v>
          </cell>
          <cell r="M158">
            <v>50</v>
          </cell>
          <cell r="N158" t="str">
            <v>GB</v>
          </cell>
          <cell r="O158">
            <v>50</v>
          </cell>
          <cell r="P158" t="str">
            <v>EUR</v>
          </cell>
          <cell r="Q158" t="str">
            <v>?</v>
          </cell>
          <cell r="R158" t="str">
            <v>?</v>
          </cell>
          <cell r="S158">
            <v>24.95</v>
          </cell>
          <cell r="W158" t="str">
            <v>No</v>
          </cell>
          <cell r="X158" t="str">
            <v>No</v>
          </cell>
          <cell r="Y158" t="str">
            <v>No</v>
          </cell>
          <cell r="AA158" t="str">
            <v>Yes</v>
          </cell>
          <cell r="AB158">
            <v>0.21</v>
          </cell>
          <cell r="AC158">
            <v>0.74</v>
          </cell>
          <cell r="AD158">
            <v>33.72</v>
          </cell>
          <cell r="AE158">
            <v>0.83265643099999997</v>
          </cell>
          <cell r="AF158">
            <v>0.84864837800000004</v>
          </cell>
        </row>
        <row r="159">
          <cell r="C159" t="str">
            <v>Belgium</v>
          </cell>
          <cell r="D159" t="str">
            <v>Belgacom [Belgium]</v>
          </cell>
          <cell r="E159" t="str">
            <v>FTTC</v>
          </cell>
          <cell r="F159" t="str">
            <v>Belgacom internet everywhere Comfort</v>
          </cell>
          <cell r="H159">
            <v>50</v>
          </cell>
          <cell r="I159" t="str">
            <v>Mbps</v>
          </cell>
          <cell r="J159">
            <v>50</v>
          </cell>
          <cell r="K159">
            <v>3</v>
          </cell>
          <cell r="L159" t="str">
            <v>Mbps</v>
          </cell>
          <cell r="M159">
            <v>150</v>
          </cell>
          <cell r="N159" t="str">
            <v>GB</v>
          </cell>
          <cell r="O159">
            <v>150</v>
          </cell>
          <cell r="P159" t="str">
            <v>EUR</v>
          </cell>
          <cell r="Q159" t="str">
            <v>?</v>
          </cell>
          <cell r="R159" t="str">
            <v>?</v>
          </cell>
          <cell r="S159">
            <v>35.950000000000003</v>
          </cell>
          <cell r="T159">
            <v>0</v>
          </cell>
          <cell r="U159">
            <v>1</v>
          </cell>
          <cell r="W159" t="str">
            <v>No</v>
          </cell>
          <cell r="X159" t="str">
            <v>No</v>
          </cell>
          <cell r="Y159" t="str">
            <v>No</v>
          </cell>
          <cell r="AA159" t="str">
            <v>Yes</v>
          </cell>
          <cell r="AB159">
            <v>0.21</v>
          </cell>
          <cell r="AC159">
            <v>0.74</v>
          </cell>
          <cell r="AD159">
            <v>48.58</v>
          </cell>
          <cell r="AE159">
            <v>0.83265643099999997</v>
          </cell>
          <cell r="AF159">
            <v>0.84864837800000004</v>
          </cell>
        </row>
        <row r="160">
          <cell r="C160" t="str">
            <v>Belgium</v>
          </cell>
          <cell r="D160" t="str">
            <v>Belgacom [Belgium]</v>
          </cell>
          <cell r="E160" t="str">
            <v>FTTC</v>
          </cell>
          <cell r="F160" t="str">
            <v>Belgacom internet everywhere Maxi</v>
          </cell>
          <cell r="H160">
            <v>50</v>
          </cell>
          <cell r="I160" t="str">
            <v>Mbps</v>
          </cell>
          <cell r="J160">
            <v>50</v>
          </cell>
          <cell r="K160">
            <v>4</v>
          </cell>
          <cell r="L160" t="str">
            <v>Mbps</v>
          </cell>
          <cell r="M160" t="str">
            <v>Unlimited</v>
          </cell>
          <cell r="P160" t="str">
            <v>EUR</v>
          </cell>
          <cell r="Q160" t="str">
            <v>?</v>
          </cell>
          <cell r="R160" t="str">
            <v>?</v>
          </cell>
          <cell r="S160">
            <v>46.2</v>
          </cell>
          <cell r="T160">
            <v>0</v>
          </cell>
          <cell r="U160">
            <v>1</v>
          </cell>
          <cell r="W160" t="str">
            <v>No</v>
          </cell>
          <cell r="X160" t="str">
            <v>No</v>
          </cell>
          <cell r="Y160" t="str">
            <v>No</v>
          </cell>
          <cell r="AA160" t="str">
            <v>Yes</v>
          </cell>
          <cell r="AB160">
            <v>0.21</v>
          </cell>
          <cell r="AC160">
            <v>0.74</v>
          </cell>
          <cell r="AD160">
            <v>62.43</v>
          </cell>
          <cell r="AE160">
            <v>0.83265643099999997</v>
          </cell>
          <cell r="AF160">
            <v>0.84864837800000004</v>
          </cell>
        </row>
        <row r="161">
          <cell r="C161" t="str">
            <v>Belgium</v>
          </cell>
          <cell r="D161" t="str">
            <v>Telenet [Belgium]</v>
          </cell>
          <cell r="E161" t="str">
            <v>Cable</v>
          </cell>
          <cell r="F161" t="str">
            <v>Fibernet</v>
          </cell>
          <cell r="H161">
            <v>60</v>
          </cell>
          <cell r="I161" t="str">
            <v>Mbps</v>
          </cell>
          <cell r="J161">
            <v>60</v>
          </cell>
          <cell r="K161">
            <v>4</v>
          </cell>
          <cell r="L161" t="str">
            <v>Mbps</v>
          </cell>
          <cell r="M161">
            <v>100</v>
          </cell>
          <cell r="N161" t="str">
            <v>GB</v>
          </cell>
          <cell r="O161">
            <v>100</v>
          </cell>
          <cell r="P161" t="str">
            <v>EUR</v>
          </cell>
          <cell r="Q161">
            <v>30</v>
          </cell>
          <cell r="R161">
            <v>0</v>
          </cell>
          <cell r="S161">
            <v>46.5</v>
          </cell>
          <cell r="T161">
            <v>41.5</v>
          </cell>
          <cell r="U161">
            <v>4</v>
          </cell>
          <cell r="W161" t="str">
            <v>No</v>
          </cell>
          <cell r="X161" t="str">
            <v>No</v>
          </cell>
          <cell r="Y161" t="str">
            <v>No</v>
          </cell>
          <cell r="AA161" t="str">
            <v>Yes</v>
          </cell>
          <cell r="AB161">
            <v>0.21</v>
          </cell>
          <cell r="AC161">
            <v>0.74</v>
          </cell>
          <cell r="AD161">
            <v>62.84</v>
          </cell>
          <cell r="AE161">
            <v>0.83265643099999997</v>
          </cell>
          <cell r="AF161">
            <v>0.84864837800000004</v>
          </cell>
        </row>
        <row r="162">
          <cell r="C162" t="str">
            <v>Belgium</v>
          </cell>
          <cell r="D162" t="str">
            <v>Telenet [Belgium]</v>
          </cell>
          <cell r="E162" t="str">
            <v>Cable</v>
          </cell>
          <cell r="F162" t="str">
            <v>Fibernet XL</v>
          </cell>
          <cell r="H162">
            <v>120</v>
          </cell>
          <cell r="I162" t="str">
            <v>Mbps</v>
          </cell>
          <cell r="J162">
            <v>120</v>
          </cell>
          <cell r="K162">
            <v>5</v>
          </cell>
          <cell r="L162" t="str">
            <v>Mbps</v>
          </cell>
          <cell r="M162" t="str">
            <v>Unlimited</v>
          </cell>
          <cell r="P162" t="str">
            <v>EUR</v>
          </cell>
          <cell r="Q162">
            <v>30</v>
          </cell>
          <cell r="R162">
            <v>0</v>
          </cell>
          <cell r="S162">
            <v>66.5</v>
          </cell>
          <cell r="T162">
            <v>61.5</v>
          </cell>
          <cell r="U162">
            <v>4</v>
          </cell>
          <cell r="W162" t="str">
            <v>No</v>
          </cell>
          <cell r="X162" t="str">
            <v>No</v>
          </cell>
          <cell r="Y162" t="str">
            <v>No</v>
          </cell>
          <cell r="AA162" t="str">
            <v>Yes</v>
          </cell>
          <cell r="AB162">
            <v>0.21</v>
          </cell>
          <cell r="AC162">
            <v>0.74</v>
          </cell>
          <cell r="AD162">
            <v>89.86</v>
          </cell>
          <cell r="AE162">
            <v>0.83265643099999997</v>
          </cell>
          <cell r="AF162">
            <v>0.84864837800000004</v>
          </cell>
        </row>
        <row r="163">
          <cell r="C163" t="str">
            <v>Belgium</v>
          </cell>
          <cell r="D163" t="str">
            <v>Telenet [Belgium]</v>
          </cell>
          <cell r="E163" t="str">
            <v>Cable</v>
          </cell>
          <cell r="F163" t="str">
            <v>Basic internet</v>
          </cell>
          <cell r="H163">
            <v>30</v>
          </cell>
          <cell r="I163" t="str">
            <v>Mbps</v>
          </cell>
          <cell r="J163">
            <v>30</v>
          </cell>
          <cell r="K163">
            <v>3</v>
          </cell>
          <cell r="L163" t="str">
            <v>Mbps</v>
          </cell>
          <cell r="M163">
            <v>100</v>
          </cell>
          <cell r="N163" t="str">
            <v>GB</v>
          </cell>
          <cell r="O163">
            <v>100</v>
          </cell>
          <cell r="P163" t="str">
            <v>EUR</v>
          </cell>
          <cell r="Q163">
            <v>30</v>
          </cell>
          <cell r="R163">
            <v>0</v>
          </cell>
          <cell r="S163">
            <v>25.5</v>
          </cell>
          <cell r="T163">
            <v>21.5</v>
          </cell>
          <cell r="U163">
            <v>4</v>
          </cell>
          <cell r="W163" t="str">
            <v>No</v>
          </cell>
          <cell r="X163" t="str">
            <v>No</v>
          </cell>
          <cell r="Y163" t="str">
            <v>No</v>
          </cell>
          <cell r="AA163" t="str">
            <v>Yes</v>
          </cell>
          <cell r="AB163">
            <v>0.21</v>
          </cell>
          <cell r="AC163">
            <v>0.74</v>
          </cell>
          <cell r="AD163">
            <v>34.46</v>
          </cell>
          <cell r="AE163">
            <v>0.83265643099999997</v>
          </cell>
          <cell r="AF163">
            <v>0.84864837800000004</v>
          </cell>
        </row>
        <row r="164">
          <cell r="C164" t="str">
            <v>Benin</v>
          </cell>
          <cell r="D164" t="str">
            <v>Isocel [Benin]</v>
          </cell>
          <cell r="E164" t="str">
            <v>WiMax</v>
          </cell>
          <cell r="H164">
            <v>128</v>
          </cell>
          <cell r="I164" t="str">
            <v>Kbps</v>
          </cell>
          <cell r="J164">
            <v>0.128</v>
          </cell>
          <cell r="P164" t="str">
            <v>XOF</v>
          </cell>
          <cell r="Q164">
            <v>24000</v>
          </cell>
          <cell r="R164">
            <v>50000</v>
          </cell>
          <cell r="S164">
            <v>25000</v>
          </cell>
          <cell r="V164">
            <v>1</v>
          </cell>
          <cell r="W164" t="str">
            <v>No</v>
          </cell>
          <cell r="X164" t="str">
            <v>No</v>
          </cell>
          <cell r="Y164" t="str">
            <v>No</v>
          </cell>
          <cell r="AA164" t="str">
            <v>?</v>
          </cell>
          <cell r="AB164">
            <v>0.18</v>
          </cell>
          <cell r="AC164">
            <v>485.93</v>
          </cell>
          <cell r="AD164">
            <v>51.45</v>
          </cell>
          <cell r="AE164">
            <v>223.69840470269099</v>
          </cell>
          <cell r="AF164">
            <v>246.52202159999999</v>
          </cell>
        </row>
        <row r="165">
          <cell r="C165" t="str">
            <v>Benin</v>
          </cell>
          <cell r="D165" t="str">
            <v>Kanakoo [Benin]</v>
          </cell>
          <cell r="E165" t="str">
            <v>WiMax</v>
          </cell>
          <cell r="F165" t="str">
            <v>Kanakoo WIMAX</v>
          </cell>
          <cell r="H165">
            <v>256</v>
          </cell>
          <cell r="I165" t="str">
            <v>Kbps</v>
          </cell>
          <cell r="J165">
            <v>0.25600000000000001</v>
          </cell>
          <cell r="P165" t="str">
            <v>XOF</v>
          </cell>
          <cell r="Q165">
            <v>20000</v>
          </cell>
          <cell r="R165">
            <v>200000</v>
          </cell>
          <cell r="S165">
            <v>20000</v>
          </cell>
          <cell r="W165" t="str">
            <v>No</v>
          </cell>
          <cell r="X165" t="str">
            <v>No</v>
          </cell>
          <cell r="Y165" t="str">
            <v>No</v>
          </cell>
          <cell r="AA165" t="str">
            <v>Yes</v>
          </cell>
          <cell r="AB165">
            <v>0.18</v>
          </cell>
          <cell r="AC165">
            <v>485.93</v>
          </cell>
          <cell r="AD165">
            <v>41.16</v>
          </cell>
          <cell r="AE165">
            <v>223.69840470269099</v>
          </cell>
          <cell r="AF165">
            <v>246.52202159999999</v>
          </cell>
        </row>
        <row r="166">
          <cell r="C166" t="str">
            <v>Benin</v>
          </cell>
          <cell r="D166" t="str">
            <v>Kanakoo [Benin]</v>
          </cell>
          <cell r="E166" t="str">
            <v>ADSL</v>
          </cell>
          <cell r="F166" t="str">
            <v>Comfort Kanakoo ADSL</v>
          </cell>
          <cell r="H166">
            <v>1024</v>
          </cell>
          <cell r="I166" t="str">
            <v>Kbps</v>
          </cell>
          <cell r="J166">
            <v>1.024</v>
          </cell>
          <cell r="P166" t="str">
            <v>XOF</v>
          </cell>
          <cell r="Q166">
            <v>20000</v>
          </cell>
          <cell r="R166">
            <v>92000</v>
          </cell>
          <cell r="S166">
            <v>80000</v>
          </cell>
          <cell r="W166" t="str">
            <v>?</v>
          </cell>
          <cell r="X166" t="str">
            <v>No</v>
          </cell>
          <cell r="Y166" t="str">
            <v>No</v>
          </cell>
          <cell r="AA166" t="str">
            <v>Yes</v>
          </cell>
          <cell r="AB166">
            <v>0.18</v>
          </cell>
          <cell r="AC166">
            <v>485.93</v>
          </cell>
          <cell r="AD166">
            <v>164.63</v>
          </cell>
          <cell r="AE166">
            <v>223.69840470269099</v>
          </cell>
          <cell r="AF166">
            <v>246.52202159999999</v>
          </cell>
        </row>
        <row r="167">
          <cell r="C167" t="str">
            <v>Benin</v>
          </cell>
          <cell r="D167" t="str">
            <v>Kanakoo [Benin]</v>
          </cell>
          <cell r="E167" t="str">
            <v>ADSL</v>
          </cell>
          <cell r="F167" t="str">
            <v>Kanakoo Family ADSL</v>
          </cell>
          <cell r="H167">
            <v>512</v>
          </cell>
          <cell r="I167" t="str">
            <v>Kbps</v>
          </cell>
          <cell r="J167">
            <v>0.51200000000000001</v>
          </cell>
          <cell r="P167" t="str">
            <v>XOF</v>
          </cell>
          <cell r="Q167">
            <v>20000</v>
          </cell>
          <cell r="R167">
            <v>92000</v>
          </cell>
          <cell r="S167">
            <v>25000</v>
          </cell>
          <cell r="W167" t="str">
            <v>?</v>
          </cell>
          <cell r="X167" t="str">
            <v>No</v>
          </cell>
          <cell r="Y167" t="str">
            <v>No</v>
          </cell>
          <cell r="AA167" t="str">
            <v>Yes</v>
          </cell>
          <cell r="AB167">
            <v>0.18</v>
          </cell>
          <cell r="AC167">
            <v>485.93</v>
          </cell>
          <cell r="AD167">
            <v>51.45</v>
          </cell>
          <cell r="AE167">
            <v>223.69840470269099</v>
          </cell>
          <cell r="AF167">
            <v>246.52202159999999</v>
          </cell>
        </row>
        <row r="168">
          <cell r="C168" t="str">
            <v>Bolivia</v>
          </cell>
          <cell r="D168" t="str">
            <v>Comteco [Bolivia]</v>
          </cell>
          <cell r="F168" t="str">
            <v>Discovery</v>
          </cell>
          <cell r="G168" t="str">
            <v>Up to</v>
          </cell>
          <cell r="H168">
            <v>512</v>
          </cell>
          <cell r="I168" t="str">
            <v>Kbps</v>
          </cell>
          <cell r="J168">
            <v>0.51200000000000001</v>
          </cell>
          <cell r="M168" t="str">
            <v>Unlimited</v>
          </cell>
          <cell r="P168" t="str">
            <v>BOB</v>
          </cell>
          <cell r="Q168" t="str">
            <v>?</v>
          </cell>
          <cell r="R168" t="str">
            <v>?</v>
          </cell>
          <cell r="S168">
            <v>185</v>
          </cell>
          <cell r="W168" t="str">
            <v>No</v>
          </cell>
          <cell r="X168" t="str">
            <v>No</v>
          </cell>
          <cell r="Y168" t="str">
            <v>No</v>
          </cell>
          <cell r="AA168" t="str">
            <v>?</v>
          </cell>
          <cell r="AC168">
            <v>6.86</v>
          </cell>
          <cell r="AD168">
            <v>26.97</v>
          </cell>
          <cell r="AE168">
            <v>3.0957217651287099</v>
          </cell>
          <cell r="AF168">
            <v>3.4255991840000002</v>
          </cell>
        </row>
        <row r="169">
          <cell r="C169" t="str">
            <v>Bolivia</v>
          </cell>
          <cell r="D169" t="str">
            <v>Comteco [Bolivia]</v>
          </cell>
          <cell r="F169" t="str">
            <v>Evolution</v>
          </cell>
          <cell r="G169" t="str">
            <v>Up to</v>
          </cell>
          <cell r="H169">
            <v>758</v>
          </cell>
          <cell r="I169" t="str">
            <v>Kbps</v>
          </cell>
          <cell r="J169">
            <v>0.75800000000000001</v>
          </cell>
          <cell r="M169" t="str">
            <v>Unlimited</v>
          </cell>
          <cell r="P169" t="str">
            <v>BOB</v>
          </cell>
          <cell r="Q169" t="str">
            <v>?</v>
          </cell>
          <cell r="R169" t="str">
            <v>?</v>
          </cell>
          <cell r="S169">
            <v>260</v>
          </cell>
          <cell r="W169" t="str">
            <v>No</v>
          </cell>
          <cell r="X169" t="str">
            <v>No</v>
          </cell>
          <cell r="Y169" t="str">
            <v>No</v>
          </cell>
          <cell r="AA169" t="str">
            <v>?</v>
          </cell>
          <cell r="AC169">
            <v>6.86</v>
          </cell>
          <cell r="AD169">
            <v>37.9</v>
          </cell>
          <cell r="AE169">
            <v>3.0957217651287099</v>
          </cell>
          <cell r="AF169">
            <v>3.4255991840000002</v>
          </cell>
        </row>
        <row r="170">
          <cell r="C170" t="str">
            <v>Bolivia</v>
          </cell>
          <cell r="D170" t="str">
            <v>Cotas [Bolivia]</v>
          </cell>
          <cell r="E170" t="str">
            <v>ADSL</v>
          </cell>
          <cell r="F170" t="str">
            <v>ADSL 6300</v>
          </cell>
          <cell r="H170">
            <v>340</v>
          </cell>
          <cell r="I170" t="str">
            <v>Kbps</v>
          </cell>
          <cell r="J170">
            <v>0.34</v>
          </cell>
          <cell r="P170" t="str">
            <v>BOB</v>
          </cell>
          <cell r="Q170">
            <v>175</v>
          </cell>
          <cell r="R170" t="str">
            <v>?</v>
          </cell>
          <cell r="S170">
            <v>140</v>
          </cell>
          <cell r="W170" t="str">
            <v>?</v>
          </cell>
          <cell r="X170" t="str">
            <v>No</v>
          </cell>
          <cell r="Y170" t="str">
            <v>No</v>
          </cell>
          <cell r="AA170" t="str">
            <v>Yes</v>
          </cell>
          <cell r="AB170">
            <v>0.13</v>
          </cell>
          <cell r="AC170">
            <v>6.86</v>
          </cell>
          <cell r="AD170">
            <v>20.41</v>
          </cell>
          <cell r="AE170">
            <v>3.0957217651287099</v>
          </cell>
          <cell r="AF170">
            <v>3.4255991840000002</v>
          </cell>
        </row>
        <row r="171">
          <cell r="C171" t="str">
            <v>Bolivia</v>
          </cell>
          <cell r="D171" t="str">
            <v>Cotas [Bolivia]</v>
          </cell>
          <cell r="E171" t="str">
            <v>ADSL</v>
          </cell>
          <cell r="F171" t="str">
            <v>BANDA ANCHA 1</v>
          </cell>
          <cell r="H171">
            <v>425</v>
          </cell>
          <cell r="I171" t="str">
            <v>Kbps</v>
          </cell>
          <cell r="J171">
            <v>0.42499999999999999</v>
          </cell>
          <cell r="P171" t="str">
            <v>BOB</v>
          </cell>
          <cell r="Q171">
            <v>175</v>
          </cell>
          <cell r="R171" t="str">
            <v>?</v>
          </cell>
          <cell r="S171">
            <v>173</v>
          </cell>
          <cell r="W171" t="str">
            <v>?</v>
          </cell>
          <cell r="X171" t="str">
            <v>No</v>
          </cell>
          <cell r="Y171" t="str">
            <v>No</v>
          </cell>
          <cell r="AA171" t="str">
            <v>Yes</v>
          </cell>
          <cell r="AB171">
            <v>0.13</v>
          </cell>
          <cell r="AC171">
            <v>6.86</v>
          </cell>
          <cell r="AD171">
            <v>25.22</v>
          </cell>
          <cell r="AE171">
            <v>3.0957217651287099</v>
          </cell>
          <cell r="AF171">
            <v>3.4255991840000002</v>
          </cell>
        </row>
        <row r="172">
          <cell r="C172" t="str">
            <v>Bolivia</v>
          </cell>
          <cell r="D172" t="str">
            <v>Cotas [Bolivia]</v>
          </cell>
          <cell r="E172" t="str">
            <v>ADSL</v>
          </cell>
          <cell r="F172" t="str">
            <v>BANDA ANCHA 2</v>
          </cell>
          <cell r="H172">
            <v>520</v>
          </cell>
          <cell r="I172" t="str">
            <v>Kbps</v>
          </cell>
          <cell r="J172">
            <v>0.52</v>
          </cell>
          <cell r="P172" t="str">
            <v>BOB</v>
          </cell>
          <cell r="Q172">
            <v>175</v>
          </cell>
          <cell r="R172" t="str">
            <v>?</v>
          </cell>
          <cell r="S172">
            <v>209</v>
          </cell>
          <cell r="W172" t="str">
            <v>?</v>
          </cell>
          <cell r="X172" t="str">
            <v>No</v>
          </cell>
          <cell r="Y172" t="str">
            <v>No</v>
          </cell>
          <cell r="AA172" t="str">
            <v>Yes</v>
          </cell>
          <cell r="AB172">
            <v>0.13</v>
          </cell>
          <cell r="AC172">
            <v>6.86</v>
          </cell>
          <cell r="AD172">
            <v>30.47</v>
          </cell>
          <cell r="AE172">
            <v>3.0957217651287099</v>
          </cell>
          <cell r="AF172">
            <v>3.4255991840000002</v>
          </cell>
        </row>
        <row r="173">
          <cell r="C173" t="str">
            <v>Bolivia</v>
          </cell>
          <cell r="D173" t="str">
            <v>Cotas [Bolivia]</v>
          </cell>
          <cell r="E173" t="str">
            <v>ADSL</v>
          </cell>
          <cell r="F173" t="str">
            <v>BANDA ANCHA 3</v>
          </cell>
          <cell r="H173">
            <v>620</v>
          </cell>
          <cell r="I173" t="str">
            <v>Kbps</v>
          </cell>
          <cell r="J173">
            <v>0.62</v>
          </cell>
          <cell r="P173" t="str">
            <v>BOB</v>
          </cell>
          <cell r="Q173">
            <v>175</v>
          </cell>
          <cell r="R173" t="str">
            <v>?</v>
          </cell>
          <cell r="S173">
            <v>245</v>
          </cell>
          <cell r="W173" t="str">
            <v>?</v>
          </cell>
          <cell r="X173" t="str">
            <v>No</v>
          </cell>
          <cell r="Y173" t="str">
            <v>No</v>
          </cell>
          <cell r="AA173" t="str">
            <v>Yes</v>
          </cell>
          <cell r="AB173">
            <v>0.13</v>
          </cell>
          <cell r="AC173">
            <v>6.86</v>
          </cell>
          <cell r="AD173">
            <v>35.71</v>
          </cell>
          <cell r="AE173">
            <v>3.0957217651287099</v>
          </cell>
          <cell r="AF173">
            <v>3.4255991840000002</v>
          </cell>
        </row>
        <row r="174">
          <cell r="C174" t="str">
            <v>Bolivia</v>
          </cell>
          <cell r="D174" t="str">
            <v>Cotas [Bolivia]</v>
          </cell>
          <cell r="E174" t="str">
            <v>ADSL</v>
          </cell>
          <cell r="F174" t="str">
            <v>Empresa 1</v>
          </cell>
          <cell r="H174">
            <v>700</v>
          </cell>
          <cell r="I174" t="str">
            <v>Kbps</v>
          </cell>
          <cell r="J174">
            <v>0.7</v>
          </cell>
          <cell r="P174" t="str">
            <v>BOB</v>
          </cell>
          <cell r="Q174">
            <v>175</v>
          </cell>
          <cell r="R174" t="str">
            <v>?</v>
          </cell>
          <cell r="S174">
            <v>281</v>
          </cell>
          <cell r="W174" t="str">
            <v>?</v>
          </cell>
          <cell r="X174" t="str">
            <v>No</v>
          </cell>
          <cell r="Y174" t="str">
            <v>No</v>
          </cell>
          <cell r="AA174" t="str">
            <v>Yes</v>
          </cell>
          <cell r="AB174">
            <v>0.13</v>
          </cell>
          <cell r="AC174">
            <v>6.86</v>
          </cell>
          <cell r="AD174">
            <v>40.96</v>
          </cell>
          <cell r="AE174">
            <v>3.0957217651287099</v>
          </cell>
          <cell r="AF174">
            <v>3.4255991840000002</v>
          </cell>
        </row>
        <row r="175">
          <cell r="C175" t="str">
            <v>Bolivia</v>
          </cell>
          <cell r="D175" t="str">
            <v>Cotas [Bolivia]</v>
          </cell>
          <cell r="E175" t="str">
            <v>ADSL</v>
          </cell>
          <cell r="F175" t="str">
            <v>Empresa 2</v>
          </cell>
          <cell r="H175">
            <v>850</v>
          </cell>
          <cell r="I175" t="str">
            <v>Kbps</v>
          </cell>
          <cell r="J175">
            <v>0.85</v>
          </cell>
          <cell r="P175" t="str">
            <v>BOB</v>
          </cell>
          <cell r="Q175">
            <v>175</v>
          </cell>
          <cell r="R175" t="str">
            <v>?</v>
          </cell>
          <cell r="S175">
            <v>353</v>
          </cell>
          <cell r="W175" t="str">
            <v>?</v>
          </cell>
          <cell r="X175" t="str">
            <v>No</v>
          </cell>
          <cell r="Y175" t="str">
            <v>No</v>
          </cell>
          <cell r="AA175" t="str">
            <v>Yes</v>
          </cell>
          <cell r="AB175">
            <v>0.13</v>
          </cell>
          <cell r="AC175">
            <v>6.86</v>
          </cell>
          <cell r="AD175">
            <v>51.46</v>
          </cell>
          <cell r="AE175">
            <v>3.0957217651287099</v>
          </cell>
          <cell r="AF175">
            <v>3.4255991840000002</v>
          </cell>
        </row>
        <row r="176">
          <cell r="C176" t="str">
            <v>Bolivia</v>
          </cell>
          <cell r="D176" t="str">
            <v>Cotas [Bolivia]</v>
          </cell>
          <cell r="E176" t="str">
            <v>ADSL</v>
          </cell>
          <cell r="F176" t="str">
            <v>Empresa 3</v>
          </cell>
          <cell r="H176">
            <v>1024</v>
          </cell>
          <cell r="I176" t="str">
            <v>Kbps</v>
          </cell>
          <cell r="J176">
            <v>1.024</v>
          </cell>
          <cell r="P176" t="str">
            <v>BOB</v>
          </cell>
          <cell r="Q176">
            <v>175</v>
          </cell>
          <cell r="R176" t="str">
            <v>?</v>
          </cell>
          <cell r="S176">
            <v>382</v>
          </cell>
          <cell r="W176" t="str">
            <v>?</v>
          </cell>
          <cell r="X176" t="str">
            <v>No</v>
          </cell>
          <cell r="Y176" t="str">
            <v>No</v>
          </cell>
          <cell r="AA176" t="str">
            <v>Yes</v>
          </cell>
          <cell r="AB176">
            <v>0.13</v>
          </cell>
          <cell r="AC176">
            <v>6.86</v>
          </cell>
          <cell r="AD176">
            <v>55.69</v>
          </cell>
          <cell r="AE176">
            <v>3.0957217651287099</v>
          </cell>
          <cell r="AF176">
            <v>3.4255991840000002</v>
          </cell>
        </row>
        <row r="177">
          <cell r="C177" t="str">
            <v>Bolivia</v>
          </cell>
          <cell r="D177" t="str">
            <v>Cotas [Bolivia]</v>
          </cell>
          <cell r="E177" t="str">
            <v>ADSL</v>
          </cell>
          <cell r="F177" t="str">
            <v>Empresa 4</v>
          </cell>
          <cell r="H177">
            <v>1215</v>
          </cell>
          <cell r="I177" t="str">
            <v>Kbps</v>
          </cell>
          <cell r="J177">
            <v>1.2150000000000001</v>
          </cell>
          <cell r="P177" t="str">
            <v>BOB</v>
          </cell>
          <cell r="Q177">
            <v>175</v>
          </cell>
          <cell r="R177" t="str">
            <v>?</v>
          </cell>
          <cell r="S177">
            <v>454</v>
          </cell>
          <cell r="W177" t="str">
            <v>?</v>
          </cell>
          <cell r="X177" t="str">
            <v>No</v>
          </cell>
          <cell r="Y177" t="str">
            <v>No</v>
          </cell>
          <cell r="AA177" t="str">
            <v>Yes</v>
          </cell>
          <cell r="AB177">
            <v>0.13</v>
          </cell>
          <cell r="AC177">
            <v>6.86</v>
          </cell>
          <cell r="AD177">
            <v>66.180000000000007</v>
          </cell>
          <cell r="AE177">
            <v>3.0957217651287099</v>
          </cell>
          <cell r="AF177">
            <v>3.4255991840000002</v>
          </cell>
        </row>
        <row r="178">
          <cell r="C178" t="str">
            <v>Bolivia</v>
          </cell>
          <cell r="D178" t="str">
            <v>Cotas [Bolivia]</v>
          </cell>
          <cell r="E178" t="str">
            <v>ADSL</v>
          </cell>
          <cell r="F178" t="str">
            <v>Corporativo 1</v>
          </cell>
          <cell r="H178">
            <v>1320</v>
          </cell>
          <cell r="I178" t="str">
            <v>Kbps</v>
          </cell>
          <cell r="J178">
            <v>1.32</v>
          </cell>
          <cell r="P178" t="str">
            <v>BOB</v>
          </cell>
          <cell r="Q178">
            <v>175</v>
          </cell>
          <cell r="R178" t="str">
            <v>?</v>
          </cell>
          <cell r="S178">
            <v>526</v>
          </cell>
          <cell r="W178" t="str">
            <v>?</v>
          </cell>
          <cell r="X178" t="str">
            <v>No</v>
          </cell>
          <cell r="Y178" t="str">
            <v>No</v>
          </cell>
          <cell r="AA178" t="str">
            <v>Yes</v>
          </cell>
          <cell r="AB178">
            <v>0.13</v>
          </cell>
          <cell r="AC178">
            <v>6.86</v>
          </cell>
          <cell r="AD178">
            <v>76.680000000000007</v>
          </cell>
          <cell r="AE178">
            <v>3.0957217651287099</v>
          </cell>
          <cell r="AF178">
            <v>3.4255991840000002</v>
          </cell>
        </row>
        <row r="179">
          <cell r="C179" t="str">
            <v>Bolivia</v>
          </cell>
          <cell r="D179" t="str">
            <v>Cotas [Bolivia]</v>
          </cell>
          <cell r="E179" t="str">
            <v>ADSL</v>
          </cell>
          <cell r="F179" t="str">
            <v>Corporativo 2</v>
          </cell>
          <cell r="H179">
            <v>1740</v>
          </cell>
          <cell r="I179" t="str">
            <v>Kbps</v>
          </cell>
          <cell r="J179">
            <v>1.74</v>
          </cell>
          <cell r="P179" t="str">
            <v>BOB</v>
          </cell>
          <cell r="Q179">
            <v>175</v>
          </cell>
          <cell r="R179" t="str">
            <v>?</v>
          </cell>
          <cell r="S179">
            <v>713</v>
          </cell>
          <cell r="W179" t="str">
            <v>?</v>
          </cell>
          <cell r="X179" t="str">
            <v>No</v>
          </cell>
          <cell r="Y179" t="str">
            <v>No</v>
          </cell>
          <cell r="AA179" t="str">
            <v>Yes</v>
          </cell>
          <cell r="AB179">
            <v>0.13</v>
          </cell>
          <cell r="AC179">
            <v>6.86</v>
          </cell>
          <cell r="AD179">
            <v>103.94</v>
          </cell>
          <cell r="AE179">
            <v>3.0957217651287099</v>
          </cell>
          <cell r="AF179">
            <v>3.4255991840000002</v>
          </cell>
        </row>
        <row r="180">
          <cell r="C180" t="str">
            <v>Bolivia</v>
          </cell>
          <cell r="D180" t="str">
            <v>Cotas [Bolivia]</v>
          </cell>
          <cell r="E180" t="str">
            <v>ADSL</v>
          </cell>
          <cell r="F180" t="str">
            <v>Corporativo 3</v>
          </cell>
          <cell r="H180">
            <v>2370</v>
          </cell>
          <cell r="I180" t="str">
            <v>Kbps</v>
          </cell>
          <cell r="J180">
            <v>2.37</v>
          </cell>
          <cell r="P180" t="str">
            <v>BOB</v>
          </cell>
          <cell r="Q180">
            <v>175</v>
          </cell>
          <cell r="R180" t="str">
            <v>?</v>
          </cell>
          <cell r="S180">
            <v>972</v>
          </cell>
          <cell r="W180" t="str">
            <v>?</v>
          </cell>
          <cell r="X180" t="str">
            <v>No</v>
          </cell>
          <cell r="Y180" t="str">
            <v>No</v>
          </cell>
          <cell r="AA180" t="str">
            <v>Yes</v>
          </cell>
          <cell r="AB180">
            <v>0.13</v>
          </cell>
          <cell r="AC180">
            <v>6.86</v>
          </cell>
          <cell r="AD180">
            <v>141.69</v>
          </cell>
          <cell r="AE180">
            <v>3.0957217651287099</v>
          </cell>
          <cell r="AF180">
            <v>3.4255991840000002</v>
          </cell>
        </row>
        <row r="181">
          <cell r="C181" t="str">
            <v>Bolivia</v>
          </cell>
          <cell r="D181" t="str">
            <v>Cotas [Bolivia]</v>
          </cell>
          <cell r="E181" t="str">
            <v>ADSL</v>
          </cell>
          <cell r="F181" t="str">
            <v>Corporativo 3+</v>
          </cell>
          <cell r="H181">
            <v>3300</v>
          </cell>
          <cell r="I181" t="str">
            <v>Kbps</v>
          </cell>
          <cell r="J181">
            <v>3.3</v>
          </cell>
          <cell r="P181" t="str">
            <v>BOB</v>
          </cell>
          <cell r="Q181">
            <v>175</v>
          </cell>
          <cell r="R181" t="str">
            <v>?</v>
          </cell>
          <cell r="S181">
            <v>1364</v>
          </cell>
          <cell r="W181" t="str">
            <v>?</v>
          </cell>
          <cell r="X181" t="str">
            <v>No</v>
          </cell>
          <cell r="Y181" t="str">
            <v>No</v>
          </cell>
          <cell r="AA181" t="str">
            <v>Yes</v>
          </cell>
          <cell r="AB181">
            <v>0.13</v>
          </cell>
          <cell r="AC181">
            <v>6.86</v>
          </cell>
          <cell r="AD181">
            <v>198.83</v>
          </cell>
          <cell r="AE181">
            <v>3.0957217651287099</v>
          </cell>
          <cell r="AF181">
            <v>3.4255991840000002</v>
          </cell>
        </row>
        <row r="182">
          <cell r="C182" t="str">
            <v>Bolivia</v>
          </cell>
          <cell r="D182" t="str">
            <v>Cotas [Bolivia]</v>
          </cell>
          <cell r="E182" t="str">
            <v>ADSL</v>
          </cell>
          <cell r="F182" t="str">
            <v>Corporativo 4</v>
          </cell>
          <cell r="H182">
            <v>4400</v>
          </cell>
          <cell r="I182" t="str">
            <v>Kbps</v>
          </cell>
          <cell r="J182">
            <v>4.4000000000000004</v>
          </cell>
          <cell r="P182" t="str">
            <v>BOB</v>
          </cell>
          <cell r="Q182">
            <v>175</v>
          </cell>
          <cell r="R182" t="str">
            <v>?</v>
          </cell>
          <cell r="S182">
            <v>1757</v>
          </cell>
          <cell r="W182" t="str">
            <v>?</v>
          </cell>
          <cell r="X182" t="str">
            <v>No</v>
          </cell>
          <cell r="Y182" t="str">
            <v>No</v>
          </cell>
          <cell r="AA182" t="str">
            <v>Yes</v>
          </cell>
          <cell r="AB182">
            <v>0.13</v>
          </cell>
          <cell r="AC182">
            <v>6.86</v>
          </cell>
          <cell r="AD182">
            <v>256.12</v>
          </cell>
          <cell r="AE182">
            <v>3.0957217651287099</v>
          </cell>
          <cell r="AF182">
            <v>3.4255991840000002</v>
          </cell>
        </row>
        <row r="183">
          <cell r="C183" t="str">
            <v>Bolivia</v>
          </cell>
          <cell r="D183" t="str">
            <v>Cotas [Bolivia]</v>
          </cell>
          <cell r="E183" t="str">
            <v>ADSL</v>
          </cell>
          <cell r="F183" t="str">
            <v>Corporativo 5</v>
          </cell>
          <cell r="H183">
            <v>5500</v>
          </cell>
          <cell r="I183" t="str">
            <v>Kbps</v>
          </cell>
          <cell r="J183">
            <v>5.5</v>
          </cell>
          <cell r="P183" t="str">
            <v>BOB</v>
          </cell>
          <cell r="Q183">
            <v>175</v>
          </cell>
          <cell r="R183" t="str">
            <v>?</v>
          </cell>
          <cell r="S183">
            <v>2340</v>
          </cell>
          <cell r="W183" t="str">
            <v>?</v>
          </cell>
          <cell r="X183" t="str">
            <v>No</v>
          </cell>
          <cell r="Y183" t="str">
            <v>No</v>
          </cell>
          <cell r="AA183" t="str">
            <v>Yes</v>
          </cell>
          <cell r="AB183">
            <v>0.13</v>
          </cell>
          <cell r="AC183">
            <v>6.86</v>
          </cell>
          <cell r="AD183">
            <v>341.11</v>
          </cell>
          <cell r="AE183">
            <v>3.0957217651287099</v>
          </cell>
          <cell r="AF183">
            <v>3.4255991840000002</v>
          </cell>
        </row>
        <row r="184">
          <cell r="C184" t="str">
            <v>Bolivia</v>
          </cell>
          <cell r="D184" t="str">
            <v>Cotas [Bolivia]</v>
          </cell>
          <cell r="E184" t="str">
            <v>ADSL</v>
          </cell>
          <cell r="F184" t="str">
            <v>Corporativo 6</v>
          </cell>
          <cell r="H184">
            <v>7500</v>
          </cell>
          <cell r="I184" t="str">
            <v>Kbps</v>
          </cell>
          <cell r="J184">
            <v>7.5</v>
          </cell>
          <cell r="P184" t="str">
            <v>BOB</v>
          </cell>
          <cell r="Q184">
            <v>175</v>
          </cell>
          <cell r="R184" t="str">
            <v>?</v>
          </cell>
          <cell r="S184">
            <v>3023</v>
          </cell>
          <cell r="W184" t="str">
            <v>?</v>
          </cell>
          <cell r="X184" t="str">
            <v>No</v>
          </cell>
          <cell r="Y184" t="str">
            <v>No</v>
          </cell>
          <cell r="AA184" t="str">
            <v>Yes</v>
          </cell>
          <cell r="AB184">
            <v>0.13</v>
          </cell>
          <cell r="AC184">
            <v>6.86</v>
          </cell>
          <cell r="AD184">
            <v>440.67</v>
          </cell>
          <cell r="AE184">
            <v>3.0957217651287099</v>
          </cell>
          <cell r="AF184">
            <v>3.4255991840000002</v>
          </cell>
        </row>
        <row r="185">
          <cell r="C185" t="str">
            <v>Bolivia</v>
          </cell>
          <cell r="D185" t="str">
            <v>Cotel [Bolivia]</v>
          </cell>
          <cell r="E185" t="str">
            <v>ADSL</v>
          </cell>
          <cell r="F185" t="str">
            <v>Residencial</v>
          </cell>
          <cell r="H185">
            <v>128</v>
          </cell>
          <cell r="I185" t="str">
            <v>Kbps</v>
          </cell>
          <cell r="J185">
            <v>0.128</v>
          </cell>
          <cell r="P185" t="str">
            <v>BOB</v>
          </cell>
          <cell r="Q185" t="str">
            <v>?</v>
          </cell>
          <cell r="R185" t="str">
            <v>?</v>
          </cell>
          <cell r="S185">
            <v>179</v>
          </cell>
          <cell r="W185" t="str">
            <v>Yes</v>
          </cell>
          <cell r="X185" t="str">
            <v>No</v>
          </cell>
          <cell r="Y185" t="str">
            <v>No</v>
          </cell>
          <cell r="AA185" t="str">
            <v>?</v>
          </cell>
          <cell r="AC185">
            <v>6.86</v>
          </cell>
          <cell r="AD185">
            <v>26.09</v>
          </cell>
          <cell r="AE185">
            <v>3.0957217651287099</v>
          </cell>
          <cell r="AF185">
            <v>3.4255991840000002</v>
          </cell>
        </row>
        <row r="186">
          <cell r="C186" t="str">
            <v>Bolivia</v>
          </cell>
          <cell r="D186" t="str">
            <v>Cotel [Bolivia]</v>
          </cell>
          <cell r="E186" t="str">
            <v>ADSL</v>
          </cell>
          <cell r="F186" t="str">
            <v>Residencial</v>
          </cell>
          <cell r="H186">
            <v>256</v>
          </cell>
          <cell r="I186" t="str">
            <v>Kbps</v>
          </cell>
          <cell r="J186">
            <v>0.25600000000000001</v>
          </cell>
          <cell r="P186" t="str">
            <v>BOB</v>
          </cell>
          <cell r="Q186" t="str">
            <v>?</v>
          </cell>
          <cell r="R186" t="str">
            <v>?</v>
          </cell>
          <cell r="S186">
            <v>240</v>
          </cell>
          <cell r="W186" t="str">
            <v>Yes</v>
          </cell>
          <cell r="X186" t="str">
            <v>No</v>
          </cell>
          <cell r="Y186" t="str">
            <v>No</v>
          </cell>
          <cell r="AA186" t="str">
            <v>?</v>
          </cell>
          <cell r="AC186">
            <v>6.86</v>
          </cell>
          <cell r="AD186">
            <v>34.99</v>
          </cell>
          <cell r="AE186">
            <v>3.0957217651287099</v>
          </cell>
          <cell r="AF186">
            <v>3.4255991840000002</v>
          </cell>
        </row>
        <row r="187">
          <cell r="C187" t="str">
            <v>Bolivia</v>
          </cell>
          <cell r="D187" t="str">
            <v>Cotel [Bolivia]</v>
          </cell>
          <cell r="E187" t="str">
            <v>ADSL</v>
          </cell>
          <cell r="F187" t="str">
            <v>Comercial</v>
          </cell>
          <cell r="H187">
            <v>320</v>
          </cell>
          <cell r="I187" t="str">
            <v>Kbps</v>
          </cell>
          <cell r="J187">
            <v>0.32</v>
          </cell>
          <cell r="P187" t="str">
            <v>BOB</v>
          </cell>
          <cell r="Q187" t="str">
            <v>?</v>
          </cell>
          <cell r="R187" t="str">
            <v>?</v>
          </cell>
          <cell r="S187">
            <v>280</v>
          </cell>
          <cell r="W187" t="str">
            <v>Yes</v>
          </cell>
          <cell r="X187" t="str">
            <v>No</v>
          </cell>
          <cell r="Y187" t="str">
            <v>No</v>
          </cell>
          <cell r="AA187" t="str">
            <v>?</v>
          </cell>
          <cell r="AC187">
            <v>6.86</v>
          </cell>
          <cell r="AD187">
            <v>40.82</v>
          </cell>
          <cell r="AE187">
            <v>3.0957217651287099</v>
          </cell>
          <cell r="AF187">
            <v>3.4255991840000002</v>
          </cell>
        </row>
        <row r="188">
          <cell r="C188" t="str">
            <v>Bolivia</v>
          </cell>
          <cell r="D188" t="str">
            <v>Cotel [Bolivia]</v>
          </cell>
          <cell r="E188" t="str">
            <v>ADSL</v>
          </cell>
          <cell r="F188" t="str">
            <v>Comercial</v>
          </cell>
          <cell r="H188">
            <v>512</v>
          </cell>
          <cell r="I188" t="str">
            <v>Kbps</v>
          </cell>
          <cell r="J188">
            <v>0.51200000000000001</v>
          </cell>
          <cell r="P188" t="str">
            <v>BOB</v>
          </cell>
          <cell r="Q188" t="str">
            <v>?</v>
          </cell>
          <cell r="R188" t="str">
            <v>?</v>
          </cell>
          <cell r="S188">
            <v>350</v>
          </cell>
          <cell r="W188" t="str">
            <v>Yes</v>
          </cell>
          <cell r="X188" t="str">
            <v>No</v>
          </cell>
          <cell r="Y188" t="str">
            <v>No</v>
          </cell>
          <cell r="AA188" t="str">
            <v>?</v>
          </cell>
          <cell r="AC188">
            <v>6.86</v>
          </cell>
          <cell r="AD188">
            <v>51.02</v>
          </cell>
          <cell r="AE188">
            <v>3.0957217651287099</v>
          </cell>
          <cell r="AF188">
            <v>3.4255991840000002</v>
          </cell>
        </row>
        <row r="189">
          <cell r="C189" t="str">
            <v>Bolivia</v>
          </cell>
          <cell r="D189" t="str">
            <v>Cotel [Bolivia]</v>
          </cell>
          <cell r="E189" t="str">
            <v>ADSL</v>
          </cell>
          <cell r="F189" t="str">
            <v>Empresa</v>
          </cell>
          <cell r="H189">
            <v>640</v>
          </cell>
          <cell r="I189" t="str">
            <v>Kbps</v>
          </cell>
          <cell r="J189">
            <v>0.64</v>
          </cell>
          <cell r="P189" t="str">
            <v>BOB</v>
          </cell>
          <cell r="Q189" t="str">
            <v>?</v>
          </cell>
          <cell r="R189" t="str">
            <v>?</v>
          </cell>
          <cell r="S189">
            <v>399</v>
          </cell>
          <cell r="W189" t="str">
            <v>Yes</v>
          </cell>
          <cell r="X189" t="str">
            <v>No</v>
          </cell>
          <cell r="Y189" t="str">
            <v>No</v>
          </cell>
          <cell r="AA189" t="str">
            <v>?</v>
          </cell>
          <cell r="AC189">
            <v>6.86</v>
          </cell>
          <cell r="AD189">
            <v>58.16</v>
          </cell>
          <cell r="AE189">
            <v>3.0957217651287099</v>
          </cell>
          <cell r="AF189">
            <v>3.4255991840000002</v>
          </cell>
        </row>
        <row r="190">
          <cell r="C190" t="str">
            <v>Bolivia</v>
          </cell>
          <cell r="D190" t="str">
            <v>Cotel [Bolivia]</v>
          </cell>
          <cell r="E190" t="str">
            <v>ADSL</v>
          </cell>
          <cell r="F190" t="str">
            <v>Empresa</v>
          </cell>
          <cell r="H190">
            <v>832</v>
          </cell>
          <cell r="I190" t="str">
            <v>Kbps</v>
          </cell>
          <cell r="J190">
            <v>0.83199999999999996</v>
          </cell>
          <cell r="P190" t="str">
            <v>BOB</v>
          </cell>
          <cell r="Q190" t="str">
            <v>?</v>
          </cell>
          <cell r="R190" t="str">
            <v>?</v>
          </cell>
          <cell r="S190">
            <v>450</v>
          </cell>
          <cell r="W190" t="str">
            <v>Yes</v>
          </cell>
          <cell r="X190" t="str">
            <v>No</v>
          </cell>
          <cell r="Y190" t="str">
            <v>No</v>
          </cell>
          <cell r="AA190" t="str">
            <v>?</v>
          </cell>
          <cell r="AC190">
            <v>6.86</v>
          </cell>
          <cell r="AD190">
            <v>65.599999999999994</v>
          </cell>
          <cell r="AE190">
            <v>3.0957217651287099</v>
          </cell>
          <cell r="AF190">
            <v>3.4255991840000002</v>
          </cell>
        </row>
        <row r="191">
          <cell r="C191" t="str">
            <v>Bolivia</v>
          </cell>
          <cell r="D191" t="str">
            <v>Cotel [Bolivia]</v>
          </cell>
          <cell r="E191" t="str">
            <v>ADSL</v>
          </cell>
          <cell r="F191" t="str">
            <v>Empresa</v>
          </cell>
          <cell r="H191">
            <v>1216</v>
          </cell>
          <cell r="I191" t="str">
            <v>Kbps</v>
          </cell>
          <cell r="J191">
            <v>1.216</v>
          </cell>
          <cell r="P191" t="str">
            <v>BOB</v>
          </cell>
          <cell r="Q191" t="str">
            <v>?</v>
          </cell>
          <cell r="R191" t="str">
            <v>?</v>
          </cell>
          <cell r="S191">
            <v>689</v>
          </cell>
          <cell r="W191" t="str">
            <v>Yes</v>
          </cell>
          <cell r="X191" t="str">
            <v>No</v>
          </cell>
          <cell r="Y191" t="str">
            <v>No</v>
          </cell>
          <cell r="AA191" t="str">
            <v>?</v>
          </cell>
          <cell r="AC191">
            <v>6.86</v>
          </cell>
          <cell r="AD191">
            <v>100.44</v>
          </cell>
          <cell r="AE191">
            <v>3.0957217651287099</v>
          </cell>
          <cell r="AF191">
            <v>3.4255991840000002</v>
          </cell>
        </row>
        <row r="192">
          <cell r="C192" t="str">
            <v>Bolivia</v>
          </cell>
          <cell r="D192" t="str">
            <v>Cotel [Bolivia]</v>
          </cell>
          <cell r="E192" t="str">
            <v>ADSL</v>
          </cell>
          <cell r="F192" t="str">
            <v>Empresa</v>
          </cell>
          <cell r="H192">
            <v>2048</v>
          </cell>
          <cell r="I192" t="str">
            <v>Kbps</v>
          </cell>
          <cell r="J192">
            <v>2.048</v>
          </cell>
          <cell r="P192" t="str">
            <v>BOB</v>
          </cell>
          <cell r="Q192" t="str">
            <v>?</v>
          </cell>
          <cell r="R192" t="str">
            <v>?</v>
          </cell>
          <cell r="S192">
            <v>1450</v>
          </cell>
          <cell r="W192" t="str">
            <v>Yes</v>
          </cell>
          <cell r="X192" t="str">
            <v>No</v>
          </cell>
          <cell r="Y192" t="str">
            <v>No</v>
          </cell>
          <cell r="AA192" t="str">
            <v>?</v>
          </cell>
          <cell r="AC192">
            <v>6.86</v>
          </cell>
          <cell r="AD192">
            <v>211.37</v>
          </cell>
          <cell r="AE192">
            <v>3.0957217651287099</v>
          </cell>
          <cell r="AF192">
            <v>3.4255991840000002</v>
          </cell>
        </row>
        <row r="193">
          <cell r="C193" t="str">
            <v>Bolivia</v>
          </cell>
          <cell r="D193" t="str">
            <v>Entel [Bolivia]</v>
          </cell>
          <cell r="E193" t="str">
            <v>WiMax</v>
          </cell>
          <cell r="F193" t="str">
            <v>Internet WIMAX - BAI-100</v>
          </cell>
          <cell r="G193" t="str">
            <v>Up to</v>
          </cell>
          <cell r="H193">
            <v>128</v>
          </cell>
          <cell r="I193" t="str">
            <v>Kbps</v>
          </cell>
          <cell r="J193">
            <v>0.128</v>
          </cell>
          <cell r="P193" t="str">
            <v>BOB</v>
          </cell>
          <cell r="Q193">
            <v>155</v>
          </cell>
          <cell r="R193">
            <v>0</v>
          </cell>
          <cell r="S193">
            <v>160</v>
          </cell>
          <cell r="W193" t="str">
            <v>No</v>
          </cell>
          <cell r="X193" t="str">
            <v>No</v>
          </cell>
          <cell r="Y193" t="str">
            <v>No</v>
          </cell>
          <cell r="AA193" t="str">
            <v>Yes</v>
          </cell>
          <cell r="AC193">
            <v>6.86</v>
          </cell>
          <cell r="AD193">
            <v>23.32</v>
          </cell>
          <cell r="AE193">
            <v>3.0957217651287099</v>
          </cell>
          <cell r="AF193">
            <v>3.4255991840000002</v>
          </cell>
        </row>
        <row r="194">
          <cell r="C194" t="str">
            <v>Bolivia</v>
          </cell>
          <cell r="D194" t="str">
            <v>Entel [Bolivia]</v>
          </cell>
          <cell r="E194" t="str">
            <v>WiMax</v>
          </cell>
          <cell r="F194" t="str">
            <v>Internet WIMAX - BAI-200</v>
          </cell>
          <cell r="G194" t="str">
            <v>Up to</v>
          </cell>
          <cell r="H194">
            <v>256</v>
          </cell>
          <cell r="I194" t="str">
            <v>Kbps</v>
          </cell>
          <cell r="J194">
            <v>0.25600000000000001</v>
          </cell>
          <cell r="P194" t="str">
            <v>BOB</v>
          </cell>
          <cell r="Q194">
            <v>155</v>
          </cell>
          <cell r="R194">
            <v>0</v>
          </cell>
          <cell r="S194">
            <v>220</v>
          </cell>
          <cell r="W194" t="str">
            <v>No</v>
          </cell>
          <cell r="X194" t="str">
            <v>No</v>
          </cell>
          <cell r="Y194" t="str">
            <v>No</v>
          </cell>
          <cell r="AA194" t="str">
            <v>Yes</v>
          </cell>
          <cell r="AC194">
            <v>6.86</v>
          </cell>
          <cell r="AD194">
            <v>32.07</v>
          </cell>
          <cell r="AE194">
            <v>3.0957217651287099</v>
          </cell>
          <cell r="AF194">
            <v>3.4255991840000002</v>
          </cell>
        </row>
        <row r="195">
          <cell r="C195" t="str">
            <v>Bolivia</v>
          </cell>
          <cell r="D195" t="str">
            <v>Entel [Bolivia]</v>
          </cell>
          <cell r="E195" t="str">
            <v>WiMax</v>
          </cell>
          <cell r="F195" t="str">
            <v>Internet WIMAX - BAI-400</v>
          </cell>
          <cell r="G195" t="str">
            <v>Up to</v>
          </cell>
          <cell r="H195">
            <v>512</v>
          </cell>
          <cell r="I195" t="str">
            <v>Kbps</v>
          </cell>
          <cell r="J195">
            <v>0.51200000000000001</v>
          </cell>
          <cell r="P195" t="str">
            <v>BOB</v>
          </cell>
          <cell r="Q195">
            <v>155</v>
          </cell>
          <cell r="R195">
            <v>0</v>
          </cell>
          <cell r="S195">
            <v>450</v>
          </cell>
          <cell r="W195" t="str">
            <v>No</v>
          </cell>
          <cell r="X195" t="str">
            <v>No</v>
          </cell>
          <cell r="Y195" t="str">
            <v>No</v>
          </cell>
          <cell r="AA195" t="str">
            <v>Yes</v>
          </cell>
          <cell r="AC195">
            <v>6.86</v>
          </cell>
          <cell r="AD195">
            <v>65.599999999999994</v>
          </cell>
          <cell r="AE195">
            <v>3.0957217651287099</v>
          </cell>
          <cell r="AF195">
            <v>3.4255991840000002</v>
          </cell>
        </row>
        <row r="196">
          <cell r="C196" t="str">
            <v>Bolivia</v>
          </cell>
          <cell r="D196" t="str">
            <v>Entel [Bolivia]</v>
          </cell>
          <cell r="E196" t="str">
            <v>WiMax</v>
          </cell>
          <cell r="F196" t="str">
            <v>Internet WIMAX - BAI-500</v>
          </cell>
          <cell r="G196" t="str">
            <v>Up to</v>
          </cell>
          <cell r="H196">
            <v>768</v>
          </cell>
          <cell r="I196" t="str">
            <v>Kbps</v>
          </cell>
          <cell r="J196">
            <v>0.76800000000000002</v>
          </cell>
          <cell r="P196" t="str">
            <v>BOB</v>
          </cell>
          <cell r="Q196">
            <v>155</v>
          </cell>
          <cell r="R196">
            <v>0</v>
          </cell>
          <cell r="S196">
            <v>630</v>
          </cell>
          <cell r="W196" t="str">
            <v>No</v>
          </cell>
          <cell r="X196" t="str">
            <v>No</v>
          </cell>
          <cell r="Y196" t="str">
            <v>No</v>
          </cell>
          <cell r="AA196" t="str">
            <v>Yes</v>
          </cell>
          <cell r="AC196">
            <v>6.86</v>
          </cell>
          <cell r="AD196">
            <v>91.84</v>
          </cell>
          <cell r="AE196">
            <v>3.0957217651287099</v>
          </cell>
          <cell r="AF196">
            <v>3.4255991840000002</v>
          </cell>
        </row>
        <row r="197">
          <cell r="C197" t="str">
            <v>Bolivia</v>
          </cell>
          <cell r="D197" t="str">
            <v>Entel [Bolivia]</v>
          </cell>
          <cell r="E197" t="str">
            <v>WiMax</v>
          </cell>
          <cell r="F197" t="str">
            <v>Internet WIMAX - BAI-700</v>
          </cell>
          <cell r="G197" t="str">
            <v>Up to</v>
          </cell>
          <cell r="H197">
            <v>1024</v>
          </cell>
          <cell r="I197" t="str">
            <v>Kbps</v>
          </cell>
          <cell r="J197">
            <v>1.024</v>
          </cell>
          <cell r="P197" t="str">
            <v>BOB</v>
          </cell>
          <cell r="Q197">
            <v>155</v>
          </cell>
          <cell r="R197">
            <v>0</v>
          </cell>
          <cell r="S197">
            <v>900</v>
          </cell>
          <cell r="W197" t="str">
            <v>No</v>
          </cell>
          <cell r="X197" t="str">
            <v>No</v>
          </cell>
          <cell r="Y197" t="str">
            <v>No</v>
          </cell>
          <cell r="AA197" t="str">
            <v>Yes</v>
          </cell>
          <cell r="AC197">
            <v>6.86</v>
          </cell>
          <cell r="AD197">
            <v>131.19999999999999</v>
          </cell>
          <cell r="AE197">
            <v>3.0957217651287099</v>
          </cell>
          <cell r="AF197">
            <v>3.4255991840000002</v>
          </cell>
        </row>
        <row r="198">
          <cell r="C198" t="str">
            <v>Bolivia</v>
          </cell>
          <cell r="D198" t="str">
            <v>Entel [Bolivia]</v>
          </cell>
          <cell r="E198" t="str">
            <v>WiMax</v>
          </cell>
          <cell r="F198" t="str">
            <v>Internet WIMAX - BAI-800</v>
          </cell>
          <cell r="G198" t="str">
            <v>Up to</v>
          </cell>
          <cell r="H198">
            <v>1536</v>
          </cell>
          <cell r="I198" t="str">
            <v>Kbps</v>
          </cell>
          <cell r="J198">
            <v>1.536</v>
          </cell>
          <cell r="P198" t="str">
            <v>BOB</v>
          </cell>
          <cell r="Q198">
            <v>155</v>
          </cell>
          <cell r="R198">
            <v>0</v>
          </cell>
          <cell r="S198">
            <v>1250</v>
          </cell>
          <cell r="W198" t="str">
            <v>No</v>
          </cell>
          <cell r="X198" t="str">
            <v>No</v>
          </cell>
          <cell r="Y198" t="str">
            <v>No</v>
          </cell>
          <cell r="AA198" t="str">
            <v>Yes</v>
          </cell>
          <cell r="AC198">
            <v>6.86</v>
          </cell>
          <cell r="AD198">
            <v>182.22</v>
          </cell>
          <cell r="AE198">
            <v>3.0957217651287099</v>
          </cell>
          <cell r="AF198">
            <v>3.4255991840000002</v>
          </cell>
        </row>
        <row r="199">
          <cell r="C199" t="str">
            <v>Bolivia</v>
          </cell>
          <cell r="D199" t="str">
            <v>Entel [Bolivia]</v>
          </cell>
          <cell r="E199" t="str">
            <v>WiMax</v>
          </cell>
          <cell r="F199" t="str">
            <v>Internet WIMAX - BAI-900</v>
          </cell>
          <cell r="G199" t="str">
            <v>Up to</v>
          </cell>
          <cell r="H199">
            <v>2048</v>
          </cell>
          <cell r="I199" t="str">
            <v>Kbps</v>
          </cell>
          <cell r="J199">
            <v>2.048</v>
          </cell>
          <cell r="P199" t="str">
            <v>BOB</v>
          </cell>
          <cell r="Q199">
            <v>155</v>
          </cell>
          <cell r="R199">
            <v>0</v>
          </cell>
          <cell r="S199">
            <v>1590</v>
          </cell>
          <cell r="W199" t="str">
            <v>No</v>
          </cell>
          <cell r="X199" t="str">
            <v>No</v>
          </cell>
          <cell r="Y199" t="str">
            <v>No</v>
          </cell>
          <cell r="AA199" t="str">
            <v>Yes</v>
          </cell>
          <cell r="AC199">
            <v>6.86</v>
          </cell>
          <cell r="AD199">
            <v>231.78</v>
          </cell>
          <cell r="AE199">
            <v>3.0957217651287099</v>
          </cell>
          <cell r="AF199">
            <v>3.4255991840000002</v>
          </cell>
        </row>
        <row r="200">
          <cell r="C200" t="str">
            <v>Bolivia</v>
          </cell>
          <cell r="D200" t="str">
            <v>Entel [Bolivia]</v>
          </cell>
          <cell r="E200" t="str">
            <v>WiMax</v>
          </cell>
          <cell r="F200" t="str">
            <v>Internet WIMAX Premium - BAI-100</v>
          </cell>
          <cell r="G200" t="str">
            <v>Up to</v>
          </cell>
          <cell r="H200">
            <v>128</v>
          </cell>
          <cell r="I200" t="str">
            <v>Kbps</v>
          </cell>
          <cell r="J200">
            <v>0.128</v>
          </cell>
          <cell r="K200">
            <v>64</v>
          </cell>
          <cell r="L200" t="str">
            <v>Kbps</v>
          </cell>
          <cell r="P200" t="str">
            <v>BOB</v>
          </cell>
          <cell r="Q200">
            <v>155</v>
          </cell>
          <cell r="R200">
            <v>0</v>
          </cell>
          <cell r="S200">
            <v>225</v>
          </cell>
          <cell r="W200" t="str">
            <v>No</v>
          </cell>
          <cell r="X200" t="str">
            <v>No</v>
          </cell>
          <cell r="Y200" t="str">
            <v>No</v>
          </cell>
          <cell r="AA200" t="str">
            <v>Yes</v>
          </cell>
          <cell r="AC200">
            <v>6.86</v>
          </cell>
          <cell r="AD200">
            <v>32.799999999999997</v>
          </cell>
          <cell r="AE200">
            <v>3.0957217651287099</v>
          </cell>
          <cell r="AF200">
            <v>3.4255991840000002</v>
          </cell>
        </row>
        <row r="201">
          <cell r="C201" t="str">
            <v>Bolivia</v>
          </cell>
          <cell r="D201" t="str">
            <v>Entel [Bolivia]</v>
          </cell>
          <cell r="E201" t="str">
            <v>WiMax</v>
          </cell>
          <cell r="F201" t="str">
            <v>Internet WIMAX Premium - BAI-200</v>
          </cell>
          <cell r="G201" t="str">
            <v>Up to</v>
          </cell>
          <cell r="H201">
            <v>256</v>
          </cell>
          <cell r="I201" t="str">
            <v>Kbps</v>
          </cell>
          <cell r="J201">
            <v>0.25600000000000001</v>
          </cell>
          <cell r="K201">
            <v>128</v>
          </cell>
          <cell r="L201" t="str">
            <v>Kbps</v>
          </cell>
          <cell r="P201" t="str">
            <v>BOB</v>
          </cell>
          <cell r="Q201">
            <v>155</v>
          </cell>
          <cell r="R201">
            <v>0</v>
          </cell>
          <cell r="S201">
            <v>310</v>
          </cell>
          <cell r="W201" t="str">
            <v>No</v>
          </cell>
          <cell r="X201" t="str">
            <v>No</v>
          </cell>
          <cell r="Y201" t="str">
            <v>No</v>
          </cell>
          <cell r="AA201" t="str">
            <v>Yes</v>
          </cell>
          <cell r="AC201">
            <v>6.86</v>
          </cell>
          <cell r="AD201">
            <v>45.19</v>
          </cell>
          <cell r="AE201">
            <v>3.0957217651287099</v>
          </cell>
          <cell r="AF201">
            <v>3.4255991840000002</v>
          </cell>
        </row>
        <row r="202">
          <cell r="C202" t="str">
            <v>Bolivia</v>
          </cell>
          <cell r="D202" t="str">
            <v>Entel [Bolivia]</v>
          </cell>
          <cell r="E202" t="str">
            <v>WiMax</v>
          </cell>
          <cell r="F202" t="str">
            <v>Internet WIMAX Premium - BAI-400</v>
          </cell>
          <cell r="G202" t="str">
            <v>Up to</v>
          </cell>
          <cell r="H202">
            <v>512</v>
          </cell>
          <cell r="I202" t="str">
            <v>Kbps</v>
          </cell>
          <cell r="J202">
            <v>0.51200000000000001</v>
          </cell>
          <cell r="K202">
            <v>256</v>
          </cell>
          <cell r="L202" t="str">
            <v>Kbps</v>
          </cell>
          <cell r="P202" t="str">
            <v>BOB</v>
          </cell>
          <cell r="Q202">
            <v>155</v>
          </cell>
          <cell r="R202">
            <v>0</v>
          </cell>
          <cell r="S202">
            <v>630</v>
          </cell>
          <cell r="W202" t="str">
            <v>No</v>
          </cell>
          <cell r="X202" t="str">
            <v>No</v>
          </cell>
          <cell r="Y202" t="str">
            <v>No</v>
          </cell>
          <cell r="AA202" t="str">
            <v>Yes</v>
          </cell>
          <cell r="AC202">
            <v>6.86</v>
          </cell>
          <cell r="AD202">
            <v>91.84</v>
          </cell>
          <cell r="AE202">
            <v>3.0957217651287099</v>
          </cell>
          <cell r="AF202">
            <v>3.4255991840000002</v>
          </cell>
        </row>
        <row r="203">
          <cell r="C203" t="str">
            <v>Bolivia</v>
          </cell>
          <cell r="D203" t="str">
            <v>Entel [Bolivia]</v>
          </cell>
          <cell r="E203" t="str">
            <v>WiMax</v>
          </cell>
          <cell r="F203" t="str">
            <v>Internet WIMAX Premium - BAI-500</v>
          </cell>
          <cell r="G203" t="str">
            <v>Up to</v>
          </cell>
          <cell r="H203">
            <v>768</v>
          </cell>
          <cell r="I203" t="str">
            <v>Kbps</v>
          </cell>
          <cell r="J203">
            <v>0.76800000000000002</v>
          </cell>
          <cell r="K203">
            <v>384</v>
          </cell>
          <cell r="L203" t="str">
            <v>Kbps</v>
          </cell>
          <cell r="P203" t="str">
            <v>BOB</v>
          </cell>
          <cell r="Q203">
            <v>155</v>
          </cell>
          <cell r="R203">
            <v>0</v>
          </cell>
          <cell r="S203">
            <v>900</v>
          </cell>
          <cell r="W203" t="str">
            <v>No</v>
          </cell>
          <cell r="X203" t="str">
            <v>No</v>
          </cell>
          <cell r="Y203" t="str">
            <v>No</v>
          </cell>
          <cell r="AA203" t="str">
            <v>Yes</v>
          </cell>
          <cell r="AC203">
            <v>6.86</v>
          </cell>
          <cell r="AD203">
            <v>131.19999999999999</v>
          </cell>
          <cell r="AE203">
            <v>3.0957217651287099</v>
          </cell>
          <cell r="AF203">
            <v>3.4255991840000002</v>
          </cell>
        </row>
        <row r="204">
          <cell r="C204" t="str">
            <v>Bolivia</v>
          </cell>
          <cell r="D204" t="str">
            <v>Entel [Bolivia]</v>
          </cell>
          <cell r="E204" t="str">
            <v>WiMax</v>
          </cell>
          <cell r="F204" t="str">
            <v>Internet WIMAX Premium - BAI-700</v>
          </cell>
          <cell r="G204" t="str">
            <v>Up to</v>
          </cell>
          <cell r="H204">
            <v>1024</v>
          </cell>
          <cell r="I204" t="str">
            <v>Kbps</v>
          </cell>
          <cell r="J204">
            <v>1.024</v>
          </cell>
          <cell r="K204">
            <v>512</v>
          </cell>
          <cell r="L204" t="str">
            <v>Kbps</v>
          </cell>
          <cell r="P204" t="str">
            <v>BOB</v>
          </cell>
          <cell r="Q204">
            <v>155</v>
          </cell>
          <cell r="R204">
            <v>0</v>
          </cell>
          <cell r="S204">
            <v>1200</v>
          </cell>
          <cell r="W204" t="str">
            <v>No</v>
          </cell>
          <cell r="X204" t="str">
            <v>No</v>
          </cell>
          <cell r="Y204" t="str">
            <v>No</v>
          </cell>
          <cell r="AA204" t="str">
            <v>Yes</v>
          </cell>
          <cell r="AC204">
            <v>6.86</v>
          </cell>
          <cell r="AD204">
            <v>174.93</v>
          </cell>
          <cell r="AE204">
            <v>3.0957217651287099</v>
          </cell>
          <cell r="AF204">
            <v>3.4255991840000002</v>
          </cell>
        </row>
        <row r="205">
          <cell r="C205" t="str">
            <v>Bolivia</v>
          </cell>
          <cell r="D205" t="str">
            <v>Entel [Bolivia]</v>
          </cell>
          <cell r="E205" t="str">
            <v>WiMax</v>
          </cell>
          <cell r="F205" t="str">
            <v>Internet WIMAX Premium - BAI-800</v>
          </cell>
          <cell r="G205" t="str">
            <v>Up to</v>
          </cell>
          <cell r="H205">
            <v>1536</v>
          </cell>
          <cell r="I205" t="str">
            <v>Kbps</v>
          </cell>
          <cell r="J205">
            <v>1.536</v>
          </cell>
          <cell r="K205">
            <v>768</v>
          </cell>
          <cell r="L205" t="str">
            <v>Kbps</v>
          </cell>
          <cell r="P205" t="str">
            <v>BOB</v>
          </cell>
          <cell r="Q205">
            <v>155</v>
          </cell>
          <cell r="R205">
            <v>0</v>
          </cell>
          <cell r="S205">
            <v>1700</v>
          </cell>
          <cell r="W205" t="str">
            <v>No</v>
          </cell>
          <cell r="X205" t="str">
            <v>No</v>
          </cell>
          <cell r="Y205" t="str">
            <v>No</v>
          </cell>
          <cell r="AA205" t="str">
            <v>Yes</v>
          </cell>
          <cell r="AC205">
            <v>6.86</v>
          </cell>
          <cell r="AD205">
            <v>247.81</v>
          </cell>
          <cell r="AE205">
            <v>3.0957217651287099</v>
          </cell>
          <cell r="AF205">
            <v>3.4255991840000002</v>
          </cell>
        </row>
        <row r="206">
          <cell r="C206" t="str">
            <v>Bolivia</v>
          </cell>
          <cell r="D206" t="str">
            <v>Entel [Bolivia]</v>
          </cell>
          <cell r="E206" t="str">
            <v>WiMax</v>
          </cell>
          <cell r="F206" t="str">
            <v>Internet WIMAX Premium - BAI-900</v>
          </cell>
          <cell r="G206" t="str">
            <v>Up to</v>
          </cell>
          <cell r="H206">
            <v>2048</v>
          </cell>
          <cell r="I206" t="str">
            <v>Kbps</v>
          </cell>
          <cell r="J206">
            <v>2.048</v>
          </cell>
          <cell r="K206">
            <v>1024</v>
          </cell>
          <cell r="L206" t="str">
            <v>Kbps</v>
          </cell>
          <cell r="P206" t="str">
            <v>BOB</v>
          </cell>
          <cell r="Q206">
            <v>155</v>
          </cell>
          <cell r="R206">
            <v>0</v>
          </cell>
          <cell r="S206">
            <v>2250</v>
          </cell>
          <cell r="W206" t="str">
            <v>No</v>
          </cell>
          <cell r="X206" t="str">
            <v>No</v>
          </cell>
          <cell r="Y206" t="str">
            <v>No</v>
          </cell>
          <cell r="AA206" t="str">
            <v>Yes</v>
          </cell>
          <cell r="AC206">
            <v>6.86</v>
          </cell>
          <cell r="AD206">
            <v>327.99</v>
          </cell>
          <cell r="AE206">
            <v>3.0957217651287099</v>
          </cell>
          <cell r="AF206">
            <v>3.4255991840000002</v>
          </cell>
        </row>
        <row r="207">
          <cell r="C207" t="str">
            <v>Bolivia</v>
          </cell>
          <cell r="D207" t="str">
            <v>Entel [Bolivia]</v>
          </cell>
          <cell r="E207" t="str">
            <v>ADSL</v>
          </cell>
          <cell r="F207" t="str">
            <v>SBA ï¿½ 100</v>
          </cell>
          <cell r="H207">
            <v>512</v>
          </cell>
          <cell r="I207" t="str">
            <v>Kbps</v>
          </cell>
          <cell r="J207">
            <v>0.51200000000000001</v>
          </cell>
          <cell r="P207" t="str">
            <v>BOB</v>
          </cell>
          <cell r="Q207">
            <v>250</v>
          </cell>
          <cell r="R207">
            <v>0</v>
          </cell>
          <cell r="S207">
            <v>150</v>
          </cell>
          <cell r="W207" t="str">
            <v>Yes</v>
          </cell>
          <cell r="X207" t="str">
            <v>No</v>
          </cell>
          <cell r="Y207" t="str">
            <v>No</v>
          </cell>
          <cell r="AA207" t="str">
            <v>Yes</v>
          </cell>
          <cell r="AC207">
            <v>6.86</v>
          </cell>
          <cell r="AD207">
            <v>21.87</v>
          </cell>
          <cell r="AE207">
            <v>3.0957217651287099</v>
          </cell>
          <cell r="AF207">
            <v>3.4255991840000002</v>
          </cell>
        </row>
        <row r="208">
          <cell r="C208" t="str">
            <v>Bolivia</v>
          </cell>
          <cell r="D208" t="str">
            <v>Entel [Bolivia]</v>
          </cell>
          <cell r="E208" t="str">
            <v>ADSL</v>
          </cell>
          <cell r="F208" t="str">
            <v>SBA ï¿½ 200</v>
          </cell>
          <cell r="H208">
            <v>768</v>
          </cell>
          <cell r="I208" t="str">
            <v>Kbps</v>
          </cell>
          <cell r="J208">
            <v>0.76800000000000002</v>
          </cell>
          <cell r="P208" t="str">
            <v>BOB</v>
          </cell>
          <cell r="Q208">
            <v>250</v>
          </cell>
          <cell r="R208">
            <v>0</v>
          </cell>
          <cell r="S208">
            <v>170</v>
          </cell>
          <cell r="W208" t="str">
            <v>Yes</v>
          </cell>
          <cell r="X208" t="str">
            <v>No</v>
          </cell>
          <cell r="Y208" t="str">
            <v>No</v>
          </cell>
          <cell r="AA208" t="str">
            <v>Yes</v>
          </cell>
          <cell r="AC208">
            <v>6.86</v>
          </cell>
          <cell r="AD208">
            <v>24.78</v>
          </cell>
          <cell r="AE208">
            <v>3.0957217651287099</v>
          </cell>
          <cell r="AF208">
            <v>3.4255991840000002</v>
          </cell>
        </row>
        <row r="209">
          <cell r="C209" t="str">
            <v>Bolivia</v>
          </cell>
          <cell r="D209" t="str">
            <v>Entel [Bolivia]</v>
          </cell>
          <cell r="E209" t="str">
            <v>ADSL</v>
          </cell>
          <cell r="F209" t="str">
            <v>SBA ï¿½ 300</v>
          </cell>
          <cell r="H209">
            <v>1024</v>
          </cell>
          <cell r="I209" t="str">
            <v>Kbps</v>
          </cell>
          <cell r="J209">
            <v>1.024</v>
          </cell>
          <cell r="P209" t="str">
            <v>BOB</v>
          </cell>
          <cell r="Q209">
            <v>250</v>
          </cell>
          <cell r="R209">
            <v>0</v>
          </cell>
          <cell r="S209">
            <v>230</v>
          </cell>
          <cell r="W209" t="str">
            <v>Yes</v>
          </cell>
          <cell r="X209" t="str">
            <v>No</v>
          </cell>
          <cell r="Y209" t="str">
            <v>No</v>
          </cell>
          <cell r="AA209" t="str">
            <v>Yes</v>
          </cell>
          <cell r="AC209">
            <v>6.86</v>
          </cell>
          <cell r="AD209">
            <v>33.53</v>
          </cell>
          <cell r="AE209">
            <v>3.0957217651287099</v>
          </cell>
          <cell r="AF209">
            <v>3.4255991840000002</v>
          </cell>
        </row>
        <row r="210">
          <cell r="C210" t="str">
            <v>Bolivia</v>
          </cell>
          <cell r="D210" t="str">
            <v>Entel [Bolivia]</v>
          </cell>
          <cell r="E210" t="str">
            <v>ADSL</v>
          </cell>
          <cell r="F210" t="str">
            <v>SBA ï¿½ 400</v>
          </cell>
          <cell r="H210">
            <v>1536</v>
          </cell>
          <cell r="I210" t="str">
            <v>Kbps</v>
          </cell>
          <cell r="J210">
            <v>1.536</v>
          </cell>
          <cell r="P210" t="str">
            <v>BOB</v>
          </cell>
          <cell r="Q210">
            <v>250</v>
          </cell>
          <cell r="R210">
            <v>0</v>
          </cell>
          <cell r="S210">
            <v>340</v>
          </cell>
          <cell r="W210" t="str">
            <v>Yes</v>
          </cell>
          <cell r="X210" t="str">
            <v>No</v>
          </cell>
          <cell r="Y210" t="str">
            <v>No</v>
          </cell>
          <cell r="AA210" t="str">
            <v>Yes</v>
          </cell>
          <cell r="AC210">
            <v>6.86</v>
          </cell>
          <cell r="AD210">
            <v>49.56</v>
          </cell>
          <cell r="AE210">
            <v>3.0957217651287099</v>
          </cell>
          <cell r="AF210">
            <v>3.4255991840000002</v>
          </cell>
        </row>
        <row r="211">
          <cell r="C211" t="str">
            <v>Bolivia</v>
          </cell>
          <cell r="D211" t="str">
            <v>Entel [Bolivia]</v>
          </cell>
          <cell r="E211" t="str">
            <v>ADSL</v>
          </cell>
          <cell r="F211" t="str">
            <v>BAN-200</v>
          </cell>
          <cell r="H211">
            <v>256</v>
          </cell>
          <cell r="I211" t="str">
            <v>Kbps</v>
          </cell>
          <cell r="J211">
            <v>0.25600000000000001</v>
          </cell>
          <cell r="P211" t="str">
            <v>BOB</v>
          </cell>
          <cell r="Q211">
            <v>300</v>
          </cell>
          <cell r="R211">
            <v>0</v>
          </cell>
          <cell r="S211">
            <v>220</v>
          </cell>
          <cell r="W211" t="str">
            <v>Yes</v>
          </cell>
          <cell r="X211" t="str">
            <v>No</v>
          </cell>
          <cell r="Y211" t="str">
            <v>No</v>
          </cell>
          <cell r="AA211" t="str">
            <v>Yes</v>
          </cell>
          <cell r="AC211">
            <v>6.86</v>
          </cell>
          <cell r="AD211">
            <v>32.07</v>
          </cell>
          <cell r="AE211">
            <v>3.0957217651287099</v>
          </cell>
          <cell r="AF211">
            <v>3.4255991840000002</v>
          </cell>
        </row>
        <row r="212">
          <cell r="C212" t="str">
            <v>Bolivia</v>
          </cell>
          <cell r="D212" t="str">
            <v>Entel [Bolivia]</v>
          </cell>
          <cell r="E212" t="str">
            <v>ADSL</v>
          </cell>
          <cell r="F212" t="str">
            <v>BAN-400</v>
          </cell>
          <cell r="H212">
            <v>512</v>
          </cell>
          <cell r="I212" t="str">
            <v>Kbps</v>
          </cell>
          <cell r="J212">
            <v>0.51200000000000001</v>
          </cell>
          <cell r="P212" t="str">
            <v>BOB</v>
          </cell>
          <cell r="Q212">
            <v>300</v>
          </cell>
          <cell r="R212">
            <v>0</v>
          </cell>
          <cell r="S212">
            <v>371</v>
          </cell>
          <cell r="W212" t="str">
            <v>Yes</v>
          </cell>
          <cell r="X212" t="str">
            <v>No</v>
          </cell>
          <cell r="Y212" t="str">
            <v>No</v>
          </cell>
          <cell r="AA212" t="str">
            <v>Yes</v>
          </cell>
          <cell r="AC212">
            <v>6.86</v>
          </cell>
          <cell r="AD212">
            <v>54.08</v>
          </cell>
          <cell r="AE212">
            <v>3.0957217651287099</v>
          </cell>
          <cell r="AF212">
            <v>3.4255991840000002</v>
          </cell>
        </row>
        <row r="213">
          <cell r="C213" t="str">
            <v>Bolivia</v>
          </cell>
          <cell r="D213" t="str">
            <v>Entel [Bolivia]</v>
          </cell>
          <cell r="E213" t="str">
            <v>ADSL</v>
          </cell>
          <cell r="F213" t="str">
            <v>BAN-500</v>
          </cell>
          <cell r="H213">
            <v>768</v>
          </cell>
          <cell r="I213" t="str">
            <v>Kbps</v>
          </cell>
          <cell r="J213">
            <v>0.76800000000000002</v>
          </cell>
          <cell r="P213" t="str">
            <v>BOB</v>
          </cell>
          <cell r="Q213">
            <v>300</v>
          </cell>
          <cell r="R213">
            <v>0</v>
          </cell>
          <cell r="S213">
            <v>470</v>
          </cell>
          <cell r="W213" t="str">
            <v>Yes</v>
          </cell>
          <cell r="X213" t="str">
            <v>No</v>
          </cell>
          <cell r="Y213" t="str">
            <v>No</v>
          </cell>
          <cell r="AA213" t="str">
            <v>Yes</v>
          </cell>
          <cell r="AC213">
            <v>6.86</v>
          </cell>
          <cell r="AD213">
            <v>68.510000000000005</v>
          </cell>
          <cell r="AE213">
            <v>3.0957217651287099</v>
          </cell>
          <cell r="AF213">
            <v>3.4255991840000002</v>
          </cell>
        </row>
        <row r="214">
          <cell r="C214" t="str">
            <v>Bolivia</v>
          </cell>
          <cell r="D214" t="str">
            <v>Entel [Bolivia]</v>
          </cell>
          <cell r="E214" t="str">
            <v>ADSL</v>
          </cell>
          <cell r="F214" t="str">
            <v>BAE ï¿½ 100</v>
          </cell>
          <cell r="H214">
            <v>2048</v>
          </cell>
          <cell r="I214" t="str">
            <v>Kbps</v>
          </cell>
          <cell r="J214">
            <v>2.048</v>
          </cell>
          <cell r="P214" t="str">
            <v>BOB</v>
          </cell>
          <cell r="Q214">
            <v>0</v>
          </cell>
          <cell r="R214">
            <v>0</v>
          </cell>
          <cell r="S214">
            <v>780</v>
          </cell>
          <cell r="W214" t="str">
            <v>Yes</v>
          </cell>
          <cell r="X214" t="str">
            <v>No</v>
          </cell>
          <cell r="Y214" t="str">
            <v>No</v>
          </cell>
          <cell r="AA214" t="str">
            <v>Yes</v>
          </cell>
          <cell r="AC214">
            <v>6.86</v>
          </cell>
          <cell r="AD214">
            <v>113.7</v>
          </cell>
          <cell r="AE214">
            <v>3.0957217651287099</v>
          </cell>
          <cell r="AF214">
            <v>3.4255991840000002</v>
          </cell>
        </row>
        <row r="215">
          <cell r="C215" t="str">
            <v>Bolivia</v>
          </cell>
          <cell r="D215" t="str">
            <v>Entel [Bolivia]</v>
          </cell>
          <cell r="E215" t="str">
            <v>ADSL</v>
          </cell>
          <cell r="F215" t="str">
            <v>BAE ï¿½ 200</v>
          </cell>
          <cell r="H215">
            <v>3072</v>
          </cell>
          <cell r="I215" t="str">
            <v>Kbps</v>
          </cell>
          <cell r="J215">
            <v>3.0720000000000001</v>
          </cell>
          <cell r="P215" t="str">
            <v>BOB</v>
          </cell>
          <cell r="Q215">
            <v>0</v>
          </cell>
          <cell r="R215">
            <v>0</v>
          </cell>
          <cell r="S215">
            <v>1100</v>
          </cell>
          <cell r="W215" t="str">
            <v>Yes</v>
          </cell>
          <cell r="X215" t="str">
            <v>No</v>
          </cell>
          <cell r="Y215" t="str">
            <v>No</v>
          </cell>
          <cell r="AA215" t="str">
            <v>Yes</v>
          </cell>
          <cell r="AC215">
            <v>6.86</v>
          </cell>
          <cell r="AD215">
            <v>160.35</v>
          </cell>
          <cell r="AE215">
            <v>3.0957217651287099</v>
          </cell>
          <cell r="AF215">
            <v>3.4255991840000002</v>
          </cell>
        </row>
        <row r="216">
          <cell r="C216" t="str">
            <v>Bolivia</v>
          </cell>
          <cell r="D216" t="str">
            <v>Entel [Bolivia]</v>
          </cell>
          <cell r="E216" t="str">
            <v>ADSL</v>
          </cell>
          <cell r="F216" t="str">
            <v>BAE ï¿½ 300</v>
          </cell>
          <cell r="H216">
            <v>4096</v>
          </cell>
          <cell r="I216" t="str">
            <v>Kbps</v>
          </cell>
          <cell r="J216">
            <v>4.0960000000000001</v>
          </cell>
          <cell r="P216" t="str">
            <v>BOB</v>
          </cell>
          <cell r="Q216">
            <v>0</v>
          </cell>
          <cell r="R216">
            <v>0</v>
          </cell>
          <cell r="S216">
            <v>1500</v>
          </cell>
          <cell r="W216" t="str">
            <v>Yes</v>
          </cell>
          <cell r="X216" t="str">
            <v>No</v>
          </cell>
          <cell r="Y216" t="str">
            <v>No</v>
          </cell>
          <cell r="AA216" t="str">
            <v>Yes</v>
          </cell>
          <cell r="AC216">
            <v>6.86</v>
          </cell>
          <cell r="AD216">
            <v>218.66</v>
          </cell>
          <cell r="AE216">
            <v>3.0957217651287099</v>
          </cell>
          <cell r="AF216">
            <v>3.4255991840000002</v>
          </cell>
        </row>
        <row r="217">
          <cell r="C217" t="str">
            <v>Bolivia</v>
          </cell>
          <cell r="D217" t="str">
            <v>Entel [Bolivia]</v>
          </cell>
          <cell r="E217" t="str">
            <v>ADSL</v>
          </cell>
          <cell r="F217" t="str">
            <v>BAE ï¿½ 400</v>
          </cell>
          <cell r="H217">
            <v>6144</v>
          </cell>
          <cell r="I217" t="str">
            <v>Kbps</v>
          </cell>
          <cell r="J217">
            <v>6.1440000000000001</v>
          </cell>
          <cell r="P217" t="str">
            <v>BOB</v>
          </cell>
          <cell r="Q217">
            <v>0</v>
          </cell>
          <cell r="R217">
            <v>0</v>
          </cell>
          <cell r="S217">
            <v>2300</v>
          </cell>
          <cell r="W217" t="str">
            <v>Yes</v>
          </cell>
          <cell r="X217" t="str">
            <v>No</v>
          </cell>
          <cell r="Y217" t="str">
            <v>No</v>
          </cell>
          <cell r="AA217" t="str">
            <v>Yes</v>
          </cell>
          <cell r="AC217">
            <v>6.86</v>
          </cell>
          <cell r="AD217">
            <v>335.28</v>
          </cell>
          <cell r="AE217">
            <v>3.0957217651287099</v>
          </cell>
          <cell r="AF217">
            <v>3.4255991840000002</v>
          </cell>
        </row>
        <row r="218">
          <cell r="C218" t="str">
            <v>Bolivia</v>
          </cell>
          <cell r="D218" t="str">
            <v>Entel [Bolivia]</v>
          </cell>
          <cell r="E218" t="str">
            <v>ADSL</v>
          </cell>
          <cell r="F218" t="str">
            <v>BAE ï¿½ 500</v>
          </cell>
          <cell r="H218">
            <v>8192</v>
          </cell>
          <cell r="I218" t="str">
            <v>Kbps</v>
          </cell>
          <cell r="J218">
            <v>8.1920000000000002</v>
          </cell>
          <cell r="P218" t="str">
            <v>BOB</v>
          </cell>
          <cell r="Q218">
            <v>0</v>
          </cell>
          <cell r="R218">
            <v>0</v>
          </cell>
          <cell r="S218">
            <v>3000</v>
          </cell>
          <cell r="W218" t="str">
            <v>Yes</v>
          </cell>
          <cell r="X218" t="str">
            <v>No</v>
          </cell>
          <cell r="Y218" t="str">
            <v>No</v>
          </cell>
          <cell r="AA218" t="str">
            <v>Yes</v>
          </cell>
          <cell r="AC218">
            <v>6.86</v>
          </cell>
          <cell r="AD218">
            <v>437.32</v>
          </cell>
          <cell r="AE218">
            <v>3.0957217651287099</v>
          </cell>
          <cell r="AF218">
            <v>3.4255991840000002</v>
          </cell>
        </row>
        <row r="219">
          <cell r="C219" t="str">
            <v>Brazil</v>
          </cell>
          <cell r="D219" t="str">
            <v>GVT (Power) [Brazil]</v>
          </cell>
          <cell r="E219" t="str">
            <v>FTTC</v>
          </cell>
          <cell r="F219" t="str">
            <v>Power 15 MEGA</v>
          </cell>
          <cell r="H219">
            <v>15</v>
          </cell>
          <cell r="I219" t="str">
            <v>Mbps</v>
          </cell>
          <cell r="J219">
            <v>15</v>
          </cell>
          <cell r="K219">
            <v>1</v>
          </cell>
          <cell r="L219" t="str">
            <v>Mbps</v>
          </cell>
          <cell r="P219" t="str">
            <v>BRL</v>
          </cell>
          <cell r="Q219" t="str">
            <v>?</v>
          </cell>
          <cell r="R219">
            <v>0</v>
          </cell>
          <cell r="S219">
            <v>84.9</v>
          </cell>
          <cell r="W219" t="str">
            <v>Yes</v>
          </cell>
          <cell r="X219" t="str">
            <v>No</v>
          </cell>
          <cell r="Y219" t="str">
            <v>No</v>
          </cell>
          <cell r="AA219" t="str">
            <v>?</v>
          </cell>
          <cell r="AC219">
            <v>2.2599999999999998</v>
          </cell>
          <cell r="AD219">
            <v>37.57</v>
          </cell>
          <cell r="AE219">
            <v>1.52307223560549</v>
          </cell>
          <cell r="AF219">
            <v>1.8916168229999999</v>
          </cell>
        </row>
        <row r="220">
          <cell r="C220" t="str">
            <v>Brazil</v>
          </cell>
          <cell r="D220" t="str">
            <v>GVT (Power) [Brazil]</v>
          </cell>
          <cell r="E220" t="str">
            <v>FTTC</v>
          </cell>
          <cell r="F220" t="str">
            <v>Power 25 MEGA</v>
          </cell>
          <cell r="H220">
            <v>25</v>
          </cell>
          <cell r="I220" t="str">
            <v>Mbps</v>
          </cell>
          <cell r="J220">
            <v>25</v>
          </cell>
          <cell r="K220">
            <v>2</v>
          </cell>
          <cell r="L220" t="str">
            <v>Mbps</v>
          </cell>
          <cell r="P220" t="str">
            <v>BRL</v>
          </cell>
          <cell r="Q220" t="str">
            <v>?</v>
          </cell>
          <cell r="R220">
            <v>0</v>
          </cell>
          <cell r="S220">
            <v>94.9</v>
          </cell>
          <cell r="W220" t="str">
            <v>Yes</v>
          </cell>
          <cell r="X220" t="str">
            <v>No</v>
          </cell>
          <cell r="Y220" t="str">
            <v>No</v>
          </cell>
          <cell r="AA220" t="str">
            <v>?</v>
          </cell>
          <cell r="AC220">
            <v>2.2599999999999998</v>
          </cell>
          <cell r="AD220">
            <v>41.99</v>
          </cell>
          <cell r="AE220">
            <v>1.52307223560549</v>
          </cell>
          <cell r="AF220">
            <v>1.8916168229999999</v>
          </cell>
        </row>
        <row r="221">
          <cell r="C221" t="str">
            <v>Brazil</v>
          </cell>
          <cell r="D221" t="str">
            <v>GVT (Power) [Brazil]</v>
          </cell>
          <cell r="E221" t="str">
            <v>FTTC</v>
          </cell>
          <cell r="F221" t="str">
            <v>Power 35 MEGA</v>
          </cell>
          <cell r="H221">
            <v>35</v>
          </cell>
          <cell r="I221" t="str">
            <v>Mbps</v>
          </cell>
          <cell r="J221">
            <v>35</v>
          </cell>
          <cell r="K221">
            <v>3</v>
          </cell>
          <cell r="L221" t="str">
            <v>Mbps</v>
          </cell>
          <cell r="P221" t="str">
            <v>BRL</v>
          </cell>
          <cell r="Q221" t="str">
            <v>?</v>
          </cell>
          <cell r="R221">
            <v>0</v>
          </cell>
          <cell r="S221">
            <v>99.9</v>
          </cell>
          <cell r="W221" t="str">
            <v>Yes</v>
          </cell>
          <cell r="X221" t="str">
            <v>No</v>
          </cell>
          <cell r="Y221" t="str">
            <v>No</v>
          </cell>
          <cell r="AA221" t="str">
            <v>?</v>
          </cell>
          <cell r="AC221">
            <v>2.2599999999999998</v>
          </cell>
          <cell r="AD221">
            <v>44.2</v>
          </cell>
          <cell r="AE221">
            <v>1.52307223560549</v>
          </cell>
          <cell r="AF221">
            <v>1.8916168229999999</v>
          </cell>
        </row>
        <row r="222">
          <cell r="C222" t="str">
            <v>Brazil</v>
          </cell>
          <cell r="D222" t="str">
            <v>GVT (Power) [Brazil]</v>
          </cell>
          <cell r="E222" t="str">
            <v>FTTC</v>
          </cell>
          <cell r="F222" t="str">
            <v>Power 50 MEGA</v>
          </cell>
          <cell r="H222">
            <v>50</v>
          </cell>
          <cell r="I222" t="str">
            <v>Mbps</v>
          </cell>
          <cell r="J222">
            <v>50</v>
          </cell>
          <cell r="K222">
            <v>5</v>
          </cell>
          <cell r="L222" t="str">
            <v>Mbps</v>
          </cell>
          <cell r="P222" t="str">
            <v>BRL</v>
          </cell>
          <cell r="Q222" t="str">
            <v>?</v>
          </cell>
          <cell r="R222">
            <v>0</v>
          </cell>
          <cell r="S222">
            <v>249.9</v>
          </cell>
          <cell r="W222" t="str">
            <v>Yes</v>
          </cell>
          <cell r="X222" t="str">
            <v>No</v>
          </cell>
          <cell r="Y222" t="str">
            <v>No</v>
          </cell>
          <cell r="AA222" t="str">
            <v>?</v>
          </cell>
          <cell r="AC222">
            <v>2.2599999999999998</v>
          </cell>
          <cell r="AD222">
            <v>110.58</v>
          </cell>
          <cell r="AE222">
            <v>1.52307223560549</v>
          </cell>
          <cell r="AF222">
            <v>1.8916168229999999</v>
          </cell>
        </row>
        <row r="223">
          <cell r="C223" t="str">
            <v>Brazil</v>
          </cell>
          <cell r="D223" t="str">
            <v>GVT (Power) [Brazil]</v>
          </cell>
          <cell r="E223" t="str">
            <v>FTTH</v>
          </cell>
          <cell r="F223" t="str">
            <v>Power 150 MEGA</v>
          </cell>
          <cell r="H223">
            <v>150</v>
          </cell>
          <cell r="I223" t="str">
            <v>Mbps</v>
          </cell>
          <cell r="J223">
            <v>150</v>
          </cell>
          <cell r="K223">
            <v>15</v>
          </cell>
          <cell r="L223" t="str">
            <v>Mbps</v>
          </cell>
          <cell r="P223" t="str">
            <v>BRL</v>
          </cell>
          <cell r="Q223" t="str">
            <v>?</v>
          </cell>
          <cell r="R223">
            <v>0</v>
          </cell>
          <cell r="S223">
            <v>399.9</v>
          </cell>
          <cell r="W223" t="str">
            <v>Yes</v>
          </cell>
          <cell r="X223" t="str">
            <v>No</v>
          </cell>
          <cell r="Y223" t="str">
            <v>No</v>
          </cell>
          <cell r="AA223" t="str">
            <v>?</v>
          </cell>
          <cell r="AC223">
            <v>2.2599999999999998</v>
          </cell>
          <cell r="AD223">
            <v>176.95</v>
          </cell>
          <cell r="AE223">
            <v>1.52307223560549</v>
          </cell>
          <cell r="AF223">
            <v>1.8916168229999999</v>
          </cell>
        </row>
        <row r="224">
          <cell r="C224" t="str">
            <v>Brazil</v>
          </cell>
          <cell r="D224" t="str">
            <v>NET [Brazil]</v>
          </cell>
          <cell r="E224" t="str">
            <v>Cable</v>
          </cell>
          <cell r="F224" t="str">
            <v>1 Mega</v>
          </cell>
          <cell r="G224" t="str">
            <v>Up to</v>
          </cell>
          <cell r="H224">
            <v>1</v>
          </cell>
          <cell r="I224" t="str">
            <v>Mbps</v>
          </cell>
          <cell r="J224">
            <v>1</v>
          </cell>
          <cell r="K224">
            <v>500</v>
          </cell>
          <cell r="L224" t="str">
            <v>Kbps</v>
          </cell>
          <cell r="M224">
            <v>20</v>
          </cell>
          <cell r="N224" t="str">
            <v>GB</v>
          </cell>
          <cell r="O224">
            <v>20</v>
          </cell>
          <cell r="P224" t="str">
            <v>BRL</v>
          </cell>
          <cell r="Q224" t="str">
            <v>?</v>
          </cell>
          <cell r="R224" t="str">
            <v>?</v>
          </cell>
          <cell r="S224">
            <v>69.900000000000006</v>
          </cell>
          <cell r="W224" t="str">
            <v>No</v>
          </cell>
          <cell r="X224" t="str">
            <v>No</v>
          </cell>
          <cell r="Y224" t="str">
            <v>No</v>
          </cell>
          <cell r="AA224" t="str">
            <v>?</v>
          </cell>
          <cell r="AC224">
            <v>2.2599999999999998</v>
          </cell>
          <cell r="AD224">
            <v>30.93</v>
          </cell>
          <cell r="AE224">
            <v>1.52307223560549</v>
          </cell>
          <cell r="AF224">
            <v>1.8916168229999999</v>
          </cell>
        </row>
        <row r="225">
          <cell r="C225" t="str">
            <v>Brazil</v>
          </cell>
          <cell r="D225" t="str">
            <v>NET [Brazil]</v>
          </cell>
          <cell r="E225" t="str">
            <v>Cable</v>
          </cell>
          <cell r="F225" t="str">
            <v>10 Mega</v>
          </cell>
          <cell r="G225" t="str">
            <v>Up to</v>
          </cell>
          <cell r="H225">
            <v>10</v>
          </cell>
          <cell r="I225" t="str">
            <v>Mbps</v>
          </cell>
          <cell r="J225">
            <v>10</v>
          </cell>
          <cell r="K225">
            <v>1</v>
          </cell>
          <cell r="L225" t="str">
            <v>Mbps</v>
          </cell>
          <cell r="M225">
            <v>80</v>
          </cell>
          <cell r="N225" t="str">
            <v>GB</v>
          </cell>
          <cell r="O225">
            <v>80</v>
          </cell>
          <cell r="P225" t="str">
            <v>BRL</v>
          </cell>
          <cell r="Q225">
            <v>90</v>
          </cell>
          <cell r="R225" t="str">
            <v>?</v>
          </cell>
          <cell r="S225">
            <v>99.9</v>
          </cell>
          <cell r="W225" t="str">
            <v>No</v>
          </cell>
          <cell r="X225" t="str">
            <v>No</v>
          </cell>
          <cell r="Y225" t="str">
            <v>No</v>
          </cell>
          <cell r="AA225" t="str">
            <v>?</v>
          </cell>
          <cell r="AC225">
            <v>2.2599999999999998</v>
          </cell>
          <cell r="AD225">
            <v>44.2</v>
          </cell>
          <cell r="AE225">
            <v>1.52307223560549</v>
          </cell>
          <cell r="AF225">
            <v>1.8916168229999999</v>
          </cell>
        </row>
        <row r="226">
          <cell r="C226" t="str">
            <v>Brazil</v>
          </cell>
          <cell r="D226" t="str">
            <v>NET [Brazil]</v>
          </cell>
          <cell r="E226" t="str">
            <v>Cable</v>
          </cell>
          <cell r="F226" t="str">
            <v>30 Mega</v>
          </cell>
          <cell r="G226" t="str">
            <v>Up to</v>
          </cell>
          <cell r="H226">
            <v>30</v>
          </cell>
          <cell r="I226" t="str">
            <v>Mbps</v>
          </cell>
          <cell r="J226">
            <v>30</v>
          </cell>
          <cell r="K226">
            <v>2</v>
          </cell>
          <cell r="L226" t="str">
            <v>Mbps</v>
          </cell>
          <cell r="M226">
            <v>100</v>
          </cell>
          <cell r="N226" t="str">
            <v>GB</v>
          </cell>
          <cell r="O226">
            <v>100</v>
          </cell>
          <cell r="P226" t="str">
            <v>BRL</v>
          </cell>
          <cell r="Q226">
            <v>0</v>
          </cell>
          <cell r="R226" t="str">
            <v>?</v>
          </cell>
          <cell r="S226">
            <v>139.9</v>
          </cell>
          <cell r="W226" t="str">
            <v>No</v>
          </cell>
          <cell r="X226" t="str">
            <v>No</v>
          </cell>
          <cell r="Y226" t="str">
            <v>No</v>
          </cell>
          <cell r="AA226" t="str">
            <v>?</v>
          </cell>
          <cell r="AC226">
            <v>2.2599999999999998</v>
          </cell>
          <cell r="AD226">
            <v>61.9</v>
          </cell>
          <cell r="AE226">
            <v>1.52307223560549</v>
          </cell>
          <cell r="AF226">
            <v>1.8916168229999999</v>
          </cell>
        </row>
        <row r="227">
          <cell r="C227" t="str">
            <v>Brazil</v>
          </cell>
          <cell r="D227" t="str">
            <v>NET [Brazil]</v>
          </cell>
          <cell r="E227" t="str">
            <v>Cable</v>
          </cell>
          <cell r="F227" t="str">
            <v>60 Mega</v>
          </cell>
          <cell r="G227" t="str">
            <v>Up to</v>
          </cell>
          <cell r="H227">
            <v>60</v>
          </cell>
          <cell r="I227" t="str">
            <v>Mbps</v>
          </cell>
          <cell r="J227">
            <v>60</v>
          </cell>
          <cell r="K227">
            <v>3</v>
          </cell>
          <cell r="L227" t="str">
            <v>Mbps</v>
          </cell>
          <cell r="M227">
            <v>150</v>
          </cell>
          <cell r="N227" t="str">
            <v>GB</v>
          </cell>
          <cell r="O227">
            <v>150</v>
          </cell>
          <cell r="P227" t="str">
            <v>BRL</v>
          </cell>
          <cell r="Q227">
            <v>0</v>
          </cell>
          <cell r="R227" t="str">
            <v>?</v>
          </cell>
          <cell r="S227">
            <v>299.89999999999998</v>
          </cell>
          <cell r="W227" t="str">
            <v>No</v>
          </cell>
          <cell r="X227" t="str">
            <v>No</v>
          </cell>
          <cell r="Y227" t="str">
            <v>No</v>
          </cell>
          <cell r="AA227" t="str">
            <v>?</v>
          </cell>
          <cell r="AC227">
            <v>2.2599999999999998</v>
          </cell>
          <cell r="AD227">
            <v>132.69999999999999</v>
          </cell>
          <cell r="AE227">
            <v>1.52307223560549</v>
          </cell>
          <cell r="AF227">
            <v>1.8916168229999999</v>
          </cell>
        </row>
        <row r="228">
          <cell r="C228" t="str">
            <v>Brazil</v>
          </cell>
          <cell r="D228" t="str">
            <v>NET [Brazil]</v>
          </cell>
          <cell r="E228" t="str">
            <v>Cable</v>
          </cell>
          <cell r="F228" t="str">
            <v>120 Mega</v>
          </cell>
          <cell r="G228" t="str">
            <v>Up to</v>
          </cell>
          <cell r="H228">
            <v>120</v>
          </cell>
          <cell r="I228" t="str">
            <v>Mbps</v>
          </cell>
          <cell r="J228">
            <v>120</v>
          </cell>
          <cell r="K228">
            <v>4</v>
          </cell>
          <cell r="L228" t="str">
            <v>Mbps</v>
          </cell>
          <cell r="M228">
            <v>200</v>
          </cell>
          <cell r="N228" t="str">
            <v>GB</v>
          </cell>
          <cell r="O228">
            <v>200</v>
          </cell>
          <cell r="P228" t="str">
            <v>BRL</v>
          </cell>
          <cell r="Q228">
            <v>0</v>
          </cell>
          <cell r="R228" t="str">
            <v>?</v>
          </cell>
          <cell r="S228">
            <v>519.9</v>
          </cell>
          <cell r="W228" t="str">
            <v>No</v>
          </cell>
          <cell r="X228" t="str">
            <v>No</v>
          </cell>
          <cell r="Y228" t="str">
            <v>No</v>
          </cell>
          <cell r="AA228" t="str">
            <v>?</v>
          </cell>
          <cell r="AC228">
            <v>2.2599999999999998</v>
          </cell>
          <cell r="AD228">
            <v>230.04</v>
          </cell>
          <cell r="AE228">
            <v>1.52307223560549</v>
          </cell>
          <cell r="AF228">
            <v>1.8916168229999999</v>
          </cell>
        </row>
        <row r="229">
          <cell r="C229" t="str">
            <v>Brazil</v>
          </cell>
          <cell r="D229" t="str">
            <v>NET [Brazil]</v>
          </cell>
          <cell r="E229" t="str">
            <v>Cable</v>
          </cell>
          <cell r="F229" t="str">
            <v>Popular Internet</v>
          </cell>
          <cell r="G229" t="str">
            <v>Up to</v>
          </cell>
          <cell r="H229">
            <v>1</v>
          </cell>
          <cell r="I229" t="str">
            <v>Mbps</v>
          </cell>
          <cell r="J229">
            <v>1</v>
          </cell>
          <cell r="K229">
            <v>500</v>
          </cell>
          <cell r="L229" t="str">
            <v>Kbps</v>
          </cell>
          <cell r="M229">
            <v>20</v>
          </cell>
          <cell r="N229" t="str">
            <v>GB</v>
          </cell>
          <cell r="O229">
            <v>20</v>
          </cell>
          <cell r="P229" t="str">
            <v>BRL</v>
          </cell>
          <cell r="Q229" t="str">
            <v>?</v>
          </cell>
          <cell r="R229" t="str">
            <v>?</v>
          </cell>
          <cell r="S229">
            <v>29.8</v>
          </cell>
          <cell r="W229" t="str">
            <v>No</v>
          </cell>
          <cell r="X229" t="str">
            <v>No</v>
          </cell>
          <cell r="Y229" t="str">
            <v>No</v>
          </cell>
          <cell r="AA229" t="str">
            <v>?</v>
          </cell>
          <cell r="AC229">
            <v>2.2599999999999998</v>
          </cell>
          <cell r="AD229">
            <v>13.19</v>
          </cell>
          <cell r="AE229">
            <v>1.52307223560549</v>
          </cell>
          <cell r="AF229">
            <v>1.8916168229999999</v>
          </cell>
        </row>
        <row r="230">
          <cell r="C230" t="str">
            <v>Brazil</v>
          </cell>
          <cell r="D230" t="str">
            <v>Oi (Velox) [Brazil]</v>
          </cell>
          <cell r="E230" t="str">
            <v>ADSL</v>
          </cell>
          <cell r="F230" t="str">
            <v>1 Mega</v>
          </cell>
          <cell r="H230">
            <v>1</v>
          </cell>
          <cell r="I230" t="str">
            <v>Mbps</v>
          </cell>
          <cell r="J230">
            <v>1</v>
          </cell>
          <cell r="K230">
            <v>300</v>
          </cell>
          <cell r="L230" t="str">
            <v>Kbps</v>
          </cell>
          <cell r="P230" t="str">
            <v>BRL</v>
          </cell>
          <cell r="Q230" t="str">
            <v>?</v>
          </cell>
          <cell r="R230">
            <v>0</v>
          </cell>
          <cell r="S230">
            <v>29.9</v>
          </cell>
          <cell r="V230">
            <v>12</v>
          </cell>
          <cell r="W230" t="str">
            <v>Yes</v>
          </cell>
          <cell r="X230" t="str">
            <v>No</v>
          </cell>
          <cell r="Y230" t="str">
            <v>No</v>
          </cell>
          <cell r="AA230" t="str">
            <v>?</v>
          </cell>
          <cell r="AC230">
            <v>2.2599999999999998</v>
          </cell>
          <cell r="AD230">
            <v>13.23</v>
          </cell>
          <cell r="AE230">
            <v>1.52307223560549</v>
          </cell>
          <cell r="AF230">
            <v>1.8916168229999999</v>
          </cell>
        </row>
        <row r="231">
          <cell r="C231" t="str">
            <v>Brazil</v>
          </cell>
          <cell r="D231" t="str">
            <v>Oi (Velox) [Brazil]</v>
          </cell>
          <cell r="E231" t="str">
            <v>ADSL</v>
          </cell>
          <cell r="F231" t="str">
            <v>2 Mega</v>
          </cell>
          <cell r="H231">
            <v>2</v>
          </cell>
          <cell r="I231" t="str">
            <v>Mbps</v>
          </cell>
          <cell r="J231">
            <v>2</v>
          </cell>
          <cell r="K231">
            <v>512</v>
          </cell>
          <cell r="L231" t="str">
            <v>Kbps</v>
          </cell>
          <cell r="P231" t="str">
            <v>BRL</v>
          </cell>
          <cell r="Q231" t="str">
            <v>?</v>
          </cell>
          <cell r="R231">
            <v>0</v>
          </cell>
          <cell r="S231">
            <v>49.9</v>
          </cell>
          <cell r="V231">
            <v>12</v>
          </cell>
          <cell r="W231" t="str">
            <v>Yes</v>
          </cell>
          <cell r="X231" t="str">
            <v>No</v>
          </cell>
          <cell r="Y231" t="str">
            <v>No</v>
          </cell>
          <cell r="AA231" t="str">
            <v>?</v>
          </cell>
          <cell r="AC231">
            <v>2.2599999999999998</v>
          </cell>
          <cell r="AD231">
            <v>22.08</v>
          </cell>
          <cell r="AE231">
            <v>1.52307223560549</v>
          </cell>
          <cell r="AF231">
            <v>1.8916168229999999</v>
          </cell>
        </row>
        <row r="232">
          <cell r="C232" t="str">
            <v>Brazil</v>
          </cell>
          <cell r="D232" t="str">
            <v>Oi (Velox) [Brazil]</v>
          </cell>
          <cell r="E232" t="str">
            <v>ADSL</v>
          </cell>
          <cell r="F232" t="str">
            <v>5 Mega</v>
          </cell>
          <cell r="H232">
            <v>5</v>
          </cell>
          <cell r="I232" t="str">
            <v>Mbps</v>
          </cell>
          <cell r="J232">
            <v>5</v>
          </cell>
          <cell r="K232">
            <v>512</v>
          </cell>
          <cell r="L232" t="str">
            <v>Kbps</v>
          </cell>
          <cell r="P232" t="str">
            <v>BRL</v>
          </cell>
          <cell r="Q232" t="str">
            <v>?</v>
          </cell>
          <cell r="R232">
            <v>0</v>
          </cell>
          <cell r="S232">
            <v>59.9</v>
          </cell>
          <cell r="V232">
            <v>12</v>
          </cell>
          <cell r="W232" t="str">
            <v>Yes</v>
          </cell>
          <cell r="X232" t="str">
            <v>No</v>
          </cell>
          <cell r="Y232" t="str">
            <v>No</v>
          </cell>
          <cell r="AA232" t="str">
            <v>?</v>
          </cell>
          <cell r="AC232">
            <v>2.2599999999999998</v>
          </cell>
          <cell r="AD232">
            <v>26.5</v>
          </cell>
          <cell r="AE232">
            <v>1.52307223560549</v>
          </cell>
          <cell r="AF232">
            <v>1.8916168229999999</v>
          </cell>
        </row>
        <row r="233">
          <cell r="C233" t="str">
            <v>Brazil</v>
          </cell>
          <cell r="D233" t="str">
            <v>Oi (Velox) [Brazil]</v>
          </cell>
          <cell r="E233" t="str">
            <v>ADSL</v>
          </cell>
          <cell r="F233" t="str">
            <v>10 Mega</v>
          </cell>
          <cell r="H233">
            <v>10</v>
          </cell>
          <cell r="I233" t="str">
            <v>Mbps</v>
          </cell>
          <cell r="J233">
            <v>10</v>
          </cell>
          <cell r="K233">
            <v>512</v>
          </cell>
          <cell r="L233" t="str">
            <v>Kbps</v>
          </cell>
          <cell r="P233" t="str">
            <v>BRL</v>
          </cell>
          <cell r="Q233" t="str">
            <v>?</v>
          </cell>
          <cell r="R233">
            <v>0</v>
          </cell>
          <cell r="S233">
            <v>69.900000000000006</v>
          </cell>
          <cell r="V233">
            <v>12</v>
          </cell>
          <cell r="W233" t="str">
            <v>Yes</v>
          </cell>
          <cell r="X233" t="str">
            <v>No</v>
          </cell>
          <cell r="Y233" t="str">
            <v>No</v>
          </cell>
          <cell r="AA233" t="str">
            <v>?</v>
          </cell>
          <cell r="AC233">
            <v>2.2599999999999998</v>
          </cell>
          <cell r="AD233">
            <v>30.93</v>
          </cell>
          <cell r="AE233">
            <v>1.52307223560549</v>
          </cell>
          <cell r="AF233">
            <v>1.8916168229999999</v>
          </cell>
        </row>
        <row r="234">
          <cell r="C234" t="str">
            <v>Brazil</v>
          </cell>
          <cell r="D234" t="str">
            <v>Oi (Velox) [Brazil]</v>
          </cell>
          <cell r="E234" t="str">
            <v>ADSL</v>
          </cell>
          <cell r="F234" t="str">
            <v>15 Mega</v>
          </cell>
          <cell r="H234">
            <v>15</v>
          </cell>
          <cell r="I234" t="str">
            <v>Mbps</v>
          </cell>
          <cell r="J234">
            <v>15</v>
          </cell>
          <cell r="K234">
            <v>1000</v>
          </cell>
          <cell r="L234" t="str">
            <v>Kbps</v>
          </cell>
          <cell r="P234" t="str">
            <v>BRL</v>
          </cell>
          <cell r="Q234" t="str">
            <v>?</v>
          </cell>
          <cell r="R234">
            <v>0</v>
          </cell>
          <cell r="S234">
            <v>79.900000000000006</v>
          </cell>
          <cell r="V234">
            <v>12</v>
          </cell>
          <cell r="W234" t="str">
            <v>Yes</v>
          </cell>
          <cell r="X234" t="str">
            <v>No</v>
          </cell>
          <cell r="Y234" t="str">
            <v>No</v>
          </cell>
          <cell r="AA234" t="str">
            <v>?</v>
          </cell>
          <cell r="AC234">
            <v>2.2599999999999998</v>
          </cell>
          <cell r="AD234">
            <v>35.35</v>
          </cell>
          <cell r="AE234">
            <v>1.52307223560549</v>
          </cell>
          <cell r="AF234">
            <v>1.8916168229999999</v>
          </cell>
        </row>
        <row r="235">
          <cell r="C235" t="str">
            <v>Brazil</v>
          </cell>
          <cell r="D235" t="str">
            <v>Oi (Velox) [Brazil]</v>
          </cell>
          <cell r="E235" t="str">
            <v>ADSL</v>
          </cell>
          <cell r="F235" t="str">
            <v>Hi Velox without Fixed</v>
          </cell>
          <cell r="H235">
            <v>300</v>
          </cell>
          <cell r="I235" t="str">
            <v>Kbps</v>
          </cell>
          <cell r="J235">
            <v>0.3</v>
          </cell>
          <cell r="K235">
            <v>128</v>
          </cell>
          <cell r="L235" t="str">
            <v>Kbps</v>
          </cell>
          <cell r="P235" t="str">
            <v>BRL</v>
          </cell>
          <cell r="Q235">
            <v>160</v>
          </cell>
          <cell r="R235">
            <v>0</v>
          </cell>
          <cell r="S235">
            <v>62.9</v>
          </cell>
          <cell r="V235">
            <v>12</v>
          </cell>
          <cell r="W235" t="str">
            <v>No</v>
          </cell>
          <cell r="X235" t="str">
            <v>No</v>
          </cell>
          <cell r="Y235" t="str">
            <v>No</v>
          </cell>
          <cell r="AA235" t="str">
            <v>?</v>
          </cell>
          <cell r="AC235">
            <v>2.2599999999999998</v>
          </cell>
          <cell r="AD235">
            <v>27.83</v>
          </cell>
          <cell r="AE235">
            <v>1.52307223560549</v>
          </cell>
          <cell r="AF235">
            <v>1.8916168229999999</v>
          </cell>
        </row>
        <row r="236">
          <cell r="C236" t="str">
            <v>Brazil</v>
          </cell>
          <cell r="D236" t="str">
            <v>Oi (Velox) [Brazil]</v>
          </cell>
          <cell r="E236" t="str">
            <v>ADSL</v>
          </cell>
          <cell r="F236" t="str">
            <v>Hi Velox without Fixed</v>
          </cell>
          <cell r="H236">
            <v>600</v>
          </cell>
          <cell r="I236" t="str">
            <v>Kbps</v>
          </cell>
          <cell r="J236">
            <v>0.6</v>
          </cell>
          <cell r="K236">
            <v>300</v>
          </cell>
          <cell r="L236" t="str">
            <v>Kbps</v>
          </cell>
          <cell r="P236" t="str">
            <v>BRL</v>
          </cell>
          <cell r="Q236">
            <v>160</v>
          </cell>
          <cell r="R236">
            <v>0</v>
          </cell>
          <cell r="S236">
            <v>62.9</v>
          </cell>
          <cell r="V236">
            <v>12</v>
          </cell>
          <cell r="W236" t="str">
            <v>No</v>
          </cell>
          <cell r="X236" t="str">
            <v>No</v>
          </cell>
          <cell r="Y236" t="str">
            <v>No</v>
          </cell>
          <cell r="AA236" t="str">
            <v>?</v>
          </cell>
          <cell r="AC236">
            <v>2.2599999999999998</v>
          </cell>
          <cell r="AD236">
            <v>27.83</v>
          </cell>
          <cell r="AE236">
            <v>1.52307223560549</v>
          </cell>
          <cell r="AF236">
            <v>1.8916168229999999</v>
          </cell>
        </row>
        <row r="237">
          <cell r="C237" t="str">
            <v>Brazil</v>
          </cell>
          <cell r="D237" t="str">
            <v>Oi (Velox) [Brazil]</v>
          </cell>
          <cell r="E237" t="str">
            <v>ADSL</v>
          </cell>
          <cell r="F237" t="str">
            <v>Hi Velox without Fixed</v>
          </cell>
          <cell r="H237">
            <v>1</v>
          </cell>
          <cell r="I237" t="str">
            <v>Mbps</v>
          </cell>
          <cell r="J237">
            <v>1</v>
          </cell>
          <cell r="K237">
            <v>300</v>
          </cell>
          <cell r="L237" t="str">
            <v>Kbps</v>
          </cell>
          <cell r="P237" t="str">
            <v>BRL</v>
          </cell>
          <cell r="Q237">
            <v>160</v>
          </cell>
          <cell r="R237">
            <v>0</v>
          </cell>
          <cell r="S237">
            <v>62.9</v>
          </cell>
          <cell r="V237">
            <v>12</v>
          </cell>
          <cell r="W237" t="str">
            <v>No</v>
          </cell>
          <cell r="X237" t="str">
            <v>No</v>
          </cell>
          <cell r="Y237" t="str">
            <v>No</v>
          </cell>
          <cell r="AA237" t="str">
            <v>?</v>
          </cell>
          <cell r="AC237">
            <v>2.2599999999999998</v>
          </cell>
          <cell r="AD237">
            <v>27.83</v>
          </cell>
          <cell r="AE237">
            <v>1.52307223560549</v>
          </cell>
          <cell r="AF237">
            <v>1.8916168229999999</v>
          </cell>
        </row>
        <row r="238">
          <cell r="C238" t="str">
            <v>Brazil</v>
          </cell>
          <cell r="D238" t="str">
            <v>Oi (Velox) [Brazil]</v>
          </cell>
          <cell r="E238" t="str">
            <v>ADSL</v>
          </cell>
          <cell r="F238" t="str">
            <v>Hi Velox without Fixed</v>
          </cell>
          <cell r="H238">
            <v>2</v>
          </cell>
          <cell r="I238" t="str">
            <v>Mbps</v>
          </cell>
          <cell r="J238">
            <v>2</v>
          </cell>
          <cell r="K238">
            <v>512</v>
          </cell>
          <cell r="L238" t="str">
            <v>Kbps</v>
          </cell>
          <cell r="P238" t="str">
            <v>BRL</v>
          </cell>
          <cell r="Q238">
            <v>160</v>
          </cell>
          <cell r="R238">
            <v>0</v>
          </cell>
          <cell r="S238">
            <v>74.900000000000006</v>
          </cell>
          <cell r="V238">
            <v>12</v>
          </cell>
          <cell r="W238" t="str">
            <v>No</v>
          </cell>
          <cell r="X238" t="str">
            <v>No</v>
          </cell>
          <cell r="Y238" t="str">
            <v>No</v>
          </cell>
          <cell r="AA238" t="str">
            <v>?</v>
          </cell>
          <cell r="AC238">
            <v>2.2599999999999998</v>
          </cell>
          <cell r="AD238">
            <v>33.14</v>
          </cell>
          <cell r="AE238">
            <v>1.52307223560549</v>
          </cell>
          <cell r="AF238">
            <v>1.8916168229999999</v>
          </cell>
        </row>
        <row r="239">
          <cell r="C239" t="str">
            <v>Brazil</v>
          </cell>
          <cell r="D239" t="str">
            <v>Oi (Velox) [Brazil]</v>
          </cell>
          <cell r="E239" t="str">
            <v>ADSL</v>
          </cell>
          <cell r="F239" t="str">
            <v>Hi Velox without Fixed</v>
          </cell>
          <cell r="H239">
            <v>5</v>
          </cell>
          <cell r="I239" t="str">
            <v>Mbps</v>
          </cell>
          <cell r="J239">
            <v>5</v>
          </cell>
          <cell r="K239">
            <v>512</v>
          </cell>
          <cell r="L239" t="str">
            <v>Kbps</v>
          </cell>
          <cell r="P239" t="str">
            <v>BRL</v>
          </cell>
          <cell r="Q239">
            <v>160</v>
          </cell>
          <cell r="R239">
            <v>0</v>
          </cell>
          <cell r="S239">
            <v>84.9</v>
          </cell>
          <cell r="V239">
            <v>12</v>
          </cell>
          <cell r="W239" t="str">
            <v>No</v>
          </cell>
          <cell r="X239" t="str">
            <v>No</v>
          </cell>
          <cell r="Y239" t="str">
            <v>No</v>
          </cell>
          <cell r="AA239" t="str">
            <v>?</v>
          </cell>
          <cell r="AC239">
            <v>2.2599999999999998</v>
          </cell>
          <cell r="AD239">
            <v>37.57</v>
          </cell>
          <cell r="AE239">
            <v>1.52307223560549</v>
          </cell>
          <cell r="AF239">
            <v>1.8916168229999999</v>
          </cell>
        </row>
        <row r="240">
          <cell r="C240" t="str">
            <v>Brazil</v>
          </cell>
          <cell r="D240" t="str">
            <v>Oi (Velox) [Brazil]</v>
          </cell>
          <cell r="E240" t="str">
            <v>ADSL</v>
          </cell>
          <cell r="F240" t="str">
            <v>Hi Velox without Fixed</v>
          </cell>
          <cell r="H240">
            <v>10</v>
          </cell>
          <cell r="I240" t="str">
            <v>Mbps</v>
          </cell>
          <cell r="J240">
            <v>10</v>
          </cell>
          <cell r="K240">
            <v>512</v>
          </cell>
          <cell r="L240" t="str">
            <v>Kbps</v>
          </cell>
          <cell r="P240" t="str">
            <v>BRL</v>
          </cell>
          <cell r="Q240">
            <v>160</v>
          </cell>
          <cell r="R240">
            <v>0</v>
          </cell>
          <cell r="S240">
            <v>94.9</v>
          </cell>
          <cell r="V240">
            <v>12</v>
          </cell>
          <cell r="W240" t="str">
            <v>No</v>
          </cell>
          <cell r="X240" t="str">
            <v>No</v>
          </cell>
          <cell r="Y240" t="str">
            <v>No</v>
          </cell>
          <cell r="AA240" t="str">
            <v>?</v>
          </cell>
          <cell r="AC240">
            <v>2.2599999999999998</v>
          </cell>
          <cell r="AD240">
            <v>41.99</v>
          </cell>
          <cell r="AE240">
            <v>1.52307223560549</v>
          </cell>
          <cell r="AF240">
            <v>1.8916168229999999</v>
          </cell>
        </row>
        <row r="241">
          <cell r="C241" t="str">
            <v>Brazil</v>
          </cell>
          <cell r="D241" t="str">
            <v>Oi (Velox) [Brazil]</v>
          </cell>
          <cell r="E241" t="str">
            <v>ADSL</v>
          </cell>
          <cell r="F241" t="str">
            <v>Hi Velox without Fixed</v>
          </cell>
          <cell r="H241">
            <v>15</v>
          </cell>
          <cell r="I241" t="str">
            <v>Mbps</v>
          </cell>
          <cell r="J241">
            <v>15</v>
          </cell>
          <cell r="K241">
            <v>1000</v>
          </cell>
          <cell r="L241" t="str">
            <v>Kbps</v>
          </cell>
          <cell r="P241" t="str">
            <v>BRL</v>
          </cell>
          <cell r="Q241">
            <v>160</v>
          </cell>
          <cell r="R241">
            <v>0</v>
          </cell>
          <cell r="S241">
            <v>104.9</v>
          </cell>
          <cell r="V241">
            <v>12</v>
          </cell>
          <cell r="W241" t="str">
            <v>No</v>
          </cell>
          <cell r="X241" t="str">
            <v>No</v>
          </cell>
          <cell r="Y241" t="str">
            <v>No</v>
          </cell>
          <cell r="AA241" t="str">
            <v>?</v>
          </cell>
          <cell r="AC241">
            <v>2.2599999999999998</v>
          </cell>
          <cell r="AD241">
            <v>46.42</v>
          </cell>
          <cell r="AE241">
            <v>1.52307223560549</v>
          </cell>
          <cell r="AF241">
            <v>1.8916168229999999</v>
          </cell>
        </row>
        <row r="242">
          <cell r="C242" t="str">
            <v>Brazil</v>
          </cell>
          <cell r="D242" t="str">
            <v>Telefonica Brasil (Speedy) [Brazil]</v>
          </cell>
          <cell r="E242" t="str">
            <v>ADSL</v>
          </cell>
          <cell r="F242" t="str">
            <v>Vivo Speedy Mega 1.0</v>
          </cell>
          <cell r="H242">
            <v>1</v>
          </cell>
          <cell r="I242" t="str">
            <v>Mbps</v>
          </cell>
          <cell r="J242">
            <v>1</v>
          </cell>
          <cell r="P242" t="str">
            <v>BRL</v>
          </cell>
          <cell r="Q242" t="str">
            <v>?</v>
          </cell>
          <cell r="R242" t="str">
            <v>?</v>
          </cell>
          <cell r="S242">
            <v>29.8</v>
          </cell>
          <cell r="W242" t="str">
            <v>Yes</v>
          </cell>
          <cell r="X242" t="str">
            <v>No</v>
          </cell>
          <cell r="Y242" t="str">
            <v>No</v>
          </cell>
          <cell r="AA242" t="str">
            <v>?</v>
          </cell>
          <cell r="AC242">
            <v>2.2599999999999998</v>
          </cell>
          <cell r="AD242">
            <v>13.19</v>
          </cell>
          <cell r="AE242">
            <v>1.52307223560549</v>
          </cell>
          <cell r="AF242">
            <v>1.8916168229999999</v>
          </cell>
        </row>
        <row r="243">
          <cell r="C243" t="str">
            <v>Brazil</v>
          </cell>
          <cell r="D243" t="str">
            <v>Telefonica Brasil (Speedy) [Brazil]</v>
          </cell>
          <cell r="E243" t="str">
            <v>ADSL</v>
          </cell>
          <cell r="F243" t="str">
            <v>Vivo Speedy Mega 4.0</v>
          </cell>
          <cell r="H243">
            <v>4</v>
          </cell>
          <cell r="I243" t="str">
            <v>Mbps</v>
          </cell>
          <cell r="J243">
            <v>4</v>
          </cell>
          <cell r="P243" t="str">
            <v>BRL</v>
          </cell>
          <cell r="Q243" t="str">
            <v>?</v>
          </cell>
          <cell r="R243" t="str">
            <v>?</v>
          </cell>
          <cell r="S243">
            <v>49.9</v>
          </cell>
          <cell r="W243" t="str">
            <v>Yes</v>
          </cell>
          <cell r="X243" t="str">
            <v>No</v>
          </cell>
          <cell r="Y243" t="str">
            <v>No</v>
          </cell>
          <cell r="AA243" t="str">
            <v>?</v>
          </cell>
          <cell r="AC243">
            <v>2.2599999999999998</v>
          </cell>
          <cell r="AD243">
            <v>22.08</v>
          </cell>
          <cell r="AE243">
            <v>1.52307223560549</v>
          </cell>
          <cell r="AF243">
            <v>1.8916168229999999</v>
          </cell>
        </row>
        <row r="244">
          <cell r="C244" t="str">
            <v>Brazil</v>
          </cell>
          <cell r="D244" t="str">
            <v>Telefonica Brasil (Speedy) [Brazil]</v>
          </cell>
          <cell r="E244" t="str">
            <v>GPON</v>
          </cell>
          <cell r="F244" t="str">
            <v>Live Internet Fibre 50 Mega</v>
          </cell>
          <cell r="H244">
            <v>50</v>
          </cell>
          <cell r="I244" t="str">
            <v>Mbps</v>
          </cell>
          <cell r="J244">
            <v>50</v>
          </cell>
          <cell r="P244" t="str">
            <v>BRL</v>
          </cell>
          <cell r="Q244" t="str">
            <v>?</v>
          </cell>
          <cell r="R244">
            <v>0</v>
          </cell>
          <cell r="S244">
            <v>119.9</v>
          </cell>
          <cell r="V244">
            <v>1</v>
          </cell>
          <cell r="W244" t="str">
            <v>No</v>
          </cell>
          <cell r="X244" t="str">
            <v>No</v>
          </cell>
          <cell r="Y244" t="str">
            <v>No</v>
          </cell>
          <cell r="AA244" t="str">
            <v>?</v>
          </cell>
          <cell r="AC244">
            <v>2.2599999999999998</v>
          </cell>
          <cell r="AD244">
            <v>53.05</v>
          </cell>
          <cell r="AE244">
            <v>1.52307223560549</v>
          </cell>
          <cell r="AF244">
            <v>1.8916168229999999</v>
          </cell>
        </row>
        <row r="245">
          <cell r="C245" t="str">
            <v>Brazil</v>
          </cell>
          <cell r="D245" t="str">
            <v>Telefonica Brasil (Speedy) [Brazil]</v>
          </cell>
          <cell r="E245" t="str">
            <v>GPON</v>
          </cell>
          <cell r="F245" t="str">
            <v>Live Internet Fibre 100 Mega</v>
          </cell>
          <cell r="H245">
            <v>100</v>
          </cell>
          <cell r="I245" t="str">
            <v>Mbps</v>
          </cell>
          <cell r="J245">
            <v>100</v>
          </cell>
          <cell r="P245" t="str">
            <v>BRL</v>
          </cell>
          <cell r="Q245" t="str">
            <v>?</v>
          </cell>
          <cell r="R245">
            <v>0</v>
          </cell>
          <cell r="S245">
            <v>139.9</v>
          </cell>
          <cell r="V245">
            <v>1</v>
          </cell>
          <cell r="W245" t="str">
            <v>No</v>
          </cell>
          <cell r="X245" t="str">
            <v>No</v>
          </cell>
          <cell r="Y245" t="str">
            <v>No</v>
          </cell>
          <cell r="AA245" t="str">
            <v>?</v>
          </cell>
          <cell r="AC245">
            <v>2.2599999999999998</v>
          </cell>
          <cell r="AD245">
            <v>61.9</v>
          </cell>
          <cell r="AE245">
            <v>1.52307223560549</v>
          </cell>
          <cell r="AF245">
            <v>1.8916168229999999</v>
          </cell>
        </row>
        <row r="246">
          <cell r="C246" t="str">
            <v>Brazil</v>
          </cell>
          <cell r="D246" t="str">
            <v>Telefonica Brasil (Speedy) [Brazil]</v>
          </cell>
          <cell r="E246" t="str">
            <v>GPON</v>
          </cell>
          <cell r="F246" t="str">
            <v>Live Internet Fibre 200 Mega</v>
          </cell>
          <cell r="H246">
            <v>200</v>
          </cell>
          <cell r="I246" t="str">
            <v>Mbps</v>
          </cell>
          <cell r="J246">
            <v>200</v>
          </cell>
          <cell r="P246" t="str">
            <v>BRL</v>
          </cell>
          <cell r="Q246" t="str">
            <v>?</v>
          </cell>
          <cell r="R246">
            <v>0</v>
          </cell>
          <cell r="S246">
            <v>249.9</v>
          </cell>
          <cell r="V246">
            <v>1</v>
          </cell>
          <cell r="W246" t="str">
            <v>No</v>
          </cell>
          <cell r="X246" t="str">
            <v>No</v>
          </cell>
          <cell r="Y246" t="str">
            <v>No</v>
          </cell>
          <cell r="AA246" t="str">
            <v>?</v>
          </cell>
          <cell r="AC246">
            <v>2.2599999999999998</v>
          </cell>
          <cell r="AD246">
            <v>110.58</v>
          </cell>
          <cell r="AE246">
            <v>1.52307223560549</v>
          </cell>
          <cell r="AF246">
            <v>1.8916168229999999</v>
          </cell>
        </row>
        <row r="247">
          <cell r="C247" t="str">
            <v>Bulgaria</v>
          </cell>
          <cell r="D247" t="str">
            <v>Blizoo [Bulgaria]</v>
          </cell>
          <cell r="E247" t="str">
            <v>Cable</v>
          </cell>
          <cell r="F247" t="str">
            <v>Net 25</v>
          </cell>
          <cell r="H247">
            <v>25</v>
          </cell>
          <cell r="I247" t="str">
            <v>Mbps</v>
          </cell>
          <cell r="J247">
            <v>25</v>
          </cell>
          <cell r="K247">
            <v>3</v>
          </cell>
          <cell r="L247" t="str">
            <v>Mbps</v>
          </cell>
          <cell r="M247" t="str">
            <v>Unlimited</v>
          </cell>
          <cell r="P247" t="str">
            <v>BGN</v>
          </cell>
          <cell r="Q247">
            <v>9.9</v>
          </cell>
          <cell r="R247" t="str">
            <v>?</v>
          </cell>
          <cell r="S247">
            <v>14.9</v>
          </cell>
          <cell r="V247">
            <v>18</v>
          </cell>
          <cell r="W247" t="str">
            <v>No</v>
          </cell>
          <cell r="X247" t="str">
            <v>No</v>
          </cell>
          <cell r="Y247" t="str">
            <v>No</v>
          </cell>
          <cell r="AA247" t="str">
            <v>Yes</v>
          </cell>
          <cell r="AB247">
            <v>0.2</v>
          </cell>
          <cell r="AC247">
            <v>1.45</v>
          </cell>
          <cell r="AD247">
            <v>10.28</v>
          </cell>
          <cell r="AE247">
            <v>0.66200631911532404</v>
          </cell>
          <cell r="AF247">
            <v>0.66200631899999995</v>
          </cell>
        </row>
        <row r="248">
          <cell r="C248" t="str">
            <v>Bulgaria</v>
          </cell>
          <cell r="D248" t="str">
            <v>Blizoo [Bulgaria]</v>
          </cell>
          <cell r="E248" t="str">
            <v>Cable</v>
          </cell>
          <cell r="F248" t="str">
            <v>Net 50</v>
          </cell>
          <cell r="H248">
            <v>50</v>
          </cell>
          <cell r="I248" t="str">
            <v>Mbps</v>
          </cell>
          <cell r="J248">
            <v>50</v>
          </cell>
          <cell r="K248">
            <v>4</v>
          </cell>
          <cell r="L248" t="str">
            <v>Mbps</v>
          </cell>
          <cell r="M248" t="str">
            <v>Unlimited</v>
          </cell>
          <cell r="P248" t="str">
            <v>BGN</v>
          </cell>
          <cell r="Q248">
            <v>9.9</v>
          </cell>
          <cell r="R248" t="str">
            <v>?</v>
          </cell>
          <cell r="S248">
            <v>19.899999999999999</v>
          </cell>
          <cell r="T248">
            <v>9.9</v>
          </cell>
          <cell r="U248">
            <v>2</v>
          </cell>
          <cell r="V248">
            <v>18</v>
          </cell>
          <cell r="W248" t="str">
            <v>No</v>
          </cell>
          <cell r="X248" t="str">
            <v>No</v>
          </cell>
          <cell r="Y248" t="str">
            <v>No</v>
          </cell>
          <cell r="AA248" t="str">
            <v>Yes</v>
          </cell>
          <cell r="AB248">
            <v>0.2</v>
          </cell>
          <cell r="AC248">
            <v>1.45</v>
          </cell>
          <cell r="AD248">
            <v>13.72</v>
          </cell>
          <cell r="AE248">
            <v>0.66200631911532404</v>
          </cell>
          <cell r="AF248">
            <v>0.66200631899999995</v>
          </cell>
        </row>
        <row r="249">
          <cell r="C249" t="str">
            <v>Bulgaria</v>
          </cell>
          <cell r="D249" t="str">
            <v>Blizoo [Bulgaria]</v>
          </cell>
          <cell r="E249" t="str">
            <v>Cable</v>
          </cell>
          <cell r="F249" t="str">
            <v>Net 100</v>
          </cell>
          <cell r="H249">
            <v>100</v>
          </cell>
          <cell r="I249" t="str">
            <v>Mbps</v>
          </cell>
          <cell r="J249">
            <v>100</v>
          </cell>
          <cell r="K249">
            <v>5</v>
          </cell>
          <cell r="L249" t="str">
            <v>Mbps</v>
          </cell>
          <cell r="M249" t="str">
            <v>Unlimited</v>
          </cell>
          <cell r="P249" t="str">
            <v>BGN</v>
          </cell>
          <cell r="Q249">
            <v>9.9</v>
          </cell>
          <cell r="R249" t="str">
            <v>?</v>
          </cell>
          <cell r="S249">
            <v>24.9</v>
          </cell>
          <cell r="V249">
            <v>18</v>
          </cell>
          <cell r="W249" t="str">
            <v>No</v>
          </cell>
          <cell r="X249" t="str">
            <v>No</v>
          </cell>
          <cell r="Y249" t="str">
            <v>No</v>
          </cell>
          <cell r="AA249" t="str">
            <v>Yes</v>
          </cell>
          <cell r="AB249">
            <v>0.2</v>
          </cell>
          <cell r="AC249">
            <v>1.45</v>
          </cell>
          <cell r="AD249">
            <v>17.170000000000002</v>
          </cell>
          <cell r="AE249">
            <v>0.66200631911532404</v>
          </cell>
          <cell r="AF249">
            <v>0.66200631899999995</v>
          </cell>
        </row>
        <row r="250">
          <cell r="C250" t="str">
            <v>Bulgaria</v>
          </cell>
          <cell r="D250" t="str">
            <v>Blizoo [Bulgaria]</v>
          </cell>
          <cell r="E250" t="str">
            <v>Cable</v>
          </cell>
          <cell r="F250" t="str">
            <v>Net 150</v>
          </cell>
          <cell r="H250">
            <v>150</v>
          </cell>
          <cell r="I250" t="str">
            <v>Mbps</v>
          </cell>
          <cell r="J250">
            <v>150</v>
          </cell>
          <cell r="K250">
            <v>6</v>
          </cell>
          <cell r="L250" t="str">
            <v>Mbps</v>
          </cell>
          <cell r="M250" t="str">
            <v>Unlimited</v>
          </cell>
          <cell r="P250" t="str">
            <v>BGN</v>
          </cell>
          <cell r="Q250">
            <v>9.9</v>
          </cell>
          <cell r="R250" t="str">
            <v>?</v>
          </cell>
          <cell r="S250">
            <v>29.9</v>
          </cell>
          <cell r="V250">
            <v>18</v>
          </cell>
          <cell r="W250" t="str">
            <v>No</v>
          </cell>
          <cell r="X250" t="str">
            <v>No</v>
          </cell>
          <cell r="Y250" t="str">
            <v>No</v>
          </cell>
          <cell r="AA250" t="str">
            <v>Yes</v>
          </cell>
          <cell r="AB250">
            <v>0.2</v>
          </cell>
          <cell r="AC250">
            <v>1.45</v>
          </cell>
          <cell r="AD250">
            <v>20.62</v>
          </cell>
          <cell r="AE250">
            <v>0.66200631911532404</v>
          </cell>
          <cell r="AF250">
            <v>0.66200631899999995</v>
          </cell>
        </row>
        <row r="251">
          <cell r="C251" t="str">
            <v>Bulgaria</v>
          </cell>
          <cell r="D251" t="str">
            <v>Vivacom [Bulgaria]</v>
          </cell>
          <cell r="E251" t="str">
            <v>FTTH</v>
          </cell>
          <cell r="F251" t="str">
            <v>Vivacom fiberNet15</v>
          </cell>
          <cell r="G251" t="str">
            <v>Up to</v>
          </cell>
          <cell r="H251">
            <v>15</v>
          </cell>
          <cell r="I251" t="str">
            <v>Mbps</v>
          </cell>
          <cell r="J251">
            <v>15</v>
          </cell>
          <cell r="K251">
            <v>7</v>
          </cell>
          <cell r="L251" t="str">
            <v>Mbps</v>
          </cell>
          <cell r="M251" t="str">
            <v>Unlimited</v>
          </cell>
          <cell r="P251" t="str">
            <v>BGN</v>
          </cell>
          <cell r="Q251">
            <v>0</v>
          </cell>
          <cell r="R251">
            <v>0</v>
          </cell>
          <cell r="S251">
            <v>14.8</v>
          </cell>
          <cell r="T251">
            <v>0</v>
          </cell>
          <cell r="U251">
            <v>1</v>
          </cell>
          <cell r="V251">
            <v>12</v>
          </cell>
          <cell r="W251" t="str">
            <v>No</v>
          </cell>
          <cell r="X251" t="str">
            <v>No</v>
          </cell>
          <cell r="Y251" t="str">
            <v>No</v>
          </cell>
          <cell r="AA251" t="str">
            <v>Yes</v>
          </cell>
          <cell r="AB251">
            <v>0.2</v>
          </cell>
          <cell r="AC251">
            <v>1.45</v>
          </cell>
          <cell r="AD251">
            <v>10.210000000000001</v>
          </cell>
          <cell r="AE251">
            <v>0.66200631911532404</v>
          </cell>
          <cell r="AF251">
            <v>0.66200631899999995</v>
          </cell>
        </row>
        <row r="252">
          <cell r="C252" t="str">
            <v>Bulgaria</v>
          </cell>
          <cell r="D252" t="str">
            <v>Vivacom [Bulgaria]</v>
          </cell>
          <cell r="E252" t="str">
            <v>FTTH</v>
          </cell>
          <cell r="F252" t="str">
            <v>Vivacom fiberNet20</v>
          </cell>
          <cell r="G252" t="str">
            <v>Up to</v>
          </cell>
          <cell r="H252">
            <v>20</v>
          </cell>
          <cell r="I252" t="str">
            <v>Mbps</v>
          </cell>
          <cell r="J252">
            <v>20</v>
          </cell>
          <cell r="K252">
            <v>10</v>
          </cell>
          <cell r="L252" t="str">
            <v>Mbps</v>
          </cell>
          <cell r="M252" t="str">
            <v>Unlimited</v>
          </cell>
          <cell r="P252" t="str">
            <v>BGN</v>
          </cell>
          <cell r="Q252">
            <v>0</v>
          </cell>
          <cell r="R252">
            <v>0</v>
          </cell>
          <cell r="S252">
            <v>16.8</v>
          </cell>
          <cell r="T252">
            <v>0</v>
          </cell>
          <cell r="U252">
            <v>1</v>
          </cell>
          <cell r="V252">
            <v>12</v>
          </cell>
          <cell r="W252" t="str">
            <v>No</v>
          </cell>
          <cell r="X252" t="str">
            <v>No</v>
          </cell>
          <cell r="Y252" t="str">
            <v>No</v>
          </cell>
          <cell r="AA252" t="str">
            <v>Yes</v>
          </cell>
          <cell r="AB252">
            <v>0.2</v>
          </cell>
          <cell r="AC252">
            <v>1.45</v>
          </cell>
          <cell r="AD252">
            <v>11.59</v>
          </cell>
          <cell r="AE252">
            <v>0.66200631911532404</v>
          </cell>
          <cell r="AF252">
            <v>0.66200631899999995</v>
          </cell>
        </row>
        <row r="253">
          <cell r="C253" t="str">
            <v>Bulgaria</v>
          </cell>
          <cell r="D253" t="str">
            <v>Vivacom [Bulgaria]</v>
          </cell>
          <cell r="E253" t="str">
            <v>FTTH</v>
          </cell>
          <cell r="F253" t="str">
            <v>Vivacom fiberNet30</v>
          </cell>
          <cell r="G253" t="str">
            <v>Up to</v>
          </cell>
          <cell r="H253">
            <v>30</v>
          </cell>
          <cell r="I253" t="str">
            <v>Mbps</v>
          </cell>
          <cell r="J253">
            <v>30</v>
          </cell>
          <cell r="K253">
            <v>15</v>
          </cell>
          <cell r="L253" t="str">
            <v>Mbps</v>
          </cell>
          <cell r="M253" t="str">
            <v>Unlimited</v>
          </cell>
          <cell r="P253" t="str">
            <v>BGN</v>
          </cell>
          <cell r="Q253">
            <v>0</v>
          </cell>
          <cell r="R253">
            <v>0</v>
          </cell>
          <cell r="S253">
            <v>19.8</v>
          </cell>
          <cell r="T253">
            <v>0</v>
          </cell>
          <cell r="U253">
            <v>1</v>
          </cell>
          <cell r="V253">
            <v>12</v>
          </cell>
          <cell r="W253" t="str">
            <v>No</v>
          </cell>
          <cell r="X253" t="str">
            <v>No</v>
          </cell>
          <cell r="Y253" t="str">
            <v>No</v>
          </cell>
          <cell r="AA253" t="str">
            <v>Yes</v>
          </cell>
          <cell r="AB253">
            <v>0.2</v>
          </cell>
          <cell r="AC253">
            <v>1.45</v>
          </cell>
          <cell r="AD253">
            <v>13.66</v>
          </cell>
          <cell r="AE253">
            <v>0.66200631911532404</v>
          </cell>
          <cell r="AF253">
            <v>0.66200631899999995</v>
          </cell>
        </row>
        <row r="254">
          <cell r="C254" t="str">
            <v>Bulgaria</v>
          </cell>
          <cell r="D254" t="str">
            <v>Vivacom [Bulgaria]</v>
          </cell>
          <cell r="E254" t="str">
            <v>FTTH</v>
          </cell>
          <cell r="F254" t="str">
            <v>Vivacom fiberNet50</v>
          </cell>
          <cell r="G254" t="str">
            <v>Up to</v>
          </cell>
          <cell r="H254">
            <v>50</v>
          </cell>
          <cell r="I254" t="str">
            <v>Mbps</v>
          </cell>
          <cell r="J254">
            <v>50</v>
          </cell>
          <cell r="K254">
            <v>25</v>
          </cell>
          <cell r="L254" t="str">
            <v>Mbps</v>
          </cell>
          <cell r="M254" t="str">
            <v>Unlimited</v>
          </cell>
          <cell r="P254" t="str">
            <v>BGN</v>
          </cell>
          <cell r="Q254">
            <v>0</v>
          </cell>
          <cell r="R254">
            <v>0</v>
          </cell>
          <cell r="S254">
            <v>24.8</v>
          </cell>
          <cell r="T254">
            <v>0</v>
          </cell>
          <cell r="U254">
            <v>1</v>
          </cell>
          <cell r="V254">
            <v>12</v>
          </cell>
          <cell r="W254" t="str">
            <v>No</v>
          </cell>
          <cell r="X254" t="str">
            <v>No</v>
          </cell>
          <cell r="Y254" t="str">
            <v>No</v>
          </cell>
          <cell r="AA254" t="str">
            <v>Yes</v>
          </cell>
          <cell r="AB254">
            <v>0.2</v>
          </cell>
          <cell r="AC254">
            <v>1.45</v>
          </cell>
          <cell r="AD254">
            <v>17.100000000000001</v>
          </cell>
          <cell r="AE254">
            <v>0.66200631911532404</v>
          </cell>
          <cell r="AF254">
            <v>0.66200631899999995</v>
          </cell>
        </row>
        <row r="255">
          <cell r="C255" t="str">
            <v>Bulgaria</v>
          </cell>
          <cell r="D255" t="str">
            <v>Vivacom [Bulgaria]</v>
          </cell>
          <cell r="E255" t="str">
            <v>FTTH</v>
          </cell>
          <cell r="F255" t="str">
            <v>Vivacom fiberNet100</v>
          </cell>
          <cell r="G255" t="str">
            <v>Up to</v>
          </cell>
          <cell r="H255">
            <v>100</v>
          </cell>
          <cell r="I255" t="str">
            <v>Mbps</v>
          </cell>
          <cell r="J255">
            <v>100</v>
          </cell>
          <cell r="K255">
            <v>50</v>
          </cell>
          <cell r="L255" t="str">
            <v>Mbps</v>
          </cell>
          <cell r="M255" t="str">
            <v>Unlimited</v>
          </cell>
          <cell r="P255" t="str">
            <v>BGN</v>
          </cell>
          <cell r="Q255">
            <v>0</v>
          </cell>
          <cell r="R255">
            <v>0</v>
          </cell>
          <cell r="S255">
            <v>39.799999999999997</v>
          </cell>
          <cell r="T255">
            <v>0</v>
          </cell>
          <cell r="U255">
            <v>1</v>
          </cell>
          <cell r="V255">
            <v>12</v>
          </cell>
          <cell r="W255" t="str">
            <v>No</v>
          </cell>
          <cell r="X255" t="str">
            <v>No</v>
          </cell>
          <cell r="Y255" t="str">
            <v>No</v>
          </cell>
          <cell r="AA255" t="str">
            <v>Yes</v>
          </cell>
          <cell r="AB255">
            <v>0.2</v>
          </cell>
          <cell r="AC255">
            <v>1.45</v>
          </cell>
          <cell r="AD255">
            <v>27.45</v>
          </cell>
          <cell r="AE255">
            <v>0.66200631911532404</v>
          </cell>
          <cell r="AF255">
            <v>0.66200631899999995</v>
          </cell>
        </row>
        <row r="256">
          <cell r="C256" t="str">
            <v>Burkina Faso</v>
          </cell>
          <cell r="D256" t="str">
            <v>Onatel [Burkina Faso]</v>
          </cell>
          <cell r="E256" t="str">
            <v>ADSL</v>
          </cell>
          <cell r="F256" t="str">
            <v>Grand Public</v>
          </cell>
          <cell r="H256">
            <v>128</v>
          </cell>
          <cell r="I256" t="str">
            <v>Kbps</v>
          </cell>
          <cell r="J256">
            <v>0.128</v>
          </cell>
          <cell r="K256">
            <v>64</v>
          </cell>
          <cell r="L256" t="str">
            <v>Kbps</v>
          </cell>
          <cell r="P256" t="str">
            <v>XOF</v>
          </cell>
          <cell r="Q256">
            <v>0</v>
          </cell>
          <cell r="R256">
            <v>11800</v>
          </cell>
          <cell r="S256">
            <v>12500</v>
          </cell>
          <cell r="W256" t="str">
            <v>?</v>
          </cell>
          <cell r="X256" t="str">
            <v>No</v>
          </cell>
          <cell r="Y256" t="str">
            <v>No</v>
          </cell>
          <cell r="AA256" t="str">
            <v>Yes</v>
          </cell>
          <cell r="AB256">
            <v>0.18</v>
          </cell>
          <cell r="AC256">
            <v>485.93</v>
          </cell>
          <cell r="AD256">
            <v>25.72</v>
          </cell>
          <cell r="AE256">
            <v>214.005984613305</v>
          </cell>
          <cell r="AF256">
            <v>217.5711498</v>
          </cell>
        </row>
        <row r="257">
          <cell r="C257" t="str">
            <v>Burkina Faso</v>
          </cell>
          <cell r="D257" t="str">
            <v>Onatel [Burkina Faso]</v>
          </cell>
          <cell r="E257" t="str">
            <v>ADSL</v>
          </cell>
          <cell r="F257" t="str">
            <v>Professionnels</v>
          </cell>
          <cell r="H257">
            <v>256</v>
          </cell>
          <cell r="I257" t="str">
            <v>Kbps</v>
          </cell>
          <cell r="J257">
            <v>0.25600000000000001</v>
          </cell>
          <cell r="K257">
            <v>128</v>
          </cell>
          <cell r="L257" t="str">
            <v>Kbps</v>
          </cell>
          <cell r="P257" t="str">
            <v>XOF</v>
          </cell>
          <cell r="Q257">
            <v>0</v>
          </cell>
          <cell r="R257">
            <v>11800</v>
          </cell>
          <cell r="S257">
            <v>22000</v>
          </cell>
          <cell r="W257" t="str">
            <v>?</v>
          </cell>
          <cell r="X257" t="str">
            <v>No</v>
          </cell>
          <cell r="Y257" t="str">
            <v>No</v>
          </cell>
          <cell r="AA257" t="str">
            <v>Yes</v>
          </cell>
          <cell r="AB257">
            <v>0.18</v>
          </cell>
          <cell r="AC257">
            <v>485.93</v>
          </cell>
          <cell r="AD257">
            <v>45.27</v>
          </cell>
          <cell r="AE257">
            <v>214.005984613305</v>
          </cell>
          <cell r="AF257">
            <v>217.5711498</v>
          </cell>
        </row>
        <row r="258">
          <cell r="C258" t="str">
            <v>Burkina Faso</v>
          </cell>
          <cell r="D258" t="str">
            <v>Onatel [Burkina Faso]</v>
          </cell>
          <cell r="E258" t="str">
            <v>ADSL</v>
          </cell>
          <cell r="F258" t="str">
            <v>Professionnels</v>
          </cell>
          <cell r="H258">
            <v>512</v>
          </cell>
          <cell r="I258" t="str">
            <v>Kbps</v>
          </cell>
          <cell r="J258">
            <v>0.51200000000000001</v>
          </cell>
          <cell r="K258">
            <v>128</v>
          </cell>
          <cell r="L258" t="str">
            <v>Kbps</v>
          </cell>
          <cell r="P258" t="str">
            <v>XOF</v>
          </cell>
          <cell r="Q258">
            <v>0</v>
          </cell>
          <cell r="R258">
            <v>11800</v>
          </cell>
          <cell r="S258">
            <v>41900</v>
          </cell>
          <cell r="W258" t="str">
            <v>?</v>
          </cell>
          <cell r="X258" t="str">
            <v>No</v>
          </cell>
          <cell r="Y258" t="str">
            <v>No</v>
          </cell>
          <cell r="AA258" t="str">
            <v>Yes</v>
          </cell>
          <cell r="AB258">
            <v>0.18</v>
          </cell>
          <cell r="AC258">
            <v>485.93</v>
          </cell>
          <cell r="AD258">
            <v>86.23</v>
          </cell>
          <cell r="AE258">
            <v>214.005984613305</v>
          </cell>
          <cell r="AF258">
            <v>217.5711498</v>
          </cell>
        </row>
        <row r="259">
          <cell r="C259" t="str">
            <v>Burkina Faso</v>
          </cell>
          <cell r="D259" t="str">
            <v>Onatel [Burkina Faso]</v>
          </cell>
          <cell r="E259" t="str">
            <v>ADSL</v>
          </cell>
          <cell r="F259" t="str">
            <v>Professionnels</v>
          </cell>
          <cell r="H259">
            <v>1024</v>
          </cell>
          <cell r="I259" t="str">
            <v>Kbps</v>
          </cell>
          <cell r="J259">
            <v>1.024</v>
          </cell>
          <cell r="K259">
            <v>128</v>
          </cell>
          <cell r="L259" t="str">
            <v>Kbps</v>
          </cell>
          <cell r="P259" t="str">
            <v>XOF</v>
          </cell>
          <cell r="Q259">
            <v>0</v>
          </cell>
          <cell r="R259">
            <v>11800</v>
          </cell>
          <cell r="S259">
            <v>80400</v>
          </cell>
          <cell r="W259" t="str">
            <v>?</v>
          </cell>
          <cell r="X259" t="str">
            <v>No</v>
          </cell>
          <cell r="Y259" t="str">
            <v>No</v>
          </cell>
          <cell r="AA259" t="str">
            <v>Yes</v>
          </cell>
          <cell r="AB259">
            <v>0.18</v>
          </cell>
          <cell r="AC259">
            <v>485.93</v>
          </cell>
          <cell r="AD259">
            <v>165.46</v>
          </cell>
          <cell r="AE259">
            <v>214.005984613305</v>
          </cell>
          <cell r="AF259">
            <v>217.5711498</v>
          </cell>
        </row>
        <row r="260">
          <cell r="C260" t="str">
            <v>Burkina Faso</v>
          </cell>
          <cell r="D260" t="str">
            <v>Onatel [Burkina Faso]</v>
          </cell>
          <cell r="E260" t="str">
            <v>ADSL</v>
          </cell>
          <cell r="F260" t="str">
            <v>Professionnels</v>
          </cell>
          <cell r="H260">
            <v>2048</v>
          </cell>
          <cell r="I260" t="str">
            <v>Kbps</v>
          </cell>
          <cell r="J260">
            <v>2.048</v>
          </cell>
          <cell r="K260">
            <v>128</v>
          </cell>
          <cell r="L260" t="str">
            <v>Kbps</v>
          </cell>
          <cell r="P260" t="str">
            <v>XOF</v>
          </cell>
          <cell r="Q260">
            <v>0</v>
          </cell>
          <cell r="R260">
            <v>11800</v>
          </cell>
          <cell r="S260">
            <v>153900</v>
          </cell>
          <cell r="W260" t="str">
            <v>?</v>
          </cell>
          <cell r="X260" t="str">
            <v>No</v>
          </cell>
          <cell r="Y260" t="str">
            <v>No</v>
          </cell>
          <cell r="AA260" t="str">
            <v>Yes</v>
          </cell>
          <cell r="AB260">
            <v>0.18</v>
          </cell>
          <cell r="AC260">
            <v>485.93</v>
          </cell>
          <cell r="AD260">
            <v>316.70999999999998</v>
          </cell>
          <cell r="AE260">
            <v>214.005984613305</v>
          </cell>
          <cell r="AF260">
            <v>217.5711498</v>
          </cell>
        </row>
        <row r="261">
          <cell r="C261" t="str">
            <v>Burundi</v>
          </cell>
          <cell r="D261" t="str">
            <v>LEO [Burundi]</v>
          </cell>
          <cell r="E261" t="str">
            <v>WiMax</v>
          </cell>
          <cell r="F261" t="str">
            <v>Connection to 128Kbps</v>
          </cell>
          <cell r="H261">
            <v>128</v>
          </cell>
          <cell r="I261" t="str">
            <v>Kbps</v>
          </cell>
          <cell r="J261">
            <v>0.128</v>
          </cell>
          <cell r="M261" t="str">
            <v>Unlimited</v>
          </cell>
          <cell r="P261" t="str">
            <v>USD</v>
          </cell>
          <cell r="Q261" t="str">
            <v>?</v>
          </cell>
          <cell r="R261" t="str">
            <v>?</v>
          </cell>
          <cell r="S261">
            <v>100</v>
          </cell>
          <cell r="W261" t="str">
            <v>No</v>
          </cell>
          <cell r="X261" t="str">
            <v>No</v>
          </cell>
          <cell r="Y261" t="str">
            <v>No</v>
          </cell>
          <cell r="AA261" t="str">
            <v>?</v>
          </cell>
          <cell r="AC261">
            <v>1</v>
          </cell>
          <cell r="AD261">
            <v>100</v>
          </cell>
          <cell r="AE261">
            <v>482.96333447192399</v>
          </cell>
          <cell r="AF261">
            <v>0.421046378</v>
          </cell>
        </row>
        <row r="262">
          <cell r="C262" t="str">
            <v>Burundi</v>
          </cell>
          <cell r="D262" t="str">
            <v>LEO [Burundi]</v>
          </cell>
          <cell r="E262" t="str">
            <v>WiMax</v>
          </cell>
          <cell r="F262" t="str">
            <v>Connection to 192Kbps</v>
          </cell>
          <cell r="H262">
            <v>192</v>
          </cell>
          <cell r="I262" t="str">
            <v>Kbps</v>
          </cell>
          <cell r="J262">
            <v>0.192</v>
          </cell>
          <cell r="M262" t="str">
            <v>Unlimited</v>
          </cell>
          <cell r="P262" t="str">
            <v>USD</v>
          </cell>
          <cell r="Q262" t="str">
            <v>?</v>
          </cell>
          <cell r="R262" t="str">
            <v>?</v>
          </cell>
          <cell r="S262">
            <v>150</v>
          </cell>
          <cell r="W262" t="str">
            <v>No</v>
          </cell>
          <cell r="X262" t="str">
            <v>No</v>
          </cell>
          <cell r="Y262" t="str">
            <v>No</v>
          </cell>
          <cell r="AA262" t="str">
            <v>?</v>
          </cell>
          <cell r="AC262">
            <v>1</v>
          </cell>
          <cell r="AD262">
            <v>150</v>
          </cell>
          <cell r="AE262">
            <v>482.96333447192399</v>
          </cell>
          <cell r="AF262">
            <v>0.421046378</v>
          </cell>
        </row>
        <row r="263">
          <cell r="C263" t="str">
            <v>Burundi</v>
          </cell>
          <cell r="D263" t="str">
            <v>LEO [Burundi]</v>
          </cell>
          <cell r="E263" t="str">
            <v>WiMax</v>
          </cell>
          <cell r="F263" t="str">
            <v>Connection to 256Kbps</v>
          </cell>
          <cell r="H263">
            <v>256</v>
          </cell>
          <cell r="I263" t="str">
            <v>Kbps</v>
          </cell>
          <cell r="J263">
            <v>0.25600000000000001</v>
          </cell>
          <cell r="M263" t="str">
            <v>Unlimited</v>
          </cell>
          <cell r="P263" t="str">
            <v>USD</v>
          </cell>
          <cell r="Q263" t="str">
            <v>?</v>
          </cell>
          <cell r="R263" t="str">
            <v>?</v>
          </cell>
          <cell r="S263">
            <v>200</v>
          </cell>
          <cell r="W263" t="str">
            <v>No</v>
          </cell>
          <cell r="X263" t="str">
            <v>No</v>
          </cell>
          <cell r="Y263" t="str">
            <v>No</v>
          </cell>
          <cell r="AA263" t="str">
            <v>?</v>
          </cell>
          <cell r="AC263">
            <v>1</v>
          </cell>
          <cell r="AD263">
            <v>200</v>
          </cell>
          <cell r="AE263">
            <v>482.96333447192399</v>
          </cell>
          <cell r="AF263">
            <v>0.421046378</v>
          </cell>
        </row>
        <row r="264">
          <cell r="C264" t="str">
            <v>Burundi</v>
          </cell>
          <cell r="D264" t="str">
            <v>LEO [Burundi]</v>
          </cell>
          <cell r="E264" t="str">
            <v>WiMax</v>
          </cell>
          <cell r="F264" t="str">
            <v>Connection to 320Kbps</v>
          </cell>
          <cell r="H264">
            <v>320</v>
          </cell>
          <cell r="I264" t="str">
            <v>Kbps</v>
          </cell>
          <cell r="J264">
            <v>0.32</v>
          </cell>
          <cell r="M264" t="str">
            <v>Unlimited</v>
          </cell>
          <cell r="P264" t="str">
            <v>USD</v>
          </cell>
          <cell r="Q264" t="str">
            <v>?</v>
          </cell>
          <cell r="R264" t="str">
            <v>?</v>
          </cell>
          <cell r="S264">
            <v>225</v>
          </cell>
          <cell r="W264" t="str">
            <v>No</v>
          </cell>
          <cell r="X264" t="str">
            <v>No</v>
          </cell>
          <cell r="Y264" t="str">
            <v>No</v>
          </cell>
          <cell r="AA264" t="str">
            <v>?</v>
          </cell>
          <cell r="AC264">
            <v>1</v>
          </cell>
          <cell r="AD264">
            <v>225</v>
          </cell>
          <cell r="AE264">
            <v>482.96333447192399</v>
          </cell>
          <cell r="AF264">
            <v>0.421046378</v>
          </cell>
        </row>
        <row r="265">
          <cell r="C265" t="str">
            <v>Burundi</v>
          </cell>
          <cell r="D265" t="str">
            <v>LEO [Burundi]</v>
          </cell>
          <cell r="E265" t="str">
            <v>WiMax</v>
          </cell>
          <cell r="F265" t="str">
            <v>Connection to 384Kbps</v>
          </cell>
          <cell r="H265">
            <v>384</v>
          </cell>
          <cell r="I265" t="str">
            <v>Kbps</v>
          </cell>
          <cell r="J265">
            <v>0.38400000000000001</v>
          </cell>
          <cell r="M265" t="str">
            <v>Unlimited</v>
          </cell>
          <cell r="P265" t="str">
            <v>USD</v>
          </cell>
          <cell r="Q265" t="str">
            <v>?</v>
          </cell>
          <cell r="R265" t="str">
            <v>?</v>
          </cell>
          <cell r="S265">
            <v>300</v>
          </cell>
          <cell r="W265" t="str">
            <v>No</v>
          </cell>
          <cell r="X265" t="str">
            <v>No</v>
          </cell>
          <cell r="Y265" t="str">
            <v>No</v>
          </cell>
          <cell r="AA265" t="str">
            <v>?</v>
          </cell>
          <cell r="AC265">
            <v>1</v>
          </cell>
          <cell r="AD265">
            <v>300</v>
          </cell>
          <cell r="AE265">
            <v>482.96333447192399</v>
          </cell>
          <cell r="AF265">
            <v>0.421046378</v>
          </cell>
        </row>
        <row r="266">
          <cell r="C266" t="str">
            <v>Burundi</v>
          </cell>
          <cell r="D266" t="str">
            <v>LEO [Burundi]</v>
          </cell>
          <cell r="E266" t="str">
            <v>WiMax</v>
          </cell>
          <cell r="F266" t="str">
            <v>Connection to 448Kbps</v>
          </cell>
          <cell r="H266">
            <v>448</v>
          </cell>
          <cell r="I266" t="str">
            <v>Kbps</v>
          </cell>
          <cell r="J266">
            <v>0.44800000000000001</v>
          </cell>
          <cell r="M266" t="str">
            <v>Unlimited</v>
          </cell>
          <cell r="P266" t="str">
            <v>USD</v>
          </cell>
          <cell r="Q266" t="str">
            <v>?</v>
          </cell>
          <cell r="R266" t="str">
            <v>?</v>
          </cell>
          <cell r="S266">
            <v>325</v>
          </cell>
          <cell r="W266" t="str">
            <v>No</v>
          </cell>
          <cell r="X266" t="str">
            <v>No</v>
          </cell>
          <cell r="Y266" t="str">
            <v>No</v>
          </cell>
          <cell r="AA266" t="str">
            <v>?</v>
          </cell>
          <cell r="AC266">
            <v>1</v>
          </cell>
          <cell r="AD266">
            <v>325</v>
          </cell>
          <cell r="AE266">
            <v>482.96333447192399</v>
          </cell>
          <cell r="AF266">
            <v>0.421046378</v>
          </cell>
        </row>
        <row r="267">
          <cell r="C267" t="str">
            <v>Burundi</v>
          </cell>
          <cell r="D267" t="str">
            <v>LEO [Burundi]</v>
          </cell>
          <cell r="E267" t="str">
            <v>WiMax</v>
          </cell>
          <cell r="F267" t="str">
            <v>Connection to 512Kbps</v>
          </cell>
          <cell r="H267">
            <v>512</v>
          </cell>
          <cell r="I267" t="str">
            <v>Kbps</v>
          </cell>
          <cell r="J267">
            <v>0.51200000000000001</v>
          </cell>
          <cell r="M267" t="str">
            <v>Unlimited</v>
          </cell>
          <cell r="P267" t="str">
            <v>USD</v>
          </cell>
          <cell r="Q267" t="str">
            <v>?</v>
          </cell>
          <cell r="R267" t="str">
            <v>?</v>
          </cell>
          <cell r="S267">
            <v>375</v>
          </cell>
          <cell r="W267" t="str">
            <v>No</v>
          </cell>
          <cell r="X267" t="str">
            <v>No</v>
          </cell>
          <cell r="Y267" t="str">
            <v>No</v>
          </cell>
          <cell r="AA267" t="str">
            <v>?</v>
          </cell>
          <cell r="AC267">
            <v>1</v>
          </cell>
          <cell r="AD267">
            <v>375</v>
          </cell>
          <cell r="AE267">
            <v>482.96333447192399</v>
          </cell>
          <cell r="AF267">
            <v>0.421046378</v>
          </cell>
        </row>
        <row r="268">
          <cell r="C268" t="str">
            <v>Cambodia</v>
          </cell>
          <cell r="D268" t="str">
            <v>Angkornet [Cambodia]</v>
          </cell>
          <cell r="E268" t="str">
            <v>ADSL</v>
          </cell>
          <cell r="F268" t="str">
            <v>Home Unlimited</v>
          </cell>
          <cell r="H268">
            <v>256</v>
          </cell>
          <cell r="I268" t="str">
            <v>Kbps</v>
          </cell>
          <cell r="J268">
            <v>0.25600000000000001</v>
          </cell>
          <cell r="P268" t="str">
            <v>USD</v>
          </cell>
          <cell r="Q268" t="str">
            <v>?</v>
          </cell>
          <cell r="R268">
            <v>0</v>
          </cell>
          <cell r="S268">
            <v>33</v>
          </cell>
          <cell r="W268" t="str">
            <v>Yes</v>
          </cell>
          <cell r="X268" t="str">
            <v>No</v>
          </cell>
          <cell r="Y268" t="str">
            <v>No</v>
          </cell>
          <cell r="AA268" t="str">
            <v>No</v>
          </cell>
          <cell r="AB268">
            <v>0.1</v>
          </cell>
          <cell r="AC268">
            <v>1</v>
          </cell>
          <cell r="AD268">
            <v>33</v>
          </cell>
          <cell r="AE268">
            <v>1342.1559178725099</v>
          </cell>
          <cell r="AF268">
            <v>0.37829322999999998</v>
          </cell>
        </row>
        <row r="269">
          <cell r="C269" t="str">
            <v>Cambodia</v>
          </cell>
          <cell r="D269" t="str">
            <v>Angkornet [Cambodia]</v>
          </cell>
          <cell r="E269" t="str">
            <v>ADSL</v>
          </cell>
          <cell r="F269" t="str">
            <v>Home Unlimited</v>
          </cell>
          <cell r="H269">
            <v>128</v>
          </cell>
          <cell r="I269" t="str">
            <v>Kbps</v>
          </cell>
          <cell r="J269">
            <v>0.128</v>
          </cell>
          <cell r="P269" t="str">
            <v>USD</v>
          </cell>
          <cell r="Q269" t="str">
            <v>?</v>
          </cell>
          <cell r="R269">
            <v>0</v>
          </cell>
          <cell r="S269">
            <v>27</v>
          </cell>
          <cell r="W269" t="str">
            <v>Yes</v>
          </cell>
          <cell r="X269" t="str">
            <v>No</v>
          </cell>
          <cell r="Y269" t="str">
            <v>No</v>
          </cell>
          <cell r="AA269" t="str">
            <v>No</v>
          </cell>
          <cell r="AB269">
            <v>0.1</v>
          </cell>
          <cell r="AC269">
            <v>1</v>
          </cell>
          <cell r="AD269">
            <v>27</v>
          </cell>
          <cell r="AE269">
            <v>1342.1559178725099</v>
          </cell>
          <cell r="AF269">
            <v>0.37829322999999998</v>
          </cell>
        </row>
        <row r="270">
          <cell r="C270" t="str">
            <v>Cambodia</v>
          </cell>
          <cell r="D270" t="str">
            <v>Angkornet [Cambodia]</v>
          </cell>
          <cell r="E270" t="str">
            <v>ADSL</v>
          </cell>
          <cell r="F270" t="str">
            <v>Better Study Unlimited</v>
          </cell>
          <cell r="H270">
            <v>256</v>
          </cell>
          <cell r="I270" t="str">
            <v>Kbps</v>
          </cell>
          <cell r="J270">
            <v>0.25600000000000001</v>
          </cell>
          <cell r="P270" t="str">
            <v>USD</v>
          </cell>
          <cell r="Q270" t="str">
            <v>?</v>
          </cell>
          <cell r="R270">
            <v>0</v>
          </cell>
          <cell r="S270">
            <v>29</v>
          </cell>
          <cell r="W270" t="str">
            <v>Yes</v>
          </cell>
          <cell r="X270" t="str">
            <v>No</v>
          </cell>
          <cell r="Y270" t="str">
            <v>No</v>
          </cell>
          <cell r="AA270" t="str">
            <v>No</v>
          </cell>
          <cell r="AB270">
            <v>0.1</v>
          </cell>
          <cell r="AC270">
            <v>1</v>
          </cell>
          <cell r="AD270">
            <v>29</v>
          </cell>
          <cell r="AE270">
            <v>1342.1559178725099</v>
          </cell>
          <cell r="AF270">
            <v>0.37829322999999998</v>
          </cell>
        </row>
        <row r="271">
          <cell r="C271" t="str">
            <v>Cambodia</v>
          </cell>
          <cell r="D271" t="str">
            <v>Angkornet [Cambodia]</v>
          </cell>
          <cell r="E271" t="str">
            <v>ADSL</v>
          </cell>
          <cell r="F271" t="str">
            <v>Better Study Unlimited</v>
          </cell>
          <cell r="H271">
            <v>128</v>
          </cell>
          <cell r="I271" t="str">
            <v>Kbps</v>
          </cell>
          <cell r="J271">
            <v>0.128</v>
          </cell>
          <cell r="P271" t="str">
            <v>USD</v>
          </cell>
          <cell r="Q271" t="str">
            <v>?</v>
          </cell>
          <cell r="R271">
            <v>0</v>
          </cell>
          <cell r="S271">
            <v>23</v>
          </cell>
          <cell r="W271" t="str">
            <v>Yes</v>
          </cell>
          <cell r="X271" t="str">
            <v>No</v>
          </cell>
          <cell r="Y271" t="str">
            <v>No</v>
          </cell>
          <cell r="AA271" t="str">
            <v>No</v>
          </cell>
          <cell r="AB271">
            <v>0.1</v>
          </cell>
          <cell r="AC271">
            <v>1</v>
          </cell>
          <cell r="AD271">
            <v>23</v>
          </cell>
          <cell r="AE271">
            <v>1342.1559178725099</v>
          </cell>
          <cell r="AF271">
            <v>0.37829322999999998</v>
          </cell>
        </row>
        <row r="272">
          <cell r="C272" t="str">
            <v>Cambodia</v>
          </cell>
          <cell r="D272" t="str">
            <v>EZECOM [Cambodia]</v>
          </cell>
          <cell r="F272" t="str">
            <v>Premium 512 Kbps</v>
          </cell>
          <cell r="H272">
            <v>512</v>
          </cell>
          <cell r="I272" t="str">
            <v>Kbps</v>
          </cell>
          <cell r="J272">
            <v>0.51200000000000001</v>
          </cell>
          <cell r="P272" t="str">
            <v>USD</v>
          </cell>
          <cell r="Q272" t="str">
            <v>?</v>
          </cell>
          <cell r="R272" t="str">
            <v>?</v>
          </cell>
          <cell r="S272">
            <v>49</v>
          </cell>
          <cell r="W272" t="str">
            <v>?</v>
          </cell>
          <cell r="X272" t="str">
            <v>No</v>
          </cell>
          <cell r="Y272" t="str">
            <v>No</v>
          </cell>
          <cell r="AA272" t="str">
            <v>No</v>
          </cell>
          <cell r="AB272">
            <v>0.1</v>
          </cell>
          <cell r="AC272">
            <v>1</v>
          </cell>
          <cell r="AD272">
            <v>49</v>
          </cell>
          <cell r="AE272">
            <v>1342.1559178725099</v>
          </cell>
          <cell r="AF272">
            <v>0.37829322999999998</v>
          </cell>
        </row>
        <row r="273">
          <cell r="C273" t="str">
            <v>Cambodia</v>
          </cell>
          <cell r="D273" t="str">
            <v>EZECOM [Cambodia]</v>
          </cell>
          <cell r="F273" t="str">
            <v>Premium 1 Mbps</v>
          </cell>
          <cell r="H273">
            <v>1</v>
          </cell>
          <cell r="I273" t="str">
            <v>Mbps</v>
          </cell>
          <cell r="J273">
            <v>1</v>
          </cell>
          <cell r="P273" t="str">
            <v>USD</v>
          </cell>
          <cell r="Q273" t="str">
            <v>?</v>
          </cell>
          <cell r="R273" t="str">
            <v>?</v>
          </cell>
          <cell r="S273">
            <v>75</v>
          </cell>
          <cell r="W273" t="str">
            <v>?</v>
          </cell>
          <cell r="X273" t="str">
            <v>No</v>
          </cell>
          <cell r="Y273" t="str">
            <v>No</v>
          </cell>
          <cell r="AA273" t="str">
            <v>No</v>
          </cell>
          <cell r="AB273">
            <v>0.1</v>
          </cell>
          <cell r="AC273">
            <v>1</v>
          </cell>
          <cell r="AD273">
            <v>75</v>
          </cell>
          <cell r="AE273">
            <v>1342.1559178725099</v>
          </cell>
          <cell r="AF273">
            <v>0.37829322999999998</v>
          </cell>
        </row>
        <row r="274">
          <cell r="C274" t="str">
            <v>Cambodia</v>
          </cell>
          <cell r="D274" t="str">
            <v>EZECOM [Cambodia]</v>
          </cell>
          <cell r="F274" t="str">
            <v>Premium 2 Mbps</v>
          </cell>
          <cell r="H274">
            <v>2</v>
          </cell>
          <cell r="I274" t="str">
            <v>Mbps</v>
          </cell>
          <cell r="J274">
            <v>2</v>
          </cell>
          <cell r="P274" t="str">
            <v>USD</v>
          </cell>
          <cell r="Q274" t="str">
            <v>?</v>
          </cell>
          <cell r="R274" t="str">
            <v>?</v>
          </cell>
          <cell r="S274">
            <v>115</v>
          </cell>
          <cell r="W274" t="str">
            <v>?</v>
          </cell>
          <cell r="X274" t="str">
            <v>No</v>
          </cell>
          <cell r="Y274" t="str">
            <v>No</v>
          </cell>
          <cell r="AA274" t="str">
            <v>No</v>
          </cell>
          <cell r="AB274">
            <v>0.1</v>
          </cell>
          <cell r="AC274">
            <v>1</v>
          </cell>
          <cell r="AD274">
            <v>115</v>
          </cell>
          <cell r="AE274">
            <v>1342.1559178725099</v>
          </cell>
          <cell r="AF274">
            <v>0.37829322999999998</v>
          </cell>
        </row>
        <row r="275">
          <cell r="C275" t="str">
            <v>Cambodia</v>
          </cell>
          <cell r="D275" t="str">
            <v>EZECOM [Cambodia]</v>
          </cell>
          <cell r="F275" t="str">
            <v>Premium 3 Mbps</v>
          </cell>
          <cell r="H275">
            <v>3</v>
          </cell>
          <cell r="I275" t="str">
            <v>Mbps</v>
          </cell>
          <cell r="J275">
            <v>3</v>
          </cell>
          <cell r="P275" t="str">
            <v>USD</v>
          </cell>
          <cell r="Q275" t="str">
            <v>?</v>
          </cell>
          <cell r="R275" t="str">
            <v>?</v>
          </cell>
          <cell r="S275">
            <v>169</v>
          </cell>
          <cell r="W275" t="str">
            <v>?</v>
          </cell>
          <cell r="X275" t="str">
            <v>No</v>
          </cell>
          <cell r="Y275" t="str">
            <v>No</v>
          </cell>
          <cell r="AA275" t="str">
            <v>No</v>
          </cell>
          <cell r="AB275">
            <v>0.1</v>
          </cell>
          <cell r="AC275">
            <v>1</v>
          </cell>
          <cell r="AD275">
            <v>169</v>
          </cell>
          <cell r="AE275">
            <v>1342.1559178725099</v>
          </cell>
          <cell r="AF275">
            <v>0.37829322999999998</v>
          </cell>
        </row>
        <row r="276">
          <cell r="C276" t="str">
            <v>Cambodia</v>
          </cell>
          <cell r="D276" t="str">
            <v>EZECOM [Cambodia]</v>
          </cell>
          <cell r="F276" t="str">
            <v>Premium 4 Mbps</v>
          </cell>
          <cell r="H276">
            <v>4</v>
          </cell>
          <cell r="I276" t="str">
            <v>Mbps</v>
          </cell>
          <cell r="J276">
            <v>4</v>
          </cell>
          <cell r="P276" t="str">
            <v>USD</v>
          </cell>
          <cell r="Q276" t="str">
            <v>?</v>
          </cell>
          <cell r="R276" t="str">
            <v>?</v>
          </cell>
          <cell r="S276">
            <v>225</v>
          </cell>
          <cell r="W276" t="str">
            <v>?</v>
          </cell>
          <cell r="X276" t="str">
            <v>No</v>
          </cell>
          <cell r="Y276" t="str">
            <v>No</v>
          </cell>
          <cell r="AA276" t="str">
            <v>No</v>
          </cell>
          <cell r="AB276">
            <v>0.1</v>
          </cell>
          <cell r="AC276">
            <v>1</v>
          </cell>
          <cell r="AD276">
            <v>225</v>
          </cell>
          <cell r="AE276">
            <v>1342.1559178725099</v>
          </cell>
          <cell r="AF276">
            <v>0.37829322999999998</v>
          </cell>
        </row>
        <row r="277">
          <cell r="C277" t="str">
            <v>Cambodia</v>
          </cell>
          <cell r="D277" t="str">
            <v>Viettel [Cambodia]</v>
          </cell>
          <cell r="E277" t="str">
            <v>ADSL</v>
          </cell>
          <cell r="F277" t="str">
            <v>Metnet 2</v>
          </cell>
          <cell r="H277">
            <v>2</v>
          </cell>
          <cell r="I277" t="str">
            <v>Mbps</v>
          </cell>
          <cell r="J277">
            <v>2</v>
          </cell>
          <cell r="P277" t="str">
            <v>USD</v>
          </cell>
          <cell r="Q277">
            <v>10</v>
          </cell>
          <cell r="R277">
            <v>10</v>
          </cell>
          <cell r="S277">
            <v>12</v>
          </cell>
          <cell r="W277" t="str">
            <v>No</v>
          </cell>
          <cell r="X277" t="str">
            <v>No</v>
          </cell>
          <cell r="Y277" t="str">
            <v>No</v>
          </cell>
          <cell r="AA277" t="str">
            <v>Yes</v>
          </cell>
          <cell r="AB277">
            <v>0.1</v>
          </cell>
          <cell r="AC277">
            <v>1</v>
          </cell>
          <cell r="AD277">
            <v>12</v>
          </cell>
          <cell r="AE277">
            <v>1342.1559178725099</v>
          </cell>
          <cell r="AF277">
            <v>0.37829322999999998</v>
          </cell>
        </row>
        <row r="278">
          <cell r="C278" t="str">
            <v>Cambodia</v>
          </cell>
          <cell r="D278" t="str">
            <v>Viettel [Cambodia]</v>
          </cell>
          <cell r="E278" t="str">
            <v>ADSL</v>
          </cell>
          <cell r="F278" t="str">
            <v>Metnet 3</v>
          </cell>
          <cell r="H278">
            <v>3</v>
          </cell>
          <cell r="I278" t="str">
            <v>Mbps</v>
          </cell>
          <cell r="J278">
            <v>3</v>
          </cell>
          <cell r="P278" t="str">
            <v>USD</v>
          </cell>
          <cell r="Q278">
            <v>10</v>
          </cell>
          <cell r="R278">
            <v>10</v>
          </cell>
          <cell r="S278">
            <v>18</v>
          </cell>
          <cell r="W278" t="str">
            <v>No</v>
          </cell>
          <cell r="X278" t="str">
            <v>No</v>
          </cell>
          <cell r="Y278" t="str">
            <v>No</v>
          </cell>
          <cell r="AA278" t="str">
            <v>Yes</v>
          </cell>
          <cell r="AB278">
            <v>0.1</v>
          </cell>
          <cell r="AC278">
            <v>1</v>
          </cell>
          <cell r="AD278">
            <v>18</v>
          </cell>
          <cell r="AE278">
            <v>1342.1559178725099</v>
          </cell>
          <cell r="AF278">
            <v>0.37829322999999998</v>
          </cell>
        </row>
        <row r="279">
          <cell r="C279" t="str">
            <v>Cambodia</v>
          </cell>
          <cell r="D279" t="str">
            <v>Viettel [Cambodia]</v>
          </cell>
          <cell r="E279" t="str">
            <v>ADSL</v>
          </cell>
          <cell r="F279" t="str">
            <v>Metnet 4</v>
          </cell>
          <cell r="H279">
            <v>4</v>
          </cell>
          <cell r="I279" t="str">
            <v>Mbps</v>
          </cell>
          <cell r="J279">
            <v>4</v>
          </cell>
          <cell r="P279" t="str">
            <v>USD</v>
          </cell>
          <cell r="Q279">
            <v>10</v>
          </cell>
          <cell r="R279">
            <v>10</v>
          </cell>
          <cell r="S279">
            <v>24</v>
          </cell>
          <cell r="W279" t="str">
            <v>No</v>
          </cell>
          <cell r="X279" t="str">
            <v>No</v>
          </cell>
          <cell r="Y279" t="str">
            <v>No</v>
          </cell>
          <cell r="AA279" t="str">
            <v>Yes</v>
          </cell>
          <cell r="AB279">
            <v>0.1</v>
          </cell>
          <cell r="AC279">
            <v>1</v>
          </cell>
          <cell r="AD279">
            <v>24</v>
          </cell>
          <cell r="AE279">
            <v>1342.1559178725099</v>
          </cell>
          <cell r="AF279">
            <v>0.37829322999999998</v>
          </cell>
        </row>
        <row r="280">
          <cell r="C280" t="str">
            <v>Cambodia</v>
          </cell>
          <cell r="D280" t="str">
            <v>Viettel [Cambodia]</v>
          </cell>
          <cell r="E280" t="str">
            <v>FTTH</v>
          </cell>
          <cell r="F280" t="str">
            <v>Met_Eco</v>
          </cell>
          <cell r="H280">
            <v>2</v>
          </cell>
          <cell r="I280" t="str">
            <v>Mbps</v>
          </cell>
          <cell r="J280">
            <v>2</v>
          </cell>
          <cell r="P280" t="str">
            <v>USD</v>
          </cell>
          <cell r="Q280">
            <v>50</v>
          </cell>
          <cell r="R280">
            <v>0</v>
          </cell>
          <cell r="S280">
            <v>55</v>
          </cell>
          <cell r="V280">
            <v>12</v>
          </cell>
          <cell r="W280" t="str">
            <v>No</v>
          </cell>
          <cell r="X280" t="str">
            <v>No</v>
          </cell>
          <cell r="Y280" t="str">
            <v>No</v>
          </cell>
          <cell r="AA280" t="str">
            <v>Yes</v>
          </cell>
          <cell r="AB280">
            <v>0.1</v>
          </cell>
          <cell r="AC280">
            <v>1</v>
          </cell>
          <cell r="AD280">
            <v>55</v>
          </cell>
          <cell r="AE280">
            <v>1342.1559178725099</v>
          </cell>
          <cell r="AF280">
            <v>0.37829322999999998</v>
          </cell>
        </row>
        <row r="281">
          <cell r="C281" t="str">
            <v>Cambodia</v>
          </cell>
          <cell r="D281" t="str">
            <v>Viettel [Cambodia]</v>
          </cell>
          <cell r="E281" t="str">
            <v>FTTH</v>
          </cell>
          <cell r="F281" t="str">
            <v>Met_Basic</v>
          </cell>
          <cell r="H281">
            <v>3</v>
          </cell>
          <cell r="I281" t="str">
            <v>Mbps</v>
          </cell>
          <cell r="J281">
            <v>3</v>
          </cell>
          <cell r="P281" t="str">
            <v>USD</v>
          </cell>
          <cell r="Q281">
            <v>50</v>
          </cell>
          <cell r="R281">
            <v>0</v>
          </cell>
          <cell r="S281">
            <v>70</v>
          </cell>
          <cell r="V281">
            <v>12</v>
          </cell>
          <cell r="W281" t="str">
            <v>No</v>
          </cell>
          <cell r="X281" t="str">
            <v>No</v>
          </cell>
          <cell r="Y281" t="str">
            <v>No</v>
          </cell>
          <cell r="AA281" t="str">
            <v>Yes</v>
          </cell>
          <cell r="AB281">
            <v>0.1</v>
          </cell>
          <cell r="AC281">
            <v>1</v>
          </cell>
          <cell r="AD281">
            <v>70</v>
          </cell>
          <cell r="AE281">
            <v>1342.1559178725099</v>
          </cell>
          <cell r="AF281">
            <v>0.37829322999999998</v>
          </cell>
        </row>
        <row r="282">
          <cell r="C282" t="str">
            <v>Cambodia</v>
          </cell>
          <cell r="D282" t="str">
            <v>Viettel [Cambodia]</v>
          </cell>
          <cell r="E282" t="str">
            <v>FTTH</v>
          </cell>
          <cell r="F282" t="str">
            <v>Met_Advanced</v>
          </cell>
          <cell r="H282">
            <v>4</v>
          </cell>
          <cell r="I282" t="str">
            <v>Mbps</v>
          </cell>
          <cell r="J282">
            <v>4</v>
          </cell>
          <cell r="P282" t="str">
            <v>USD</v>
          </cell>
          <cell r="Q282">
            <v>50</v>
          </cell>
          <cell r="R282">
            <v>0</v>
          </cell>
          <cell r="S282">
            <v>85</v>
          </cell>
          <cell r="V282">
            <v>12</v>
          </cell>
          <cell r="W282" t="str">
            <v>No</v>
          </cell>
          <cell r="X282" t="str">
            <v>No</v>
          </cell>
          <cell r="Y282" t="str">
            <v>No</v>
          </cell>
          <cell r="AA282" t="str">
            <v>Yes</v>
          </cell>
          <cell r="AB282">
            <v>0.1</v>
          </cell>
          <cell r="AC282">
            <v>1</v>
          </cell>
          <cell r="AD282">
            <v>85</v>
          </cell>
          <cell r="AE282">
            <v>1342.1559178725099</v>
          </cell>
          <cell r="AF282">
            <v>0.37829322999999998</v>
          </cell>
        </row>
        <row r="283">
          <cell r="C283" t="str">
            <v>Cambodia</v>
          </cell>
          <cell r="D283" t="str">
            <v>Viettel [Cambodia]</v>
          </cell>
          <cell r="E283" t="str">
            <v>FTTH</v>
          </cell>
          <cell r="F283" t="str">
            <v>Met_Pro</v>
          </cell>
          <cell r="H283">
            <v>6</v>
          </cell>
          <cell r="I283" t="str">
            <v>Mbps</v>
          </cell>
          <cell r="J283">
            <v>6</v>
          </cell>
          <cell r="P283" t="str">
            <v>USD</v>
          </cell>
          <cell r="Q283">
            <v>50</v>
          </cell>
          <cell r="R283">
            <v>0</v>
          </cell>
          <cell r="S283">
            <v>115</v>
          </cell>
          <cell r="V283">
            <v>12</v>
          </cell>
          <cell r="W283" t="str">
            <v>No</v>
          </cell>
          <cell r="X283" t="str">
            <v>No</v>
          </cell>
          <cell r="Y283" t="str">
            <v>No</v>
          </cell>
          <cell r="AA283" t="str">
            <v>Yes</v>
          </cell>
          <cell r="AB283">
            <v>0.1</v>
          </cell>
          <cell r="AC283">
            <v>1</v>
          </cell>
          <cell r="AD283">
            <v>115</v>
          </cell>
          <cell r="AE283">
            <v>1342.1559178725099</v>
          </cell>
          <cell r="AF283">
            <v>0.37829322999999998</v>
          </cell>
        </row>
        <row r="284">
          <cell r="C284" t="str">
            <v>Cameroon</v>
          </cell>
          <cell r="D284" t="str">
            <v>Matrix Telecoms [Cameroon]</v>
          </cell>
          <cell r="E284" t="str">
            <v>WiMax</v>
          </cell>
          <cell r="F284" t="str">
            <v>Matrix Box Prestige</v>
          </cell>
          <cell r="H284">
            <v>512</v>
          </cell>
          <cell r="I284" t="str">
            <v>Kbps</v>
          </cell>
          <cell r="J284">
            <v>0.51200000000000001</v>
          </cell>
          <cell r="P284" t="str">
            <v>XAF</v>
          </cell>
          <cell r="Q284">
            <v>150000</v>
          </cell>
          <cell r="R284" t="str">
            <v>?</v>
          </cell>
          <cell r="S284">
            <v>89000</v>
          </cell>
          <cell r="W284" t="str">
            <v>No</v>
          </cell>
          <cell r="X284" t="str">
            <v>No</v>
          </cell>
          <cell r="Y284" t="str">
            <v>No</v>
          </cell>
          <cell r="AA284" t="str">
            <v>Yes</v>
          </cell>
          <cell r="AC284">
            <v>485.93</v>
          </cell>
          <cell r="AD284">
            <v>183.15</v>
          </cell>
          <cell r="AE284">
            <v>229.526387525947</v>
          </cell>
          <cell r="AF284">
            <v>257.7093524</v>
          </cell>
        </row>
        <row r="285">
          <cell r="C285" t="str">
            <v>Cameroon</v>
          </cell>
          <cell r="D285" t="str">
            <v>Matrix Telecoms [Cameroon]</v>
          </cell>
          <cell r="E285" t="str">
            <v>WiMax</v>
          </cell>
          <cell r="F285" t="str">
            <v>Matrix Box Comfort</v>
          </cell>
          <cell r="H285">
            <v>512</v>
          </cell>
          <cell r="I285" t="str">
            <v>Kbps</v>
          </cell>
          <cell r="J285">
            <v>0.51200000000000001</v>
          </cell>
          <cell r="P285" t="str">
            <v>XAF</v>
          </cell>
          <cell r="Q285">
            <v>150000</v>
          </cell>
          <cell r="R285" t="str">
            <v>?</v>
          </cell>
          <cell r="S285">
            <v>75000</v>
          </cell>
          <cell r="W285" t="str">
            <v>No</v>
          </cell>
          <cell r="X285" t="str">
            <v>No</v>
          </cell>
          <cell r="Y285" t="str">
            <v>No</v>
          </cell>
          <cell r="AA285" t="str">
            <v>Yes</v>
          </cell>
          <cell r="AC285">
            <v>485.93</v>
          </cell>
          <cell r="AD285">
            <v>154.34</v>
          </cell>
          <cell r="AE285">
            <v>229.526387525947</v>
          </cell>
          <cell r="AF285">
            <v>257.7093524</v>
          </cell>
        </row>
        <row r="286">
          <cell r="C286" t="str">
            <v>Cameroon</v>
          </cell>
          <cell r="D286" t="str">
            <v>MTN Network Solutions  [Cameroon]</v>
          </cell>
          <cell r="E286" t="str">
            <v>WiMax</v>
          </cell>
          <cell r="F286" t="str">
            <v>Go Surf</v>
          </cell>
          <cell r="G286" t="str">
            <v>Up to</v>
          </cell>
          <cell r="H286">
            <v>256</v>
          </cell>
          <cell r="I286" t="str">
            <v>Kbps</v>
          </cell>
          <cell r="J286">
            <v>0.25600000000000001</v>
          </cell>
          <cell r="M286">
            <v>5</v>
          </cell>
          <cell r="N286" t="str">
            <v>GB</v>
          </cell>
          <cell r="O286">
            <v>5</v>
          </cell>
          <cell r="P286" t="str">
            <v>XAF</v>
          </cell>
          <cell r="Q286">
            <v>0</v>
          </cell>
          <cell r="R286" t="str">
            <v>?</v>
          </cell>
          <cell r="S286">
            <v>90000</v>
          </cell>
          <cell r="V286">
            <v>12</v>
          </cell>
          <cell r="W286" t="str">
            <v>No</v>
          </cell>
          <cell r="X286" t="str">
            <v>No</v>
          </cell>
          <cell r="Y286" t="str">
            <v>No</v>
          </cell>
          <cell r="AA286" t="str">
            <v>?</v>
          </cell>
          <cell r="AC286">
            <v>485.93</v>
          </cell>
          <cell r="AD286">
            <v>185.21</v>
          </cell>
          <cell r="AE286">
            <v>229.526387525947</v>
          </cell>
          <cell r="AF286">
            <v>257.7093524</v>
          </cell>
        </row>
        <row r="287">
          <cell r="C287" t="str">
            <v>Cameroon</v>
          </cell>
          <cell r="D287" t="str">
            <v>MTN Network Solutions  [Cameroon]</v>
          </cell>
          <cell r="E287" t="str">
            <v>WiMax</v>
          </cell>
          <cell r="F287" t="str">
            <v>Go Pro</v>
          </cell>
          <cell r="G287" t="str">
            <v>Up to</v>
          </cell>
          <cell r="H287">
            <v>512</v>
          </cell>
          <cell r="I287" t="str">
            <v>Kbps</v>
          </cell>
          <cell r="J287">
            <v>0.51200000000000001</v>
          </cell>
          <cell r="M287">
            <v>5</v>
          </cell>
          <cell r="N287" t="str">
            <v>GB</v>
          </cell>
          <cell r="O287">
            <v>5</v>
          </cell>
          <cell r="P287" t="str">
            <v>XAF</v>
          </cell>
          <cell r="Q287">
            <v>0</v>
          </cell>
          <cell r="R287" t="str">
            <v>?</v>
          </cell>
          <cell r="S287">
            <v>150000</v>
          </cell>
          <cell r="V287">
            <v>12</v>
          </cell>
          <cell r="W287" t="str">
            <v>No</v>
          </cell>
          <cell r="X287" t="str">
            <v>No</v>
          </cell>
          <cell r="Y287" t="str">
            <v>No</v>
          </cell>
          <cell r="AA287" t="str">
            <v>?</v>
          </cell>
          <cell r="AC287">
            <v>485.93</v>
          </cell>
          <cell r="AD287">
            <v>308.69</v>
          </cell>
          <cell r="AE287">
            <v>229.526387525947</v>
          </cell>
          <cell r="AF287">
            <v>257.7093524</v>
          </cell>
        </row>
        <row r="288">
          <cell r="C288" t="str">
            <v>Cameroon</v>
          </cell>
          <cell r="D288" t="str">
            <v>MTN Network Solutions  [Cameroon]</v>
          </cell>
          <cell r="E288" t="str">
            <v>WiMax</v>
          </cell>
          <cell r="F288" t="str">
            <v>Go Bizz</v>
          </cell>
          <cell r="G288" t="str">
            <v>Up to</v>
          </cell>
          <cell r="H288">
            <v>1</v>
          </cell>
          <cell r="I288" t="str">
            <v>Mbps</v>
          </cell>
          <cell r="J288">
            <v>1</v>
          </cell>
          <cell r="M288">
            <v>5</v>
          </cell>
          <cell r="N288" t="str">
            <v>GB</v>
          </cell>
          <cell r="O288">
            <v>5</v>
          </cell>
          <cell r="P288" t="str">
            <v>XAF</v>
          </cell>
          <cell r="Q288">
            <v>0</v>
          </cell>
          <cell r="R288" t="str">
            <v>?</v>
          </cell>
          <cell r="S288">
            <v>260000</v>
          </cell>
          <cell r="V288">
            <v>12</v>
          </cell>
          <cell r="W288" t="str">
            <v>No</v>
          </cell>
          <cell r="X288" t="str">
            <v>No</v>
          </cell>
          <cell r="Y288" t="str">
            <v>No</v>
          </cell>
          <cell r="AA288" t="str">
            <v>?</v>
          </cell>
          <cell r="AC288">
            <v>485.93</v>
          </cell>
          <cell r="AD288">
            <v>535.05999999999995</v>
          </cell>
          <cell r="AE288">
            <v>229.526387525947</v>
          </cell>
          <cell r="AF288">
            <v>257.7093524</v>
          </cell>
        </row>
        <row r="289">
          <cell r="C289" t="str">
            <v>Cameroon</v>
          </cell>
          <cell r="D289" t="str">
            <v>Orange [Cameroon]</v>
          </cell>
          <cell r="E289" t="str">
            <v>WiMax</v>
          </cell>
          <cell r="F289" t="str">
            <v>Home surf</v>
          </cell>
          <cell r="H289">
            <v>128</v>
          </cell>
          <cell r="I289" t="str">
            <v>Kbps</v>
          </cell>
          <cell r="J289">
            <v>0.128</v>
          </cell>
          <cell r="K289">
            <v>64</v>
          </cell>
          <cell r="L289" t="str">
            <v>Kbps</v>
          </cell>
          <cell r="P289" t="str">
            <v>XAF</v>
          </cell>
          <cell r="Q289">
            <v>0</v>
          </cell>
          <cell r="R289">
            <v>130000</v>
          </cell>
          <cell r="S289">
            <v>25000</v>
          </cell>
          <cell r="W289" t="str">
            <v>No</v>
          </cell>
          <cell r="X289" t="str">
            <v>No</v>
          </cell>
          <cell r="Y289" t="str">
            <v>No</v>
          </cell>
          <cell r="AA289" t="str">
            <v>?</v>
          </cell>
          <cell r="AC289">
            <v>485.93</v>
          </cell>
          <cell r="AD289">
            <v>51.45</v>
          </cell>
          <cell r="AE289">
            <v>229.526387525947</v>
          </cell>
          <cell r="AF289">
            <v>257.7093524</v>
          </cell>
        </row>
        <row r="290">
          <cell r="C290" t="str">
            <v>Cameroon</v>
          </cell>
          <cell r="D290" t="str">
            <v>Orange [Cameroon]</v>
          </cell>
          <cell r="E290" t="str">
            <v>WiMax</v>
          </cell>
          <cell r="F290" t="str">
            <v>Home</v>
          </cell>
          <cell r="H290">
            <v>256</v>
          </cell>
          <cell r="I290" t="str">
            <v>Kbps</v>
          </cell>
          <cell r="J290">
            <v>0.25600000000000001</v>
          </cell>
          <cell r="K290">
            <v>128</v>
          </cell>
          <cell r="L290" t="str">
            <v>Kbps</v>
          </cell>
          <cell r="P290" t="str">
            <v>XAF</v>
          </cell>
          <cell r="Q290">
            <v>0</v>
          </cell>
          <cell r="R290">
            <v>130000</v>
          </cell>
          <cell r="S290">
            <v>40000</v>
          </cell>
          <cell r="W290" t="str">
            <v>No</v>
          </cell>
          <cell r="X290" t="str">
            <v>No</v>
          </cell>
          <cell r="Y290" t="str">
            <v>No</v>
          </cell>
          <cell r="AA290" t="str">
            <v>?</v>
          </cell>
          <cell r="AC290">
            <v>485.93</v>
          </cell>
          <cell r="AD290">
            <v>82.32</v>
          </cell>
          <cell r="AE290">
            <v>229.526387525947</v>
          </cell>
          <cell r="AF290">
            <v>257.7093524</v>
          </cell>
        </row>
        <row r="291">
          <cell r="C291" t="str">
            <v>Cameroon</v>
          </cell>
          <cell r="D291" t="str">
            <v>Orange [Cameroon]</v>
          </cell>
          <cell r="E291" t="str">
            <v>WiMax</v>
          </cell>
          <cell r="F291" t="str">
            <v>Home Premium</v>
          </cell>
          <cell r="H291">
            <v>512</v>
          </cell>
          <cell r="I291" t="str">
            <v>Kbps</v>
          </cell>
          <cell r="J291">
            <v>0.51200000000000001</v>
          </cell>
          <cell r="K291">
            <v>128</v>
          </cell>
          <cell r="L291" t="str">
            <v>Kbps</v>
          </cell>
          <cell r="P291" t="str">
            <v>XAF</v>
          </cell>
          <cell r="Q291">
            <v>0</v>
          </cell>
          <cell r="R291">
            <v>130000</v>
          </cell>
          <cell r="S291">
            <v>75000</v>
          </cell>
          <cell r="W291" t="str">
            <v>No</v>
          </cell>
          <cell r="X291" t="str">
            <v>No</v>
          </cell>
          <cell r="Y291" t="str">
            <v>No</v>
          </cell>
          <cell r="AA291" t="str">
            <v>?</v>
          </cell>
          <cell r="AC291">
            <v>485.93</v>
          </cell>
          <cell r="AD291">
            <v>154.34</v>
          </cell>
          <cell r="AE291">
            <v>229.526387525947</v>
          </cell>
          <cell r="AF291">
            <v>257.7093524</v>
          </cell>
        </row>
        <row r="292">
          <cell r="C292" t="str">
            <v>Cameroon</v>
          </cell>
          <cell r="D292" t="str">
            <v>Ringo [Cameroon]</v>
          </cell>
          <cell r="E292" t="str">
            <v>Fibre</v>
          </cell>
          <cell r="F292" t="str">
            <v>Fibre Ringo</v>
          </cell>
          <cell r="G292" t="str">
            <v>Up to</v>
          </cell>
          <cell r="H292">
            <v>1</v>
          </cell>
          <cell r="I292" t="str">
            <v>Mbps</v>
          </cell>
          <cell r="J292">
            <v>1</v>
          </cell>
          <cell r="P292" t="str">
            <v>XAF</v>
          </cell>
          <cell r="Q292">
            <v>95000</v>
          </cell>
          <cell r="R292">
            <v>0</v>
          </cell>
          <cell r="S292">
            <v>25000</v>
          </cell>
          <cell r="W292" t="str">
            <v>No</v>
          </cell>
          <cell r="X292" t="str">
            <v>No</v>
          </cell>
          <cell r="Y292" t="str">
            <v>No</v>
          </cell>
          <cell r="AA292" t="str">
            <v>?</v>
          </cell>
          <cell r="AC292">
            <v>485.93</v>
          </cell>
          <cell r="AD292">
            <v>51.45</v>
          </cell>
          <cell r="AE292">
            <v>229.526387525947</v>
          </cell>
          <cell r="AF292">
            <v>257.7093524</v>
          </cell>
        </row>
        <row r="293">
          <cell r="C293" t="str">
            <v>Cameroon</v>
          </cell>
          <cell r="D293" t="str">
            <v>Ringo [Cameroon]</v>
          </cell>
          <cell r="E293" t="str">
            <v>Fibre</v>
          </cell>
          <cell r="F293" t="str">
            <v>Fibre Ringo</v>
          </cell>
          <cell r="G293" t="str">
            <v>Up to</v>
          </cell>
          <cell r="H293">
            <v>2</v>
          </cell>
          <cell r="I293" t="str">
            <v>Mbps</v>
          </cell>
          <cell r="J293">
            <v>2</v>
          </cell>
          <cell r="P293" t="str">
            <v>XAF</v>
          </cell>
          <cell r="Q293">
            <v>95000</v>
          </cell>
          <cell r="R293">
            <v>0</v>
          </cell>
          <cell r="S293">
            <v>50000</v>
          </cell>
          <cell r="W293" t="str">
            <v>No</v>
          </cell>
          <cell r="X293" t="str">
            <v>No</v>
          </cell>
          <cell r="Y293" t="str">
            <v>No</v>
          </cell>
          <cell r="AA293" t="str">
            <v>?</v>
          </cell>
          <cell r="AC293">
            <v>485.93</v>
          </cell>
          <cell r="AD293">
            <v>102.9</v>
          </cell>
          <cell r="AE293">
            <v>229.526387525947</v>
          </cell>
          <cell r="AF293">
            <v>257.7093524</v>
          </cell>
        </row>
        <row r="294">
          <cell r="C294" t="str">
            <v>Cameroon</v>
          </cell>
          <cell r="D294" t="str">
            <v>Ringo [Cameroon]</v>
          </cell>
          <cell r="E294" t="str">
            <v>Fibre</v>
          </cell>
          <cell r="F294" t="str">
            <v>Fibre Ringo</v>
          </cell>
          <cell r="G294" t="str">
            <v>Up to</v>
          </cell>
          <cell r="H294">
            <v>4</v>
          </cell>
          <cell r="I294" t="str">
            <v>Mbps</v>
          </cell>
          <cell r="J294">
            <v>4</v>
          </cell>
          <cell r="P294" t="str">
            <v>XAF</v>
          </cell>
          <cell r="Q294">
            <v>95000</v>
          </cell>
          <cell r="R294">
            <v>0</v>
          </cell>
          <cell r="S294">
            <v>100000</v>
          </cell>
          <cell r="W294" t="str">
            <v>No</v>
          </cell>
          <cell r="X294" t="str">
            <v>No</v>
          </cell>
          <cell r="Y294" t="str">
            <v>No</v>
          </cell>
          <cell r="AA294" t="str">
            <v>?</v>
          </cell>
          <cell r="AC294">
            <v>485.93</v>
          </cell>
          <cell r="AD294">
            <v>205.79</v>
          </cell>
          <cell r="AE294">
            <v>229.526387525947</v>
          </cell>
          <cell r="AF294">
            <v>257.7093524</v>
          </cell>
        </row>
        <row r="295">
          <cell r="C295" t="str">
            <v>Cameroon</v>
          </cell>
          <cell r="D295" t="str">
            <v>Ringo [Cameroon]</v>
          </cell>
          <cell r="E295" t="str">
            <v>Fibre</v>
          </cell>
          <cell r="F295" t="str">
            <v>Fixed internet</v>
          </cell>
          <cell r="G295" t="str">
            <v>Up to</v>
          </cell>
          <cell r="H295">
            <v>256</v>
          </cell>
          <cell r="I295" t="str">
            <v>Kbps</v>
          </cell>
          <cell r="J295">
            <v>0.25600000000000001</v>
          </cell>
          <cell r="P295" t="str">
            <v>XAF</v>
          </cell>
          <cell r="Q295" t="str">
            <v>?</v>
          </cell>
          <cell r="R295" t="str">
            <v>?</v>
          </cell>
          <cell r="S295">
            <v>25000</v>
          </cell>
          <cell r="W295" t="str">
            <v>No</v>
          </cell>
          <cell r="X295" t="str">
            <v>No</v>
          </cell>
          <cell r="Y295" t="str">
            <v>No</v>
          </cell>
          <cell r="AA295" t="str">
            <v>?</v>
          </cell>
          <cell r="AC295">
            <v>485.93</v>
          </cell>
          <cell r="AD295">
            <v>51.45</v>
          </cell>
          <cell r="AE295">
            <v>229.526387525947</v>
          </cell>
          <cell r="AF295">
            <v>257.7093524</v>
          </cell>
        </row>
        <row r="296">
          <cell r="C296" t="str">
            <v>Cameroon</v>
          </cell>
          <cell r="D296" t="str">
            <v>Ringo [Cameroon]</v>
          </cell>
          <cell r="E296" t="str">
            <v>Fibre</v>
          </cell>
          <cell r="F296" t="str">
            <v>Fixed internet</v>
          </cell>
          <cell r="G296" t="str">
            <v>Up to</v>
          </cell>
          <cell r="H296">
            <v>512</v>
          </cell>
          <cell r="I296" t="str">
            <v>Kbps</v>
          </cell>
          <cell r="J296">
            <v>0.51200000000000001</v>
          </cell>
          <cell r="P296" t="str">
            <v>XAF</v>
          </cell>
          <cell r="Q296" t="str">
            <v>?</v>
          </cell>
          <cell r="R296" t="str">
            <v>?</v>
          </cell>
          <cell r="S296">
            <v>50000</v>
          </cell>
          <cell r="W296" t="str">
            <v>No</v>
          </cell>
          <cell r="X296" t="str">
            <v>No</v>
          </cell>
          <cell r="Y296" t="str">
            <v>No</v>
          </cell>
          <cell r="AA296" t="str">
            <v>?</v>
          </cell>
          <cell r="AC296">
            <v>485.93</v>
          </cell>
          <cell r="AD296">
            <v>102.9</v>
          </cell>
          <cell r="AE296">
            <v>229.526387525947</v>
          </cell>
          <cell r="AF296">
            <v>257.7093524</v>
          </cell>
        </row>
        <row r="297">
          <cell r="C297" t="str">
            <v>Cameroon</v>
          </cell>
          <cell r="D297" t="str">
            <v>Ringo [Cameroon]</v>
          </cell>
          <cell r="E297" t="str">
            <v>Fibre</v>
          </cell>
          <cell r="F297" t="str">
            <v>Fixed internet</v>
          </cell>
          <cell r="G297" t="str">
            <v>Up to</v>
          </cell>
          <cell r="H297">
            <v>1</v>
          </cell>
          <cell r="I297" t="str">
            <v>Mbps</v>
          </cell>
          <cell r="J297">
            <v>1</v>
          </cell>
          <cell r="P297" t="str">
            <v>XAF</v>
          </cell>
          <cell r="Q297" t="str">
            <v>?</v>
          </cell>
          <cell r="R297" t="str">
            <v>?</v>
          </cell>
          <cell r="S297">
            <v>100000</v>
          </cell>
          <cell r="W297" t="str">
            <v>No</v>
          </cell>
          <cell r="X297" t="str">
            <v>No</v>
          </cell>
          <cell r="Y297" t="str">
            <v>No</v>
          </cell>
          <cell r="AA297" t="str">
            <v>?</v>
          </cell>
          <cell r="AC297">
            <v>485.93</v>
          </cell>
          <cell r="AD297">
            <v>205.79</v>
          </cell>
          <cell r="AE297">
            <v>229.526387525947</v>
          </cell>
          <cell r="AF297">
            <v>257.7093524</v>
          </cell>
        </row>
        <row r="298">
          <cell r="C298" t="str">
            <v>Cameroon</v>
          </cell>
          <cell r="D298" t="str">
            <v>Ringo [Cameroon]</v>
          </cell>
          <cell r="E298" t="str">
            <v>Fibre</v>
          </cell>
          <cell r="F298" t="str">
            <v>Fixed internet</v>
          </cell>
          <cell r="G298" t="str">
            <v>Up to</v>
          </cell>
          <cell r="H298">
            <v>2</v>
          </cell>
          <cell r="I298" t="str">
            <v>Mbps</v>
          </cell>
          <cell r="J298">
            <v>2</v>
          </cell>
          <cell r="P298" t="str">
            <v>XAF</v>
          </cell>
          <cell r="Q298" t="str">
            <v>?</v>
          </cell>
          <cell r="R298" t="str">
            <v>?</v>
          </cell>
          <cell r="S298">
            <v>200000</v>
          </cell>
          <cell r="W298" t="str">
            <v>No</v>
          </cell>
          <cell r="X298" t="str">
            <v>No</v>
          </cell>
          <cell r="Y298" t="str">
            <v>No</v>
          </cell>
          <cell r="AA298" t="str">
            <v>?</v>
          </cell>
          <cell r="AC298">
            <v>485.93</v>
          </cell>
          <cell r="AD298">
            <v>411.58</v>
          </cell>
          <cell r="AE298">
            <v>229.526387525947</v>
          </cell>
          <cell r="AF298">
            <v>257.7093524</v>
          </cell>
        </row>
        <row r="299">
          <cell r="C299" t="str">
            <v>Canada</v>
          </cell>
          <cell r="D299" t="str">
            <v>Bell Camada [Canada]</v>
          </cell>
          <cell r="E299" t="str">
            <v>FTTC</v>
          </cell>
          <cell r="F299" t="str">
            <v>Bell Fibe Internet 5/1</v>
          </cell>
          <cell r="H299">
            <v>5</v>
          </cell>
          <cell r="I299" t="str">
            <v>Mbps</v>
          </cell>
          <cell r="J299">
            <v>5</v>
          </cell>
          <cell r="K299">
            <v>1</v>
          </cell>
          <cell r="L299" t="str">
            <v>Mbps</v>
          </cell>
          <cell r="M299">
            <v>20</v>
          </cell>
          <cell r="N299" t="str">
            <v>GB</v>
          </cell>
          <cell r="O299">
            <v>20</v>
          </cell>
          <cell r="P299" t="str">
            <v>CAD</v>
          </cell>
          <cell r="Q299">
            <v>49.95</v>
          </cell>
          <cell r="R299">
            <v>0</v>
          </cell>
          <cell r="S299">
            <v>46.95</v>
          </cell>
          <cell r="T299">
            <v>36.950000000000003</v>
          </cell>
          <cell r="U299">
            <v>6</v>
          </cell>
          <cell r="W299" t="str">
            <v>No</v>
          </cell>
          <cell r="X299" t="str">
            <v>No</v>
          </cell>
          <cell r="Y299" t="str">
            <v>No</v>
          </cell>
          <cell r="AA299" t="str">
            <v>No</v>
          </cell>
          <cell r="AC299">
            <v>1.03</v>
          </cell>
          <cell r="AD299">
            <v>45.58</v>
          </cell>
          <cell r="AE299">
            <v>1.2389374070000001</v>
          </cell>
          <cell r="AF299">
            <v>1.2267351200000001</v>
          </cell>
        </row>
        <row r="300">
          <cell r="C300" t="str">
            <v>Canada</v>
          </cell>
          <cell r="D300" t="str">
            <v>Bell Camada [Canada]</v>
          </cell>
          <cell r="E300" t="str">
            <v>FTTC</v>
          </cell>
          <cell r="F300" t="str">
            <v>Bell Fibe Internet 15/10</v>
          </cell>
          <cell r="H300">
            <v>15</v>
          </cell>
          <cell r="I300" t="str">
            <v>Mbps</v>
          </cell>
          <cell r="J300">
            <v>15</v>
          </cell>
          <cell r="K300">
            <v>10</v>
          </cell>
          <cell r="L300" t="str">
            <v>Mbps</v>
          </cell>
          <cell r="M300">
            <v>60</v>
          </cell>
          <cell r="N300" t="str">
            <v>GB</v>
          </cell>
          <cell r="O300">
            <v>60</v>
          </cell>
          <cell r="P300" t="str">
            <v>CAD</v>
          </cell>
          <cell r="Q300">
            <v>49.95</v>
          </cell>
          <cell r="R300">
            <v>0</v>
          </cell>
          <cell r="S300">
            <v>56.95</v>
          </cell>
          <cell r="T300">
            <v>46.95</v>
          </cell>
          <cell r="U300">
            <v>6</v>
          </cell>
          <cell r="W300" t="str">
            <v>No</v>
          </cell>
          <cell r="X300" t="str">
            <v>No</v>
          </cell>
          <cell r="Y300" t="str">
            <v>No</v>
          </cell>
          <cell r="AA300" t="str">
            <v>No</v>
          </cell>
          <cell r="AC300">
            <v>1.03</v>
          </cell>
          <cell r="AD300">
            <v>55.29</v>
          </cell>
          <cell r="AE300">
            <v>1.2389374070000001</v>
          </cell>
          <cell r="AF300">
            <v>1.2267351200000001</v>
          </cell>
        </row>
        <row r="301">
          <cell r="C301" t="str">
            <v>Canada</v>
          </cell>
          <cell r="D301" t="str">
            <v>Bell Camada [Canada]</v>
          </cell>
          <cell r="E301" t="str">
            <v>FTTC</v>
          </cell>
          <cell r="F301" t="str">
            <v>Bell Fibe Internet 25/10</v>
          </cell>
          <cell r="H301">
            <v>25</v>
          </cell>
          <cell r="I301" t="str">
            <v>Mbps</v>
          </cell>
          <cell r="J301">
            <v>25</v>
          </cell>
          <cell r="K301">
            <v>10</v>
          </cell>
          <cell r="L301" t="str">
            <v>Mbps</v>
          </cell>
          <cell r="M301">
            <v>100</v>
          </cell>
          <cell r="N301" t="str">
            <v>GB</v>
          </cell>
          <cell r="O301">
            <v>100</v>
          </cell>
          <cell r="P301" t="str">
            <v>CAD</v>
          </cell>
          <cell r="Q301">
            <v>49.95</v>
          </cell>
          <cell r="R301">
            <v>0</v>
          </cell>
          <cell r="S301">
            <v>64.95</v>
          </cell>
          <cell r="T301">
            <v>54.95</v>
          </cell>
          <cell r="U301">
            <v>6</v>
          </cell>
          <cell r="W301" t="str">
            <v>No</v>
          </cell>
          <cell r="X301" t="str">
            <v>No</v>
          </cell>
          <cell r="Y301" t="str">
            <v>No</v>
          </cell>
          <cell r="AA301" t="str">
            <v>No</v>
          </cell>
          <cell r="AC301">
            <v>1.03</v>
          </cell>
          <cell r="AD301">
            <v>63.06</v>
          </cell>
          <cell r="AE301">
            <v>1.2389374070000001</v>
          </cell>
          <cell r="AF301">
            <v>1.2267351200000001</v>
          </cell>
        </row>
        <row r="302">
          <cell r="C302" t="str">
            <v>Canada</v>
          </cell>
          <cell r="D302" t="str">
            <v>Bell Camada [Canada]</v>
          </cell>
          <cell r="E302" t="str">
            <v>FTTH</v>
          </cell>
          <cell r="F302" t="str">
            <v>Bell Fibe Internet 50/10</v>
          </cell>
          <cell r="H302">
            <v>50</v>
          </cell>
          <cell r="I302" t="str">
            <v>Mbps</v>
          </cell>
          <cell r="J302">
            <v>50</v>
          </cell>
          <cell r="K302">
            <v>10</v>
          </cell>
          <cell r="L302" t="str">
            <v>Mbps</v>
          </cell>
          <cell r="M302">
            <v>175</v>
          </cell>
          <cell r="N302" t="str">
            <v>GB</v>
          </cell>
          <cell r="O302">
            <v>175</v>
          </cell>
          <cell r="P302" t="str">
            <v>CAD</v>
          </cell>
          <cell r="Q302">
            <v>49.95</v>
          </cell>
          <cell r="R302">
            <v>0</v>
          </cell>
          <cell r="S302">
            <v>89.95</v>
          </cell>
          <cell r="T302">
            <v>79.95</v>
          </cell>
          <cell r="U302">
            <v>6</v>
          </cell>
          <cell r="W302" t="str">
            <v>No</v>
          </cell>
          <cell r="X302" t="str">
            <v>No</v>
          </cell>
          <cell r="Y302" t="str">
            <v>No</v>
          </cell>
          <cell r="AA302" t="str">
            <v>No</v>
          </cell>
          <cell r="AC302">
            <v>1.03</v>
          </cell>
          <cell r="AD302">
            <v>87.33</v>
          </cell>
          <cell r="AE302">
            <v>1.2389374070000001</v>
          </cell>
          <cell r="AF302">
            <v>1.2267351200000001</v>
          </cell>
        </row>
        <row r="303">
          <cell r="C303" t="str">
            <v>Canada</v>
          </cell>
          <cell r="D303" t="str">
            <v>Bell Camada [Canada]</v>
          </cell>
          <cell r="E303" t="str">
            <v>FTTH</v>
          </cell>
          <cell r="F303" t="str">
            <v>Bell Fibe Internet 175/175</v>
          </cell>
          <cell r="H303">
            <v>175</v>
          </cell>
          <cell r="I303" t="str">
            <v>Mbps</v>
          </cell>
          <cell r="J303">
            <v>175</v>
          </cell>
          <cell r="K303">
            <v>175</v>
          </cell>
          <cell r="L303" t="str">
            <v>Mbps</v>
          </cell>
          <cell r="M303">
            <v>300</v>
          </cell>
          <cell r="N303" t="str">
            <v>GB</v>
          </cell>
          <cell r="O303">
            <v>300</v>
          </cell>
          <cell r="P303" t="str">
            <v>CAD</v>
          </cell>
          <cell r="Q303">
            <v>49.95</v>
          </cell>
          <cell r="R303">
            <v>0</v>
          </cell>
          <cell r="S303">
            <v>156.94999999999999</v>
          </cell>
          <cell r="W303" t="str">
            <v>No</v>
          </cell>
          <cell r="X303" t="str">
            <v>No</v>
          </cell>
          <cell r="Y303" t="str">
            <v>No</v>
          </cell>
          <cell r="AA303" t="str">
            <v>No</v>
          </cell>
          <cell r="AC303">
            <v>1.03</v>
          </cell>
          <cell r="AD303">
            <v>152.38</v>
          </cell>
          <cell r="AE303">
            <v>1.2389374070000001</v>
          </cell>
          <cell r="AF303">
            <v>1.2267351200000001</v>
          </cell>
        </row>
        <row r="304">
          <cell r="C304" t="str">
            <v>Canada</v>
          </cell>
          <cell r="D304" t="str">
            <v>Rogers Communications [Canada]</v>
          </cell>
          <cell r="E304" t="str">
            <v>Cable</v>
          </cell>
          <cell r="F304" t="str">
            <v>Rogers Ultimate Fibre</v>
          </cell>
          <cell r="G304" t="str">
            <v>Up to</v>
          </cell>
          <cell r="H304">
            <v>250</v>
          </cell>
          <cell r="I304" t="str">
            <v>Mbps</v>
          </cell>
          <cell r="J304">
            <v>250</v>
          </cell>
          <cell r="K304">
            <v>250</v>
          </cell>
          <cell r="L304" t="str">
            <v>Mbps</v>
          </cell>
          <cell r="M304">
            <v>500</v>
          </cell>
          <cell r="N304" t="str">
            <v>GB</v>
          </cell>
          <cell r="O304">
            <v>500</v>
          </cell>
          <cell r="P304" t="str">
            <v>CAD</v>
          </cell>
          <cell r="Q304" t="str">
            <v>?</v>
          </cell>
          <cell r="R304">
            <v>149.94999999999999</v>
          </cell>
          <cell r="S304">
            <v>225.99</v>
          </cell>
          <cell r="W304" t="str">
            <v>No</v>
          </cell>
          <cell r="X304" t="str">
            <v>No</v>
          </cell>
          <cell r="Y304" t="str">
            <v>No</v>
          </cell>
          <cell r="AA304" t="str">
            <v>No</v>
          </cell>
          <cell r="AC304">
            <v>1.03</v>
          </cell>
          <cell r="AD304">
            <v>219.41</v>
          </cell>
          <cell r="AE304">
            <v>1.2389374070000001</v>
          </cell>
          <cell r="AF304">
            <v>1.2267351200000001</v>
          </cell>
        </row>
        <row r="305">
          <cell r="C305" t="str">
            <v>Canada</v>
          </cell>
          <cell r="D305" t="str">
            <v>Rogers Communications [Canada]</v>
          </cell>
          <cell r="E305" t="str">
            <v>Cable</v>
          </cell>
          <cell r="F305" t="str">
            <v>Rogers Ultimate</v>
          </cell>
          <cell r="G305" t="str">
            <v>Up to</v>
          </cell>
          <cell r="H305">
            <v>150</v>
          </cell>
          <cell r="I305" t="str">
            <v>Mbps</v>
          </cell>
          <cell r="J305">
            <v>150</v>
          </cell>
          <cell r="K305">
            <v>10</v>
          </cell>
          <cell r="L305" t="str">
            <v>Mbps</v>
          </cell>
          <cell r="M305">
            <v>250</v>
          </cell>
          <cell r="N305" t="str">
            <v>GB</v>
          </cell>
          <cell r="O305">
            <v>250</v>
          </cell>
          <cell r="P305" t="str">
            <v>CAD</v>
          </cell>
          <cell r="Q305" t="str">
            <v>?</v>
          </cell>
          <cell r="R305">
            <v>149.94999999999999</v>
          </cell>
          <cell r="S305">
            <v>125.99</v>
          </cell>
          <cell r="W305" t="str">
            <v>No</v>
          </cell>
          <cell r="X305" t="str">
            <v>No</v>
          </cell>
          <cell r="Y305" t="str">
            <v>No</v>
          </cell>
          <cell r="AA305" t="str">
            <v>No</v>
          </cell>
          <cell r="AC305">
            <v>1.03</v>
          </cell>
          <cell r="AD305">
            <v>122.32</v>
          </cell>
          <cell r="AE305">
            <v>1.2389374070000001</v>
          </cell>
          <cell r="AF305">
            <v>1.2267351200000001</v>
          </cell>
        </row>
        <row r="306">
          <cell r="C306" t="str">
            <v>Canada</v>
          </cell>
          <cell r="D306" t="str">
            <v>Rogers Communications [Canada]</v>
          </cell>
          <cell r="E306" t="str">
            <v>Cable</v>
          </cell>
          <cell r="F306" t="str">
            <v>Rogers Extreme Plus internet</v>
          </cell>
          <cell r="G306" t="str">
            <v>Up to</v>
          </cell>
          <cell r="H306">
            <v>45</v>
          </cell>
          <cell r="I306" t="str">
            <v>Mbps</v>
          </cell>
          <cell r="J306">
            <v>45</v>
          </cell>
          <cell r="K306">
            <v>4</v>
          </cell>
          <cell r="L306" t="str">
            <v>Mbps</v>
          </cell>
          <cell r="M306">
            <v>150</v>
          </cell>
          <cell r="N306" t="str">
            <v>GB</v>
          </cell>
          <cell r="O306">
            <v>150</v>
          </cell>
          <cell r="P306" t="str">
            <v>CAD</v>
          </cell>
          <cell r="Q306" t="str">
            <v>?</v>
          </cell>
          <cell r="R306">
            <v>149.94999999999999</v>
          </cell>
          <cell r="S306">
            <v>77.989999999999995</v>
          </cell>
          <cell r="W306" t="str">
            <v>No</v>
          </cell>
          <cell r="X306" t="str">
            <v>No</v>
          </cell>
          <cell r="Y306" t="str">
            <v>No</v>
          </cell>
          <cell r="AA306" t="str">
            <v>No</v>
          </cell>
          <cell r="AC306">
            <v>1.03</v>
          </cell>
          <cell r="AD306">
            <v>75.72</v>
          </cell>
          <cell r="AE306">
            <v>1.2389374070000001</v>
          </cell>
          <cell r="AF306">
            <v>1.2267351200000001</v>
          </cell>
        </row>
        <row r="307">
          <cell r="C307" t="str">
            <v>Canada</v>
          </cell>
          <cell r="D307" t="str">
            <v>Rogers Communications [Canada]</v>
          </cell>
          <cell r="E307" t="str">
            <v>Cable</v>
          </cell>
          <cell r="F307" t="str">
            <v>Rogers Extreme internet</v>
          </cell>
          <cell r="G307" t="str">
            <v>Up to</v>
          </cell>
          <cell r="H307">
            <v>35</v>
          </cell>
          <cell r="I307" t="str">
            <v>Mbps</v>
          </cell>
          <cell r="J307">
            <v>35</v>
          </cell>
          <cell r="K307">
            <v>3</v>
          </cell>
          <cell r="L307" t="str">
            <v>Mbps</v>
          </cell>
          <cell r="M307">
            <v>120</v>
          </cell>
          <cell r="N307" t="str">
            <v>GB</v>
          </cell>
          <cell r="O307">
            <v>120</v>
          </cell>
          <cell r="P307" t="str">
            <v>CAD</v>
          </cell>
          <cell r="Q307" t="str">
            <v>?</v>
          </cell>
          <cell r="R307">
            <v>149.94999999999999</v>
          </cell>
          <cell r="S307">
            <v>67.989999999999995</v>
          </cell>
          <cell r="W307" t="str">
            <v>No</v>
          </cell>
          <cell r="X307" t="str">
            <v>No</v>
          </cell>
          <cell r="Y307" t="str">
            <v>No</v>
          </cell>
          <cell r="AA307" t="str">
            <v>No</v>
          </cell>
          <cell r="AC307">
            <v>1.03</v>
          </cell>
          <cell r="AD307">
            <v>66.010000000000005</v>
          </cell>
          <cell r="AE307">
            <v>1.2389374070000001</v>
          </cell>
          <cell r="AF307">
            <v>1.2267351200000001</v>
          </cell>
        </row>
        <row r="308">
          <cell r="C308" t="str">
            <v>Canada</v>
          </cell>
          <cell r="D308" t="str">
            <v>Rogers Communications [Canada]</v>
          </cell>
          <cell r="E308" t="str">
            <v>Cable</v>
          </cell>
          <cell r="F308" t="str">
            <v>Rogers Express internet</v>
          </cell>
          <cell r="G308" t="str">
            <v>Up to</v>
          </cell>
          <cell r="H308">
            <v>25</v>
          </cell>
          <cell r="I308" t="str">
            <v>Mbps</v>
          </cell>
          <cell r="J308">
            <v>25</v>
          </cell>
          <cell r="K308">
            <v>2</v>
          </cell>
          <cell r="L308" t="str">
            <v>Mbps</v>
          </cell>
          <cell r="M308">
            <v>80</v>
          </cell>
          <cell r="N308" t="str">
            <v>GB</v>
          </cell>
          <cell r="O308">
            <v>80</v>
          </cell>
          <cell r="P308" t="str">
            <v>CAD</v>
          </cell>
          <cell r="Q308" t="str">
            <v>?</v>
          </cell>
          <cell r="R308">
            <v>149.94999999999999</v>
          </cell>
          <cell r="S308">
            <v>54.99</v>
          </cell>
          <cell r="W308" t="str">
            <v>No</v>
          </cell>
          <cell r="X308" t="str">
            <v>No</v>
          </cell>
          <cell r="Y308" t="str">
            <v>No</v>
          </cell>
          <cell r="AA308" t="str">
            <v>No</v>
          </cell>
          <cell r="AC308">
            <v>1.03</v>
          </cell>
          <cell r="AD308">
            <v>53.39</v>
          </cell>
          <cell r="AE308">
            <v>1.2389374070000001</v>
          </cell>
          <cell r="AF308">
            <v>1.2267351200000001</v>
          </cell>
        </row>
        <row r="309">
          <cell r="C309" t="str">
            <v>Canada</v>
          </cell>
          <cell r="D309" t="str">
            <v>Rogers Communications [Canada]</v>
          </cell>
          <cell r="E309" t="str">
            <v>Cable</v>
          </cell>
          <cell r="F309" t="str">
            <v>Rogers Lite internet</v>
          </cell>
          <cell r="G309" t="str">
            <v>Up to</v>
          </cell>
          <cell r="H309">
            <v>6</v>
          </cell>
          <cell r="I309" t="str">
            <v>Mbps</v>
          </cell>
          <cell r="J309">
            <v>6</v>
          </cell>
          <cell r="K309">
            <v>256</v>
          </cell>
          <cell r="L309" t="str">
            <v>Kbps</v>
          </cell>
          <cell r="M309">
            <v>20</v>
          </cell>
          <cell r="N309" t="str">
            <v>GB</v>
          </cell>
          <cell r="O309">
            <v>20</v>
          </cell>
          <cell r="P309" t="str">
            <v>CAD</v>
          </cell>
          <cell r="Q309" t="str">
            <v>?</v>
          </cell>
          <cell r="R309">
            <v>149.94999999999999</v>
          </cell>
          <cell r="S309">
            <v>44.49</v>
          </cell>
          <cell r="W309" t="str">
            <v>No</v>
          </cell>
          <cell r="X309" t="str">
            <v>No</v>
          </cell>
          <cell r="Y309" t="str">
            <v>No</v>
          </cell>
          <cell r="AA309" t="str">
            <v>No</v>
          </cell>
          <cell r="AC309">
            <v>1.03</v>
          </cell>
          <cell r="AD309">
            <v>43.19</v>
          </cell>
          <cell r="AE309">
            <v>1.2389374070000001</v>
          </cell>
          <cell r="AF309">
            <v>1.2267351200000001</v>
          </cell>
        </row>
        <row r="310">
          <cell r="C310" t="str">
            <v>Canada</v>
          </cell>
          <cell r="D310" t="str">
            <v>Shaw Communications [Canada]</v>
          </cell>
          <cell r="E310" t="str">
            <v>Cable</v>
          </cell>
          <cell r="F310" t="str">
            <v>High Speed 10</v>
          </cell>
          <cell r="H310">
            <v>10</v>
          </cell>
          <cell r="I310" t="str">
            <v>Mbps</v>
          </cell>
          <cell r="J310">
            <v>10</v>
          </cell>
          <cell r="K310">
            <v>512</v>
          </cell>
          <cell r="L310" t="str">
            <v>Kbps</v>
          </cell>
          <cell r="M310">
            <v>125</v>
          </cell>
          <cell r="N310" t="str">
            <v>GB</v>
          </cell>
          <cell r="O310">
            <v>125</v>
          </cell>
          <cell r="P310" t="str">
            <v>CAD</v>
          </cell>
          <cell r="Q310">
            <v>29.95</v>
          </cell>
          <cell r="R310">
            <v>0</v>
          </cell>
          <cell r="S310">
            <v>55</v>
          </cell>
          <cell r="T310">
            <v>14.98</v>
          </cell>
          <cell r="U310">
            <v>2</v>
          </cell>
          <cell r="W310" t="str">
            <v>No</v>
          </cell>
          <cell r="X310" t="str">
            <v>No</v>
          </cell>
          <cell r="Y310" t="str">
            <v>No</v>
          </cell>
          <cell r="AA310" t="str">
            <v>No</v>
          </cell>
          <cell r="AC310">
            <v>1.03</v>
          </cell>
          <cell r="AD310">
            <v>53.4</v>
          </cell>
          <cell r="AE310">
            <v>1.2389374070000001</v>
          </cell>
          <cell r="AF310">
            <v>1.2267351200000001</v>
          </cell>
        </row>
        <row r="311">
          <cell r="C311" t="str">
            <v>Canada</v>
          </cell>
          <cell r="D311" t="str">
            <v>Shaw Communications [Canada]</v>
          </cell>
          <cell r="E311" t="str">
            <v>Cable</v>
          </cell>
          <cell r="F311" t="str">
            <v>High Speed 25</v>
          </cell>
          <cell r="H311">
            <v>25</v>
          </cell>
          <cell r="I311" t="str">
            <v>Mbps</v>
          </cell>
          <cell r="J311">
            <v>25</v>
          </cell>
          <cell r="K311">
            <v>2.5</v>
          </cell>
          <cell r="L311" t="str">
            <v>Mbps</v>
          </cell>
          <cell r="M311">
            <v>250</v>
          </cell>
          <cell r="N311" t="str">
            <v>GB</v>
          </cell>
          <cell r="O311">
            <v>250</v>
          </cell>
          <cell r="P311" t="str">
            <v>CAD</v>
          </cell>
          <cell r="Q311">
            <v>29.95</v>
          </cell>
          <cell r="R311">
            <v>0</v>
          </cell>
          <cell r="S311">
            <v>60</v>
          </cell>
          <cell r="T311">
            <v>19.98</v>
          </cell>
          <cell r="U311">
            <v>2</v>
          </cell>
          <cell r="W311" t="str">
            <v>No</v>
          </cell>
          <cell r="X311" t="str">
            <v>No</v>
          </cell>
          <cell r="Y311" t="str">
            <v>No</v>
          </cell>
          <cell r="AA311" t="str">
            <v>No</v>
          </cell>
          <cell r="AC311">
            <v>1.03</v>
          </cell>
          <cell r="AD311">
            <v>58.25</v>
          </cell>
          <cell r="AE311">
            <v>1.2389374070000001</v>
          </cell>
          <cell r="AF311">
            <v>1.2267351200000001</v>
          </cell>
        </row>
        <row r="312">
          <cell r="C312" t="str">
            <v>Canada</v>
          </cell>
          <cell r="D312" t="str">
            <v>Shaw Communications [Canada]</v>
          </cell>
          <cell r="E312" t="str">
            <v>Cable</v>
          </cell>
          <cell r="F312" t="str">
            <v>Broadband 50</v>
          </cell>
          <cell r="H312">
            <v>50</v>
          </cell>
          <cell r="I312" t="str">
            <v>Mbps</v>
          </cell>
          <cell r="J312">
            <v>50</v>
          </cell>
          <cell r="K312">
            <v>3</v>
          </cell>
          <cell r="L312" t="str">
            <v>Mbps</v>
          </cell>
          <cell r="M312">
            <v>400</v>
          </cell>
          <cell r="N312" t="str">
            <v>GB</v>
          </cell>
          <cell r="O312">
            <v>400</v>
          </cell>
          <cell r="P312" t="str">
            <v>CAD</v>
          </cell>
          <cell r="Q312">
            <v>29.95</v>
          </cell>
          <cell r="R312">
            <v>0</v>
          </cell>
          <cell r="S312">
            <v>80</v>
          </cell>
          <cell r="T312">
            <v>24.98</v>
          </cell>
          <cell r="U312">
            <v>2</v>
          </cell>
          <cell r="W312" t="str">
            <v>No</v>
          </cell>
          <cell r="X312" t="str">
            <v>No</v>
          </cell>
          <cell r="Y312" t="str">
            <v>No</v>
          </cell>
          <cell r="AA312" t="str">
            <v>No</v>
          </cell>
          <cell r="AC312">
            <v>1.03</v>
          </cell>
          <cell r="AD312">
            <v>77.67</v>
          </cell>
          <cell r="AE312">
            <v>1.2389374070000001</v>
          </cell>
          <cell r="AF312">
            <v>1.2267351200000001</v>
          </cell>
        </row>
        <row r="313">
          <cell r="C313" t="str">
            <v>Canada</v>
          </cell>
          <cell r="D313" t="str">
            <v>Shaw Communications [Canada]</v>
          </cell>
          <cell r="E313" t="str">
            <v>Cable</v>
          </cell>
          <cell r="F313" t="str">
            <v>Broadband 100</v>
          </cell>
          <cell r="H313">
            <v>100</v>
          </cell>
          <cell r="I313" t="str">
            <v>Mbps</v>
          </cell>
          <cell r="J313">
            <v>100</v>
          </cell>
          <cell r="K313">
            <v>5</v>
          </cell>
          <cell r="L313" t="str">
            <v>Mbps</v>
          </cell>
          <cell r="M313">
            <v>500</v>
          </cell>
          <cell r="N313" t="str">
            <v>GB</v>
          </cell>
          <cell r="O313">
            <v>500</v>
          </cell>
          <cell r="P313" t="str">
            <v>CAD</v>
          </cell>
          <cell r="Q313">
            <v>29.95</v>
          </cell>
          <cell r="R313">
            <v>0</v>
          </cell>
          <cell r="S313">
            <v>90</v>
          </cell>
          <cell r="T313">
            <v>0</v>
          </cell>
          <cell r="U313">
            <v>1</v>
          </cell>
          <cell r="W313" t="str">
            <v>No</v>
          </cell>
          <cell r="X313" t="str">
            <v>No</v>
          </cell>
          <cell r="Y313" t="str">
            <v>No</v>
          </cell>
          <cell r="AA313" t="str">
            <v>No</v>
          </cell>
          <cell r="AC313">
            <v>1.03</v>
          </cell>
          <cell r="AD313">
            <v>87.38</v>
          </cell>
          <cell r="AE313">
            <v>1.2389374070000001</v>
          </cell>
          <cell r="AF313">
            <v>1.2267351200000001</v>
          </cell>
        </row>
        <row r="314">
          <cell r="C314" t="str">
            <v>Canada</v>
          </cell>
          <cell r="D314" t="str">
            <v>Shaw Communications [Canada]</v>
          </cell>
          <cell r="E314" t="str">
            <v>Cable</v>
          </cell>
          <cell r="F314" t="str">
            <v>Broadband 100+</v>
          </cell>
          <cell r="H314">
            <v>100</v>
          </cell>
          <cell r="I314" t="str">
            <v>Mbps</v>
          </cell>
          <cell r="J314">
            <v>100</v>
          </cell>
          <cell r="K314">
            <v>5</v>
          </cell>
          <cell r="L314" t="str">
            <v>Mbps</v>
          </cell>
          <cell r="M314">
            <v>750</v>
          </cell>
          <cell r="N314" t="str">
            <v>GB</v>
          </cell>
          <cell r="O314">
            <v>750</v>
          </cell>
          <cell r="P314" t="str">
            <v>CAD</v>
          </cell>
          <cell r="Q314">
            <v>29.95</v>
          </cell>
          <cell r="R314">
            <v>0</v>
          </cell>
          <cell r="S314">
            <v>95</v>
          </cell>
          <cell r="T314">
            <v>0</v>
          </cell>
          <cell r="U314">
            <v>1</v>
          </cell>
          <cell r="W314" t="str">
            <v>No</v>
          </cell>
          <cell r="X314" t="str">
            <v>No</v>
          </cell>
          <cell r="Y314" t="str">
            <v>No</v>
          </cell>
          <cell r="AA314" t="str">
            <v>No</v>
          </cell>
          <cell r="AC314">
            <v>1.03</v>
          </cell>
          <cell r="AD314">
            <v>92.23</v>
          </cell>
          <cell r="AE314">
            <v>1.2389374070000001</v>
          </cell>
          <cell r="AF314">
            <v>1.2267351200000001</v>
          </cell>
        </row>
        <row r="315">
          <cell r="C315" t="str">
            <v>Canada</v>
          </cell>
          <cell r="D315" t="str">
            <v>Shaw Communications [Canada]</v>
          </cell>
          <cell r="E315" t="str">
            <v>Cable</v>
          </cell>
          <cell r="F315" t="str">
            <v>Broadband 250</v>
          </cell>
          <cell r="H315">
            <v>250</v>
          </cell>
          <cell r="I315" t="str">
            <v>Mbps</v>
          </cell>
          <cell r="J315">
            <v>250</v>
          </cell>
          <cell r="K315">
            <v>15</v>
          </cell>
          <cell r="L315" t="str">
            <v>Mbps</v>
          </cell>
          <cell r="M315">
            <v>1000</v>
          </cell>
          <cell r="N315" t="str">
            <v>GB</v>
          </cell>
          <cell r="O315">
            <v>1000</v>
          </cell>
          <cell r="P315" t="str">
            <v>CAD</v>
          </cell>
          <cell r="Q315">
            <v>29.95</v>
          </cell>
          <cell r="R315">
            <v>0</v>
          </cell>
          <cell r="S315">
            <v>120</v>
          </cell>
          <cell r="T315">
            <v>0</v>
          </cell>
          <cell r="U315">
            <v>1</v>
          </cell>
          <cell r="W315" t="str">
            <v>No</v>
          </cell>
          <cell r="X315" t="str">
            <v>No</v>
          </cell>
          <cell r="Y315" t="str">
            <v>No</v>
          </cell>
          <cell r="AA315" t="str">
            <v>No</v>
          </cell>
          <cell r="AC315">
            <v>1.03</v>
          </cell>
          <cell r="AD315">
            <v>116.5</v>
          </cell>
          <cell r="AE315">
            <v>1.2389374070000001</v>
          </cell>
          <cell r="AF315">
            <v>1.2267351200000001</v>
          </cell>
        </row>
        <row r="316">
          <cell r="C316" t="str">
            <v>Canada</v>
          </cell>
          <cell r="D316" t="str">
            <v>Shaw Communications [Canada]</v>
          </cell>
          <cell r="E316" t="str">
            <v>Cable</v>
          </cell>
          <cell r="F316" t="str">
            <v>High Speed 10 Unlimited</v>
          </cell>
          <cell r="H316">
            <v>10</v>
          </cell>
          <cell r="I316" t="str">
            <v>Mbps</v>
          </cell>
          <cell r="J316">
            <v>10</v>
          </cell>
          <cell r="K316">
            <v>512</v>
          </cell>
          <cell r="L316" t="str">
            <v>Kbps</v>
          </cell>
          <cell r="M316" t="str">
            <v>Unlimited</v>
          </cell>
          <cell r="P316" t="str">
            <v>CAD</v>
          </cell>
          <cell r="Q316">
            <v>29.95</v>
          </cell>
          <cell r="R316">
            <v>0</v>
          </cell>
          <cell r="S316">
            <v>155</v>
          </cell>
          <cell r="T316">
            <v>64.98</v>
          </cell>
          <cell r="U316">
            <v>2</v>
          </cell>
          <cell r="W316" t="str">
            <v>No</v>
          </cell>
          <cell r="X316" t="str">
            <v>No</v>
          </cell>
          <cell r="Y316" t="str">
            <v>No</v>
          </cell>
          <cell r="AA316" t="str">
            <v>No</v>
          </cell>
          <cell r="AC316">
            <v>1.03</v>
          </cell>
          <cell r="AD316">
            <v>150.49</v>
          </cell>
          <cell r="AE316">
            <v>1.2389374070000001</v>
          </cell>
          <cell r="AF316">
            <v>1.2267351200000001</v>
          </cell>
        </row>
        <row r="317">
          <cell r="C317" t="str">
            <v>Canada</v>
          </cell>
          <cell r="D317" t="str">
            <v>Shaw Communications [Canada]</v>
          </cell>
          <cell r="E317" t="str">
            <v>Cable</v>
          </cell>
          <cell r="F317" t="str">
            <v>High Speed 25 Unlimited</v>
          </cell>
          <cell r="H317">
            <v>25</v>
          </cell>
          <cell r="I317" t="str">
            <v>Mbps</v>
          </cell>
          <cell r="J317">
            <v>25</v>
          </cell>
          <cell r="K317">
            <v>2.5</v>
          </cell>
          <cell r="L317" t="str">
            <v>Mbps</v>
          </cell>
          <cell r="M317" t="str">
            <v>Unlimited</v>
          </cell>
          <cell r="P317" t="str">
            <v>CAD</v>
          </cell>
          <cell r="Q317">
            <v>29.95</v>
          </cell>
          <cell r="R317">
            <v>0</v>
          </cell>
          <cell r="S317">
            <v>160</v>
          </cell>
          <cell r="T317">
            <v>69.98</v>
          </cell>
          <cell r="U317">
            <v>2</v>
          </cell>
          <cell r="W317" t="str">
            <v>No</v>
          </cell>
          <cell r="X317" t="str">
            <v>No</v>
          </cell>
          <cell r="Y317" t="str">
            <v>No</v>
          </cell>
          <cell r="AA317" t="str">
            <v>No</v>
          </cell>
          <cell r="AC317">
            <v>1.03</v>
          </cell>
          <cell r="AD317">
            <v>155.34</v>
          </cell>
          <cell r="AE317">
            <v>1.2389374070000001</v>
          </cell>
          <cell r="AF317">
            <v>1.2267351200000001</v>
          </cell>
        </row>
        <row r="318">
          <cell r="C318" t="str">
            <v>Canada</v>
          </cell>
          <cell r="D318" t="str">
            <v>Shaw Communications [Canada]</v>
          </cell>
          <cell r="E318" t="str">
            <v>Cable</v>
          </cell>
          <cell r="F318" t="str">
            <v>Broadband 50 Unlimited</v>
          </cell>
          <cell r="H318">
            <v>50</v>
          </cell>
          <cell r="I318" t="str">
            <v>Mbps</v>
          </cell>
          <cell r="J318">
            <v>50</v>
          </cell>
          <cell r="K318">
            <v>3</v>
          </cell>
          <cell r="L318" t="str">
            <v>Mbps</v>
          </cell>
          <cell r="M318" t="str">
            <v>Unlimited</v>
          </cell>
          <cell r="P318" t="str">
            <v>CAD</v>
          </cell>
          <cell r="Q318">
            <v>29.95</v>
          </cell>
          <cell r="R318">
            <v>0</v>
          </cell>
          <cell r="S318">
            <v>180</v>
          </cell>
          <cell r="T318">
            <v>74.98</v>
          </cell>
          <cell r="U318">
            <v>2</v>
          </cell>
          <cell r="W318" t="str">
            <v>No</v>
          </cell>
          <cell r="X318" t="str">
            <v>No</v>
          </cell>
          <cell r="Y318" t="str">
            <v>No</v>
          </cell>
          <cell r="AA318" t="str">
            <v>No</v>
          </cell>
          <cell r="AC318">
            <v>1.03</v>
          </cell>
          <cell r="AD318">
            <v>174.76</v>
          </cell>
          <cell r="AE318">
            <v>1.2389374070000001</v>
          </cell>
          <cell r="AF318">
            <v>1.2267351200000001</v>
          </cell>
        </row>
        <row r="319">
          <cell r="C319" t="str">
            <v>Canada</v>
          </cell>
          <cell r="D319" t="str">
            <v>Telus Communications [Canada]</v>
          </cell>
          <cell r="E319" t="str">
            <v>ADSL</v>
          </cell>
          <cell r="F319" t="str">
            <v>Internet 50</v>
          </cell>
          <cell r="G319" t="str">
            <v>Up to</v>
          </cell>
          <cell r="H319">
            <v>50</v>
          </cell>
          <cell r="I319" t="str">
            <v>Mbps</v>
          </cell>
          <cell r="J319">
            <v>50</v>
          </cell>
          <cell r="K319">
            <v>10</v>
          </cell>
          <cell r="L319" t="str">
            <v>Mbps</v>
          </cell>
          <cell r="M319">
            <v>400</v>
          </cell>
          <cell r="N319" t="str">
            <v>GB</v>
          </cell>
          <cell r="O319">
            <v>400</v>
          </cell>
          <cell r="P319" t="str">
            <v>CAD</v>
          </cell>
          <cell r="Q319" t="str">
            <v>?</v>
          </cell>
          <cell r="R319">
            <v>0</v>
          </cell>
          <cell r="S319">
            <v>80</v>
          </cell>
          <cell r="T319">
            <v>45</v>
          </cell>
          <cell r="U319">
            <v>6</v>
          </cell>
          <cell r="W319" t="str">
            <v>No</v>
          </cell>
          <cell r="X319" t="str">
            <v>No</v>
          </cell>
          <cell r="Y319" t="str">
            <v>No</v>
          </cell>
          <cell r="AA319" t="str">
            <v>No</v>
          </cell>
          <cell r="AC319">
            <v>1.03</v>
          </cell>
          <cell r="AD319">
            <v>77.67</v>
          </cell>
          <cell r="AE319">
            <v>1.2389374070000001</v>
          </cell>
          <cell r="AF319">
            <v>1.2267351200000001</v>
          </cell>
        </row>
        <row r="320">
          <cell r="C320" t="str">
            <v>Canada</v>
          </cell>
          <cell r="D320" t="str">
            <v>Telus Communications [Canada]</v>
          </cell>
          <cell r="E320" t="str">
            <v>ADSL</v>
          </cell>
          <cell r="F320" t="str">
            <v>Internet 25</v>
          </cell>
          <cell r="G320" t="str">
            <v>Up to</v>
          </cell>
          <cell r="H320">
            <v>25</v>
          </cell>
          <cell r="I320" t="str">
            <v>Mbps</v>
          </cell>
          <cell r="J320">
            <v>25</v>
          </cell>
          <cell r="K320">
            <v>2.5</v>
          </cell>
          <cell r="L320" t="str">
            <v>Mbps</v>
          </cell>
          <cell r="M320">
            <v>250</v>
          </cell>
          <cell r="N320" t="str">
            <v>GB</v>
          </cell>
          <cell r="O320">
            <v>250</v>
          </cell>
          <cell r="P320" t="str">
            <v>CAD</v>
          </cell>
          <cell r="Q320" t="str">
            <v>?</v>
          </cell>
          <cell r="R320">
            <v>0</v>
          </cell>
          <cell r="S320">
            <v>65</v>
          </cell>
          <cell r="T320">
            <v>35</v>
          </cell>
          <cell r="U320">
            <v>6</v>
          </cell>
          <cell r="W320" t="str">
            <v>No</v>
          </cell>
          <cell r="X320" t="str">
            <v>No</v>
          </cell>
          <cell r="Y320" t="str">
            <v>No</v>
          </cell>
          <cell r="AA320" t="str">
            <v>No</v>
          </cell>
          <cell r="AC320">
            <v>1.03</v>
          </cell>
          <cell r="AD320">
            <v>63.11</v>
          </cell>
          <cell r="AE320">
            <v>1.2389374070000001</v>
          </cell>
          <cell r="AF320">
            <v>1.2267351200000001</v>
          </cell>
        </row>
        <row r="321">
          <cell r="C321" t="str">
            <v>Canada</v>
          </cell>
          <cell r="D321" t="str">
            <v>Telus Communications [Canada]</v>
          </cell>
          <cell r="E321" t="str">
            <v>ADSL</v>
          </cell>
          <cell r="F321" t="str">
            <v>Internet 15</v>
          </cell>
          <cell r="G321" t="str">
            <v>Up to</v>
          </cell>
          <cell r="H321">
            <v>15</v>
          </cell>
          <cell r="I321" t="str">
            <v>Mbps</v>
          </cell>
          <cell r="J321">
            <v>15</v>
          </cell>
          <cell r="K321">
            <v>1</v>
          </cell>
          <cell r="L321" t="str">
            <v>Mbps</v>
          </cell>
          <cell r="M321">
            <v>150</v>
          </cell>
          <cell r="N321" t="str">
            <v>GB</v>
          </cell>
          <cell r="O321">
            <v>150</v>
          </cell>
          <cell r="P321" t="str">
            <v>CAD</v>
          </cell>
          <cell r="Q321" t="str">
            <v>?</v>
          </cell>
          <cell r="R321">
            <v>0</v>
          </cell>
          <cell r="S321">
            <v>55</v>
          </cell>
          <cell r="T321">
            <v>35</v>
          </cell>
          <cell r="U321">
            <v>6</v>
          </cell>
          <cell r="W321" t="str">
            <v>No</v>
          </cell>
          <cell r="X321" t="str">
            <v>No</v>
          </cell>
          <cell r="Y321" t="str">
            <v>No</v>
          </cell>
          <cell r="AA321" t="str">
            <v>No</v>
          </cell>
          <cell r="AC321">
            <v>1.03</v>
          </cell>
          <cell r="AD321">
            <v>53.4</v>
          </cell>
          <cell r="AE321">
            <v>1.2389374070000001</v>
          </cell>
          <cell r="AF321">
            <v>1.2267351200000001</v>
          </cell>
        </row>
        <row r="322">
          <cell r="C322" t="str">
            <v>Canada</v>
          </cell>
          <cell r="D322" t="str">
            <v>Telus Communications [Canada]</v>
          </cell>
          <cell r="E322" t="str">
            <v>ADSL</v>
          </cell>
          <cell r="F322" t="str">
            <v>Internet 6</v>
          </cell>
          <cell r="G322" t="str">
            <v>Up to</v>
          </cell>
          <cell r="H322">
            <v>6</v>
          </cell>
          <cell r="I322" t="str">
            <v>Mbps</v>
          </cell>
          <cell r="J322">
            <v>6</v>
          </cell>
          <cell r="K322">
            <v>1</v>
          </cell>
          <cell r="L322" t="str">
            <v>Mbps</v>
          </cell>
          <cell r="M322">
            <v>100</v>
          </cell>
          <cell r="N322" t="str">
            <v>GB</v>
          </cell>
          <cell r="O322">
            <v>100</v>
          </cell>
          <cell r="P322" t="str">
            <v>CAD</v>
          </cell>
          <cell r="Q322" t="str">
            <v>?</v>
          </cell>
          <cell r="R322">
            <v>0</v>
          </cell>
          <cell r="S322">
            <v>50</v>
          </cell>
          <cell r="T322">
            <v>35</v>
          </cell>
          <cell r="U322">
            <v>6</v>
          </cell>
          <cell r="W322" t="str">
            <v>No</v>
          </cell>
          <cell r="X322" t="str">
            <v>No</v>
          </cell>
          <cell r="Y322" t="str">
            <v>No</v>
          </cell>
          <cell r="AA322" t="str">
            <v>No</v>
          </cell>
          <cell r="AC322">
            <v>1.03</v>
          </cell>
          <cell r="AD322">
            <v>48.54</v>
          </cell>
          <cell r="AE322">
            <v>1.2389374070000001</v>
          </cell>
          <cell r="AF322">
            <v>1.2267351200000001</v>
          </cell>
        </row>
        <row r="323">
          <cell r="C323" t="str">
            <v>Chile</v>
          </cell>
          <cell r="D323" t="str">
            <v>Claro Chile [Chile]</v>
          </cell>
          <cell r="F323" t="str">
            <v>Entry plan</v>
          </cell>
          <cell r="H323">
            <v>2</v>
          </cell>
          <cell r="I323" t="str">
            <v>Mbps</v>
          </cell>
          <cell r="J323">
            <v>2</v>
          </cell>
          <cell r="K323">
            <v>0.5</v>
          </cell>
          <cell r="L323" t="str">
            <v>Mbps</v>
          </cell>
          <cell r="P323" t="str">
            <v>CLP</v>
          </cell>
          <cell r="Q323" t="str">
            <v>?</v>
          </cell>
          <cell r="R323">
            <v>0</v>
          </cell>
          <cell r="S323">
            <v>14500</v>
          </cell>
          <cell r="W323" t="str">
            <v>No</v>
          </cell>
          <cell r="X323" t="str">
            <v>No</v>
          </cell>
          <cell r="Y323" t="str">
            <v>No</v>
          </cell>
          <cell r="AA323" t="str">
            <v>Yes</v>
          </cell>
          <cell r="AC323">
            <v>503.42</v>
          </cell>
          <cell r="AD323">
            <v>28.8</v>
          </cell>
          <cell r="AE323">
            <v>348.13097620000002</v>
          </cell>
          <cell r="AF323">
            <v>334.20643030000002</v>
          </cell>
        </row>
        <row r="324">
          <cell r="C324" t="str">
            <v>Chile</v>
          </cell>
          <cell r="D324" t="str">
            <v>Claro Chile [Chile]</v>
          </cell>
          <cell r="F324" t="str">
            <v>Internet standard plan</v>
          </cell>
          <cell r="H324">
            <v>6</v>
          </cell>
          <cell r="I324" t="str">
            <v>Mbps</v>
          </cell>
          <cell r="J324">
            <v>6</v>
          </cell>
          <cell r="K324">
            <v>0.5</v>
          </cell>
          <cell r="L324" t="str">
            <v>Mbps</v>
          </cell>
          <cell r="P324" t="str">
            <v>CLP</v>
          </cell>
          <cell r="Q324" t="str">
            <v>?</v>
          </cell>
          <cell r="R324">
            <v>0</v>
          </cell>
          <cell r="S324">
            <v>20000</v>
          </cell>
          <cell r="W324" t="str">
            <v>No</v>
          </cell>
          <cell r="X324" t="str">
            <v>No</v>
          </cell>
          <cell r="Y324" t="str">
            <v>No</v>
          </cell>
          <cell r="AA324" t="str">
            <v>Yes</v>
          </cell>
          <cell r="AC324">
            <v>503.42</v>
          </cell>
          <cell r="AD324">
            <v>39.729999999999997</v>
          </cell>
          <cell r="AE324">
            <v>348.13097620000002</v>
          </cell>
          <cell r="AF324">
            <v>334.20643030000002</v>
          </cell>
        </row>
        <row r="325">
          <cell r="C325" t="str">
            <v>Chile</v>
          </cell>
          <cell r="D325" t="str">
            <v>Claro Chile [Chile]</v>
          </cell>
          <cell r="F325" t="str">
            <v>Advanced Internet plan</v>
          </cell>
          <cell r="H325">
            <v>14</v>
          </cell>
          <cell r="I325" t="str">
            <v>Mbps</v>
          </cell>
          <cell r="J325">
            <v>14</v>
          </cell>
          <cell r="K325">
            <v>1</v>
          </cell>
          <cell r="L325" t="str">
            <v>Mbps</v>
          </cell>
          <cell r="P325" t="str">
            <v>CLP</v>
          </cell>
          <cell r="Q325" t="str">
            <v>?</v>
          </cell>
          <cell r="R325">
            <v>0</v>
          </cell>
          <cell r="S325">
            <v>23000</v>
          </cell>
          <cell r="W325" t="str">
            <v>No</v>
          </cell>
          <cell r="X325" t="str">
            <v>No</v>
          </cell>
          <cell r="Y325" t="str">
            <v>No</v>
          </cell>
          <cell r="AA325" t="str">
            <v>Yes</v>
          </cell>
          <cell r="AC325">
            <v>503.42</v>
          </cell>
          <cell r="AD325">
            <v>45.69</v>
          </cell>
          <cell r="AE325">
            <v>348.13097620000002</v>
          </cell>
          <cell r="AF325">
            <v>334.20643030000002</v>
          </cell>
        </row>
        <row r="326">
          <cell r="C326" t="str">
            <v>Chile</v>
          </cell>
          <cell r="D326" t="str">
            <v>Claro Chile [Chile]</v>
          </cell>
          <cell r="F326" t="str">
            <v>Full Internet plan 20</v>
          </cell>
          <cell r="H326">
            <v>20</v>
          </cell>
          <cell r="I326" t="str">
            <v>Mbps</v>
          </cell>
          <cell r="J326">
            <v>20</v>
          </cell>
          <cell r="K326">
            <v>2</v>
          </cell>
          <cell r="L326" t="str">
            <v>Mbps</v>
          </cell>
          <cell r="P326" t="str">
            <v>CLP</v>
          </cell>
          <cell r="Q326" t="str">
            <v>?</v>
          </cell>
          <cell r="R326">
            <v>0</v>
          </cell>
          <cell r="S326">
            <v>25000</v>
          </cell>
          <cell r="W326" t="str">
            <v>No</v>
          </cell>
          <cell r="X326" t="str">
            <v>No</v>
          </cell>
          <cell r="Y326" t="str">
            <v>No</v>
          </cell>
          <cell r="AA326" t="str">
            <v>Yes</v>
          </cell>
          <cell r="AC326">
            <v>503.42</v>
          </cell>
          <cell r="AD326">
            <v>49.66</v>
          </cell>
          <cell r="AE326">
            <v>348.13097620000002</v>
          </cell>
          <cell r="AF326">
            <v>334.20643030000002</v>
          </cell>
        </row>
        <row r="327">
          <cell r="C327" t="str">
            <v>Chile</v>
          </cell>
          <cell r="D327" t="str">
            <v>Claro Chile [Chile]</v>
          </cell>
          <cell r="F327" t="str">
            <v>Full Internet plan 40</v>
          </cell>
          <cell r="H327">
            <v>40</v>
          </cell>
          <cell r="I327" t="str">
            <v>Mbps</v>
          </cell>
          <cell r="J327">
            <v>40</v>
          </cell>
          <cell r="K327">
            <v>2</v>
          </cell>
          <cell r="L327" t="str">
            <v>Mbps</v>
          </cell>
          <cell r="P327" t="str">
            <v>CLP</v>
          </cell>
          <cell r="Q327" t="str">
            <v>?</v>
          </cell>
          <cell r="R327">
            <v>0</v>
          </cell>
          <cell r="S327">
            <v>29000</v>
          </cell>
          <cell r="W327" t="str">
            <v>No</v>
          </cell>
          <cell r="X327" t="str">
            <v>No</v>
          </cell>
          <cell r="Y327" t="str">
            <v>No</v>
          </cell>
          <cell r="AA327" t="str">
            <v>Yes</v>
          </cell>
          <cell r="AC327">
            <v>503.42</v>
          </cell>
          <cell r="AD327">
            <v>57.61</v>
          </cell>
          <cell r="AE327">
            <v>348.13097620000002</v>
          </cell>
          <cell r="AF327">
            <v>334.20643030000002</v>
          </cell>
        </row>
        <row r="328">
          <cell r="C328" t="str">
            <v>Chile</v>
          </cell>
          <cell r="D328" t="str">
            <v>Movistar [Chile]</v>
          </cell>
          <cell r="E328" t="str">
            <v>ADSL/Fibre</v>
          </cell>
          <cell r="F328" t="str">
            <v>S</v>
          </cell>
          <cell r="H328">
            <v>4</v>
          </cell>
          <cell r="I328" t="str">
            <v>Mbps</v>
          </cell>
          <cell r="J328">
            <v>4</v>
          </cell>
          <cell r="K328">
            <v>0.8</v>
          </cell>
          <cell r="L328" t="str">
            <v>Mbps</v>
          </cell>
          <cell r="P328" t="str">
            <v>CLP</v>
          </cell>
          <cell r="Q328">
            <v>0</v>
          </cell>
          <cell r="R328">
            <v>0</v>
          </cell>
          <cell r="S328">
            <v>18990</v>
          </cell>
          <cell r="W328" t="str">
            <v>No</v>
          </cell>
          <cell r="X328" t="str">
            <v>No</v>
          </cell>
          <cell r="Y328" t="str">
            <v>No</v>
          </cell>
          <cell r="AA328" t="str">
            <v>Yes</v>
          </cell>
          <cell r="AC328">
            <v>503.42</v>
          </cell>
          <cell r="AD328">
            <v>37.72</v>
          </cell>
          <cell r="AE328">
            <v>348.13097620000002</v>
          </cell>
          <cell r="AF328">
            <v>334.20643030000002</v>
          </cell>
        </row>
        <row r="329">
          <cell r="C329" t="str">
            <v>Chile</v>
          </cell>
          <cell r="D329" t="str">
            <v>Movistar [Chile]</v>
          </cell>
          <cell r="E329" t="str">
            <v>ADSL/Fibre</v>
          </cell>
          <cell r="F329" t="str">
            <v>M</v>
          </cell>
          <cell r="H329">
            <v>15</v>
          </cell>
          <cell r="I329" t="str">
            <v>Mbps</v>
          </cell>
          <cell r="J329">
            <v>15</v>
          </cell>
          <cell r="K329">
            <v>16</v>
          </cell>
          <cell r="L329" t="str">
            <v>Mbps</v>
          </cell>
          <cell r="P329" t="str">
            <v>CLP</v>
          </cell>
          <cell r="Q329">
            <v>0</v>
          </cell>
          <cell r="R329">
            <v>0</v>
          </cell>
          <cell r="S329">
            <v>22990</v>
          </cell>
          <cell r="W329" t="str">
            <v>No</v>
          </cell>
          <cell r="X329" t="str">
            <v>No</v>
          </cell>
          <cell r="Y329" t="str">
            <v>No</v>
          </cell>
          <cell r="AA329" t="str">
            <v>Yes</v>
          </cell>
          <cell r="AC329">
            <v>503.42</v>
          </cell>
          <cell r="AD329">
            <v>45.67</v>
          </cell>
          <cell r="AE329">
            <v>348.13097620000002</v>
          </cell>
          <cell r="AF329">
            <v>334.20643030000002</v>
          </cell>
        </row>
        <row r="330">
          <cell r="C330" t="str">
            <v>Chile</v>
          </cell>
          <cell r="D330" t="str">
            <v>Movistar [Chile]</v>
          </cell>
          <cell r="E330" t="str">
            <v>Fibre</v>
          </cell>
          <cell r="F330" t="str">
            <v>L</v>
          </cell>
          <cell r="H330">
            <v>40</v>
          </cell>
          <cell r="I330" t="str">
            <v>Mbps</v>
          </cell>
          <cell r="J330">
            <v>40</v>
          </cell>
          <cell r="K330">
            <v>16</v>
          </cell>
          <cell r="L330" t="str">
            <v>Mbps</v>
          </cell>
          <cell r="P330" t="str">
            <v>CLP</v>
          </cell>
          <cell r="Q330">
            <v>0</v>
          </cell>
          <cell r="R330">
            <v>0</v>
          </cell>
          <cell r="S330">
            <v>26990</v>
          </cell>
          <cell r="W330" t="str">
            <v>No</v>
          </cell>
          <cell r="X330" t="str">
            <v>No</v>
          </cell>
          <cell r="Y330" t="str">
            <v>No</v>
          </cell>
          <cell r="AA330" t="str">
            <v>Yes</v>
          </cell>
          <cell r="AC330">
            <v>503.42</v>
          </cell>
          <cell r="AD330">
            <v>53.61</v>
          </cell>
          <cell r="AE330">
            <v>348.13097620000002</v>
          </cell>
          <cell r="AF330">
            <v>334.20643030000002</v>
          </cell>
        </row>
        <row r="331">
          <cell r="C331" t="str">
            <v>Chile</v>
          </cell>
          <cell r="D331" t="str">
            <v>Movistar [Chile]</v>
          </cell>
          <cell r="E331" t="str">
            <v>Fibre</v>
          </cell>
          <cell r="F331" t="str">
            <v>XL</v>
          </cell>
          <cell r="H331">
            <v>80</v>
          </cell>
          <cell r="I331" t="str">
            <v>Mbps</v>
          </cell>
          <cell r="J331">
            <v>80</v>
          </cell>
          <cell r="K331">
            <v>15</v>
          </cell>
          <cell r="L331" t="str">
            <v>Mbps</v>
          </cell>
          <cell r="P331" t="str">
            <v>CLP</v>
          </cell>
          <cell r="Q331">
            <v>0</v>
          </cell>
          <cell r="R331">
            <v>0</v>
          </cell>
          <cell r="S331">
            <v>31990</v>
          </cell>
          <cell r="W331" t="str">
            <v>No</v>
          </cell>
          <cell r="X331" t="str">
            <v>No</v>
          </cell>
          <cell r="Y331" t="str">
            <v>No</v>
          </cell>
          <cell r="AA331" t="str">
            <v>Yes</v>
          </cell>
          <cell r="AC331">
            <v>503.42</v>
          </cell>
          <cell r="AD331">
            <v>63.55</v>
          </cell>
          <cell r="AE331">
            <v>348.13097620000002</v>
          </cell>
          <cell r="AF331">
            <v>334.20643030000002</v>
          </cell>
        </row>
        <row r="332">
          <cell r="C332" t="str">
            <v>Chile</v>
          </cell>
          <cell r="D332" t="str">
            <v>Movistar [Chile]</v>
          </cell>
          <cell r="E332" t="str">
            <v>Fibre</v>
          </cell>
          <cell r="F332" t="str">
            <v>XXL</v>
          </cell>
          <cell r="H332">
            <v>150</v>
          </cell>
          <cell r="I332" t="str">
            <v>Mbps</v>
          </cell>
          <cell r="J332">
            <v>150</v>
          </cell>
          <cell r="L332" t="str">
            <v>Mbps</v>
          </cell>
          <cell r="P332" t="str">
            <v>CLP</v>
          </cell>
          <cell r="Q332">
            <v>0</v>
          </cell>
          <cell r="R332">
            <v>0</v>
          </cell>
          <cell r="S332">
            <v>39990</v>
          </cell>
          <cell r="W332" t="str">
            <v>No</v>
          </cell>
          <cell r="X332" t="str">
            <v>No</v>
          </cell>
          <cell r="Y332" t="str">
            <v>No</v>
          </cell>
          <cell r="AA332" t="str">
            <v>Yes</v>
          </cell>
          <cell r="AC332">
            <v>503.42</v>
          </cell>
          <cell r="AD332">
            <v>79.44</v>
          </cell>
          <cell r="AE332">
            <v>348.13097620000002</v>
          </cell>
          <cell r="AF332">
            <v>334.20643030000002</v>
          </cell>
        </row>
        <row r="333">
          <cell r="C333" t="str">
            <v>Chile</v>
          </cell>
          <cell r="D333" t="str">
            <v>VTR [Chile]</v>
          </cell>
          <cell r="E333" t="str">
            <v>Cable</v>
          </cell>
          <cell r="F333" t="str">
            <v>Home broadband mega1</v>
          </cell>
          <cell r="G333" t="str">
            <v>Up to</v>
          </cell>
          <cell r="H333">
            <v>1</v>
          </cell>
          <cell r="I333" t="str">
            <v>Mbps</v>
          </cell>
          <cell r="J333">
            <v>1</v>
          </cell>
          <cell r="K333">
            <v>0.5</v>
          </cell>
          <cell r="L333" t="str">
            <v>Mbps</v>
          </cell>
          <cell r="M333">
            <v>3</v>
          </cell>
          <cell r="N333" t="str">
            <v>GB</v>
          </cell>
          <cell r="O333">
            <v>3</v>
          </cell>
          <cell r="P333" t="str">
            <v>CLP</v>
          </cell>
          <cell r="Q333" t="str">
            <v>?</v>
          </cell>
          <cell r="R333" t="str">
            <v>?</v>
          </cell>
          <cell r="S333">
            <v>10990</v>
          </cell>
          <cell r="W333" t="str">
            <v>No</v>
          </cell>
          <cell r="X333" t="str">
            <v>No</v>
          </cell>
          <cell r="Y333" t="str">
            <v>No</v>
          </cell>
          <cell r="AA333" t="str">
            <v>Yes</v>
          </cell>
          <cell r="AC333">
            <v>503.42</v>
          </cell>
          <cell r="AD333">
            <v>21.83</v>
          </cell>
          <cell r="AE333">
            <v>348.13097620000002</v>
          </cell>
          <cell r="AF333">
            <v>334.20643030000002</v>
          </cell>
        </row>
        <row r="334">
          <cell r="C334" t="str">
            <v>Chile</v>
          </cell>
          <cell r="D334" t="str">
            <v>VTR [Chile]</v>
          </cell>
          <cell r="E334" t="str">
            <v>Cable</v>
          </cell>
          <cell r="F334" t="str">
            <v>Home broadband mega20</v>
          </cell>
          <cell r="G334" t="str">
            <v>Up to</v>
          </cell>
          <cell r="H334">
            <v>2</v>
          </cell>
          <cell r="I334" t="str">
            <v>Mbps</v>
          </cell>
          <cell r="J334">
            <v>2</v>
          </cell>
          <cell r="K334">
            <v>0.5</v>
          </cell>
          <cell r="L334" t="str">
            <v>Mbps</v>
          </cell>
          <cell r="M334" t="str">
            <v>Unlimited</v>
          </cell>
          <cell r="P334" t="str">
            <v>CLP</v>
          </cell>
          <cell r="Q334" t="str">
            <v>?</v>
          </cell>
          <cell r="R334" t="str">
            <v>?</v>
          </cell>
          <cell r="S334">
            <v>14990</v>
          </cell>
          <cell r="W334" t="str">
            <v>No</v>
          </cell>
          <cell r="X334" t="str">
            <v>No</v>
          </cell>
          <cell r="Y334" t="str">
            <v>No</v>
          </cell>
          <cell r="AA334" t="str">
            <v>Yes</v>
          </cell>
          <cell r="AC334">
            <v>503.42</v>
          </cell>
          <cell r="AD334">
            <v>29.78</v>
          </cell>
          <cell r="AE334">
            <v>348.13097620000002</v>
          </cell>
          <cell r="AF334">
            <v>334.20643030000002</v>
          </cell>
        </row>
        <row r="335">
          <cell r="C335" t="str">
            <v>Chile</v>
          </cell>
          <cell r="D335" t="str">
            <v>VTR [Chile]</v>
          </cell>
          <cell r="E335" t="str">
            <v>Cable</v>
          </cell>
          <cell r="F335" t="str">
            <v>Home broadband mega10</v>
          </cell>
          <cell r="G335" t="str">
            <v>Up to</v>
          </cell>
          <cell r="H335">
            <v>10</v>
          </cell>
          <cell r="I335" t="str">
            <v>Mbps</v>
          </cell>
          <cell r="J335">
            <v>10</v>
          </cell>
          <cell r="K335">
            <v>0.5</v>
          </cell>
          <cell r="L335" t="str">
            <v>Mbps</v>
          </cell>
          <cell r="M335" t="str">
            <v>Unlimited</v>
          </cell>
          <cell r="P335" t="str">
            <v>CLP</v>
          </cell>
          <cell r="Q335" t="str">
            <v>?</v>
          </cell>
          <cell r="R335" t="str">
            <v>?</v>
          </cell>
          <cell r="S335">
            <v>21990</v>
          </cell>
          <cell r="W335" t="str">
            <v>No</v>
          </cell>
          <cell r="X335" t="str">
            <v>No</v>
          </cell>
          <cell r="Y335" t="str">
            <v>No</v>
          </cell>
          <cell r="AA335" t="str">
            <v>Yes</v>
          </cell>
          <cell r="AC335">
            <v>503.42</v>
          </cell>
          <cell r="AD335">
            <v>43.68</v>
          </cell>
          <cell r="AE335">
            <v>348.13097620000002</v>
          </cell>
          <cell r="AF335">
            <v>334.20643030000002</v>
          </cell>
        </row>
        <row r="336">
          <cell r="C336" t="str">
            <v>Chile</v>
          </cell>
          <cell r="D336" t="str">
            <v>VTR [Chile]</v>
          </cell>
          <cell r="E336" t="str">
            <v>Cable</v>
          </cell>
          <cell r="F336" t="str">
            <v>Home broadband mega20</v>
          </cell>
          <cell r="G336" t="str">
            <v>Up to</v>
          </cell>
          <cell r="H336">
            <v>20</v>
          </cell>
          <cell r="I336" t="str">
            <v>Mbps</v>
          </cell>
          <cell r="J336">
            <v>20</v>
          </cell>
          <cell r="K336">
            <v>1</v>
          </cell>
          <cell r="L336" t="str">
            <v>Mbps</v>
          </cell>
          <cell r="M336" t="str">
            <v>Unlimited</v>
          </cell>
          <cell r="P336" t="str">
            <v>CLP</v>
          </cell>
          <cell r="Q336" t="str">
            <v>?</v>
          </cell>
          <cell r="R336">
            <v>0</v>
          </cell>
          <cell r="S336">
            <v>25990</v>
          </cell>
          <cell r="W336" t="str">
            <v>No</v>
          </cell>
          <cell r="X336" t="str">
            <v>No</v>
          </cell>
          <cell r="Y336" t="str">
            <v>No</v>
          </cell>
          <cell r="AA336" t="str">
            <v>Yes</v>
          </cell>
          <cell r="AC336">
            <v>503.42</v>
          </cell>
          <cell r="AD336">
            <v>51.63</v>
          </cell>
          <cell r="AE336">
            <v>348.13097620000002</v>
          </cell>
          <cell r="AF336">
            <v>334.20643030000002</v>
          </cell>
        </row>
        <row r="337">
          <cell r="C337" t="str">
            <v>Chile</v>
          </cell>
          <cell r="D337" t="str">
            <v>VTR [Chile]</v>
          </cell>
          <cell r="E337" t="str">
            <v>Cable</v>
          </cell>
          <cell r="F337" t="str">
            <v>Home broadband mega40</v>
          </cell>
          <cell r="G337" t="str">
            <v>Up to</v>
          </cell>
          <cell r="H337">
            <v>40</v>
          </cell>
          <cell r="I337" t="str">
            <v>Mbps</v>
          </cell>
          <cell r="J337">
            <v>40</v>
          </cell>
          <cell r="K337">
            <v>2</v>
          </cell>
          <cell r="L337" t="str">
            <v>Mbps</v>
          </cell>
          <cell r="M337" t="str">
            <v>Unlimited</v>
          </cell>
          <cell r="P337" t="str">
            <v>CLP</v>
          </cell>
          <cell r="Q337" t="str">
            <v>?</v>
          </cell>
          <cell r="R337">
            <v>0</v>
          </cell>
          <cell r="S337">
            <v>31990</v>
          </cell>
          <cell r="W337" t="str">
            <v>No</v>
          </cell>
          <cell r="X337" t="str">
            <v>No</v>
          </cell>
          <cell r="Y337" t="str">
            <v>No</v>
          </cell>
          <cell r="AA337" t="str">
            <v>Yes</v>
          </cell>
          <cell r="AC337">
            <v>503.42</v>
          </cell>
          <cell r="AD337">
            <v>63.55</v>
          </cell>
          <cell r="AE337">
            <v>348.13097620000002</v>
          </cell>
          <cell r="AF337">
            <v>334.20643030000002</v>
          </cell>
        </row>
        <row r="338">
          <cell r="C338" t="str">
            <v>Chile</v>
          </cell>
          <cell r="D338" t="str">
            <v>VTR [Chile]</v>
          </cell>
          <cell r="E338" t="str">
            <v>Cable</v>
          </cell>
          <cell r="F338" t="str">
            <v>Home broadband mega120</v>
          </cell>
          <cell r="G338" t="str">
            <v>Up to</v>
          </cell>
          <cell r="H338">
            <v>120</v>
          </cell>
          <cell r="I338" t="str">
            <v>Mbps</v>
          </cell>
          <cell r="J338">
            <v>120</v>
          </cell>
          <cell r="K338">
            <v>4</v>
          </cell>
          <cell r="L338" t="str">
            <v>Mbps</v>
          </cell>
          <cell r="M338" t="str">
            <v>Unlimited</v>
          </cell>
          <cell r="P338" t="str">
            <v>CLP</v>
          </cell>
          <cell r="Q338" t="str">
            <v>?</v>
          </cell>
          <cell r="R338">
            <v>0</v>
          </cell>
          <cell r="S338">
            <v>70990</v>
          </cell>
          <cell r="W338" t="str">
            <v>No</v>
          </cell>
          <cell r="X338" t="str">
            <v>No</v>
          </cell>
          <cell r="Y338" t="str">
            <v>No</v>
          </cell>
          <cell r="AA338" t="str">
            <v>Yes</v>
          </cell>
          <cell r="AC338">
            <v>503.42</v>
          </cell>
          <cell r="AD338">
            <v>141.02000000000001</v>
          </cell>
          <cell r="AE338">
            <v>348.13097620000002</v>
          </cell>
          <cell r="AF338">
            <v>334.20643030000002</v>
          </cell>
        </row>
        <row r="339">
          <cell r="C339" t="str">
            <v>China</v>
          </cell>
          <cell r="D339" t="str">
            <v>China Telecom [China]</v>
          </cell>
          <cell r="F339" t="str">
            <v>e8</v>
          </cell>
          <cell r="H339">
            <v>20</v>
          </cell>
          <cell r="I339" t="str">
            <v>Mbps</v>
          </cell>
          <cell r="J339">
            <v>20</v>
          </cell>
          <cell r="M339" t="str">
            <v>Unlimited</v>
          </cell>
          <cell r="P339" t="str">
            <v>CNY</v>
          </cell>
          <cell r="Q339" t="str">
            <v>?</v>
          </cell>
          <cell r="R339" t="str">
            <v>?</v>
          </cell>
          <cell r="S339">
            <v>188</v>
          </cell>
          <cell r="W339" t="str">
            <v>No</v>
          </cell>
          <cell r="X339" t="str">
            <v>No</v>
          </cell>
          <cell r="Y339" t="str">
            <v>Yes</v>
          </cell>
          <cell r="Z339" t="str">
            <v>Free local</v>
          </cell>
          <cell r="AA339" t="str">
            <v>?</v>
          </cell>
          <cell r="AC339">
            <v>6.12</v>
          </cell>
          <cell r="AD339">
            <v>30.72</v>
          </cell>
          <cell r="AE339">
            <v>3.5082356493402602</v>
          </cell>
          <cell r="AF339">
            <v>4.2329237790000001</v>
          </cell>
        </row>
        <row r="340">
          <cell r="C340" t="str">
            <v>China</v>
          </cell>
          <cell r="D340" t="str">
            <v>China Unicom [China]</v>
          </cell>
          <cell r="E340" t="str">
            <v>ADSL</v>
          </cell>
          <cell r="F340" t="str">
            <v>6M</v>
          </cell>
          <cell r="H340">
            <v>6</v>
          </cell>
          <cell r="I340" t="str">
            <v>Mbps</v>
          </cell>
          <cell r="J340">
            <v>6</v>
          </cell>
          <cell r="K340">
            <v>1</v>
          </cell>
          <cell r="L340" t="str">
            <v>Mbps</v>
          </cell>
          <cell r="P340" t="str">
            <v>CNY</v>
          </cell>
          <cell r="Q340">
            <v>100</v>
          </cell>
          <cell r="R340" t="str">
            <v>?</v>
          </cell>
          <cell r="S340">
            <v>96</v>
          </cell>
          <cell r="W340" t="str">
            <v>No</v>
          </cell>
          <cell r="X340" t="str">
            <v>No</v>
          </cell>
          <cell r="Y340" t="str">
            <v>No</v>
          </cell>
          <cell r="AA340" t="str">
            <v>?</v>
          </cell>
          <cell r="AC340">
            <v>6.12</v>
          </cell>
          <cell r="AD340">
            <v>15.69</v>
          </cell>
          <cell r="AE340">
            <v>3.5082356493402602</v>
          </cell>
          <cell r="AF340">
            <v>4.2329237790000001</v>
          </cell>
        </row>
        <row r="341">
          <cell r="C341" t="str">
            <v>China</v>
          </cell>
          <cell r="D341" t="str">
            <v>China Unicom [China]</v>
          </cell>
          <cell r="E341" t="str">
            <v>FTTH</v>
          </cell>
          <cell r="F341" t="str">
            <v>10M</v>
          </cell>
          <cell r="H341">
            <v>10</v>
          </cell>
          <cell r="I341" t="str">
            <v>Mbps</v>
          </cell>
          <cell r="J341">
            <v>10</v>
          </cell>
          <cell r="K341">
            <v>2</v>
          </cell>
          <cell r="L341" t="str">
            <v>Mbps</v>
          </cell>
          <cell r="P341" t="str">
            <v>CNY</v>
          </cell>
          <cell r="Q341">
            <v>100</v>
          </cell>
          <cell r="R341" t="str">
            <v>?</v>
          </cell>
          <cell r="S341">
            <v>126</v>
          </cell>
          <cell r="W341" t="str">
            <v>No</v>
          </cell>
          <cell r="X341" t="str">
            <v>No</v>
          </cell>
          <cell r="Y341" t="str">
            <v>No</v>
          </cell>
          <cell r="AA341" t="str">
            <v>?</v>
          </cell>
          <cell r="AC341">
            <v>6.12</v>
          </cell>
          <cell r="AD341">
            <v>20.59</v>
          </cell>
          <cell r="AE341">
            <v>3.5082356493402602</v>
          </cell>
          <cell r="AF341">
            <v>4.2329237790000001</v>
          </cell>
        </row>
        <row r="342">
          <cell r="C342" t="str">
            <v>China</v>
          </cell>
          <cell r="D342" t="str">
            <v>China Unicom [China]</v>
          </cell>
          <cell r="E342" t="str">
            <v>FTTH</v>
          </cell>
          <cell r="F342" t="str">
            <v>20M</v>
          </cell>
          <cell r="H342">
            <v>20</v>
          </cell>
          <cell r="I342" t="str">
            <v>Mbps</v>
          </cell>
          <cell r="J342">
            <v>20</v>
          </cell>
          <cell r="K342">
            <v>2</v>
          </cell>
          <cell r="L342" t="str">
            <v>Mbps</v>
          </cell>
          <cell r="P342" t="str">
            <v>CNY</v>
          </cell>
          <cell r="Q342">
            <v>100</v>
          </cell>
          <cell r="R342" t="str">
            <v>?</v>
          </cell>
          <cell r="S342">
            <v>156</v>
          </cell>
          <cell r="W342" t="str">
            <v>No</v>
          </cell>
          <cell r="X342" t="str">
            <v>No</v>
          </cell>
          <cell r="Y342" t="str">
            <v>No</v>
          </cell>
          <cell r="AA342" t="str">
            <v>?</v>
          </cell>
          <cell r="AC342">
            <v>6.12</v>
          </cell>
          <cell r="AD342">
            <v>25.49</v>
          </cell>
          <cell r="AE342">
            <v>3.5082356493402602</v>
          </cell>
          <cell r="AF342">
            <v>4.2329237790000001</v>
          </cell>
        </row>
        <row r="343">
          <cell r="C343" t="str">
            <v>China</v>
          </cell>
          <cell r="D343" t="str">
            <v>China Unicom [China]</v>
          </cell>
          <cell r="E343" t="str">
            <v>ADSL</v>
          </cell>
          <cell r="F343" t="str">
            <v>6M</v>
          </cell>
          <cell r="H343">
            <v>6</v>
          </cell>
          <cell r="I343" t="str">
            <v>Mbps</v>
          </cell>
          <cell r="J343">
            <v>6</v>
          </cell>
          <cell r="K343">
            <v>1</v>
          </cell>
          <cell r="L343" t="str">
            <v>Mbps</v>
          </cell>
          <cell r="P343" t="str">
            <v>CNY</v>
          </cell>
          <cell r="Q343">
            <v>100</v>
          </cell>
          <cell r="R343" t="str">
            <v>?</v>
          </cell>
          <cell r="S343">
            <v>80</v>
          </cell>
          <cell r="V343">
            <v>12</v>
          </cell>
          <cell r="W343" t="str">
            <v>No</v>
          </cell>
          <cell r="X343" t="str">
            <v>No</v>
          </cell>
          <cell r="Y343" t="str">
            <v>No</v>
          </cell>
          <cell r="AA343" t="str">
            <v>?</v>
          </cell>
          <cell r="AC343">
            <v>6.12</v>
          </cell>
          <cell r="AD343">
            <v>13.07</v>
          </cell>
          <cell r="AE343">
            <v>3.5082356493402602</v>
          </cell>
          <cell r="AF343">
            <v>4.2329237790000001</v>
          </cell>
        </row>
        <row r="344">
          <cell r="C344" t="str">
            <v>China</v>
          </cell>
          <cell r="D344" t="str">
            <v>China Unicom [China]</v>
          </cell>
          <cell r="E344" t="str">
            <v>FTTH</v>
          </cell>
          <cell r="F344" t="str">
            <v>10M</v>
          </cell>
          <cell r="H344">
            <v>10</v>
          </cell>
          <cell r="I344" t="str">
            <v>Mbps</v>
          </cell>
          <cell r="J344">
            <v>10</v>
          </cell>
          <cell r="K344">
            <v>2</v>
          </cell>
          <cell r="L344" t="str">
            <v>Mbps</v>
          </cell>
          <cell r="P344" t="str">
            <v>CNY</v>
          </cell>
          <cell r="Q344">
            <v>100</v>
          </cell>
          <cell r="R344" t="str">
            <v>?</v>
          </cell>
          <cell r="S344">
            <v>105</v>
          </cell>
          <cell r="V344">
            <v>12</v>
          </cell>
          <cell r="W344" t="str">
            <v>No</v>
          </cell>
          <cell r="X344" t="str">
            <v>No</v>
          </cell>
          <cell r="Y344" t="str">
            <v>No</v>
          </cell>
          <cell r="AA344" t="str">
            <v>?</v>
          </cell>
          <cell r="AC344">
            <v>6.12</v>
          </cell>
          <cell r="AD344">
            <v>17.16</v>
          </cell>
          <cell r="AE344">
            <v>3.5082356493402602</v>
          </cell>
          <cell r="AF344">
            <v>4.2329237790000001</v>
          </cell>
        </row>
        <row r="345">
          <cell r="C345" t="str">
            <v>China</v>
          </cell>
          <cell r="D345" t="str">
            <v>China Unicom [China]</v>
          </cell>
          <cell r="E345" t="str">
            <v>FTTH</v>
          </cell>
          <cell r="F345" t="str">
            <v>20M</v>
          </cell>
          <cell r="H345">
            <v>20</v>
          </cell>
          <cell r="I345" t="str">
            <v>Mbps</v>
          </cell>
          <cell r="J345">
            <v>20</v>
          </cell>
          <cell r="K345">
            <v>2</v>
          </cell>
          <cell r="L345" t="str">
            <v>Mbps</v>
          </cell>
          <cell r="P345" t="str">
            <v>CNY</v>
          </cell>
          <cell r="Q345">
            <v>100</v>
          </cell>
          <cell r="R345" t="str">
            <v>?</v>
          </cell>
          <cell r="S345">
            <v>130</v>
          </cell>
          <cell r="V345">
            <v>12</v>
          </cell>
          <cell r="W345" t="str">
            <v>No</v>
          </cell>
          <cell r="X345" t="str">
            <v>No</v>
          </cell>
          <cell r="Y345" t="str">
            <v>No</v>
          </cell>
          <cell r="AA345" t="str">
            <v>?</v>
          </cell>
          <cell r="AC345">
            <v>6.12</v>
          </cell>
          <cell r="AD345">
            <v>21.24</v>
          </cell>
          <cell r="AE345">
            <v>3.5082356493402602</v>
          </cell>
          <cell r="AF345">
            <v>4.2329237790000001</v>
          </cell>
        </row>
        <row r="346">
          <cell r="C346" t="str">
            <v>Colombia</v>
          </cell>
          <cell r="D346" t="str">
            <v>Empresa de Telecomunicaciones de Bogota (ETB) [Colombia]</v>
          </cell>
          <cell r="E346" t="str">
            <v>ADSL</v>
          </cell>
          <cell r="F346" t="str">
            <v>Estratos 1 al 3 - BA 1.5M</v>
          </cell>
          <cell r="H346">
            <v>1.5</v>
          </cell>
          <cell r="I346" t="str">
            <v>Mbps</v>
          </cell>
          <cell r="J346">
            <v>1.5</v>
          </cell>
          <cell r="P346" t="str">
            <v>COP</v>
          </cell>
          <cell r="Q346" t="str">
            <v>?</v>
          </cell>
          <cell r="R346" t="str">
            <v>?</v>
          </cell>
          <cell r="S346">
            <v>40678</v>
          </cell>
          <cell r="W346" t="str">
            <v>Yes</v>
          </cell>
          <cell r="X346" t="str">
            <v>No</v>
          </cell>
          <cell r="Y346" t="str">
            <v>No</v>
          </cell>
          <cell r="AA346" t="str">
            <v>No</v>
          </cell>
          <cell r="AC346">
            <v>1907</v>
          </cell>
          <cell r="AD346">
            <v>21.33</v>
          </cell>
          <cell r="AE346">
            <v>1171.3303445689501</v>
          </cell>
          <cell r="AF346">
            <v>1334.7044040000001</v>
          </cell>
        </row>
        <row r="347">
          <cell r="C347" t="str">
            <v>Colombia</v>
          </cell>
          <cell r="D347" t="str">
            <v>Empresa de Telecomunicaciones de Bogota (ETB) [Colombia]</v>
          </cell>
          <cell r="E347" t="str">
            <v>ADSL</v>
          </cell>
          <cell r="F347" t="str">
            <v>Estratos 1 al 3 - BA 3MB</v>
          </cell>
          <cell r="H347">
            <v>3</v>
          </cell>
          <cell r="I347" t="str">
            <v>Mbps</v>
          </cell>
          <cell r="J347">
            <v>3</v>
          </cell>
          <cell r="P347" t="str">
            <v>COP</v>
          </cell>
          <cell r="Q347" t="str">
            <v>?</v>
          </cell>
          <cell r="R347" t="str">
            <v>?</v>
          </cell>
          <cell r="S347">
            <v>75500</v>
          </cell>
          <cell r="W347" t="str">
            <v>Yes</v>
          </cell>
          <cell r="X347" t="str">
            <v>No</v>
          </cell>
          <cell r="Y347" t="str">
            <v>No</v>
          </cell>
          <cell r="AA347" t="str">
            <v>No</v>
          </cell>
          <cell r="AC347">
            <v>1907</v>
          </cell>
          <cell r="AD347">
            <v>39.590000000000003</v>
          </cell>
          <cell r="AE347">
            <v>1171.3303445689501</v>
          </cell>
          <cell r="AF347">
            <v>1334.7044040000001</v>
          </cell>
        </row>
        <row r="348">
          <cell r="C348" t="str">
            <v>Colombia</v>
          </cell>
          <cell r="D348" t="str">
            <v>Empresa de Telecomunicaciones de Bogota (ETB) [Colombia]</v>
          </cell>
          <cell r="E348" t="str">
            <v>ADSL</v>
          </cell>
          <cell r="F348" t="str">
            <v>Estratos 1 al 3 - BA 6MB</v>
          </cell>
          <cell r="H348">
            <v>6</v>
          </cell>
          <cell r="I348" t="str">
            <v>Mbps</v>
          </cell>
          <cell r="J348">
            <v>6</v>
          </cell>
          <cell r="P348" t="str">
            <v>COP</v>
          </cell>
          <cell r="Q348" t="str">
            <v>?</v>
          </cell>
          <cell r="R348" t="str">
            <v>?</v>
          </cell>
          <cell r="S348">
            <v>103950</v>
          </cell>
          <cell r="W348" t="str">
            <v>Yes</v>
          </cell>
          <cell r="X348" t="str">
            <v>No</v>
          </cell>
          <cell r="Y348" t="str">
            <v>No</v>
          </cell>
          <cell r="AA348" t="str">
            <v>No</v>
          </cell>
          <cell r="AC348">
            <v>1907</v>
          </cell>
          <cell r="AD348">
            <v>54.51</v>
          </cell>
          <cell r="AE348">
            <v>1171.3303445689501</v>
          </cell>
          <cell r="AF348">
            <v>1334.7044040000001</v>
          </cell>
        </row>
        <row r="349">
          <cell r="C349" t="str">
            <v>Colombia</v>
          </cell>
          <cell r="D349" t="str">
            <v>Empresa de Telecomunicaciones de Bogota (ETB) [Colombia]</v>
          </cell>
          <cell r="E349" t="str">
            <v>ADSL</v>
          </cell>
          <cell r="F349" t="str">
            <v>Estratos 1 al 3 - BA 10 MB</v>
          </cell>
          <cell r="H349">
            <v>10</v>
          </cell>
          <cell r="I349" t="str">
            <v>Mbps</v>
          </cell>
          <cell r="J349">
            <v>10</v>
          </cell>
          <cell r="P349" t="str">
            <v>COP</v>
          </cell>
          <cell r="Q349" t="str">
            <v>?</v>
          </cell>
          <cell r="R349" t="str">
            <v>?</v>
          </cell>
          <cell r="S349">
            <v>162740</v>
          </cell>
          <cell r="W349" t="str">
            <v>Yes</v>
          </cell>
          <cell r="X349" t="str">
            <v>No</v>
          </cell>
          <cell r="Y349" t="str">
            <v>No</v>
          </cell>
          <cell r="AA349" t="str">
            <v>No</v>
          </cell>
          <cell r="AC349">
            <v>1907</v>
          </cell>
          <cell r="AD349">
            <v>85.34</v>
          </cell>
          <cell r="AE349">
            <v>1171.3303445689501</v>
          </cell>
          <cell r="AF349">
            <v>1334.7044040000001</v>
          </cell>
        </row>
        <row r="350">
          <cell r="C350" t="str">
            <v>Colombia</v>
          </cell>
          <cell r="D350" t="str">
            <v>Movistar [Colombia]</v>
          </cell>
          <cell r="E350" t="str">
            <v>ADSL</v>
          </cell>
          <cell r="F350" t="str">
            <v>1 Mega</v>
          </cell>
          <cell r="H350">
            <v>1</v>
          </cell>
          <cell r="I350" t="str">
            <v>Mbps</v>
          </cell>
          <cell r="J350">
            <v>1</v>
          </cell>
          <cell r="P350" t="str">
            <v>COP</v>
          </cell>
          <cell r="Q350">
            <v>0</v>
          </cell>
          <cell r="R350">
            <v>0</v>
          </cell>
          <cell r="S350">
            <v>54900</v>
          </cell>
          <cell r="V350">
            <v>0</v>
          </cell>
          <cell r="W350" t="str">
            <v>No</v>
          </cell>
          <cell r="X350" t="str">
            <v>No</v>
          </cell>
          <cell r="Y350" t="str">
            <v>Yes</v>
          </cell>
          <cell r="Z350" t="str">
            <v>Unlimited local</v>
          </cell>
          <cell r="AA350" t="str">
            <v>Yes</v>
          </cell>
          <cell r="AC350">
            <v>1907</v>
          </cell>
          <cell r="AD350">
            <v>28.79</v>
          </cell>
          <cell r="AE350">
            <v>1171.3303445689501</v>
          </cell>
          <cell r="AF350">
            <v>1334.7044040000001</v>
          </cell>
        </row>
        <row r="351">
          <cell r="C351" t="str">
            <v>Colombia</v>
          </cell>
          <cell r="D351" t="str">
            <v>Movistar [Colombia]</v>
          </cell>
          <cell r="E351" t="str">
            <v>ADSL</v>
          </cell>
          <cell r="F351" t="str">
            <v>2 Megas</v>
          </cell>
          <cell r="H351">
            <v>2</v>
          </cell>
          <cell r="I351" t="str">
            <v>Mbps</v>
          </cell>
          <cell r="J351">
            <v>2</v>
          </cell>
          <cell r="P351" t="str">
            <v>COP</v>
          </cell>
          <cell r="Q351">
            <v>0</v>
          </cell>
          <cell r="R351">
            <v>0</v>
          </cell>
          <cell r="S351">
            <v>54618</v>
          </cell>
          <cell r="V351">
            <v>0</v>
          </cell>
          <cell r="W351" t="str">
            <v>No</v>
          </cell>
          <cell r="X351" t="str">
            <v>No</v>
          </cell>
          <cell r="Y351" t="str">
            <v>Yes</v>
          </cell>
          <cell r="Z351" t="str">
            <v>Unlimited local</v>
          </cell>
          <cell r="AA351" t="str">
            <v>Yes</v>
          </cell>
          <cell r="AC351">
            <v>1907</v>
          </cell>
          <cell r="AD351">
            <v>28.64</v>
          </cell>
          <cell r="AE351">
            <v>1171.3303445689501</v>
          </cell>
          <cell r="AF351">
            <v>1334.7044040000001</v>
          </cell>
        </row>
        <row r="352">
          <cell r="C352" t="str">
            <v>Colombia</v>
          </cell>
          <cell r="D352" t="str">
            <v>Movistar [Colombia]</v>
          </cell>
          <cell r="E352" t="str">
            <v>ADSL</v>
          </cell>
          <cell r="F352" t="str">
            <v>3 Megas</v>
          </cell>
          <cell r="H352">
            <v>3</v>
          </cell>
          <cell r="I352" t="str">
            <v>Mbps</v>
          </cell>
          <cell r="J352">
            <v>3</v>
          </cell>
          <cell r="P352" t="str">
            <v>COP</v>
          </cell>
          <cell r="Q352">
            <v>0</v>
          </cell>
          <cell r="R352">
            <v>0</v>
          </cell>
          <cell r="S352">
            <v>58900</v>
          </cell>
          <cell r="V352">
            <v>0</v>
          </cell>
          <cell r="W352" t="str">
            <v>No</v>
          </cell>
          <cell r="X352" t="str">
            <v>No</v>
          </cell>
          <cell r="Y352" t="str">
            <v>Yes</v>
          </cell>
          <cell r="Z352" t="str">
            <v>Unlimited local</v>
          </cell>
          <cell r="AA352" t="str">
            <v>Yes</v>
          </cell>
          <cell r="AC352">
            <v>1907</v>
          </cell>
          <cell r="AD352">
            <v>30.89</v>
          </cell>
          <cell r="AE352">
            <v>1171.3303445689501</v>
          </cell>
          <cell r="AF352">
            <v>1334.7044040000001</v>
          </cell>
        </row>
        <row r="353">
          <cell r="C353" t="str">
            <v>Colombia</v>
          </cell>
          <cell r="D353" t="str">
            <v>Movistar [Colombia]</v>
          </cell>
          <cell r="E353" t="str">
            <v>ADSL</v>
          </cell>
          <cell r="F353" t="str">
            <v>5 Megas</v>
          </cell>
          <cell r="H353">
            <v>5</v>
          </cell>
          <cell r="I353" t="str">
            <v>Mbps</v>
          </cell>
          <cell r="J353">
            <v>5</v>
          </cell>
          <cell r="P353" t="str">
            <v>COP</v>
          </cell>
          <cell r="Q353">
            <v>0</v>
          </cell>
          <cell r="R353">
            <v>0</v>
          </cell>
          <cell r="S353">
            <v>62900</v>
          </cell>
          <cell r="V353">
            <v>0</v>
          </cell>
          <cell r="W353" t="str">
            <v>No</v>
          </cell>
          <cell r="X353" t="str">
            <v>No</v>
          </cell>
          <cell r="Y353" t="str">
            <v>Yes</v>
          </cell>
          <cell r="Z353" t="str">
            <v>Unlimited local</v>
          </cell>
          <cell r="AA353" t="str">
            <v>Yes</v>
          </cell>
          <cell r="AC353">
            <v>1907</v>
          </cell>
          <cell r="AD353">
            <v>32.979999999999997</v>
          </cell>
          <cell r="AE353">
            <v>1171.3303445689501</v>
          </cell>
          <cell r="AF353">
            <v>1334.7044040000001</v>
          </cell>
        </row>
        <row r="354">
          <cell r="C354" t="str">
            <v>Colombia</v>
          </cell>
          <cell r="D354" t="str">
            <v>Movistar [Colombia]</v>
          </cell>
          <cell r="E354" t="str">
            <v>ADSL</v>
          </cell>
          <cell r="F354" t="str">
            <v>7 Megas</v>
          </cell>
          <cell r="H354">
            <v>7</v>
          </cell>
          <cell r="I354" t="str">
            <v>Mbps</v>
          </cell>
          <cell r="J354">
            <v>7</v>
          </cell>
          <cell r="P354" t="str">
            <v>COP</v>
          </cell>
          <cell r="Q354">
            <v>0</v>
          </cell>
          <cell r="R354">
            <v>0</v>
          </cell>
          <cell r="S354">
            <v>87900</v>
          </cell>
          <cell r="V354">
            <v>0</v>
          </cell>
          <cell r="W354" t="str">
            <v>No</v>
          </cell>
          <cell r="X354" t="str">
            <v>No</v>
          </cell>
          <cell r="Y354" t="str">
            <v>Yes</v>
          </cell>
          <cell r="Z354" t="str">
            <v>Unlimited local</v>
          </cell>
          <cell r="AA354" t="str">
            <v>Yes</v>
          </cell>
          <cell r="AC354">
            <v>1907</v>
          </cell>
          <cell r="AD354">
            <v>46.09</v>
          </cell>
          <cell r="AE354">
            <v>1171.3303445689501</v>
          </cell>
          <cell r="AF354">
            <v>1334.7044040000001</v>
          </cell>
        </row>
        <row r="355">
          <cell r="C355" t="str">
            <v>Colombia</v>
          </cell>
          <cell r="D355" t="str">
            <v>Movistar [Colombia]</v>
          </cell>
          <cell r="E355" t="str">
            <v>ADSL</v>
          </cell>
          <cell r="F355" t="str">
            <v>9 Megas</v>
          </cell>
          <cell r="H355">
            <v>9</v>
          </cell>
          <cell r="I355" t="str">
            <v>Mbps</v>
          </cell>
          <cell r="J355">
            <v>9</v>
          </cell>
          <cell r="P355" t="str">
            <v>COP</v>
          </cell>
          <cell r="Q355">
            <v>0</v>
          </cell>
          <cell r="R355">
            <v>0</v>
          </cell>
          <cell r="S355">
            <v>102900</v>
          </cell>
          <cell r="V355">
            <v>0</v>
          </cell>
          <cell r="W355" t="str">
            <v>No</v>
          </cell>
          <cell r="X355" t="str">
            <v>No</v>
          </cell>
          <cell r="Y355" t="str">
            <v>Yes</v>
          </cell>
          <cell r="Z355" t="str">
            <v>Unlimited local</v>
          </cell>
          <cell r="AA355" t="str">
            <v>Yes</v>
          </cell>
          <cell r="AC355">
            <v>1907</v>
          </cell>
          <cell r="AD355">
            <v>53.96</v>
          </cell>
          <cell r="AE355">
            <v>1171.3303445689501</v>
          </cell>
          <cell r="AF355">
            <v>1334.7044040000001</v>
          </cell>
        </row>
        <row r="356">
          <cell r="C356" t="str">
            <v>Colombia</v>
          </cell>
          <cell r="D356" t="str">
            <v>UNE-EPM [Colombia]</v>
          </cell>
          <cell r="F356" t="str">
            <v>Fixed Broadband - 512K</v>
          </cell>
          <cell r="H356">
            <v>512</v>
          </cell>
          <cell r="I356" t="str">
            <v>Kbps</v>
          </cell>
          <cell r="J356">
            <v>0.51200000000000001</v>
          </cell>
          <cell r="K356">
            <v>256</v>
          </cell>
          <cell r="L356" t="str">
            <v>Kbps</v>
          </cell>
          <cell r="P356" t="str">
            <v>COP</v>
          </cell>
          <cell r="Q356" t="str">
            <v>?</v>
          </cell>
          <cell r="R356" t="str">
            <v>?</v>
          </cell>
          <cell r="S356">
            <v>39665</v>
          </cell>
          <cell r="W356" t="str">
            <v>No</v>
          </cell>
          <cell r="X356" t="str">
            <v>No</v>
          </cell>
          <cell r="Y356" t="str">
            <v>No</v>
          </cell>
          <cell r="AA356" t="str">
            <v>No</v>
          </cell>
          <cell r="AC356">
            <v>1907</v>
          </cell>
          <cell r="AD356">
            <v>20.8</v>
          </cell>
          <cell r="AE356">
            <v>1171.3303445689501</v>
          </cell>
          <cell r="AF356">
            <v>1334.7044040000001</v>
          </cell>
        </row>
        <row r="357">
          <cell r="C357" t="str">
            <v>Colombia</v>
          </cell>
          <cell r="D357" t="str">
            <v>UNE-EPM [Colombia]</v>
          </cell>
          <cell r="F357" t="str">
            <v>Fixed Broadband - 1M</v>
          </cell>
          <cell r="H357">
            <v>1024</v>
          </cell>
          <cell r="I357" t="str">
            <v>Kbps</v>
          </cell>
          <cell r="J357">
            <v>1.024</v>
          </cell>
          <cell r="K357">
            <v>512</v>
          </cell>
          <cell r="L357" t="str">
            <v>Kbps</v>
          </cell>
          <cell r="P357" t="str">
            <v>COP</v>
          </cell>
          <cell r="Q357" t="str">
            <v>?</v>
          </cell>
          <cell r="R357" t="str">
            <v>?</v>
          </cell>
          <cell r="S357">
            <v>48276</v>
          </cell>
          <cell r="W357" t="str">
            <v>No</v>
          </cell>
          <cell r="X357" t="str">
            <v>No</v>
          </cell>
          <cell r="Y357" t="str">
            <v>No</v>
          </cell>
          <cell r="AA357" t="str">
            <v>No</v>
          </cell>
          <cell r="AC357">
            <v>1907</v>
          </cell>
          <cell r="AD357">
            <v>25.32</v>
          </cell>
          <cell r="AE357">
            <v>1171.3303445689501</v>
          </cell>
          <cell r="AF357">
            <v>1334.7044040000001</v>
          </cell>
        </row>
        <row r="358">
          <cell r="C358" t="str">
            <v>Colombia</v>
          </cell>
          <cell r="D358" t="str">
            <v>UNE-EPM [Colombia]</v>
          </cell>
          <cell r="F358" t="str">
            <v>Fixed Broadband - 2M</v>
          </cell>
          <cell r="H358">
            <v>2048</v>
          </cell>
          <cell r="I358" t="str">
            <v>Kbps</v>
          </cell>
          <cell r="J358">
            <v>2.048</v>
          </cell>
          <cell r="K358">
            <v>1024</v>
          </cell>
          <cell r="L358" t="str">
            <v>Kbps</v>
          </cell>
          <cell r="P358" t="str">
            <v>COP</v>
          </cell>
          <cell r="Q358" t="str">
            <v>?</v>
          </cell>
          <cell r="R358" t="str">
            <v>?</v>
          </cell>
          <cell r="S358">
            <v>56897</v>
          </cell>
          <cell r="W358" t="str">
            <v>No</v>
          </cell>
          <cell r="X358" t="str">
            <v>No</v>
          </cell>
          <cell r="Y358" t="str">
            <v>No</v>
          </cell>
          <cell r="AA358" t="str">
            <v>No</v>
          </cell>
          <cell r="AC358">
            <v>1907</v>
          </cell>
          <cell r="AD358">
            <v>29.84</v>
          </cell>
          <cell r="AE358">
            <v>1171.3303445689501</v>
          </cell>
          <cell r="AF358">
            <v>1334.7044040000001</v>
          </cell>
        </row>
        <row r="359">
          <cell r="C359" t="str">
            <v>Colombia</v>
          </cell>
          <cell r="D359" t="str">
            <v>UNE-EPM [Colombia]</v>
          </cell>
          <cell r="F359" t="str">
            <v>Fixed Broadband - 3M</v>
          </cell>
          <cell r="H359">
            <v>3000</v>
          </cell>
          <cell r="I359" t="str">
            <v>Kbps</v>
          </cell>
          <cell r="J359">
            <v>3</v>
          </cell>
          <cell r="K359">
            <v>1024</v>
          </cell>
          <cell r="L359" t="str">
            <v>Kbps</v>
          </cell>
          <cell r="P359" t="str">
            <v>COP</v>
          </cell>
          <cell r="Q359" t="str">
            <v>?</v>
          </cell>
          <cell r="R359" t="str">
            <v>?</v>
          </cell>
          <cell r="S359">
            <v>46000</v>
          </cell>
          <cell r="W359" t="str">
            <v>No</v>
          </cell>
          <cell r="X359" t="str">
            <v>No</v>
          </cell>
          <cell r="Y359" t="str">
            <v>No</v>
          </cell>
          <cell r="AA359" t="str">
            <v>No</v>
          </cell>
          <cell r="AC359">
            <v>1907</v>
          </cell>
          <cell r="AD359">
            <v>24.12</v>
          </cell>
          <cell r="AE359">
            <v>1171.3303445689501</v>
          </cell>
          <cell r="AF359">
            <v>1334.7044040000001</v>
          </cell>
        </row>
        <row r="360">
          <cell r="C360" t="str">
            <v>Colombia</v>
          </cell>
          <cell r="D360" t="str">
            <v>UNE-EPM [Colombia]</v>
          </cell>
          <cell r="F360" t="str">
            <v>Fixed Broadband - 4M</v>
          </cell>
          <cell r="H360">
            <v>4000</v>
          </cell>
          <cell r="I360" t="str">
            <v>Kbps</v>
          </cell>
          <cell r="J360">
            <v>4</v>
          </cell>
          <cell r="K360">
            <v>1024</v>
          </cell>
          <cell r="L360" t="str">
            <v>Kbps</v>
          </cell>
          <cell r="P360" t="str">
            <v>COP</v>
          </cell>
          <cell r="Q360" t="str">
            <v>?</v>
          </cell>
          <cell r="R360" t="str">
            <v>?</v>
          </cell>
          <cell r="S360">
            <v>56000</v>
          </cell>
          <cell r="W360" t="str">
            <v>No</v>
          </cell>
          <cell r="X360" t="str">
            <v>No</v>
          </cell>
          <cell r="Y360" t="str">
            <v>No</v>
          </cell>
          <cell r="AA360" t="str">
            <v>No</v>
          </cell>
          <cell r="AC360">
            <v>1907</v>
          </cell>
          <cell r="AD360">
            <v>29.37</v>
          </cell>
          <cell r="AE360">
            <v>1171.3303445689501</v>
          </cell>
          <cell r="AF360">
            <v>1334.7044040000001</v>
          </cell>
        </row>
        <row r="361">
          <cell r="C361" t="str">
            <v>Colombia</v>
          </cell>
          <cell r="D361" t="str">
            <v>UNE-EPM [Colombia]</v>
          </cell>
          <cell r="F361" t="str">
            <v>Fixed Broadband - 5M</v>
          </cell>
          <cell r="H361">
            <v>5000</v>
          </cell>
          <cell r="I361" t="str">
            <v>Kbps</v>
          </cell>
          <cell r="J361">
            <v>5</v>
          </cell>
          <cell r="K361">
            <v>1024</v>
          </cell>
          <cell r="L361" t="str">
            <v>Kbps</v>
          </cell>
          <cell r="P361" t="str">
            <v>COP</v>
          </cell>
          <cell r="Q361" t="str">
            <v>?</v>
          </cell>
          <cell r="R361" t="str">
            <v>?</v>
          </cell>
          <cell r="S361">
            <v>66000</v>
          </cell>
          <cell r="W361" t="str">
            <v>No</v>
          </cell>
          <cell r="X361" t="str">
            <v>No</v>
          </cell>
          <cell r="Y361" t="str">
            <v>No</v>
          </cell>
          <cell r="AA361" t="str">
            <v>No</v>
          </cell>
          <cell r="AC361">
            <v>1907</v>
          </cell>
          <cell r="AD361">
            <v>34.61</v>
          </cell>
          <cell r="AE361">
            <v>1171.3303445689501</v>
          </cell>
          <cell r="AF361">
            <v>1334.7044040000001</v>
          </cell>
        </row>
        <row r="362">
          <cell r="C362" t="str">
            <v>Colombia</v>
          </cell>
          <cell r="D362" t="str">
            <v>UNE-EPM [Colombia]</v>
          </cell>
          <cell r="F362" t="str">
            <v>Fixed Broadband - 20M</v>
          </cell>
          <cell r="H362">
            <v>10000</v>
          </cell>
          <cell r="I362" t="str">
            <v>Kbps</v>
          </cell>
          <cell r="J362">
            <v>10</v>
          </cell>
          <cell r="K362">
            <v>1024</v>
          </cell>
          <cell r="L362" t="str">
            <v>Kbps</v>
          </cell>
          <cell r="P362" t="str">
            <v>COP</v>
          </cell>
          <cell r="Q362" t="str">
            <v>?</v>
          </cell>
          <cell r="R362" t="str">
            <v>?</v>
          </cell>
          <cell r="S362">
            <v>150900</v>
          </cell>
          <cell r="W362" t="str">
            <v>No</v>
          </cell>
          <cell r="X362" t="str">
            <v>No</v>
          </cell>
          <cell r="Y362" t="str">
            <v>No</v>
          </cell>
          <cell r="AA362" t="str">
            <v>No</v>
          </cell>
          <cell r="AC362">
            <v>1907</v>
          </cell>
          <cell r="AD362">
            <v>79.13</v>
          </cell>
          <cell r="AE362">
            <v>1171.3303445689501</v>
          </cell>
          <cell r="AF362">
            <v>1334.7044040000001</v>
          </cell>
        </row>
        <row r="363">
          <cell r="C363" t="str">
            <v>Cote d'Ivoire</v>
          </cell>
          <cell r="D363" t="str">
            <v>VIPNET [Cote d'Ivoire]</v>
          </cell>
          <cell r="E363" t="str">
            <v>ADSL</v>
          </cell>
          <cell r="F363" t="str">
            <v>Home 2 Mbps</v>
          </cell>
          <cell r="H363">
            <v>512</v>
          </cell>
          <cell r="I363" t="str">
            <v>Kbps</v>
          </cell>
          <cell r="J363">
            <v>0.51200000000000001</v>
          </cell>
          <cell r="P363" t="str">
            <v>XOF</v>
          </cell>
          <cell r="Q363">
            <v>10000</v>
          </cell>
          <cell r="R363" t="str">
            <v>?</v>
          </cell>
          <cell r="S363">
            <v>20000</v>
          </cell>
          <cell r="V363">
            <v>3</v>
          </cell>
          <cell r="W363" t="str">
            <v>Yes</v>
          </cell>
          <cell r="X363" t="str">
            <v>No</v>
          </cell>
          <cell r="Y363" t="str">
            <v>No</v>
          </cell>
          <cell r="AA363" t="str">
            <v>No</v>
          </cell>
          <cell r="AC363">
            <v>485.93</v>
          </cell>
          <cell r="AD363">
            <v>41.16</v>
          </cell>
          <cell r="AE363">
            <v>227.22070586052899</v>
          </cell>
          <cell r="AF363">
            <v>316.58092870000002</v>
          </cell>
        </row>
        <row r="364">
          <cell r="C364" t="str">
            <v>Cote d'Ivoire</v>
          </cell>
          <cell r="D364" t="str">
            <v>VIPNET [Cote d'Ivoire]</v>
          </cell>
          <cell r="E364" t="str">
            <v>ADSL</v>
          </cell>
          <cell r="F364" t="str">
            <v>Home 2 Mbps</v>
          </cell>
          <cell r="H364">
            <v>1</v>
          </cell>
          <cell r="I364" t="str">
            <v>Mbps</v>
          </cell>
          <cell r="J364">
            <v>1</v>
          </cell>
          <cell r="P364" t="str">
            <v>XOF</v>
          </cell>
          <cell r="Q364">
            <v>10000</v>
          </cell>
          <cell r="R364" t="str">
            <v>?</v>
          </cell>
          <cell r="S364">
            <v>25000</v>
          </cell>
          <cell r="V364">
            <v>3</v>
          </cell>
          <cell r="W364" t="str">
            <v>Yes</v>
          </cell>
          <cell r="X364" t="str">
            <v>No</v>
          </cell>
          <cell r="Y364" t="str">
            <v>No</v>
          </cell>
          <cell r="AA364" t="str">
            <v>No</v>
          </cell>
          <cell r="AC364">
            <v>485.93</v>
          </cell>
          <cell r="AD364">
            <v>51.45</v>
          </cell>
          <cell r="AE364">
            <v>227.22070586052899</v>
          </cell>
          <cell r="AF364">
            <v>316.58092870000002</v>
          </cell>
        </row>
        <row r="365">
          <cell r="C365" t="str">
            <v>Cote d'Ivoire</v>
          </cell>
          <cell r="D365" t="str">
            <v>VIPNET [Cote d'Ivoire]</v>
          </cell>
          <cell r="E365" t="str">
            <v>ADSL</v>
          </cell>
          <cell r="F365" t="str">
            <v>Home 2 Mbps</v>
          </cell>
          <cell r="H365">
            <v>2</v>
          </cell>
          <cell r="I365" t="str">
            <v>Mbps</v>
          </cell>
          <cell r="J365">
            <v>2</v>
          </cell>
          <cell r="P365" t="str">
            <v>XOF</v>
          </cell>
          <cell r="Q365">
            <v>10000</v>
          </cell>
          <cell r="R365" t="str">
            <v>?</v>
          </cell>
          <cell r="S365">
            <v>45000</v>
          </cell>
          <cell r="V365">
            <v>3</v>
          </cell>
          <cell r="W365" t="str">
            <v>Yes</v>
          </cell>
          <cell r="X365" t="str">
            <v>No</v>
          </cell>
          <cell r="Y365" t="str">
            <v>No</v>
          </cell>
          <cell r="AA365" t="str">
            <v>No</v>
          </cell>
          <cell r="AC365">
            <v>485.93</v>
          </cell>
          <cell r="AD365">
            <v>92.61</v>
          </cell>
          <cell r="AE365">
            <v>227.22070586052899</v>
          </cell>
          <cell r="AF365">
            <v>316.58092870000002</v>
          </cell>
        </row>
        <row r="366">
          <cell r="C366" t="str">
            <v>Cote d'Ivoire</v>
          </cell>
          <cell r="D366" t="str">
            <v>Cote d'Ivoire Telecom [Cote d'Ivoire]</v>
          </cell>
          <cell r="E366" t="str">
            <v>ADSL</v>
          </cell>
          <cell r="F366" t="str">
            <v>ADSL Discovery</v>
          </cell>
          <cell r="H366">
            <v>256</v>
          </cell>
          <cell r="I366" t="str">
            <v>Kbps</v>
          </cell>
          <cell r="J366">
            <v>0.25600000000000001</v>
          </cell>
          <cell r="M366">
            <v>50</v>
          </cell>
          <cell r="N366" t="str">
            <v>Hours</v>
          </cell>
          <cell r="O366" t="str">
            <v>50 Hours</v>
          </cell>
          <cell r="P366" t="str">
            <v>XOF</v>
          </cell>
          <cell r="Q366">
            <v>15000</v>
          </cell>
          <cell r="R366">
            <v>10000</v>
          </cell>
          <cell r="S366">
            <v>10000</v>
          </cell>
          <cell r="W366" t="str">
            <v>Yes</v>
          </cell>
          <cell r="X366" t="str">
            <v>No</v>
          </cell>
          <cell r="Y366" t="str">
            <v>No</v>
          </cell>
          <cell r="AA366" t="str">
            <v>Yes</v>
          </cell>
          <cell r="AC366">
            <v>485.93</v>
          </cell>
          <cell r="AD366">
            <v>20.58</v>
          </cell>
          <cell r="AE366">
            <v>227.22070586052899</v>
          </cell>
          <cell r="AF366">
            <v>316.58092870000002</v>
          </cell>
        </row>
        <row r="367">
          <cell r="C367" t="str">
            <v>Cote d'Ivoire</v>
          </cell>
          <cell r="D367" t="str">
            <v>Cote d'Ivoire Telecom [Cote d'Ivoire]</v>
          </cell>
          <cell r="E367" t="str">
            <v>ADSL</v>
          </cell>
          <cell r="F367" t="str">
            <v>Basic ADSL</v>
          </cell>
          <cell r="H367">
            <v>256</v>
          </cell>
          <cell r="I367" t="str">
            <v>Kbps</v>
          </cell>
          <cell r="J367">
            <v>0.25600000000000001</v>
          </cell>
          <cell r="M367">
            <v>100</v>
          </cell>
          <cell r="N367" t="str">
            <v>Hours</v>
          </cell>
          <cell r="O367" t="str">
            <v>100 Hours</v>
          </cell>
          <cell r="P367" t="str">
            <v>XOF</v>
          </cell>
          <cell r="Q367">
            <v>15000</v>
          </cell>
          <cell r="R367">
            <v>10000</v>
          </cell>
          <cell r="S367">
            <v>15000</v>
          </cell>
          <cell r="W367" t="str">
            <v>Yes</v>
          </cell>
          <cell r="X367" t="str">
            <v>No</v>
          </cell>
          <cell r="Y367" t="str">
            <v>No</v>
          </cell>
          <cell r="AA367" t="str">
            <v>Yes</v>
          </cell>
          <cell r="AC367">
            <v>485.93</v>
          </cell>
          <cell r="AD367">
            <v>30.87</v>
          </cell>
          <cell r="AE367">
            <v>227.22070586052899</v>
          </cell>
          <cell r="AF367">
            <v>316.58092870000002</v>
          </cell>
        </row>
        <row r="368">
          <cell r="C368" t="str">
            <v>Cote d'Ivoire</v>
          </cell>
          <cell r="D368" t="str">
            <v>Orange [Cote d'Ivoire]</v>
          </cell>
          <cell r="E368" t="str">
            <v>ADSL</v>
          </cell>
          <cell r="F368" t="str">
            <v>Orange Internet 1 Mb/s</v>
          </cell>
          <cell r="H368">
            <v>1</v>
          </cell>
          <cell r="I368" t="str">
            <v>Mbps</v>
          </cell>
          <cell r="J368">
            <v>1</v>
          </cell>
          <cell r="M368" t="str">
            <v>Unlimited</v>
          </cell>
          <cell r="P368" t="str">
            <v>XOF</v>
          </cell>
          <cell r="Q368">
            <v>10000</v>
          </cell>
          <cell r="R368">
            <v>45000</v>
          </cell>
          <cell r="S368">
            <v>25000</v>
          </cell>
          <cell r="V368">
            <v>6</v>
          </cell>
          <cell r="W368" t="str">
            <v>Yes</v>
          </cell>
          <cell r="X368" t="str">
            <v>No</v>
          </cell>
          <cell r="Y368" t="str">
            <v>No</v>
          </cell>
          <cell r="AA368" t="str">
            <v>Yes</v>
          </cell>
          <cell r="AC368">
            <v>485.93</v>
          </cell>
          <cell r="AD368">
            <v>51.45</v>
          </cell>
          <cell r="AE368">
            <v>227.22070586052899</v>
          </cell>
          <cell r="AF368">
            <v>316.58092870000002</v>
          </cell>
        </row>
        <row r="369">
          <cell r="C369" t="str">
            <v>Cote d'Ivoire</v>
          </cell>
          <cell r="D369" t="str">
            <v>Orange [Cote d'Ivoire]</v>
          </cell>
          <cell r="E369" t="str">
            <v>ADSL</v>
          </cell>
          <cell r="F369" t="str">
            <v>Orange Internet 8 Mb/s</v>
          </cell>
          <cell r="H369">
            <v>8</v>
          </cell>
          <cell r="I369" t="str">
            <v>Mbps</v>
          </cell>
          <cell r="J369">
            <v>8</v>
          </cell>
          <cell r="M369" t="str">
            <v>Unlimited</v>
          </cell>
          <cell r="P369" t="str">
            <v>XOF</v>
          </cell>
          <cell r="Q369">
            <v>12000</v>
          </cell>
          <cell r="R369">
            <v>45000</v>
          </cell>
          <cell r="S369">
            <v>45000</v>
          </cell>
          <cell r="V369">
            <v>6</v>
          </cell>
          <cell r="W369" t="str">
            <v>Yes</v>
          </cell>
          <cell r="X369" t="str">
            <v>No</v>
          </cell>
          <cell r="Y369" t="str">
            <v>No</v>
          </cell>
          <cell r="AA369" t="str">
            <v>Yes</v>
          </cell>
          <cell r="AC369">
            <v>485.93</v>
          </cell>
          <cell r="AD369">
            <v>92.61</v>
          </cell>
          <cell r="AE369">
            <v>227.22070586052899</v>
          </cell>
          <cell r="AF369">
            <v>316.58092870000002</v>
          </cell>
        </row>
        <row r="370">
          <cell r="C370" t="str">
            <v>Czech Republic</v>
          </cell>
          <cell r="D370" t="str">
            <v>Rio Media [Czech Republic]</v>
          </cell>
          <cell r="F370" t="str">
            <v>Light Data wifi</v>
          </cell>
          <cell r="H370">
            <v>4</v>
          </cell>
          <cell r="I370" t="str">
            <v>Mbps</v>
          </cell>
          <cell r="J370">
            <v>4</v>
          </cell>
          <cell r="K370">
            <v>2</v>
          </cell>
          <cell r="L370" t="str">
            <v>Mbps</v>
          </cell>
          <cell r="P370" t="str">
            <v>CZK</v>
          </cell>
          <cell r="Q370" t="str">
            <v>?</v>
          </cell>
          <cell r="R370">
            <v>0</v>
          </cell>
          <cell r="S370">
            <v>349</v>
          </cell>
          <cell r="W370" t="str">
            <v>No</v>
          </cell>
          <cell r="X370" t="str">
            <v>No</v>
          </cell>
          <cell r="Y370" t="str">
            <v>No</v>
          </cell>
          <cell r="AA370" t="str">
            <v>Yes</v>
          </cell>
          <cell r="AB370">
            <v>0.21</v>
          </cell>
          <cell r="AC370">
            <v>18.649999999999999</v>
          </cell>
          <cell r="AD370">
            <v>18.71</v>
          </cell>
          <cell r="AE370">
            <v>13.294433120000001</v>
          </cell>
          <cell r="AF370">
            <v>13.70023905</v>
          </cell>
        </row>
        <row r="371">
          <cell r="C371" t="str">
            <v>Czech Republic</v>
          </cell>
          <cell r="D371" t="str">
            <v>Rio Media [Czech Republic]</v>
          </cell>
          <cell r="E371" t="str">
            <v>FTTH</v>
          </cell>
          <cell r="F371" t="str">
            <v>Light Data</v>
          </cell>
          <cell r="H371">
            <v>20</v>
          </cell>
          <cell r="I371" t="str">
            <v>Mbps</v>
          </cell>
          <cell r="J371">
            <v>20</v>
          </cell>
          <cell r="K371">
            <v>20</v>
          </cell>
          <cell r="L371" t="str">
            <v>Mbps</v>
          </cell>
          <cell r="P371" t="str">
            <v>CZK</v>
          </cell>
          <cell r="Q371" t="str">
            <v>?</v>
          </cell>
          <cell r="R371">
            <v>0</v>
          </cell>
          <cell r="S371">
            <v>349</v>
          </cell>
          <cell r="W371" t="str">
            <v>No</v>
          </cell>
          <cell r="X371" t="str">
            <v>No</v>
          </cell>
          <cell r="Y371" t="str">
            <v>No</v>
          </cell>
          <cell r="AA371" t="str">
            <v>Yes</v>
          </cell>
          <cell r="AB371">
            <v>0.21</v>
          </cell>
          <cell r="AC371">
            <v>18.649999999999999</v>
          </cell>
          <cell r="AD371">
            <v>18.71</v>
          </cell>
          <cell r="AE371">
            <v>13.294433120000001</v>
          </cell>
          <cell r="AF371">
            <v>13.70023905</v>
          </cell>
        </row>
        <row r="372">
          <cell r="C372" t="str">
            <v>Czech Republic</v>
          </cell>
          <cell r="D372" t="str">
            <v>Rio Media [Czech Republic]</v>
          </cell>
          <cell r="F372" t="str">
            <v>High Data wifi</v>
          </cell>
          <cell r="G372" t="str">
            <v>Up to</v>
          </cell>
          <cell r="H372">
            <v>6</v>
          </cell>
          <cell r="I372" t="str">
            <v>Mbps</v>
          </cell>
          <cell r="J372">
            <v>6</v>
          </cell>
          <cell r="K372">
            <v>3</v>
          </cell>
          <cell r="L372" t="str">
            <v>Mbps</v>
          </cell>
          <cell r="P372" t="str">
            <v>CZK</v>
          </cell>
          <cell r="Q372" t="str">
            <v>?</v>
          </cell>
          <cell r="R372">
            <v>0</v>
          </cell>
          <cell r="S372">
            <v>349</v>
          </cell>
          <cell r="W372" t="str">
            <v>No</v>
          </cell>
          <cell r="X372" t="str">
            <v>No</v>
          </cell>
          <cell r="Y372" t="str">
            <v>No</v>
          </cell>
          <cell r="AA372" t="str">
            <v>Yes</v>
          </cell>
          <cell r="AB372">
            <v>0.21</v>
          </cell>
          <cell r="AC372">
            <v>18.649999999999999</v>
          </cell>
          <cell r="AD372">
            <v>18.71</v>
          </cell>
          <cell r="AE372">
            <v>13.294433120000001</v>
          </cell>
          <cell r="AF372">
            <v>13.70023905</v>
          </cell>
        </row>
        <row r="373">
          <cell r="C373" t="str">
            <v>Czech Republic</v>
          </cell>
          <cell r="D373" t="str">
            <v>Rio Media [Czech Republic]</v>
          </cell>
          <cell r="E373" t="str">
            <v>FTTH</v>
          </cell>
          <cell r="F373" t="str">
            <v>High Data</v>
          </cell>
          <cell r="G373" t="str">
            <v>Up to</v>
          </cell>
          <cell r="H373">
            <v>50</v>
          </cell>
          <cell r="I373" t="str">
            <v>Mbps</v>
          </cell>
          <cell r="J373">
            <v>50</v>
          </cell>
          <cell r="K373">
            <v>50</v>
          </cell>
          <cell r="L373" t="str">
            <v>Mbps</v>
          </cell>
          <cell r="P373" t="str">
            <v>CZK</v>
          </cell>
          <cell r="Q373" t="str">
            <v>?</v>
          </cell>
          <cell r="R373">
            <v>0</v>
          </cell>
          <cell r="S373">
            <v>349</v>
          </cell>
          <cell r="W373" t="str">
            <v>No</v>
          </cell>
          <cell r="X373" t="str">
            <v>No</v>
          </cell>
          <cell r="Y373" t="str">
            <v>No</v>
          </cell>
          <cell r="AA373" t="str">
            <v>Yes</v>
          </cell>
          <cell r="AB373">
            <v>0.21</v>
          </cell>
          <cell r="AC373">
            <v>18.649999999999999</v>
          </cell>
          <cell r="AD373">
            <v>18.71</v>
          </cell>
          <cell r="AE373">
            <v>13.294433120000001</v>
          </cell>
          <cell r="AF373">
            <v>13.70023905</v>
          </cell>
        </row>
        <row r="374">
          <cell r="C374" t="str">
            <v>Czech Republic</v>
          </cell>
          <cell r="D374" t="str">
            <v>Rio Media [Czech Republic]</v>
          </cell>
          <cell r="E374" t="str">
            <v>FTTH</v>
          </cell>
          <cell r="F374" t="str">
            <v>Extra Data</v>
          </cell>
          <cell r="G374" t="str">
            <v>Up to</v>
          </cell>
          <cell r="H374">
            <v>100</v>
          </cell>
          <cell r="I374" t="str">
            <v>Mbps</v>
          </cell>
          <cell r="J374">
            <v>100</v>
          </cell>
          <cell r="K374">
            <v>100</v>
          </cell>
          <cell r="L374" t="str">
            <v>Mbps</v>
          </cell>
          <cell r="P374" t="str">
            <v>CZK</v>
          </cell>
          <cell r="Q374" t="str">
            <v>?</v>
          </cell>
          <cell r="R374">
            <v>0</v>
          </cell>
          <cell r="S374">
            <v>649</v>
          </cell>
          <cell r="W374" t="str">
            <v>No</v>
          </cell>
          <cell r="X374" t="str">
            <v>No</v>
          </cell>
          <cell r="Y374" t="str">
            <v>No</v>
          </cell>
          <cell r="AA374" t="str">
            <v>Yes</v>
          </cell>
          <cell r="AB374">
            <v>0.21</v>
          </cell>
          <cell r="AC374">
            <v>18.649999999999999</v>
          </cell>
          <cell r="AD374">
            <v>34.799999999999997</v>
          </cell>
          <cell r="AE374">
            <v>13.294433120000001</v>
          </cell>
          <cell r="AF374">
            <v>13.70023905</v>
          </cell>
        </row>
        <row r="375">
          <cell r="C375" t="str">
            <v>Czech Republic</v>
          </cell>
          <cell r="D375" t="str">
            <v>Telefonica O2 [Czech Republic]</v>
          </cell>
          <cell r="E375" t="str">
            <v>xDSL</v>
          </cell>
          <cell r="F375" t="str">
            <v>Start</v>
          </cell>
          <cell r="G375" t="str">
            <v>Up to</v>
          </cell>
          <cell r="H375">
            <v>2</v>
          </cell>
          <cell r="I375" t="str">
            <v>Mbps</v>
          </cell>
          <cell r="J375">
            <v>2</v>
          </cell>
          <cell r="K375">
            <v>0.25</v>
          </cell>
          <cell r="L375" t="str">
            <v>Mbps</v>
          </cell>
          <cell r="P375" t="str">
            <v>CZK</v>
          </cell>
          <cell r="Q375">
            <v>210</v>
          </cell>
          <cell r="R375">
            <v>984</v>
          </cell>
          <cell r="S375">
            <v>353</v>
          </cell>
          <cell r="V375">
            <v>12</v>
          </cell>
          <cell r="W375" t="str">
            <v>No</v>
          </cell>
          <cell r="X375" t="str">
            <v>No</v>
          </cell>
          <cell r="Y375" t="str">
            <v>No</v>
          </cell>
          <cell r="AA375" t="str">
            <v>Yes</v>
          </cell>
          <cell r="AB375">
            <v>0.21</v>
          </cell>
          <cell r="AC375">
            <v>18.649999999999999</v>
          </cell>
          <cell r="AD375">
            <v>18.93</v>
          </cell>
          <cell r="AE375">
            <v>13.294433120000001</v>
          </cell>
          <cell r="AF375">
            <v>13.70023905</v>
          </cell>
        </row>
        <row r="376">
          <cell r="C376" t="str">
            <v>Czech Republic</v>
          </cell>
          <cell r="D376" t="str">
            <v>Telefonica O2 [Czech Republic]</v>
          </cell>
          <cell r="E376" t="str">
            <v>xDSL</v>
          </cell>
          <cell r="F376" t="str">
            <v>Optimal</v>
          </cell>
          <cell r="G376" t="str">
            <v>Up to</v>
          </cell>
          <cell r="H376">
            <v>20</v>
          </cell>
          <cell r="I376" t="str">
            <v>Mbps</v>
          </cell>
          <cell r="J376">
            <v>20</v>
          </cell>
          <cell r="K376">
            <v>2</v>
          </cell>
          <cell r="L376" t="str">
            <v>Mbps</v>
          </cell>
          <cell r="P376" t="str">
            <v>CZK</v>
          </cell>
          <cell r="Q376">
            <v>210</v>
          </cell>
          <cell r="R376">
            <v>984</v>
          </cell>
          <cell r="S376">
            <v>505</v>
          </cell>
          <cell r="V376">
            <v>12</v>
          </cell>
          <cell r="W376" t="str">
            <v>No</v>
          </cell>
          <cell r="X376" t="str">
            <v>No</v>
          </cell>
          <cell r="Y376" t="str">
            <v>No</v>
          </cell>
          <cell r="AA376" t="str">
            <v>Yes</v>
          </cell>
          <cell r="AB376">
            <v>0.21</v>
          </cell>
          <cell r="AC376">
            <v>18.649999999999999</v>
          </cell>
          <cell r="AD376">
            <v>27.08</v>
          </cell>
          <cell r="AE376">
            <v>13.294433120000001</v>
          </cell>
          <cell r="AF376">
            <v>13.70023905</v>
          </cell>
        </row>
        <row r="377">
          <cell r="C377" t="str">
            <v>Czech Republic</v>
          </cell>
          <cell r="D377" t="str">
            <v>Telefonica O2 [Czech Republic]</v>
          </cell>
          <cell r="E377" t="str">
            <v>xDSL</v>
          </cell>
          <cell r="F377" t="str">
            <v>Aktiv</v>
          </cell>
          <cell r="G377" t="str">
            <v>Up to</v>
          </cell>
          <cell r="H377">
            <v>40</v>
          </cell>
          <cell r="I377" t="str">
            <v>Mbps</v>
          </cell>
          <cell r="J377">
            <v>40</v>
          </cell>
          <cell r="K377">
            <v>2</v>
          </cell>
          <cell r="L377" t="str">
            <v>Mbps</v>
          </cell>
          <cell r="P377" t="str">
            <v>CZK</v>
          </cell>
          <cell r="Q377">
            <v>210</v>
          </cell>
          <cell r="R377">
            <v>984</v>
          </cell>
          <cell r="S377">
            <v>606</v>
          </cell>
          <cell r="V377">
            <v>12</v>
          </cell>
          <cell r="W377" t="str">
            <v>No</v>
          </cell>
          <cell r="X377" t="str">
            <v>No</v>
          </cell>
          <cell r="Y377" t="str">
            <v>No</v>
          </cell>
          <cell r="AA377" t="str">
            <v>Yes</v>
          </cell>
          <cell r="AB377">
            <v>0.21</v>
          </cell>
          <cell r="AC377">
            <v>18.649999999999999</v>
          </cell>
          <cell r="AD377">
            <v>32.49</v>
          </cell>
          <cell r="AE377">
            <v>13.294433120000001</v>
          </cell>
          <cell r="AF377">
            <v>13.70023905</v>
          </cell>
        </row>
        <row r="378">
          <cell r="C378" t="str">
            <v>Denmark</v>
          </cell>
          <cell r="D378" t="str">
            <v>Fullrate [Denmark]</v>
          </cell>
          <cell r="E378" t="str">
            <v>xDSL</v>
          </cell>
          <cell r="F378" t="str">
            <v>Up to 10/1 Mbps</v>
          </cell>
          <cell r="G378" t="str">
            <v>Up to</v>
          </cell>
          <cell r="H378">
            <v>10</v>
          </cell>
          <cell r="I378" t="str">
            <v>Mbps</v>
          </cell>
          <cell r="J378">
            <v>10</v>
          </cell>
          <cell r="K378">
            <v>1</v>
          </cell>
          <cell r="L378" t="str">
            <v>Mbps</v>
          </cell>
          <cell r="P378" t="str">
            <v>DKK</v>
          </cell>
          <cell r="Q378">
            <v>398</v>
          </cell>
          <cell r="R378">
            <v>0</v>
          </cell>
          <cell r="S378">
            <v>199</v>
          </cell>
          <cell r="T378">
            <v>0</v>
          </cell>
          <cell r="U378">
            <v>2</v>
          </cell>
          <cell r="V378">
            <v>6</v>
          </cell>
          <cell r="W378" t="str">
            <v>No</v>
          </cell>
          <cell r="X378" t="str">
            <v>No</v>
          </cell>
          <cell r="Y378" t="str">
            <v>Yes</v>
          </cell>
          <cell r="AA378" t="str">
            <v>Yes</v>
          </cell>
          <cell r="AB378">
            <v>0.25</v>
          </cell>
          <cell r="AC378">
            <v>5.53</v>
          </cell>
          <cell r="AD378">
            <v>35.99</v>
          </cell>
          <cell r="AE378">
            <v>7.632649604</v>
          </cell>
          <cell r="AF378">
            <v>7.7364671239999998</v>
          </cell>
        </row>
        <row r="379">
          <cell r="C379" t="str">
            <v>Denmark</v>
          </cell>
          <cell r="D379" t="str">
            <v>Fullrate [Denmark]</v>
          </cell>
          <cell r="E379" t="str">
            <v>xDSL</v>
          </cell>
          <cell r="F379" t="str">
            <v>Up to 20/1 Mbps</v>
          </cell>
          <cell r="G379" t="str">
            <v>Up to</v>
          </cell>
          <cell r="H379">
            <v>20</v>
          </cell>
          <cell r="I379" t="str">
            <v>Mbps</v>
          </cell>
          <cell r="J379">
            <v>20</v>
          </cell>
          <cell r="K379">
            <v>2</v>
          </cell>
          <cell r="L379" t="str">
            <v>Mbps</v>
          </cell>
          <cell r="P379" t="str">
            <v>DKK</v>
          </cell>
          <cell r="Q379">
            <v>398</v>
          </cell>
          <cell r="R379">
            <v>0</v>
          </cell>
          <cell r="S379">
            <v>249</v>
          </cell>
          <cell r="V379">
            <v>6</v>
          </cell>
          <cell r="W379" t="str">
            <v>No</v>
          </cell>
          <cell r="X379" t="str">
            <v>No</v>
          </cell>
          <cell r="Y379" t="str">
            <v>Yes</v>
          </cell>
          <cell r="AA379" t="str">
            <v>Yes</v>
          </cell>
          <cell r="AB379">
            <v>0.25</v>
          </cell>
          <cell r="AC379">
            <v>5.53</v>
          </cell>
          <cell r="AD379">
            <v>45.03</v>
          </cell>
          <cell r="AE379">
            <v>7.632649604</v>
          </cell>
          <cell r="AF379">
            <v>7.7364671239999998</v>
          </cell>
        </row>
        <row r="380">
          <cell r="C380" t="str">
            <v>Denmark</v>
          </cell>
          <cell r="D380" t="str">
            <v>Fullrate [Denmark]</v>
          </cell>
          <cell r="E380" t="str">
            <v>xDSL</v>
          </cell>
          <cell r="F380" t="str">
            <v>Up to 35/5 Mbps</v>
          </cell>
          <cell r="G380" t="str">
            <v>Up to</v>
          </cell>
          <cell r="H380">
            <v>35</v>
          </cell>
          <cell r="I380" t="str">
            <v>Mbps</v>
          </cell>
          <cell r="J380">
            <v>35</v>
          </cell>
          <cell r="K380">
            <v>5</v>
          </cell>
          <cell r="L380" t="str">
            <v>Mbps</v>
          </cell>
          <cell r="P380" t="str">
            <v>DKK</v>
          </cell>
          <cell r="Q380">
            <v>398</v>
          </cell>
          <cell r="R380">
            <v>0</v>
          </cell>
          <cell r="S380">
            <v>279</v>
          </cell>
          <cell r="V380">
            <v>6</v>
          </cell>
          <cell r="W380" t="str">
            <v>No</v>
          </cell>
          <cell r="X380" t="str">
            <v>No</v>
          </cell>
          <cell r="Y380" t="str">
            <v>Yes</v>
          </cell>
          <cell r="AA380" t="str">
            <v>Yes</v>
          </cell>
          <cell r="AB380">
            <v>0.25</v>
          </cell>
          <cell r="AC380">
            <v>5.53</v>
          </cell>
          <cell r="AD380">
            <v>50.45</v>
          </cell>
          <cell r="AE380">
            <v>7.632649604</v>
          </cell>
          <cell r="AF380">
            <v>7.7364671239999998</v>
          </cell>
        </row>
        <row r="381">
          <cell r="C381" t="str">
            <v>Denmark</v>
          </cell>
          <cell r="D381" t="str">
            <v>Fullrate [Denmark]</v>
          </cell>
          <cell r="E381" t="str">
            <v>xDSL</v>
          </cell>
          <cell r="F381" t="str">
            <v>Up to 50/10 Mbit</v>
          </cell>
          <cell r="G381" t="str">
            <v>Up to</v>
          </cell>
          <cell r="H381">
            <v>50</v>
          </cell>
          <cell r="I381" t="str">
            <v>Mbps</v>
          </cell>
          <cell r="J381">
            <v>50</v>
          </cell>
          <cell r="K381">
            <v>5</v>
          </cell>
          <cell r="L381" t="str">
            <v>Mbps</v>
          </cell>
          <cell r="P381" t="str">
            <v>DKK</v>
          </cell>
          <cell r="Q381">
            <v>398</v>
          </cell>
          <cell r="R381">
            <v>0</v>
          </cell>
          <cell r="S381">
            <v>299</v>
          </cell>
          <cell r="V381">
            <v>6</v>
          </cell>
          <cell r="W381" t="str">
            <v>No</v>
          </cell>
          <cell r="X381" t="str">
            <v>No</v>
          </cell>
          <cell r="Y381" t="str">
            <v>Yes</v>
          </cell>
          <cell r="AA381" t="str">
            <v>Yes</v>
          </cell>
          <cell r="AB381">
            <v>0.25</v>
          </cell>
          <cell r="AC381">
            <v>5.53</v>
          </cell>
          <cell r="AD381">
            <v>54.07</v>
          </cell>
          <cell r="AE381">
            <v>7.632649604</v>
          </cell>
          <cell r="AF381">
            <v>7.7364671239999998</v>
          </cell>
        </row>
        <row r="382">
          <cell r="C382" t="str">
            <v>Denmark</v>
          </cell>
          <cell r="D382" t="str">
            <v>TDC [Denmark]</v>
          </cell>
          <cell r="E382" t="str">
            <v>xDSL</v>
          </cell>
          <cell r="F382" t="str">
            <v>TDC Broadband</v>
          </cell>
          <cell r="G382" t="str">
            <v>Up to</v>
          </cell>
          <cell r="H382">
            <v>30</v>
          </cell>
          <cell r="I382" t="str">
            <v>Mbps</v>
          </cell>
          <cell r="J382">
            <v>30</v>
          </cell>
          <cell r="P382" t="str">
            <v>DKK</v>
          </cell>
          <cell r="Q382">
            <v>99</v>
          </cell>
          <cell r="R382">
            <v>0</v>
          </cell>
          <cell r="S382">
            <v>259</v>
          </cell>
          <cell r="T382">
            <v>99</v>
          </cell>
          <cell r="U382">
            <v>1</v>
          </cell>
          <cell r="W382" t="str">
            <v>No</v>
          </cell>
          <cell r="X382" t="str">
            <v>No</v>
          </cell>
          <cell r="Y382" t="str">
            <v>No</v>
          </cell>
          <cell r="AA382" t="str">
            <v>Yes</v>
          </cell>
          <cell r="AB382">
            <v>0.25</v>
          </cell>
          <cell r="AC382">
            <v>5.53</v>
          </cell>
          <cell r="AD382">
            <v>46.84</v>
          </cell>
          <cell r="AE382">
            <v>7.632649604</v>
          </cell>
          <cell r="AF382">
            <v>7.7364671239999998</v>
          </cell>
        </row>
        <row r="383">
          <cell r="C383" t="str">
            <v>Denmark</v>
          </cell>
          <cell r="D383" t="str">
            <v>Telenor Denmark [Denmark]</v>
          </cell>
          <cell r="E383" t="str">
            <v>ADSL</v>
          </cell>
          <cell r="F383" t="str">
            <v>Broadband M</v>
          </cell>
          <cell r="G383" t="str">
            <v>Up to</v>
          </cell>
          <cell r="H383">
            <v>10</v>
          </cell>
          <cell r="I383" t="str">
            <v>Mbps</v>
          </cell>
          <cell r="J383">
            <v>10</v>
          </cell>
          <cell r="K383">
            <v>1</v>
          </cell>
          <cell r="L383" t="str">
            <v>Mbps</v>
          </cell>
          <cell r="P383" t="str">
            <v>DKK</v>
          </cell>
          <cell r="Q383">
            <v>99</v>
          </cell>
          <cell r="R383">
            <v>0</v>
          </cell>
          <cell r="S383">
            <v>199</v>
          </cell>
          <cell r="W383" t="str">
            <v>No</v>
          </cell>
          <cell r="X383" t="str">
            <v>No</v>
          </cell>
          <cell r="Y383" t="str">
            <v>Yes</v>
          </cell>
          <cell r="AA383" t="str">
            <v>Yes</v>
          </cell>
          <cell r="AB383">
            <v>0.25</v>
          </cell>
          <cell r="AC383">
            <v>5.53</v>
          </cell>
          <cell r="AD383">
            <v>35.99</v>
          </cell>
          <cell r="AE383">
            <v>7.632649604</v>
          </cell>
          <cell r="AF383">
            <v>7.7364671239999998</v>
          </cell>
        </row>
        <row r="384">
          <cell r="C384" t="str">
            <v>Denmark</v>
          </cell>
          <cell r="D384" t="str">
            <v>Telenor Denmark [Denmark]</v>
          </cell>
          <cell r="E384" t="str">
            <v>ADSL</v>
          </cell>
          <cell r="F384" t="str">
            <v>Broadband L</v>
          </cell>
          <cell r="G384" t="str">
            <v>Up to</v>
          </cell>
          <cell r="H384">
            <v>20</v>
          </cell>
          <cell r="I384" t="str">
            <v>Mbps</v>
          </cell>
          <cell r="J384">
            <v>20</v>
          </cell>
          <cell r="K384">
            <v>2</v>
          </cell>
          <cell r="L384" t="str">
            <v>Mbps</v>
          </cell>
          <cell r="P384" t="str">
            <v>DKK</v>
          </cell>
          <cell r="Q384">
            <v>99</v>
          </cell>
          <cell r="R384">
            <v>0</v>
          </cell>
          <cell r="S384">
            <v>249</v>
          </cell>
          <cell r="W384" t="str">
            <v>No</v>
          </cell>
          <cell r="X384" t="str">
            <v>No</v>
          </cell>
          <cell r="Y384" t="str">
            <v>Yes</v>
          </cell>
          <cell r="AA384" t="str">
            <v>Yes</v>
          </cell>
          <cell r="AB384">
            <v>0.25</v>
          </cell>
          <cell r="AC384">
            <v>5.53</v>
          </cell>
          <cell r="AD384">
            <v>45.03</v>
          </cell>
          <cell r="AE384">
            <v>7.632649604</v>
          </cell>
          <cell r="AF384">
            <v>7.7364671239999998</v>
          </cell>
        </row>
        <row r="385">
          <cell r="C385" t="str">
            <v>Denmark</v>
          </cell>
          <cell r="D385" t="str">
            <v>Telenor Denmark [Denmark]</v>
          </cell>
          <cell r="E385" t="str">
            <v>VDSL</v>
          </cell>
          <cell r="F385" t="str">
            <v>Broadband XL</v>
          </cell>
          <cell r="G385" t="str">
            <v>Up to</v>
          </cell>
          <cell r="H385">
            <v>30</v>
          </cell>
          <cell r="I385" t="str">
            <v>Mbps</v>
          </cell>
          <cell r="J385">
            <v>30</v>
          </cell>
          <cell r="K385">
            <v>5</v>
          </cell>
          <cell r="L385" t="str">
            <v>Mbps</v>
          </cell>
          <cell r="P385" t="str">
            <v>DKK</v>
          </cell>
          <cell r="Q385">
            <v>99</v>
          </cell>
          <cell r="R385">
            <v>0</v>
          </cell>
          <cell r="S385">
            <v>269</v>
          </cell>
          <cell r="W385" t="str">
            <v>No</v>
          </cell>
          <cell r="X385" t="str">
            <v>No</v>
          </cell>
          <cell r="Y385" t="str">
            <v>Yes</v>
          </cell>
          <cell r="AA385" t="str">
            <v>Yes</v>
          </cell>
          <cell r="AB385">
            <v>0.25</v>
          </cell>
          <cell r="AC385">
            <v>5.53</v>
          </cell>
          <cell r="AD385">
            <v>48.64</v>
          </cell>
          <cell r="AE385">
            <v>7.632649604</v>
          </cell>
          <cell r="AF385">
            <v>7.7364671239999998</v>
          </cell>
        </row>
        <row r="386">
          <cell r="C386" t="str">
            <v>Denmark</v>
          </cell>
          <cell r="D386" t="str">
            <v>Telenor Denmark [Denmark]</v>
          </cell>
          <cell r="E386" t="str">
            <v>VDSL</v>
          </cell>
          <cell r="F386" t="str">
            <v>Broadband XXL</v>
          </cell>
          <cell r="G386" t="str">
            <v>Up to</v>
          </cell>
          <cell r="H386">
            <v>50</v>
          </cell>
          <cell r="I386" t="str">
            <v>Mbps</v>
          </cell>
          <cell r="J386">
            <v>50</v>
          </cell>
          <cell r="K386">
            <v>10</v>
          </cell>
          <cell r="L386" t="str">
            <v>Mbps</v>
          </cell>
          <cell r="P386" t="str">
            <v>DKK</v>
          </cell>
          <cell r="Q386">
            <v>99</v>
          </cell>
          <cell r="R386">
            <v>0</v>
          </cell>
          <cell r="S386">
            <v>329</v>
          </cell>
          <cell r="W386" t="str">
            <v>No</v>
          </cell>
          <cell r="X386" t="str">
            <v>No</v>
          </cell>
          <cell r="Y386" t="str">
            <v>Yes</v>
          </cell>
          <cell r="AA386" t="str">
            <v>Yes</v>
          </cell>
          <cell r="AB386">
            <v>0.25</v>
          </cell>
          <cell r="AC386">
            <v>5.53</v>
          </cell>
          <cell r="AD386">
            <v>59.49</v>
          </cell>
          <cell r="AE386">
            <v>7.632649604</v>
          </cell>
          <cell r="AF386">
            <v>7.7364671239999998</v>
          </cell>
        </row>
        <row r="387">
          <cell r="C387" t="str">
            <v>Denmark</v>
          </cell>
          <cell r="D387" t="str">
            <v>Telia-Stofa [Denmark]</v>
          </cell>
          <cell r="E387" t="str">
            <v>Cable</v>
          </cell>
          <cell r="F387" t="str">
            <v>High Speed Broadband</v>
          </cell>
          <cell r="H387">
            <v>150</v>
          </cell>
          <cell r="I387" t="str">
            <v>Mbps</v>
          </cell>
          <cell r="J387">
            <v>150</v>
          </cell>
          <cell r="K387">
            <v>15</v>
          </cell>
          <cell r="L387" t="str">
            <v>Mbps</v>
          </cell>
          <cell r="M387">
            <v>2500</v>
          </cell>
          <cell r="N387" t="str">
            <v>GB</v>
          </cell>
          <cell r="O387">
            <v>2500</v>
          </cell>
          <cell r="P387" t="str">
            <v>DKK</v>
          </cell>
          <cell r="Q387">
            <v>99</v>
          </cell>
          <cell r="R387">
            <v>0</v>
          </cell>
          <cell r="S387">
            <v>419</v>
          </cell>
          <cell r="V387">
            <v>1</v>
          </cell>
          <cell r="W387" t="str">
            <v>No</v>
          </cell>
          <cell r="X387" t="str">
            <v>No</v>
          </cell>
          <cell r="Y387" t="str">
            <v>No</v>
          </cell>
          <cell r="AA387" t="str">
            <v>Yes</v>
          </cell>
          <cell r="AB387">
            <v>0.25</v>
          </cell>
          <cell r="AC387">
            <v>5.53</v>
          </cell>
          <cell r="AD387">
            <v>75.77</v>
          </cell>
          <cell r="AE387">
            <v>7.632649604</v>
          </cell>
          <cell r="AF387">
            <v>7.7364671239999998</v>
          </cell>
        </row>
        <row r="388">
          <cell r="C388" t="str">
            <v>Denmark</v>
          </cell>
          <cell r="D388" t="str">
            <v>Telia-Stofa [Denmark]</v>
          </cell>
          <cell r="E388" t="str">
            <v>Cable</v>
          </cell>
          <cell r="F388" t="str">
            <v>High Speed Broadband</v>
          </cell>
          <cell r="H388">
            <v>60</v>
          </cell>
          <cell r="I388" t="str">
            <v>Mbps</v>
          </cell>
          <cell r="J388">
            <v>60</v>
          </cell>
          <cell r="K388">
            <v>10</v>
          </cell>
          <cell r="L388" t="str">
            <v>Mbps</v>
          </cell>
          <cell r="M388">
            <v>1200</v>
          </cell>
          <cell r="N388" t="str">
            <v>GB</v>
          </cell>
          <cell r="O388">
            <v>1200</v>
          </cell>
          <cell r="P388" t="str">
            <v>DKK</v>
          </cell>
          <cell r="Q388">
            <v>99</v>
          </cell>
          <cell r="R388">
            <v>0</v>
          </cell>
          <cell r="S388">
            <v>349</v>
          </cell>
          <cell r="V388">
            <v>1</v>
          </cell>
          <cell r="W388" t="str">
            <v>No</v>
          </cell>
          <cell r="X388" t="str">
            <v>No</v>
          </cell>
          <cell r="Y388" t="str">
            <v>No</v>
          </cell>
          <cell r="AA388" t="str">
            <v>Yes</v>
          </cell>
          <cell r="AB388">
            <v>0.25</v>
          </cell>
          <cell r="AC388">
            <v>5.53</v>
          </cell>
          <cell r="AD388">
            <v>63.11</v>
          </cell>
          <cell r="AE388">
            <v>7.632649604</v>
          </cell>
          <cell r="AF388">
            <v>7.7364671239999998</v>
          </cell>
        </row>
        <row r="389">
          <cell r="C389" t="str">
            <v>Denmark</v>
          </cell>
          <cell r="D389" t="str">
            <v>Telia-Stofa [Denmark]</v>
          </cell>
          <cell r="E389" t="str">
            <v>Cable</v>
          </cell>
          <cell r="F389" t="str">
            <v>High Speed Broadband</v>
          </cell>
          <cell r="H389">
            <v>40</v>
          </cell>
          <cell r="I389" t="str">
            <v>Mbps</v>
          </cell>
          <cell r="J389">
            <v>40</v>
          </cell>
          <cell r="K389">
            <v>5</v>
          </cell>
          <cell r="L389" t="str">
            <v>Mbps</v>
          </cell>
          <cell r="M389">
            <v>800</v>
          </cell>
          <cell r="N389" t="str">
            <v>GB</v>
          </cell>
          <cell r="O389">
            <v>800</v>
          </cell>
          <cell r="P389" t="str">
            <v>DKK</v>
          </cell>
          <cell r="Q389">
            <v>99</v>
          </cell>
          <cell r="R389">
            <v>0</v>
          </cell>
          <cell r="S389">
            <v>269</v>
          </cell>
          <cell r="V389">
            <v>1</v>
          </cell>
          <cell r="W389" t="str">
            <v>No</v>
          </cell>
          <cell r="X389" t="str">
            <v>No</v>
          </cell>
          <cell r="Y389" t="str">
            <v>No</v>
          </cell>
          <cell r="AA389" t="str">
            <v>Yes</v>
          </cell>
          <cell r="AB389">
            <v>0.25</v>
          </cell>
          <cell r="AC389">
            <v>5.53</v>
          </cell>
          <cell r="AD389">
            <v>48.64</v>
          </cell>
          <cell r="AE389">
            <v>7.632649604</v>
          </cell>
          <cell r="AF389">
            <v>7.7364671239999998</v>
          </cell>
        </row>
        <row r="390">
          <cell r="C390" t="str">
            <v>Denmark</v>
          </cell>
          <cell r="D390" t="str">
            <v>Telia-Stofa [Denmark]</v>
          </cell>
          <cell r="E390" t="str">
            <v>Cable</v>
          </cell>
          <cell r="F390" t="str">
            <v>High Speed Broadband</v>
          </cell>
          <cell r="H390">
            <v>20</v>
          </cell>
          <cell r="I390" t="str">
            <v>Mbps</v>
          </cell>
          <cell r="J390">
            <v>20</v>
          </cell>
          <cell r="K390">
            <v>3</v>
          </cell>
          <cell r="L390" t="str">
            <v>Mbps</v>
          </cell>
          <cell r="M390">
            <v>400</v>
          </cell>
          <cell r="N390" t="str">
            <v>GB</v>
          </cell>
          <cell r="O390">
            <v>400</v>
          </cell>
          <cell r="P390" t="str">
            <v>DKK</v>
          </cell>
          <cell r="Q390">
            <v>99</v>
          </cell>
          <cell r="R390">
            <v>0</v>
          </cell>
          <cell r="S390">
            <v>189</v>
          </cell>
          <cell r="V390">
            <v>1</v>
          </cell>
          <cell r="W390" t="str">
            <v>No</v>
          </cell>
          <cell r="X390" t="str">
            <v>No</v>
          </cell>
          <cell r="Y390" t="str">
            <v>No</v>
          </cell>
          <cell r="AA390" t="str">
            <v>Yes</v>
          </cell>
          <cell r="AB390">
            <v>0.25</v>
          </cell>
          <cell r="AC390">
            <v>5.53</v>
          </cell>
          <cell r="AD390">
            <v>34.18</v>
          </cell>
          <cell r="AE390">
            <v>7.632649604</v>
          </cell>
          <cell r="AF390">
            <v>7.7364671239999998</v>
          </cell>
        </row>
        <row r="391">
          <cell r="C391" t="str">
            <v>Denmark</v>
          </cell>
          <cell r="D391" t="str">
            <v>You see [Denmark]</v>
          </cell>
          <cell r="E391" t="str">
            <v>Cable</v>
          </cell>
          <cell r="F391" t="str">
            <v>15 Mbit/3 Mbit</v>
          </cell>
          <cell r="H391">
            <v>15</v>
          </cell>
          <cell r="I391" t="str">
            <v>Mbps</v>
          </cell>
          <cell r="J391">
            <v>15</v>
          </cell>
          <cell r="K391">
            <v>3</v>
          </cell>
          <cell r="L391" t="str">
            <v>Mbps</v>
          </cell>
          <cell r="M391">
            <v>200</v>
          </cell>
          <cell r="N391" t="str">
            <v>GB</v>
          </cell>
          <cell r="O391">
            <v>200</v>
          </cell>
          <cell r="P391" t="str">
            <v>DKK</v>
          </cell>
          <cell r="Q391">
            <v>100</v>
          </cell>
          <cell r="R391">
            <v>0</v>
          </cell>
          <cell r="S391">
            <v>219</v>
          </cell>
          <cell r="W391" t="str">
            <v>No</v>
          </cell>
          <cell r="X391" t="str">
            <v>No</v>
          </cell>
          <cell r="Y391" t="str">
            <v>No</v>
          </cell>
          <cell r="AA391" t="str">
            <v>Yes</v>
          </cell>
          <cell r="AB391">
            <v>0.25</v>
          </cell>
          <cell r="AC391">
            <v>5.53</v>
          </cell>
          <cell r="AD391">
            <v>39.6</v>
          </cell>
          <cell r="AE391">
            <v>7.632649604</v>
          </cell>
          <cell r="AF391">
            <v>7.7364671239999998</v>
          </cell>
        </row>
        <row r="392">
          <cell r="C392" t="str">
            <v>Denmark</v>
          </cell>
          <cell r="D392" t="str">
            <v>You see [Denmark]</v>
          </cell>
          <cell r="E392" t="str">
            <v>Cable</v>
          </cell>
          <cell r="F392" t="str">
            <v>30 Mbit/6 Mbit</v>
          </cell>
          <cell r="H392">
            <v>30</v>
          </cell>
          <cell r="I392" t="str">
            <v>Mbps</v>
          </cell>
          <cell r="J392">
            <v>30</v>
          </cell>
          <cell r="K392">
            <v>6</v>
          </cell>
          <cell r="L392" t="str">
            <v>Mbps</v>
          </cell>
          <cell r="M392">
            <v>600</v>
          </cell>
          <cell r="N392" t="str">
            <v>GB</v>
          </cell>
          <cell r="O392">
            <v>600</v>
          </cell>
          <cell r="P392" t="str">
            <v>DKK</v>
          </cell>
          <cell r="Q392">
            <v>100</v>
          </cell>
          <cell r="R392">
            <v>0</v>
          </cell>
          <cell r="S392">
            <v>269</v>
          </cell>
          <cell r="W392" t="str">
            <v>No</v>
          </cell>
          <cell r="X392" t="str">
            <v>No</v>
          </cell>
          <cell r="Y392" t="str">
            <v>No</v>
          </cell>
          <cell r="AA392" t="str">
            <v>Yes</v>
          </cell>
          <cell r="AB392">
            <v>0.25</v>
          </cell>
          <cell r="AC392">
            <v>5.53</v>
          </cell>
          <cell r="AD392">
            <v>48.64</v>
          </cell>
          <cell r="AE392">
            <v>7.632649604</v>
          </cell>
          <cell r="AF392">
            <v>7.7364671239999998</v>
          </cell>
        </row>
        <row r="393">
          <cell r="C393" t="str">
            <v>Denmark</v>
          </cell>
          <cell r="D393" t="str">
            <v>You see [Denmark]</v>
          </cell>
          <cell r="E393" t="str">
            <v>Cable</v>
          </cell>
          <cell r="F393" t="str">
            <v>60 Mbit/12 Mbit</v>
          </cell>
          <cell r="H393">
            <v>60</v>
          </cell>
          <cell r="I393" t="str">
            <v>Mbps</v>
          </cell>
          <cell r="J393">
            <v>60</v>
          </cell>
          <cell r="K393">
            <v>12</v>
          </cell>
          <cell r="L393" t="str">
            <v>Mbps</v>
          </cell>
          <cell r="M393">
            <v>1000</v>
          </cell>
          <cell r="N393" t="str">
            <v>GB</v>
          </cell>
          <cell r="O393">
            <v>1000</v>
          </cell>
          <cell r="P393" t="str">
            <v>DKK</v>
          </cell>
          <cell r="Q393">
            <v>100</v>
          </cell>
          <cell r="R393">
            <v>0</v>
          </cell>
          <cell r="S393">
            <v>299</v>
          </cell>
          <cell r="W393" t="str">
            <v>No</v>
          </cell>
          <cell r="X393" t="str">
            <v>No</v>
          </cell>
          <cell r="Y393" t="str">
            <v>No</v>
          </cell>
          <cell r="AA393" t="str">
            <v>Yes</v>
          </cell>
          <cell r="AB393">
            <v>0.25</v>
          </cell>
          <cell r="AC393">
            <v>5.53</v>
          </cell>
          <cell r="AD393">
            <v>54.07</v>
          </cell>
          <cell r="AE393">
            <v>7.632649604</v>
          </cell>
          <cell r="AF393">
            <v>7.7364671239999998</v>
          </cell>
        </row>
        <row r="394">
          <cell r="C394" t="str">
            <v>Denmark</v>
          </cell>
          <cell r="D394" t="str">
            <v>You see [Denmark]</v>
          </cell>
          <cell r="E394" t="str">
            <v>Cable</v>
          </cell>
          <cell r="F394" t="str">
            <v>100 Mbit/20 Mbit</v>
          </cell>
          <cell r="H394">
            <v>100</v>
          </cell>
          <cell r="I394" t="str">
            <v>Mbps</v>
          </cell>
          <cell r="J394">
            <v>100</v>
          </cell>
          <cell r="K394">
            <v>20</v>
          </cell>
          <cell r="L394" t="str">
            <v>Mbps</v>
          </cell>
          <cell r="M394">
            <v>2000</v>
          </cell>
          <cell r="N394" t="str">
            <v>GB</v>
          </cell>
          <cell r="O394">
            <v>2000</v>
          </cell>
          <cell r="P394" t="str">
            <v>DKK</v>
          </cell>
          <cell r="Q394">
            <v>100</v>
          </cell>
          <cell r="R394">
            <v>0</v>
          </cell>
          <cell r="S394">
            <v>399</v>
          </cell>
          <cell r="W394" t="str">
            <v>No</v>
          </cell>
          <cell r="X394" t="str">
            <v>No</v>
          </cell>
          <cell r="Y394" t="str">
            <v>No</v>
          </cell>
          <cell r="AA394" t="str">
            <v>Yes</v>
          </cell>
          <cell r="AB394">
            <v>0.25</v>
          </cell>
          <cell r="AC394">
            <v>5.53</v>
          </cell>
          <cell r="AD394">
            <v>72.150000000000006</v>
          </cell>
          <cell r="AE394">
            <v>7.632649604</v>
          </cell>
          <cell r="AF394">
            <v>7.7364671239999998</v>
          </cell>
        </row>
        <row r="395">
          <cell r="C395" t="str">
            <v>Dominican Rep.</v>
          </cell>
          <cell r="D395" t="str">
            <v>Aster [Dominican Rep.]</v>
          </cell>
          <cell r="E395" t="str">
            <v>Cable</v>
          </cell>
          <cell r="F395" t="str">
            <v>f aster</v>
          </cell>
          <cell r="H395">
            <v>600</v>
          </cell>
          <cell r="I395" t="str">
            <v>Kbps</v>
          </cell>
          <cell r="J395">
            <v>0.6</v>
          </cell>
          <cell r="K395">
            <v>256</v>
          </cell>
          <cell r="L395" t="str">
            <v>Kbps</v>
          </cell>
          <cell r="P395" t="str">
            <v>DOP</v>
          </cell>
          <cell r="Q395" t="str">
            <v>?</v>
          </cell>
          <cell r="R395" t="str">
            <v>?</v>
          </cell>
          <cell r="S395">
            <v>561</v>
          </cell>
          <cell r="W395" t="str">
            <v>No</v>
          </cell>
          <cell r="X395" t="str">
            <v>No</v>
          </cell>
          <cell r="Y395" t="str">
            <v>No</v>
          </cell>
          <cell r="AA395" t="str">
            <v>No</v>
          </cell>
          <cell r="AC395">
            <v>42.62</v>
          </cell>
          <cell r="AD395">
            <v>13.16</v>
          </cell>
          <cell r="AE395">
            <v>20.1138336642437</v>
          </cell>
          <cell r="AF395">
            <v>22.458745440000001</v>
          </cell>
        </row>
        <row r="396">
          <cell r="C396" t="str">
            <v>Dominican Rep.</v>
          </cell>
          <cell r="D396" t="str">
            <v>Aster [Dominican Rep.]</v>
          </cell>
          <cell r="E396" t="str">
            <v>Cable</v>
          </cell>
          <cell r="F396" t="str">
            <v>f aster</v>
          </cell>
          <cell r="H396">
            <v>800</v>
          </cell>
          <cell r="I396" t="str">
            <v>Kbps</v>
          </cell>
          <cell r="J396">
            <v>0.8</v>
          </cell>
          <cell r="K396">
            <v>256</v>
          </cell>
          <cell r="L396" t="str">
            <v>Kbps</v>
          </cell>
          <cell r="P396" t="str">
            <v>DOP</v>
          </cell>
          <cell r="Q396" t="str">
            <v>?</v>
          </cell>
          <cell r="R396" t="str">
            <v>?</v>
          </cell>
          <cell r="S396">
            <v>828</v>
          </cell>
          <cell r="W396" t="str">
            <v>No</v>
          </cell>
          <cell r="X396" t="str">
            <v>No</v>
          </cell>
          <cell r="Y396" t="str">
            <v>No</v>
          </cell>
          <cell r="AA396" t="str">
            <v>No</v>
          </cell>
          <cell r="AC396">
            <v>42.62</v>
          </cell>
          <cell r="AD396">
            <v>19.43</v>
          </cell>
          <cell r="AE396">
            <v>20.1138336642437</v>
          </cell>
          <cell r="AF396">
            <v>22.458745440000001</v>
          </cell>
        </row>
        <row r="397">
          <cell r="C397" t="str">
            <v>Dominican Rep.</v>
          </cell>
          <cell r="D397" t="str">
            <v>Aster [Dominican Rep.]</v>
          </cell>
          <cell r="E397" t="str">
            <v>Cable</v>
          </cell>
          <cell r="F397" t="str">
            <v>f aster</v>
          </cell>
          <cell r="H397">
            <v>1</v>
          </cell>
          <cell r="I397" t="str">
            <v>Mbps</v>
          </cell>
          <cell r="J397">
            <v>1</v>
          </cell>
          <cell r="K397">
            <v>512</v>
          </cell>
          <cell r="L397" t="str">
            <v>Kbps</v>
          </cell>
          <cell r="P397" t="str">
            <v>DOP</v>
          </cell>
          <cell r="Q397" t="str">
            <v>?</v>
          </cell>
          <cell r="R397" t="str">
            <v>?</v>
          </cell>
          <cell r="S397">
            <v>995</v>
          </cell>
          <cell r="W397" t="str">
            <v>No</v>
          </cell>
          <cell r="X397" t="str">
            <v>No</v>
          </cell>
          <cell r="Y397" t="str">
            <v>No</v>
          </cell>
          <cell r="AA397" t="str">
            <v>No</v>
          </cell>
          <cell r="AC397">
            <v>42.62</v>
          </cell>
          <cell r="AD397">
            <v>23.35</v>
          </cell>
          <cell r="AE397">
            <v>20.1138336642437</v>
          </cell>
          <cell r="AF397">
            <v>22.458745440000001</v>
          </cell>
        </row>
        <row r="398">
          <cell r="C398" t="str">
            <v>Dominican Rep.</v>
          </cell>
          <cell r="D398" t="str">
            <v>Aster [Dominican Rep.]</v>
          </cell>
          <cell r="E398" t="str">
            <v>Cable</v>
          </cell>
          <cell r="F398" t="str">
            <v>f aster</v>
          </cell>
          <cell r="H398">
            <v>1.5</v>
          </cell>
          <cell r="I398" t="str">
            <v>Mbps</v>
          </cell>
          <cell r="J398">
            <v>1.5</v>
          </cell>
          <cell r="K398">
            <v>512</v>
          </cell>
          <cell r="L398" t="str">
            <v>Kbps</v>
          </cell>
          <cell r="P398" t="str">
            <v>DOP</v>
          </cell>
          <cell r="Q398" t="str">
            <v>?</v>
          </cell>
          <cell r="R398" t="str">
            <v>?</v>
          </cell>
          <cell r="S398">
            <v>1400</v>
          </cell>
          <cell r="W398" t="str">
            <v>No</v>
          </cell>
          <cell r="X398" t="str">
            <v>No</v>
          </cell>
          <cell r="Y398" t="str">
            <v>No</v>
          </cell>
          <cell r="AA398" t="str">
            <v>No</v>
          </cell>
          <cell r="AC398">
            <v>42.62</v>
          </cell>
          <cell r="AD398">
            <v>32.85</v>
          </cell>
          <cell r="AE398">
            <v>20.1138336642437</v>
          </cell>
          <cell r="AF398">
            <v>22.458745440000001</v>
          </cell>
        </row>
        <row r="399">
          <cell r="C399" t="str">
            <v>Dominican Rep.</v>
          </cell>
          <cell r="D399" t="str">
            <v>Aster [Dominican Rep.]</v>
          </cell>
          <cell r="E399" t="str">
            <v>Cable</v>
          </cell>
          <cell r="F399" t="str">
            <v>f aster</v>
          </cell>
          <cell r="H399">
            <v>2</v>
          </cell>
          <cell r="I399" t="str">
            <v>Mbps</v>
          </cell>
          <cell r="J399">
            <v>2</v>
          </cell>
          <cell r="K399">
            <v>512</v>
          </cell>
          <cell r="L399" t="str">
            <v>Kbps</v>
          </cell>
          <cell r="P399" t="str">
            <v>DOP</v>
          </cell>
          <cell r="Q399" t="str">
            <v>?</v>
          </cell>
          <cell r="R399" t="str">
            <v>?</v>
          </cell>
          <cell r="S399">
            <v>2200</v>
          </cell>
          <cell r="W399" t="str">
            <v>No</v>
          </cell>
          <cell r="X399" t="str">
            <v>No</v>
          </cell>
          <cell r="Y399" t="str">
            <v>No</v>
          </cell>
          <cell r="AA399" t="str">
            <v>No</v>
          </cell>
          <cell r="AC399">
            <v>42.62</v>
          </cell>
          <cell r="AD399">
            <v>51.62</v>
          </cell>
          <cell r="AE399">
            <v>20.1138336642437</v>
          </cell>
          <cell r="AF399">
            <v>22.458745440000001</v>
          </cell>
        </row>
        <row r="400">
          <cell r="C400" t="str">
            <v>Dominican Rep.</v>
          </cell>
          <cell r="D400" t="str">
            <v>Claro [Dominican Rep.]</v>
          </cell>
          <cell r="E400" t="str">
            <v>ADSL</v>
          </cell>
          <cell r="F400" t="str">
            <v>Fixed Internet Plan</v>
          </cell>
          <cell r="H400">
            <v>1</v>
          </cell>
          <cell r="I400" t="str">
            <v>Mbps</v>
          </cell>
          <cell r="J400">
            <v>1</v>
          </cell>
          <cell r="K400">
            <v>256</v>
          </cell>
          <cell r="L400" t="str">
            <v>Kbps</v>
          </cell>
          <cell r="P400" t="str">
            <v>DOP</v>
          </cell>
          <cell r="Q400" t="str">
            <v>?</v>
          </cell>
          <cell r="R400">
            <v>0</v>
          </cell>
          <cell r="S400">
            <v>995</v>
          </cell>
          <cell r="W400" t="str">
            <v>No</v>
          </cell>
          <cell r="X400" t="str">
            <v>No</v>
          </cell>
          <cell r="Y400" t="str">
            <v>No</v>
          </cell>
          <cell r="AA400" t="str">
            <v>No</v>
          </cell>
          <cell r="AC400">
            <v>42.62</v>
          </cell>
          <cell r="AD400">
            <v>23.35</v>
          </cell>
          <cell r="AE400">
            <v>20.1138336642437</v>
          </cell>
          <cell r="AF400">
            <v>22.458745440000001</v>
          </cell>
        </row>
        <row r="401">
          <cell r="C401" t="str">
            <v>Dominican Rep.</v>
          </cell>
          <cell r="D401" t="str">
            <v>Claro [Dominican Rep.]</v>
          </cell>
          <cell r="E401" t="str">
            <v>ADSL</v>
          </cell>
          <cell r="F401" t="str">
            <v>Fixed Internet Plan</v>
          </cell>
          <cell r="H401">
            <v>1.5</v>
          </cell>
          <cell r="I401" t="str">
            <v>Mbps</v>
          </cell>
          <cell r="J401">
            <v>1.5</v>
          </cell>
          <cell r="K401">
            <v>256</v>
          </cell>
          <cell r="L401" t="str">
            <v>Kbps</v>
          </cell>
          <cell r="P401" t="str">
            <v>DOP</v>
          </cell>
          <cell r="Q401" t="str">
            <v>?</v>
          </cell>
          <cell r="R401">
            <v>0</v>
          </cell>
          <cell r="S401">
            <v>1120</v>
          </cell>
          <cell r="W401" t="str">
            <v>No</v>
          </cell>
          <cell r="X401" t="str">
            <v>No</v>
          </cell>
          <cell r="Y401" t="str">
            <v>No</v>
          </cell>
          <cell r="AA401" t="str">
            <v>No</v>
          </cell>
          <cell r="AC401">
            <v>42.62</v>
          </cell>
          <cell r="AD401">
            <v>26.28</v>
          </cell>
          <cell r="AE401">
            <v>20.1138336642437</v>
          </cell>
          <cell r="AF401">
            <v>22.458745440000001</v>
          </cell>
        </row>
        <row r="402">
          <cell r="C402" t="str">
            <v>Dominican Rep.</v>
          </cell>
          <cell r="D402" t="str">
            <v>Claro [Dominican Rep.]</v>
          </cell>
          <cell r="E402" t="str">
            <v>ADSL</v>
          </cell>
          <cell r="F402" t="str">
            <v>Fixed Internet Plan</v>
          </cell>
          <cell r="H402">
            <v>2</v>
          </cell>
          <cell r="I402" t="str">
            <v>Mbps</v>
          </cell>
          <cell r="J402">
            <v>2</v>
          </cell>
          <cell r="K402">
            <v>512</v>
          </cell>
          <cell r="L402" t="str">
            <v>Kbps</v>
          </cell>
          <cell r="P402" t="str">
            <v>DOP</v>
          </cell>
          <cell r="Q402" t="str">
            <v>?</v>
          </cell>
          <cell r="R402">
            <v>0</v>
          </cell>
          <cell r="S402">
            <v>1420</v>
          </cell>
          <cell r="W402" t="str">
            <v>No</v>
          </cell>
          <cell r="X402" t="str">
            <v>No</v>
          </cell>
          <cell r="Y402" t="str">
            <v>No</v>
          </cell>
          <cell r="AA402" t="str">
            <v>No</v>
          </cell>
          <cell r="AC402">
            <v>42.62</v>
          </cell>
          <cell r="AD402">
            <v>33.32</v>
          </cell>
          <cell r="AE402">
            <v>20.1138336642437</v>
          </cell>
          <cell r="AF402">
            <v>22.458745440000001</v>
          </cell>
        </row>
        <row r="403">
          <cell r="C403" t="str">
            <v>Dominican Rep.</v>
          </cell>
          <cell r="D403" t="str">
            <v>Claro [Dominican Rep.]</v>
          </cell>
          <cell r="E403" t="str">
            <v>ADSL</v>
          </cell>
          <cell r="F403" t="str">
            <v>Fixed Internet Plan</v>
          </cell>
          <cell r="H403">
            <v>3</v>
          </cell>
          <cell r="I403" t="str">
            <v>Mbps</v>
          </cell>
          <cell r="J403">
            <v>3</v>
          </cell>
          <cell r="K403">
            <v>768</v>
          </cell>
          <cell r="L403" t="str">
            <v>Kbps</v>
          </cell>
          <cell r="P403" t="str">
            <v>DOP</v>
          </cell>
          <cell r="Q403" t="str">
            <v>?</v>
          </cell>
          <cell r="R403">
            <v>0</v>
          </cell>
          <cell r="S403">
            <v>1920</v>
          </cell>
          <cell r="W403" t="str">
            <v>No</v>
          </cell>
          <cell r="X403" t="str">
            <v>No</v>
          </cell>
          <cell r="Y403" t="str">
            <v>No</v>
          </cell>
          <cell r="AA403" t="str">
            <v>No</v>
          </cell>
          <cell r="AC403">
            <v>42.62</v>
          </cell>
          <cell r="AD403">
            <v>45.05</v>
          </cell>
          <cell r="AE403">
            <v>20.1138336642437</v>
          </cell>
          <cell r="AF403">
            <v>22.458745440000001</v>
          </cell>
        </row>
        <row r="404">
          <cell r="C404" t="str">
            <v>Dominican Rep.</v>
          </cell>
          <cell r="D404" t="str">
            <v>Claro [Dominican Rep.]</v>
          </cell>
          <cell r="E404" t="str">
            <v>ADSL</v>
          </cell>
          <cell r="F404" t="str">
            <v>Fixed Internet Plan</v>
          </cell>
          <cell r="H404">
            <v>4</v>
          </cell>
          <cell r="I404" t="str">
            <v>Mbps</v>
          </cell>
          <cell r="J404">
            <v>4</v>
          </cell>
          <cell r="K404">
            <v>1</v>
          </cell>
          <cell r="L404" t="str">
            <v>Mbps</v>
          </cell>
          <cell r="P404" t="str">
            <v>DOP</v>
          </cell>
          <cell r="Q404" t="str">
            <v>?</v>
          </cell>
          <cell r="R404">
            <v>0</v>
          </cell>
          <cell r="S404">
            <v>2325</v>
          </cell>
          <cell r="W404" t="str">
            <v>No</v>
          </cell>
          <cell r="X404" t="str">
            <v>No</v>
          </cell>
          <cell r="Y404" t="str">
            <v>No</v>
          </cell>
          <cell r="AA404" t="str">
            <v>No</v>
          </cell>
          <cell r="AC404">
            <v>42.62</v>
          </cell>
          <cell r="AD404">
            <v>54.55</v>
          </cell>
          <cell r="AE404">
            <v>20.1138336642437</v>
          </cell>
          <cell r="AF404">
            <v>22.458745440000001</v>
          </cell>
        </row>
        <row r="405">
          <cell r="C405" t="str">
            <v>Dominican Rep.</v>
          </cell>
          <cell r="D405" t="str">
            <v>Claro [Dominican Rep.]</v>
          </cell>
          <cell r="E405" t="str">
            <v>ADSL</v>
          </cell>
          <cell r="F405" t="str">
            <v>Fixed Internet Plan</v>
          </cell>
          <cell r="H405">
            <v>5</v>
          </cell>
          <cell r="I405" t="str">
            <v>Mbps</v>
          </cell>
          <cell r="J405">
            <v>5</v>
          </cell>
          <cell r="K405">
            <v>1</v>
          </cell>
          <cell r="L405" t="str">
            <v>Mbps</v>
          </cell>
          <cell r="P405" t="str">
            <v>DOP</v>
          </cell>
          <cell r="Q405" t="str">
            <v>?</v>
          </cell>
          <cell r="R405">
            <v>0</v>
          </cell>
          <cell r="S405">
            <v>2595</v>
          </cell>
          <cell r="W405" t="str">
            <v>Yes</v>
          </cell>
          <cell r="X405" t="str">
            <v>No</v>
          </cell>
          <cell r="Y405" t="str">
            <v>No</v>
          </cell>
          <cell r="AA405" t="str">
            <v>No</v>
          </cell>
          <cell r="AC405">
            <v>42.62</v>
          </cell>
          <cell r="AD405">
            <v>60.89</v>
          </cell>
          <cell r="AE405">
            <v>20.1138336642437</v>
          </cell>
          <cell r="AF405">
            <v>22.458745440000001</v>
          </cell>
        </row>
        <row r="406">
          <cell r="C406" t="str">
            <v>Dominican Rep.</v>
          </cell>
          <cell r="D406" t="str">
            <v>Claro [Dominican Rep.]</v>
          </cell>
          <cell r="E406" t="str">
            <v>ADSL</v>
          </cell>
          <cell r="F406" t="str">
            <v>Fixed Internet Plan</v>
          </cell>
          <cell r="H406">
            <v>6</v>
          </cell>
          <cell r="I406" t="str">
            <v>Mbps</v>
          </cell>
          <cell r="J406">
            <v>6</v>
          </cell>
          <cell r="K406">
            <v>1</v>
          </cell>
          <cell r="L406" t="str">
            <v>Mbps</v>
          </cell>
          <cell r="P406" t="str">
            <v>DOP</v>
          </cell>
          <cell r="Q406" t="str">
            <v>?</v>
          </cell>
          <cell r="R406">
            <v>0</v>
          </cell>
          <cell r="S406">
            <v>3350</v>
          </cell>
          <cell r="W406" t="str">
            <v>No</v>
          </cell>
          <cell r="X406" t="str">
            <v>No</v>
          </cell>
          <cell r="Y406" t="str">
            <v>No</v>
          </cell>
          <cell r="AA406" t="str">
            <v>No</v>
          </cell>
          <cell r="AC406">
            <v>42.62</v>
          </cell>
          <cell r="AD406">
            <v>78.599999999999994</v>
          </cell>
          <cell r="AE406">
            <v>20.1138336642437</v>
          </cell>
          <cell r="AF406">
            <v>22.458745440000001</v>
          </cell>
        </row>
        <row r="407">
          <cell r="C407" t="str">
            <v>Dominican Rep.</v>
          </cell>
          <cell r="D407" t="str">
            <v>Claro [Dominican Rep.]</v>
          </cell>
          <cell r="E407" t="str">
            <v>ADSL</v>
          </cell>
          <cell r="F407" t="str">
            <v>Fixed Internet Plan</v>
          </cell>
          <cell r="H407">
            <v>8</v>
          </cell>
          <cell r="I407" t="str">
            <v>Mbps</v>
          </cell>
          <cell r="J407">
            <v>8</v>
          </cell>
          <cell r="K407">
            <v>1</v>
          </cell>
          <cell r="L407" t="str">
            <v>Mbps</v>
          </cell>
          <cell r="P407" t="str">
            <v>DOP</v>
          </cell>
          <cell r="Q407" t="str">
            <v>?</v>
          </cell>
          <cell r="R407">
            <v>0</v>
          </cell>
          <cell r="S407">
            <v>3850</v>
          </cell>
          <cell r="W407" t="str">
            <v>No</v>
          </cell>
          <cell r="X407" t="str">
            <v>No</v>
          </cell>
          <cell r="Y407" t="str">
            <v>No</v>
          </cell>
          <cell r="AA407" t="str">
            <v>No</v>
          </cell>
          <cell r="AC407">
            <v>42.62</v>
          </cell>
          <cell r="AD407">
            <v>90.33</v>
          </cell>
          <cell r="AE407">
            <v>20.1138336642437</v>
          </cell>
          <cell r="AF407">
            <v>22.458745440000001</v>
          </cell>
        </row>
        <row r="408">
          <cell r="C408" t="str">
            <v>Dominican Rep.</v>
          </cell>
          <cell r="D408" t="str">
            <v>Claro [Dominican Rep.]</v>
          </cell>
          <cell r="E408" t="str">
            <v>ADSL</v>
          </cell>
          <cell r="F408" t="str">
            <v>Fixed Internet Plan</v>
          </cell>
          <cell r="H408">
            <v>10</v>
          </cell>
          <cell r="I408" t="str">
            <v>Mbps</v>
          </cell>
          <cell r="J408">
            <v>10</v>
          </cell>
          <cell r="K408">
            <v>1</v>
          </cell>
          <cell r="L408" t="str">
            <v>Mbps</v>
          </cell>
          <cell r="P408" t="str">
            <v>DOP</v>
          </cell>
          <cell r="Q408" t="str">
            <v>?</v>
          </cell>
          <cell r="R408">
            <v>0</v>
          </cell>
          <cell r="S408">
            <v>5450</v>
          </cell>
          <cell r="W408" t="str">
            <v>No</v>
          </cell>
          <cell r="X408" t="str">
            <v>No</v>
          </cell>
          <cell r="Y408" t="str">
            <v>No</v>
          </cell>
          <cell r="AA408" t="str">
            <v>No</v>
          </cell>
          <cell r="AC408">
            <v>42.62</v>
          </cell>
          <cell r="AD408">
            <v>127.87</v>
          </cell>
          <cell r="AE408">
            <v>20.1138336642437</v>
          </cell>
          <cell r="AF408">
            <v>22.458745440000001</v>
          </cell>
        </row>
        <row r="409">
          <cell r="C409" t="str">
            <v>Dominican Rep.</v>
          </cell>
          <cell r="D409" t="str">
            <v>Claro [Dominican Rep.]</v>
          </cell>
          <cell r="E409" t="str">
            <v>ADSL</v>
          </cell>
          <cell r="F409" t="str">
            <v>Fixed Internet Plan</v>
          </cell>
          <cell r="H409">
            <v>15</v>
          </cell>
          <cell r="I409" t="str">
            <v>Mbps</v>
          </cell>
          <cell r="J409">
            <v>15</v>
          </cell>
          <cell r="K409">
            <v>1</v>
          </cell>
          <cell r="L409" t="str">
            <v>Mbps</v>
          </cell>
          <cell r="P409" t="str">
            <v>DOP</v>
          </cell>
          <cell r="Q409" t="str">
            <v>?</v>
          </cell>
          <cell r="R409">
            <v>0</v>
          </cell>
          <cell r="S409">
            <v>7450</v>
          </cell>
          <cell r="W409" t="str">
            <v>No</v>
          </cell>
          <cell r="X409" t="str">
            <v>No</v>
          </cell>
          <cell r="Y409" t="str">
            <v>No</v>
          </cell>
          <cell r="AA409" t="str">
            <v>No</v>
          </cell>
          <cell r="AC409">
            <v>42.62</v>
          </cell>
          <cell r="AD409">
            <v>174.8</v>
          </cell>
          <cell r="AE409">
            <v>20.1138336642437</v>
          </cell>
          <cell r="AF409">
            <v>22.458745440000001</v>
          </cell>
        </row>
        <row r="410">
          <cell r="C410" t="str">
            <v>Dominican Rep.</v>
          </cell>
          <cell r="D410" t="str">
            <v>Claro [Dominican Rep.]</v>
          </cell>
          <cell r="E410" t="str">
            <v>ADSL</v>
          </cell>
          <cell r="F410" t="str">
            <v>Fixed Internet Plan</v>
          </cell>
          <cell r="H410">
            <v>20</v>
          </cell>
          <cell r="I410" t="str">
            <v>Mbps</v>
          </cell>
          <cell r="J410">
            <v>20</v>
          </cell>
          <cell r="K410">
            <v>1</v>
          </cell>
          <cell r="L410" t="str">
            <v>Mbps</v>
          </cell>
          <cell r="P410" t="str">
            <v>DOP</v>
          </cell>
          <cell r="Q410" t="str">
            <v>?</v>
          </cell>
          <cell r="R410">
            <v>0</v>
          </cell>
          <cell r="S410">
            <v>10450</v>
          </cell>
          <cell r="W410" t="str">
            <v>No</v>
          </cell>
          <cell r="X410" t="str">
            <v>No</v>
          </cell>
          <cell r="Y410" t="str">
            <v>No</v>
          </cell>
          <cell r="AA410" t="str">
            <v>No</v>
          </cell>
          <cell r="AC410">
            <v>42.62</v>
          </cell>
          <cell r="AD410">
            <v>245.19</v>
          </cell>
          <cell r="AE410">
            <v>20.1138336642437</v>
          </cell>
          <cell r="AF410">
            <v>22.458745440000001</v>
          </cell>
        </row>
        <row r="411">
          <cell r="C411" t="str">
            <v>Dominican Rep.</v>
          </cell>
          <cell r="D411" t="str">
            <v>Claro [Dominican Rep.]</v>
          </cell>
          <cell r="E411" t="str">
            <v>ADSL</v>
          </cell>
          <cell r="F411" t="str">
            <v>Fixed Internet Plan</v>
          </cell>
          <cell r="H411">
            <v>30</v>
          </cell>
          <cell r="I411" t="str">
            <v>Mbps</v>
          </cell>
          <cell r="J411">
            <v>30</v>
          </cell>
          <cell r="K411">
            <v>1</v>
          </cell>
          <cell r="L411" t="str">
            <v>Mbps</v>
          </cell>
          <cell r="P411" t="str">
            <v>DOP</v>
          </cell>
          <cell r="Q411" t="str">
            <v>?</v>
          </cell>
          <cell r="R411">
            <v>0</v>
          </cell>
          <cell r="S411">
            <v>13950</v>
          </cell>
          <cell r="W411" t="str">
            <v>No</v>
          </cell>
          <cell r="X411" t="str">
            <v>No</v>
          </cell>
          <cell r="Y411" t="str">
            <v>No</v>
          </cell>
          <cell r="AA411" t="str">
            <v>No</v>
          </cell>
          <cell r="AC411">
            <v>42.62</v>
          </cell>
          <cell r="AD411">
            <v>327.31</v>
          </cell>
          <cell r="AE411">
            <v>20.1138336642437</v>
          </cell>
          <cell r="AF411">
            <v>22.458745440000001</v>
          </cell>
        </row>
        <row r="412">
          <cell r="C412" t="str">
            <v>Dominican Rep.</v>
          </cell>
          <cell r="D412" t="str">
            <v>Claro [Dominican Rep.]</v>
          </cell>
          <cell r="E412" t="str">
            <v>ADSL</v>
          </cell>
          <cell r="F412" t="str">
            <v>Fixed Internet Plan</v>
          </cell>
          <cell r="H412">
            <v>40</v>
          </cell>
          <cell r="I412" t="str">
            <v>Mbps</v>
          </cell>
          <cell r="J412">
            <v>40</v>
          </cell>
          <cell r="K412">
            <v>1.5</v>
          </cell>
          <cell r="L412" t="str">
            <v>Mbps</v>
          </cell>
          <cell r="P412" t="str">
            <v>DOP</v>
          </cell>
          <cell r="Q412" t="str">
            <v>?</v>
          </cell>
          <cell r="R412">
            <v>0</v>
          </cell>
          <cell r="S412">
            <v>17550</v>
          </cell>
          <cell r="W412" t="str">
            <v>No</v>
          </cell>
          <cell r="X412" t="str">
            <v>No</v>
          </cell>
          <cell r="Y412" t="str">
            <v>No</v>
          </cell>
          <cell r="AA412" t="str">
            <v>No</v>
          </cell>
          <cell r="AC412">
            <v>42.62</v>
          </cell>
          <cell r="AD412">
            <v>411.78</v>
          </cell>
          <cell r="AE412">
            <v>20.1138336642437</v>
          </cell>
          <cell r="AF412">
            <v>22.458745440000001</v>
          </cell>
        </row>
        <row r="413">
          <cell r="C413" t="str">
            <v>Dominican Rep.</v>
          </cell>
          <cell r="D413" t="str">
            <v>Claro [Dominican Rep.]</v>
          </cell>
          <cell r="E413" t="str">
            <v>ADSL</v>
          </cell>
          <cell r="F413" t="str">
            <v>Fixed Internet Plan</v>
          </cell>
          <cell r="H413">
            <v>50</v>
          </cell>
          <cell r="I413" t="str">
            <v>Mbps</v>
          </cell>
          <cell r="J413">
            <v>50</v>
          </cell>
          <cell r="K413">
            <v>2</v>
          </cell>
          <cell r="L413" t="str">
            <v>Mbps</v>
          </cell>
          <cell r="P413" t="str">
            <v>DOP</v>
          </cell>
          <cell r="Q413" t="str">
            <v>?</v>
          </cell>
          <cell r="R413">
            <v>0</v>
          </cell>
          <cell r="S413">
            <v>19650</v>
          </cell>
          <cell r="W413" t="str">
            <v>No</v>
          </cell>
          <cell r="X413" t="str">
            <v>No</v>
          </cell>
          <cell r="Y413" t="str">
            <v>No</v>
          </cell>
          <cell r="AA413" t="str">
            <v>No</v>
          </cell>
          <cell r="AC413">
            <v>42.62</v>
          </cell>
          <cell r="AD413">
            <v>461.05</v>
          </cell>
          <cell r="AE413">
            <v>20.1138336642437</v>
          </cell>
          <cell r="AF413">
            <v>22.458745440000001</v>
          </cell>
        </row>
        <row r="414">
          <cell r="C414" t="str">
            <v>Dominican Rep.</v>
          </cell>
          <cell r="D414" t="str">
            <v>Claro [Dominican Rep.]</v>
          </cell>
          <cell r="E414" t="str">
            <v>Fibre</v>
          </cell>
          <cell r="F414" t="str">
            <v>Fiber Optic Internet</v>
          </cell>
          <cell r="H414">
            <v>100</v>
          </cell>
          <cell r="I414" t="str">
            <v>Mbps</v>
          </cell>
          <cell r="J414">
            <v>100</v>
          </cell>
          <cell r="K414">
            <v>5</v>
          </cell>
          <cell r="L414" t="str">
            <v>Mbps</v>
          </cell>
          <cell r="P414" t="str">
            <v>DOP</v>
          </cell>
          <cell r="Q414" t="str">
            <v>?</v>
          </cell>
          <cell r="R414">
            <v>0</v>
          </cell>
          <cell r="S414">
            <v>22995</v>
          </cell>
          <cell r="W414" t="str">
            <v>Yes</v>
          </cell>
          <cell r="X414" t="str">
            <v>No</v>
          </cell>
          <cell r="Y414" t="str">
            <v>No</v>
          </cell>
          <cell r="AA414" t="str">
            <v>No</v>
          </cell>
          <cell r="AC414">
            <v>42.62</v>
          </cell>
          <cell r="AD414">
            <v>539.54</v>
          </cell>
          <cell r="AE414">
            <v>20.1138336642437</v>
          </cell>
          <cell r="AF414">
            <v>22.458745440000001</v>
          </cell>
        </row>
        <row r="415">
          <cell r="C415" t="str">
            <v>Dominican Rep.</v>
          </cell>
          <cell r="D415" t="str">
            <v>Tricom [Dominican Rep.]</v>
          </cell>
          <cell r="E415" t="str">
            <v>Various</v>
          </cell>
          <cell r="F415" t="str">
            <v>Internet Plan</v>
          </cell>
          <cell r="H415">
            <v>1</v>
          </cell>
          <cell r="I415" t="str">
            <v>Mbps</v>
          </cell>
          <cell r="J415">
            <v>1</v>
          </cell>
          <cell r="K415">
            <v>256</v>
          </cell>
          <cell r="L415" t="str">
            <v>Kbps</v>
          </cell>
          <cell r="P415" t="str">
            <v>DOP</v>
          </cell>
          <cell r="Q415">
            <v>500</v>
          </cell>
          <cell r="R415" t="str">
            <v>?</v>
          </cell>
          <cell r="S415">
            <v>699</v>
          </cell>
          <cell r="W415" t="str">
            <v>No</v>
          </cell>
          <cell r="X415" t="str">
            <v>No</v>
          </cell>
          <cell r="Y415" t="str">
            <v>No</v>
          </cell>
          <cell r="AA415" t="str">
            <v>No</v>
          </cell>
          <cell r="AC415">
            <v>42.62</v>
          </cell>
          <cell r="AD415">
            <v>16.399999999999999</v>
          </cell>
          <cell r="AE415">
            <v>20.1138336642437</v>
          </cell>
          <cell r="AF415">
            <v>22.458745440000001</v>
          </cell>
        </row>
        <row r="416">
          <cell r="C416" t="str">
            <v>Dominican Rep.</v>
          </cell>
          <cell r="D416" t="str">
            <v>Tricom [Dominican Rep.]</v>
          </cell>
          <cell r="E416" t="str">
            <v>Various</v>
          </cell>
          <cell r="F416" t="str">
            <v>Internet Plan</v>
          </cell>
          <cell r="H416">
            <v>2</v>
          </cell>
          <cell r="I416" t="str">
            <v>Mbps</v>
          </cell>
          <cell r="J416">
            <v>2</v>
          </cell>
          <cell r="K416">
            <v>768</v>
          </cell>
          <cell r="L416" t="str">
            <v>Kbps</v>
          </cell>
          <cell r="P416" t="str">
            <v>DOP</v>
          </cell>
          <cell r="Q416">
            <v>500</v>
          </cell>
          <cell r="R416">
            <v>0</v>
          </cell>
          <cell r="S416">
            <v>995</v>
          </cell>
          <cell r="W416" t="str">
            <v>No</v>
          </cell>
          <cell r="X416" t="str">
            <v>No</v>
          </cell>
          <cell r="Y416" t="str">
            <v>No</v>
          </cell>
          <cell r="AA416" t="str">
            <v>No</v>
          </cell>
          <cell r="AC416">
            <v>42.62</v>
          </cell>
          <cell r="AD416">
            <v>23.35</v>
          </cell>
          <cell r="AE416">
            <v>20.1138336642437</v>
          </cell>
          <cell r="AF416">
            <v>22.458745440000001</v>
          </cell>
        </row>
        <row r="417">
          <cell r="C417" t="str">
            <v>Dominican Rep.</v>
          </cell>
          <cell r="D417" t="str">
            <v>Tricom [Dominican Rep.]</v>
          </cell>
          <cell r="E417" t="str">
            <v>Various</v>
          </cell>
          <cell r="F417" t="str">
            <v>Internet Plan</v>
          </cell>
          <cell r="H417">
            <v>3</v>
          </cell>
          <cell r="I417" t="str">
            <v>Mbps</v>
          </cell>
          <cell r="J417">
            <v>3</v>
          </cell>
          <cell r="K417">
            <v>768</v>
          </cell>
          <cell r="L417" t="str">
            <v>Kbps</v>
          </cell>
          <cell r="P417" t="str">
            <v>DOP</v>
          </cell>
          <cell r="Q417">
            <v>500</v>
          </cell>
          <cell r="R417">
            <v>0</v>
          </cell>
          <cell r="S417">
            <v>1350</v>
          </cell>
          <cell r="W417" t="str">
            <v>No</v>
          </cell>
          <cell r="X417" t="str">
            <v>No</v>
          </cell>
          <cell r="Y417" t="str">
            <v>No</v>
          </cell>
          <cell r="AA417" t="str">
            <v>No</v>
          </cell>
          <cell r="AC417">
            <v>42.62</v>
          </cell>
          <cell r="AD417">
            <v>31.68</v>
          </cell>
          <cell r="AE417">
            <v>20.1138336642437</v>
          </cell>
          <cell r="AF417">
            <v>22.458745440000001</v>
          </cell>
        </row>
        <row r="418">
          <cell r="C418" t="str">
            <v>Dominican Rep.</v>
          </cell>
          <cell r="D418" t="str">
            <v>Tricom [Dominican Rep.]</v>
          </cell>
          <cell r="E418" t="str">
            <v>Various</v>
          </cell>
          <cell r="F418" t="str">
            <v>Internet Plan</v>
          </cell>
          <cell r="H418">
            <v>4</v>
          </cell>
          <cell r="I418" t="str">
            <v>Mbps</v>
          </cell>
          <cell r="J418">
            <v>4</v>
          </cell>
          <cell r="K418">
            <v>1</v>
          </cell>
          <cell r="L418" t="str">
            <v>Mbps</v>
          </cell>
          <cell r="P418" t="str">
            <v>DOP</v>
          </cell>
          <cell r="Q418">
            <v>500</v>
          </cell>
          <cell r="R418">
            <v>0</v>
          </cell>
          <cell r="S418">
            <v>1850</v>
          </cell>
          <cell r="W418" t="str">
            <v>No</v>
          </cell>
          <cell r="X418" t="str">
            <v>No</v>
          </cell>
          <cell r="Y418" t="str">
            <v>No</v>
          </cell>
          <cell r="AA418" t="str">
            <v>No</v>
          </cell>
          <cell r="AC418">
            <v>42.62</v>
          </cell>
          <cell r="AD418">
            <v>43.41</v>
          </cell>
          <cell r="AE418">
            <v>20.1138336642437</v>
          </cell>
          <cell r="AF418">
            <v>22.458745440000001</v>
          </cell>
        </row>
        <row r="419">
          <cell r="C419" t="str">
            <v>Dominican Rep.</v>
          </cell>
          <cell r="D419" t="str">
            <v>Tricom [Dominican Rep.]</v>
          </cell>
          <cell r="E419" t="str">
            <v>Various</v>
          </cell>
          <cell r="F419" t="str">
            <v>Internet Plan</v>
          </cell>
          <cell r="H419">
            <v>5</v>
          </cell>
          <cell r="I419" t="str">
            <v>Mbps</v>
          </cell>
          <cell r="J419">
            <v>5</v>
          </cell>
          <cell r="K419">
            <v>1</v>
          </cell>
          <cell r="L419" t="str">
            <v>Mbps</v>
          </cell>
          <cell r="P419" t="str">
            <v>DOP</v>
          </cell>
          <cell r="Q419">
            <v>500</v>
          </cell>
          <cell r="R419">
            <v>0</v>
          </cell>
          <cell r="S419">
            <v>2350</v>
          </cell>
          <cell r="W419" t="str">
            <v>No</v>
          </cell>
          <cell r="X419" t="str">
            <v>No</v>
          </cell>
          <cell r="Y419" t="str">
            <v>No</v>
          </cell>
          <cell r="AA419" t="str">
            <v>No</v>
          </cell>
          <cell r="AC419">
            <v>42.62</v>
          </cell>
          <cell r="AD419">
            <v>55.14</v>
          </cell>
          <cell r="AE419">
            <v>20.1138336642437</v>
          </cell>
          <cell r="AF419">
            <v>22.458745440000001</v>
          </cell>
        </row>
        <row r="420">
          <cell r="C420" t="str">
            <v>Dominican Rep.</v>
          </cell>
          <cell r="D420" t="str">
            <v>Tricom [Dominican Rep.]</v>
          </cell>
          <cell r="E420" t="str">
            <v>Various</v>
          </cell>
          <cell r="F420" t="str">
            <v>Internet Plan</v>
          </cell>
          <cell r="H420">
            <v>6</v>
          </cell>
          <cell r="I420" t="str">
            <v>Mbps</v>
          </cell>
          <cell r="J420">
            <v>6</v>
          </cell>
          <cell r="K420">
            <v>1</v>
          </cell>
          <cell r="L420" t="str">
            <v>Mbps</v>
          </cell>
          <cell r="P420" t="str">
            <v>DOP</v>
          </cell>
          <cell r="Q420">
            <v>500</v>
          </cell>
          <cell r="R420">
            <v>0</v>
          </cell>
          <cell r="S420">
            <v>2850</v>
          </cell>
          <cell r="W420" t="str">
            <v>No</v>
          </cell>
          <cell r="X420" t="str">
            <v>No</v>
          </cell>
          <cell r="Y420" t="str">
            <v>No</v>
          </cell>
          <cell r="AA420" t="str">
            <v>No</v>
          </cell>
          <cell r="AC420">
            <v>42.62</v>
          </cell>
          <cell r="AD420">
            <v>66.87</v>
          </cell>
          <cell r="AE420">
            <v>20.1138336642437</v>
          </cell>
          <cell r="AF420">
            <v>22.458745440000001</v>
          </cell>
        </row>
        <row r="421">
          <cell r="C421" t="str">
            <v>Dominican Rep.</v>
          </cell>
          <cell r="D421" t="str">
            <v>Tricom [Dominican Rep.]</v>
          </cell>
          <cell r="E421" t="str">
            <v>Various</v>
          </cell>
          <cell r="F421" t="str">
            <v>Internet Plan</v>
          </cell>
          <cell r="H421">
            <v>10</v>
          </cell>
          <cell r="I421" t="str">
            <v>Mbps</v>
          </cell>
          <cell r="J421">
            <v>10</v>
          </cell>
          <cell r="K421">
            <v>2</v>
          </cell>
          <cell r="L421" t="str">
            <v>Mbps</v>
          </cell>
          <cell r="P421" t="str">
            <v>DOP</v>
          </cell>
          <cell r="Q421">
            <v>500</v>
          </cell>
          <cell r="R421">
            <v>0</v>
          </cell>
          <cell r="S421">
            <v>4950</v>
          </cell>
          <cell r="W421" t="str">
            <v>No</v>
          </cell>
          <cell r="X421" t="str">
            <v>No</v>
          </cell>
          <cell r="Y421" t="str">
            <v>No</v>
          </cell>
          <cell r="AA421" t="str">
            <v>No</v>
          </cell>
          <cell r="AC421">
            <v>42.62</v>
          </cell>
          <cell r="AD421">
            <v>116.14</v>
          </cell>
          <cell r="AE421">
            <v>20.1138336642437</v>
          </cell>
          <cell r="AF421">
            <v>22.458745440000001</v>
          </cell>
        </row>
        <row r="422">
          <cell r="C422" t="str">
            <v>Dominican Rep.</v>
          </cell>
          <cell r="D422" t="str">
            <v>Tricom [Dominican Rep.]</v>
          </cell>
          <cell r="E422" t="str">
            <v>Various</v>
          </cell>
          <cell r="F422" t="str">
            <v>Internet Plan</v>
          </cell>
          <cell r="H422">
            <v>20</v>
          </cell>
          <cell r="I422" t="str">
            <v>Mbps</v>
          </cell>
          <cell r="J422">
            <v>20</v>
          </cell>
          <cell r="K422">
            <v>2</v>
          </cell>
          <cell r="L422" t="str">
            <v>Mbps</v>
          </cell>
          <cell r="P422" t="str">
            <v>DOP</v>
          </cell>
          <cell r="Q422">
            <v>5000</v>
          </cell>
          <cell r="R422">
            <v>0</v>
          </cell>
          <cell r="S422">
            <v>9950</v>
          </cell>
          <cell r="W422" t="str">
            <v>No</v>
          </cell>
          <cell r="X422" t="str">
            <v>No</v>
          </cell>
          <cell r="Y422" t="str">
            <v>No</v>
          </cell>
          <cell r="AA422" t="str">
            <v>No</v>
          </cell>
          <cell r="AC422">
            <v>42.62</v>
          </cell>
          <cell r="AD422">
            <v>233.46</v>
          </cell>
          <cell r="AE422">
            <v>20.1138336642437</v>
          </cell>
          <cell r="AF422">
            <v>22.458745440000001</v>
          </cell>
        </row>
        <row r="423">
          <cell r="C423" t="str">
            <v>Dominican Rep.</v>
          </cell>
          <cell r="D423" t="str">
            <v>Tricom [Dominican Rep.]</v>
          </cell>
          <cell r="E423" t="str">
            <v>Various</v>
          </cell>
          <cell r="F423" t="str">
            <v>Internet Plan</v>
          </cell>
          <cell r="H423">
            <v>30</v>
          </cell>
          <cell r="I423" t="str">
            <v>Mbps</v>
          </cell>
          <cell r="J423">
            <v>30</v>
          </cell>
          <cell r="K423">
            <v>2</v>
          </cell>
          <cell r="L423" t="str">
            <v>Mbps</v>
          </cell>
          <cell r="P423" t="str">
            <v>DOP</v>
          </cell>
          <cell r="Q423">
            <v>5000</v>
          </cell>
          <cell r="R423">
            <v>0</v>
          </cell>
          <cell r="S423">
            <v>13450</v>
          </cell>
          <cell r="W423" t="str">
            <v>No</v>
          </cell>
          <cell r="X423" t="str">
            <v>No</v>
          </cell>
          <cell r="Y423" t="str">
            <v>No</v>
          </cell>
          <cell r="AA423" t="str">
            <v>No</v>
          </cell>
          <cell r="AC423">
            <v>42.62</v>
          </cell>
          <cell r="AD423">
            <v>315.58</v>
          </cell>
          <cell r="AE423">
            <v>20.1138336642437</v>
          </cell>
          <cell r="AF423">
            <v>22.458745440000001</v>
          </cell>
        </row>
        <row r="424">
          <cell r="C424" t="str">
            <v>Dominican Rep.</v>
          </cell>
          <cell r="D424" t="str">
            <v>Tricom [Dominican Rep.]</v>
          </cell>
          <cell r="E424" t="str">
            <v>Various</v>
          </cell>
          <cell r="F424" t="str">
            <v>Internet Plan</v>
          </cell>
          <cell r="H424">
            <v>50</v>
          </cell>
          <cell r="I424" t="str">
            <v>Mbps</v>
          </cell>
          <cell r="J424">
            <v>50</v>
          </cell>
          <cell r="K424">
            <v>5</v>
          </cell>
          <cell r="L424" t="str">
            <v>Mbps</v>
          </cell>
          <cell r="P424" t="str">
            <v>DOP</v>
          </cell>
          <cell r="Q424">
            <v>5000</v>
          </cell>
          <cell r="R424">
            <v>0</v>
          </cell>
          <cell r="S424">
            <v>18995</v>
          </cell>
          <cell r="W424" t="str">
            <v>No</v>
          </cell>
          <cell r="X424" t="str">
            <v>No</v>
          </cell>
          <cell r="Y424" t="str">
            <v>No</v>
          </cell>
          <cell r="AA424" t="str">
            <v>No</v>
          </cell>
          <cell r="AC424">
            <v>42.62</v>
          </cell>
          <cell r="AD424">
            <v>445.68</v>
          </cell>
          <cell r="AE424">
            <v>20.1138336642437</v>
          </cell>
          <cell r="AF424">
            <v>22.458745440000001</v>
          </cell>
        </row>
        <row r="425">
          <cell r="C425" t="str">
            <v>Dominican Rep.</v>
          </cell>
          <cell r="D425" t="str">
            <v>Tricom [Dominican Rep.]</v>
          </cell>
          <cell r="E425" t="str">
            <v>Various</v>
          </cell>
          <cell r="F425" t="str">
            <v>Internet Plan</v>
          </cell>
          <cell r="H425">
            <v>100</v>
          </cell>
          <cell r="I425" t="str">
            <v>Mbps</v>
          </cell>
          <cell r="J425">
            <v>100</v>
          </cell>
          <cell r="K425">
            <v>5</v>
          </cell>
          <cell r="L425" t="str">
            <v>Mbps</v>
          </cell>
          <cell r="P425" t="str">
            <v>DOP</v>
          </cell>
          <cell r="Q425">
            <v>5000</v>
          </cell>
          <cell r="R425">
            <v>0</v>
          </cell>
          <cell r="S425">
            <v>28500</v>
          </cell>
          <cell r="W425" t="str">
            <v>No</v>
          </cell>
          <cell r="X425" t="str">
            <v>No</v>
          </cell>
          <cell r="Y425" t="str">
            <v>No</v>
          </cell>
          <cell r="AA425" t="str">
            <v>No</v>
          </cell>
          <cell r="AC425">
            <v>42.62</v>
          </cell>
          <cell r="AD425">
            <v>668.7</v>
          </cell>
          <cell r="AE425">
            <v>20.1138336642437</v>
          </cell>
          <cell r="AF425">
            <v>22.458745440000001</v>
          </cell>
        </row>
        <row r="426">
          <cell r="C426" t="str">
            <v>Ecuador</v>
          </cell>
          <cell r="D426" t="str">
            <v>Ecuadortelecom (Claro) [Ecuador]</v>
          </cell>
          <cell r="F426" t="str">
            <v>Broadbandï¿½ 2.5 Megas</v>
          </cell>
          <cell r="G426" t="str">
            <v>Up to</v>
          </cell>
          <cell r="H426">
            <v>2560</v>
          </cell>
          <cell r="I426" t="str">
            <v>Kbps</v>
          </cell>
          <cell r="J426">
            <v>2.56</v>
          </cell>
          <cell r="K426">
            <v>800</v>
          </cell>
          <cell r="L426" t="str">
            <v>Kbps</v>
          </cell>
          <cell r="P426" t="str">
            <v>USD</v>
          </cell>
          <cell r="Q426">
            <v>0</v>
          </cell>
          <cell r="R426" t="str">
            <v>?</v>
          </cell>
          <cell r="S426">
            <v>19.899999999999999</v>
          </cell>
          <cell r="W426" t="str">
            <v>?</v>
          </cell>
          <cell r="X426" t="str">
            <v>No</v>
          </cell>
          <cell r="Y426" t="str">
            <v>No</v>
          </cell>
          <cell r="AA426" t="str">
            <v>No</v>
          </cell>
          <cell r="AB426">
            <v>0.12</v>
          </cell>
          <cell r="AC426">
            <v>1</v>
          </cell>
          <cell r="AD426">
            <v>19.899999999999999</v>
          </cell>
          <cell r="AE426">
            <v>0.53852369592694704</v>
          </cell>
          <cell r="AF426">
            <v>0.56289160699999996</v>
          </cell>
        </row>
        <row r="427">
          <cell r="C427" t="str">
            <v>Ecuador</v>
          </cell>
          <cell r="D427" t="str">
            <v>Ecuadortelecom (Claro) [Ecuador]</v>
          </cell>
          <cell r="F427" t="str">
            <v>Broadbandï¿½ 3.5 Megas</v>
          </cell>
          <cell r="G427" t="str">
            <v>Up to</v>
          </cell>
          <cell r="H427">
            <v>3520</v>
          </cell>
          <cell r="I427" t="str">
            <v>Kbps</v>
          </cell>
          <cell r="J427">
            <v>3.52</v>
          </cell>
          <cell r="K427">
            <v>800</v>
          </cell>
          <cell r="L427" t="str">
            <v>Kbps</v>
          </cell>
          <cell r="P427" t="str">
            <v>USD</v>
          </cell>
          <cell r="Q427">
            <v>0</v>
          </cell>
          <cell r="R427" t="str">
            <v>?</v>
          </cell>
          <cell r="S427">
            <v>24.9</v>
          </cell>
          <cell r="W427" t="str">
            <v>?</v>
          </cell>
          <cell r="X427" t="str">
            <v>No</v>
          </cell>
          <cell r="Y427" t="str">
            <v>No</v>
          </cell>
          <cell r="AA427" t="str">
            <v>No</v>
          </cell>
          <cell r="AB427">
            <v>0.12</v>
          </cell>
          <cell r="AC427">
            <v>1</v>
          </cell>
          <cell r="AD427">
            <v>24.9</v>
          </cell>
          <cell r="AE427">
            <v>0.53852369592694704</v>
          </cell>
          <cell r="AF427">
            <v>0.56289160699999996</v>
          </cell>
        </row>
        <row r="428">
          <cell r="C428" t="str">
            <v>Ecuador</v>
          </cell>
          <cell r="D428" t="str">
            <v>Ecuadortelecom (Claro) [Ecuador]</v>
          </cell>
          <cell r="F428" t="str">
            <v>Broadbandï¿½ 4 Megas</v>
          </cell>
          <cell r="G428" t="str">
            <v>Up to</v>
          </cell>
          <cell r="H428">
            <v>4096</v>
          </cell>
          <cell r="I428" t="str">
            <v>Kbps</v>
          </cell>
          <cell r="J428">
            <v>4.0960000000000001</v>
          </cell>
          <cell r="K428">
            <v>1024</v>
          </cell>
          <cell r="L428" t="str">
            <v>Kbps</v>
          </cell>
          <cell r="P428" t="str">
            <v>USD</v>
          </cell>
          <cell r="Q428">
            <v>0</v>
          </cell>
          <cell r="R428" t="str">
            <v>?</v>
          </cell>
          <cell r="S428">
            <v>29.9</v>
          </cell>
          <cell r="W428" t="str">
            <v>?</v>
          </cell>
          <cell r="X428" t="str">
            <v>No</v>
          </cell>
          <cell r="Y428" t="str">
            <v>No</v>
          </cell>
          <cell r="AA428" t="str">
            <v>No</v>
          </cell>
          <cell r="AB428">
            <v>0.12</v>
          </cell>
          <cell r="AC428">
            <v>1</v>
          </cell>
          <cell r="AD428">
            <v>29.9</v>
          </cell>
          <cell r="AE428">
            <v>0.53852369592694704</v>
          </cell>
          <cell r="AF428">
            <v>0.56289160699999996</v>
          </cell>
        </row>
        <row r="429">
          <cell r="C429" t="str">
            <v>Ecuador</v>
          </cell>
          <cell r="D429" t="str">
            <v>Ecuadortelecom (Claro) [Ecuador]</v>
          </cell>
          <cell r="F429" t="str">
            <v>Broadbandï¿½ 7 Megas</v>
          </cell>
          <cell r="G429" t="str">
            <v>Up to</v>
          </cell>
          <cell r="H429">
            <v>7040</v>
          </cell>
          <cell r="I429" t="str">
            <v>Kbps</v>
          </cell>
          <cell r="J429">
            <v>7.04</v>
          </cell>
          <cell r="K429">
            <v>1024</v>
          </cell>
          <cell r="L429" t="str">
            <v>Kbps</v>
          </cell>
          <cell r="P429" t="str">
            <v>USD</v>
          </cell>
          <cell r="Q429">
            <v>0</v>
          </cell>
          <cell r="R429" t="str">
            <v>?</v>
          </cell>
          <cell r="S429">
            <v>49.9</v>
          </cell>
          <cell r="W429" t="str">
            <v>?</v>
          </cell>
          <cell r="X429" t="str">
            <v>No</v>
          </cell>
          <cell r="Y429" t="str">
            <v>No</v>
          </cell>
          <cell r="AA429" t="str">
            <v>No</v>
          </cell>
          <cell r="AB429">
            <v>0.12</v>
          </cell>
          <cell r="AC429">
            <v>1</v>
          </cell>
          <cell r="AD429">
            <v>49.9</v>
          </cell>
          <cell r="AE429">
            <v>0.53852369592694704</v>
          </cell>
          <cell r="AF429">
            <v>0.56289160699999996</v>
          </cell>
        </row>
        <row r="430">
          <cell r="C430" t="str">
            <v>Ecuador</v>
          </cell>
          <cell r="D430" t="str">
            <v>Ecuadortelecom (Claro) [Ecuador]</v>
          </cell>
          <cell r="F430" t="str">
            <v>Broadbandï¿½ 11 Megas</v>
          </cell>
          <cell r="G430" t="str">
            <v>Up to</v>
          </cell>
          <cell r="H430">
            <v>11008</v>
          </cell>
          <cell r="I430" t="str">
            <v>Kbps</v>
          </cell>
          <cell r="J430">
            <v>11.007999999999999</v>
          </cell>
          <cell r="K430">
            <v>2048</v>
          </cell>
          <cell r="L430" t="str">
            <v>Kbps</v>
          </cell>
          <cell r="P430" t="str">
            <v>USD</v>
          </cell>
          <cell r="Q430">
            <v>0</v>
          </cell>
          <cell r="R430" t="str">
            <v>?</v>
          </cell>
          <cell r="S430">
            <v>65</v>
          </cell>
          <cell r="W430" t="str">
            <v>?</v>
          </cell>
          <cell r="X430" t="str">
            <v>No</v>
          </cell>
          <cell r="Y430" t="str">
            <v>No</v>
          </cell>
          <cell r="AA430" t="str">
            <v>No</v>
          </cell>
          <cell r="AB430">
            <v>0.12</v>
          </cell>
          <cell r="AC430">
            <v>1</v>
          </cell>
          <cell r="AD430">
            <v>65</v>
          </cell>
          <cell r="AE430">
            <v>0.53852369592694704</v>
          </cell>
          <cell r="AF430">
            <v>0.56289160699999996</v>
          </cell>
        </row>
        <row r="431">
          <cell r="C431" t="str">
            <v>Ecuador</v>
          </cell>
          <cell r="D431" t="str">
            <v>Ecuadortelecom (Claro) [Ecuador]</v>
          </cell>
          <cell r="F431" t="str">
            <v>Broadbandï¿½ 18 Megas</v>
          </cell>
          <cell r="G431" t="str">
            <v>Up to</v>
          </cell>
          <cell r="H431">
            <v>18048</v>
          </cell>
          <cell r="I431" t="str">
            <v>Kbps</v>
          </cell>
          <cell r="J431">
            <v>18.047999999999998</v>
          </cell>
          <cell r="K431">
            <v>2048</v>
          </cell>
          <cell r="L431" t="str">
            <v>Kbps</v>
          </cell>
          <cell r="P431" t="str">
            <v>USD</v>
          </cell>
          <cell r="Q431">
            <v>0</v>
          </cell>
          <cell r="R431" t="str">
            <v>?</v>
          </cell>
          <cell r="S431">
            <v>110</v>
          </cell>
          <cell r="W431" t="str">
            <v>?</v>
          </cell>
          <cell r="X431" t="str">
            <v>No</v>
          </cell>
          <cell r="Y431" t="str">
            <v>No</v>
          </cell>
          <cell r="AA431" t="str">
            <v>No</v>
          </cell>
          <cell r="AB431">
            <v>0.12</v>
          </cell>
          <cell r="AC431">
            <v>1</v>
          </cell>
          <cell r="AD431">
            <v>110</v>
          </cell>
          <cell r="AE431">
            <v>0.53852369592694704</v>
          </cell>
          <cell r="AF431">
            <v>0.56289160699999996</v>
          </cell>
        </row>
        <row r="432">
          <cell r="C432" t="str">
            <v>Ecuador</v>
          </cell>
          <cell r="D432" t="str">
            <v>Fast Boy [Ecuador]</v>
          </cell>
          <cell r="E432" t="str">
            <v>ADSL</v>
          </cell>
          <cell r="F432" t="str">
            <v>Fast Boy Internet</v>
          </cell>
          <cell r="H432">
            <v>2</v>
          </cell>
          <cell r="I432" t="str">
            <v>Mbps</v>
          </cell>
          <cell r="J432">
            <v>2</v>
          </cell>
          <cell r="K432">
            <v>500</v>
          </cell>
          <cell r="L432" t="str">
            <v>Kbps</v>
          </cell>
          <cell r="M432" t="str">
            <v>Unlimited</v>
          </cell>
          <cell r="P432" t="str">
            <v>USD</v>
          </cell>
          <cell r="Q432">
            <v>50</v>
          </cell>
          <cell r="R432">
            <v>0</v>
          </cell>
          <cell r="S432">
            <v>18</v>
          </cell>
          <cell r="W432" t="str">
            <v>No</v>
          </cell>
          <cell r="X432" t="str">
            <v>No</v>
          </cell>
          <cell r="Y432" t="str">
            <v>No</v>
          </cell>
          <cell r="AA432" t="str">
            <v>No</v>
          </cell>
          <cell r="AB432">
            <v>0.12</v>
          </cell>
          <cell r="AC432">
            <v>1</v>
          </cell>
          <cell r="AD432">
            <v>18</v>
          </cell>
          <cell r="AE432">
            <v>0.53852369592694704</v>
          </cell>
          <cell r="AF432">
            <v>0.56289160699999996</v>
          </cell>
        </row>
        <row r="433">
          <cell r="C433" t="str">
            <v>Ecuador</v>
          </cell>
          <cell r="D433" t="str">
            <v>Fast Boy [Ecuador]</v>
          </cell>
          <cell r="E433" t="str">
            <v>ADSL</v>
          </cell>
          <cell r="F433" t="str">
            <v>Fast Boy Internet</v>
          </cell>
          <cell r="H433">
            <v>3</v>
          </cell>
          <cell r="I433" t="str">
            <v>Mbps</v>
          </cell>
          <cell r="J433">
            <v>3</v>
          </cell>
          <cell r="K433">
            <v>500</v>
          </cell>
          <cell r="L433" t="str">
            <v>Kbps</v>
          </cell>
          <cell r="M433" t="str">
            <v>Unlimited</v>
          </cell>
          <cell r="P433" t="str">
            <v>USD</v>
          </cell>
          <cell r="Q433">
            <v>50</v>
          </cell>
          <cell r="R433">
            <v>0</v>
          </cell>
          <cell r="S433">
            <v>24.9</v>
          </cell>
          <cell r="W433" t="str">
            <v>No</v>
          </cell>
          <cell r="X433" t="str">
            <v>No</v>
          </cell>
          <cell r="Y433" t="str">
            <v>No</v>
          </cell>
          <cell r="AA433" t="str">
            <v>No</v>
          </cell>
          <cell r="AB433">
            <v>0.12</v>
          </cell>
          <cell r="AC433">
            <v>1</v>
          </cell>
          <cell r="AD433">
            <v>24.9</v>
          </cell>
          <cell r="AE433">
            <v>0.53852369592694704</v>
          </cell>
          <cell r="AF433">
            <v>0.56289160699999996</v>
          </cell>
        </row>
        <row r="434">
          <cell r="C434" t="str">
            <v>Ecuador</v>
          </cell>
          <cell r="D434" t="str">
            <v>Fast Boy [Ecuador]</v>
          </cell>
          <cell r="E434" t="str">
            <v>ADSL</v>
          </cell>
          <cell r="F434" t="str">
            <v>Fast Boy Internet</v>
          </cell>
          <cell r="H434">
            <v>4</v>
          </cell>
          <cell r="I434" t="str">
            <v>Mbps</v>
          </cell>
          <cell r="J434">
            <v>4</v>
          </cell>
          <cell r="K434">
            <v>500</v>
          </cell>
          <cell r="L434" t="str">
            <v>Kbps</v>
          </cell>
          <cell r="M434" t="str">
            <v>Unlimited</v>
          </cell>
          <cell r="P434" t="str">
            <v>USD</v>
          </cell>
          <cell r="Q434">
            <v>50</v>
          </cell>
          <cell r="R434">
            <v>0</v>
          </cell>
          <cell r="S434">
            <v>36</v>
          </cell>
          <cell r="W434" t="str">
            <v>No</v>
          </cell>
          <cell r="X434" t="str">
            <v>No</v>
          </cell>
          <cell r="Y434" t="str">
            <v>No</v>
          </cell>
          <cell r="AA434" t="str">
            <v>No</v>
          </cell>
          <cell r="AB434">
            <v>0.12</v>
          </cell>
          <cell r="AC434">
            <v>1</v>
          </cell>
          <cell r="AD434">
            <v>36</v>
          </cell>
          <cell r="AE434">
            <v>0.53852369592694704</v>
          </cell>
          <cell r="AF434">
            <v>0.56289160699999996</v>
          </cell>
        </row>
        <row r="435">
          <cell r="C435" t="str">
            <v>Ecuador</v>
          </cell>
          <cell r="D435" t="str">
            <v>Fast Boy [Ecuador]</v>
          </cell>
          <cell r="E435" t="str">
            <v>ADSL</v>
          </cell>
          <cell r="F435" t="str">
            <v>Fast Boy Internet</v>
          </cell>
          <cell r="H435">
            <v>6</v>
          </cell>
          <cell r="I435" t="str">
            <v>Mbps</v>
          </cell>
          <cell r="J435">
            <v>6</v>
          </cell>
          <cell r="K435">
            <v>500</v>
          </cell>
          <cell r="L435" t="str">
            <v>Kbps</v>
          </cell>
          <cell r="M435" t="str">
            <v>Unlimited</v>
          </cell>
          <cell r="P435" t="str">
            <v>USD</v>
          </cell>
          <cell r="Q435">
            <v>50</v>
          </cell>
          <cell r="R435">
            <v>0</v>
          </cell>
          <cell r="S435">
            <v>49.9</v>
          </cell>
          <cell r="W435" t="str">
            <v>No</v>
          </cell>
          <cell r="X435" t="str">
            <v>No</v>
          </cell>
          <cell r="Y435" t="str">
            <v>No</v>
          </cell>
          <cell r="AA435" t="str">
            <v>No</v>
          </cell>
          <cell r="AB435">
            <v>0.12</v>
          </cell>
          <cell r="AC435">
            <v>1</v>
          </cell>
          <cell r="AD435">
            <v>49.9</v>
          </cell>
          <cell r="AE435">
            <v>0.53852369592694704</v>
          </cell>
          <cell r="AF435">
            <v>0.56289160699999996</v>
          </cell>
        </row>
        <row r="436">
          <cell r="C436" t="str">
            <v>Ecuador</v>
          </cell>
          <cell r="D436" t="str">
            <v>Fast Boy [Ecuador]</v>
          </cell>
          <cell r="E436" t="str">
            <v>ADSL</v>
          </cell>
          <cell r="F436" t="str">
            <v>Fast Boy Internet</v>
          </cell>
          <cell r="H436">
            <v>10</v>
          </cell>
          <cell r="I436" t="str">
            <v>Mbps</v>
          </cell>
          <cell r="J436">
            <v>10</v>
          </cell>
          <cell r="K436">
            <v>1000</v>
          </cell>
          <cell r="L436" t="str">
            <v>Kbps</v>
          </cell>
          <cell r="M436" t="str">
            <v>Unlimited</v>
          </cell>
          <cell r="P436" t="str">
            <v>USD</v>
          </cell>
          <cell r="Q436">
            <v>50</v>
          </cell>
          <cell r="R436">
            <v>0</v>
          </cell>
          <cell r="S436">
            <v>60</v>
          </cell>
          <cell r="W436" t="str">
            <v>No</v>
          </cell>
          <cell r="X436" t="str">
            <v>No</v>
          </cell>
          <cell r="Y436" t="str">
            <v>No</v>
          </cell>
          <cell r="AA436" t="str">
            <v>No</v>
          </cell>
          <cell r="AB436">
            <v>0.12</v>
          </cell>
          <cell r="AC436">
            <v>1</v>
          </cell>
          <cell r="AD436">
            <v>60</v>
          </cell>
          <cell r="AE436">
            <v>0.53852369592694704</v>
          </cell>
          <cell r="AF436">
            <v>0.56289160699999996</v>
          </cell>
        </row>
        <row r="437">
          <cell r="C437" t="str">
            <v>Ecuador</v>
          </cell>
          <cell r="D437" t="str">
            <v>Fast Boy [Ecuador]</v>
          </cell>
          <cell r="E437" t="str">
            <v>ADSL</v>
          </cell>
          <cell r="F437" t="str">
            <v>Fast Boy Internet</v>
          </cell>
          <cell r="H437">
            <v>15</v>
          </cell>
          <cell r="I437" t="str">
            <v>Mbps</v>
          </cell>
          <cell r="J437">
            <v>15</v>
          </cell>
          <cell r="K437">
            <v>1000</v>
          </cell>
          <cell r="L437" t="str">
            <v>Kbps</v>
          </cell>
          <cell r="M437" t="str">
            <v>Unlimited</v>
          </cell>
          <cell r="P437" t="str">
            <v>USD</v>
          </cell>
          <cell r="Q437">
            <v>50</v>
          </cell>
          <cell r="R437">
            <v>0</v>
          </cell>
          <cell r="S437">
            <v>105</v>
          </cell>
          <cell r="W437" t="str">
            <v>No</v>
          </cell>
          <cell r="X437" t="str">
            <v>No</v>
          </cell>
          <cell r="Y437" t="str">
            <v>No</v>
          </cell>
          <cell r="AA437" t="str">
            <v>No</v>
          </cell>
          <cell r="AB437">
            <v>0.12</v>
          </cell>
          <cell r="AC437">
            <v>1</v>
          </cell>
          <cell r="AD437">
            <v>105</v>
          </cell>
          <cell r="AE437">
            <v>0.53852369592694704</v>
          </cell>
          <cell r="AF437">
            <v>0.56289160699999996</v>
          </cell>
        </row>
        <row r="438">
          <cell r="C438" t="str">
            <v>Ecuador</v>
          </cell>
          <cell r="D438" t="str">
            <v>TVCable [Ecuador]</v>
          </cell>
          <cell r="E438" t="str">
            <v>Cable</v>
          </cell>
          <cell r="F438" t="str">
            <v>Basic</v>
          </cell>
          <cell r="H438">
            <v>2.6</v>
          </cell>
          <cell r="I438" t="str">
            <v>Mbps</v>
          </cell>
          <cell r="J438">
            <v>2.6</v>
          </cell>
          <cell r="P438" t="str">
            <v>USD</v>
          </cell>
          <cell r="Q438" t="str">
            <v>?</v>
          </cell>
          <cell r="R438" t="str">
            <v>?</v>
          </cell>
          <cell r="S438">
            <v>19.899999999999999</v>
          </cell>
          <cell r="W438" t="str">
            <v>No</v>
          </cell>
          <cell r="X438" t="str">
            <v>No</v>
          </cell>
          <cell r="Y438" t="str">
            <v>No</v>
          </cell>
          <cell r="AA438" t="str">
            <v>No</v>
          </cell>
          <cell r="AB438">
            <v>0.12</v>
          </cell>
          <cell r="AC438">
            <v>1</v>
          </cell>
          <cell r="AD438">
            <v>19.899999999999999</v>
          </cell>
          <cell r="AE438">
            <v>0.53852369592694704</v>
          </cell>
          <cell r="AF438">
            <v>0.56289160699999996</v>
          </cell>
        </row>
        <row r="439">
          <cell r="C439" t="str">
            <v>Ecuador</v>
          </cell>
          <cell r="D439" t="str">
            <v>TVCable [Ecuador]</v>
          </cell>
          <cell r="E439" t="str">
            <v>Cable</v>
          </cell>
          <cell r="F439" t="str">
            <v>Enhanced</v>
          </cell>
          <cell r="H439">
            <v>4.0999999999999996</v>
          </cell>
          <cell r="I439" t="str">
            <v>Mbps</v>
          </cell>
          <cell r="J439">
            <v>4.0999999999999996</v>
          </cell>
          <cell r="P439" t="str">
            <v>USD</v>
          </cell>
          <cell r="Q439" t="str">
            <v>?</v>
          </cell>
          <cell r="R439" t="str">
            <v>?</v>
          </cell>
          <cell r="S439">
            <v>29.9</v>
          </cell>
          <cell r="W439" t="str">
            <v>No</v>
          </cell>
          <cell r="X439" t="str">
            <v>No</v>
          </cell>
          <cell r="Y439" t="str">
            <v>No</v>
          </cell>
          <cell r="AA439" t="str">
            <v>No</v>
          </cell>
          <cell r="AB439">
            <v>0.12</v>
          </cell>
          <cell r="AC439">
            <v>1</v>
          </cell>
          <cell r="AD439">
            <v>29.9</v>
          </cell>
          <cell r="AE439">
            <v>0.53852369592694704</v>
          </cell>
          <cell r="AF439">
            <v>0.56289160699999996</v>
          </cell>
        </row>
        <row r="440">
          <cell r="C440" t="str">
            <v>Ecuador</v>
          </cell>
          <cell r="D440" t="str">
            <v>TVCable [Ecuador]</v>
          </cell>
          <cell r="E440" t="str">
            <v>Cable</v>
          </cell>
          <cell r="F440" t="str">
            <v>Enhanced Plus</v>
          </cell>
          <cell r="H440">
            <v>5.6</v>
          </cell>
          <cell r="I440" t="str">
            <v>Mbps</v>
          </cell>
          <cell r="J440">
            <v>5.6</v>
          </cell>
          <cell r="P440" t="str">
            <v>USD</v>
          </cell>
          <cell r="Q440" t="str">
            <v>?</v>
          </cell>
          <cell r="R440" t="str">
            <v>?</v>
          </cell>
          <cell r="S440">
            <v>39.9</v>
          </cell>
          <cell r="W440" t="str">
            <v>No</v>
          </cell>
          <cell r="X440" t="str">
            <v>No</v>
          </cell>
          <cell r="Y440" t="str">
            <v>No</v>
          </cell>
          <cell r="AA440" t="str">
            <v>No</v>
          </cell>
          <cell r="AB440">
            <v>0.12</v>
          </cell>
          <cell r="AC440">
            <v>1</v>
          </cell>
          <cell r="AD440">
            <v>39.9</v>
          </cell>
          <cell r="AE440">
            <v>0.53852369592694704</v>
          </cell>
          <cell r="AF440">
            <v>0.56289160699999996</v>
          </cell>
        </row>
        <row r="441">
          <cell r="C441" t="str">
            <v>Ecuador</v>
          </cell>
          <cell r="D441" t="str">
            <v>TVCable [Ecuador]</v>
          </cell>
          <cell r="E441" t="str">
            <v>Cable</v>
          </cell>
          <cell r="F441" t="str">
            <v>Ideal</v>
          </cell>
          <cell r="H441">
            <v>7.1</v>
          </cell>
          <cell r="I441" t="str">
            <v>Mbps</v>
          </cell>
          <cell r="J441">
            <v>7.1</v>
          </cell>
          <cell r="P441" t="str">
            <v>USD</v>
          </cell>
          <cell r="Q441" t="str">
            <v>?</v>
          </cell>
          <cell r="R441" t="str">
            <v>?</v>
          </cell>
          <cell r="S441">
            <v>49.9</v>
          </cell>
          <cell r="W441" t="str">
            <v>No</v>
          </cell>
          <cell r="X441" t="str">
            <v>No</v>
          </cell>
          <cell r="Y441" t="str">
            <v>No</v>
          </cell>
          <cell r="AA441" t="str">
            <v>No</v>
          </cell>
          <cell r="AB441">
            <v>0.12</v>
          </cell>
          <cell r="AC441">
            <v>1</v>
          </cell>
          <cell r="AD441">
            <v>49.9</v>
          </cell>
          <cell r="AE441">
            <v>0.53852369592694704</v>
          </cell>
          <cell r="AF441">
            <v>0.56289160699999996</v>
          </cell>
        </row>
        <row r="442">
          <cell r="C442" t="str">
            <v>Ecuador</v>
          </cell>
          <cell r="D442" t="str">
            <v>TVCable [Ecuador]</v>
          </cell>
          <cell r="E442" t="str">
            <v>Cable</v>
          </cell>
          <cell r="F442" t="str">
            <v>Extreme</v>
          </cell>
          <cell r="H442">
            <v>16.5</v>
          </cell>
          <cell r="I442" t="str">
            <v>Mbps</v>
          </cell>
          <cell r="J442">
            <v>16.5</v>
          </cell>
          <cell r="P442" t="str">
            <v>USD</v>
          </cell>
          <cell r="Q442" t="str">
            <v>?</v>
          </cell>
          <cell r="R442" t="str">
            <v>?</v>
          </cell>
          <cell r="S442">
            <v>99.9</v>
          </cell>
          <cell r="W442" t="str">
            <v>No</v>
          </cell>
          <cell r="X442" t="str">
            <v>No</v>
          </cell>
          <cell r="Y442" t="str">
            <v>No</v>
          </cell>
          <cell r="AA442" t="str">
            <v>No</v>
          </cell>
          <cell r="AB442">
            <v>0.12</v>
          </cell>
          <cell r="AC442">
            <v>1</v>
          </cell>
          <cell r="AD442">
            <v>99.9</v>
          </cell>
          <cell r="AE442">
            <v>0.53852369592694704</v>
          </cell>
          <cell r="AF442">
            <v>0.56289160699999996</v>
          </cell>
        </row>
        <row r="443">
          <cell r="C443" t="str">
            <v>Ecuador</v>
          </cell>
          <cell r="D443" t="str">
            <v>TVCable [Ecuador]</v>
          </cell>
          <cell r="E443" t="str">
            <v>Cable</v>
          </cell>
          <cell r="F443" t="str">
            <v>Extreme Plus</v>
          </cell>
          <cell r="H443">
            <v>19</v>
          </cell>
          <cell r="I443" t="str">
            <v>Mbps</v>
          </cell>
          <cell r="J443">
            <v>19</v>
          </cell>
          <cell r="P443" t="str">
            <v>USD</v>
          </cell>
          <cell r="Q443" t="str">
            <v>?</v>
          </cell>
          <cell r="R443" t="str">
            <v>?</v>
          </cell>
          <cell r="S443">
            <v>114.9</v>
          </cell>
          <cell r="W443" t="str">
            <v>No</v>
          </cell>
          <cell r="X443" t="str">
            <v>No</v>
          </cell>
          <cell r="Y443" t="str">
            <v>No</v>
          </cell>
          <cell r="AA443" t="str">
            <v>No</v>
          </cell>
          <cell r="AB443">
            <v>0.12</v>
          </cell>
          <cell r="AC443">
            <v>1</v>
          </cell>
          <cell r="AD443">
            <v>114.9</v>
          </cell>
          <cell r="AE443">
            <v>0.53852369592694704</v>
          </cell>
          <cell r="AF443">
            <v>0.56289160699999996</v>
          </cell>
        </row>
        <row r="444">
          <cell r="C444" t="str">
            <v>Egypt</v>
          </cell>
          <cell r="D444" t="str">
            <v>Etisalat [Egypt]</v>
          </cell>
          <cell r="E444" t="str">
            <v>ADSL</v>
          </cell>
          <cell r="F444" t="str">
            <v>Smart ADSL</v>
          </cell>
          <cell r="H444">
            <v>512</v>
          </cell>
          <cell r="I444" t="str">
            <v>Kbps</v>
          </cell>
          <cell r="J444">
            <v>0.51200000000000001</v>
          </cell>
          <cell r="M444" t="str">
            <v>Unlimited</v>
          </cell>
          <cell r="P444" t="str">
            <v>EGP</v>
          </cell>
          <cell r="Q444">
            <v>75</v>
          </cell>
          <cell r="R444">
            <v>199</v>
          </cell>
          <cell r="S444">
            <v>99</v>
          </cell>
          <cell r="V444">
            <v>1</v>
          </cell>
          <cell r="W444" t="str">
            <v>?</v>
          </cell>
          <cell r="X444" t="str">
            <v>No</v>
          </cell>
          <cell r="Y444" t="str">
            <v>No</v>
          </cell>
          <cell r="AA444" t="str">
            <v>?</v>
          </cell>
          <cell r="AC444">
            <v>6.89</v>
          </cell>
          <cell r="AD444">
            <v>14.37</v>
          </cell>
          <cell r="AE444">
            <v>1.7952970980159499</v>
          </cell>
          <cell r="AF444">
            <v>2.9509415969999999</v>
          </cell>
        </row>
        <row r="445">
          <cell r="C445" t="str">
            <v>Egypt</v>
          </cell>
          <cell r="D445" t="str">
            <v>Etisalat [Egypt]</v>
          </cell>
          <cell r="E445" t="str">
            <v>ADSL</v>
          </cell>
          <cell r="F445" t="str">
            <v>Smart ADSL</v>
          </cell>
          <cell r="H445">
            <v>1</v>
          </cell>
          <cell r="I445" t="str">
            <v>Mbps</v>
          </cell>
          <cell r="J445">
            <v>1</v>
          </cell>
          <cell r="M445" t="str">
            <v>Unlimited</v>
          </cell>
          <cell r="P445" t="str">
            <v>EGP</v>
          </cell>
          <cell r="Q445">
            <v>75</v>
          </cell>
          <cell r="R445">
            <v>199</v>
          </cell>
          <cell r="S445">
            <v>139</v>
          </cell>
          <cell r="V445">
            <v>1</v>
          </cell>
          <cell r="W445" t="str">
            <v>?</v>
          </cell>
          <cell r="X445" t="str">
            <v>No</v>
          </cell>
          <cell r="Y445" t="str">
            <v>No</v>
          </cell>
          <cell r="AA445" t="str">
            <v>?</v>
          </cell>
          <cell r="AC445">
            <v>6.89</v>
          </cell>
          <cell r="AD445">
            <v>20.170000000000002</v>
          </cell>
          <cell r="AE445">
            <v>1.7952970980159499</v>
          </cell>
          <cell r="AF445">
            <v>2.9509415969999999</v>
          </cell>
        </row>
        <row r="446">
          <cell r="C446" t="str">
            <v>Egypt</v>
          </cell>
          <cell r="D446" t="str">
            <v>Etisalat [Egypt]</v>
          </cell>
          <cell r="E446" t="str">
            <v>ADSL</v>
          </cell>
          <cell r="F446" t="str">
            <v>Smart ADSL</v>
          </cell>
          <cell r="H446">
            <v>2</v>
          </cell>
          <cell r="I446" t="str">
            <v>Mbps</v>
          </cell>
          <cell r="J446">
            <v>2</v>
          </cell>
          <cell r="M446" t="str">
            <v>Unlimited</v>
          </cell>
          <cell r="P446" t="str">
            <v>EGP</v>
          </cell>
          <cell r="Q446">
            <v>75</v>
          </cell>
          <cell r="R446">
            <v>199</v>
          </cell>
          <cell r="S446">
            <v>239</v>
          </cell>
          <cell r="V446">
            <v>1</v>
          </cell>
          <cell r="W446" t="str">
            <v>?</v>
          </cell>
          <cell r="X446" t="str">
            <v>No</v>
          </cell>
          <cell r="Y446" t="str">
            <v>No</v>
          </cell>
          <cell r="AA446" t="str">
            <v>?</v>
          </cell>
          <cell r="AC446">
            <v>6.89</v>
          </cell>
          <cell r="AD446">
            <v>34.69</v>
          </cell>
          <cell r="AE446">
            <v>1.7952970980159499</v>
          </cell>
          <cell r="AF446">
            <v>2.9509415969999999</v>
          </cell>
        </row>
        <row r="447">
          <cell r="C447" t="str">
            <v>Egypt</v>
          </cell>
          <cell r="D447" t="str">
            <v>Etisalat [Egypt]</v>
          </cell>
          <cell r="E447" t="str">
            <v>ADSL</v>
          </cell>
          <cell r="F447" t="str">
            <v>Smart ADSL</v>
          </cell>
          <cell r="H447">
            <v>4</v>
          </cell>
          <cell r="I447" t="str">
            <v>Mbps</v>
          </cell>
          <cell r="J447">
            <v>4</v>
          </cell>
          <cell r="M447" t="str">
            <v>Unlimited</v>
          </cell>
          <cell r="P447" t="str">
            <v>EGP</v>
          </cell>
          <cell r="Q447">
            <v>75</v>
          </cell>
          <cell r="R447">
            <v>199</v>
          </cell>
          <cell r="S447">
            <v>350</v>
          </cell>
          <cell r="V447">
            <v>1</v>
          </cell>
          <cell r="W447" t="str">
            <v>?</v>
          </cell>
          <cell r="X447" t="str">
            <v>No</v>
          </cell>
          <cell r="Y447" t="str">
            <v>No</v>
          </cell>
          <cell r="AA447" t="str">
            <v>?</v>
          </cell>
          <cell r="AC447">
            <v>6.89</v>
          </cell>
          <cell r="AD447">
            <v>50.8</v>
          </cell>
          <cell r="AE447">
            <v>1.7952970980159499</v>
          </cell>
          <cell r="AF447">
            <v>2.9509415969999999</v>
          </cell>
        </row>
        <row r="448">
          <cell r="C448" t="str">
            <v>Egypt</v>
          </cell>
          <cell r="D448" t="str">
            <v>Etisalat [Egypt]</v>
          </cell>
          <cell r="E448" t="str">
            <v>ADSL</v>
          </cell>
          <cell r="F448" t="str">
            <v>ADSL Light</v>
          </cell>
          <cell r="H448">
            <v>512</v>
          </cell>
          <cell r="I448" t="str">
            <v>Kbps</v>
          </cell>
          <cell r="J448">
            <v>0.51200000000000001</v>
          </cell>
          <cell r="M448">
            <v>4</v>
          </cell>
          <cell r="N448" t="str">
            <v>GB</v>
          </cell>
          <cell r="O448">
            <v>4</v>
          </cell>
          <cell r="P448" t="str">
            <v>EGP</v>
          </cell>
          <cell r="Q448">
            <v>75</v>
          </cell>
          <cell r="R448">
            <v>0</v>
          </cell>
          <cell r="S448">
            <v>65</v>
          </cell>
          <cell r="V448">
            <v>1</v>
          </cell>
          <cell r="W448" t="str">
            <v>?</v>
          </cell>
          <cell r="X448" t="str">
            <v>No</v>
          </cell>
          <cell r="Y448" t="str">
            <v>No</v>
          </cell>
          <cell r="AA448" t="str">
            <v>?</v>
          </cell>
          <cell r="AC448">
            <v>6.89</v>
          </cell>
          <cell r="AD448">
            <v>9.43</v>
          </cell>
          <cell r="AE448">
            <v>1.7952970980159499</v>
          </cell>
          <cell r="AF448">
            <v>2.9509415969999999</v>
          </cell>
        </row>
        <row r="449">
          <cell r="C449" t="str">
            <v>Egypt</v>
          </cell>
          <cell r="D449" t="str">
            <v>Etisalat [Egypt]</v>
          </cell>
          <cell r="E449" t="str">
            <v>ADSL</v>
          </cell>
          <cell r="F449" t="str">
            <v>ADSL Light</v>
          </cell>
          <cell r="H449">
            <v>1</v>
          </cell>
          <cell r="I449" t="str">
            <v>Mbps</v>
          </cell>
          <cell r="J449">
            <v>1</v>
          </cell>
          <cell r="M449">
            <v>8</v>
          </cell>
          <cell r="N449" t="str">
            <v>GB</v>
          </cell>
          <cell r="O449">
            <v>8</v>
          </cell>
          <cell r="P449" t="str">
            <v>EGP</v>
          </cell>
          <cell r="Q449">
            <v>75</v>
          </cell>
          <cell r="R449">
            <v>0</v>
          </cell>
          <cell r="S449">
            <v>85</v>
          </cell>
          <cell r="V449">
            <v>1</v>
          </cell>
          <cell r="W449" t="str">
            <v>?</v>
          </cell>
          <cell r="X449" t="str">
            <v>No</v>
          </cell>
          <cell r="Y449" t="str">
            <v>No</v>
          </cell>
          <cell r="AA449" t="str">
            <v>?</v>
          </cell>
          <cell r="AC449">
            <v>6.89</v>
          </cell>
          <cell r="AD449">
            <v>12.34</v>
          </cell>
          <cell r="AE449">
            <v>1.7952970980159499</v>
          </cell>
          <cell r="AF449">
            <v>2.9509415969999999</v>
          </cell>
        </row>
        <row r="450">
          <cell r="C450" t="str">
            <v>Egypt</v>
          </cell>
          <cell r="D450" t="str">
            <v>Etisalat [Egypt]</v>
          </cell>
          <cell r="E450" t="str">
            <v>ADSL</v>
          </cell>
          <cell r="F450" t="str">
            <v>ADSL Light</v>
          </cell>
          <cell r="H450">
            <v>4</v>
          </cell>
          <cell r="I450" t="str">
            <v>Mbps</v>
          </cell>
          <cell r="J450">
            <v>4</v>
          </cell>
          <cell r="M450">
            <v>20</v>
          </cell>
          <cell r="N450" t="str">
            <v>GB</v>
          </cell>
          <cell r="O450">
            <v>20</v>
          </cell>
          <cell r="P450" t="str">
            <v>EGP</v>
          </cell>
          <cell r="Q450">
            <v>75</v>
          </cell>
          <cell r="R450">
            <v>0</v>
          </cell>
          <cell r="S450">
            <v>149</v>
          </cell>
          <cell r="V450">
            <v>1</v>
          </cell>
          <cell r="W450" t="str">
            <v>?</v>
          </cell>
          <cell r="X450" t="str">
            <v>No</v>
          </cell>
          <cell r="Y450" t="str">
            <v>No</v>
          </cell>
          <cell r="AA450" t="str">
            <v>?</v>
          </cell>
          <cell r="AC450">
            <v>6.89</v>
          </cell>
          <cell r="AD450">
            <v>21.63</v>
          </cell>
          <cell r="AE450">
            <v>1.7952970980159499</v>
          </cell>
          <cell r="AF450">
            <v>2.9509415969999999</v>
          </cell>
        </row>
        <row r="451">
          <cell r="C451" t="str">
            <v>Egypt</v>
          </cell>
          <cell r="D451" t="str">
            <v>LINKdotNET [Egypt]</v>
          </cell>
          <cell r="E451" t="str">
            <v>ADSL</v>
          </cell>
          <cell r="F451" t="str">
            <v>Unlmited Packages</v>
          </cell>
          <cell r="H451">
            <v>512</v>
          </cell>
          <cell r="I451" t="str">
            <v>Kbps</v>
          </cell>
          <cell r="J451">
            <v>0.51200000000000001</v>
          </cell>
          <cell r="K451">
            <v>128</v>
          </cell>
          <cell r="L451" t="str">
            <v>Kbps</v>
          </cell>
          <cell r="M451">
            <v>25</v>
          </cell>
          <cell r="N451" t="str">
            <v>GB</v>
          </cell>
          <cell r="O451">
            <v>25</v>
          </cell>
          <cell r="P451" t="str">
            <v>EGP</v>
          </cell>
          <cell r="Q451" t="str">
            <v>?</v>
          </cell>
          <cell r="R451">
            <v>290</v>
          </cell>
          <cell r="S451">
            <v>95</v>
          </cell>
          <cell r="V451">
            <v>1</v>
          </cell>
          <cell r="W451" t="str">
            <v>Yes</v>
          </cell>
          <cell r="X451" t="str">
            <v>No</v>
          </cell>
          <cell r="Y451" t="str">
            <v>No</v>
          </cell>
          <cell r="AA451" t="str">
            <v>?</v>
          </cell>
          <cell r="AC451">
            <v>6.89</v>
          </cell>
          <cell r="AD451">
            <v>13.79</v>
          </cell>
          <cell r="AE451">
            <v>1.7952970980159499</v>
          </cell>
          <cell r="AF451">
            <v>2.9509415969999999</v>
          </cell>
        </row>
        <row r="452">
          <cell r="C452" t="str">
            <v>Egypt</v>
          </cell>
          <cell r="D452" t="str">
            <v>LINKdotNET [Egypt]</v>
          </cell>
          <cell r="E452" t="str">
            <v>ADSL</v>
          </cell>
          <cell r="F452" t="str">
            <v>Unlmited Packages</v>
          </cell>
          <cell r="H452">
            <v>1024</v>
          </cell>
          <cell r="I452" t="str">
            <v>Kbps</v>
          </cell>
          <cell r="J452">
            <v>1.024</v>
          </cell>
          <cell r="K452">
            <v>256</v>
          </cell>
          <cell r="L452" t="str">
            <v>Kbps</v>
          </cell>
          <cell r="M452">
            <v>40</v>
          </cell>
          <cell r="N452" t="str">
            <v>GB</v>
          </cell>
          <cell r="O452">
            <v>40</v>
          </cell>
          <cell r="P452" t="str">
            <v>EGP</v>
          </cell>
          <cell r="Q452" t="str">
            <v>?</v>
          </cell>
          <cell r="R452">
            <v>299</v>
          </cell>
          <cell r="S452">
            <v>145</v>
          </cell>
          <cell r="V452">
            <v>1</v>
          </cell>
          <cell r="W452" t="str">
            <v>Yes</v>
          </cell>
          <cell r="X452" t="str">
            <v>No</v>
          </cell>
          <cell r="Y452" t="str">
            <v>No</v>
          </cell>
          <cell r="AA452" t="str">
            <v>?</v>
          </cell>
          <cell r="AC452">
            <v>6.89</v>
          </cell>
          <cell r="AD452">
            <v>21.04</v>
          </cell>
          <cell r="AE452">
            <v>1.7952970980159499</v>
          </cell>
          <cell r="AF452">
            <v>2.9509415969999999</v>
          </cell>
        </row>
        <row r="453">
          <cell r="C453" t="str">
            <v>Egypt</v>
          </cell>
          <cell r="D453" t="str">
            <v>LINKdotNET [Egypt]</v>
          </cell>
          <cell r="E453" t="str">
            <v>ADSL</v>
          </cell>
          <cell r="F453" t="str">
            <v>Unlmited Packages</v>
          </cell>
          <cell r="H453">
            <v>2048</v>
          </cell>
          <cell r="I453" t="str">
            <v>Kbps</v>
          </cell>
          <cell r="J453">
            <v>2.048</v>
          </cell>
          <cell r="K453">
            <v>512</v>
          </cell>
          <cell r="L453" t="str">
            <v>Kbps</v>
          </cell>
          <cell r="M453">
            <v>60</v>
          </cell>
          <cell r="N453" t="str">
            <v>GB</v>
          </cell>
          <cell r="O453">
            <v>60</v>
          </cell>
          <cell r="P453" t="str">
            <v>EGP</v>
          </cell>
          <cell r="Q453" t="str">
            <v>?</v>
          </cell>
          <cell r="R453">
            <v>100</v>
          </cell>
          <cell r="S453">
            <v>230</v>
          </cell>
          <cell r="V453">
            <v>1</v>
          </cell>
          <cell r="W453" t="str">
            <v>Yes</v>
          </cell>
          <cell r="X453" t="str">
            <v>No</v>
          </cell>
          <cell r="Y453" t="str">
            <v>No</v>
          </cell>
          <cell r="AA453" t="str">
            <v>?</v>
          </cell>
          <cell r="AC453">
            <v>6.89</v>
          </cell>
          <cell r="AD453">
            <v>33.380000000000003</v>
          </cell>
          <cell r="AE453">
            <v>1.7952970980159499</v>
          </cell>
          <cell r="AF453">
            <v>2.9509415969999999</v>
          </cell>
        </row>
        <row r="454">
          <cell r="C454" t="str">
            <v>Egypt</v>
          </cell>
          <cell r="D454" t="str">
            <v>LINKdotNET [Egypt]</v>
          </cell>
          <cell r="E454" t="str">
            <v>ADSL</v>
          </cell>
          <cell r="F454" t="str">
            <v>Unlmited Packages</v>
          </cell>
          <cell r="H454">
            <v>4096</v>
          </cell>
          <cell r="I454" t="str">
            <v>Kbps</v>
          </cell>
          <cell r="J454">
            <v>4.0960000000000001</v>
          </cell>
          <cell r="K454">
            <v>1024</v>
          </cell>
          <cell r="L454" t="str">
            <v>Kbps</v>
          </cell>
          <cell r="M454">
            <v>80</v>
          </cell>
          <cell r="N454" t="str">
            <v>GB</v>
          </cell>
          <cell r="O454">
            <v>80</v>
          </cell>
          <cell r="P454" t="str">
            <v>EGP</v>
          </cell>
          <cell r="Q454" t="str">
            <v>?</v>
          </cell>
          <cell r="R454">
            <v>0</v>
          </cell>
          <cell r="S454">
            <v>380</v>
          </cell>
          <cell r="V454">
            <v>1</v>
          </cell>
          <cell r="W454" t="str">
            <v>Yes</v>
          </cell>
          <cell r="X454" t="str">
            <v>No</v>
          </cell>
          <cell r="Y454" t="str">
            <v>No</v>
          </cell>
          <cell r="AA454" t="str">
            <v>?</v>
          </cell>
          <cell r="AC454">
            <v>6.89</v>
          </cell>
          <cell r="AD454">
            <v>55.15</v>
          </cell>
          <cell r="AE454">
            <v>1.7952970980159499</v>
          </cell>
          <cell r="AF454">
            <v>2.9509415969999999</v>
          </cell>
        </row>
        <row r="455">
          <cell r="C455" t="str">
            <v>Egypt</v>
          </cell>
          <cell r="D455" t="str">
            <v>LINKdotNET [Egypt]</v>
          </cell>
          <cell r="E455" t="str">
            <v>ADSL</v>
          </cell>
          <cell r="F455" t="str">
            <v>Unlmited Packages</v>
          </cell>
          <cell r="H455">
            <v>512</v>
          </cell>
          <cell r="I455" t="str">
            <v>Kbps</v>
          </cell>
          <cell r="J455">
            <v>0.51200000000000001</v>
          </cell>
          <cell r="K455">
            <v>128</v>
          </cell>
          <cell r="L455" t="str">
            <v>Kbps</v>
          </cell>
          <cell r="M455">
            <v>25</v>
          </cell>
          <cell r="N455" t="str">
            <v>GB</v>
          </cell>
          <cell r="O455">
            <v>25</v>
          </cell>
          <cell r="P455" t="str">
            <v>EGP</v>
          </cell>
          <cell r="Q455" t="str">
            <v>?</v>
          </cell>
          <cell r="R455">
            <v>0</v>
          </cell>
          <cell r="S455">
            <v>87.08</v>
          </cell>
          <cell r="V455">
            <v>12</v>
          </cell>
          <cell r="W455" t="str">
            <v>Yes</v>
          </cell>
          <cell r="X455" t="str">
            <v>No</v>
          </cell>
          <cell r="Y455" t="str">
            <v>No</v>
          </cell>
          <cell r="AA455" t="str">
            <v>?</v>
          </cell>
          <cell r="AC455">
            <v>6.89</v>
          </cell>
          <cell r="AD455">
            <v>12.64</v>
          </cell>
          <cell r="AE455">
            <v>1.7952970980159499</v>
          </cell>
          <cell r="AF455">
            <v>2.9509415969999999</v>
          </cell>
        </row>
        <row r="456">
          <cell r="C456" t="str">
            <v>Egypt</v>
          </cell>
          <cell r="D456" t="str">
            <v>LINKdotNET [Egypt]</v>
          </cell>
          <cell r="E456" t="str">
            <v>ADSL</v>
          </cell>
          <cell r="F456" t="str">
            <v>Unlmited Packages</v>
          </cell>
          <cell r="H456">
            <v>1024</v>
          </cell>
          <cell r="I456" t="str">
            <v>Kbps</v>
          </cell>
          <cell r="J456">
            <v>1.024</v>
          </cell>
          <cell r="K456">
            <v>256</v>
          </cell>
          <cell r="L456" t="str">
            <v>Kbps</v>
          </cell>
          <cell r="M456">
            <v>40</v>
          </cell>
          <cell r="N456" t="str">
            <v>GB</v>
          </cell>
          <cell r="O456">
            <v>40</v>
          </cell>
          <cell r="P456" t="str">
            <v>EGP</v>
          </cell>
          <cell r="Q456" t="str">
            <v>?</v>
          </cell>
          <cell r="R456">
            <v>0</v>
          </cell>
          <cell r="S456">
            <v>133.33000000000001</v>
          </cell>
          <cell r="V456">
            <v>12</v>
          </cell>
          <cell r="W456" t="str">
            <v>Yes</v>
          </cell>
          <cell r="X456" t="str">
            <v>No</v>
          </cell>
          <cell r="Y456" t="str">
            <v>No</v>
          </cell>
          <cell r="AA456" t="str">
            <v>?</v>
          </cell>
          <cell r="AC456">
            <v>6.89</v>
          </cell>
          <cell r="AD456">
            <v>19.350000000000001</v>
          </cell>
          <cell r="AE456">
            <v>1.7952970980159499</v>
          </cell>
          <cell r="AF456">
            <v>2.9509415969999999</v>
          </cell>
        </row>
        <row r="457">
          <cell r="C457" t="str">
            <v>Egypt</v>
          </cell>
          <cell r="D457" t="str">
            <v>LINKdotNET [Egypt]</v>
          </cell>
          <cell r="E457" t="str">
            <v>ADSL</v>
          </cell>
          <cell r="F457" t="str">
            <v>Unlmited Packages</v>
          </cell>
          <cell r="H457">
            <v>2048</v>
          </cell>
          <cell r="I457" t="str">
            <v>Kbps</v>
          </cell>
          <cell r="J457">
            <v>2.048</v>
          </cell>
          <cell r="K457">
            <v>512</v>
          </cell>
          <cell r="L457" t="str">
            <v>Kbps</v>
          </cell>
          <cell r="M457">
            <v>60</v>
          </cell>
          <cell r="N457" t="str">
            <v>GB</v>
          </cell>
          <cell r="O457">
            <v>60</v>
          </cell>
          <cell r="P457" t="str">
            <v>EGP</v>
          </cell>
          <cell r="Q457" t="str">
            <v>?</v>
          </cell>
          <cell r="R457">
            <v>0</v>
          </cell>
          <cell r="S457">
            <v>211.67</v>
          </cell>
          <cell r="V457">
            <v>12</v>
          </cell>
          <cell r="W457" t="str">
            <v>Yes</v>
          </cell>
          <cell r="X457" t="str">
            <v>No</v>
          </cell>
          <cell r="Y457" t="str">
            <v>No</v>
          </cell>
          <cell r="AA457" t="str">
            <v>?</v>
          </cell>
          <cell r="AC457">
            <v>6.89</v>
          </cell>
          <cell r="AD457">
            <v>30.72</v>
          </cell>
          <cell r="AE457">
            <v>1.7952970980159499</v>
          </cell>
          <cell r="AF457">
            <v>2.9509415969999999</v>
          </cell>
        </row>
        <row r="458">
          <cell r="C458" t="str">
            <v>Egypt</v>
          </cell>
          <cell r="D458" t="str">
            <v>LINKdotNET [Egypt]</v>
          </cell>
          <cell r="E458" t="str">
            <v>ADSL</v>
          </cell>
          <cell r="F458" t="str">
            <v>Unlmited Packages</v>
          </cell>
          <cell r="H458">
            <v>4096</v>
          </cell>
          <cell r="I458" t="str">
            <v>Kbps</v>
          </cell>
          <cell r="J458">
            <v>4.0960000000000001</v>
          </cell>
          <cell r="K458">
            <v>1024</v>
          </cell>
          <cell r="L458" t="str">
            <v>Kbps</v>
          </cell>
          <cell r="M458">
            <v>80</v>
          </cell>
          <cell r="N458" t="str">
            <v>GB</v>
          </cell>
          <cell r="O458">
            <v>80</v>
          </cell>
          <cell r="P458" t="str">
            <v>EGP</v>
          </cell>
          <cell r="Q458" t="str">
            <v>?</v>
          </cell>
          <cell r="R458">
            <v>0</v>
          </cell>
          <cell r="S458">
            <v>349.58</v>
          </cell>
          <cell r="V458">
            <v>12</v>
          </cell>
          <cell r="W458" t="str">
            <v>Yes</v>
          </cell>
          <cell r="X458" t="str">
            <v>No</v>
          </cell>
          <cell r="Y458" t="str">
            <v>No</v>
          </cell>
          <cell r="AA458" t="str">
            <v>?</v>
          </cell>
          <cell r="AC458">
            <v>6.89</v>
          </cell>
          <cell r="AD458">
            <v>50.74</v>
          </cell>
          <cell r="AE458">
            <v>1.7952970980159499</v>
          </cell>
          <cell r="AF458">
            <v>2.9509415969999999</v>
          </cell>
        </row>
        <row r="459">
          <cell r="C459" t="str">
            <v>Egypt</v>
          </cell>
          <cell r="D459" t="str">
            <v>LINKdotNET [Egypt]</v>
          </cell>
          <cell r="E459" t="str">
            <v>ADSL</v>
          </cell>
          <cell r="F459" t="str">
            <v>Link Speed</v>
          </cell>
          <cell r="H459">
            <v>2048</v>
          </cell>
          <cell r="I459" t="str">
            <v>Kbps</v>
          </cell>
          <cell r="J459">
            <v>2.048</v>
          </cell>
          <cell r="K459">
            <v>512</v>
          </cell>
          <cell r="L459" t="str">
            <v>Kbps</v>
          </cell>
          <cell r="M459">
            <v>4</v>
          </cell>
          <cell r="N459" t="str">
            <v>GB</v>
          </cell>
          <cell r="O459">
            <v>4</v>
          </cell>
          <cell r="P459" t="str">
            <v>EGP</v>
          </cell>
          <cell r="Q459" t="str">
            <v>?</v>
          </cell>
          <cell r="R459">
            <v>100</v>
          </cell>
          <cell r="S459">
            <v>70</v>
          </cell>
          <cell r="V459">
            <v>1</v>
          </cell>
          <cell r="W459" t="str">
            <v>Yes</v>
          </cell>
          <cell r="X459" t="str">
            <v>No</v>
          </cell>
          <cell r="Y459" t="str">
            <v>No</v>
          </cell>
          <cell r="AA459" t="str">
            <v>?</v>
          </cell>
          <cell r="AC459">
            <v>6.89</v>
          </cell>
          <cell r="AD459">
            <v>10.16</v>
          </cell>
          <cell r="AE459">
            <v>1.7952970980159499</v>
          </cell>
          <cell r="AF459">
            <v>2.9509415969999999</v>
          </cell>
        </row>
        <row r="460">
          <cell r="C460" t="str">
            <v>Egypt</v>
          </cell>
          <cell r="D460" t="str">
            <v>LINKdotNET [Egypt]</v>
          </cell>
          <cell r="E460" t="str">
            <v>ADSL</v>
          </cell>
          <cell r="F460" t="str">
            <v>Link Speed</v>
          </cell>
          <cell r="H460">
            <v>4096</v>
          </cell>
          <cell r="I460" t="str">
            <v>Kbps</v>
          </cell>
          <cell r="J460">
            <v>4.0960000000000001</v>
          </cell>
          <cell r="K460">
            <v>1024</v>
          </cell>
          <cell r="L460" t="str">
            <v>Kbps</v>
          </cell>
          <cell r="M460">
            <v>15</v>
          </cell>
          <cell r="N460" t="str">
            <v>GB</v>
          </cell>
          <cell r="O460">
            <v>15</v>
          </cell>
          <cell r="P460" t="str">
            <v>EGP</v>
          </cell>
          <cell r="Q460" t="str">
            <v>?</v>
          </cell>
          <cell r="R460">
            <v>0</v>
          </cell>
          <cell r="S460">
            <v>100</v>
          </cell>
          <cell r="V460">
            <v>1</v>
          </cell>
          <cell r="W460" t="str">
            <v>Yes</v>
          </cell>
          <cell r="X460" t="str">
            <v>No</v>
          </cell>
          <cell r="Y460" t="str">
            <v>No</v>
          </cell>
          <cell r="AA460" t="str">
            <v>?</v>
          </cell>
          <cell r="AC460">
            <v>6.89</v>
          </cell>
          <cell r="AD460">
            <v>14.51</v>
          </cell>
          <cell r="AE460">
            <v>1.7952970980159499</v>
          </cell>
          <cell r="AF460">
            <v>2.9509415969999999</v>
          </cell>
        </row>
        <row r="461">
          <cell r="C461" t="str">
            <v>Egypt</v>
          </cell>
          <cell r="D461" t="str">
            <v>LINKdotNET [Egypt]</v>
          </cell>
          <cell r="E461" t="str">
            <v>ADSL</v>
          </cell>
          <cell r="F461" t="str">
            <v>Link Speed</v>
          </cell>
          <cell r="H461">
            <v>4096</v>
          </cell>
          <cell r="I461" t="str">
            <v>Kbps</v>
          </cell>
          <cell r="J461">
            <v>4.0960000000000001</v>
          </cell>
          <cell r="K461">
            <v>1024</v>
          </cell>
          <cell r="L461" t="str">
            <v>Kbps</v>
          </cell>
          <cell r="M461">
            <v>40</v>
          </cell>
          <cell r="N461" t="str">
            <v>GB</v>
          </cell>
          <cell r="O461">
            <v>40</v>
          </cell>
          <cell r="P461" t="str">
            <v>EGP</v>
          </cell>
          <cell r="Q461" t="str">
            <v>?</v>
          </cell>
          <cell r="R461">
            <v>0</v>
          </cell>
          <cell r="S461">
            <v>150</v>
          </cell>
          <cell r="V461">
            <v>1</v>
          </cell>
          <cell r="W461" t="str">
            <v>Yes</v>
          </cell>
          <cell r="X461" t="str">
            <v>No</v>
          </cell>
          <cell r="Y461" t="str">
            <v>No</v>
          </cell>
          <cell r="AA461" t="str">
            <v>?</v>
          </cell>
          <cell r="AC461">
            <v>6.89</v>
          </cell>
          <cell r="AD461">
            <v>21.77</v>
          </cell>
          <cell r="AE461">
            <v>1.7952970980159499</v>
          </cell>
          <cell r="AF461">
            <v>2.9509415969999999</v>
          </cell>
        </row>
        <row r="462">
          <cell r="C462" t="str">
            <v>Egypt</v>
          </cell>
          <cell r="D462" t="str">
            <v>LINKdotNET [Egypt]</v>
          </cell>
          <cell r="E462" t="str">
            <v>ADSL</v>
          </cell>
          <cell r="F462" t="str">
            <v>Link's DSL Plus</v>
          </cell>
          <cell r="H462">
            <v>8</v>
          </cell>
          <cell r="I462" t="str">
            <v>Mbps</v>
          </cell>
          <cell r="J462">
            <v>8</v>
          </cell>
          <cell r="K462">
            <v>1</v>
          </cell>
          <cell r="L462" t="str">
            <v>Mbps</v>
          </cell>
          <cell r="M462">
            <v>100</v>
          </cell>
          <cell r="N462" t="str">
            <v>GB</v>
          </cell>
          <cell r="O462">
            <v>100</v>
          </cell>
          <cell r="P462" t="str">
            <v>EGP</v>
          </cell>
          <cell r="Q462">
            <v>0</v>
          </cell>
          <cell r="R462">
            <v>0</v>
          </cell>
          <cell r="S462">
            <v>555</v>
          </cell>
          <cell r="V462">
            <v>1</v>
          </cell>
          <cell r="W462" t="str">
            <v>Yes</v>
          </cell>
          <cell r="X462" t="str">
            <v>No</v>
          </cell>
          <cell r="Y462" t="str">
            <v>No</v>
          </cell>
          <cell r="AA462" t="str">
            <v>?</v>
          </cell>
          <cell r="AC462">
            <v>6.89</v>
          </cell>
          <cell r="AD462">
            <v>80.55</v>
          </cell>
          <cell r="AE462">
            <v>1.7952970980159499</v>
          </cell>
          <cell r="AF462">
            <v>2.9509415969999999</v>
          </cell>
        </row>
        <row r="463">
          <cell r="C463" t="str">
            <v>Egypt</v>
          </cell>
          <cell r="D463" t="str">
            <v>LINKdotNET [Egypt]</v>
          </cell>
          <cell r="E463" t="str">
            <v>ADSL</v>
          </cell>
          <cell r="F463" t="str">
            <v>Link's DSL Plus</v>
          </cell>
          <cell r="H463">
            <v>12</v>
          </cell>
          <cell r="I463" t="str">
            <v>Mbps</v>
          </cell>
          <cell r="J463">
            <v>12</v>
          </cell>
          <cell r="K463">
            <v>1</v>
          </cell>
          <cell r="L463" t="str">
            <v>Mbps</v>
          </cell>
          <cell r="M463">
            <v>120</v>
          </cell>
          <cell r="N463" t="str">
            <v>GB</v>
          </cell>
          <cell r="O463">
            <v>120</v>
          </cell>
          <cell r="P463" t="str">
            <v>EGP</v>
          </cell>
          <cell r="Q463">
            <v>0</v>
          </cell>
          <cell r="R463">
            <v>0</v>
          </cell>
          <cell r="S463">
            <v>777</v>
          </cell>
          <cell r="V463">
            <v>1</v>
          </cell>
          <cell r="W463" t="str">
            <v>Yes</v>
          </cell>
          <cell r="X463" t="str">
            <v>No</v>
          </cell>
          <cell r="Y463" t="str">
            <v>No</v>
          </cell>
          <cell r="AA463" t="str">
            <v>?</v>
          </cell>
          <cell r="AC463">
            <v>6.89</v>
          </cell>
          <cell r="AD463">
            <v>112.77</v>
          </cell>
          <cell r="AE463">
            <v>1.7952970980159499</v>
          </cell>
          <cell r="AF463">
            <v>2.9509415969999999</v>
          </cell>
        </row>
        <row r="464">
          <cell r="C464" t="str">
            <v>Egypt</v>
          </cell>
          <cell r="D464" t="str">
            <v>LINKdotNET [Egypt]</v>
          </cell>
          <cell r="E464" t="str">
            <v>ADSL</v>
          </cell>
          <cell r="F464" t="str">
            <v>Link's DSL Plus</v>
          </cell>
          <cell r="H464">
            <v>16</v>
          </cell>
          <cell r="I464" t="str">
            <v>Mbps</v>
          </cell>
          <cell r="J464">
            <v>16</v>
          </cell>
          <cell r="K464">
            <v>1</v>
          </cell>
          <cell r="L464" t="str">
            <v>Mbps</v>
          </cell>
          <cell r="M464">
            <v>140</v>
          </cell>
          <cell r="N464" t="str">
            <v>GB</v>
          </cell>
          <cell r="O464">
            <v>140</v>
          </cell>
          <cell r="P464" t="str">
            <v>EGP</v>
          </cell>
          <cell r="Q464">
            <v>0</v>
          </cell>
          <cell r="R464">
            <v>0</v>
          </cell>
          <cell r="S464">
            <v>999</v>
          </cell>
          <cell r="V464">
            <v>1</v>
          </cell>
          <cell r="W464" t="str">
            <v>Yes</v>
          </cell>
          <cell r="X464" t="str">
            <v>No</v>
          </cell>
          <cell r="Y464" t="str">
            <v>No</v>
          </cell>
          <cell r="AA464" t="str">
            <v>?</v>
          </cell>
          <cell r="AC464">
            <v>6.89</v>
          </cell>
          <cell r="AD464">
            <v>144.99</v>
          </cell>
          <cell r="AE464">
            <v>1.7952970980159499</v>
          </cell>
          <cell r="AF464">
            <v>2.9509415969999999</v>
          </cell>
        </row>
        <row r="465">
          <cell r="C465" t="str">
            <v>Egypt</v>
          </cell>
          <cell r="D465" t="str">
            <v>LINKdotNET [Egypt]</v>
          </cell>
          <cell r="E465" t="str">
            <v>ADSL</v>
          </cell>
          <cell r="F465" t="str">
            <v>Link's DSL Plus</v>
          </cell>
          <cell r="H465">
            <v>20</v>
          </cell>
          <cell r="I465" t="str">
            <v>Mbps</v>
          </cell>
          <cell r="J465">
            <v>20</v>
          </cell>
          <cell r="K465">
            <v>1</v>
          </cell>
          <cell r="L465" t="str">
            <v>Mbps</v>
          </cell>
          <cell r="M465">
            <v>160</v>
          </cell>
          <cell r="N465" t="str">
            <v>GB</v>
          </cell>
          <cell r="O465">
            <v>160</v>
          </cell>
          <cell r="P465" t="str">
            <v>EGP</v>
          </cell>
          <cell r="Q465">
            <v>0</v>
          </cell>
          <cell r="R465">
            <v>0</v>
          </cell>
          <cell r="S465">
            <v>1111</v>
          </cell>
          <cell r="V465">
            <v>1</v>
          </cell>
          <cell r="W465" t="str">
            <v>Yes</v>
          </cell>
          <cell r="X465" t="str">
            <v>No</v>
          </cell>
          <cell r="Y465" t="str">
            <v>No</v>
          </cell>
          <cell r="AA465" t="str">
            <v>?</v>
          </cell>
          <cell r="AC465">
            <v>6.89</v>
          </cell>
          <cell r="AD465">
            <v>161.25</v>
          </cell>
          <cell r="AE465">
            <v>1.7952970980159499</v>
          </cell>
          <cell r="AF465">
            <v>2.9509415969999999</v>
          </cell>
        </row>
        <row r="466">
          <cell r="C466" t="str">
            <v>Egypt</v>
          </cell>
          <cell r="D466" t="str">
            <v>LINKdotNET [Egypt]</v>
          </cell>
          <cell r="E466" t="str">
            <v>ADSL</v>
          </cell>
          <cell r="F466" t="str">
            <v>Link's DSL Plus</v>
          </cell>
          <cell r="H466">
            <v>24</v>
          </cell>
          <cell r="I466" t="str">
            <v>Mbps</v>
          </cell>
          <cell r="J466">
            <v>24</v>
          </cell>
          <cell r="K466">
            <v>1</v>
          </cell>
          <cell r="L466" t="str">
            <v>Mbps</v>
          </cell>
          <cell r="M466">
            <v>180</v>
          </cell>
          <cell r="N466" t="str">
            <v>GB</v>
          </cell>
          <cell r="O466">
            <v>180</v>
          </cell>
          <cell r="P466" t="str">
            <v>EGP</v>
          </cell>
          <cell r="Q466">
            <v>0</v>
          </cell>
          <cell r="R466">
            <v>0</v>
          </cell>
          <cell r="S466">
            <v>1333</v>
          </cell>
          <cell r="V466">
            <v>1</v>
          </cell>
          <cell r="W466" t="str">
            <v>Yes</v>
          </cell>
          <cell r="X466" t="str">
            <v>No</v>
          </cell>
          <cell r="Y466" t="str">
            <v>No</v>
          </cell>
          <cell r="AA466" t="str">
            <v>?</v>
          </cell>
          <cell r="AC466">
            <v>6.89</v>
          </cell>
          <cell r="AD466">
            <v>193.47</v>
          </cell>
          <cell r="AE466">
            <v>1.7952970980159499</v>
          </cell>
          <cell r="AF466">
            <v>2.9509415969999999</v>
          </cell>
        </row>
        <row r="467">
          <cell r="C467" t="str">
            <v>Egypt</v>
          </cell>
          <cell r="D467" t="str">
            <v>LINKdotNET [Egypt]</v>
          </cell>
          <cell r="E467" t="str">
            <v>ADSL</v>
          </cell>
          <cell r="F467" t="str">
            <v>Link's DSL Plus</v>
          </cell>
          <cell r="H467">
            <v>30</v>
          </cell>
          <cell r="I467" t="str">
            <v>Mbps</v>
          </cell>
          <cell r="J467">
            <v>30</v>
          </cell>
          <cell r="K467">
            <v>1</v>
          </cell>
          <cell r="L467" t="str">
            <v>Mbps</v>
          </cell>
          <cell r="M467">
            <v>200</v>
          </cell>
          <cell r="N467" t="str">
            <v>GB</v>
          </cell>
          <cell r="O467">
            <v>200</v>
          </cell>
          <cell r="P467" t="str">
            <v>EGP</v>
          </cell>
          <cell r="Q467">
            <v>0</v>
          </cell>
          <cell r="R467">
            <v>0</v>
          </cell>
          <cell r="S467">
            <v>1555</v>
          </cell>
          <cell r="V467">
            <v>1</v>
          </cell>
          <cell r="W467" t="str">
            <v>Yes</v>
          </cell>
          <cell r="X467" t="str">
            <v>No</v>
          </cell>
          <cell r="Y467" t="str">
            <v>No</v>
          </cell>
          <cell r="AA467" t="str">
            <v>?</v>
          </cell>
          <cell r="AC467">
            <v>6.89</v>
          </cell>
          <cell r="AD467">
            <v>225.69</v>
          </cell>
          <cell r="AE467">
            <v>1.7952970980159499</v>
          </cell>
          <cell r="AF467">
            <v>2.9509415969999999</v>
          </cell>
        </row>
        <row r="468">
          <cell r="C468" t="str">
            <v>Egypt</v>
          </cell>
          <cell r="D468" t="str">
            <v>LINKdotNET [Egypt]</v>
          </cell>
          <cell r="E468" t="str">
            <v>ADSL</v>
          </cell>
          <cell r="F468" t="str">
            <v>Link's DSL Plus</v>
          </cell>
          <cell r="H468">
            <v>40</v>
          </cell>
          <cell r="I468" t="str">
            <v>Mbps</v>
          </cell>
          <cell r="J468">
            <v>40</v>
          </cell>
          <cell r="K468">
            <v>1</v>
          </cell>
          <cell r="L468" t="str">
            <v>Mbps</v>
          </cell>
          <cell r="M468">
            <v>240</v>
          </cell>
          <cell r="N468" t="str">
            <v>GB</v>
          </cell>
          <cell r="O468">
            <v>240</v>
          </cell>
          <cell r="P468" t="str">
            <v>EGP</v>
          </cell>
          <cell r="Q468">
            <v>0</v>
          </cell>
          <cell r="R468">
            <v>0</v>
          </cell>
          <cell r="S468">
            <v>1777</v>
          </cell>
          <cell r="V468">
            <v>1</v>
          </cell>
          <cell r="W468" t="str">
            <v>Yes</v>
          </cell>
          <cell r="X468" t="str">
            <v>No</v>
          </cell>
          <cell r="Y468" t="str">
            <v>No</v>
          </cell>
          <cell r="AA468" t="str">
            <v>?</v>
          </cell>
          <cell r="AC468">
            <v>6.89</v>
          </cell>
          <cell r="AD468">
            <v>257.91000000000003</v>
          </cell>
          <cell r="AE468">
            <v>1.7952970980159499</v>
          </cell>
          <cell r="AF468">
            <v>2.9509415969999999</v>
          </cell>
        </row>
        <row r="469">
          <cell r="C469" t="str">
            <v>Egypt</v>
          </cell>
          <cell r="D469" t="str">
            <v>LINKdotNET [Egypt]</v>
          </cell>
          <cell r="E469" t="str">
            <v>ADSL</v>
          </cell>
          <cell r="F469" t="str">
            <v>Link's DSL Plus</v>
          </cell>
          <cell r="H469">
            <v>48</v>
          </cell>
          <cell r="I469" t="str">
            <v>Mbps</v>
          </cell>
          <cell r="J469">
            <v>48</v>
          </cell>
          <cell r="K469">
            <v>1</v>
          </cell>
          <cell r="L469" t="str">
            <v>Mbps</v>
          </cell>
          <cell r="M469">
            <v>250</v>
          </cell>
          <cell r="N469" t="str">
            <v>GB</v>
          </cell>
          <cell r="O469">
            <v>250</v>
          </cell>
          <cell r="P469" t="str">
            <v>EGP</v>
          </cell>
          <cell r="Q469">
            <v>0</v>
          </cell>
          <cell r="R469">
            <v>0</v>
          </cell>
          <cell r="S469">
            <v>1999</v>
          </cell>
          <cell r="V469">
            <v>1</v>
          </cell>
          <cell r="W469" t="str">
            <v>Yes</v>
          </cell>
          <cell r="X469" t="str">
            <v>No</v>
          </cell>
          <cell r="Y469" t="str">
            <v>No</v>
          </cell>
          <cell r="AA469" t="str">
            <v>?</v>
          </cell>
          <cell r="AC469">
            <v>6.89</v>
          </cell>
          <cell r="AD469">
            <v>290.13</v>
          </cell>
          <cell r="AE469">
            <v>1.7952970980159499</v>
          </cell>
          <cell r="AF469">
            <v>2.9509415969999999</v>
          </cell>
        </row>
        <row r="470">
          <cell r="C470" t="str">
            <v>Egypt</v>
          </cell>
          <cell r="D470" t="str">
            <v>LINKdotNET [Egypt]</v>
          </cell>
          <cell r="E470" t="str">
            <v>ADSL</v>
          </cell>
          <cell r="F470" t="str">
            <v>Link's DSL Plus</v>
          </cell>
          <cell r="H470">
            <v>8</v>
          </cell>
          <cell r="I470" t="str">
            <v>Mbps</v>
          </cell>
          <cell r="J470">
            <v>8</v>
          </cell>
          <cell r="K470">
            <v>1</v>
          </cell>
          <cell r="L470" t="str">
            <v>Mbps</v>
          </cell>
          <cell r="M470">
            <v>100</v>
          </cell>
          <cell r="N470" t="str">
            <v>GB</v>
          </cell>
          <cell r="O470">
            <v>100</v>
          </cell>
          <cell r="P470" t="str">
            <v>EGP</v>
          </cell>
          <cell r="Q470">
            <v>0</v>
          </cell>
          <cell r="R470">
            <v>0</v>
          </cell>
          <cell r="S470">
            <v>516.16999999999996</v>
          </cell>
          <cell r="V470">
            <v>12</v>
          </cell>
          <cell r="W470" t="str">
            <v>Yes</v>
          </cell>
          <cell r="X470" t="str">
            <v>No</v>
          </cell>
          <cell r="Y470" t="str">
            <v>No</v>
          </cell>
          <cell r="AA470" t="str">
            <v>?</v>
          </cell>
          <cell r="AC470">
            <v>6.89</v>
          </cell>
          <cell r="AD470">
            <v>74.92</v>
          </cell>
          <cell r="AE470">
            <v>1.7952970980159499</v>
          </cell>
          <cell r="AF470">
            <v>2.9509415969999999</v>
          </cell>
        </row>
        <row r="471">
          <cell r="C471" t="str">
            <v>Egypt</v>
          </cell>
          <cell r="D471" t="str">
            <v>LINKdotNET [Egypt]</v>
          </cell>
          <cell r="E471" t="str">
            <v>ADSL</v>
          </cell>
          <cell r="F471" t="str">
            <v>Link's DSL Plus</v>
          </cell>
          <cell r="H471">
            <v>12</v>
          </cell>
          <cell r="I471" t="str">
            <v>Mbps</v>
          </cell>
          <cell r="J471">
            <v>12</v>
          </cell>
          <cell r="K471">
            <v>1</v>
          </cell>
          <cell r="L471" t="str">
            <v>Mbps</v>
          </cell>
          <cell r="M471">
            <v>120</v>
          </cell>
          <cell r="N471" t="str">
            <v>GB</v>
          </cell>
          <cell r="O471">
            <v>120</v>
          </cell>
          <cell r="P471" t="str">
            <v>EGP</v>
          </cell>
          <cell r="Q471">
            <v>0</v>
          </cell>
          <cell r="R471">
            <v>0</v>
          </cell>
          <cell r="S471">
            <v>722.58</v>
          </cell>
          <cell r="V471">
            <v>12</v>
          </cell>
          <cell r="W471" t="str">
            <v>Yes</v>
          </cell>
          <cell r="X471" t="str">
            <v>No</v>
          </cell>
          <cell r="Y471" t="str">
            <v>No</v>
          </cell>
          <cell r="AA471" t="str">
            <v>?</v>
          </cell>
          <cell r="AC471">
            <v>6.89</v>
          </cell>
          <cell r="AD471">
            <v>104.87</v>
          </cell>
          <cell r="AE471">
            <v>1.7952970980159499</v>
          </cell>
          <cell r="AF471">
            <v>2.9509415969999999</v>
          </cell>
        </row>
        <row r="472">
          <cell r="C472" t="str">
            <v>Egypt</v>
          </cell>
          <cell r="D472" t="str">
            <v>LINKdotNET [Egypt]</v>
          </cell>
          <cell r="E472" t="str">
            <v>ADSL</v>
          </cell>
          <cell r="F472" t="str">
            <v>Link's DSL Plus</v>
          </cell>
          <cell r="H472">
            <v>16</v>
          </cell>
          <cell r="I472" t="str">
            <v>Mbps</v>
          </cell>
          <cell r="J472">
            <v>16</v>
          </cell>
          <cell r="K472">
            <v>1</v>
          </cell>
          <cell r="L472" t="str">
            <v>Mbps</v>
          </cell>
          <cell r="M472">
            <v>140</v>
          </cell>
          <cell r="N472" t="str">
            <v>GB</v>
          </cell>
          <cell r="O472">
            <v>140</v>
          </cell>
          <cell r="P472" t="str">
            <v>EGP</v>
          </cell>
          <cell r="Q472">
            <v>0</v>
          </cell>
          <cell r="R472">
            <v>0</v>
          </cell>
          <cell r="S472">
            <v>929.08</v>
          </cell>
          <cell r="V472">
            <v>12</v>
          </cell>
          <cell r="W472" t="str">
            <v>Yes</v>
          </cell>
          <cell r="X472" t="str">
            <v>No</v>
          </cell>
          <cell r="Y472" t="str">
            <v>No</v>
          </cell>
          <cell r="AA472" t="str">
            <v>?</v>
          </cell>
          <cell r="AC472">
            <v>6.89</v>
          </cell>
          <cell r="AD472">
            <v>134.85</v>
          </cell>
          <cell r="AE472">
            <v>1.7952970980159499</v>
          </cell>
          <cell r="AF472">
            <v>2.9509415969999999</v>
          </cell>
        </row>
        <row r="473">
          <cell r="C473" t="str">
            <v>Egypt</v>
          </cell>
          <cell r="D473" t="str">
            <v>LINKdotNET [Egypt]</v>
          </cell>
          <cell r="E473" t="str">
            <v>ADSL</v>
          </cell>
          <cell r="F473" t="str">
            <v>Link's DSL Plus</v>
          </cell>
          <cell r="H473">
            <v>20</v>
          </cell>
          <cell r="I473" t="str">
            <v>Mbps</v>
          </cell>
          <cell r="J473">
            <v>20</v>
          </cell>
          <cell r="K473">
            <v>1</v>
          </cell>
          <cell r="L473" t="str">
            <v>Mbps</v>
          </cell>
          <cell r="M473">
            <v>160</v>
          </cell>
          <cell r="N473" t="str">
            <v>GB</v>
          </cell>
          <cell r="O473">
            <v>160</v>
          </cell>
          <cell r="P473" t="str">
            <v>EGP</v>
          </cell>
          <cell r="Q473">
            <v>0</v>
          </cell>
          <cell r="R473">
            <v>0</v>
          </cell>
          <cell r="S473">
            <v>1033.25</v>
          </cell>
          <cell r="V473">
            <v>12</v>
          </cell>
          <cell r="W473" t="str">
            <v>Yes</v>
          </cell>
          <cell r="X473" t="str">
            <v>No</v>
          </cell>
          <cell r="Y473" t="str">
            <v>No</v>
          </cell>
          <cell r="AA473" t="str">
            <v>?</v>
          </cell>
          <cell r="AC473">
            <v>6.89</v>
          </cell>
          <cell r="AD473">
            <v>149.96</v>
          </cell>
          <cell r="AE473">
            <v>1.7952970980159499</v>
          </cell>
          <cell r="AF473">
            <v>2.9509415969999999</v>
          </cell>
        </row>
        <row r="474">
          <cell r="C474" t="str">
            <v>Egypt</v>
          </cell>
          <cell r="D474" t="str">
            <v>LINKdotNET [Egypt]</v>
          </cell>
          <cell r="E474" t="str">
            <v>ADSL</v>
          </cell>
          <cell r="F474" t="str">
            <v>Link's DSL Plus</v>
          </cell>
          <cell r="H474">
            <v>24</v>
          </cell>
          <cell r="I474" t="str">
            <v>Mbps</v>
          </cell>
          <cell r="J474">
            <v>24</v>
          </cell>
          <cell r="K474">
            <v>1</v>
          </cell>
          <cell r="L474" t="str">
            <v>Mbps</v>
          </cell>
          <cell r="M474">
            <v>180</v>
          </cell>
          <cell r="N474" t="str">
            <v>GB</v>
          </cell>
          <cell r="O474">
            <v>180</v>
          </cell>
          <cell r="P474" t="str">
            <v>EGP</v>
          </cell>
          <cell r="Q474">
            <v>0</v>
          </cell>
          <cell r="R474">
            <v>0</v>
          </cell>
          <cell r="S474">
            <v>1239.67</v>
          </cell>
          <cell r="V474">
            <v>12</v>
          </cell>
          <cell r="W474" t="str">
            <v>Yes</v>
          </cell>
          <cell r="X474" t="str">
            <v>No</v>
          </cell>
          <cell r="Y474" t="str">
            <v>No</v>
          </cell>
          <cell r="AA474" t="str">
            <v>?</v>
          </cell>
          <cell r="AC474">
            <v>6.89</v>
          </cell>
          <cell r="AD474">
            <v>179.92</v>
          </cell>
          <cell r="AE474">
            <v>1.7952970980159499</v>
          </cell>
          <cell r="AF474">
            <v>2.9509415969999999</v>
          </cell>
        </row>
        <row r="475">
          <cell r="C475" t="str">
            <v>Egypt</v>
          </cell>
          <cell r="D475" t="str">
            <v>LINKdotNET [Egypt]</v>
          </cell>
          <cell r="E475" t="str">
            <v>ADSL</v>
          </cell>
          <cell r="F475" t="str">
            <v>Link's DSL Plus</v>
          </cell>
          <cell r="H475">
            <v>30</v>
          </cell>
          <cell r="I475" t="str">
            <v>Mbps</v>
          </cell>
          <cell r="J475">
            <v>30</v>
          </cell>
          <cell r="K475">
            <v>1</v>
          </cell>
          <cell r="L475" t="str">
            <v>Mbps</v>
          </cell>
          <cell r="M475">
            <v>200</v>
          </cell>
          <cell r="N475" t="str">
            <v>GB</v>
          </cell>
          <cell r="O475">
            <v>200</v>
          </cell>
          <cell r="P475" t="str">
            <v>EGP</v>
          </cell>
          <cell r="Q475">
            <v>0</v>
          </cell>
          <cell r="R475">
            <v>0</v>
          </cell>
          <cell r="S475">
            <v>1446.17</v>
          </cell>
          <cell r="V475">
            <v>12</v>
          </cell>
          <cell r="W475" t="str">
            <v>Yes</v>
          </cell>
          <cell r="X475" t="str">
            <v>No</v>
          </cell>
          <cell r="Y475" t="str">
            <v>No</v>
          </cell>
          <cell r="AA475" t="str">
            <v>?</v>
          </cell>
          <cell r="AC475">
            <v>6.89</v>
          </cell>
          <cell r="AD475">
            <v>209.89</v>
          </cell>
          <cell r="AE475">
            <v>1.7952970980159499</v>
          </cell>
          <cell r="AF475">
            <v>2.9509415969999999</v>
          </cell>
        </row>
        <row r="476">
          <cell r="C476" t="str">
            <v>Egypt</v>
          </cell>
          <cell r="D476" t="str">
            <v>LINKdotNET [Egypt]</v>
          </cell>
          <cell r="E476" t="str">
            <v>ADSL</v>
          </cell>
          <cell r="F476" t="str">
            <v>Link's DSL Plus</v>
          </cell>
          <cell r="H476">
            <v>40</v>
          </cell>
          <cell r="I476" t="str">
            <v>Mbps</v>
          </cell>
          <cell r="J476">
            <v>40</v>
          </cell>
          <cell r="K476">
            <v>1</v>
          </cell>
          <cell r="L476" t="str">
            <v>Mbps</v>
          </cell>
          <cell r="M476">
            <v>240</v>
          </cell>
          <cell r="N476" t="str">
            <v>GB</v>
          </cell>
          <cell r="O476">
            <v>240</v>
          </cell>
          <cell r="P476" t="str">
            <v>EGP</v>
          </cell>
          <cell r="Q476">
            <v>0</v>
          </cell>
          <cell r="R476">
            <v>0</v>
          </cell>
          <cell r="S476">
            <v>1652.58</v>
          </cell>
          <cell r="V476">
            <v>12</v>
          </cell>
          <cell r="W476" t="str">
            <v>Yes</v>
          </cell>
          <cell r="X476" t="str">
            <v>No</v>
          </cell>
          <cell r="Y476" t="str">
            <v>No</v>
          </cell>
          <cell r="AA476" t="str">
            <v>?</v>
          </cell>
          <cell r="AC476">
            <v>6.89</v>
          </cell>
          <cell r="AD476">
            <v>239.85</v>
          </cell>
          <cell r="AE476">
            <v>1.7952970980159499</v>
          </cell>
          <cell r="AF476">
            <v>2.9509415969999999</v>
          </cell>
        </row>
        <row r="477">
          <cell r="C477" t="str">
            <v>Egypt</v>
          </cell>
          <cell r="D477" t="str">
            <v>LINKdotNET [Egypt]</v>
          </cell>
          <cell r="E477" t="str">
            <v>ADSL</v>
          </cell>
          <cell r="F477" t="str">
            <v>Link's DSL Plus</v>
          </cell>
          <cell r="H477">
            <v>48</v>
          </cell>
          <cell r="I477" t="str">
            <v>Mbps</v>
          </cell>
          <cell r="J477">
            <v>48</v>
          </cell>
          <cell r="K477">
            <v>1</v>
          </cell>
          <cell r="L477" t="str">
            <v>Mbps</v>
          </cell>
          <cell r="M477">
            <v>250</v>
          </cell>
          <cell r="N477" t="str">
            <v>GB</v>
          </cell>
          <cell r="O477">
            <v>250</v>
          </cell>
          <cell r="P477" t="str">
            <v>EGP</v>
          </cell>
          <cell r="Q477">
            <v>0</v>
          </cell>
          <cell r="R477">
            <v>0</v>
          </cell>
          <cell r="S477">
            <v>1859.08</v>
          </cell>
          <cell r="V477">
            <v>12</v>
          </cell>
          <cell r="W477" t="str">
            <v>Yes</v>
          </cell>
          <cell r="X477" t="str">
            <v>No</v>
          </cell>
          <cell r="Y477" t="str">
            <v>No</v>
          </cell>
          <cell r="AA477" t="str">
            <v>?</v>
          </cell>
          <cell r="AC477">
            <v>6.89</v>
          </cell>
          <cell r="AD477">
            <v>269.82</v>
          </cell>
          <cell r="AE477">
            <v>1.7952970980159499</v>
          </cell>
          <cell r="AF477">
            <v>2.9509415969999999</v>
          </cell>
        </row>
        <row r="478">
          <cell r="C478" t="str">
            <v>Egypt</v>
          </cell>
          <cell r="D478" t="str">
            <v>Tedata [Egypt]</v>
          </cell>
          <cell r="E478" t="str">
            <v>ADSL</v>
          </cell>
          <cell r="F478" t="str">
            <v>TAL2A</v>
          </cell>
          <cell r="G478" t="str">
            <v>Up to</v>
          </cell>
          <cell r="H478">
            <v>8</v>
          </cell>
          <cell r="I478" t="str">
            <v>Mbps</v>
          </cell>
          <cell r="J478">
            <v>8</v>
          </cell>
          <cell r="M478">
            <v>4</v>
          </cell>
          <cell r="N478" t="str">
            <v>GB</v>
          </cell>
          <cell r="O478">
            <v>4</v>
          </cell>
          <cell r="P478" t="str">
            <v>EGP</v>
          </cell>
          <cell r="Q478" t="str">
            <v>?</v>
          </cell>
          <cell r="R478" t="str">
            <v>?</v>
          </cell>
          <cell r="S478">
            <v>75</v>
          </cell>
          <cell r="V478">
            <v>1</v>
          </cell>
          <cell r="W478" t="str">
            <v>Yes</v>
          </cell>
          <cell r="X478" t="str">
            <v>No</v>
          </cell>
          <cell r="Y478" t="str">
            <v>No</v>
          </cell>
          <cell r="AA478" t="str">
            <v>?</v>
          </cell>
          <cell r="AC478">
            <v>6.89</v>
          </cell>
          <cell r="AD478">
            <v>10.89</v>
          </cell>
          <cell r="AE478">
            <v>1.7952970980159499</v>
          </cell>
          <cell r="AF478">
            <v>2.9509415969999999</v>
          </cell>
        </row>
        <row r="479">
          <cell r="C479" t="str">
            <v>Egypt</v>
          </cell>
          <cell r="D479" t="str">
            <v>Tedata [Egypt]</v>
          </cell>
          <cell r="E479" t="str">
            <v>ADSL</v>
          </cell>
          <cell r="F479" t="str">
            <v>TAL2A</v>
          </cell>
          <cell r="G479" t="str">
            <v>Up to</v>
          </cell>
          <cell r="H479">
            <v>8</v>
          </cell>
          <cell r="I479" t="str">
            <v>Mbps</v>
          </cell>
          <cell r="J479">
            <v>8</v>
          </cell>
          <cell r="M479">
            <v>15</v>
          </cell>
          <cell r="N479" t="str">
            <v>GB</v>
          </cell>
          <cell r="O479">
            <v>15</v>
          </cell>
          <cell r="P479" t="str">
            <v>EGP</v>
          </cell>
          <cell r="Q479" t="str">
            <v>?</v>
          </cell>
          <cell r="R479" t="str">
            <v>?</v>
          </cell>
          <cell r="S479">
            <v>100</v>
          </cell>
          <cell r="V479">
            <v>1</v>
          </cell>
          <cell r="W479" t="str">
            <v>Yes</v>
          </cell>
          <cell r="X479" t="str">
            <v>No</v>
          </cell>
          <cell r="Y479" t="str">
            <v>No</v>
          </cell>
          <cell r="AA479" t="str">
            <v>?</v>
          </cell>
          <cell r="AC479">
            <v>6.89</v>
          </cell>
          <cell r="AD479">
            <v>14.51</v>
          </cell>
          <cell r="AE479">
            <v>1.7952970980159499</v>
          </cell>
          <cell r="AF479">
            <v>2.9509415969999999</v>
          </cell>
        </row>
        <row r="480">
          <cell r="C480" t="str">
            <v>Egypt</v>
          </cell>
          <cell r="D480" t="str">
            <v>Tedata [Egypt]</v>
          </cell>
          <cell r="E480" t="str">
            <v>ADSL</v>
          </cell>
          <cell r="F480" t="str">
            <v>TAL2A</v>
          </cell>
          <cell r="G480" t="str">
            <v>Up to</v>
          </cell>
          <cell r="H480">
            <v>8</v>
          </cell>
          <cell r="I480" t="str">
            <v>Mbps</v>
          </cell>
          <cell r="J480">
            <v>8</v>
          </cell>
          <cell r="M480">
            <v>25</v>
          </cell>
          <cell r="N480" t="str">
            <v>GB</v>
          </cell>
          <cell r="O480">
            <v>25</v>
          </cell>
          <cell r="P480" t="str">
            <v>EGP</v>
          </cell>
          <cell r="Q480" t="str">
            <v>?</v>
          </cell>
          <cell r="R480" t="str">
            <v>?</v>
          </cell>
          <cell r="S480">
            <v>125</v>
          </cell>
          <cell r="V480">
            <v>1</v>
          </cell>
          <cell r="W480" t="str">
            <v>Yes</v>
          </cell>
          <cell r="X480" t="str">
            <v>No</v>
          </cell>
          <cell r="Y480" t="str">
            <v>No</v>
          </cell>
          <cell r="AA480" t="str">
            <v>?</v>
          </cell>
          <cell r="AC480">
            <v>6.89</v>
          </cell>
          <cell r="AD480">
            <v>18.14</v>
          </cell>
          <cell r="AE480">
            <v>1.7952970980159499</v>
          </cell>
          <cell r="AF480">
            <v>2.9509415969999999</v>
          </cell>
        </row>
        <row r="481">
          <cell r="C481" t="str">
            <v>Egypt</v>
          </cell>
          <cell r="D481" t="str">
            <v>Tedata [Egypt]</v>
          </cell>
          <cell r="E481" t="str">
            <v>ADSL</v>
          </cell>
          <cell r="F481" t="str">
            <v>TAL2A</v>
          </cell>
          <cell r="G481" t="str">
            <v>Up to</v>
          </cell>
          <cell r="H481">
            <v>8</v>
          </cell>
          <cell r="I481" t="str">
            <v>Mbps</v>
          </cell>
          <cell r="J481">
            <v>8</v>
          </cell>
          <cell r="M481">
            <v>40</v>
          </cell>
          <cell r="N481" t="str">
            <v>GB</v>
          </cell>
          <cell r="O481">
            <v>40</v>
          </cell>
          <cell r="P481" t="str">
            <v>EGP</v>
          </cell>
          <cell r="Q481" t="str">
            <v>?</v>
          </cell>
          <cell r="R481" t="str">
            <v>?</v>
          </cell>
          <cell r="S481">
            <v>150</v>
          </cell>
          <cell r="V481">
            <v>1</v>
          </cell>
          <cell r="W481" t="str">
            <v>Yes</v>
          </cell>
          <cell r="X481" t="str">
            <v>No</v>
          </cell>
          <cell r="Y481" t="str">
            <v>No</v>
          </cell>
          <cell r="AA481" t="str">
            <v>?</v>
          </cell>
          <cell r="AC481">
            <v>6.89</v>
          </cell>
          <cell r="AD481">
            <v>21.77</v>
          </cell>
          <cell r="AE481">
            <v>1.7952970980159499</v>
          </cell>
          <cell r="AF481">
            <v>2.9509415969999999</v>
          </cell>
        </row>
        <row r="482">
          <cell r="C482" t="str">
            <v>Egypt</v>
          </cell>
          <cell r="D482" t="str">
            <v>Tedata [Egypt]</v>
          </cell>
          <cell r="E482" t="str">
            <v>ADSL</v>
          </cell>
          <cell r="F482" t="str">
            <v>Optimum ADSL</v>
          </cell>
          <cell r="H482">
            <v>16</v>
          </cell>
          <cell r="I482" t="str">
            <v>Mbps</v>
          </cell>
          <cell r="J482">
            <v>16</v>
          </cell>
          <cell r="M482">
            <v>160</v>
          </cell>
          <cell r="N482" t="str">
            <v>GB</v>
          </cell>
          <cell r="O482">
            <v>160</v>
          </cell>
          <cell r="P482" t="str">
            <v>EGP</v>
          </cell>
          <cell r="Q482" t="str">
            <v>?</v>
          </cell>
          <cell r="R482" t="str">
            <v>?</v>
          </cell>
          <cell r="S482">
            <v>700</v>
          </cell>
          <cell r="V482">
            <v>1</v>
          </cell>
          <cell r="W482" t="str">
            <v>Yes</v>
          </cell>
          <cell r="X482" t="str">
            <v>No</v>
          </cell>
          <cell r="Y482" t="str">
            <v>No</v>
          </cell>
          <cell r="AA482" t="str">
            <v>?</v>
          </cell>
          <cell r="AC482">
            <v>6.89</v>
          </cell>
          <cell r="AD482">
            <v>101.6</v>
          </cell>
          <cell r="AE482">
            <v>1.7952970980159499</v>
          </cell>
          <cell r="AF482">
            <v>2.9509415969999999</v>
          </cell>
        </row>
        <row r="483">
          <cell r="C483" t="str">
            <v>Egypt</v>
          </cell>
          <cell r="D483" t="str">
            <v>Tedata [Egypt]</v>
          </cell>
          <cell r="E483" t="str">
            <v>ADSL</v>
          </cell>
          <cell r="F483" t="str">
            <v>Optimum ADSL</v>
          </cell>
          <cell r="H483">
            <v>24</v>
          </cell>
          <cell r="I483" t="str">
            <v>Mbps</v>
          </cell>
          <cell r="J483">
            <v>24</v>
          </cell>
          <cell r="M483">
            <v>160</v>
          </cell>
          <cell r="N483" t="str">
            <v>GB</v>
          </cell>
          <cell r="O483">
            <v>160</v>
          </cell>
          <cell r="P483" t="str">
            <v>EGP</v>
          </cell>
          <cell r="Q483" t="str">
            <v>?</v>
          </cell>
          <cell r="R483" t="str">
            <v>?</v>
          </cell>
          <cell r="S483">
            <v>1250</v>
          </cell>
          <cell r="V483">
            <v>1</v>
          </cell>
          <cell r="W483" t="str">
            <v>Yes</v>
          </cell>
          <cell r="X483" t="str">
            <v>No</v>
          </cell>
          <cell r="Y483" t="str">
            <v>No</v>
          </cell>
          <cell r="AA483" t="str">
            <v>?</v>
          </cell>
          <cell r="AC483">
            <v>6.89</v>
          </cell>
          <cell r="AD483">
            <v>181.42</v>
          </cell>
          <cell r="AE483">
            <v>1.7952970980159499</v>
          </cell>
          <cell r="AF483">
            <v>2.9509415969999999</v>
          </cell>
        </row>
        <row r="484">
          <cell r="C484" t="str">
            <v>Egypt</v>
          </cell>
          <cell r="D484" t="str">
            <v>Tedata [Egypt]</v>
          </cell>
          <cell r="E484" t="str">
            <v>ADSL</v>
          </cell>
          <cell r="F484" t="str">
            <v>Unlimited ADSL</v>
          </cell>
          <cell r="H484">
            <v>512</v>
          </cell>
          <cell r="I484" t="str">
            <v>Kbps</v>
          </cell>
          <cell r="J484">
            <v>0.51200000000000001</v>
          </cell>
          <cell r="M484" t="str">
            <v>Unlimited</v>
          </cell>
          <cell r="P484" t="str">
            <v>EGP</v>
          </cell>
          <cell r="Q484" t="str">
            <v>?</v>
          </cell>
          <cell r="R484" t="str">
            <v>?</v>
          </cell>
          <cell r="S484">
            <v>95</v>
          </cell>
          <cell r="V484">
            <v>1</v>
          </cell>
          <cell r="W484" t="str">
            <v>Yes</v>
          </cell>
          <cell r="X484" t="str">
            <v>No</v>
          </cell>
          <cell r="Y484" t="str">
            <v>No</v>
          </cell>
          <cell r="AA484" t="str">
            <v>?</v>
          </cell>
          <cell r="AC484">
            <v>6.89</v>
          </cell>
          <cell r="AD484">
            <v>13.79</v>
          </cell>
          <cell r="AE484">
            <v>1.7952970980159499</v>
          </cell>
          <cell r="AF484">
            <v>2.9509415969999999</v>
          </cell>
        </row>
        <row r="485">
          <cell r="C485" t="str">
            <v>Egypt</v>
          </cell>
          <cell r="D485" t="str">
            <v>Tedata [Egypt]</v>
          </cell>
          <cell r="E485" t="str">
            <v>ADSL</v>
          </cell>
          <cell r="F485" t="str">
            <v>Unlimited ADSL</v>
          </cell>
          <cell r="H485">
            <v>1</v>
          </cell>
          <cell r="I485" t="str">
            <v>Mbps</v>
          </cell>
          <cell r="J485">
            <v>1</v>
          </cell>
          <cell r="M485" t="str">
            <v>Unlimited</v>
          </cell>
          <cell r="P485" t="str">
            <v>EGP</v>
          </cell>
          <cell r="Q485" t="str">
            <v>?</v>
          </cell>
          <cell r="R485" t="str">
            <v>?</v>
          </cell>
          <cell r="S485">
            <v>140</v>
          </cell>
          <cell r="V485">
            <v>1</v>
          </cell>
          <cell r="W485" t="str">
            <v>Yes</v>
          </cell>
          <cell r="X485" t="str">
            <v>No</v>
          </cell>
          <cell r="Y485" t="str">
            <v>No</v>
          </cell>
          <cell r="AA485" t="str">
            <v>?</v>
          </cell>
          <cell r="AC485">
            <v>6.89</v>
          </cell>
          <cell r="AD485">
            <v>20.32</v>
          </cell>
          <cell r="AE485">
            <v>1.7952970980159499</v>
          </cell>
          <cell r="AF485">
            <v>2.9509415969999999</v>
          </cell>
        </row>
        <row r="486">
          <cell r="C486" t="str">
            <v>Egypt</v>
          </cell>
          <cell r="D486" t="str">
            <v>Tedata [Egypt]</v>
          </cell>
          <cell r="E486" t="str">
            <v>ADSL</v>
          </cell>
          <cell r="F486" t="str">
            <v>Unlimited ADSL</v>
          </cell>
          <cell r="H486">
            <v>2</v>
          </cell>
          <cell r="I486" t="str">
            <v>Mbps</v>
          </cell>
          <cell r="J486">
            <v>2</v>
          </cell>
          <cell r="M486" t="str">
            <v>Unlimited</v>
          </cell>
          <cell r="P486" t="str">
            <v>EGP</v>
          </cell>
          <cell r="Q486" t="str">
            <v>?</v>
          </cell>
          <cell r="R486" t="str">
            <v>?</v>
          </cell>
          <cell r="S486">
            <v>220</v>
          </cell>
          <cell r="V486">
            <v>1</v>
          </cell>
          <cell r="W486" t="str">
            <v>Yes</v>
          </cell>
          <cell r="X486" t="str">
            <v>No</v>
          </cell>
          <cell r="Y486" t="str">
            <v>No</v>
          </cell>
          <cell r="AA486" t="str">
            <v>?</v>
          </cell>
          <cell r="AC486">
            <v>6.89</v>
          </cell>
          <cell r="AD486">
            <v>31.93</v>
          </cell>
          <cell r="AE486">
            <v>1.7952970980159499</v>
          </cell>
          <cell r="AF486">
            <v>2.9509415969999999</v>
          </cell>
        </row>
        <row r="487">
          <cell r="C487" t="str">
            <v>Egypt</v>
          </cell>
          <cell r="D487" t="str">
            <v>Tedata [Egypt]</v>
          </cell>
          <cell r="E487" t="str">
            <v>ADSL</v>
          </cell>
          <cell r="F487" t="str">
            <v>Unlimited ADSL</v>
          </cell>
          <cell r="H487">
            <v>4</v>
          </cell>
          <cell r="I487" t="str">
            <v>Mbps</v>
          </cell>
          <cell r="J487">
            <v>4</v>
          </cell>
          <cell r="M487" t="str">
            <v>Unlimited</v>
          </cell>
          <cell r="P487" t="str">
            <v>EGP</v>
          </cell>
          <cell r="Q487" t="str">
            <v>?</v>
          </cell>
          <cell r="R487" t="str">
            <v>?</v>
          </cell>
          <cell r="S487">
            <v>380</v>
          </cell>
          <cell r="V487">
            <v>1</v>
          </cell>
          <cell r="W487" t="str">
            <v>Yes</v>
          </cell>
          <cell r="X487" t="str">
            <v>No</v>
          </cell>
          <cell r="Y487" t="str">
            <v>No</v>
          </cell>
          <cell r="AA487" t="str">
            <v>?</v>
          </cell>
          <cell r="AC487">
            <v>6.89</v>
          </cell>
          <cell r="AD487">
            <v>55.15</v>
          </cell>
          <cell r="AE487">
            <v>1.7952970980159499</v>
          </cell>
          <cell r="AF487">
            <v>2.9509415969999999</v>
          </cell>
        </row>
        <row r="488">
          <cell r="C488" t="str">
            <v>Egypt</v>
          </cell>
          <cell r="D488" t="str">
            <v>Tedata [Egypt]</v>
          </cell>
          <cell r="E488" t="str">
            <v>ADSL</v>
          </cell>
          <cell r="F488" t="str">
            <v>Unlimited ADSL</v>
          </cell>
          <cell r="H488">
            <v>8</v>
          </cell>
          <cell r="I488" t="str">
            <v>Mbps</v>
          </cell>
          <cell r="J488">
            <v>8</v>
          </cell>
          <cell r="M488" t="str">
            <v>Unlimited</v>
          </cell>
          <cell r="P488" t="str">
            <v>EGP</v>
          </cell>
          <cell r="Q488" t="str">
            <v>?</v>
          </cell>
          <cell r="R488" t="str">
            <v>?</v>
          </cell>
          <cell r="S488">
            <v>695</v>
          </cell>
          <cell r="V488">
            <v>1</v>
          </cell>
          <cell r="W488" t="str">
            <v>Yes</v>
          </cell>
          <cell r="X488" t="str">
            <v>No</v>
          </cell>
          <cell r="Y488" t="str">
            <v>No</v>
          </cell>
          <cell r="AA488" t="str">
            <v>?</v>
          </cell>
          <cell r="AC488">
            <v>6.89</v>
          </cell>
          <cell r="AD488">
            <v>100.87</v>
          </cell>
          <cell r="AE488">
            <v>1.7952970980159499</v>
          </cell>
          <cell r="AF488">
            <v>2.9509415969999999</v>
          </cell>
        </row>
        <row r="489">
          <cell r="C489" t="str">
            <v>Egypt</v>
          </cell>
          <cell r="D489" t="str">
            <v>Tedata [Egypt]</v>
          </cell>
          <cell r="E489" t="str">
            <v>ADSL</v>
          </cell>
          <cell r="F489" t="str">
            <v>Unlimited ADSL</v>
          </cell>
          <cell r="H489">
            <v>16</v>
          </cell>
          <cell r="I489" t="str">
            <v>Mbps</v>
          </cell>
          <cell r="J489">
            <v>16</v>
          </cell>
          <cell r="M489" t="str">
            <v>Unlimited</v>
          </cell>
          <cell r="P489" t="str">
            <v>EGP</v>
          </cell>
          <cell r="Q489" t="str">
            <v>?</v>
          </cell>
          <cell r="R489" t="str">
            <v>?</v>
          </cell>
          <cell r="S489">
            <v>1355</v>
          </cell>
          <cell r="V489">
            <v>1</v>
          </cell>
          <cell r="W489" t="str">
            <v>Yes</v>
          </cell>
          <cell r="X489" t="str">
            <v>No</v>
          </cell>
          <cell r="Y489" t="str">
            <v>No</v>
          </cell>
          <cell r="AA489" t="str">
            <v>?</v>
          </cell>
          <cell r="AC489">
            <v>6.89</v>
          </cell>
          <cell r="AD489">
            <v>196.66</v>
          </cell>
          <cell r="AE489">
            <v>1.7952970980159499</v>
          </cell>
          <cell r="AF489">
            <v>2.9509415969999999</v>
          </cell>
        </row>
        <row r="490">
          <cell r="C490" t="str">
            <v>Egypt</v>
          </cell>
          <cell r="D490" t="str">
            <v>Tedata [Egypt]</v>
          </cell>
          <cell r="E490" t="str">
            <v>ADSL</v>
          </cell>
          <cell r="F490" t="str">
            <v>Unlimited ADSL</v>
          </cell>
          <cell r="H490">
            <v>24</v>
          </cell>
          <cell r="I490" t="str">
            <v>Mbps</v>
          </cell>
          <cell r="J490">
            <v>24</v>
          </cell>
          <cell r="M490" t="str">
            <v>Unlimited</v>
          </cell>
          <cell r="P490" t="str">
            <v>EGP</v>
          </cell>
          <cell r="Q490" t="str">
            <v>?</v>
          </cell>
          <cell r="R490" t="str">
            <v>?</v>
          </cell>
          <cell r="S490">
            <v>1950</v>
          </cell>
          <cell r="V490">
            <v>1</v>
          </cell>
          <cell r="W490" t="str">
            <v>Yes</v>
          </cell>
          <cell r="X490" t="str">
            <v>No</v>
          </cell>
          <cell r="Y490" t="str">
            <v>No</v>
          </cell>
          <cell r="AA490" t="str">
            <v>?</v>
          </cell>
          <cell r="AC490">
            <v>6.89</v>
          </cell>
          <cell r="AD490">
            <v>283.02</v>
          </cell>
          <cell r="AE490">
            <v>1.7952970980159499</v>
          </cell>
          <cell r="AF490">
            <v>2.9509415969999999</v>
          </cell>
        </row>
        <row r="491">
          <cell r="C491" t="str">
            <v>Egypt</v>
          </cell>
          <cell r="D491" t="str">
            <v>Tedata [Egypt]</v>
          </cell>
          <cell r="E491" t="str">
            <v>ADSL</v>
          </cell>
          <cell r="F491" t="str">
            <v>Limited ADSL</v>
          </cell>
          <cell r="H491">
            <v>256</v>
          </cell>
          <cell r="I491" t="str">
            <v>Kbps</v>
          </cell>
          <cell r="J491">
            <v>0.25600000000000001</v>
          </cell>
          <cell r="M491">
            <v>2</v>
          </cell>
          <cell r="N491" t="str">
            <v>GB</v>
          </cell>
          <cell r="O491">
            <v>2</v>
          </cell>
          <cell r="P491" t="str">
            <v>EGP</v>
          </cell>
          <cell r="Q491" t="str">
            <v>?</v>
          </cell>
          <cell r="R491" t="str">
            <v>?</v>
          </cell>
          <cell r="S491">
            <v>45</v>
          </cell>
          <cell r="V491">
            <v>1</v>
          </cell>
          <cell r="W491" t="str">
            <v>Yes</v>
          </cell>
          <cell r="X491" t="str">
            <v>No</v>
          </cell>
          <cell r="Y491" t="str">
            <v>No</v>
          </cell>
          <cell r="AA491" t="str">
            <v>?</v>
          </cell>
          <cell r="AC491">
            <v>6.89</v>
          </cell>
          <cell r="AD491">
            <v>6.53</v>
          </cell>
          <cell r="AE491">
            <v>1.7952970980159499</v>
          </cell>
          <cell r="AF491">
            <v>2.9509415969999999</v>
          </cell>
        </row>
        <row r="492">
          <cell r="C492" t="str">
            <v>El Salvador</v>
          </cell>
          <cell r="D492" t="str">
            <v>Claro (El Salvador) [El Salvador]</v>
          </cell>
          <cell r="E492" t="str">
            <v>ADSL</v>
          </cell>
          <cell r="F492" t="str">
            <v>Only Turbonett</v>
          </cell>
          <cell r="H492">
            <v>512</v>
          </cell>
          <cell r="I492" t="str">
            <v>Kbps</v>
          </cell>
          <cell r="J492">
            <v>0.51200000000000001</v>
          </cell>
          <cell r="P492" t="str">
            <v>USD</v>
          </cell>
          <cell r="Q492" t="str">
            <v>?</v>
          </cell>
          <cell r="R492" t="str">
            <v>?</v>
          </cell>
          <cell r="S492">
            <v>13.99</v>
          </cell>
          <cell r="W492" t="str">
            <v>No</v>
          </cell>
          <cell r="X492" t="str">
            <v>No</v>
          </cell>
          <cell r="Y492" t="str">
            <v>No</v>
          </cell>
          <cell r="AA492" t="str">
            <v>No</v>
          </cell>
          <cell r="AC492">
            <v>1</v>
          </cell>
          <cell r="AD492">
            <v>13.99</v>
          </cell>
          <cell r="AE492">
            <v>0.50024247120983001</v>
          </cell>
          <cell r="AF492">
            <v>0.54206045599999997</v>
          </cell>
        </row>
        <row r="493">
          <cell r="C493" t="str">
            <v>El Salvador</v>
          </cell>
          <cell r="D493" t="str">
            <v>Claro (El Salvador) [El Salvador]</v>
          </cell>
          <cell r="E493" t="str">
            <v>ADSL</v>
          </cell>
          <cell r="F493" t="str">
            <v>Only Turbonett</v>
          </cell>
          <cell r="H493">
            <v>1</v>
          </cell>
          <cell r="I493" t="str">
            <v>Mbps</v>
          </cell>
          <cell r="J493">
            <v>1</v>
          </cell>
          <cell r="P493" t="str">
            <v>USD</v>
          </cell>
          <cell r="Q493" t="str">
            <v>?</v>
          </cell>
          <cell r="R493" t="str">
            <v>?</v>
          </cell>
          <cell r="S493">
            <v>22</v>
          </cell>
          <cell r="W493" t="str">
            <v>No</v>
          </cell>
          <cell r="X493" t="str">
            <v>No</v>
          </cell>
          <cell r="Y493" t="str">
            <v>No</v>
          </cell>
          <cell r="AA493" t="str">
            <v>No</v>
          </cell>
          <cell r="AC493">
            <v>1</v>
          </cell>
          <cell r="AD493">
            <v>22</v>
          </cell>
          <cell r="AE493">
            <v>0.50024247120983001</v>
          </cell>
          <cell r="AF493">
            <v>0.54206045599999997</v>
          </cell>
        </row>
        <row r="494">
          <cell r="C494" t="str">
            <v>El Salvador</v>
          </cell>
          <cell r="D494" t="str">
            <v>Claro (El Salvador) [El Salvador]</v>
          </cell>
          <cell r="E494" t="str">
            <v>ADSL</v>
          </cell>
          <cell r="F494" t="str">
            <v>Only Turbonett</v>
          </cell>
          <cell r="H494">
            <v>3</v>
          </cell>
          <cell r="I494" t="str">
            <v>Mbps</v>
          </cell>
          <cell r="J494">
            <v>3</v>
          </cell>
          <cell r="P494" t="str">
            <v>USD</v>
          </cell>
          <cell r="Q494" t="str">
            <v>?</v>
          </cell>
          <cell r="R494" t="str">
            <v>?</v>
          </cell>
          <cell r="S494">
            <v>35</v>
          </cell>
          <cell r="W494" t="str">
            <v>No</v>
          </cell>
          <cell r="X494" t="str">
            <v>No</v>
          </cell>
          <cell r="Y494" t="str">
            <v>No</v>
          </cell>
          <cell r="AA494" t="str">
            <v>No</v>
          </cell>
          <cell r="AC494">
            <v>1</v>
          </cell>
          <cell r="AD494">
            <v>35</v>
          </cell>
          <cell r="AE494">
            <v>0.50024247120983001</v>
          </cell>
          <cell r="AF494">
            <v>0.54206045599999997</v>
          </cell>
        </row>
        <row r="495">
          <cell r="C495" t="str">
            <v>El Salvador</v>
          </cell>
          <cell r="D495" t="str">
            <v>Claro (El Salvador) [El Salvador]</v>
          </cell>
          <cell r="E495" t="str">
            <v>ADSL</v>
          </cell>
          <cell r="F495" t="str">
            <v>Internet + Landline</v>
          </cell>
          <cell r="H495">
            <v>1</v>
          </cell>
          <cell r="I495" t="str">
            <v>Mbps</v>
          </cell>
          <cell r="J495">
            <v>1</v>
          </cell>
          <cell r="P495" t="str">
            <v>USD</v>
          </cell>
          <cell r="Q495" t="str">
            <v>?</v>
          </cell>
          <cell r="R495" t="str">
            <v>?</v>
          </cell>
          <cell r="S495">
            <v>25</v>
          </cell>
          <cell r="W495" t="str">
            <v>Yes</v>
          </cell>
          <cell r="X495" t="str">
            <v>No</v>
          </cell>
          <cell r="Y495" t="str">
            <v>No</v>
          </cell>
          <cell r="Z495" t="str">
            <v>Free calls to landlines plus limited other free calls</v>
          </cell>
          <cell r="AA495" t="str">
            <v>No</v>
          </cell>
          <cell r="AC495">
            <v>1</v>
          </cell>
          <cell r="AD495">
            <v>25</v>
          </cell>
          <cell r="AE495">
            <v>0.50024247120983001</v>
          </cell>
          <cell r="AF495">
            <v>0.54206045599999997</v>
          </cell>
        </row>
        <row r="496">
          <cell r="C496" t="str">
            <v>El Salvador</v>
          </cell>
          <cell r="D496" t="str">
            <v>Claro (El Salvador) [El Salvador]</v>
          </cell>
          <cell r="E496" t="str">
            <v>ADSL</v>
          </cell>
          <cell r="F496" t="str">
            <v>Internet + Landline</v>
          </cell>
          <cell r="H496">
            <v>2</v>
          </cell>
          <cell r="I496" t="str">
            <v>Mbps</v>
          </cell>
          <cell r="J496">
            <v>2</v>
          </cell>
          <cell r="P496" t="str">
            <v>USD</v>
          </cell>
          <cell r="Q496" t="str">
            <v>?</v>
          </cell>
          <cell r="R496" t="str">
            <v>?</v>
          </cell>
          <cell r="S496">
            <v>30</v>
          </cell>
          <cell r="W496" t="str">
            <v>Yes</v>
          </cell>
          <cell r="X496" t="str">
            <v>No</v>
          </cell>
          <cell r="Y496" t="str">
            <v>No</v>
          </cell>
          <cell r="Z496" t="str">
            <v>Free calls to landlines plus limited other free calls</v>
          </cell>
          <cell r="AA496" t="str">
            <v>No</v>
          </cell>
          <cell r="AC496">
            <v>1</v>
          </cell>
          <cell r="AD496">
            <v>30</v>
          </cell>
          <cell r="AE496">
            <v>0.50024247120983001</v>
          </cell>
          <cell r="AF496">
            <v>0.54206045599999997</v>
          </cell>
        </row>
        <row r="497">
          <cell r="C497" t="str">
            <v>El Salvador</v>
          </cell>
          <cell r="D497" t="str">
            <v>Claro (El Salvador) [El Salvador]</v>
          </cell>
          <cell r="E497" t="str">
            <v>ADSL</v>
          </cell>
          <cell r="F497" t="str">
            <v>Internet + Landline</v>
          </cell>
          <cell r="H497">
            <v>3</v>
          </cell>
          <cell r="I497" t="str">
            <v>Mbps</v>
          </cell>
          <cell r="J497">
            <v>3</v>
          </cell>
          <cell r="P497" t="str">
            <v>USD</v>
          </cell>
          <cell r="Q497" t="str">
            <v>?</v>
          </cell>
          <cell r="R497" t="str">
            <v>?</v>
          </cell>
          <cell r="S497">
            <v>37</v>
          </cell>
          <cell r="W497" t="str">
            <v>Yes</v>
          </cell>
          <cell r="X497" t="str">
            <v>No</v>
          </cell>
          <cell r="Y497" t="str">
            <v>No</v>
          </cell>
          <cell r="Z497" t="str">
            <v>Free calls to landlines plus limited other free calls</v>
          </cell>
          <cell r="AA497" t="str">
            <v>No</v>
          </cell>
          <cell r="AC497">
            <v>1</v>
          </cell>
          <cell r="AD497">
            <v>37</v>
          </cell>
          <cell r="AE497">
            <v>0.50024247120983001</v>
          </cell>
          <cell r="AF497">
            <v>0.54206045599999997</v>
          </cell>
        </row>
        <row r="498">
          <cell r="C498" t="str">
            <v>El Salvador</v>
          </cell>
          <cell r="D498" t="str">
            <v>Claro (El Salvador) [El Salvador]</v>
          </cell>
          <cell r="E498" t="str">
            <v>ADSL</v>
          </cell>
          <cell r="F498" t="str">
            <v>Internet + Landline</v>
          </cell>
          <cell r="H498">
            <v>5</v>
          </cell>
          <cell r="I498" t="str">
            <v>Mbps</v>
          </cell>
          <cell r="J498">
            <v>5</v>
          </cell>
          <cell r="P498" t="str">
            <v>USD</v>
          </cell>
          <cell r="Q498" t="str">
            <v>?</v>
          </cell>
          <cell r="R498" t="str">
            <v>?</v>
          </cell>
          <cell r="S498">
            <v>42</v>
          </cell>
          <cell r="W498" t="str">
            <v>Yes</v>
          </cell>
          <cell r="X498" t="str">
            <v>No</v>
          </cell>
          <cell r="Y498" t="str">
            <v>No</v>
          </cell>
          <cell r="Z498" t="str">
            <v>Free calls to landlines plus limited other free calls</v>
          </cell>
          <cell r="AA498" t="str">
            <v>No</v>
          </cell>
          <cell r="AC498">
            <v>1</v>
          </cell>
          <cell r="AD498">
            <v>42</v>
          </cell>
          <cell r="AE498">
            <v>0.50024247120983001</v>
          </cell>
          <cell r="AF498">
            <v>0.54206045599999997</v>
          </cell>
        </row>
        <row r="499">
          <cell r="C499" t="str">
            <v>El Salvador</v>
          </cell>
          <cell r="D499" t="str">
            <v>Claro (El Salvador) [El Salvador]</v>
          </cell>
          <cell r="E499" t="str">
            <v>ADSL</v>
          </cell>
          <cell r="F499" t="str">
            <v>Internet + Landline</v>
          </cell>
          <cell r="H499">
            <v>10</v>
          </cell>
          <cell r="I499" t="str">
            <v>Mbps</v>
          </cell>
          <cell r="J499">
            <v>10</v>
          </cell>
          <cell r="P499" t="str">
            <v>USD</v>
          </cell>
          <cell r="Q499" t="str">
            <v>?</v>
          </cell>
          <cell r="R499" t="str">
            <v>?</v>
          </cell>
          <cell r="S499">
            <v>52</v>
          </cell>
          <cell r="W499" t="str">
            <v>Yes</v>
          </cell>
          <cell r="X499" t="str">
            <v>No</v>
          </cell>
          <cell r="Y499" t="str">
            <v>No</v>
          </cell>
          <cell r="Z499" t="str">
            <v>Free calls to landlines plus limited other free calls</v>
          </cell>
          <cell r="AA499" t="str">
            <v>No</v>
          </cell>
          <cell r="AC499">
            <v>1</v>
          </cell>
          <cell r="AD499">
            <v>52</v>
          </cell>
          <cell r="AE499">
            <v>0.50024247120983001</v>
          </cell>
          <cell r="AF499">
            <v>0.54206045599999997</v>
          </cell>
        </row>
        <row r="500">
          <cell r="C500" t="str">
            <v>Ethiopia</v>
          </cell>
          <cell r="D500" t="str">
            <v>Ethio Telecom [Ethiopia]</v>
          </cell>
          <cell r="E500" t="str">
            <v>ADSL</v>
          </cell>
          <cell r="F500" t="str">
            <v>ADSL</v>
          </cell>
          <cell r="H500">
            <v>512</v>
          </cell>
          <cell r="I500" t="str">
            <v>Kbps</v>
          </cell>
          <cell r="J500">
            <v>0.51200000000000001</v>
          </cell>
          <cell r="M500">
            <v>2</v>
          </cell>
          <cell r="N500" t="str">
            <v>GB</v>
          </cell>
          <cell r="O500">
            <v>2</v>
          </cell>
          <cell r="P500" t="str">
            <v>ETB</v>
          </cell>
          <cell r="Q500">
            <v>400</v>
          </cell>
          <cell r="R500" t="str">
            <v>?</v>
          </cell>
          <cell r="S500">
            <v>400</v>
          </cell>
          <cell r="W500" t="str">
            <v>?</v>
          </cell>
          <cell r="X500" t="str">
            <v>No</v>
          </cell>
          <cell r="Y500" t="str">
            <v>No</v>
          </cell>
          <cell r="AA500" t="str">
            <v>Yes</v>
          </cell>
          <cell r="AB500">
            <v>0.15</v>
          </cell>
          <cell r="AC500">
            <v>18.829999999999998</v>
          </cell>
          <cell r="AD500">
            <v>21.24</v>
          </cell>
          <cell r="AE500">
            <v>6.4955275196267097</v>
          </cell>
          <cell r="AF500">
            <v>7.2425449420000003</v>
          </cell>
        </row>
        <row r="501">
          <cell r="C501" t="str">
            <v>Ethiopia</v>
          </cell>
          <cell r="D501" t="str">
            <v>Ethio Telecom [Ethiopia]</v>
          </cell>
          <cell r="E501" t="str">
            <v>ADSL</v>
          </cell>
          <cell r="F501" t="str">
            <v>ADSL</v>
          </cell>
          <cell r="H501">
            <v>1</v>
          </cell>
          <cell r="I501" t="str">
            <v>Mbps</v>
          </cell>
          <cell r="J501">
            <v>1</v>
          </cell>
          <cell r="M501">
            <v>4</v>
          </cell>
          <cell r="N501" t="str">
            <v>GB</v>
          </cell>
          <cell r="O501">
            <v>4</v>
          </cell>
          <cell r="P501" t="str">
            <v>ETB</v>
          </cell>
          <cell r="Q501">
            <v>400</v>
          </cell>
          <cell r="R501" t="str">
            <v>?</v>
          </cell>
          <cell r="S501">
            <v>550</v>
          </cell>
          <cell r="W501" t="str">
            <v>?</v>
          </cell>
          <cell r="X501" t="str">
            <v>No</v>
          </cell>
          <cell r="Y501" t="str">
            <v>No</v>
          </cell>
          <cell r="AA501" t="str">
            <v>Yes</v>
          </cell>
          <cell r="AB501">
            <v>0.15</v>
          </cell>
          <cell r="AC501">
            <v>18.829999999999998</v>
          </cell>
          <cell r="AD501">
            <v>29.21</v>
          </cell>
          <cell r="AE501">
            <v>6.4955275196267097</v>
          </cell>
          <cell r="AF501">
            <v>7.2425449420000003</v>
          </cell>
        </row>
        <row r="502">
          <cell r="C502" t="str">
            <v>Ethiopia</v>
          </cell>
          <cell r="D502" t="str">
            <v>Ethio Telecom [Ethiopia]</v>
          </cell>
          <cell r="E502" t="str">
            <v>ADSL</v>
          </cell>
          <cell r="F502" t="str">
            <v>ADSL</v>
          </cell>
          <cell r="H502">
            <v>2</v>
          </cell>
          <cell r="I502" t="str">
            <v>Mbps</v>
          </cell>
          <cell r="J502">
            <v>2</v>
          </cell>
          <cell r="M502">
            <v>6</v>
          </cell>
          <cell r="N502" t="str">
            <v>GB</v>
          </cell>
          <cell r="O502">
            <v>6</v>
          </cell>
          <cell r="P502" t="str">
            <v>ETB</v>
          </cell>
          <cell r="Q502">
            <v>400</v>
          </cell>
          <cell r="R502" t="str">
            <v>?</v>
          </cell>
          <cell r="S502">
            <v>700</v>
          </cell>
          <cell r="W502" t="str">
            <v>?</v>
          </cell>
          <cell r="X502" t="str">
            <v>No</v>
          </cell>
          <cell r="Y502" t="str">
            <v>No</v>
          </cell>
          <cell r="AA502" t="str">
            <v>Yes</v>
          </cell>
          <cell r="AB502">
            <v>0.15</v>
          </cell>
          <cell r="AC502">
            <v>18.829999999999998</v>
          </cell>
          <cell r="AD502">
            <v>37.17</v>
          </cell>
          <cell r="AE502">
            <v>6.4955275196267097</v>
          </cell>
          <cell r="AF502">
            <v>7.2425449420000003</v>
          </cell>
        </row>
        <row r="503">
          <cell r="C503" t="str">
            <v>Finland</v>
          </cell>
          <cell r="D503" t="str">
            <v>Elisa [Finland]</v>
          </cell>
          <cell r="F503" t="str">
            <v>House Band</v>
          </cell>
          <cell r="H503">
            <v>100</v>
          </cell>
          <cell r="I503" t="str">
            <v>Mbps</v>
          </cell>
          <cell r="J503">
            <v>100</v>
          </cell>
          <cell r="K503">
            <v>10</v>
          </cell>
          <cell r="L503" t="str">
            <v>Mbps</v>
          </cell>
          <cell r="P503" t="str">
            <v>EUR</v>
          </cell>
          <cell r="Q503">
            <v>0</v>
          </cell>
          <cell r="R503">
            <v>90</v>
          </cell>
          <cell r="S503">
            <v>42.9</v>
          </cell>
          <cell r="W503" t="str">
            <v>No</v>
          </cell>
          <cell r="X503" t="str">
            <v>No</v>
          </cell>
          <cell r="Y503" t="str">
            <v>No</v>
          </cell>
          <cell r="AA503" t="str">
            <v>Yes</v>
          </cell>
          <cell r="AB503">
            <v>0.24</v>
          </cell>
          <cell r="AC503">
            <v>0.74</v>
          </cell>
          <cell r="AD503">
            <v>57.97</v>
          </cell>
          <cell r="AE503">
            <v>0.90726516199999996</v>
          </cell>
          <cell r="AF503">
            <v>0.929195149</v>
          </cell>
        </row>
        <row r="504">
          <cell r="C504" t="str">
            <v>Finland</v>
          </cell>
          <cell r="D504" t="str">
            <v>Elisa [Finland]</v>
          </cell>
          <cell r="F504" t="str">
            <v>House Band</v>
          </cell>
          <cell r="H504">
            <v>50</v>
          </cell>
          <cell r="I504" t="str">
            <v>Mbps</v>
          </cell>
          <cell r="J504">
            <v>50</v>
          </cell>
          <cell r="K504">
            <v>10</v>
          </cell>
          <cell r="L504" t="str">
            <v>Mbps</v>
          </cell>
          <cell r="P504" t="str">
            <v>EUR</v>
          </cell>
          <cell r="Q504">
            <v>0</v>
          </cell>
          <cell r="R504">
            <v>90</v>
          </cell>
          <cell r="S504">
            <v>32.9</v>
          </cell>
          <cell r="W504" t="str">
            <v>No</v>
          </cell>
          <cell r="X504" t="str">
            <v>No</v>
          </cell>
          <cell r="Y504" t="str">
            <v>No</v>
          </cell>
          <cell r="AA504" t="str">
            <v>Yes</v>
          </cell>
          <cell r="AB504">
            <v>0.24</v>
          </cell>
          <cell r="AC504">
            <v>0.74</v>
          </cell>
          <cell r="AD504">
            <v>44.46</v>
          </cell>
          <cell r="AE504">
            <v>0.90726516199999996</v>
          </cell>
          <cell r="AF504">
            <v>0.929195149</v>
          </cell>
        </row>
        <row r="505">
          <cell r="C505" t="str">
            <v>Finland</v>
          </cell>
          <cell r="D505" t="str">
            <v>Elisa [Finland]</v>
          </cell>
          <cell r="F505" t="str">
            <v>House Band</v>
          </cell>
          <cell r="H505">
            <v>10</v>
          </cell>
          <cell r="I505" t="str">
            <v>Mbps</v>
          </cell>
          <cell r="J505">
            <v>10</v>
          </cell>
          <cell r="K505">
            <v>10</v>
          </cell>
          <cell r="L505" t="str">
            <v>Mbps</v>
          </cell>
          <cell r="P505" t="str">
            <v>EUR</v>
          </cell>
          <cell r="Q505">
            <v>0</v>
          </cell>
          <cell r="R505">
            <v>90</v>
          </cell>
          <cell r="S505">
            <v>24.9</v>
          </cell>
          <cell r="W505" t="str">
            <v>No</v>
          </cell>
          <cell r="X505" t="str">
            <v>No</v>
          </cell>
          <cell r="Y505" t="str">
            <v>No</v>
          </cell>
          <cell r="AA505" t="str">
            <v>Yes</v>
          </cell>
          <cell r="AB505">
            <v>0.24</v>
          </cell>
          <cell r="AC505">
            <v>0.74</v>
          </cell>
          <cell r="AD505">
            <v>33.65</v>
          </cell>
          <cell r="AE505">
            <v>0.90726516199999996</v>
          </cell>
          <cell r="AF505">
            <v>0.929195149</v>
          </cell>
        </row>
        <row r="506">
          <cell r="C506" t="str">
            <v>Finland</v>
          </cell>
          <cell r="D506" t="str">
            <v>Sonera [Finland]</v>
          </cell>
          <cell r="E506" t="str">
            <v>ADSL</v>
          </cell>
          <cell r="F506" t="str">
            <v>Sonera Broadband</v>
          </cell>
          <cell r="H506">
            <v>8</v>
          </cell>
          <cell r="I506" t="str">
            <v>Mbps</v>
          </cell>
          <cell r="J506">
            <v>8</v>
          </cell>
          <cell r="P506" t="str">
            <v>EUR</v>
          </cell>
          <cell r="Q506">
            <v>0</v>
          </cell>
          <cell r="R506">
            <v>0</v>
          </cell>
          <cell r="S506">
            <v>29.9</v>
          </cell>
          <cell r="T506">
            <v>19.899999999999999</v>
          </cell>
          <cell r="U506">
            <v>12</v>
          </cell>
          <cell r="V506">
            <v>24</v>
          </cell>
          <cell r="W506" t="str">
            <v>No</v>
          </cell>
          <cell r="X506" t="str">
            <v>No</v>
          </cell>
          <cell r="Y506" t="str">
            <v>No</v>
          </cell>
          <cell r="AA506" t="str">
            <v>Yes</v>
          </cell>
          <cell r="AB506">
            <v>0.24</v>
          </cell>
          <cell r="AC506">
            <v>0.74</v>
          </cell>
          <cell r="AD506">
            <v>40.409999999999997</v>
          </cell>
          <cell r="AE506">
            <v>0.90726516199999996</v>
          </cell>
          <cell r="AF506">
            <v>0.929195149</v>
          </cell>
        </row>
        <row r="507">
          <cell r="C507" t="str">
            <v>Finland</v>
          </cell>
          <cell r="D507" t="str">
            <v>Sonera [Finland]</v>
          </cell>
          <cell r="E507" t="str">
            <v>ADSL</v>
          </cell>
          <cell r="F507" t="str">
            <v>Sonera Broadband</v>
          </cell>
          <cell r="H507">
            <v>24</v>
          </cell>
          <cell r="I507" t="str">
            <v>Mbps</v>
          </cell>
          <cell r="J507">
            <v>24</v>
          </cell>
          <cell r="P507" t="str">
            <v>EUR</v>
          </cell>
          <cell r="Q507">
            <v>0</v>
          </cell>
          <cell r="R507">
            <v>0</v>
          </cell>
          <cell r="S507">
            <v>29.9</v>
          </cell>
          <cell r="V507">
            <v>24</v>
          </cell>
          <cell r="W507" t="str">
            <v>No</v>
          </cell>
          <cell r="X507" t="str">
            <v>No</v>
          </cell>
          <cell r="Y507" t="str">
            <v>No</v>
          </cell>
          <cell r="AA507" t="str">
            <v>Yes</v>
          </cell>
          <cell r="AB507">
            <v>0.24</v>
          </cell>
          <cell r="AC507">
            <v>0.74</v>
          </cell>
          <cell r="AD507">
            <v>40.409999999999997</v>
          </cell>
          <cell r="AE507">
            <v>0.90726516199999996</v>
          </cell>
          <cell r="AF507">
            <v>0.929195149</v>
          </cell>
        </row>
        <row r="508">
          <cell r="C508" t="str">
            <v>Finland</v>
          </cell>
          <cell r="D508" t="str">
            <v>Sonera [Finland]</v>
          </cell>
          <cell r="E508" t="str">
            <v>Fibre</v>
          </cell>
          <cell r="F508" t="str">
            <v>Sonera Broadband</v>
          </cell>
          <cell r="H508">
            <v>10</v>
          </cell>
          <cell r="I508" t="str">
            <v>Mbps</v>
          </cell>
          <cell r="J508">
            <v>10</v>
          </cell>
          <cell r="P508" t="str">
            <v>EUR</v>
          </cell>
          <cell r="Q508">
            <v>0</v>
          </cell>
          <cell r="R508">
            <v>0</v>
          </cell>
          <cell r="S508">
            <v>19.899999999999999</v>
          </cell>
          <cell r="T508">
            <v>9.9</v>
          </cell>
          <cell r="V508">
            <v>24</v>
          </cell>
          <cell r="W508" t="str">
            <v>No</v>
          </cell>
          <cell r="X508" t="str">
            <v>No</v>
          </cell>
          <cell r="Y508" t="str">
            <v>No</v>
          </cell>
          <cell r="AA508" t="str">
            <v>Yes</v>
          </cell>
          <cell r="AB508">
            <v>0.24</v>
          </cell>
          <cell r="AC508">
            <v>0.74</v>
          </cell>
          <cell r="AD508">
            <v>26.89</v>
          </cell>
          <cell r="AE508">
            <v>0.90726516199999996</v>
          </cell>
          <cell r="AF508">
            <v>0.929195149</v>
          </cell>
        </row>
        <row r="509">
          <cell r="C509" t="str">
            <v>Finland</v>
          </cell>
          <cell r="D509" t="str">
            <v>Sonera [Finland]</v>
          </cell>
          <cell r="E509" t="str">
            <v>Fibre</v>
          </cell>
          <cell r="F509" t="str">
            <v>Sonera Broadband</v>
          </cell>
          <cell r="H509">
            <v>100</v>
          </cell>
          <cell r="I509" t="str">
            <v>Mbps</v>
          </cell>
          <cell r="J509">
            <v>100</v>
          </cell>
          <cell r="P509" t="str">
            <v>EUR</v>
          </cell>
          <cell r="Q509">
            <v>0</v>
          </cell>
          <cell r="R509">
            <v>0</v>
          </cell>
          <cell r="S509">
            <v>29.9</v>
          </cell>
          <cell r="T509">
            <v>19.899999999999999</v>
          </cell>
          <cell r="V509">
            <v>24</v>
          </cell>
          <cell r="W509" t="str">
            <v>No</v>
          </cell>
          <cell r="X509" t="str">
            <v>No</v>
          </cell>
          <cell r="Y509" t="str">
            <v>No</v>
          </cell>
          <cell r="AA509" t="str">
            <v>Yes</v>
          </cell>
          <cell r="AB509">
            <v>0.24</v>
          </cell>
          <cell r="AC509">
            <v>0.74</v>
          </cell>
          <cell r="AD509">
            <v>40.409999999999997</v>
          </cell>
          <cell r="AE509">
            <v>0.90726516199999996</v>
          </cell>
          <cell r="AF509">
            <v>0.929195149</v>
          </cell>
        </row>
        <row r="510">
          <cell r="C510" t="str">
            <v>France</v>
          </cell>
          <cell r="D510" t="str">
            <v>France Telecom/Orange [France]</v>
          </cell>
          <cell r="E510" t="str">
            <v>ADSL</v>
          </cell>
          <cell r="F510" t="str">
            <v>Discovery (Decouverte)</v>
          </cell>
          <cell r="G510" t="str">
            <v>Up to</v>
          </cell>
          <cell r="H510">
            <v>8</v>
          </cell>
          <cell r="I510" t="str">
            <v>Mbps</v>
          </cell>
          <cell r="J510">
            <v>8</v>
          </cell>
          <cell r="P510" t="str">
            <v>EUR</v>
          </cell>
          <cell r="Q510">
            <v>0</v>
          </cell>
          <cell r="R510">
            <v>0</v>
          </cell>
          <cell r="S510">
            <v>21</v>
          </cell>
          <cell r="V510">
            <v>1</v>
          </cell>
          <cell r="W510" t="str">
            <v>Yes</v>
          </cell>
          <cell r="X510" t="str">
            <v>No</v>
          </cell>
          <cell r="Y510" t="str">
            <v>No</v>
          </cell>
          <cell r="AA510" t="str">
            <v>Yes</v>
          </cell>
          <cell r="AB510">
            <v>0.19600000000000001</v>
          </cell>
          <cell r="AC510">
            <v>0.74</v>
          </cell>
          <cell r="AD510">
            <v>28.38</v>
          </cell>
          <cell r="AE510">
            <v>0.84096009400000005</v>
          </cell>
          <cell r="AF510">
            <v>0.85681531600000005</v>
          </cell>
        </row>
        <row r="511">
          <cell r="C511" t="str">
            <v>France</v>
          </cell>
          <cell r="D511" t="str">
            <v>SFR [France]</v>
          </cell>
          <cell r="E511" t="str">
            <v>ADSL</v>
          </cell>
          <cell r="F511" t="str">
            <v>Up to 25 Mega Internet (Internet Jusqu'Ã  25 MÃ©ga)</v>
          </cell>
          <cell r="G511" t="str">
            <v>Up to</v>
          </cell>
          <cell r="H511">
            <v>25</v>
          </cell>
          <cell r="I511" t="str">
            <v>Mbps</v>
          </cell>
          <cell r="J511">
            <v>25</v>
          </cell>
          <cell r="P511" t="str">
            <v>EUR</v>
          </cell>
          <cell r="Q511" t="str">
            <v>?</v>
          </cell>
          <cell r="R511" t="str">
            <v>?</v>
          </cell>
          <cell r="S511">
            <v>15.9</v>
          </cell>
          <cell r="W511" t="str">
            <v>No</v>
          </cell>
          <cell r="X511" t="str">
            <v>No</v>
          </cell>
          <cell r="Y511" t="str">
            <v>No</v>
          </cell>
          <cell r="AA511" t="str">
            <v>Yes</v>
          </cell>
          <cell r="AB511">
            <v>0.19600000000000001</v>
          </cell>
          <cell r="AC511">
            <v>0.74</v>
          </cell>
          <cell r="AD511">
            <v>21.49</v>
          </cell>
          <cell r="AE511">
            <v>0.84096009400000005</v>
          </cell>
          <cell r="AF511">
            <v>0.85681531600000005</v>
          </cell>
        </row>
        <row r="512">
          <cell r="C512" t="str">
            <v>Germany</v>
          </cell>
          <cell r="D512" t="str">
            <v>Deutsche Telecom [Germany]</v>
          </cell>
          <cell r="E512" t="str">
            <v>ADSL</v>
          </cell>
          <cell r="F512" t="str">
            <v>Call &amp; Surf Comfort</v>
          </cell>
          <cell r="H512">
            <v>16</v>
          </cell>
          <cell r="I512" t="str">
            <v>Mbps</v>
          </cell>
          <cell r="J512">
            <v>16</v>
          </cell>
          <cell r="K512">
            <v>1</v>
          </cell>
          <cell r="L512" t="str">
            <v>Mbps</v>
          </cell>
          <cell r="M512">
            <v>75</v>
          </cell>
          <cell r="N512" t="str">
            <v>GB</v>
          </cell>
          <cell r="O512">
            <v>75</v>
          </cell>
          <cell r="P512" t="str">
            <v>EUR</v>
          </cell>
          <cell r="Q512">
            <v>69.95</v>
          </cell>
          <cell r="R512">
            <v>0</v>
          </cell>
          <cell r="S512">
            <v>39.89</v>
          </cell>
          <cell r="T512">
            <v>36.4</v>
          </cell>
          <cell r="U512">
            <v>12</v>
          </cell>
          <cell r="V512">
            <v>24</v>
          </cell>
          <cell r="W512" t="str">
            <v>No</v>
          </cell>
          <cell r="X512" t="str">
            <v>No</v>
          </cell>
          <cell r="Y512" t="str">
            <v>Yes</v>
          </cell>
          <cell r="Z512" t="str">
            <v>Unlimited nat'l landline</v>
          </cell>
          <cell r="AA512" t="str">
            <v>Yes</v>
          </cell>
          <cell r="AB512">
            <v>0.19</v>
          </cell>
          <cell r="AC512">
            <v>0.74</v>
          </cell>
          <cell r="AD512">
            <v>53.91</v>
          </cell>
          <cell r="AE512">
            <v>0.77642733500000005</v>
          </cell>
          <cell r="AF512">
            <v>0.78945354899999998</v>
          </cell>
        </row>
        <row r="513">
          <cell r="C513" t="str">
            <v>Germany</v>
          </cell>
          <cell r="D513" t="str">
            <v>Deutsche Telecom [Germany]</v>
          </cell>
          <cell r="E513" t="str">
            <v>VDSL</v>
          </cell>
          <cell r="F513" t="str">
            <v>Call &amp; Surf Comfort VDSL</v>
          </cell>
          <cell r="H513">
            <v>50</v>
          </cell>
          <cell r="I513" t="str">
            <v>Mbps</v>
          </cell>
          <cell r="J513">
            <v>50</v>
          </cell>
          <cell r="M513">
            <v>200</v>
          </cell>
          <cell r="N513" t="str">
            <v>GB</v>
          </cell>
          <cell r="O513">
            <v>200</v>
          </cell>
          <cell r="P513" t="str">
            <v>EUR</v>
          </cell>
          <cell r="Q513">
            <v>69.95</v>
          </cell>
          <cell r="R513">
            <v>199.99</v>
          </cell>
          <cell r="S513">
            <v>39.950000000000003</v>
          </cell>
          <cell r="T513">
            <v>35.96</v>
          </cell>
          <cell r="U513">
            <v>12</v>
          </cell>
          <cell r="V513">
            <v>24</v>
          </cell>
          <cell r="W513" t="str">
            <v>No</v>
          </cell>
          <cell r="X513" t="str">
            <v>No</v>
          </cell>
          <cell r="Y513" t="str">
            <v>Yes</v>
          </cell>
          <cell r="Z513" t="str">
            <v>Unlimited nat'l landline</v>
          </cell>
          <cell r="AA513" t="str">
            <v>Yes</v>
          </cell>
          <cell r="AB513">
            <v>0.19</v>
          </cell>
          <cell r="AC513">
            <v>0.74</v>
          </cell>
          <cell r="AD513">
            <v>53.99</v>
          </cell>
          <cell r="AE513">
            <v>0.77642733500000005</v>
          </cell>
          <cell r="AF513">
            <v>0.78945354899999998</v>
          </cell>
        </row>
        <row r="514">
          <cell r="C514" t="str">
            <v>Germany</v>
          </cell>
          <cell r="D514" t="str">
            <v>Deutsche Telecom [Germany]</v>
          </cell>
          <cell r="E514" t="str">
            <v>FTTH</v>
          </cell>
          <cell r="F514" t="str">
            <v>Call &amp; Surf Comfort Speed</v>
          </cell>
          <cell r="H514">
            <v>100</v>
          </cell>
          <cell r="I514" t="str">
            <v>Mbps</v>
          </cell>
          <cell r="J514">
            <v>100</v>
          </cell>
          <cell r="M514">
            <v>200</v>
          </cell>
          <cell r="N514" t="str">
            <v>GB</v>
          </cell>
          <cell r="O514">
            <v>200</v>
          </cell>
          <cell r="P514" t="str">
            <v>EUR</v>
          </cell>
          <cell r="Q514">
            <v>69.95</v>
          </cell>
          <cell r="R514">
            <v>199.99</v>
          </cell>
          <cell r="S514">
            <v>49.95</v>
          </cell>
          <cell r="T514">
            <v>45.96</v>
          </cell>
          <cell r="U514">
            <v>12</v>
          </cell>
          <cell r="V514">
            <v>24</v>
          </cell>
          <cell r="W514" t="str">
            <v>No</v>
          </cell>
          <cell r="X514" t="str">
            <v>No</v>
          </cell>
          <cell r="Y514" t="str">
            <v>Yes</v>
          </cell>
          <cell r="Z514" t="str">
            <v>Unlimited nat'l landline</v>
          </cell>
          <cell r="AA514" t="str">
            <v>Yes</v>
          </cell>
          <cell r="AB514">
            <v>0.19</v>
          </cell>
          <cell r="AC514">
            <v>0.74</v>
          </cell>
          <cell r="AD514">
            <v>67.5</v>
          </cell>
          <cell r="AE514">
            <v>0.77642733500000005</v>
          </cell>
          <cell r="AF514">
            <v>0.78945354899999998</v>
          </cell>
        </row>
        <row r="515">
          <cell r="C515" t="str">
            <v>Germany</v>
          </cell>
          <cell r="D515" t="str">
            <v>Deutsche Telecom [Germany]</v>
          </cell>
          <cell r="E515" t="str">
            <v>FTTH</v>
          </cell>
          <cell r="F515" t="str">
            <v>Call &amp; Surf Comfort Speed</v>
          </cell>
          <cell r="H515">
            <v>200</v>
          </cell>
          <cell r="I515" t="str">
            <v>Mbps</v>
          </cell>
          <cell r="J515">
            <v>200</v>
          </cell>
          <cell r="M515">
            <v>200</v>
          </cell>
          <cell r="N515" t="str">
            <v>GB</v>
          </cell>
          <cell r="O515">
            <v>200</v>
          </cell>
          <cell r="P515" t="str">
            <v>EUR</v>
          </cell>
          <cell r="Q515">
            <v>69.95</v>
          </cell>
          <cell r="R515">
            <v>199.99</v>
          </cell>
          <cell r="S515">
            <v>54.95</v>
          </cell>
          <cell r="T515">
            <v>50.96</v>
          </cell>
          <cell r="U515">
            <v>12</v>
          </cell>
          <cell r="V515">
            <v>24</v>
          </cell>
          <cell r="W515" t="str">
            <v>No</v>
          </cell>
          <cell r="X515" t="str">
            <v>No</v>
          </cell>
          <cell r="Y515" t="str">
            <v>Yes</v>
          </cell>
          <cell r="Z515" t="str">
            <v>Unlimited nat'l landline</v>
          </cell>
          <cell r="AA515" t="str">
            <v>Yes</v>
          </cell>
          <cell r="AB515">
            <v>0.19</v>
          </cell>
          <cell r="AC515">
            <v>0.74</v>
          </cell>
          <cell r="AD515">
            <v>74.260000000000005</v>
          </cell>
          <cell r="AE515">
            <v>0.77642733500000005</v>
          </cell>
          <cell r="AF515">
            <v>0.78945354899999998</v>
          </cell>
        </row>
        <row r="516">
          <cell r="C516" t="str">
            <v>Germany</v>
          </cell>
          <cell r="D516" t="str">
            <v>Kabel Deutschland [Germany]</v>
          </cell>
          <cell r="E516" t="str">
            <v>Cable</v>
          </cell>
          <cell r="F516" t="str">
            <v>Internet 20</v>
          </cell>
          <cell r="G516" t="str">
            <v>Up to</v>
          </cell>
          <cell r="H516">
            <v>20</v>
          </cell>
          <cell r="I516" t="str">
            <v>Mbps</v>
          </cell>
          <cell r="J516">
            <v>20</v>
          </cell>
          <cell r="K516">
            <v>1000</v>
          </cell>
          <cell r="L516" t="str">
            <v>Kbps</v>
          </cell>
          <cell r="M516" t="str">
            <v>Unlimited</v>
          </cell>
          <cell r="P516" t="str">
            <v>EUR</v>
          </cell>
          <cell r="Q516">
            <v>39.9</v>
          </cell>
          <cell r="R516">
            <v>0</v>
          </cell>
          <cell r="S516">
            <v>19.899999999999999</v>
          </cell>
          <cell r="V516">
            <v>24</v>
          </cell>
          <cell r="W516" t="str">
            <v>No</v>
          </cell>
          <cell r="X516" t="str">
            <v>No</v>
          </cell>
          <cell r="Y516" t="str">
            <v>No</v>
          </cell>
          <cell r="AA516" t="str">
            <v>Yes</v>
          </cell>
          <cell r="AB516">
            <v>0.19</v>
          </cell>
          <cell r="AC516">
            <v>0.74</v>
          </cell>
          <cell r="AD516">
            <v>26.89</v>
          </cell>
          <cell r="AE516">
            <v>0.77642733500000005</v>
          </cell>
          <cell r="AF516">
            <v>0.78945354899999998</v>
          </cell>
        </row>
        <row r="517">
          <cell r="C517" t="str">
            <v>Germany</v>
          </cell>
          <cell r="D517" t="str">
            <v>Kabel Deutschland [Germany]</v>
          </cell>
          <cell r="E517" t="str">
            <v>Cable</v>
          </cell>
          <cell r="F517" t="str">
            <v>Internet &amp; Telefon 10</v>
          </cell>
          <cell r="G517" t="str">
            <v>Up to</v>
          </cell>
          <cell r="H517">
            <v>10</v>
          </cell>
          <cell r="I517" t="str">
            <v>Mbps</v>
          </cell>
          <cell r="J517">
            <v>10</v>
          </cell>
          <cell r="K517">
            <v>0.6</v>
          </cell>
          <cell r="L517" t="str">
            <v>Mbps</v>
          </cell>
          <cell r="M517" t="str">
            <v>Unlimited</v>
          </cell>
          <cell r="P517" t="str">
            <v>EUR</v>
          </cell>
          <cell r="Q517">
            <v>19.899999999999999</v>
          </cell>
          <cell r="R517">
            <v>0</v>
          </cell>
          <cell r="S517">
            <v>24.9</v>
          </cell>
          <cell r="T517">
            <v>9.9</v>
          </cell>
          <cell r="U517">
            <v>6</v>
          </cell>
          <cell r="V517">
            <v>24</v>
          </cell>
          <cell r="W517" t="str">
            <v>No</v>
          </cell>
          <cell r="X517" t="str">
            <v>No</v>
          </cell>
          <cell r="Y517" t="str">
            <v>Yes</v>
          </cell>
          <cell r="Z517" t="str">
            <v>All landline</v>
          </cell>
          <cell r="AA517" t="str">
            <v>Yes</v>
          </cell>
          <cell r="AB517">
            <v>0.19</v>
          </cell>
          <cell r="AC517">
            <v>0.74</v>
          </cell>
          <cell r="AD517">
            <v>33.65</v>
          </cell>
          <cell r="AE517">
            <v>0.77642733500000005</v>
          </cell>
          <cell r="AF517">
            <v>0.78945354899999998</v>
          </cell>
        </row>
        <row r="518">
          <cell r="C518" t="str">
            <v>Germany</v>
          </cell>
          <cell r="D518" t="str">
            <v>Kabel Deutschland [Germany]</v>
          </cell>
          <cell r="E518" t="str">
            <v>Cable</v>
          </cell>
          <cell r="F518" t="str">
            <v>Internet &amp; Telefon 20</v>
          </cell>
          <cell r="G518" t="str">
            <v>Up to</v>
          </cell>
          <cell r="H518">
            <v>20</v>
          </cell>
          <cell r="I518" t="str">
            <v>Mbps</v>
          </cell>
          <cell r="J518">
            <v>20</v>
          </cell>
          <cell r="K518">
            <v>1</v>
          </cell>
          <cell r="L518" t="str">
            <v>Mbps</v>
          </cell>
          <cell r="M518" t="str">
            <v>Unlimited</v>
          </cell>
          <cell r="P518" t="str">
            <v>EUR</v>
          </cell>
          <cell r="Q518">
            <v>19.899999999999999</v>
          </cell>
          <cell r="R518">
            <v>0</v>
          </cell>
          <cell r="S518">
            <v>19.899999999999999</v>
          </cell>
          <cell r="V518">
            <v>24</v>
          </cell>
          <cell r="W518" t="str">
            <v>No</v>
          </cell>
          <cell r="X518" t="str">
            <v>No</v>
          </cell>
          <cell r="Y518" t="str">
            <v>Yes</v>
          </cell>
          <cell r="Z518" t="str">
            <v>All landline</v>
          </cell>
          <cell r="AA518" t="str">
            <v>Yes</v>
          </cell>
          <cell r="AB518">
            <v>0.19</v>
          </cell>
          <cell r="AC518">
            <v>0.74</v>
          </cell>
          <cell r="AD518">
            <v>26.89</v>
          </cell>
          <cell r="AE518">
            <v>0.77642733500000005</v>
          </cell>
          <cell r="AF518">
            <v>0.78945354899999998</v>
          </cell>
        </row>
        <row r="519">
          <cell r="C519" t="str">
            <v>Germany</v>
          </cell>
          <cell r="D519" t="str">
            <v>Kabel Deutschland [Germany]</v>
          </cell>
          <cell r="E519" t="str">
            <v>Cable</v>
          </cell>
          <cell r="F519" t="str">
            <v>Internet &amp; Telefon 32 Flex</v>
          </cell>
          <cell r="G519" t="str">
            <v>Up to</v>
          </cell>
          <cell r="H519">
            <v>32</v>
          </cell>
          <cell r="I519" t="str">
            <v>Mbps</v>
          </cell>
          <cell r="J519">
            <v>32</v>
          </cell>
          <cell r="K519">
            <v>2</v>
          </cell>
          <cell r="L519" t="str">
            <v>Mbps</v>
          </cell>
          <cell r="M519" t="str">
            <v>Unlimited</v>
          </cell>
          <cell r="P519" t="str">
            <v>EUR</v>
          </cell>
          <cell r="Q519">
            <v>19.899999999999999</v>
          </cell>
          <cell r="R519">
            <v>0</v>
          </cell>
          <cell r="S519">
            <v>29.9</v>
          </cell>
          <cell r="T519">
            <v>14.9</v>
          </cell>
          <cell r="U519">
            <v>6</v>
          </cell>
          <cell r="V519">
            <v>24</v>
          </cell>
          <cell r="W519" t="str">
            <v>No</v>
          </cell>
          <cell r="X519" t="str">
            <v>No</v>
          </cell>
          <cell r="Y519" t="str">
            <v>Yes</v>
          </cell>
          <cell r="Z519" t="str">
            <v>All landline</v>
          </cell>
          <cell r="AA519" t="str">
            <v>Yes</v>
          </cell>
          <cell r="AB519">
            <v>0.19</v>
          </cell>
          <cell r="AC519">
            <v>0.74</v>
          </cell>
          <cell r="AD519">
            <v>40.409999999999997</v>
          </cell>
          <cell r="AE519">
            <v>0.77642733500000005</v>
          </cell>
          <cell r="AF519">
            <v>0.78945354899999998</v>
          </cell>
        </row>
        <row r="520">
          <cell r="C520" t="str">
            <v>Germany</v>
          </cell>
          <cell r="D520" t="str">
            <v>Kabel Deutschland [Germany]</v>
          </cell>
          <cell r="E520" t="str">
            <v>Cable</v>
          </cell>
          <cell r="F520" t="str">
            <v>Internet &amp; Telefon 32</v>
          </cell>
          <cell r="G520" t="str">
            <v>Up to</v>
          </cell>
          <cell r="H520">
            <v>32</v>
          </cell>
          <cell r="I520" t="str">
            <v>Mbps</v>
          </cell>
          <cell r="J520">
            <v>32</v>
          </cell>
          <cell r="K520">
            <v>2</v>
          </cell>
          <cell r="L520" t="str">
            <v>Mbps</v>
          </cell>
          <cell r="M520" t="str">
            <v>Unlimited</v>
          </cell>
          <cell r="P520" t="str">
            <v>EUR</v>
          </cell>
          <cell r="Q520">
            <v>9.9</v>
          </cell>
          <cell r="R520">
            <v>0</v>
          </cell>
          <cell r="S520">
            <v>29.9</v>
          </cell>
          <cell r="T520">
            <v>19.899999999999999</v>
          </cell>
          <cell r="U520">
            <v>12</v>
          </cell>
          <cell r="V520">
            <v>24</v>
          </cell>
          <cell r="W520" t="str">
            <v>No</v>
          </cell>
          <cell r="X520" t="str">
            <v>No</v>
          </cell>
          <cell r="Y520" t="str">
            <v>Yes</v>
          </cell>
          <cell r="Z520" t="str">
            <v>All landline</v>
          </cell>
          <cell r="AA520" t="str">
            <v>Yes</v>
          </cell>
          <cell r="AB520">
            <v>0.19</v>
          </cell>
          <cell r="AC520">
            <v>0.74</v>
          </cell>
          <cell r="AD520">
            <v>40.409999999999997</v>
          </cell>
          <cell r="AE520">
            <v>0.77642733500000005</v>
          </cell>
          <cell r="AF520">
            <v>0.78945354899999998</v>
          </cell>
        </row>
        <row r="521">
          <cell r="C521" t="str">
            <v>Germany</v>
          </cell>
          <cell r="D521" t="str">
            <v>Kabel Deutschland [Germany]</v>
          </cell>
          <cell r="E521" t="str">
            <v>Cable</v>
          </cell>
          <cell r="F521" t="str">
            <v>Internet &amp; Telefon 100</v>
          </cell>
          <cell r="G521" t="str">
            <v>Up to</v>
          </cell>
          <cell r="H521">
            <v>100</v>
          </cell>
          <cell r="I521" t="str">
            <v>Mbps</v>
          </cell>
          <cell r="J521">
            <v>100</v>
          </cell>
          <cell r="K521">
            <v>6</v>
          </cell>
          <cell r="L521" t="str">
            <v>Mbps</v>
          </cell>
          <cell r="P521" t="str">
            <v>EUR</v>
          </cell>
          <cell r="Q521">
            <v>9.99</v>
          </cell>
          <cell r="R521">
            <v>0</v>
          </cell>
          <cell r="S521">
            <v>39.9</v>
          </cell>
          <cell r="T521">
            <v>19.899999999999999</v>
          </cell>
          <cell r="U521">
            <v>12</v>
          </cell>
          <cell r="V521">
            <v>24</v>
          </cell>
          <cell r="W521" t="str">
            <v>No</v>
          </cell>
          <cell r="X521" t="str">
            <v>No</v>
          </cell>
          <cell r="Y521" t="str">
            <v>Yes</v>
          </cell>
          <cell r="Z521" t="str">
            <v>All landline</v>
          </cell>
          <cell r="AA521" t="str">
            <v>Yes</v>
          </cell>
          <cell r="AB521">
            <v>0.19</v>
          </cell>
          <cell r="AC521">
            <v>0.74</v>
          </cell>
          <cell r="AD521">
            <v>53.92</v>
          </cell>
          <cell r="AE521">
            <v>0.77642733500000005</v>
          </cell>
          <cell r="AF521">
            <v>0.78945354899999998</v>
          </cell>
        </row>
        <row r="522">
          <cell r="C522" t="str">
            <v>Germany</v>
          </cell>
          <cell r="D522" t="str">
            <v>O2 (Alice) [Germany]</v>
          </cell>
          <cell r="E522" t="str">
            <v>ADSL</v>
          </cell>
          <cell r="F522" t="str">
            <v>Alice S</v>
          </cell>
          <cell r="G522" t="str">
            <v>Up to</v>
          </cell>
          <cell r="H522">
            <v>8</v>
          </cell>
          <cell r="I522" t="str">
            <v>Mbps</v>
          </cell>
          <cell r="J522">
            <v>8</v>
          </cell>
          <cell r="K522">
            <v>1000</v>
          </cell>
          <cell r="L522" t="str">
            <v>Kbps</v>
          </cell>
          <cell r="P522" t="str">
            <v>EUR</v>
          </cell>
          <cell r="Q522">
            <v>0</v>
          </cell>
          <cell r="R522">
            <v>0</v>
          </cell>
          <cell r="S522">
            <v>24.99</v>
          </cell>
          <cell r="T522">
            <v>14.99</v>
          </cell>
          <cell r="U522">
            <v>3</v>
          </cell>
          <cell r="V522">
            <v>1</v>
          </cell>
          <cell r="W522" t="str">
            <v>No</v>
          </cell>
          <cell r="X522" t="str">
            <v>No</v>
          </cell>
          <cell r="Y522" t="str">
            <v>Yes</v>
          </cell>
          <cell r="Z522" t="str">
            <v>All landline</v>
          </cell>
          <cell r="AA522" t="str">
            <v>Yes</v>
          </cell>
          <cell r="AB522">
            <v>0.19</v>
          </cell>
          <cell r="AC522">
            <v>0.74</v>
          </cell>
          <cell r="AD522">
            <v>33.770000000000003</v>
          </cell>
          <cell r="AE522">
            <v>0.77642733500000005</v>
          </cell>
          <cell r="AF522">
            <v>0.78945354899999998</v>
          </cell>
        </row>
        <row r="523">
          <cell r="C523" t="str">
            <v>Germany</v>
          </cell>
          <cell r="D523" t="str">
            <v>Vodafone (Arcor) [Germany]</v>
          </cell>
          <cell r="E523" t="str">
            <v>ADSL</v>
          </cell>
          <cell r="F523" t="str">
            <v>DSL internet Telefon flat</v>
          </cell>
          <cell r="G523" t="str">
            <v>Up to</v>
          </cell>
          <cell r="H523">
            <v>1000</v>
          </cell>
          <cell r="I523" t="str">
            <v>Kbps</v>
          </cell>
          <cell r="J523">
            <v>1</v>
          </cell>
          <cell r="P523" t="str">
            <v>EUR</v>
          </cell>
          <cell r="Q523">
            <v>9.9499999999999993</v>
          </cell>
          <cell r="R523" t="str">
            <v>?</v>
          </cell>
          <cell r="S523">
            <v>24.95</v>
          </cell>
          <cell r="V523">
            <v>24</v>
          </cell>
          <cell r="W523" t="str">
            <v>No</v>
          </cell>
          <cell r="X523" t="str">
            <v>No</v>
          </cell>
          <cell r="Y523" t="str">
            <v>Yes</v>
          </cell>
          <cell r="Z523" t="str">
            <v>All landline</v>
          </cell>
          <cell r="AA523" t="str">
            <v>Yes</v>
          </cell>
          <cell r="AB523">
            <v>0.19</v>
          </cell>
          <cell r="AC523">
            <v>0.74</v>
          </cell>
          <cell r="AD523">
            <v>33.72</v>
          </cell>
          <cell r="AE523">
            <v>0.77642733500000005</v>
          </cell>
          <cell r="AF523">
            <v>0.78945354899999998</v>
          </cell>
        </row>
        <row r="524">
          <cell r="C524" t="str">
            <v>Germany</v>
          </cell>
          <cell r="D524" t="str">
            <v>Vodafone (Arcor) [Germany]</v>
          </cell>
          <cell r="E524" t="str">
            <v>ADSL</v>
          </cell>
          <cell r="F524" t="str">
            <v>DSL internet flat package</v>
          </cell>
          <cell r="G524" t="str">
            <v>Up to</v>
          </cell>
          <cell r="H524">
            <v>6000</v>
          </cell>
          <cell r="I524" t="str">
            <v>Kbps</v>
          </cell>
          <cell r="J524">
            <v>6</v>
          </cell>
          <cell r="P524" t="str">
            <v>EUR</v>
          </cell>
          <cell r="Q524">
            <v>9.9499999999999993</v>
          </cell>
          <cell r="R524" t="str">
            <v>?</v>
          </cell>
          <cell r="S524">
            <v>24.95</v>
          </cell>
          <cell r="V524">
            <v>24</v>
          </cell>
          <cell r="W524" t="str">
            <v>No</v>
          </cell>
          <cell r="X524" t="str">
            <v>No</v>
          </cell>
          <cell r="Y524" t="str">
            <v>Yes</v>
          </cell>
          <cell r="AA524" t="str">
            <v>Yes</v>
          </cell>
          <cell r="AB524">
            <v>0.19</v>
          </cell>
          <cell r="AC524">
            <v>0.74</v>
          </cell>
          <cell r="AD524">
            <v>33.72</v>
          </cell>
          <cell r="AE524">
            <v>0.77642733500000005</v>
          </cell>
          <cell r="AF524">
            <v>0.78945354899999998</v>
          </cell>
        </row>
        <row r="525">
          <cell r="C525" t="str">
            <v>Germany</v>
          </cell>
          <cell r="D525" t="str">
            <v>Vodafone (Arcor) [Germany]</v>
          </cell>
          <cell r="E525" t="str">
            <v>ADSL</v>
          </cell>
          <cell r="F525" t="str">
            <v>DSL classic package</v>
          </cell>
          <cell r="G525" t="str">
            <v>Up to</v>
          </cell>
          <cell r="H525">
            <v>16000</v>
          </cell>
          <cell r="I525" t="str">
            <v>Kbps</v>
          </cell>
          <cell r="J525">
            <v>16</v>
          </cell>
          <cell r="K525">
            <v>800</v>
          </cell>
          <cell r="L525" t="str">
            <v>Kbps</v>
          </cell>
          <cell r="M525" t="str">
            <v>Unlimited</v>
          </cell>
          <cell r="P525" t="str">
            <v>EUR</v>
          </cell>
          <cell r="Q525">
            <v>59.99</v>
          </cell>
          <cell r="R525" t="str">
            <v>?</v>
          </cell>
          <cell r="S525">
            <v>29.95</v>
          </cell>
          <cell r="T525">
            <v>0</v>
          </cell>
          <cell r="U525">
            <v>6</v>
          </cell>
          <cell r="V525">
            <v>12</v>
          </cell>
          <cell r="W525" t="str">
            <v>Yes</v>
          </cell>
          <cell r="X525" t="str">
            <v>No</v>
          </cell>
          <cell r="Y525" t="str">
            <v>No</v>
          </cell>
          <cell r="Z525" t="str">
            <v>All landline</v>
          </cell>
          <cell r="AA525" t="str">
            <v>Yes</v>
          </cell>
          <cell r="AB525">
            <v>0.19</v>
          </cell>
          <cell r="AC525">
            <v>0.74</v>
          </cell>
          <cell r="AD525">
            <v>40.47</v>
          </cell>
          <cell r="AE525">
            <v>0.77642733500000005</v>
          </cell>
          <cell r="AF525">
            <v>0.78945354899999998</v>
          </cell>
        </row>
        <row r="526">
          <cell r="C526" t="str">
            <v>Ghana</v>
          </cell>
          <cell r="D526" t="str">
            <v>Vodafone [Ghana]</v>
          </cell>
          <cell r="E526" t="str">
            <v>ADSL</v>
          </cell>
          <cell r="F526" t="str">
            <v>Browser</v>
          </cell>
          <cell r="I526" t="str">
            <v>Kbps</v>
          </cell>
          <cell r="J526">
            <v>0</v>
          </cell>
          <cell r="L526" t="str">
            <v>Kbps</v>
          </cell>
          <cell r="M526">
            <v>15</v>
          </cell>
          <cell r="N526" t="str">
            <v>GB</v>
          </cell>
          <cell r="O526">
            <v>15</v>
          </cell>
          <cell r="P526" t="str">
            <v>GHS</v>
          </cell>
          <cell r="Q526">
            <v>99</v>
          </cell>
          <cell r="R526" t="str">
            <v>?</v>
          </cell>
          <cell r="S526">
            <v>65</v>
          </cell>
          <cell r="W526" t="str">
            <v>Yes</v>
          </cell>
          <cell r="X526" t="str">
            <v>No</v>
          </cell>
          <cell r="Y526" t="str">
            <v>No</v>
          </cell>
          <cell r="AA526" t="str">
            <v>?</v>
          </cell>
          <cell r="AC526">
            <v>2.16</v>
          </cell>
          <cell r="AD526">
            <v>30.09</v>
          </cell>
          <cell r="AE526">
            <v>0.77851200765433903</v>
          </cell>
          <cell r="AF526">
            <v>1.431059479</v>
          </cell>
        </row>
        <row r="527">
          <cell r="C527" t="str">
            <v>Ghana</v>
          </cell>
          <cell r="D527" t="str">
            <v>Vodafone [Ghana]</v>
          </cell>
          <cell r="E527" t="str">
            <v>ADSL</v>
          </cell>
          <cell r="F527" t="str">
            <v>Streamer</v>
          </cell>
          <cell r="I527" t="str">
            <v>Kbps</v>
          </cell>
          <cell r="J527">
            <v>0</v>
          </cell>
          <cell r="L527" t="str">
            <v>Kbps</v>
          </cell>
          <cell r="M527">
            <v>25</v>
          </cell>
          <cell r="N527" t="str">
            <v>GB</v>
          </cell>
          <cell r="O527">
            <v>25</v>
          </cell>
          <cell r="P527" t="str">
            <v>GHS</v>
          </cell>
          <cell r="Q527">
            <v>99</v>
          </cell>
          <cell r="R527" t="str">
            <v>?</v>
          </cell>
          <cell r="S527">
            <v>100</v>
          </cell>
          <cell r="W527" t="str">
            <v>Yes</v>
          </cell>
          <cell r="X527" t="str">
            <v>No</v>
          </cell>
          <cell r="Y527" t="str">
            <v>No</v>
          </cell>
          <cell r="AA527" t="str">
            <v>?</v>
          </cell>
          <cell r="AC527">
            <v>2.16</v>
          </cell>
          <cell r="AD527">
            <v>46.3</v>
          </cell>
          <cell r="AE527">
            <v>0.77851200765433903</v>
          </cell>
          <cell r="AF527">
            <v>1.431059479</v>
          </cell>
        </row>
        <row r="528">
          <cell r="C528" t="str">
            <v>Ghana</v>
          </cell>
          <cell r="D528" t="str">
            <v>Vodafone [Ghana]</v>
          </cell>
          <cell r="E528" t="str">
            <v>ADSL</v>
          </cell>
          <cell r="F528" t="str">
            <v>Downloader</v>
          </cell>
          <cell r="I528" t="str">
            <v>Kbps</v>
          </cell>
          <cell r="J528">
            <v>0</v>
          </cell>
          <cell r="L528" t="str">
            <v>Kbps</v>
          </cell>
          <cell r="M528">
            <v>500</v>
          </cell>
          <cell r="N528" t="str">
            <v>GB</v>
          </cell>
          <cell r="O528">
            <v>500</v>
          </cell>
          <cell r="P528" t="str">
            <v>GHS</v>
          </cell>
          <cell r="Q528">
            <v>99</v>
          </cell>
          <cell r="R528" t="str">
            <v>?</v>
          </cell>
          <cell r="S528">
            <v>180</v>
          </cell>
          <cell r="W528" t="str">
            <v>Yes</v>
          </cell>
          <cell r="X528" t="str">
            <v>No</v>
          </cell>
          <cell r="Y528" t="str">
            <v>No</v>
          </cell>
          <cell r="AA528" t="str">
            <v>?</v>
          </cell>
          <cell r="AC528">
            <v>2.16</v>
          </cell>
          <cell r="AD528">
            <v>83.33</v>
          </cell>
          <cell r="AE528">
            <v>0.77851200765433903</v>
          </cell>
          <cell r="AF528">
            <v>1.431059479</v>
          </cell>
        </row>
        <row r="529">
          <cell r="C529" t="str">
            <v>Ghana</v>
          </cell>
          <cell r="D529" t="str">
            <v>Vodafone [Ghana]</v>
          </cell>
          <cell r="E529" t="str">
            <v>ADSL</v>
          </cell>
          <cell r="F529" t="str">
            <v>Office</v>
          </cell>
          <cell r="I529" t="str">
            <v>Kbps</v>
          </cell>
          <cell r="J529">
            <v>0</v>
          </cell>
          <cell r="L529" t="str">
            <v>Kbps</v>
          </cell>
          <cell r="M529">
            <v>500</v>
          </cell>
          <cell r="N529" t="str">
            <v>GB</v>
          </cell>
          <cell r="O529">
            <v>500</v>
          </cell>
          <cell r="P529" t="str">
            <v>GHS</v>
          </cell>
          <cell r="Q529">
            <v>99</v>
          </cell>
          <cell r="R529" t="str">
            <v>?</v>
          </cell>
          <cell r="S529">
            <v>350</v>
          </cell>
          <cell r="W529" t="str">
            <v>Yes</v>
          </cell>
          <cell r="X529" t="str">
            <v>No</v>
          </cell>
          <cell r="Y529" t="str">
            <v>No</v>
          </cell>
          <cell r="AA529" t="str">
            <v>?</v>
          </cell>
          <cell r="AC529">
            <v>2.16</v>
          </cell>
          <cell r="AD529">
            <v>162.04</v>
          </cell>
          <cell r="AE529">
            <v>0.77851200765433903</v>
          </cell>
          <cell r="AF529">
            <v>1.431059479</v>
          </cell>
        </row>
        <row r="530">
          <cell r="C530" t="str">
            <v>Greece</v>
          </cell>
          <cell r="D530" t="str">
            <v>Forthnet [Greece]</v>
          </cell>
          <cell r="E530" t="str">
            <v>VDSL</v>
          </cell>
          <cell r="F530" t="str">
            <v>Forthnet VDSL</v>
          </cell>
          <cell r="G530" t="str">
            <v>Up to</v>
          </cell>
          <cell r="H530">
            <v>50</v>
          </cell>
          <cell r="I530" t="str">
            <v>Mbps</v>
          </cell>
          <cell r="J530">
            <v>50</v>
          </cell>
          <cell r="P530" t="str">
            <v>EUR</v>
          </cell>
          <cell r="Q530" t="str">
            <v>?</v>
          </cell>
          <cell r="R530" t="str">
            <v>?</v>
          </cell>
          <cell r="S530">
            <v>27.9</v>
          </cell>
          <cell r="V530">
            <v>12</v>
          </cell>
          <cell r="W530" t="str">
            <v>No</v>
          </cell>
          <cell r="X530" t="str">
            <v>No</v>
          </cell>
          <cell r="Y530" t="str">
            <v>Yes</v>
          </cell>
          <cell r="Z530" t="str">
            <v>On-net calls</v>
          </cell>
          <cell r="AA530" t="str">
            <v>Yes</v>
          </cell>
          <cell r="AB530">
            <v>0.23</v>
          </cell>
          <cell r="AC530">
            <v>0.74</v>
          </cell>
          <cell r="AD530">
            <v>37.700000000000003</v>
          </cell>
          <cell r="AE530">
            <v>0.67072669100000004</v>
          </cell>
          <cell r="AF530">
            <v>0.678055611</v>
          </cell>
        </row>
        <row r="531">
          <cell r="C531" t="str">
            <v>Greece</v>
          </cell>
          <cell r="D531" t="str">
            <v>Forthnet [Greece]</v>
          </cell>
          <cell r="E531" t="str">
            <v>ADSL</v>
          </cell>
          <cell r="F531" t="str">
            <v>Forthnet ADSL</v>
          </cell>
          <cell r="G531" t="str">
            <v>Up to</v>
          </cell>
          <cell r="H531">
            <v>24</v>
          </cell>
          <cell r="I531" t="str">
            <v>Mbps</v>
          </cell>
          <cell r="J531">
            <v>24</v>
          </cell>
          <cell r="P531" t="str">
            <v>EUR</v>
          </cell>
          <cell r="Q531" t="str">
            <v>?</v>
          </cell>
          <cell r="R531" t="str">
            <v>?</v>
          </cell>
          <cell r="S531">
            <v>17.899999999999999</v>
          </cell>
          <cell r="V531">
            <v>12</v>
          </cell>
          <cell r="W531" t="str">
            <v>No</v>
          </cell>
          <cell r="X531" t="str">
            <v>No</v>
          </cell>
          <cell r="Y531" t="str">
            <v>Yes</v>
          </cell>
          <cell r="Z531" t="str">
            <v>On-net calls</v>
          </cell>
          <cell r="AA531" t="str">
            <v>Yes</v>
          </cell>
          <cell r="AB531">
            <v>0.23</v>
          </cell>
          <cell r="AC531">
            <v>0.74</v>
          </cell>
          <cell r="AD531">
            <v>24.19</v>
          </cell>
          <cell r="AE531">
            <v>0.67072669100000004</v>
          </cell>
          <cell r="AF531">
            <v>0.678055611</v>
          </cell>
        </row>
        <row r="532">
          <cell r="C532" t="str">
            <v>Greece</v>
          </cell>
          <cell r="D532" t="str">
            <v>OTE [Greece]</v>
          </cell>
          <cell r="E532" t="str">
            <v>ADSL</v>
          </cell>
          <cell r="F532" t="str">
            <v>OTE Double Play 4 Economy</v>
          </cell>
          <cell r="H532">
            <v>2</v>
          </cell>
          <cell r="I532" t="str">
            <v>Mbps</v>
          </cell>
          <cell r="J532">
            <v>2</v>
          </cell>
          <cell r="K532">
            <v>1024</v>
          </cell>
          <cell r="L532" t="str">
            <v>Kbps</v>
          </cell>
          <cell r="P532" t="str">
            <v>EUR</v>
          </cell>
          <cell r="Q532">
            <v>43.04</v>
          </cell>
          <cell r="R532">
            <v>0</v>
          </cell>
          <cell r="S532">
            <v>32.9</v>
          </cell>
          <cell r="T532">
            <v>27.9</v>
          </cell>
          <cell r="U532">
            <v>6</v>
          </cell>
          <cell r="W532" t="str">
            <v>No</v>
          </cell>
          <cell r="X532" t="str">
            <v>No</v>
          </cell>
          <cell r="Y532" t="str">
            <v>Yes</v>
          </cell>
          <cell r="Z532" t="str">
            <v>Unlmited landlines</v>
          </cell>
          <cell r="AA532" t="str">
            <v>Yes</v>
          </cell>
          <cell r="AB532">
            <v>0.23</v>
          </cell>
          <cell r="AC532">
            <v>0.74</v>
          </cell>
          <cell r="AD532">
            <v>44.46</v>
          </cell>
          <cell r="AE532">
            <v>0.67072669100000004</v>
          </cell>
          <cell r="AF532">
            <v>0.678055611</v>
          </cell>
        </row>
        <row r="533">
          <cell r="C533" t="str">
            <v>Greece</v>
          </cell>
          <cell r="D533" t="str">
            <v>OTE [Greece]</v>
          </cell>
          <cell r="E533" t="str">
            <v>ADSL</v>
          </cell>
          <cell r="F533" t="str">
            <v>OTE Double Play 24 Economy</v>
          </cell>
          <cell r="G533" t="str">
            <v>Up to</v>
          </cell>
          <cell r="H533">
            <v>24</v>
          </cell>
          <cell r="I533" t="str">
            <v>Mbps</v>
          </cell>
          <cell r="J533">
            <v>24</v>
          </cell>
          <cell r="K533">
            <v>1024</v>
          </cell>
          <cell r="L533" t="str">
            <v>Kbps</v>
          </cell>
          <cell r="P533" t="str">
            <v>EUR</v>
          </cell>
          <cell r="Q533">
            <v>43.04</v>
          </cell>
          <cell r="R533">
            <v>0</v>
          </cell>
          <cell r="S533">
            <v>36.9</v>
          </cell>
          <cell r="T533">
            <v>32.9</v>
          </cell>
          <cell r="U533">
            <v>6</v>
          </cell>
          <cell r="W533" t="str">
            <v>No</v>
          </cell>
          <cell r="X533" t="str">
            <v>No</v>
          </cell>
          <cell r="Y533" t="str">
            <v>Yes</v>
          </cell>
          <cell r="Z533" t="str">
            <v>Unlmited landlines</v>
          </cell>
          <cell r="AA533" t="str">
            <v>Yes</v>
          </cell>
          <cell r="AB533">
            <v>0.23</v>
          </cell>
          <cell r="AC533">
            <v>0.74</v>
          </cell>
          <cell r="AD533">
            <v>49.86</v>
          </cell>
          <cell r="AE533">
            <v>0.67072669100000004</v>
          </cell>
          <cell r="AF533">
            <v>0.678055611</v>
          </cell>
        </row>
        <row r="534">
          <cell r="C534" t="str">
            <v>Greece</v>
          </cell>
          <cell r="D534" t="str">
            <v>OTE [Greece]</v>
          </cell>
          <cell r="E534" t="str">
            <v>VDSL</v>
          </cell>
          <cell r="F534" t="str">
            <v>OTE Double Play VDSL 30 Unlimited</v>
          </cell>
          <cell r="G534" t="str">
            <v>Up to</v>
          </cell>
          <cell r="H534">
            <v>30</v>
          </cell>
          <cell r="I534" t="str">
            <v>Mbps</v>
          </cell>
          <cell r="J534">
            <v>30</v>
          </cell>
          <cell r="K534">
            <v>2.5</v>
          </cell>
          <cell r="L534" t="str">
            <v>Mbps</v>
          </cell>
          <cell r="P534" t="str">
            <v>EUR</v>
          </cell>
          <cell r="Q534">
            <v>0</v>
          </cell>
          <cell r="R534">
            <v>0</v>
          </cell>
          <cell r="S534">
            <v>41.9</v>
          </cell>
          <cell r="T534">
            <v>36.9</v>
          </cell>
          <cell r="U534">
            <v>6</v>
          </cell>
          <cell r="W534" t="str">
            <v>No</v>
          </cell>
          <cell r="X534" t="str">
            <v>No</v>
          </cell>
          <cell r="Y534" t="str">
            <v>Yes</v>
          </cell>
          <cell r="Z534" t="str">
            <v>Unlmited landlines</v>
          </cell>
          <cell r="AA534" t="str">
            <v>Yes</v>
          </cell>
          <cell r="AB534">
            <v>0.23</v>
          </cell>
          <cell r="AC534">
            <v>0.74</v>
          </cell>
          <cell r="AD534">
            <v>56.62</v>
          </cell>
          <cell r="AE534">
            <v>0.67072669100000004</v>
          </cell>
          <cell r="AF534">
            <v>0.678055611</v>
          </cell>
        </row>
        <row r="535">
          <cell r="C535" t="str">
            <v>Greece</v>
          </cell>
          <cell r="D535" t="str">
            <v>OTE [Greece]</v>
          </cell>
          <cell r="E535" t="str">
            <v>VDSL</v>
          </cell>
          <cell r="F535" t="str">
            <v>OTE Double Play VDSL 50 Unlimited</v>
          </cell>
          <cell r="G535" t="str">
            <v>Up to</v>
          </cell>
          <cell r="H535">
            <v>50</v>
          </cell>
          <cell r="I535" t="str">
            <v>Mbps</v>
          </cell>
          <cell r="J535">
            <v>50</v>
          </cell>
          <cell r="K535">
            <v>5</v>
          </cell>
          <cell r="L535" t="str">
            <v>Mbps</v>
          </cell>
          <cell r="P535" t="str">
            <v>EUR</v>
          </cell>
          <cell r="Q535">
            <v>0</v>
          </cell>
          <cell r="R535">
            <v>0</v>
          </cell>
          <cell r="S535">
            <v>46.9</v>
          </cell>
          <cell r="T535">
            <v>41.9</v>
          </cell>
          <cell r="U535">
            <v>6</v>
          </cell>
          <cell r="W535" t="str">
            <v>No</v>
          </cell>
          <cell r="X535" t="str">
            <v>No</v>
          </cell>
          <cell r="Y535" t="str">
            <v>Yes</v>
          </cell>
          <cell r="Z535" t="str">
            <v>Unlmited landlines</v>
          </cell>
          <cell r="AA535" t="str">
            <v>Yes</v>
          </cell>
          <cell r="AB535">
            <v>0.23</v>
          </cell>
          <cell r="AC535">
            <v>0.74</v>
          </cell>
          <cell r="AD535">
            <v>63.38</v>
          </cell>
          <cell r="AE535">
            <v>0.67072669100000004</v>
          </cell>
          <cell r="AF535">
            <v>0.678055611</v>
          </cell>
        </row>
        <row r="536">
          <cell r="C536" t="str">
            <v>Greece</v>
          </cell>
          <cell r="D536" t="str">
            <v>Tellas (Wind) [Greece]</v>
          </cell>
          <cell r="E536" t="str">
            <v>VDSL</v>
          </cell>
          <cell r="F536" t="str">
            <v>WIND Double Play &amp; VDSL</v>
          </cell>
          <cell r="G536" t="str">
            <v>Up to</v>
          </cell>
          <cell r="H536">
            <v>50</v>
          </cell>
          <cell r="I536" t="str">
            <v>Mbps</v>
          </cell>
          <cell r="J536">
            <v>50</v>
          </cell>
          <cell r="K536">
            <v>10</v>
          </cell>
          <cell r="L536" t="str">
            <v>Mbps</v>
          </cell>
          <cell r="P536" t="str">
            <v>EUR</v>
          </cell>
          <cell r="Q536">
            <v>15</v>
          </cell>
          <cell r="R536">
            <v>0</v>
          </cell>
          <cell r="S536">
            <v>35</v>
          </cell>
          <cell r="V536">
            <v>24</v>
          </cell>
          <cell r="W536" t="str">
            <v>No</v>
          </cell>
          <cell r="X536" t="str">
            <v>No</v>
          </cell>
          <cell r="Y536" t="str">
            <v>Yes</v>
          </cell>
          <cell r="Z536" t="str">
            <v>Unlmited landlines+300 mins mobile</v>
          </cell>
          <cell r="AA536" t="str">
            <v>Yes</v>
          </cell>
          <cell r="AB536">
            <v>0.23</v>
          </cell>
          <cell r="AC536">
            <v>0.74</v>
          </cell>
          <cell r="AD536">
            <v>47.3</v>
          </cell>
          <cell r="AE536">
            <v>0.67072669100000004</v>
          </cell>
          <cell r="AF536">
            <v>0.678055611</v>
          </cell>
        </row>
        <row r="537">
          <cell r="C537" t="str">
            <v>Greece</v>
          </cell>
          <cell r="D537" t="str">
            <v>Tellas (Wind) [Greece]</v>
          </cell>
          <cell r="E537" t="str">
            <v>VDSL</v>
          </cell>
          <cell r="F537" t="str">
            <v>WIND VDSL</v>
          </cell>
          <cell r="G537" t="str">
            <v>Up to</v>
          </cell>
          <cell r="H537">
            <v>50</v>
          </cell>
          <cell r="I537" t="str">
            <v>Mbps</v>
          </cell>
          <cell r="J537">
            <v>50</v>
          </cell>
          <cell r="K537">
            <v>10</v>
          </cell>
          <cell r="L537" t="str">
            <v>Mbps</v>
          </cell>
          <cell r="P537" t="str">
            <v>EUR</v>
          </cell>
          <cell r="Q537">
            <v>15</v>
          </cell>
          <cell r="R537">
            <v>0</v>
          </cell>
          <cell r="S537">
            <v>27</v>
          </cell>
          <cell r="V537">
            <v>12</v>
          </cell>
          <cell r="W537" t="str">
            <v>No</v>
          </cell>
          <cell r="X537" t="str">
            <v>No</v>
          </cell>
          <cell r="Y537" t="str">
            <v>No</v>
          </cell>
          <cell r="AA537" t="str">
            <v>Yes</v>
          </cell>
          <cell r="AB537">
            <v>0.23</v>
          </cell>
          <cell r="AC537">
            <v>0.74</v>
          </cell>
          <cell r="AD537">
            <v>36.49</v>
          </cell>
          <cell r="AE537">
            <v>0.67072669100000004</v>
          </cell>
          <cell r="AF537">
            <v>0.678055611</v>
          </cell>
        </row>
        <row r="538">
          <cell r="C538" t="str">
            <v>Greece</v>
          </cell>
          <cell r="D538" t="str">
            <v>Tellas (Wind) [Greece]</v>
          </cell>
          <cell r="E538" t="str">
            <v>ADSL</v>
          </cell>
          <cell r="F538" t="str">
            <v>WIND Double Play</v>
          </cell>
          <cell r="G538" t="str">
            <v>Up to</v>
          </cell>
          <cell r="H538">
            <v>24</v>
          </cell>
          <cell r="I538" t="str">
            <v>Mbps</v>
          </cell>
          <cell r="J538">
            <v>24</v>
          </cell>
          <cell r="K538">
            <v>1</v>
          </cell>
          <cell r="L538" t="str">
            <v>Mbps</v>
          </cell>
          <cell r="P538" t="str">
            <v>EUR</v>
          </cell>
          <cell r="Q538" t="str">
            <v>?</v>
          </cell>
          <cell r="R538">
            <v>0</v>
          </cell>
          <cell r="S538">
            <v>30</v>
          </cell>
          <cell r="V538">
            <v>12</v>
          </cell>
          <cell r="W538" t="str">
            <v>No</v>
          </cell>
          <cell r="X538" t="str">
            <v>No</v>
          </cell>
          <cell r="Y538" t="str">
            <v>Yes</v>
          </cell>
          <cell r="Z538" t="str">
            <v>Unlmited landlines+300 mins mobile</v>
          </cell>
          <cell r="AA538" t="str">
            <v>Yes</v>
          </cell>
          <cell r="AB538">
            <v>0.23</v>
          </cell>
          <cell r="AC538">
            <v>0.74</v>
          </cell>
          <cell r="AD538">
            <v>40.54</v>
          </cell>
          <cell r="AE538">
            <v>0.67072669100000004</v>
          </cell>
          <cell r="AF538">
            <v>0.678055611</v>
          </cell>
        </row>
        <row r="539">
          <cell r="C539" t="str">
            <v>Greece</v>
          </cell>
          <cell r="D539" t="str">
            <v>Tellas (Wind) [Greece]</v>
          </cell>
          <cell r="E539" t="str">
            <v>ADSL</v>
          </cell>
          <cell r="F539" t="str">
            <v>WIND ADSL Internet</v>
          </cell>
          <cell r="G539" t="str">
            <v>Up to</v>
          </cell>
          <cell r="H539">
            <v>24</v>
          </cell>
          <cell r="I539" t="str">
            <v>Mbps</v>
          </cell>
          <cell r="J539">
            <v>24</v>
          </cell>
          <cell r="K539">
            <v>1</v>
          </cell>
          <cell r="L539" t="str">
            <v>Mbps</v>
          </cell>
          <cell r="P539" t="str">
            <v>EUR</v>
          </cell>
          <cell r="Q539" t="str">
            <v>?</v>
          </cell>
          <cell r="R539">
            <v>0</v>
          </cell>
          <cell r="S539">
            <v>20.149999999999999</v>
          </cell>
          <cell r="W539" t="str">
            <v>No</v>
          </cell>
          <cell r="X539" t="str">
            <v>No</v>
          </cell>
          <cell r="Y539" t="str">
            <v>No</v>
          </cell>
          <cell r="AA539" t="str">
            <v>Yes</v>
          </cell>
          <cell r="AB539">
            <v>0.23</v>
          </cell>
          <cell r="AC539">
            <v>0.74</v>
          </cell>
          <cell r="AD539">
            <v>27.23</v>
          </cell>
          <cell r="AE539">
            <v>0.67072669100000004</v>
          </cell>
          <cell r="AF539">
            <v>0.678055611</v>
          </cell>
        </row>
        <row r="540">
          <cell r="C540" t="str">
            <v>Guatemala</v>
          </cell>
          <cell r="D540" t="str">
            <v>Claro [Guatemala] [Guatemala]</v>
          </cell>
          <cell r="E540" t="str">
            <v>ADSL</v>
          </cell>
          <cell r="F540" t="str">
            <v>Casa Clara Doble</v>
          </cell>
          <cell r="H540">
            <v>512</v>
          </cell>
          <cell r="I540" t="str">
            <v>Kbps</v>
          </cell>
          <cell r="J540">
            <v>0.51200000000000001</v>
          </cell>
          <cell r="P540" t="str">
            <v>GTQ</v>
          </cell>
          <cell r="Q540" t="str">
            <v>?</v>
          </cell>
          <cell r="R540">
            <v>0</v>
          </cell>
          <cell r="S540">
            <v>215</v>
          </cell>
          <cell r="W540" t="str">
            <v>No</v>
          </cell>
          <cell r="X540" t="str">
            <v>No</v>
          </cell>
          <cell r="Y540" t="str">
            <v>Yes</v>
          </cell>
          <cell r="Z540">
            <v>150</v>
          </cell>
          <cell r="AA540" t="str">
            <v>?</v>
          </cell>
          <cell r="AC540">
            <v>7.93</v>
          </cell>
          <cell r="AD540">
            <v>27.11</v>
          </cell>
          <cell r="AE540">
            <v>3.6685996771894902</v>
          </cell>
          <cell r="AF540">
            <v>5.1978328889999998</v>
          </cell>
        </row>
        <row r="541">
          <cell r="C541" t="str">
            <v>Guatemala</v>
          </cell>
          <cell r="D541" t="str">
            <v>Claro [Guatemala] [Guatemala]</v>
          </cell>
          <cell r="E541" t="str">
            <v>ADSL</v>
          </cell>
          <cell r="F541" t="str">
            <v>Casa Clara Doble</v>
          </cell>
          <cell r="H541">
            <v>2</v>
          </cell>
          <cell r="I541" t="str">
            <v>Mbps</v>
          </cell>
          <cell r="J541">
            <v>2</v>
          </cell>
          <cell r="P541" t="str">
            <v>GTQ</v>
          </cell>
          <cell r="Q541" t="str">
            <v>?</v>
          </cell>
          <cell r="R541">
            <v>0</v>
          </cell>
          <cell r="S541">
            <v>415</v>
          </cell>
          <cell r="W541" t="str">
            <v>No</v>
          </cell>
          <cell r="X541" t="str">
            <v>No</v>
          </cell>
          <cell r="Y541" t="str">
            <v>Yes</v>
          </cell>
          <cell r="Z541" t="str">
            <v>Unlimited to landlines + Clear cellphones</v>
          </cell>
          <cell r="AA541" t="str">
            <v>?</v>
          </cell>
          <cell r="AC541">
            <v>7.93</v>
          </cell>
          <cell r="AD541">
            <v>52.33</v>
          </cell>
          <cell r="AE541">
            <v>3.6685996771894902</v>
          </cell>
          <cell r="AF541">
            <v>5.1978328889999998</v>
          </cell>
        </row>
        <row r="542">
          <cell r="C542" t="str">
            <v>Guatemala</v>
          </cell>
          <cell r="D542" t="str">
            <v>Claro [Guatemala] [Guatemala]</v>
          </cell>
          <cell r="E542" t="str">
            <v>ADSL</v>
          </cell>
          <cell r="F542" t="str">
            <v>Casa Clara Doble</v>
          </cell>
          <cell r="H542">
            <v>10</v>
          </cell>
          <cell r="I542" t="str">
            <v>Mbps</v>
          </cell>
          <cell r="J542">
            <v>10</v>
          </cell>
          <cell r="P542" t="str">
            <v>GTQ</v>
          </cell>
          <cell r="Q542" t="str">
            <v>?</v>
          </cell>
          <cell r="R542">
            <v>0</v>
          </cell>
          <cell r="S542">
            <v>615</v>
          </cell>
          <cell r="W542" t="str">
            <v>No</v>
          </cell>
          <cell r="X542" t="str">
            <v>No</v>
          </cell>
          <cell r="Y542" t="str">
            <v>Yes</v>
          </cell>
          <cell r="Z542" t="str">
            <v>Unlimited to landlines + Clear cellphones</v>
          </cell>
          <cell r="AA542" t="str">
            <v>?</v>
          </cell>
          <cell r="AC542">
            <v>7.93</v>
          </cell>
          <cell r="AD542">
            <v>77.55</v>
          </cell>
          <cell r="AE542">
            <v>3.6685996771894902</v>
          </cell>
          <cell r="AF542">
            <v>5.1978328889999998</v>
          </cell>
        </row>
        <row r="543">
          <cell r="C543" t="str">
            <v>Guatemala</v>
          </cell>
          <cell r="D543" t="str">
            <v>IBW [Guatemala]</v>
          </cell>
          <cell r="F543" t="str">
            <v>Plan 512 Kbps</v>
          </cell>
          <cell r="H543">
            <v>512</v>
          </cell>
          <cell r="I543" t="str">
            <v>Kbps</v>
          </cell>
          <cell r="J543">
            <v>0.51200000000000001</v>
          </cell>
          <cell r="P543" t="str">
            <v>USD</v>
          </cell>
          <cell r="Q543">
            <v>0</v>
          </cell>
          <cell r="R543" t="str">
            <v>?</v>
          </cell>
          <cell r="S543">
            <v>20</v>
          </cell>
          <cell r="W543" t="str">
            <v>No</v>
          </cell>
          <cell r="X543" t="str">
            <v>No</v>
          </cell>
          <cell r="Y543" t="str">
            <v>No</v>
          </cell>
          <cell r="AA543" t="str">
            <v>?</v>
          </cell>
          <cell r="AC543">
            <v>1</v>
          </cell>
          <cell r="AD543">
            <v>20</v>
          </cell>
          <cell r="AE543">
            <v>3.6685996771894902</v>
          </cell>
          <cell r="AF543">
            <v>0.65546442500000002</v>
          </cell>
        </row>
        <row r="544">
          <cell r="C544" t="str">
            <v>Guatemala</v>
          </cell>
          <cell r="D544" t="str">
            <v>IBW [Guatemala]</v>
          </cell>
          <cell r="F544" t="str">
            <v>Plan 1 Mbps</v>
          </cell>
          <cell r="H544">
            <v>1</v>
          </cell>
          <cell r="I544" t="str">
            <v>Mbps</v>
          </cell>
          <cell r="J544">
            <v>1</v>
          </cell>
          <cell r="P544" t="str">
            <v>USD</v>
          </cell>
          <cell r="Q544">
            <v>0</v>
          </cell>
          <cell r="R544" t="str">
            <v>?</v>
          </cell>
          <cell r="S544">
            <v>28</v>
          </cell>
          <cell r="W544" t="str">
            <v>No</v>
          </cell>
          <cell r="X544" t="str">
            <v>No</v>
          </cell>
          <cell r="Y544" t="str">
            <v>No</v>
          </cell>
          <cell r="AA544" t="str">
            <v>?</v>
          </cell>
          <cell r="AC544">
            <v>1</v>
          </cell>
          <cell r="AD544">
            <v>28</v>
          </cell>
          <cell r="AE544">
            <v>3.6685996771894902</v>
          </cell>
          <cell r="AF544">
            <v>0.65546442500000002</v>
          </cell>
        </row>
        <row r="545">
          <cell r="C545" t="str">
            <v>Guatemala</v>
          </cell>
          <cell r="D545" t="str">
            <v>IBW [Guatemala]</v>
          </cell>
          <cell r="F545" t="str">
            <v>Plan 2 Mbps</v>
          </cell>
          <cell r="H545">
            <v>2</v>
          </cell>
          <cell r="I545" t="str">
            <v>Mbps</v>
          </cell>
          <cell r="J545">
            <v>2</v>
          </cell>
          <cell r="P545" t="str">
            <v>USD</v>
          </cell>
          <cell r="Q545">
            <v>0</v>
          </cell>
          <cell r="R545" t="str">
            <v>?</v>
          </cell>
          <cell r="S545">
            <v>42</v>
          </cell>
          <cell r="W545" t="str">
            <v>No</v>
          </cell>
          <cell r="X545" t="str">
            <v>No</v>
          </cell>
          <cell r="Y545" t="str">
            <v>No</v>
          </cell>
          <cell r="AA545" t="str">
            <v>?</v>
          </cell>
          <cell r="AC545">
            <v>1</v>
          </cell>
          <cell r="AD545">
            <v>42</v>
          </cell>
          <cell r="AE545">
            <v>3.6685996771894902</v>
          </cell>
          <cell r="AF545">
            <v>0.65546442500000002</v>
          </cell>
        </row>
        <row r="546">
          <cell r="C546" t="str">
            <v>Haiti</v>
          </cell>
          <cell r="D546" t="str">
            <v>Access Haiti [Haiti]</v>
          </cell>
          <cell r="E546" t="str">
            <v>WiMax</v>
          </cell>
          <cell r="F546" t="str">
            <v>Basic</v>
          </cell>
          <cell r="G546" t="str">
            <v>Up to</v>
          </cell>
          <cell r="H546">
            <v>1</v>
          </cell>
          <cell r="I546" t="str">
            <v>Mbps</v>
          </cell>
          <cell r="J546">
            <v>1</v>
          </cell>
          <cell r="K546">
            <v>256</v>
          </cell>
          <cell r="L546" t="str">
            <v>Kbps</v>
          </cell>
          <cell r="M546">
            <v>6</v>
          </cell>
          <cell r="N546" t="str">
            <v>GB</v>
          </cell>
          <cell r="O546">
            <v>6</v>
          </cell>
          <cell r="P546" t="str">
            <v>USD</v>
          </cell>
          <cell r="Q546" t="str">
            <v>?</v>
          </cell>
          <cell r="R546">
            <v>100</v>
          </cell>
          <cell r="S546">
            <v>30</v>
          </cell>
          <cell r="W546" t="str">
            <v>No</v>
          </cell>
          <cell r="X546" t="str">
            <v>No</v>
          </cell>
          <cell r="Y546" t="str">
            <v>No</v>
          </cell>
          <cell r="AA546" t="str">
            <v>No</v>
          </cell>
          <cell r="AB546">
            <v>0.1</v>
          </cell>
          <cell r="AC546">
            <v>1</v>
          </cell>
          <cell r="AD546">
            <v>30</v>
          </cell>
          <cell r="AE546">
            <v>20.187592089109099</v>
          </cell>
          <cell r="AF546">
            <v>0.62157047300000001</v>
          </cell>
        </row>
        <row r="547">
          <cell r="C547" t="str">
            <v>Haiti</v>
          </cell>
          <cell r="D547" t="str">
            <v>Access Haiti [Haiti]</v>
          </cell>
          <cell r="E547" t="str">
            <v>WiMax</v>
          </cell>
          <cell r="F547" t="str">
            <v>Stainless</v>
          </cell>
          <cell r="G547" t="str">
            <v>Up to</v>
          </cell>
          <cell r="H547">
            <v>1.5</v>
          </cell>
          <cell r="I547" t="str">
            <v>Mbps</v>
          </cell>
          <cell r="J547">
            <v>1.5</v>
          </cell>
          <cell r="K547">
            <v>512</v>
          </cell>
          <cell r="L547" t="str">
            <v>Kbps</v>
          </cell>
          <cell r="M547">
            <v>12.75</v>
          </cell>
          <cell r="N547" t="str">
            <v>GB</v>
          </cell>
          <cell r="O547">
            <v>12.75</v>
          </cell>
          <cell r="P547" t="str">
            <v>USD</v>
          </cell>
          <cell r="Q547" t="str">
            <v>?</v>
          </cell>
          <cell r="R547">
            <v>100</v>
          </cell>
          <cell r="S547">
            <v>40</v>
          </cell>
          <cell r="W547" t="str">
            <v>No</v>
          </cell>
          <cell r="X547" t="str">
            <v>No</v>
          </cell>
          <cell r="Y547" t="str">
            <v>No</v>
          </cell>
          <cell r="AA547" t="str">
            <v>No</v>
          </cell>
          <cell r="AB547">
            <v>0.1</v>
          </cell>
          <cell r="AC547">
            <v>1</v>
          </cell>
          <cell r="AD547">
            <v>40</v>
          </cell>
          <cell r="AE547">
            <v>20.187592089109099</v>
          </cell>
          <cell r="AF547">
            <v>0.62157047300000001</v>
          </cell>
        </row>
        <row r="548">
          <cell r="C548" t="str">
            <v>Haiti</v>
          </cell>
          <cell r="D548" t="str">
            <v>Access Haiti [Haiti]</v>
          </cell>
          <cell r="E548" t="str">
            <v>WiMax</v>
          </cell>
          <cell r="F548" t="str">
            <v>Bronze</v>
          </cell>
          <cell r="G548" t="str">
            <v>Up to</v>
          </cell>
          <cell r="H548">
            <v>2</v>
          </cell>
          <cell r="I548" t="str">
            <v>Mbps</v>
          </cell>
          <cell r="J548">
            <v>2</v>
          </cell>
          <cell r="K548">
            <v>512</v>
          </cell>
          <cell r="L548" t="str">
            <v>Kbps</v>
          </cell>
          <cell r="M548">
            <v>18</v>
          </cell>
          <cell r="N548" t="str">
            <v>GB</v>
          </cell>
          <cell r="O548">
            <v>18</v>
          </cell>
          <cell r="P548" t="str">
            <v>USD</v>
          </cell>
          <cell r="Q548" t="str">
            <v>?</v>
          </cell>
          <cell r="R548">
            <v>100</v>
          </cell>
          <cell r="S548">
            <v>54.55</v>
          </cell>
          <cell r="W548" t="str">
            <v>No</v>
          </cell>
          <cell r="X548" t="str">
            <v>No</v>
          </cell>
          <cell r="Y548" t="str">
            <v>No</v>
          </cell>
          <cell r="AA548" t="str">
            <v>No</v>
          </cell>
          <cell r="AB548">
            <v>0.1</v>
          </cell>
          <cell r="AC548">
            <v>1</v>
          </cell>
          <cell r="AD548">
            <v>54.55</v>
          </cell>
          <cell r="AE548">
            <v>20.187592089109099</v>
          </cell>
          <cell r="AF548">
            <v>0.62157047300000001</v>
          </cell>
        </row>
        <row r="549">
          <cell r="C549" t="str">
            <v>Haiti</v>
          </cell>
          <cell r="D549" t="str">
            <v>Access Haiti [Haiti]</v>
          </cell>
          <cell r="E549" t="str">
            <v>WiMax</v>
          </cell>
          <cell r="F549" t="str">
            <v>Silver</v>
          </cell>
          <cell r="G549" t="str">
            <v>Up to</v>
          </cell>
          <cell r="H549">
            <v>3</v>
          </cell>
          <cell r="I549" t="str">
            <v>Mbps</v>
          </cell>
          <cell r="J549">
            <v>3</v>
          </cell>
          <cell r="K549">
            <v>1</v>
          </cell>
          <cell r="L549" t="str">
            <v>Mbps</v>
          </cell>
          <cell r="M549">
            <v>30</v>
          </cell>
          <cell r="N549" t="str">
            <v>GB</v>
          </cell>
          <cell r="O549">
            <v>30</v>
          </cell>
          <cell r="P549" t="str">
            <v>USD</v>
          </cell>
          <cell r="Q549" t="str">
            <v>?</v>
          </cell>
          <cell r="R549">
            <v>100</v>
          </cell>
          <cell r="S549">
            <v>86</v>
          </cell>
          <cell r="W549" t="str">
            <v>No</v>
          </cell>
          <cell r="X549" t="str">
            <v>No</v>
          </cell>
          <cell r="Y549" t="str">
            <v>No</v>
          </cell>
          <cell r="AA549" t="str">
            <v>No</v>
          </cell>
          <cell r="AB549">
            <v>0.1</v>
          </cell>
          <cell r="AC549">
            <v>1</v>
          </cell>
          <cell r="AD549">
            <v>86</v>
          </cell>
          <cell r="AE549">
            <v>20.187592089109099</v>
          </cell>
          <cell r="AF549">
            <v>0.62157047300000001</v>
          </cell>
        </row>
        <row r="550">
          <cell r="C550" t="str">
            <v>Haiti</v>
          </cell>
          <cell r="D550" t="str">
            <v>Access Haiti [Haiti]</v>
          </cell>
          <cell r="E550" t="str">
            <v>WiMax</v>
          </cell>
          <cell r="F550" t="str">
            <v>Gold</v>
          </cell>
          <cell r="G550" t="str">
            <v>Up to</v>
          </cell>
          <cell r="H550">
            <v>4</v>
          </cell>
          <cell r="I550" t="str">
            <v>Mbps</v>
          </cell>
          <cell r="J550">
            <v>4</v>
          </cell>
          <cell r="K550">
            <v>1</v>
          </cell>
          <cell r="L550" t="str">
            <v>Mbps</v>
          </cell>
          <cell r="M550">
            <v>45</v>
          </cell>
          <cell r="N550" t="str">
            <v>GB</v>
          </cell>
          <cell r="O550">
            <v>45</v>
          </cell>
          <cell r="P550" t="str">
            <v>USD</v>
          </cell>
          <cell r="Q550" t="str">
            <v>?</v>
          </cell>
          <cell r="R550">
            <v>100</v>
          </cell>
          <cell r="S550">
            <v>129</v>
          </cell>
          <cell r="W550" t="str">
            <v>No</v>
          </cell>
          <cell r="X550" t="str">
            <v>No</v>
          </cell>
          <cell r="Y550" t="str">
            <v>No</v>
          </cell>
          <cell r="AA550" t="str">
            <v>No</v>
          </cell>
          <cell r="AB550">
            <v>0.1</v>
          </cell>
          <cell r="AC550">
            <v>1</v>
          </cell>
          <cell r="AD550">
            <v>129</v>
          </cell>
          <cell r="AE550">
            <v>20.187592089109099</v>
          </cell>
          <cell r="AF550">
            <v>0.62157047300000001</v>
          </cell>
        </row>
        <row r="551">
          <cell r="C551" t="str">
            <v>Haiti</v>
          </cell>
          <cell r="D551" t="str">
            <v>Access Haiti [Haiti]</v>
          </cell>
          <cell r="E551" t="str">
            <v>WiMax</v>
          </cell>
          <cell r="F551" t="str">
            <v>Platinum</v>
          </cell>
          <cell r="G551" t="str">
            <v>Up to</v>
          </cell>
          <cell r="H551">
            <v>4</v>
          </cell>
          <cell r="I551" t="str">
            <v>Mbps</v>
          </cell>
          <cell r="J551">
            <v>4</v>
          </cell>
          <cell r="K551">
            <v>1</v>
          </cell>
          <cell r="L551" t="str">
            <v>Mbps</v>
          </cell>
          <cell r="M551">
            <v>60</v>
          </cell>
          <cell r="N551" t="str">
            <v>GB</v>
          </cell>
          <cell r="O551">
            <v>60</v>
          </cell>
          <cell r="P551" t="str">
            <v>USD</v>
          </cell>
          <cell r="Q551" t="str">
            <v>?</v>
          </cell>
          <cell r="R551">
            <v>100</v>
          </cell>
          <cell r="S551">
            <v>184</v>
          </cell>
          <cell r="W551" t="str">
            <v>No</v>
          </cell>
          <cell r="X551" t="str">
            <v>No</v>
          </cell>
          <cell r="Y551" t="str">
            <v>No</v>
          </cell>
          <cell r="AA551" t="str">
            <v>No</v>
          </cell>
          <cell r="AB551">
            <v>0.1</v>
          </cell>
          <cell r="AC551">
            <v>1</v>
          </cell>
          <cell r="AD551">
            <v>184</v>
          </cell>
          <cell r="AE551">
            <v>20.187592089109099</v>
          </cell>
          <cell r="AF551">
            <v>0.62157047300000001</v>
          </cell>
        </row>
        <row r="552">
          <cell r="C552" t="str">
            <v>Haiti</v>
          </cell>
          <cell r="D552" t="str">
            <v>Access Haiti [Haiti]</v>
          </cell>
          <cell r="E552" t="str">
            <v>WiMax</v>
          </cell>
          <cell r="F552" t="str">
            <v>Emerald</v>
          </cell>
          <cell r="G552" t="str">
            <v>Up to</v>
          </cell>
          <cell r="H552">
            <v>4</v>
          </cell>
          <cell r="I552" t="str">
            <v>Mbps</v>
          </cell>
          <cell r="J552">
            <v>4</v>
          </cell>
          <cell r="K552">
            <v>1</v>
          </cell>
          <cell r="L552" t="str">
            <v>Mbps</v>
          </cell>
          <cell r="M552">
            <v>60</v>
          </cell>
          <cell r="N552" t="str">
            <v>GB</v>
          </cell>
          <cell r="O552">
            <v>60</v>
          </cell>
          <cell r="P552" t="str">
            <v>USD</v>
          </cell>
          <cell r="Q552" t="str">
            <v>?</v>
          </cell>
          <cell r="R552">
            <v>100</v>
          </cell>
          <cell r="S552">
            <v>218</v>
          </cell>
          <cell r="W552" t="str">
            <v>No</v>
          </cell>
          <cell r="X552" t="str">
            <v>No</v>
          </cell>
          <cell r="Y552" t="str">
            <v>No</v>
          </cell>
          <cell r="AA552" t="str">
            <v>No</v>
          </cell>
          <cell r="AB552">
            <v>0.1</v>
          </cell>
          <cell r="AC552">
            <v>1</v>
          </cell>
          <cell r="AD552">
            <v>218</v>
          </cell>
          <cell r="AE552">
            <v>20.187592089109099</v>
          </cell>
          <cell r="AF552">
            <v>0.62157047300000001</v>
          </cell>
        </row>
        <row r="553">
          <cell r="C553" t="str">
            <v>Haiti</v>
          </cell>
          <cell r="D553" t="str">
            <v>H@inet [Haiti]</v>
          </cell>
          <cell r="E553" t="str">
            <v>WiMax</v>
          </cell>
          <cell r="F553" t="str">
            <v>Hainet Wirless Bronze</v>
          </cell>
          <cell r="H553">
            <v>512</v>
          </cell>
          <cell r="I553" t="str">
            <v>Kbps</v>
          </cell>
          <cell r="J553">
            <v>0.51200000000000001</v>
          </cell>
          <cell r="K553">
            <v>128</v>
          </cell>
          <cell r="L553" t="str">
            <v>Kbps</v>
          </cell>
          <cell r="M553">
            <v>7500</v>
          </cell>
          <cell r="N553" t="str">
            <v>MB</v>
          </cell>
          <cell r="O553">
            <v>7.5</v>
          </cell>
          <cell r="P553" t="str">
            <v>USD</v>
          </cell>
          <cell r="Q553" t="str">
            <v>?</v>
          </cell>
          <cell r="R553">
            <v>150</v>
          </cell>
          <cell r="S553">
            <v>54.55</v>
          </cell>
          <cell r="V553">
            <v>12</v>
          </cell>
          <cell r="W553" t="str">
            <v>No</v>
          </cell>
          <cell r="X553" t="str">
            <v>No</v>
          </cell>
          <cell r="Y553" t="str">
            <v>No</v>
          </cell>
          <cell r="AA553" t="str">
            <v>No</v>
          </cell>
          <cell r="AB553">
            <v>0.1</v>
          </cell>
          <cell r="AC553">
            <v>1</v>
          </cell>
          <cell r="AD553">
            <v>54.55</v>
          </cell>
          <cell r="AE553">
            <v>20.187592089109099</v>
          </cell>
          <cell r="AF553">
            <v>0.62157047300000001</v>
          </cell>
        </row>
        <row r="554">
          <cell r="C554" t="str">
            <v>Haiti</v>
          </cell>
          <cell r="D554" t="str">
            <v>H@inet [Haiti]</v>
          </cell>
          <cell r="E554" t="str">
            <v>WiMax</v>
          </cell>
          <cell r="F554" t="str">
            <v>Hainet Wirless Silver</v>
          </cell>
          <cell r="H554">
            <v>700</v>
          </cell>
          <cell r="I554" t="str">
            <v>Kbps</v>
          </cell>
          <cell r="J554">
            <v>0.7</v>
          </cell>
          <cell r="K554">
            <v>200</v>
          </cell>
          <cell r="L554" t="str">
            <v>Kbps</v>
          </cell>
          <cell r="M554">
            <v>12750</v>
          </cell>
          <cell r="N554" t="str">
            <v>MB</v>
          </cell>
          <cell r="O554">
            <v>12.75</v>
          </cell>
          <cell r="P554" t="str">
            <v>USD</v>
          </cell>
          <cell r="Q554" t="str">
            <v>?</v>
          </cell>
          <cell r="R554">
            <v>150</v>
          </cell>
          <cell r="S554">
            <v>90.91</v>
          </cell>
          <cell r="V554">
            <v>12</v>
          </cell>
          <cell r="W554" t="str">
            <v>No</v>
          </cell>
          <cell r="X554" t="str">
            <v>No</v>
          </cell>
          <cell r="Y554" t="str">
            <v>No</v>
          </cell>
          <cell r="AA554" t="str">
            <v>No</v>
          </cell>
          <cell r="AB554">
            <v>0.1</v>
          </cell>
          <cell r="AC554">
            <v>1</v>
          </cell>
          <cell r="AD554">
            <v>90.91</v>
          </cell>
          <cell r="AE554">
            <v>20.187592089109099</v>
          </cell>
          <cell r="AF554">
            <v>0.62157047300000001</v>
          </cell>
        </row>
        <row r="555">
          <cell r="C555" t="str">
            <v>Haiti</v>
          </cell>
          <cell r="D555" t="str">
            <v>H@inet [Haiti]</v>
          </cell>
          <cell r="E555" t="str">
            <v>WiMax</v>
          </cell>
          <cell r="F555" t="str">
            <v>Hainet Wirless Gold</v>
          </cell>
          <cell r="H555">
            <v>1000</v>
          </cell>
          <cell r="I555" t="str">
            <v>Kbps</v>
          </cell>
          <cell r="J555">
            <v>1</v>
          </cell>
          <cell r="K555">
            <v>256</v>
          </cell>
          <cell r="L555" t="str">
            <v>Kbps</v>
          </cell>
          <cell r="M555">
            <v>18000</v>
          </cell>
          <cell r="N555" t="str">
            <v>MB</v>
          </cell>
          <cell r="O555">
            <v>18</v>
          </cell>
          <cell r="P555" t="str">
            <v>USD</v>
          </cell>
          <cell r="Q555" t="str">
            <v>?</v>
          </cell>
          <cell r="R555">
            <v>150</v>
          </cell>
          <cell r="S555">
            <v>136.37</v>
          </cell>
          <cell r="V555">
            <v>12</v>
          </cell>
          <cell r="W555" t="str">
            <v>No</v>
          </cell>
          <cell r="X555" t="str">
            <v>No</v>
          </cell>
          <cell r="Y555" t="str">
            <v>No</v>
          </cell>
          <cell r="AA555" t="str">
            <v>No</v>
          </cell>
          <cell r="AB555">
            <v>0.1</v>
          </cell>
          <cell r="AC555">
            <v>1</v>
          </cell>
          <cell r="AD555">
            <v>136.37</v>
          </cell>
          <cell r="AE555">
            <v>20.187592089109099</v>
          </cell>
          <cell r="AF555">
            <v>0.62157047300000001</v>
          </cell>
        </row>
        <row r="556">
          <cell r="C556" t="str">
            <v>Haiti</v>
          </cell>
          <cell r="D556" t="str">
            <v>H@inet [Haiti]</v>
          </cell>
          <cell r="E556" t="str">
            <v>WiMax</v>
          </cell>
          <cell r="F556" t="str">
            <v>Hainet Wirless Platinum</v>
          </cell>
          <cell r="H556">
            <v>1200</v>
          </cell>
          <cell r="I556" t="str">
            <v>Kbps</v>
          </cell>
          <cell r="J556">
            <v>1.2</v>
          </cell>
          <cell r="K556">
            <v>300</v>
          </cell>
          <cell r="L556" t="str">
            <v>Kbps</v>
          </cell>
          <cell r="M556">
            <v>30000</v>
          </cell>
          <cell r="N556" t="str">
            <v>MB</v>
          </cell>
          <cell r="O556">
            <v>30</v>
          </cell>
          <cell r="P556" t="str">
            <v>USD</v>
          </cell>
          <cell r="Q556" t="str">
            <v>?</v>
          </cell>
          <cell r="R556">
            <v>150</v>
          </cell>
          <cell r="S556">
            <v>185.46</v>
          </cell>
          <cell r="V556">
            <v>12</v>
          </cell>
          <cell r="W556" t="str">
            <v>No</v>
          </cell>
          <cell r="X556" t="str">
            <v>No</v>
          </cell>
          <cell r="Y556" t="str">
            <v>No</v>
          </cell>
          <cell r="AA556" t="str">
            <v>No</v>
          </cell>
          <cell r="AB556">
            <v>0.1</v>
          </cell>
          <cell r="AC556">
            <v>1</v>
          </cell>
          <cell r="AD556">
            <v>185.46</v>
          </cell>
          <cell r="AE556">
            <v>20.187592089109099</v>
          </cell>
          <cell r="AF556">
            <v>0.62157047300000001</v>
          </cell>
        </row>
        <row r="557">
          <cell r="C557" t="str">
            <v>Honduras</v>
          </cell>
          <cell r="D557" t="str">
            <v>Claro [Honduras] [Honduras]</v>
          </cell>
          <cell r="F557" t="str">
            <v>Internet 256 Kbps</v>
          </cell>
          <cell r="H557">
            <v>256</v>
          </cell>
          <cell r="I557" t="str">
            <v>Kbps</v>
          </cell>
          <cell r="J557">
            <v>0.25600000000000001</v>
          </cell>
          <cell r="P557" t="str">
            <v>USD</v>
          </cell>
          <cell r="Q557" t="str">
            <v>?</v>
          </cell>
          <cell r="R557" t="str">
            <v>?</v>
          </cell>
          <cell r="S557">
            <v>14</v>
          </cell>
          <cell r="W557" t="str">
            <v>?</v>
          </cell>
          <cell r="X557" t="str">
            <v>No</v>
          </cell>
          <cell r="Y557" t="str">
            <v>No</v>
          </cell>
          <cell r="AA557" t="str">
            <v>?</v>
          </cell>
          <cell r="AC557">
            <v>1</v>
          </cell>
          <cell r="AD557">
            <v>14</v>
          </cell>
          <cell r="AE557">
            <v>10.1383972134257</v>
          </cell>
          <cell r="AF557">
            <v>0.53521284400000002</v>
          </cell>
        </row>
        <row r="558">
          <cell r="C558" t="str">
            <v>Honduras</v>
          </cell>
          <cell r="D558" t="str">
            <v>Claro [Honduras] [Honduras]</v>
          </cell>
          <cell r="F558" t="str">
            <v>Internet 512 Kbps</v>
          </cell>
          <cell r="H558">
            <v>512</v>
          </cell>
          <cell r="I558" t="str">
            <v>Kbps</v>
          </cell>
          <cell r="J558">
            <v>0.51200000000000001</v>
          </cell>
          <cell r="P558" t="str">
            <v>USD</v>
          </cell>
          <cell r="Q558" t="str">
            <v>?</v>
          </cell>
          <cell r="R558" t="str">
            <v>?</v>
          </cell>
          <cell r="S558">
            <v>23</v>
          </cell>
          <cell r="W558" t="str">
            <v>?</v>
          </cell>
          <cell r="X558" t="str">
            <v>No</v>
          </cell>
          <cell r="Y558" t="str">
            <v>No</v>
          </cell>
          <cell r="AA558" t="str">
            <v>?</v>
          </cell>
          <cell r="AC558">
            <v>1</v>
          </cell>
          <cell r="AD558">
            <v>23</v>
          </cell>
          <cell r="AE558">
            <v>10.1383972134257</v>
          </cell>
          <cell r="AF558">
            <v>0.53521284400000002</v>
          </cell>
        </row>
        <row r="559">
          <cell r="C559" t="str">
            <v>Honduras</v>
          </cell>
          <cell r="D559" t="str">
            <v>Claro [Honduras] [Honduras]</v>
          </cell>
          <cell r="F559" t="str">
            <v>Internet 1 Mega</v>
          </cell>
          <cell r="H559">
            <v>1</v>
          </cell>
          <cell r="I559" t="str">
            <v>Mbps</v>
          </cell>
          <cell r="J559">
            <v>1</v>
          </cell>
          <cell r="P559" t="str">
            <v>USD</v>
          </cell>
          <cell r="Q559" t="str">
            <v>?</v>
          </cell>
          <cell r="R559" t="str">
            <v>?</v>
          </cell>
          <cell r="S559">
            <v>31</v>
          </cell>
          <cell r="W559" t="str">
            <v>?</v>
          </cell>
          <cell r="X559" t="str">
            <v>No</v>
          </cell>
          <cell r="Y559" t="str">
            <v>No</v>
          </cell>
          <cell r="AA559" t="str">
            <v>?</v>
          </cell>
          <cell r="AC559">
            <v>1</v>
          </cell>
          <cell r="AD559">
            <v>31</v>
          </cell>
          <cell r="AE559">
            <v>10.1383972134257</v>
          </cell>
          <cell r="AF559">
            <v>0.53521284400000002</v>
          </cell>
        </row>
        <row r="560">
          <cell r="C560" t="str">
            <v>Honduras</v>
          </cell>
          <cell r="D560" t="str">
            <v>Claro [Honduras] [Honduras]</v>
          </cell>
          <cell r="F560" t="str">
            <v>Internet 3 Megas</v>
          </cell>
          <cell r="H560">
            <v>3</v>
          </cell>
          <cell r="I560" t="str">
            <v>Mbps</v>
          </cell>
          <cell r="J560">
            <v>3</v>
          </cell>
          <cell r="P560" t="str">
            <v>USD</v>
          </cell>
          <cell r="Q560" t="str">
            <v>?</v>
          </cell>
          <cell r="R560" t="str">
            <v>?</v>
          </cell>
          <cell r="S560">
            <v>43</v>
          </cell>
          <cell r="W560" t="str">
            <v>?</v>
          </cell>
          <cell r="X560" t="str">
            <v>No</v>
          </cell>
          <cell r="Y560" t="str">
            <v>No</v>
          </cell>
          <cell r="AA560" t="str">
            <v>?</v>
          </cell>
          <cell r="AC560">
            <v>1</v>
          </cell>
          <cell r="AD560">
            <v>43</v>
          </cell>
          <cell r="AE560">
            <v>10.1383972134257</v>
          </cell>
          <cell r="AF560">
            <v>0.53521284400000002</v>
          </cell>
        </row>
        <row r="561">
          <cell r="C561" t="str">
            <v>Honduras</v>
          </cell>
          <cell r="D561" t="str">
            <v>Claro [Honduras] [Honduras]</v>
          </cell>
          <cell r="F561" t="str">
            <v>Internet 5 Megas</v>
          </cell>
          <cell r="H561">
            <v>5</v>
          </cell>
          <cell r="I561" t="str">
            <v>Mbps</v>
          </cell>
          <cell r="J561">
            <v>5</v>
          </cell>
          <cell r="P561" t="str">
            <v>USD</v>
          </cell>
          <cell r="Q561" t="str">
            <v>?</v>
          </cell>
          <cell r="R561" t="str">
            <v>?</v>
          </cell>
          <cell r="S561">
            <v>55</v>
          </cell>
          <cell r="W561" t="str">
            <v>?</v>
          </cell>
          <cell r="X561" t="str">
            <v>No</v>
          </cell>
          <cell r="Y561" t="str">
            <v>No</v>
          </cell>
          <cell r="AA561" t="str">
            <v>?</v>
          </cell>
          <cell r="AC561">
            <v>1</v>
          </cell>
          <cell r="AD561">
            <v>55</v>
          </cell>
          <cell r="AE561">
            <v>10.1383972134257</v>
          </cell>
          <cell r="AF561">
            <v>0.53521284400000002</v>
          </cell>
        </row>
        <row r="562">
          <cell r="C562" t="str">
            <v>Hong Kong, China</v>
          </cell>
          <cell r="D562" t="str">
            <v>Hong Kong Broadband Network Limited [Hong Kong, China]</v>
          </cell>
          <cell r="E562" t="str">
            <v>FTTH</v>
          </cell>
          <cell r="F562" t="str">
            <v>bb1000</v>
          </cell>
          <cell r="H562">
            <v>1000</v>
          </cell>
          <cell r="I562" t="str">
            <v>Mbps</v>
          </cell>
          <cell r="J562">
            <v>1000</v>
          </cell>
          <cell r="K562">
            <v>1000</v>
          </cell>
          <cell r="L562" t="str">
            <v>Mbps</v>
          </cell>
          <cell r="P562" t="str">
            <v>HKD</v>
          </cell>
          <cell r="Q562">
            <v>380</v>
          </cell>
          <cell r="R562">
            <v>0</v>
          </cell>
          <cell r="S562">
            <v>278</v>
          </cell>
          <cell r="T562">
            <v>0</v>
          </cell>
          <cell r="U562">
            <v>5</v>
          </cell>
          <cell r="V562">
            <v>24</v>
          </cell>
          <cell r="W562" t="str">
            <v>No</v>
          </cell>
          <cell r="X562" t="str">
            <v>No</v>
          </cell>
          <cell r="Y562" t="str">
            <v>No</v>
          </cell>
          <cell r="AA562" t="str">
            <v>Yes</v>
          </cell>
          <cell r="AB562">
            <v>0</v>
          </cell>
          <cell r="AC562">
            <v>7.75</v>
          </cell>
          <cell r="AD562">
            <v>35.869999999999997</v>
          </cell>
          <cell r="AE562">
            <v>5.5775042235947998</v>
          </cell>
          <cell r="AF562">
            <v>5.5848878099999997</v>
          </cell>
        </row>
        <row r="563">
          <cell r="C563" t="str">
            <v>Hong Kong, China</v>
          </cell>
          <cell r="D563" t="str">
            <v>Hong Kong Broadband Network Limited [Hong Kong, China]</v>
          </cell>
          <cell r="E563" t="str">
            <v>FTTH</v>
          </cell>
          <cell r="F563" t="str">
            <v>bb500</v>
          </cell>
          <cell r="H563">
            <v>500</v>
          </cell>
          <cell r="I563" t="str">
            <v>Mbps</v>
          </cell>
          <cell r="J563">
            <v>500</v>
          </cell>
          <cell r="K563">
            <v>500</v>
          </cell>
          <cell r="L563" t="str">
            <v>Mbps</v>
          </cell>
          <cell r="P563" t="str">
            <v>HKD</v>
          </cell>
          <cell r="Q563">
            <v>380</v>
          </cell>
          <cell r="R563">
            <v>0</v>
          </cell>
          <cell r="S563">
            <v>228</v>
          </cell>
          <cell r="T563">
            <v>0</v>
          </cell>
          <cell r="U563">
            <v>3</v>
          </cell>
          <cell r="V563">
            <v>24</v>
          </cell>
          <cell r="W563" t="str">
            <v>No</v>
          </cell>
          <cell r="X563" t="str">
            <v>No</v>
          </cell>
          <cell r="Y563" t="str">
            <v>No</v>
          </cell>
          <cell r="AA563" t="str">
            <v>Yes</v>
          </cell>
          <cell r="AB563">
            <v>0</v>
          </cell>
          <cell r="AC563">
            <v>7.75</v>
          </cell>
          <cell r="AD563">
            <v>29.42</v>
          </cell>
          <cell r="AE563">
            <v>5.5775042235947998</v>
          </cell>
          <cell r="AF563">
            <v>5.5848878099999997</v>
          </cell>
        </row>
        <row r="564">
          <cell r="C564" t="str">
            <v>Hong Kong, China</v>
          </cell>
          <cell r="D564" t="str">
            <v>Hong Kong Broadband Network Limited [Hong Kong, China]</v>
          </cell>
          <cell r="E564" t="str">
            <v>FTTH</v>
          </cell>
          <cell r="F564" t="str">
            <v>bb100</v>
          </cell>
          <cell r="H564">
            <v>100</v>
          </cell>
          <cell r="I564" t="str">
            <v>Mbps</v>
          </cell>
          <cell r="J564">
            <v>100</v>
          </cell>
          <cell r="K564">
            <v>100</v>
          </cell>
          <cell r="L564" t="str">
            <v>Mbps</v>
          </cell>
          <cell r="P564" t="str">
            <v>HKD</v>
          </cell>
          <cell r="Q564">
            <v>380</v>
          </cell>
          <cell r="R564">
            <v>0</v>
          </cell>
          <cell r="S564">
            <v>178</v>
          </cell>
          <cell r="V564">
            <v>24</v>
          </cell>
          <cell r="W564" t="str">
            <v>No</v>
          </cell>
          <cell r="X564" t="str">
            <v>No</v>
          </cell>
          <cell r="Y564" t="str">
            <v>No</v>
          </cell>
          <cell r="AA564" t="str">
            <v>Yes</v>
          </cell>
          <cell r="AB564">
            <v>0</v>
          </cell>
          <cell r="AC564">
            <v>7.75</v>
          </cell>
          <cell r="AD564">
            <v>22.97</v>
          </cell>
          <cell r="AE564">
            <v>5.5775042235947998</v>
          </cell>
          <cell r="AF564">
            <v>5.5848878099999997</v>
          </cell>
        </row>
        <row r="565">
          <cell r="C565" t="str">
            <v>Hong Kong, China</v>
          </cell>
          <cell r="D565" t="str">
            <v>PCCW-HKT Telephone Limited [Hong Kong, China]</v>
          </cell>
          <cell r="E565" t="str">
            <v>FTTH</v>
          </cell>
          <cell r="F565" t="str">
            <v>1000M Fiber-To-The-Home Plan</v>
          </cell>
          <cell r="G565" t="str">
            <v>Up to</v>
          </cell>
          <cell r="H565">
            <v>1000</v>
          </cell>
          <cell r="I565" t="str">
            <v>Mbps</v>
          </cell>
          <cell r="J565">
            <v>1000</v>
          </cell>
          <cell r="K565">
            <v>1000</v>
          </cell>
          <cell r="L565" t="str">
            <v>Mbps</v>
          </cell>
          <cell r="M565" t="str">
            <v>Unlimited</v>
          </cell>
          <cell r="P565" t="str">
            <v>HKD</v>
          </cell>
          <cell r="Q565" t="str">
            <v>?</v>
          </cell>
          <cell r="R565" t="str">
            <v>?</v>
          </cell>
          <cell r="S565">
            <v>598</v>
          </cell>
          <cell r="V565">
            <v>24</v>
          </cell>
          <cell r="W565" t="str">
            <v>No</v>
          </cell>
          <cell r="X565" t="str">
            <v>No</v>
          </cell>
          <cell r="Y565" t="str">
            <v>No</v>
          </cell>
          <cell r="AA565" t="str">
            <v>Yes</v>
          </cell>
          <cell r="AB565">
            <v>0</v>
          </cell>
          <cell r="AC565">
            <v>7.75</v>
          </cell>
          <cell r="AD565">
            <v>77.16</v>
          </cell>
          <cell r="AE565">
            <v>5.5775042235947998</v>
          </cell>
          <cell r="AF565">
            <v>5.5848878099999997</v>
          </cell>
        </row>
        <row r="566">
          <cell r="C566" t="str">
            <v>Hong Kong, China</v>
          </cell>
          <cell r="D566" t="str">
            <v>PCCW-HKT Telephone Limited [Hong Kong, China]</v>
          </cell>
          <cell r="E566" t="str">
            <v>FTTH</v>
          </cell>
          <cell r="F566" t="str">
            <v>500M Fiber-To-The-Home Plan</v>
          </cell>
          <cell r="G566" t="str">
            <v>Up to</v>
          </cell>
          <cell r="H566">
            <v>500</v>
          </cell>
          <cell r="I566" t="str">
            <v>Mbps</v>
          </cell>
          <cell r="J566">
            <v>500</v>
          </cell>
          <cell r="K566">
            <v>500</v>
          </cell>
          <cell r="L566" t="str">
            <v>Mbps</v>
          </cell>
          <cell r="M566" t="str">
            <v>Unlimited</v>
          </cell>
          <cell r="P566" t="str">
            <v>HKD</v>
          </cell>
          <cell r="Q566" t="str">
            <v>?</v>
          </cell>
          <cell r="R566" t="str">
            <v>?</v>
          </cell>
          <cell r="S566">
            <v>498</v>
          </cell>
          <cell r="V566">
            <v>24</v>
          </cell>
          <cell r="W566" t="str">
            <v>No</v>
          </cell>
          <cell r="X566" t="str">
            <v>No</v>
          </cell>
          <cell r="Y566" t="str">
            <v>No</v>
          </cell>
          <cell r="AA566" t="str">
            <v>Yes</v>
          </cell>
          <cell r="AB566">
            <v>0</v>
          </cell>
          <cell r="AC566">
            <v>7.75</v>
          </cell>
          <cell r="AD566">
            <v>64.260000000000005</v>
          </cell>
          <cell r="AE566">
            <v>5.5775042235947998</v>
          </cell>
          <cell r="AF566">
            <v>5.5848878099999997</v>
          </cell>
        </row>
        <row r="567">
          <cell r="C567" t="str">
            <v>Hong Kong, China</v>
          </cell>
          <cell r="D567" t="str">
            <v>PCCW-HKT Telephone Limited [Hong Kong, China]</v>
          </cell>
          <cell r="E567" t="str">
            <v>FTTH</v>
          </cell>
          <cell r="F567" t="str">
            <v>300M Fiber-To-Th -Home Plan</v>
          </cell>
          <cell r="G567" t="str">
            <v>Up to</v>
          </cell>
          <cell r="H567">
            <v>300</v>
          </cell>
          <cell r="I567" t="str">
            <v>Mbps</v>
          </cell>
          <cell r="J567">
            <v>300</v>
          </cell>
          <cell r="K567">
            <v>300</v>
          </cell>
          <cell r="L567" t="str">
            <v>Mbps</v>
          </cell>
          <cell r="M567" t="str">
            <v>Unlimited</v>
          </cell>
          <cell r="P567" t="str">
            <v>HKD</v>
          </cell>
          <cell r="Q567" t="str">
            <v>?</v>
          </cell>
          <cell r="R567" t="str">
            <v>?</v>
          </cell>
          <cell r="S567">
            <v>398</v>
          </cell>
          <cell r="V567">
            <v>24</v>
          </cell>
          <cell r="W567" t="str">
            <v>No</v>
          </cell>
          <cell r="X567" t="str">
            <v>No</v>
          </cell>
          <cell r="Y567" t="str">
            <v>No</v>
          </cell>
          <cell r="AA567" t="str">
            <v>Yes</v>
          </cell>
          <cell r="AB567">
            <v>0</v>
          </cell>
          <cell r="AC567">
            <v>7.75</v>
          </cell>
          <cell r="AD567">
            <v>51.35</v>
          </cell>
          <cell r="AE567">
            <v>5.5775042235947998</v>
          </cell>
          <cell r="AF567">
            <v>5.5848878099999997</v>
          </cell>
        </row>
        <row r="568">
          <cell r="C568" t="str">
            <v>Hong Kong, China</v>
          </cell>
          <cell r="D568" t="str">
            <v>PCCW-HKT Telephone Limited [Hong Kong, China]</v>
          </cell>
          <cell r="F568" t="str">
            <v>100M Basic Plan</v>
          </cell>
          <cell r="G568" t="str">
            <v>Up to</v>
          </cell>
          <cell r="H568">
            <v>100</v>
          </cell>
          <cell r="I568" t="str">
            <v>Mbps</v>
          </cell>
          <cell r="J568">
            <v>100</v>
          </cell>
          <cell r="K568">
            <v>30</v>
          </cell>
          <cell r="L568" t="str">
            <v>Mbps</v>
          </cell>
          <cell r="M568" t="str">
            <v>Unlimited</v>
          </cell>
          <cell r="P568" t="str">
            <v>HKD</v>
          </cell>
          <cell r="Q568" t="str">
            <v>?</v>
          </cell>
          <cell r="R568" t="str">
            <v>?</v>
          </cell>
          <cell r="S568">
            <v>398</v>
          </cell>
          <cell r="V568">
            <v>24</v>
          </cell>
          <cell r="W568" t="str">
            <v>No</v>
          </cell>
          <cell r="X568" t="str">
            <v>No</v>
          </cell>
          <cell r="Y568" t="str">
            <v>No</v>
          </cell>
          <cell r="AA568" t="str">
            <v>Yes</v>
          </cell>
          <cell r="AB568">
            <v>0</v>
          </cell>
          <cell r="AC568">
            <v>7.75</v>
          </cell>
          <cell r="AD568">
            <v>51.35</v>
          </cell>
          <cell r="AE568">
            <v>5.5775042235947998</v>
          </cell>
          <cell r="AF568">
            <v>5.5848878099999997</v>
          </cell>
        </row>
        <row r="569">
          <cell r="C569" t="str">
            <v>Hong Kong, China</v>
          </cell>
          <cell r="D569" t="str">
            <v>Three [Hong Kong, China]</v>
          </cell>
          <cell r="E569" t="str">
            <v>FTTH</v>
          </cell>
          <cell r="F569" t="str">
            <v>1G</v>
          </cell>
          <cell r="H569">
            <v>1</v>
          </cell>
          <cell r="I569" t="str">
            <v>Gbps</v>
          </cell>
          <cell r="J569">
            <v>1000</v>
          </cell>
          <cell r="K569">
            <v>1</v>
          </cell>
          <cell r="L569" t="str">
            <v>Gbps</v>
          </cell>
          <cell r="P569" t="str">
            <v>HKD</v>
          </cell>
          <cell r="Q569">
            <v>480</v>
          </cell>
          <cell r="R569" t="str">
            <v>?</v>
          </cell>
          <cell r="S569">
            <v>257</v>
          </cell>
          <cell r="V569">
            <v>24</v>
          </cell>
          <cell r="W569" t="str">
            <v>No</v>
          </cell>
          <cell r="X569" t="str">
            <v>No</v>
          </cell>
          <cell r="Y569" t="str">
            <v>No</v>
          </cell>
          <cell r="Z569" t="str">
            <v>30 intnl mins</v>
          </cell>
          <cell r="AA569" t="str">
            <v>Yes</v>
          </cell>
          <cell r="AB569">
            <v>0</v>
          </cell>
          <cell r="AC569">
            <v>7.75</v>
          </cell>
          <cell r="AD569">
            <v>33.159999999999997</v>
          </cell>
          <cell r="AE569">
            <v>5.5775042235947998</v>
          </cell>
          <cell r="AF569">
            <v>5.5848878099999997</v>
          </cell>
        </row>
        <row r="570">
          <cell r="C570" t="str">
            <v>Hong Kong, China</v>
          </cell>
          <cell r="D570" t="str">
            <v>Three [Hong Kong, China]</v>
          </cell>
          <cell r="E570" t="str">
            <v>FTTH</v>
          </cell>
          <cell r="F570" t="str">
            <v>500M</v>
          </cell>
          <cell r="H570">
            <v>500</v>
          </cell>
          <cell r="I570" t="str">
            <v>Mbps</v>
          </cell>
          <cell r="J570">
            <v>500</v>
          </cell>
          <cell r="K570">
            <v>500</v>
          </cell>
          <cell r="L570" t="str">
            <v>Mbps</v>
          </cell>
          <cell r="P570" t="str">
            <v>HKD</v>
          </cell>
          <cell r="Q570">
            <v>480</v>
          </cell>
          <cell r="R570" t="str">
            <v>?</v>
          </cell>
          <cell r="S570">
            <v>217</v>
          </cell>
          <cell r="V570">
            <v>24</v>
          </cell>
          <cell r="W570" t="str">
            <v>No</v>
          </cell>
          <cell r="X570" t="str">
            <v>No</v>
          </cell>
          <cell r="Y570" t="str">
            <v>No</v>
          </cell>
          <cell r="Z570" t="str">
            <v>30 intnl mins</v>
          </cell>
          <cell r="AA570" t="str">
            <v>Yes</v>
          </cell>
          <cell r="AB570">
            <v>0</v>
          </cell>
          <cell r="AC570">
            <v>7.75</v>
          </cell>
          <cell r="AD570">
            <v>28</v>
          </cell>
          <cell r="AE570">
            <v>5.5775042235947998</v>
          </cell>
          <cell r="AF570">
            <v>5.5848878099999997</v>
          </cell>
        </row>
        <row r="571">
          <cell r="C571" t="str">
            <v>Hong Kong, China</v>
          </cell>
          <cell r="D571" t="str">
            <v>Three [Hong Kong, China]</v>
          </cell>
          <cell r="E571" t="str">
            <v>FTTH</v>
          </cell>
          <cell r="F571" t="str">
            <v>200M</v>
          </cell>
          <cell r="H571">
            <v>300</v>
          </cell>
          <cell r="I571" t="str">
            <v>Mbps</v>
          </cell>
          <cell r="J571">
            <v>300</v>
          </cell>
          <cell r="K571">
            <v>300</v>
          </cell>
          <cell r="L571" t="str">
            <v>Mbps</v>
          </cell>
          <cell r="P571" t="str">
            <v>HKD</v>
          </cell>
          <cell r="Q571">
            <v>480</v>
          </cell>
          <cell r="R571" t="str">
            <v>?</v>
          </cell>
          <cell r="S571">
            <v>197</v>
          </cell>
          <cell r="V571">
            <v>24</v>
          </cell>
          <cell r="W571" t="str">
            <v>No</v>
          </cell>
          <cell r="X571" t="str">
            <v>No</v>
          </cell>
          <cell r="Y571" t="str">
            <v>No</v>
          </cell>
          <cell r="Z571" t="str">
            <v>30 intnl mins</v>
          </cell>
          <cell r="AA571" t="str">
            <v>Yes</v>
          </cell>
          <cell r="AB571">
            <v>0</v>
          </cell>
          <cell r="AC571">
            <v>7.75</v>
          </cell>
          <cell r="AD571">
            <v>25.42</v>
          </cell>
          <cell r="AE571">
            <v>5.5775042235947998</v>
          </cell>
          <cell r="AF571">
            <v>5.5848878099999997</v>
          </cell>
        </row>
        <row r="572">
          <cell r="C572" t="str">
            <v>Hong Kong, China</v>
          </cell>
          <cell r="D572" t="str">
            <v>Three [Hong Kong, China]</v>
          </cell>
          <cell r="E572" t="str">
            <v>FTTH</v>
          </cell>
          <cell r="F572" t="str">
            <v>100M Basic Plan</v>
          </cell>
          <cell r="H572">
            <v>100</v>
          </cell>
          <cell r="I572" t="str">
            <v>Mbps</v>
          </cell>
          <cell r="J572">
            <v>100</v>
          </cell>
          <cell r="K572">
            <v>100</v>
          </cell>
          <cell r="L572" t="str">
            <v>Mbps</v>
          </cell>
          <cell r="P572" t="str">
            <v>HKD</v>
          </cell>
          <cell r="Q572">
            <v>480</v>
          </cell>
          <cell r="R572" t="str">
            <v>?</v>
          </cell>
          <cell r="S572">
            <v>159</v>
          </cell>
          <cell r="V572">
            <v>24</v>
          </cell>
          <cell r="W572" t="str">
            <v>No</v>
          </cell>
          <cell r="X572" t="str">
            <v>No</v>
          </cell>
          <cell r="Y572" t="str">
            <v>No</v>
          </cell>
          <cell r="Z572" t="str">
            <v>30 intnl mins</v>
          </cell>
          <cell r="AA572" t="str">
            <v>Yes</v>
          </cell>
          <cell r="AB572">
            <v>0</v>
          </cell>
          <cell r="AC572">
            <v>7.75</v>
          </cell>
          <cell r="AD572">
            <v>20.52</v>
          </cell>
          <cell r="AE572">
            <v>5.5775042235947998</v>
          </cell>
          <cell r="AF572">
            <v>5.5848878099999997</v>
          </cell>
        </row>
        <row r="573">
          <cell r="C573" t="str">
            <v>Hungary</v>
          </cell>
          <cell r="D573" t="str">
            <v>EnterNet [Hungary]</v>
          </cell>
          <cell r="E573" t="str">
            <v>ADSL</v>
          </cell>
          <cell r="F573" t="str">
            <v>Enternet 5Mbps package</v>
          </cell>
          <cell r="G573" t="str">
            <v>Up to</v>
          </cell>
          <cell r="H573">
            <v>5000</v>
          </cell>
          <cell r="I573" t="str">
            <v>Kbps</v>
          </cell>
          <cell r="J573">
            <v>5</v>
          </cell>
          <cell r="K573">
            <v>500</v>
          </cell>
          <cell r="L573" t="str">
            <v>Kbps</v>
          </cell>
          <cell r="M573" t="str">
            <v>Unlimited</v>
          </cell>
          <cell r="P573" t="str">
            <v>HUF</v>
          </cell>
          <cell r="Q573">
            <v>0</v>
          </cell>
          <cell r="R573">
            <v>0</v>
          </cell>
          <cell r="S573">
            <v>3810</v>
          </cell>
          <cell r="V573">
            <v>12</v>
          </cell>
          <cell r="W573" t="str">
            <v>Yes</v>
          </cell>
          <cell r="X573" t="str">
            <v>No</v>
          </cell>
          <cell r="Y573" t="str">
            <v>No</v>
          </cell>
          <cell r="AA573" t="str">
            <v>Yes</v>
          </cell>
          <cell r="AB573">
            <v>0.27</v>
          </cell>
          <cell r="AC573">
            <v>220.45</v>
          </cell>
          <cell r="AD573">
            <v>17.28</v>
          </cell>
          <cell r="AE573">
            <v>124.9083473</v>
          </cell>
          <cell r="AF573">
            <v>128.45307109999999</v>
          </cell>
        </row>
        <row r="574">
          <cell r="C574" t="str">
            <v>Hungary</v>
          </cell>
          <cell r="D574" t="str">
            <v>EnterNet [Hungary]</v>
          </cell>
          <cell r="E574" t="str">
            <v>ADSL</v>
          </cell>
          <cell r="F574" t="str">
            <v>Enternet 10 Mbps package</v>
          </cell>
          <cell r="G574" t="str">
            <v>Up to</v>
          </cell>
          <cell r="H574">
            <v>10000</v>
          </cell>
          <cell r="I574" t="str">
            <v>Kbps</v>
          </cell>
          <cell r="J574">
            <v>10</v>
          </cell>
          <cell r="K574">
            <v>500</v>
          </cell>
          <cell r="L574" t="str">
            <v>Kbps</v>
          </cell>
          <cell r="M574" t="str">
            <v>Unlimited</v>
          </cell>
          <cell r="P574" t="str">
            <v>HUF</v>
          </cell>
          <cell r="Q574">
            <v>0</v>
          </cell>
          <cell r="R574">
            <v>0</v>
          </cell>
          <cell r="S574">
            <v>4830</v>
          </cell>
          <cell r="V574">
            <v>12</v>
          </cell>
          <cell r="W574" t="str">
            <v>Yes</v>
          </cell>
          <cell r="X574" t="str">
            <v>No</v>
          </cell>
          <cell r="Y574" t="str">
            <v>No</v>
          </cell>
          <cell r="AA574" t="str">
            <v>Yes</v>
          </cell>
          <cell r="AB574">
            <v>0.27</v>
          </cell>
          <cell r="AC574">
            <v>220.45</v>
          </cell>
          <cell r="AD574">
            <v>21.91</v>
          </cell>
          <cell r="AE574">
            <v>124.9083473</v>
          </cell>
          <cell r="AF574">
            <v>128.45307109999999</v>
          </cell>
        </row>
        <row r="575">
          <cell r="C575" t="str">
            <v>Hungary</v>
          </cell>
          <cell r="D575" t="str">
            <v>EnterNet [Hungary]</v>
          </cell>
          <cell r="E575" t="str">
            <v>ADSL</v>
          </cell>
          <cell r="F575" t="str">
            <v>Enternet 15 Mbps package</v>
          </cell>
          <cell r="G575" t="str">
            <v>Up to</v>
          </cell>
          <cell r="H575">
            <v>15000</v>
          </cell>
          <cell r="I575" t="str">
            <v>Kbps</v>
          </cell>
          <cell r="J575">
            <v>15</v>
          </cell>
          <cell r="K575">
            <v>900</v>
          </cell>
          <cell r="L575" t="str">
            <v>Kbps</v>
          </cell>
          <cell r="M575" t="str">
            <v>Unlimited</v>
          </cell>
          <cell r="P575" t="str">
            <v>HUF</v>
          </cell>
          <cell r="Q575">
            <v>0</v>
          </cell>
          <cell r="R575">
            <v>0</v>
          </cell>
          <cell r="S575">
            <v>5840</v>
          </cell>
          <cell r="V575">
            <v>12</v>
          </cell>
          <cell r="W575" t="str">
            <v>Yes</v>
          </cell>
          <cell r="X575" t="str">
            <v>No</v>
          </cell>
          <cell r="Y575" t="str">
            <v>No</v>
          </cell>
          <cell r="AA575" t="str">
            <v>Yes</v>
          </cell>
          <cell r="AB575">
            <v>0.27</v>
          </cell>
          <cell r="AC575">
            <v>220.45</v>
          </cell>
          <cell r="AD575">
            <v>26.49</v>
          </cell>
          <cell r="AE575">
            <v>124.9083473</v>
          </cell>
          <cell r="AF575">
            <v>128.45307109999999</v>
          </cell>
        </row>
        <row r="576">
          <cell r="C576" t="str">
            <v>Hungary</v>
          </cell>
          <cell r="D576" t="str">
            <v>EnterNet [Hungary]</v>
          </cell>
          <cell r="E576" t="str">
            <v>ADSL</v>
          </cell>
          <cell r="F576" t="str">
            <v>Enternet 20 Mbps package</v>
          </cell>
          <cell r="G576" t="str">
            <v>Up to</v>
          </cell>
          <cell r="H576">
            <v>25000</v>
          </cell>
          <cell r="I576" t="str">
            <v>Kbps</v>
          </cell>
          <cell r="J576">
            <v>25</v>
          </cell>
          <cell r="K576">
            <v>5120</v>
          </cell>
          <cell r="L576" t="str">
            <v>Kbps</v>
          </cell>
          <cell r="M576" t="str">
            <v>Unlimited</v>
          </cell>
          <cell r="P576" t="str">
            <v>HUF</v>
          </cell>
          <cell r="Q576">
            <v>0</v>
          </cell>
          <cell r="R576">
            <v>0</v>
          </cell>
          <cell r="S576">
            <v>8000</v>
          </cell>
          <cell r="V576">
            <v>12</v>
          </cell>
          <cell r="W576" t="str">
            <v>Yes</v>
          </cell>
          <cell r="X576" t="str">
            <v>No</v>
          </cell>
          <cell r="Y576" t="str">
            <v>No</v>
          </cell>
          <cell r="AA576" t="str">
            <v>Yes</v>
          </cell>
          <cell r="AB576">
            <v>0.27</v>
          </cell>
          <cell r="AC576">
            <v>220.45</v>
          </cell>
          <cell r="AD576">
            <v>36.29</v>
          </cell>
          <cell r="AE576">
            <v>124.9083473</v>
          </cell>
          <cell r="AF576">
            <v>128.45307109999999</v>
          </cell>
        </row>
        <row r="577">
          <cell r="C577" t="str">
            <v>Hungary</v>
          </cell>
          <cell r="D577" t="str">
            <v>EnterNet [Hungary]</v>
          </cell>
          <cell r="E577" t="str">
            <v>ADSL</v>
          </cell>
          <cell r="F577" t="str">
            <v>Enternet 5Mbps package</v>
          </cell>
          <cell r="G577" t="str">
            <v>Up to</v>
          </cell>
          <cell r="H577">
            <v>5000</v>
          </cell>
          <cell r="I577" t="str">
            <v>Kbps</v>
          </cell>
          <cell r="J577">
            <v>5</v>
          </cell>
          <cell r="K577">
            <v>500</v>
          </cell>
          <cell r="L577" t="str">
            <v>Kbps</v>
          </cell>
          <cell r="M577" t="str">
            <v>Unlimited</v>
          </cell>
          <cell r="P577" t="str">
            <v>HUF</v>
          </cell>
          <cell r="Q577">
            <v>0</v>
          </cell>
          <cell r="R577">
            <v>0</v>
          </cell>
          <cell r="S577">
            <v>5330</v>
          </cell>
          <cell r="V577">
            <v>12</v>
          </cell>
          <cell r="W577" t="str">
            <v>No</v>
          </cell>
          <cell r="X577" t="str">
            <v>No</v>
          </cell>
          <cell r="Y577" t="str">
            <v>Yes</v>
          </cell>
          <cell r="AA577" t="str">
            <v>Yes</v>
          </cell>
          <cell r="AB577">
            <v>0.27</v>
          </cell>
          <cell r="AC577">
            <v>220.45</v>
          </cell>
          <cell r="AD577">
            <v>24.18</v>
          </cell>
          <cell r="AE577">
            <v>124.9083473</v>
          </cell>
          <cell r="AF577">
            <v>128.45307109999999</v>
          </cell>
        </row>
        <row r="578">
          <cell r="C578" t="str">
            <v>Hungary</v>
          </cell>
          <cell r="D578" t="str">
            <v>EnterNet [Hungary]</v>
          </cell>
          <cell r="E578" t="str">
            <v>ADSL</v>
          </cell>
          <cell r="F578" t="str">
            <v>Enternet 10 Mbps package</v>
          </cell>
          <cell r="G578" t="str">
            <v>Up to</v>
          </cell>
          <cell r="H578">
            <v>10000</v>
          </cell>
          <cell r="I578" t="str">
            <v>Kbps</v>
          </cell>
          <cell r="J578">
            <v>10</v>
          </cell>
          <cell r="K578">
            <v>500</v>
          </cell>
          <cell r="L578" t="str">
            <v>Kbps</v>
          </cell>
          <cell r="M578" t="str">
            <v>Unlimited</v>
          </cell>
          <cell r="P578" t="str">
            <v>HUF</v>
          </cell>
          <cell r="Q578">
            <v>0</v>
          </cell>
          <cell r="R578">
            <v>0</v>
          </cell>
          <cell r="S578">
            <v>6350</v>
          </cell>
          <cell r="V578">
            <v>12</v>
          </cell>
          <cell r="W578" t="str">
            <v>No</v>
          </cell>
          <cell r="X578" t="str">
            <v>No</v>
          </cell>
          <cell r="Y578" t="str">
            <v>Yes</v>
          </cell>
          <cell r="AA578" t="str">
            <v>Yes</v>
          </cell>
          <cell r="AB578">
            <v>0.27</v>
          </cell>
          <cell r="AC578">
            <v>220.45</v>
          </cell>
          <cell r="AD578">
            <v>28.8</v>
          </cell>
          <cell r="AE578">
            <v>124.9083473</v>
          </cell>
          <cell r="AF578">
            <v>128.45307109999999</v>
          </cell>
        </row>
        <row r="579">
          <cell r="C579" t="str">
            <v>Hungary</v>
          </cell>
          <cell r="D579" t="str">
            <v>EnterNet [Hungary]</v>
          </cell>
          <cell r="E579" t="str">
            <v>ADSL</v>
          </cell>
          <cell r="F579" t="str">
            <v>Enternet 15 Mbps package</v>
          </cell>
          <cell r="G579" t="str">
            <v>Up to</v>
          </cell>
          <cell r="H579">
            <v>15000</v>
          </cell>
          <cell r="I579" t="str">
            <v>Kbps</v>
          </cell>
          <cell r="J579">
            <v>15</v>
          </cell>
          <cell r="K579">
            <v>900</v>
          </cell>
          <cell r="L579" t="str">
            <v>Kbps</v>
          </cell>
          <cell r="M579" t="str">
            <v>Unlimited</v>
          </cell>
          <cell r="P579" t="str">
            <v>HUF</v>
          </cell>
          <cell r="Q579">
            <v>0</v>
          </cell>
          <cell r="R579">
            <v>0</v>
          </cell>
          <cell r="S579">
            <v>7370</v>
          </cell>
          <cell r="V579">
            <v>12</v>
          </cell>
          <cell r="W579" t="str">
            <v>No</v>
          </cell>
          <cell r="X579" t="str">
            <v>No</v>
          </cell>
          <cell r="Y579" t="str">
            <v>Yes</v>
          </cell>
          <cell r="AA579" t="str">
            <v>Yes</v>
          </cell>
          <cell r="AB579">
            <v>0.27</v>
          </cell>
          <cell r="AC579">
            <v>220.45</v>
          </cell>
          <cell r="AD579">
            <v>33.43</v>
          </cell>
          <cell r="AE579">
            <v>124.9083473</v>
          </cell>
          <cell r="AF579">
            <v>128.45307109999999</v>
          </cell>
        </row>
        <row r="580">
          <cell r="C580" t="str">
            <v>Hungary</v>
          </cell>
          <cell r="D580" t="str">
            <v>EnterNet [Hungary]</v>
          </cell>
          <cell r="E580" t="str">
            <v>ADSL</v>
          </cell>
          <cell r="F580" t="str">
            <v>Enternet 20 Mbps package</v>
          </cell>
          <cell r="G580" t="str">
            <v>Up to</v>
          </cell>
          <cell r="H580">
            <v>25000</v>
          </cell>
          <cell r="I580" t="str">
            <v>Kbps</v>
          </cell>
          <cell r="J580">
            <v>25</v>
          </cell>
          <cell r="K580">
            <v>5120</v>
          </cell>
          <cell r="L580" t="str">
            <v>Kbps</v>
          </cell>
          <cell r="M580" t="str">
            <v>Unlimited</v>
          </cell>
          <cell r="P580" t="str">
            <v>HUF</v>
          </cell>
          <cell r="Q580">
            <v>0</v>
          </cell>
          <cell r="R580">
            <v>0</v>
          </cell>
          <cell r="S580">
            <v>9530</v>
          </cell>
          <cell r="V580">
            <v>12</v>
          </cell>
          <cell r="W580" t="str">
            <v>No</v>
          </cell>
          <cell r="X580" t="str">
            <v>No</v>
          </cell>
          <cell r="Y580" t="str">
            <v>Yes</v>
          </cell>
          <cell r="AA580" t="str">
            <v>Yes</v>
          </cell>
          <cell r="AB580">
            <v>0.27</v>
          </cell>
          <cell r="AC580">
            <v>220.45</v>
          </cell>
          <cell r="AD580">
            <v>43.23</v>
          </cell>
          <cell r="AE580">
            <v>124.9083473</v>
          </cell>
          <cell r="AF580">
            <v>128.45307109999999</v>
          </cell>
        </row>
        <row r="581">
          <cell r="C581" t="str">
            <v>Hungary</v>
          </cell>
          <cell r="D581" t="str">
            <v>T-Com [Hungary]</v>
          </cell>
          <cell r="E581" t="str">
            <v>Various</v>
          </cell>
          <cell r="F581" t="str">
            <v>Netmania S</v>
          </cell>
          <cell r="G581" t="str">
            <v>Up to</v>
          </cell>
          <cell r="H581">
            <v>10</v>
          </cell>
          <cell r="I581" t="str">
            <v>Mbps</v>
          </cell>
          <cell r="J581">
            <v>10</v>
          </cell>
          <cell r="K581">
            <v>500</v>
          </cell>
          <cell r="L581" t="str">
            <v>Kbps</v>
          </cell>
          <cell r="P581" t="str">
            <v>HUF</v>
          </cell>
          <cell r="Q581">
            <v>0</v>
          </cell>
          <cell r="R581">
            <v>0</v>
          </cell>
          <cell r="S581">
            <v>6240</v>
          </cell>
          <cell r="T581">
            <v>1990</v>
          </cell>
          <cell r="U581">
            <v>1</v>
          </cell>
          <cell r="V581">
            <v>12</v>
          </cell>
          <cell r="W581" t="str">
            <v>No</v>
          </cell>
          <cell r="X581" t="str">
            <v>No</v>
          </cell>
          <cell r="Y581" t="str">
            <v>No</v>
          </cell>
          <cell r="AA581" t="str">
            <v>Yes</v>
          </cell>
          <cell r="AB581">
            <v>0.27</v>
          </cell>
          <cell r="AC581">
            <v>220.45</v>
          </cell>
          <cell r="AD581">
            <v>28.31</v>
          </cell>
          <cell r="AE581">
            <v>124.9083473</v>
          </cell>
          <cell r="AF581">
            <v>128.45307109999999</v>
          </cell>
        </row>
        <row r="582">
          <cell r="C582" t="str">
            <v>Hungary</v>
          </cell>
          <cell r="D582" t="str">
            <v>T-Com [Hungary]</v>
          </cell>
          <cell r="E582" t="str">
            <v>Various</v>
          </cell>
          <cell r="F582" t="str">
            <v>Netmania M</v>
          </cell>
          <cell r="G582" t="str">
            <v>Up to</v>
          </cell>
          <cell r="H582">
            <v>20</v>
          </cell>
          <cell r="I582" t="str">
            <v>Mbps</v>
          </cell>
          <cell r="J582">
            <v>20</v>
          </cell>
          <cell r="K582">
            <v>1</v>
          </cell>
          <cell r="L582" t="str">
            <v>Mbps</v>
          </cell>
          <cell r="P582" t="str">
            <v>HUF</v>
          </cell>
          <cell r="Q582">
            <v>0</v>
          </cell>
          <cell r="R582">
            <v>0</v>
          </cell>
          <cell r="S582">
            <v>6940</v>
          </cell>
          <cell r="T582">
            <v>1990</v>
          </cell>
          <cell r="U582">
            <v>1</v>
          </cell>
          <cell r="V582">
            <v>12</v>
          </cell>
          <cell r="W582" t="str">
            <v>No</v>
          </cell>
          <cell r="X582" t="str">
            <v>No</v>
          </cell>
          <cell r="Y582" t="str">
            <v>No</v>
          </cell>
          <cell r="AA582" t="str">
            <v>Yes</v>
          </cell>
          <cell r="AB582">
            <v>0.27</v>
          </cell>
          <cell r="AC582">
            <v>220.45</v>
          </cell>
          <cell r="AD582">
            <v>31.48</v>
          </cell>
          <cell r="AE582">
            <v>124.9083473</v>
          </cell>
          <cell r="AF582">
            <v>128.45307109999999</v>
          </cell>
        </row>
        <row r="583">
          <cell r="C583" t="str">
            <v>Hungary</v>
          </cell>
          <cell r="D583" t="str">
            <v>T-Com [Hungary]</v>
          </cell>
          <cell r="E583" t="str">
            <v>Various</v>
          </cell>
          <cell r="F583" t="str">
            <v>Netmania L</v>
          </cell>
          <cell r="G583" t="str">
            <v>Up to</v>
          </cell>
          <cell r="H583">
            <v>30</v>
          </cell>
          <cell r="I583" t="str">
            <v>Mbps</v>
          </cell>
          <cell r="J583">
            <v>30</v>
          </cell>
          <cell r="K583">
            <v>5</v>
          </cell>
          <cell r="L583" t="str">
            <v>Mbps</v>
          </cell>
          <cell r="P583" t="str">
            <v>HUF</v>
          </cell>
          <cell r="Q583">
            <v>0</v>
          </cell>
          <cell r="R583">
            <v>0</v>
          </cell>
          <cell r="S583">
            <v>7740</v>
          </cell>
          <cell r="T583">
            <v>1990</v>
          </cell>
          <cell r="U583">
            <v>1</v>
          </cell>
          <cell r="V583">
            <v>12</v>
          </cell>
          <cell r="W583" t="str">
            <v>No</v>
          </cell>
          <cell r="X583" t="str">
            <v>No</v>
          </cell>
          <cell r="Y583" t="str">
            <v>No</v>
          </cell>
          <cell r="AA583" t="str">
            <v>Yes</v>
          </cell>
          <cell r="AB583">
            <v>0.27</v>
          </cell>
          <cell r="AC583">
            <v>220.45</v>
          </cell>
          <cell r="AD583">
            <v>35.11</v>
          </cell>
          <cell r="AE583">
            <v>124.9083473</v>
          </cell>
          <cell r="AF583">
            <v>128.45307109999999</v>
          </cell>
        </row>
        <row r="584">
          <cell r="C584" t="str">
            <v>Hungary</v>
          </cell>
          <cell r="D584" t="str">
            <v>T-Com [Hungary]</v>
          </cell>
          <cell r="E584" t="str">
            <v>Cable</v>
          </cell>
          <cell r="F584" t="str">
            <v>Netmania XL</v>
          </cell>
          <cell r="G584" t="str">
            <v>Up to</v>
          </cell>
          <cell r="H584">
            <v>50</v>
          </cell>
          <cell r="I584" t="str">
            <v>Mbps</v>
          </cell>
          <cell r="J584">
            <v>50</v>
          </cell>
          <cell r="K584">
            <v>5</v>
          </cell>
          <cell r="L584" t="str">
            <v>Mbps</v>
          </cell>
          <cell r="P584" t="str">
            <v>HUF</v>
          </cell>
          <cell r="Q584">
            <v>0</v>
          </cell>
          <cell r="R584">
            <v>0</v>
          </cell>
          <cell r="S584">
            <v>8240</v>
          </cell>
          <cell r="T584">
            <v>1990</v>
          </cell>
          <cell r="U584">
            <v>1</v>
          </cell>
          <cell r="V584">
            <v>12</v>
          </cell>
          <cell r="W584" t="str">
            <v>No</v>
          </cell>
          <cell r="X584" t="str">
            <v>No</v>
          </cell>
          <cell r="Y584" t="str">
            <v>No</v>
          </cell>
          <cell r="AA584" t="str">
            <v>Yes</v>
          </cell>
          <cell r="AB584">
            <v>0.27</v>
          </cell>
          <cell r="AC584">
            <v>220.45</v>
          </cell>
          <cell r="AD584">
            <v>37.380000000000003</v>
          </cell>
          <cell r="AE584">
            <v>124.9083473</v>
          </cell>
          <cell r="AF584">
            <v>128.45307109999999</v>
          </cell>
        </row>
        <row r="585">
          <cell r="C585" t="str">
            <v>Hungary</v>
          </cell>
          <cell r="D585" t="str">
            <v>T-Com [Hungary]</v>
          </cell>
          <cell r="E585" t="str">
            <v>Fibre</v>
          </cell>
          <cell r="F585" t="str">
            <v>Netmania XL</v>
          </cell>
          <cell r="G585" t="str">
            <v>Up to</v>
          </cell>
          <cell r="H585">
            <v>50</v>
          </cell>
          <cell r="I585" t="str">
            <v>Mbps</v>
          </cell>
          <cell r="J585">
            <v>50</v>
          </cell>
          <cell r="K585">
            <v>50</v>
          </cell>
          <cell r="L585" t="str">
            <v>Mbps</v>
          </cell>
          <cell r="P585" t="str">
            <v>HUF</v>
          </cell>
          <cell r="Q585">
            <v>0</v>
          </cell>
          <cell r="R585">
            <v>0</v>
          </cell>
          <cell r="S585">
            <v>8240</v>
          </cell>
          <cell r="T585">
            <v>1990</v>
          </cell>
          <cell r="U585">
            <v>1</v>
          </cell>
          <cell r="V585">
            <v>12</v>
          </cell>
          <cell r="W585" t="str">
            <v>No</v>
          </cell>
          <cell r="X585" t="str">
            <v>No</v>
          </cell>
          <cell r="Y585" t="str">
            <v>No</v>
          </cell>
          <cell r="AA585" t="str">
            <v>Yes</v>
          </cell>
          <cell r="AB585">
            <v>0.27</v>
          </cell>
          <cell r="AC585">
            <v>220.45</v>
          </cell>
          <cell r="AD585">
            <v>37.380000000000003</v>
          </cell>
          <cell r="AE585">
            <v>124.9083473</v>
          </cell>
          <cell r="AF585">
            <v>128.45307109999999</v>
          </cell>
        </row>
        <row r="586">
          <cell r="C586" t="str">
            <v>Hungary</v>
          </cell>
          <cell r="D586" t="str">
            <v>T-Com [Hungary]</v>
          </cell>
          <cell r="E586" t="str">
            <v>Cable</v>
          </cell>
          <cell r="F586" t="str">
            <v>Netmania XXL</v>
          </cell>
          <cell r="G586" t="str">
            <v>Up to</v>
          </cell>
          <cell r="H586">
            <v>120</v>
          </cell>
          <cell r="I586" t="str">
            <v>Mbps</v>
          </cell>
          <cell r="J586">
            <v>120</v>
          </cell>
          <cell r="K586">
            <v>10</v>
          </cell>
          <cell r="L586" t="str">
            <v>Mbps</v>
          </cell>
          <cell r="P586" t="str">
            <v>HUF</v>
          </cell>
          <cell r="Q586">
            <v>0</v>
          </cell>
          <cell r="R586">
            <v>0</v>
          </cell>
          <cell r="S586">
            <v>10240</v>
          </cell>
          <cell r="T586">
            <v>1990</v>
          </cell>
          <cell r="U586">
            <v>1</v>
          </cell>
          <cell r="V586">
            <v>12</v>
          </cell>
          <cell r="W586" t="str">
            <v>No</v>
          </cell>
          <cell r="X586" t="str">
            <v>No</v>
          </cell>
          <cell r="Y586" t="str">
            <v>No</v>
          </cell>
          <cell r="AA586" t="str">
            <v>Yes</v>
          </cell>
          <cell r="AB586">
            <v>0.27</v>
          </cell>
          <cell r="AC586">
            <v>220.45</v>
          </cell>
          <cell r="AD586">
            <v>46.45</v>
          </cell>
          <cell r="AE586">
            <v>124.9083473</v>
          </cell>
          <cell r="AF586">
            <v>128.45307109999999</v>
          </cell>
        </row>
        <row r="587">
          <cell r="C587" t="str">
            <v>Hungary</v>
          </cell>
          <cell r="D587" t="str">
            <v>T-Com [Hungary]</v>
          </cell>
          <cell r="E587" t="str">
            <v>Fibre</v>
          </cell>
          <cell r="F587" t="str">
            <v>Netmania XXL</v>
          </cell>
          <cell r="G587" t="str">
            <v>Up to</v>
          </cell>
          <cell r="H587">
            <v>120</v>
          </cell>
          <cell r="I587" t="str">
            <v>Mbps</v>
          </cell>
          <cell r="J587">
            <v>120</v>
          </cell>
          <cell r="K587">
            <v>50</v>
          </cell>
          <cell r="L587" t="str">
            <v>Mbps</v>
          </cell>
          <cell r="P587" t="str">
            <v>HUF</v>
          </cell>
          <cell r="Q587">
            <v>0</v>
          </cell>
          <cell r="R587">
            <v>0</v>
          </cell>
          <cell r="S587">
            <v>10240</v>
          </cell>
          <cell r="T587">
            <v>1990</v>
          </cell>
          <cell r="U587">
            <v>1</v>
          </cell>
          <cell r="V587">
            <v>12</v>
          </cell>
          <cell r="W587" t="str">
            <v>No</v>
          </cell>
          <cell r="X587" t="str">
            <v>No</v>
          </cell>
          <cell r="Y587" t="str">
            <v>No</v>
          </cell>
          <cell r="AA587" t="str">
            <v>Yes</v>
          </cell>
          <cell r="AB587">
            <v>0.27</v>
          </cell>
          <cell r="AC587">
            <v>220.45</v>
          </cell>
          <cell r="AD587">
            <v>46.45</v>
          </cell>
          <cell r="AE587">
            <v>124.9083473</v>
          </cell>
          <cell r="AF587">
            <v>128.45307109999999</v>
          </cell>
        </row>
        <row r="588">
          <cell r="C588" t="str">
            <v>Hungary</v>
          </cell>
          <cell r="D588" t="str">
            <v>T-Com [Hungary]</v>
          </cell>
          <cell r="E588" t="str">
            <v>Various</v>
          </cell>
          <cell r="F588" t="str">
            <v>Netmania S</v>
          </cell>
          <cell r="G588" t="str">
            <v>Up to</v>
          </cell>
          <cell r="H588">
            <v>10</v>
          </cell>
          <cell r="I588" t="str">
            <v>Mbps</v>
          </cell>
          <cell r="J588">
            <v>10</v>
          </cell>
          <cell r="K588">
            <v>500</v>
          </cell>
          <cell r="L588" t="str">
            <v>Kbps</v>
          </cell>
          <cell r="P588" t="str">
            <v>HUF</v>
          </cell>
          <cell r="Q588">
            <v>0</v>
          </cell>
          <cell r="R588">
            <v>0</v>
          </cell>
          <cell r="S588">
            <v>6040</v>
          </cell>
          <cell r="T588">
            <v>1990</v>
          </cell>
          <cell r="U588">
            <v>2</v>
          </cell>
          <cell r="V588">
            <v>24</v>
          </cell>
          <cell r="W588" t="str">
            <v>No</v>
          </cell>
          <cell r="X588" t="str">
            <v>No</v>
          </cell>
          <cell r="Y588" t="str">
            <v>No</v>
          </cell>
          <cell r="AA588" t="str">
            <v>Yes</v>
          </cell>
          <cell r="AB588">
            <v>0.27</v>
          </cell>
          <cell r="AC588">
            <v>220.45</v>
          </cell>
          <cell r="AD588">
            <v>27.4</v>
          </cell>
          <cell r="AE588">
            <v>124.9083473</v>
          </cell>
          <cell r="AF588">
            <v>128.45307109999999</v>
          </cell>
        </row>
        <row r="589">
          <cell r="C589" t="str">
            <v>Hungary</v>
          </cell>
          <cell r="D589" t="str">
            <v>T-Com [Hungary]</v>
          </cell>
          <cell r="E589" t="str">
            <v>Various</v>
          </cell>
          <cell r="F589" t="str">
            <v>Netmania M</v>
          </cell>
          <cell r="G589" t="str">
            <v>Up to</v>
          </cell>
          <cell r="H589">
            <v>20</v>
          </cell>
          <cell r="I589" t="str">
            <v>Mbps</v>
          </cell>
          <cell r="J589">
            <v>20</v>
          </cell>
          <cell r="K589">
            <v>1</v>
          </cell>
          <cell r="L589" t="str">
            <v>Mbps</v>
          </cell>
          <cell r="P589" t="str">
            <v>HUF</v>
          </cell>
          <cell r="Q589">
            <v>0</v>
          </cell>
          <cell r="R589">
            <v>0</v>
          </cell>
          <cell r="S589">
            <v>6740</v>
          </cell>
          <cell r="T589">
            <v>1990</v>
          </cell>
          <cell r="U589">
            <v>2</v>
          </cell>
          <cell r="V589">
            <v>24</v>
          </cell>
          <cell r="W589" t="str">
            <v>No</v>
          </cell>
          <cell r="X589" t="str">
            <v>No</v>
          </cell>
          <cell r="Y589" t="str">
            <v>No</v>
          </cell>
          <cell r="AA589" t="str">
            <v>Yes</v>
          </cell>
          <cell r="AB589">
            <v>0.27</v>
          </cell>
          <cell r="AC589">
            <v>220.45</v>
          </cell>
          <cell r="AD589">
            <v>30.57</v>
          </cell>
          <cell r="AE589">
            <v>124.9083473</v>
          </cell>
          <cell r="AF589">
            <v>128.45307109999999</v>
          </cell>
        </row>
        <row r="590">
          <cell r="C590" t="str">
            <v>Hungary</v>
          </cell>
          <cell r="D590" t="str">
            <v>T-Com [Hungary]</v>
          </cell>
          <cell r="E590" t="str">
            <v>Various</v>
          </cell>
          <cell r="F590" t="str">
            <v>Netmania L</v>
          </cell>
          <cell r="G590" t="str">
            <v>Up to</v>
          </cell>
          <cell r="H590">
            <v>30</v>
          </cell>
          <cell r="I590" t="str">
            <v>Mbps</v>
          </cell>
          <cell r="J590">
            <v>30</v>
          </cell>
          <cell r="K590">
            <v>5</v>
          </cell>
          <cell r="L590" t="str">
            <v>Mbps</v>
          </cell>
          <cell r="P590" t="str">
            <v>HUF</v>
          </cell>
          <cell r="Q590">
            <v>0</v>
          </cell>
          <cell r="R590">
            <v>0</v>
          </cell>
          <cell r="S590">
            <v>7540</v>
          </cell>
          <cell r="T590">
            <v>1990</v>
          </cell>
          <cell r="U590">
            <v>2</v>
          </cell>
          <cell r="V590">
            <v>24</v>
          </cell>
          <cell r="W590" t="str">
            <v>No</v>
          </cell>
          <cell r="X590" t="str">
            <v>No</v>
          </cell>
          <cell r="Y590" t="str">
            <v>No</v>
          </cell>
          <cell r="AA590" t="str">
            <v>Yes</v>
          </cell>
          <cell r="AB590">
            <v>0.27</v>
          </cell>
          <cell r="AC590">
            <v>220.45</v>
          </cell>
          <cell r="AD590">
            <v>34.200000000000003</v>
          </cell>
          <cell r="AE590">
            <v>124.9083473</v>
          </cell>
          <cell r="AF590">
            <v>128.45307109999999</v>
          </cell>
        </row>
        <row r="591">
          <cell r="C591" t="str">
            <v>Hungary</v>
          </cell>
          <cell r="D591" t="str">
            <v>T-Com [Hungary]</v>
          </cell>
          <cell r="E591" t="str">
            <v>Cable</v>
          </cell>
          <cell r="F591" t="str">
            <v>Netmania XL</v>
          </cell>
          <cell r="G591" t="str">
            <v>Up to</v>
          </cell>
          <cell r="H591">
            <v>50</v>
          </cell>
          <cell r="I591" t="str">
            <v>Mbps</v>
          </cell>
          <cell r="J591">
            <v>50</v>
          </cell>
          <cell r="K591">
            <v>5</v>
          </cell>
          <cell r="L591" t="str">
            <v>Mbps</v>
          </cell>
          <cell r="P591" t="str">
            <v>HUF</v>
          </cell>
          <cell r="Q591">
            <v>0</v>
          </cell>
          <cell r="R591">
            <v>0</v>
          </cell>
          <cell r="S591">
            <v>8040</v>
          </cell>
          <cell r="T591">
            <v>1990</v>
          </cell>
          <cell r="U591">
            <v>2</v>
          </cell>
          <cell r="V591">
            <v>24</v>
          </cell>
          <cell r="W591" t="str">
            <v>No</v>
          </cell>
          <cell r="X591" t="str">
            <v>No</v>
          </cell>
          <cell r="Y591" t="str">
            <v>No</v>
          </cell>
          <cell r="AA591" t="str">
            <v>Yes</v>
          </cell>
          <cell r="AB591">
            <v>0.27</v>
          </cell>
          <cell r="AC591">
            <v>220.45</v>
          </cell>
          <cell r="AD591">
            <v>36.47</v>
          </cell>
          <cell r="AE591">
            <v>124.9083473</v>
          </cell>
          <cell r="AF591">
            <v>128.45307109999999</v>
          </cell>
        </row>
        <row r="592">
          <cell r="C592" t="str">
            <v>Hungary</v>
          </cell>
          <cell r="D592" t="str">
            <v>T-Com [Hungary]</v>
          </cell>
          <cell r="E592" t="str">
            <v>Fibre</v>
          </cell>
          <cell r="F592" t="str">
            <v>Netmania XL</v>
          </cell>
          <cell r="G592" t="str">
            <v>Up to</v>
          </cell>
          <cell r="H592">
            <v>50</v>
          </cell>
          <cell r="I592" t="str">
            <v>Mbps</v>
          </cell>
          <cell r="J592">
            <v>50</v>
          </cell>
          <cell r="K592">
            <v>50</v>
          </cell>
          <cell r="L592" t="str">
            <v>Mbps</v>
          </cell>
          <cell r="P592" t="str">
            <v>HUF</v>
          </cell>
          <cell r="Q592">
            <v>0</v>
          </cell>
          <cell r="R592">
            <v>0</v>
          </cell>
          <cell r="S592">
            <v>8040</v>
          </cell>
          <cell r="T592">
            <v>1990</v>
          </cell>
          <cell r="U592">
            <v>2</v>
          </cell>
          <cell r="V592">
            <v>24</v>
          </cell>
          <cell r="W592" t="str">
            <v>No</v>
          </cell>
          <cell r="X592" t="str">
            <v>No</v>
          </cell>
          <cell r="Y592" t="str">
            <v>No</v>
          </cell>
          <cell r="AA592" t="str">
            <v>Yes</v>
          </cell>
          <cell r="AB592">
            <v>0.27</v>
          </cell>
          <cell r="AC592">
            <v>220.45</v>
          </cell>
          <cell r="AD592">
            <v>36.47</v>
          </cell>
          <cell r="AE592">
            <v>124.9083473</v>
          </cell>
          <cell r="AF592">
            <v>128.45307109999999</v>
          </cell>
        </row>
        <row r="593">
          <cell r="C593" t="str">
            <v>Hungary</v>
          </cell>
          <cell r="D593" t="str">
            <v>T-Com [Hungary]</v>
          </cell>
          <cell r="E593" t="str">
            <v>Cable</v>
          </cell>
          <cell r="F593" t="str">
            <v>Netmania XXL</v>
          </cell>
          <cell r="G593" t="str">
            <v>Up to</v>
          </cell>
          <cell r="H593">
            <v>120</v>
          </cell>
          <cell r="I593" t="str">
            <v>Mbps</v>
          </cell>
          <cell r="J593">
            <v>120</v>
          </cell>
          <cell r="K593">
            <v>10</v>
          </cell>
          <cell r="L593" t="str">
            <v>Mbps</v>
          </cell>
          <cell r="P593" t="str">
            <v>HUF</v>
          </cell>
          <cell r="Q593">
            <v>0</v>
          </cell>
          <cell r="R593">
            <v>0</v>
          </cell>
          <cell r="S593">
            <v>10040</v>
          </cell>
          <cell r="T593">
            <v>1990</v>
          </cell>
          <cell r="U593">
            <v>2</v>
          </cell>
          <cell r="V593">
            <v>24</v>
          </cell>
          <cell r="W593" t="str">
            <v>No</v>
          </cell>
          <cell r="X593" t="str">
            <v>No</v>
          </cell>
          <cell r="Y593" t="str">
            <v>No</v>
          </cell>
          <cell r="AA593" t="str">
            <v>Yes</v>
          </cell>
          <cell r="AB593">
            <v>0.27</v>
          </cell>
          <cell r="AC593">
            <v>220.45</v>
          </cell>
          <cell r="AD593">
            <v>45.54</v>
          </cell>
          <cell r="AE593">
            <v>124.9083473</v>
          </cell>
          <cell r="AF593">
            <v>128.45307109999999</v>
          </cell>
        </row>
        <row r="594">
          <cell r="C594" t="str">
            <v>Hungary</v>
          </cell>
          <cell r="D594" t="str">
            <v>T-Com [Hungary]</v>
          </cell>
          <cell r="E594" t="str">
            <v>Fibre</v>
          </cell>
          <cell r="F594" t="str">
            <v>Netmania XXL</v>
          </cell>
          <cell r="G594" t="str">
            <v>Up to</v>
          </cell>
          <cell r="H594">
            <v>120</v>
          </cell>
          <cell r="I594" t="str">
            <v>Mbps</v>
          </cell>
          <cell r="J594">
            <v>120</v>
          </cell>
          <cell r="K594">
            <v>50</v>
          </cell>
          <cell r="L594" t="str">
            <v>Mbps</v>
          </cell>
          <cell r="P594" t="str">
            <v>HUF</v>
          </cell>
          <cell r="Q594">
            <v>0</v>
          </cell>
          <cell r="R594">
            <v>0</v>
          </cell>
          <cell r="S594">
            <v>10040</v>
          </cell>
          <cell r="T594">
            <v>1990</v>
          </cell>
          <cell r="U594">
            <v>2</v>
          </cell>
          <cell r="V594">
            <v>24</v>
          </cell>
          <cell r="W594" t="str">
            <v>No</v>
          </cell>
          <cell r="X594" t="str">
            <v>No</v>
          </cell>
          <cell r="Y594" t="str">
            <v>No</v>
          </cell>
          <cell r="AA594" t="str">
            <v>Yes</v>
          </cell>
          <cell r="AB594">
            <v>0.27</v>
          </cell>
          <cell r="AC594">
            <v>220.45</v>
          </cell>
          <cell r="AD594">
            <v>45.54</v>
          </cell>
          <cell r="AE594">
            <v>124.9083473</v>
          </cell>
          <cell r="AF594">
            <v>128.45307109999999</v>
          </cell>
        </row>
        <row r="595">
          <cell r="C595" t="str">
            <v>Hungary</v>
          </cell>
          <cell r="D595" t="str">
            <v>UPC [Hungary]</v>
          </cell>
          <cell r="E595" t="str">
            <v>Cable</v>
          </cell>
          <cell r="F595" t="str">
            <v>Fiber power 10</v>
          </cell>
          <cell r="G595" t="str">
            <v>Up to</v>
          </cell>
          <cell r="H595">
            <v>15</v>
          </cell>
          <cell r="I595" t="str">
            <v>Mbps</v>
          </cell>
          <cell r="J595">
            <v>15</v>
          </cell>
          <cell r="K595">
            <v>1</v>
          </cell>
          <cell r="L595" t="str">
            <v>Mbps</v>
          </cell>
          <cell r="P595" t="str">
            <v>HUF</v>
          </cell>
          <cell r="Q595">
            <v>0</v>
          </cell>
          <cell r="R595">
            <v>0</v>
          </cell>
          <cell r="S595">
            <v>2390</v>
          </cell>
          <cell r="V595">
            <v>12</v>
          </cell>
          <cell r="W595" t="str">
            <v>No</v>
          </cell>
          <cell r="X595" t="str">
            <v>No</v>
          </cell>
          <cell r="Y595" t="str">
            <v>No</v>
          </cell>
          <cell r="AA595" t="str">
            <v>Yes</v>
          </cell>
          <cell r="AB595">
            <v>0.27</v>
          </cell>
          <cell r="AC595">
            <v>220.45</v>
          </cell>
          <cell r="AD595">
            <v>10.84</v>
          </cell>
          <cell r="AE595">
            <v>124.9083473</v>
          </cell>
          <cell r="AF595">
            <v>128.45307109999999</v>
          </cell>
        </row>
        <row r="596">
          <cell r="C596" t="str">
            <v>Hungary</v>
          </cell>
          <cell r="D596" t="str">
            <v>UPC [Hungary]</v>
          </cell>
          <cell r="E596" t="str">
            <v>Cable</v>
          </cell>
          <cell r="F596" t="str">
            <v>Fiber power 30</v>
          </cell>
          <cell r="G596" t="str">
            <v>Up to</v>
          </cell>
          <cell r="H596">
            <v>30</v>
          </cell>
          <cell r="I596" t="str">
            <v>Mbps</v>
          </cell>
          <cell r="J596">
            <v>30</v>
          </cell>
          <cell r="K596">
            <v>3</v>
          </cell>
          <cell r="L596" t="str">
            <v>Mbps</v>
          </cell>
          <cell r="P596" t="str">
            <v>HUF</v>
          </cell>
          <cell r="Q596">
            <v>0</v>
          </cell>
          <cell r="R596">
            <v>0</v>
          </cell>
          <cell r="S596">
            <v>3490</v>
          </cell>
          <cell r="V596">
            <v>12</v>
          </cell>
          <cell r="W596" t="str">
            <v>No</v>
          </cell>
          <cell r="X596" t="str">
            <v>No</v>
          </cell>
          <cell r="Y596" t="str">
            <v>No</v>
          </cell>
          <cell r="AA596" t="str">
            <v>Yes</v>
          </cell>
          <cell r="AB596">
            <v>0.27</v>
          </cell>
          <cell r="AC596">
            <v>220.45</v>
          </cell>
          <cell r="AD596">
            <v>15.83</v>
          </cell>
          <cell r="AE596">
            <v>124.9083473</v>
          </cell>
          <cell r="AF596">
            <v>128.45307109999999</v>
          </cell>
        </row>
        <row r="597">
          <cell r="C597" t="str">
            <v>Hungary</v>
          </cell>
          <cell r="D597" t="str">
            <v>UPC [Hungary]</v>
          </cell>
          <cell r="E597" t="str">
            <v>Cable</v>
          </cell>
          <cell r="F597" t="str">
            <v>Fiber power 50</v>
          </cell>
          <cell r="G597" t="str">
            <v>Up to</v>
          </cell>
          <cell r="H597">
            <v>60</v>
          </cell>
          <cell r="I597" t="str">
            <v>Mbps</v>
          </cell>
          <cell r="J597">
            <v>60</v>
          </cell>
          <cell r="K597">
            <v>6</v>
          </cell>
          <cell r="L597" t="str">
            <v>Mbps</v>
          </cell>
          <cell r="P597" t="str">
            <v>HUF</v>
          </cell>
          <cell r="Q597">
            <v>0</v>
          </cell>
          <cell r="R597">
            <v>0</v>
          </cell>
          <cell r="S597">
            <v>4590</v>
          </cell>
          <cell r="V597">
            <v>12</v>
          </cell>
          <cell r="W597" t="str">
            <v>No</v>
          </cell>
          <cell r="X597" t="str">
            <v>No</v>
          </cell>
          <cell r="Y597" t="str">
            <v>No</v>
          </cell>
          <cell r="AA597" t="str">
            <v>Yes</v>
          </cell>
          <cell r="AB597">
            <v>0.27</v>
          </cell>
          <cell r="AC597">
            <v>220.45</v>
          </cell>
          <cell r="AD597">
            <v>20.82</v>
          </cell>
          <cell r="AE597">
            <v>124.9083473</v>
          </cell>
          <cell r="AF597">
            <v>128.45307109999999</v>
          </cell>
        </row>
        <row r="598">
          <cell r="C598" t="str">
            <v>Hungary</v>
          </cell>
          <cell r="D598" t="str">
            <v>UPC [Hungary]</v>
          </cell>
          <cell r="E598" t="str">
            <v>Cable</v>
          </cell>
          <cell r="F598" t="str">
            <v>Fiber power 120</v>
          </cell>
          <cell r="G598" t="str">
            <v>Up to</v>
          </cell>
          <cell r="H598">
            <v>120</v>
          </cell>
          <cell r="I598" t="str">
            <v>Mbps</v>
          </cell>
          <cell r="J598">
            <v>120</v>
          </cell>
          <cell r="K598">
            <v>10</v>
          </cell>
          <cell r="L598" t="str">
            <v>Mbps</v>
          </cell>
          <cell r="P598" t="str">
            <v>HUF</v>
          </cell>
          <cell r="Q598">
            <v>0</v>
          </cell>
          <cell r="R598">
            <v>0</v>
          </cell>
          <cell r="S598">
            <v>6190</v>
          </cell>
          <cell r="V598">
            <v>12</v>
          </cell>
          <cell r="W598" t="str">
            <v>No</v>
          </cell>
          <cell r="X598" t="str">
            <v>No</v>
          </cell>
          <cell r="Y598" t="str">
            <v>No</v>
          </cell>
          <cell r="AA598" t="str">
            <v>Yes</v>
          </cell>
          <cell r="AB598">
            <v>0.27</v>
          </cell>
          <cell r="AC598">
            <v>220.45</v>
          </cell>
          <cell r="AD598">
            <v>28.08</v>
          </cell>
          <cell r="AE598">
            <v>124.9083473</v>
          </cell>
          <cell r="AF598">
            <v>128.45307109999999</v>
          </cell>
        </row>
        <row r="599">
          <cell r="C599" t="str">
            <v>India</v>
          </cell>
          <cell r="D599" t="str">
            <v>Bharti [India]</v>
          </cell>
          <cell r="E599" t="str">
            <v>FTTH</v>
          </cell>
          <cell r="F599" t="str">
            <v>Fibrenet 15 GB</v>
          </cell>
          <cell r="H599">
            <v>8</v>
          </cell>
          <cell r="I599" t="str">
            <v>Mbps</v>
          </cell>
          <cell r="J599">
            <v>8</v>
          </cell>
          <cell r="M599">
            <v>15</v>
          </cell>
          <cell r="N599" t="str">
            <v>GB</v>
          </cell>
          <cell r="O599">
            <v>15</v>
          </cell>
          <cell r="P599" t="str">
            <v>INR</v>
          </cell>
          <cell r="Q599">
            <v>500</v>
          </cell>
          <cell r="R599" t="str">
            <v>?</v>
          </cell>
          <cell r="S599">
            <v>1199</v>
          </cell>
          <cell r="W599" t="str">
            <v>?</v>
          </cell>
          <cell r="X599" t="str">
            <v>No</v>
          </cell>
          <cell r="Y599" t="str">
            <v>No</v>
          </cell>
          <cell r="AA599" t="str">
            <v>?</v>
          </cell>
          <cell r="AC599">
            <v>62.5</v>
          </cell>
          <cell r="AD599">
            <v>19.18</v>
          </cell>
          <cell r="AE599">
            <v>15.914927163084201</v>
          </cell>
          <cell r="AF599">
            <v>21.24975465</v>
          </cell>
        </row>
        <row r="600">
          <cell r="C600" t="str">
            <v>India</v>
          </cell>
          <cell r="D600" t="str">
            <v>Bharti [India]</v>
          </cell>
          <cell r="E600" t="str">
            <v>Various</v>
          </cell>
          <cell r="F600" t="str">
            <v>Turbo 20 GB</v>
          </cell>
          <cell r="H600">
            <v>4</v>
          </cell>
          <cell r="I600" t="str">
            <v>Mbps</v>
          </cell>
          <cell r="J600">
            <v>4</v>
          </cell>
          <cell r="M600">
            <v>20</v>
          </cell>
          <cell r="N600" t="str">
            <v>GB</v>
          </cell>
          <cell r="O600">
            <v>20</v>
          </cell>
          <cell r="P600" t="str">
            <v>INR</v>
          </cell>
          <cell r="Q600">
            <v>500</v>
          </cell>
          <cell r="R600" t="str">
            <v>?</v>
          </cell>
          <cell r="S600">
            <v>1299</v>
          </cell>
          <cell r="W600" t="str">
            <v>?</v>
          </cell>
          <cell r="X600" t="str">
            <v>No</v>
          </cell>
          <cell r="Y600" t="str">
            <v>No</v>
          </cell>
          <cell r="AA600" t="str">
            <v>?</v>
          </cell>
          <cell r="AC600">
            <v>62.5</v>
          </cell>
          <cell r="AD600">
            <v>20.78</v>
          </cell>
          <cell r="AE600">
            <v>15.914927163084201</v>
          </cell>
          <cell r="AF600">
            <v>21.24975465</v>
          </cell>
        </row>
        <row r="601">
          <cell r="C601" t="str">
            <v>India</v>
          </cell>
          <cell r="D601" t="str">
            <v>Bharti [India]</v>
          </cell>
          <cell r="E601" t="str">
            <v>Various</v>
          </cell>
          <cell r="F601" t="str">
            <v>Rapid 15 GB</v>
          </cell>
          <cell r="H601">
            <v>8</v>
          </cell>
          <cell r="I601" t="str">
            <v>Mbps</v>
          </cell>
          <cell r="J601">
            <v>8</v>
          </cell>
          <cell r="M601">
            <v>15</v>
          </cell>
          <cell r="N601" t="str">
            <v>GB</v>
          </cell>
          <cell r="O601">
            <v>15</v>
          </cell>
          <cell r="P601" t="str">
            <v>INR</v>
          </cell>
          <cell r="Q601">
            <v>500</v>
          </cell>
          <cell r="R601" t="str">
            <v>?</v>
          </cell>
          <cell r="S601">
            <v>1299</v>
          </cell>
          <cell r="W601" t="str">
            <v>?</v>
          </cell>
          <cell r="X601" t="str">
            <v>No</v>
          </cell>
          <cell r="Y601" t="str">
            <v>No</v>
          </cell>
          <cell r="Z601" t="str">
            <v>Free call value 1000</v>
          </cell>
          <cell r="AA601" t="str">
            <v>?</v>
          </cell>
          <cell r="AC601">
            <v>62.5</v>
          </cell>
          <cell r="AD601">
            <v>20.78</v>
          </cell>
          <cell r="AE601">
            <v>15.914927163084201</v>
          </cell>
          <cell r="AF601">
            <v>21.24975465</v>
          </cell>
        </row>
        <row r="602">
          <cell r="C602" t="str">
            <v>India</v>
          </cell>
          <cell r="D602" t="str">
            <v>Bharti [India]</v>
          </cell>
          <cell r="E602" t="str">
            <v>Various</v>
          </cell>
          <cell r="F602" t="str">
            <v>Turbo 30 GB</v>
          </cell>
          <cell r="H602">
            <v>4</v>
          </cell>
          <cell r="I602" t="str">
            <v>Mbps</v>
          </cell>
          <cell r="J602">
            <v>4</v>
          </cell>
          <cell r="M602">
            <v>30</v>
          </cell>
          <cell r="N602" t="str">
            <v>GB</v>
          </cell>
          <cell r="O602">
            <v>30</v>
          </cell>
          <cell r="P602" t="str">
            <v>INR</v>
          </cell>
          <cell r="Q602">
            <v>500</v>
          </cell>
          <cell r="R602" t="str">
            <v>?</v>
          </cell>
          <cell r="S602">
            <v>1499</v>
          </cell>
          <cell r="W602" t="str">
            <v>?</v>
          </cell>
          <cell r="X602" t="str">
            <v>No</v>
          </cell>
          <cell r="Y602" t="str">
            <v>No</v>
          </cell>
          <cell r="AA602" t="str">
            <v>?</v>
          </cell>
          <cell r="AC602">
            <v>62.5</v>
          </cell>
          <cell r="AD602">
            <v>23.98</v>
          </cell>
          <cell r="AE602">
            <v>15.914927163084201</v>
          </cell>
          <cell r="AF602">
            <v>21.24975465</v>
          </cell>
        </row>
        <row r="603">
          <cell r="C603" t="str">
            <v>India</v>
          </cell>
          <cell r="D603" t="str">
            <v>Bharti [India]</v>
          </cell>
          <cell r="E603" t="str">
            <v>FTTH</v>
          </cell>
          <cell r="F603" t="str">
            <v>Fibrenet 30 GB</v>
          </cell>
          <cell r="H603">
            <v>16</v>
          </cell>
          <cell r="I603" t="str">
            <v>Mbps</v>
          </cell>
          <cell r="J603">
            <v>16</v>
          </cell>
          <cell r="M603">
            <v>30</v>
          </cell>
          <cell r="N603" t="str">
            <v>GB</v>
          </cell>
          <cell r="O603">
            <v>30</v>
          </cell>
          <cell r="P603" t="str">
            <v>INR</v>
          </cell>
          <cell r="Q603" t="str">
            <v>?</v>
          </cell>
          <cell r="R603" t="str">
            <v>?</v>
          </cell>
          <cell r="S603">
            <v>1699</v>
          </cell>
          <cell r="W603" t="str">
            <v>?</v>
          </cell>
          <cell r="X603" t="str">
            <v>No</v>
          </cell>
          <cell r="Y603" t="str">
            <v>No</v>
          </cell>
          <cell r="AA603" t="str">
            <v>?</v>
          </cell>
          <cell r="AC603">
            <v>62.5</v>
          </cell>
          <cell r="AD603">
            <v>27.18</v>
          </cell>
          <cell r="AE603">
            <v>15.914927163084201</v>
          </cell>
          <cell r="AF603">
            <v>21.24975465</v>
          </cell>
        </row>
        <row r="604">
          <cell r="C604" t="str">
            <v>India</v>
          </cell>
          <cell r="D604" t="str">
            <v>Bharti [India]</v>
          </cell>
          <cell r="E604" t="str">
            <v>Various</v>
          </cell>
          <cell r="F604" t="str">
            <v>Turbo 30 GB</v>
          </cell>
          <cell r="H604">
            <v>4</v>
          </cell>
          <cell r="I604" t="str">
            <v>Mbps</v>
          </cell>
          <cell r="J604">
            <v>4</v>
          </cell>
          <cell r="M604">
            <v>30</v>
          </cell>
          <cell r="N604" t="str">
            <v>GB</v>
          </cell>
          <cell r="O604">
            <v>30</v>
          </cell>
          <cell r="P604" t="str">
            <v>INR</v>
          </cell>
          <cell r="Q604" t="str">
            <v>?</v>
          </cell>
          <cell r="R604" t="str">
            <v>?</v>
          </cell>
          <cell r="S604">
            <v>1499</v>
          </cell>
          <cell r="W604" t="str">
            <v>?</v>
          </cell>
          <cell r="X604" t="str">
            <v>No</v>
          </cell>
          <cell r="Y604" t="str">
            <v>No</v>
          </cell>
          <cell r="Z604" t="str">
            <v>Free call value 1000</v>
          </cell>
          <cell r="AA604" t="str">
            <v>?</v>
          </cell>
          <cell r="AC604">
            <v>62.5</v>
          </cell>
          <cell r="AD604">
            <v>23.98</v>
          </cell>
          <cell r="AE604">
            <v>15.914927163084201</v>
          </cell>
          <cell r="AF604">
            <v>21.24975465</v>
          </cell>
        </row>
        <row r="605">
          <cell r="C605" t="str">
            <v>India</v>
          </cell>
          <cell r="D605" t="str">
            <v>Bharti [India]</v>
          </cell>
          <cell r="E605" t="str">
            <v>Various</v>
          </cell>
          <cell r="F605" t="str">
            <v>Rapid 30 GB</v>
          </cell>
          <cell r="H605">
            <v>8</v>
          </cell>
          <cell r="I605" t="str">
            <v>Mbps</v>
          </cell>
          <cell r="J605">
            <v>8</v>
          </cell>
          <cell r="M605">
            <v>30</v>
          </cell>
          <cell r="N605" t="str">
            <v>GB</v>
          </cell>
          <cell r="O605">
            <v>30</v>
          </cell>
          <cell r="P605" t="str">
            <v>INR</v>
          </cell>
          <cell r="Q605" t="str">
            <v>?</v>
          </cell>
          <cell r="R605" t="str">
            <v>?</v>
          </cell>
          <cell r="S605">
            <v>1599</v>
          </cell>
          <cell r="W605" t="str">
            <v>?</v>
          </cell>
          <cell r="X605" t="str">
            <v>No</v>
          </cell>
          <cell r="Y605" t="str">
            <v>No</v>
          </cell>
          <cell r="Z605" t="str">
            <v>Free call value 1000</v>
          </cell>
          <cell r="AA605" t="str">
            <v>?</v>
          </cell>
          <cell r="AC605">
            <v>62.5</v>
          </cell>
          <cell r="AD605">
            <v>25.58</v>
          </cell>
          <cell r="AE605">
            <v>15.914927163084201</v>
          </cell>
          <cell r="AF605">
            <v>21.24975465</v>
          </cell>
        </row>
        <row r="606">
          <cell r="C606" t="str">
            <v>India</v>
          </cell>
          <cell r="D606" t="str">
            <v>Bharti [India]</v>
          </cell>
          <cell r="E606" t="str">
            <v>Various</v>
          </cell>
          <cell r="F606" t="str">
            <v>Electric 30 GB</v>
          </cell>
          <cell r="H606">
            <v>16</v>
          </cell>
          <cell r="I606" t="str">
            <v>Mbps</v>
          </cell>
          <cell r="J606">
            <v>16</v>
          </cell>
          <cell r="M606">
            <v>30</v>
          </cell>
          <cell r="N606" t="str">
            <v>GB</v>
          </cell>
          <cell r="O606">
            <v>30</v>
          </cell>
          <cell r="P606" t="str">
            <v>INR</v>
          </cell>
          <cell r="Q606" t="str">
            <v>?</v>
          </cell>
          <cell r="R606" t="str">
            <v>?</v>
          </cell>
          <cell r="S606">
            <v>1699</v>
          </cell>
          <cell r="W606" t="str">
            <v>?</v>
          </cell>
          <cell r="X606" t="str">
            <v>No</v>
          </cell>
          <cell r="Y606" t="str">
            <v>No</v>
          </cell>
          <cell r="Z606" t="str">
            <v>Free call value 1000</v>
          </cell>
          <cell r="AA606" t="str">
            <v>?</v>
          </cell>
          <cell r="AC606">
            <v>62.5</v>
          </cell>
          <cell r="AD606">
            <v>27.18</v>
          </cell>
          <cell r="AE606">
            <v>15.914927163084201</v>
          </cell>
          <cell r="AF606">
            <v>21.24975465</v>
          </cell>
        </row>
        <row r="607">
          <cell r="C607" t="str">
            <v>India</v>
          </cell>
          <cell r="D607" t="str">
            <v>Bharti [India]</v>
          </cell>
          <cell r="E607" t="str">
            <v>Various</v>
          </cell>
          <cell r="F607" t="str">
            <v>Turbo 80 GB</v>
          </cell>
          <cell r="H607">
            <v>4</v>
          </cell>
          <cell r="I607" t="str">
            <v>Mbps</v>
          </cell>
          <cell r="J607">
            <v>4</v>
          </cell>
          <cell r="M607">
            <v>80</v>
          </cell>
          <cell r="N607" t="str">
            <v>GB</v>
          </cell>
          <cell r="O607">
            <v>80</v>
          </cell>
          <cell r="P607" t="str">
            <v>INR</v>
          </cell>
          <cell r="Q607" t="str">
            <v>?</v>
          </cell>
          <cell r="R607" t="str">
            <v>?</v>
          </cell>
          <cell r="S607">
            <v>1899</v>
          </cell>
          <cell r="W607" t="str">
            <v>?</v>
          </cell>
          <cell r="X607" t="str">
            <v>No</v>
          </cell>
          <cell r="Y607" t="str">
            <v>No</v>
          </cell>
          <cell r="Z607" t="str">
            <v>Free call value 1000</v>
          </cell>
          <cell r="AA607" t="str">
            <v>?</v>
          </cell>
          <cell r="AC607">
            <v>62.5</v>
          </cell>
          <cell r="AD607">
            <v>30.38</v>
          </cell>
          <cell r="AE607">
            <v>15.914927163084201</v>
          </cell>
          <cell r="AF607">
            <v>21.24975465</v>
          </cell>
        </row>
        <row r="608">
          <cell r="C608" t="str">
            <v>India</v>
          </cell>
          <cell r="D608" t="str">
            <v>Bharti [India]</v>
          </cell>
          <cell r="E608" t="str">
            <v>Various</v>
          </cell>
          <cell r="F608" t="str">
            <v>Rapid 80GB</v>
          </cell>
          <cell r="H608">
            <v>8</v>
          </cell>
          <cell r="I608" t="str">
            <v>Mbps</v>
          </cell>
          <cell r="J608">
            <v>8</v>
          </cell>
          <cell r="M608">
            <v>80</v>
          </cell>
          <cell r="N608" t="str">
            <v>GB</v>
          </cell>
          <cell r="O608">
            <v>80</v>
          </cell>
          <cell r="P608" t="str">
            <v>INR</v>
          </cell>
          <cell r="Q608" t="str">
            <v>?</v>
          </cell>
          <cell r="R608" t="str">
            <v>?</v>
          </cell>
          <cell r="S608">
            <v>2099</v>
          </cell>
          <cell r="W608" t="str">
            <v>?</v>
          </cell>
          <cell r="X608" t="str">
            <v>No</v>
          </cell>
          <cell r="Y608" t="str">
            <v>No</v>
          </cell>
          <cell r="Z608" t="str">
            <v>Free call value 1000</v>
          </cell>
          <cell r="AA608" t="str">
            <v>?</v>
          </cell>
          <cell r="AC608">
            <v>62.5</v>
          </cell>
          <cell r="AD608">
            <v>33.58</v>
          </cell>
          <cell r="AE608">
            <v>15.914927163084201</v>
          </cell>
          <cell r="AF608">
            <v>21.24975465</v>
          </cell>
        </row>
        <row r="609">
          <cell r="C609" t="str">
            <v>India</v>
          </cell>
          <cell r="D609" t="str">
            <v>Bharti [India]</v>
          </cell>
          <cell r="E609" t="str">
            <v>Various</v>
          </cell>
          <cell r="F609" t="str">
            <v>Rapid 175GB</v>
          </cell>
          <cell r="H609">
            <v>8</v>
          </cell>
          <cell r="I609" t="str">
            <v>Mbps</v>
          </cell>
          <cell r="J609">
            <v>8</v>
          </cell>
          <cell r="M609">
            <v>175</v>
          </cell>
          <cell r="N609" t="str">
            <v>GB</v>
          </cell>
          <cell r="O609">
            <v>175</v>
          </cell>
          <cell r="P609" t="str">
            <v>INR</v>
          </cell>
          <cell r="Q609">
            <v>500</v>
          </cell>
          <cell r="R609">
            <v>0</v>
          </cell>
          <cell r="S609">
            <v>2599</v>
          </cell>
          <cell r="W609" t="str">
            <v>?</v>
          </cell>
          <cell r="X609" t="str">
            <v>No</v>
          </cell>
          <cell r="Y609" t="str">
            <v>No</v>
          </cell>
          <cell r="Z609" t="str">
            <v>Free call value 1000</v>
          </cell>
          <cell r="AA609" t="str">
            <v>?</v>
          </cell>
          <cell r="AC609">
            <v>62.5</v>
          </cell>
          <cell r="AD609">
            <v>41.58</v>
          </cell>
          <cell r="AE609">
            <v>15.914927163084201</v>
          </cell>
          <cell r="AF609">
            <v>21.24975465</v>
          </cell>
        </row>
        <row r="610">
          <cell r="C610" t="str">
            <v>India</v>
          </cell>
          <cell r="D610" t="str">
            <v>Bharti [India]</v>
          </cell>
          <cell r="E610" t="str">
            <v>Various</v>
          </cell>
          <cell r="F610" t="str">
            <v>Electric 80 GB</v>
          </cell>
          <cell r="H610">
            <v>16</v>
          </cell>
          <cell r="I610" t="str">
            <v>Mbps</v>
          </cell>
          <cell r="J610">
            <v>16</v>
          </cell>
          <cell r="M610">
            <v>80</v>
          </cell>
          <cell r="N610" t="str">
            <v>GB</v>
          </cell>
          <cell r="O610">
            <v>80</v>
          </cell>
          <cell r="P610" t="str">
            <v>INR</v>
          </cell>
          <cell r="Q610">
            <v>500</v>
          </cell>
          <cell r="R610">
            <v>0</v>
          </cell>
          <cell r="S610">
            <v>2599</v>
          </cell>
          <cell r="W610" t="str">
            <v>?</v>
          </cell>
          <cell r="X610" t="str">
            <v>No</v>
          </cell>
          <cell r="Y610" t="str">
            <v>No</v>
          </cell>
          <cell r="Z610" t="str">
            <v>Free call value 1000</v>
          </cell>
          <cell r="AA610" t="str">
            <v>?</v>
          </cell>
          <cell r="AC610">
            <v>62.5</v>
          </cell>
          <cell r="AD610">
            <v>41.58</v>
          </cell>
          <cell r="AE610">
            <v>15.914927163084201</v>
          </cell>
          <cell r="AF610">
            <v>21.24975465</v>
          </cell>
        </row>
        <row r="611">
          <cell r="C611" t="str">
            <v>India</v>
          </cell>
          <cell r="D611" t="str">
            <v>Bharti [India]</v>
          </cell>
          <cell r="E611" t="str">
            <v>Various</v>
          </cell>
          <cell r="F611" t="str">
            <v>Electric 175GB</v>
          </cell>
          <cell r="H611">
            <v>16</v>
          </cell>
          <cell r="I611" t="str">
            <v>Mbps</v>
          </cell>
          <cell r="J611">
            <v>16</v>
          </cell>
          <cell r="M611">
            <v>175</v>
          </cell>
          <cell r="N611" t="str">
            <v>GB</v>
          </cell>
          <cell r="O611">
            <v>175</v>
          </cell>
          <cell r="P611" t="str">
            <v>INR</v>
          </cell>
          <cell r="Q611">
            <v>500</v>
          </cell>
          <cell r="R611">
            <v>0</v>
          </cell>
          <cell r="S611">
            <v>3299</v>
          </cell>
          <cell r="W611" t="str">
            <v>?</v>
          </cell>
          <cell r="X611" t="str">
            <v>No</v>
          </cell>
          <cell r="Y611" t="str">
            <v>No</v>
          </cell>
          <cell r="Z611" t="str">
            <v>Free call value 1000</v>
          </cell>
          <cell r="AA611" t="str">
            <v>?</v>
          </cell>
          <cell r="AC611">
            <v>62.5</v>
          </cell>
          <cell r="AD611">
            <v>52.78</v>
          </cell>
          <cell r="AE611">
            <v>15.914927163084201</v>
          </cell>
          <cell r="AF611">
            <v>21.24975465</v>
          </cell>
        </row>
        <row r="612">
          <cell r="C612" t="str">
            <v>India</v>
          </cell>
          <cell r="D612" t="str">
            <v>Bharti [India]</v>
          </cell>
          <cell r="E612" t="str">
            <v>FTTH</v>
          </cell>
          <cell r="F612" t="str">
            <v>Fibrenet</v>
          </cell>
          <cell r="H612">
            <v>16</v>
          </cell>
          <cell r="I612" t="str">
            <v>Mbps</v>
          </cell>
          <cell r="J612">
            <v>16</v>
          </cell>
          <cell r="M612">
            <v>30</v>
          </cell>
          <cell r="N612" t="str">
            <v>GB</v>
          </cell>
          <cell r="O612">
            <v>30</v>
          </cell>
          <cell r="P612" t="str">
            <v>INR</v>
          </cell>
          <cell r="Q612">
            <v>500</v>
          </cell>
          <cell r="R612">
            <v>0</v>
          </cell>
          <cell r="S612">
            <v>1599</v>
          </cell>
          <cell r="W612" t="str">
            <v>?</v>
          </cell>
          <cell r="X612" t="str">
            <v>No</v>
          </cell>
          <cell r="Y612" t="str">
            <v>No</v>
          </cell>
          <cell r="AA612" t="str">
            <v>?</v>
          </cell>
          <cell r="AC612">
            <v>62.5</v>
          </cell>
          <cell r="AD612">
            <v>25.58</v>
          </cell>
          <cell r="AE612">
            <v>15.914927163084201</v>
          </cell>
          <cell r="AF612">
            <v>21.24975465</v>
          </cell>
        </row>
        <row r="613">
          <cell r="C613" t="str">
            <v>India</v>
          </cell>
          <cell r="D613" t="str">
            <v>Bharti [India]</v>
          </cell>
          <cell r="E613" t="str">
            <v>VDSL</v>
          </cell>
          <cell r="F613" t="str">
            <v>VDSL-Electric</v>
          </cell>
          <cell r="H613">
            <v>16</v>
          </cell>
          <cell r="I613" t="str">
            <v>Mbps</v>
          </cell>
          <cell r="J613">
            <v>16</v>
          </cell>
          <cell r="M613">
            <v>30</v>
          </cell>
          <cell r="N613" t="str">
            <v>GB</v>
          </cell>
          <cell r="O613">
            <v>30</v>
          </cell>
          <cell r="P613" t="str">
            <v>INR</v>
          </cell>
          <cell r="Q613">
            <v>500</v>
          </cell>
          <cell r="R613">
            <v>0</v>
          </cell>
          <cell r="S613">
            <v>1699</v>
          </cell>
          <cell r="W613" t="str">
            <v>?</v>
          </cell>
          <cell r="X613" t="str">
            <v>No</v>
          </cell>
          <cell r="Y613" t="str">
            <v>No</v>
          </cell>
          <cell r="Z613" t="str">
            <v>Free call value 1000</v>
          </cell>
          <cell r="AA613" t="str">
            <v>?</v>
          </cell>
          <cell r="AC613">
            <v>62.5</v>
          </cell>
          <cell r="AD613">
            <v>27.18</v>
          </cell>
          <cell r="AE613">
            <v>15.914927163084201</v>
          </cell>
          <cell r="AF613">
            <v>21.24975465</v>
          </cell>
        </row>
        <row r="614">
          <cell r="C614" t="str">
            <v>India</v>
          </cell>
          <cell r="D614" t="str">
            <v>Bharti [India]</v>
          </cell>
          <cell r="E614" t="str">
            <v>FTTH</v>
          </cell>
          <cell r="F614" t="str">
            <v>Fibrenet</v>
          </cell>
          <cell r="H614">
            <v>24</v>
          </cell>
          <cell r="I614" t="str">
            <v>Mbps</v>
          </cell>
          <cell r="J614">
            <v>24</v>
          </cell>
          <cell r="M614">
            <v>40</v>
          </cell>
          <cell r="N614" t="str">
            <v>GB</v>
          </cell>
          <cell r="O614">
            <v>40</v>
          </cell>
          <cell r="P614" t="str">
            <v>INR</v>
          </cell>
          <cell r="Q614">
            <v>500</v>
          </cell>
          <cell r="R614">
            <v>0</v>
          </cell>
          <cell r="S614">
            <v>1999</v>
          </cell>
          <cell r="W614" t="str">
            <v>?</v>
          </cell>
          <cell r="X614" t="str">
            <v>No</v>
          </cell>
          <cell r="Y614" t="str">
            <v>No</v>
          </cell>
          <cell r="Z614" t="str">
            <v>Unlimited Local</v>
          </cell>
          <cell r="AA614" t="str">
            <v>?</v>
          </cell>
          <cell r="AC614">
            <v>62.5</v>
          </cell>
          <cell r="AD614">
            <v>31.98</v>
          </cell>
          <cell r="AE614">
            <v>15.914927163084201</v>
          </cell>
          <cell r="AF614">
            <v>21.24975465</v>
          </cell>
        </row>
        <row r="615">
          <cell r="C615" t="str">
            <v>India</v>
          </cell>
          <cell r="D615" t="str">
            <v>Bharti [India]</v>
          </cell>
          <cell r="E615" t="str">
            <v>VDSL</v>
          </cell>
          <cell r="F615" t="str">
            <v>VDSL-Electric</v>
          </cell>
          <cell r="H615">
            <v>24</v>
          </cell>
          <cell r="I615" t="str">
            <v>Mbps</v>
          </cell>
          <cell r="J615">
            <v>24</v>
          </cell>
          <cell r="M615">
            <v>40</v>
          </cell>
          <cell r="N615" t="str">
            <v>GB</v>
          </cell>
          <cell r="O615">
            <v>40</v>
          </cell>
          <cell r="P615" t="str">
            <v>INR</v>
          </cell>
          <cell r="Q615">
            <v>500</v>
          </cell>
          <cell r="R615">
            <v>0</v>
          </cell>
          <cell r="S615">
            <v>1999</v>
          </cell>
          <cell r="W615" t="str">
            <v>?</v>
          </cell>
          <cell r="X615" t="str">
            <v>No</v>
          </cell>
          <cell r="Y615" t="str">
            <v>No</v>
          </cell>
          <cell r="AA615" t="str">
            <v>?</v>
          </cell>
          <cell r="AC615">
            <v>62.5</v>
          </cell>
          <cell r="AD615">
            <v>31.98</v>
          </cell>
          <cell r="AE615">
            <v>15.914927163084201</v>
          </cell>
          <cell r="AF615">
            <v>21.24975465</v>
          </cell>
        </row>
        <row r="616">
          <cell r="C616" t="str">
            <v>India</v>
          </cell>
          <cell r="D616" t="str">
            <v>Bharti [India]</v>
          </cell>
          <cell r="E616" t="str">
            <v>VDSL</v>
          </cell>
          <cell r="F616" t="str">
            <v>VDSL-Electric</v>
          </cell>
          <cell r="H616">
            <v>32</v>
          </cell>
          <cell r="I616" t="str">
            <v>Mbps</v>
          </cell>
          <cell r="J616">
            <v>32</v>
          </cell>
          <cell r="M616">
            <v>60</v>
          </cell>
          <cell r="N616" t="str">
            <v>GB</v>
          </cell>
          <cell r="O616">
            <v>60</v>
          </cell>
          <cell r="P616" t="str">
            <v>INR</v>
          </cell>
          <cell r="Q616">
            <v>500</v>
          </cell>
          <cell r="R616">
            <v>0</v>
          </cell>
          <cell r="S616">
            <v>2799</v>
          </cell>
          <cell r="W616" t="str">
            <v>?</v>
          </cell>
          <cell r="X616" t="str">
            <v>No</v>
          </cell>
          <cell r="Y616" t="str">
            <v>No</v>
          </cell>
          <cell r="AA616" t="str">
            <v>?</v>
          </cell>
          <cell r="AC616">
            <v>62.5</v>
          </cell>
          <cell r="AD616">
            <v>44.78</v>
          </cell>
          <cell r="AE616">
            <v>15.914927163084201</v>
          </cell>
          <cell r="AF616">
            <v>21.24975465</v>
          </cell>
        </row>
        <row r="617">
          <cell r="C617" t="str">
            <v>India</v>
          </cell>
          <cell r="D617" t="str">
            <v>Bharti [India]</v>
          </cell>
          <cell r="E617" t="str">
            <v>FTTH</v>
          </cell>
          <cell r="F617" t="str">
            <v>Fibrenet 80 GB</v>
          </cell>
          <cell r="H617">
            <v>40</v>
          </cell>
          <cell r="I617" t="str">
            <v>Mbps</v>
          </cell>
          <cell r="J617">
            <v>40</v>
          </cell>
          <cell r="M617">
            <v>80</v>
          </cell>
          <cell r="N617" t="str">
            <v>GB</v>
          </cell>
          <cell r="O617">
            <v>80</v>
          </cell>
          <cell r="P617" t="str">
            <v>INR</v>
          </cell>
          <cell r="Q617">
            <v>500</v>
          </cell>
          <cell r="R617">
            <v>0</v>
          </cell>
          <cell r="S617">
            <v>3099</v>
          </cell>
          <cell r="W617" t="str">
            <v>?</v>
          </cell>
          <cell r="X617" t="str">
            <v>No</v>
          </cell>
          <cell r="Y617" t="str">
            <v>No</v>
          </cell>
          <cell r="AA617" t="str">
            <v>?</v>
          </cell>
          <cell r="AC617">
            <v>62.5</v>
          </cell>
          <cell r="AD617">
            <v>49.58</v>
          </cell>
          <cell r="AE617">
            <v>15.914927163084201</v>
          </cell>
          <cell r="AF617">
            <v>21.24975465</v>
          </cell>
        </row>
        <row r="618">
          <cell r="C618" t="str">
            <v>India</v>
          </cell>
          <cell r="D618" t="str">
            <v>Bharti [India]</v>
          </cell>
          <cell r="E618" t="str">
            <v>VDSL</v>
          </cell>
          <cell r="F618" t="str">
            <v>VDSL-Electric 90 GB</v>
          </cell>
          <cell r="H618">
            <v>40</v>
          </cell>
          <cell r="I618" t="str">
            <v>Mbps</v>
          </cell>
          <cell r="J618">
            <v>40</v>
          </cell>
          <cell r="M618">
            <v>90</v>
          </cell>
          <cell r="N618" t="str">
            <v>GB</v>
          </cell>
          <cell r="O618">
            <v>90</v>
          </cell>
          <cell r="P618" t="str">
            <v>INR</v>
          </cell>
          <cell r="Q618">
            <v>500</v>
          </cell>
          <cell r="R618">
            <v>0</v>
          </cell>
          <cell r="S618">
            <v>3199</v>
          </cell>
          <cell r="W618" t="str">
            <v>?</v>
          </cell>
          <cell r="X618" t="str">
            <v>No</v>
          </cell>
          <cell r="Y618" t="str">
            <v>No</v>
          </cell>
          <cell r="AA618" t="str">
            <v>?</v>
          </cell>
          <cell r="AC618">
            <v>62.5</v>
          </cell>
          <cell r="AD618">
            <v>51.18</v>
          </cell>
          <cell r="AE618">
            <v>15.914927163084201</v>
          </cell>
          <cell r="AF618">
            <v>21.24975465</v>
          </cell>
        </row>
        <row r="619">
          <cell r="C619" t="str">
            <v>India</v>
          </cell>
          <cell r="D619" t="str">
            <v>Bharti [India]</v>
          </cell>
          <cell r="E619" t="str">
            <v>FTTH</v>
          </cell>
          <cell r="F619" t="str">
            <v>Fibrenet 80 GB</v>
          </cell>
          <cell r="H619">
            <v>80</v>
          </cell>
          <cell r="I619" t="str">
            <v>Mbps</v>
          </cell>
          <cell r="J619">
            <v>80</v>
          </cell>
          <cell r="M619">
            <v>80</v>
          </cell>
          <cell r="N619" t="str">
            <v>GB</v>
          </cell>
          <cell r="O619">
            <v>80</v>
          </cell>
          <cell r="P619" t="str">
            <v>INR</v>
          </cell>
          <cell r="Q619">
            <v>500</v>
          </cell>
          <cell r="R619">
            <v>0</v>
          </cell>
          <cell r="S619">
            <v>3999</v>
          </cell>
          <cell r="W619" t="str">
            <v>?</v>
          </cell>
          <cell r="X619" t="str">
            <v>No</v>
          </cell>
          <cell r="Y619" t="str">
            <v>No</v>
          </cell>
          <cell r="AA619" t="str">
            <v>?</v>
          </cell>
          <cell r="AC619">
            <v>62.5</v>
          </cell>
          <cell r="AD619">
            <v>63.98</v>
          </cell>
          <cell r="AE619">
            <v>15.914927163084201</v>
          </cell>
          <cell r="AF619">
            <v>21.24975465</v>
          </cell>
        </row>
        <row r="620">
          <cell r="C620" t="str">
            <v>India</v>
          </cell>
          <cell r="D620" t="str">
            <v>Bharti [India]</v>
          </cell>
          <cell r="E620" t="str">
            <v>FTTH</v>
          </cell>
          <cell r="F620" t="str">
            <v>Fibrenet 175 GB</v>
          </cell>
          <cell r="H620">
            <v>100</v>
          </cell>
          <cell r="I620" t="str">
            <v>Mbps</v>
          </cell>
          <cell r="J620">
            <v>100</v>
          </cell>
          <cell r="M620">
            <v>175</v>
          </cell>
          <cell r="N620" t="str">
            <v>GB</v>
          </cell>
          <cell r="O620">
            <v>175</v>
          </cell>
          <cell r="P620" t="str">
            <v>INR</v>
          </cell>
          <cell r="Q620">
            <v>500</v>
          </cell>
          <cell r="R620">
            <v>0</v>
          </cell>
          <cell r="S620">
            <v>5299</v>
          </cell>
          <cell r="W620" t="str">
            <v>?</v>
          </cell>
          <cell r="X620" t="str">
            <v>No</v>
          </cell>
          <cell r="Y620" t="str">
            <v>No</v>
          </cell>
          <cell r="AA620" t="str">
            <v>?</v>
          </cell>
          <cell r="AC620">
            <v>62.5</v>
          </cell>
          <cell r="AD620">
            <v>84.78</v>
          </cell>
          <cell r="AE620">
            <v>15.914927163084201</v>
          </cell>
          <cell r="AF620">
            <v>21.24975465</v>
          </cell>
        </row>
        <row r="621">
          <cell r="C621" t="str">
            <v>India</v>
          </cell>
          <cell r="D621" t="str">
            <v>Hathway [India]</v>
          </cell>
          <cell r="E621" t="str">
            <v>Cable</v>
          </cell>
          <cell r="F621" t="str">
            <v>Xstream mini 15</v>
          </cell>
          <cell r="H621">
            <v>15</v>
          </cell>
          <cell r="I621" t="str">
            <v>Mbps</v>
          </cell>
          <cell r="J621">
            <v>15</v>
          </cell>
          <cell r="M621">
            <v>10</v>
          </cell>
          <cell r="N621" t="str">
            <v>GB</v>
          </cell>
          <cell r="O621">
            <v>10</v>
          </cell>
          <cell r="P621" t="str">
            <v>INR</v>
          </cell>
          <cell r="Q621" t="str">
            <v>?</v>
          </cell>
          <cell r="R621" t="str">
            <v>?</v>
          </cell>
          <cell r="S621">
            <v>566.5</v>
          </cell>
          <cell r="V621">
            <v>6</v>
          </cell>
          <cell r="W621" t="str">
            <v>No</v>
          </cell>
          <cell r="X621" t="str">
            <v>No</v>
          </cell>
          <cell r="Y621" t="str">
            <v>No</v>
          </cell>
          <cell r="AA621" t="str">
            <v>No</v>
          </cell>
          <cell r="AC621">
            <v>62.5</v>
          </cell>
          <cell r="AD621">
            <v>9.06</v>
          </cell>
          <cell r="AE621">
            <v>15.914927163084201</v>
          </cell>
          <cell r="AF621">
            <v>21.24975465</v>
          </cell>
        </row>
        <row r="622">
          <cell r="C622" t="str">
            <v>India</v>
          </cell>
          <cell r="D622" t="str">
            <v>Hathway [India]</v>
          </cell>
          <cell r="E622" t="str">
            <v>Cable</v>
          </cell>
          <cell r="F622" t="str">
            <v>Xstream mini 25</v>
          </cell>
          <cell r="H622">
            <v>25</v>
          </cell>
          <cell r="I622" t="str">
            <v>Mbps</v>
          </cell>
          <cell r="J622">
            <v>25</v>
          </cell>
          <cell r="M622">
            <v>15</v>
          </cell>
          <cell r="N622" t="str">
            <v>GB</v>
          </cell>
          <cell r="O622">
            <v>15</v>
          </cell>
          <cell r="P622" t="str">
            <v>INR</v>
          </cell>
          <cell r="Q622" t="str">
            <v>?</v>
          </cell>
          <cell r="R622" t="str">
            <v>?</v>
          </cell>
          <cell r="S622">
            <v>716.5</v>
          </cell>
          <cell r="V622">
            <v>6</v>
          </cell>
          <cell r="W622" t="str">
            <v>No</v>
          </cell>
          <cell r="X622" t="str">
            <v>No</v>
          </cell>
          <cell r="Y622" t="str">
            <v>No</v>
          </cell>
          <cell r="AA622" t="str">
            <v>No</v>
          </cell>
          <cell r="AC622">
            <v>62.5</v>
          </cell>
          <cell r="AD622">
            <v>11.46</v>
          </cell>
          <cell r="AE622">
            <v>15.914927163084201</v>
          </cell>
          <cell r="AF622">
            <v>21.24975465</v>
          </cell>
        </row>
        <row r="623">
          <cell r="C623" t="str">
            <v>India</v>
          </cell>
          <cell r="D623" t="str">
            <v>Hathway [India]</v>
          </cell>
          <cell r="E623" t="str">
            <v>Cable</v>
          </cell>
          <cell r="F623" t="str">
            <v>Xstream miniï¿½ 50</v>
          </cell>
          <cell r="H623">
            <v>50</v>
          </cell>
          <cell r="I623" t="str">
            <v>Mbps</v>
          </cell>
          <cell r="J623">
            <v>50</v>
          </cell>
          <cell r="M623">
            <v>25</v>
          </cell>
          <cell r="N623" t="str">
            <v>GB</v>
          </cell>
          <cell r="O623">
            <v>25</v>
          </cell>
          <cell r="P623" t="str">
            <v>INR</v>
          </cell>
          <cell r="Q623" t="str">
            <v>?</v>
          </cell>
          <cell r="R623" t="str">
            <v>?</v>
          </cell>
          <cell r="S623">
            <v>949.83</v>
          </cell>
          <cell r="V623">
            <v>6</v>
          </cell>
          <cell r="W623" t="str">
            <v>No</v>
          </cell>
          <cell r="X623" t="str">
            <v>No</v>
          </cell>
          <cell r="Y623" t="str">
            <v>No</v>
          </cell>
          <cell r="AA623" t="str">
            <v>No</v>
          </cell>
          <cell r="AC623">
            <v>62.5</v>
          </cell>
          <cell r="AD623">
            <v>15.2</v>
          </cell>
          <cell r="AE623">
            <v>15.914927163084201</v>
          </cell>
          <cell r="AF623">
            <v>21.24975465</v>
          </cell>
        </row>
        <row r="624">
          <cell r="C624" t="str">
            <v>India</v>
          </cell>
          <cell r="D624" t="str">
            <v>Hathway [India]</v>
          </cell>
          <cell r="E624" t="str">
            <v>Cable</v>
          </cell>
          <cell r="F624" t="str">
            <v>Xstream 15</v>
          </cell>
          <cell r="H624">
            <v>15</v>
          </cell>
          <cell r="I624" t="str">
            <v>Mbps</v>
          </cell>
          <cell r="J624">
            <v>15</v>
          </cell>
          <cell r="M624">
            <v>25</v>
          </cell>
          <cell r="N624" t="str">
            <v>GB</v>
          </cell>
          <cell r="O624">
            <v>25</v>
          </cell>
          <cell r="P624" t="str">
            <v>INR</v>
          </cell>
          <cell r="Q624" t="str">
            <v>?</v>
          </cell>
          <cell r="R624" t="str">
            <v>?</v>
          </cell>
          <cell r="S624">
            <v>849.83</v>
          </cell>
          <cell r="V624">
            <v>6</v>
          </cell>
          <cell r="W624" t="str">
            <v>No</v>
          </cell>
          <cell r="X624" t="str">
            <v>No</v>
          </cell>
          <cell r="Y624" t="str">
            <v>No</v>
          </cell>
          <cell r="AA624" t="str">
            <v>No</v>
          </cell>
          <cell r="AC624">
            <v>62.5</v>
          </cell>
          <cell r="AD624">
            <v>13.6</v>
          </cell>
          <cell r="AE624">
            <v>15.914927163084201</v>
          </cell>
          <cell r="AF624">
            <v>21.24975465</v>
          </cell>
        </row>
        <row r="625">
          <cell r="C625" t="str">
            <v>India</v>
          </cell>
          <cell r="D625" t="str">
            <v>Hathway [India]</v>
          </cell>
          <cell r="E625" t="str">
            <v>Cable</v>
          </cell>
          <cell r="F625" t="str">
            <v>Xstream 25</v>
          </cell>
          <cell r="H625">
            <v>25</v>
          </cell>
          <cell r="I625" t="str">
            <v>Mbps</v>
          </cell>
          <cell r="J625">
            <v>25</v>
          </cell>
          <cell r="M625">
            <v>30</v>
          </cell>
          <cell r="N625" t="str">
            <v>GB</v>
          </cell>
          <cell r="O625">
            <v>30</v>
          </cell>
          <cell r="P625" t="str">
            <v>INR</v>
          </cell>
          <cell r="Q625" t="str">
            <v>?</v>
          </cell>
          <cell r="R625" t="str">
            <v>?</v>
          </cell>
          <cell r="S625">
            <v>1049.83</v>
          </cell>
          <cell r="V625">
            <v>6</v>
          </cell>
          <cell r="W625" t="str">
            <v>No</v>
          </cell>
          <cell r="X625" t="str">
            <v>No</v>
          </cell>
          <cell r="Y625" t="str">
            <v>No</v>
          </cell>
          <cell r="AA625" t="str">
            <v>No</v>
          </cell>
          <cell r="AC625">
            <v>62.5</v>
          </cell>
          <cell r="AD625">
            <v>16.8</v>
          </cell>
          <cell r="AE625">
            <v>15.914927163084201</v>
          </cell>
          <cell r="AF625">
            <v>21.24975465</v>
          </cell>
        </row>
        <row r="626">
          <cell r="C626" t="str">
            <v>India</v>
          </cell>
          <cell r="D626" t="str">
            <v>Hathway [India]</v>
          </cell>
          <cell r="E626" t="str">
            <v>Cable</v>
          </cell>
          <cell r="F626" t="str">
            <v>Xstream 50</v>
          </cell>
          <cell r="H626">
            <v>50</v>
          </cell>
          <cell r="I626" t="str">
            <v>Mbps</v>
          </cell>
          <cell r="J626">
            <v>50</v>
          </cell>
          <cell r="M626">
            <v>50</v>
          </cell>
          <cell r="N626" t="str">
            <v>GB</v>
          </cell>
          <cell r="O626">
            <v>50</v>
          </cell>
          <cell r="P626" t="str">
            <v>INR</v>
          </cell>
          <cell r="Q626" t="str">
            <v>?</v>
          </cell>
          <cell r="R626" t="str">
            <v>?</v>
          </cell>
          <cell r="S626">
            <v>1433.17</v>
          </cell>
          <cell r="V626">
            <v>6</v>
          </cell>
          <cell r="W626" t="str">
            <v>No</v>
          </cell>
          <cell r="X626" t="str">
            <v>No</v>
          </cell>
          <cell r="Y626" t="str">
            <v>No</v>
          </cell>
          <cell r="AA626" t="str">
            <v>No</v>
          </cell>
          <cell r="AC626">
            <v>62.5</v>
          </cell>
          <cell r="AD626">
            <v>22.93</v>
          </cell>
          <cell r="AE626">
            <v>15.914927163084201</v>
          </cell>
          <cell r="AF626">
            <v>21.24975465</v>
          </cell>
        </row>
        <row r="627">
          <cell r="C627" t="str">
            <v>India</v>
          </cell>
          <cell r="D627" t="str">
            <v>Hathway [India]</v>
          </cell>
          <cell r="E627" t="str">
            <v>Cable</v>
          </cell>
          <cell r="F627" t="str">
            <v>Speedway 2</v>
          </cell>
          <cell r="H627">
            <v>2</v>
          </cell>
          <cell r="I627" t="str">
            <v>Mbps</v>
          </cell>
          <cell r="J627">
            <v>2</v>
          </cell>
          <cell r="M627">
            <v>15</v>
          </cell>
          <cell r="N627" t="str">
            <v>GB</v>
          </cell>
          <cell r="O627">
            <v>15</v>
          </cell>
          <cell r="P627" t="str">
            <v>INR</v>
          </cell>
          <cell r="Q627" t="str">
            <v>?</v>
          </cell>
          <cell r="R627" t="str">
            <v>?</v>
          </cell>
          <cell r="S627">
            <v>700</v>
          </cell>
          <cell r="V627">
            <v>6</v>
          </cell>
          <cell r="W627" t="str">
            <v>No</v>
          </cell>
          <cell r="X627" t="str">
            <v>No</v>
          </cell>
          <cell r="Y627" t="str">
            <v>No</v>
          </cell>
          <cell r="AA627" t="str">
            <v>No</v>
          </cell>
          <cell r="AC627">
            <v>62.5</v>
          </cell>
          <cell r="AD627">
            <v>11.2</v>
          </cell>
          <cell r="AE627">
            <v>15.914927163084201</v>
          </cell>
          <cell r="AF627">
            <v>21.24975465</v>
          </cell>
        </row>
        <row r="628">
          <cell r="C628" t="str">
            <v>India</v>
          </cell>
          <cell r="D628" t="str">
            <v>Hathway [India]</v>
          </cell>
          <cell r="E628" t="str">
            <v>Cable</v>
          </cell>
          <cell r="F628" t="str">
            <v>Speedway 5</v>
          </cell>
          <cell r="H628">
            <v>5</v>
          </cell>
          <cell r="I628" t="str">
            <v>Mbps</v>
          </cell>
          <cell r="J628">
            <v>5</v>
          </cell>
          <cell r="M628">
            <v>25</v>
          </cell>
          <cell r="N628" t="str">
            <v>GB</v>
          </cell>
          <cell r="O628">
            <v>25</v>
          </cell>
          <cell r="P628" t="str">
            <v>INR</v>
          </cell>
          <cell r="Q628" t="str">
            <v>?</v>
          </cell>
          <cell r="R628" t="str">
            <v>?</v>
          </cell>
          <cell r="S628">
            <v>833.33</v>
          </cell>
          <cell r="V628">
            <v>6</v>
          </cell>
          <cell r="W628" t="str">
            <v>No</v>
          </cell>
          <cell r="X628" t="str">
            <v>No</v>
          </cell>
          <cell r="Y628" t="str">
            <v>No</v>
          </cell>
          <cell r="AA628" t="str">
            <v>No</v>
          </cell>
          <cell r="AC628">
            <v>62.5</v>
          </cell>
          <cell r="AD628">
            <v>13.33</v>
          </cell>
          <cell r="AE628">
            <v>15.914927163084201</v>
          </cell>
          <cell r="AF628">
            <v>21.24975465</v>
          </cell>
        </row>
        <row r="629">
          <cell r="C629" t="str">
            <v>India</v>
          </cell>
          <cell r="D629" t="str">
            <v>MTNL [India]</v>
          </cell>
          <cell r="E629" t="str">
            <v>VDSL</v>
          </cell>
          <cell r="F629" t="str">
            <v>VDSL Broadband</v>
          </cell>
          <cell r="G629" t="str">
            <v>Up to</v>
          </cell>
          <cell r="H629">
            <v>20</v>
          </cell>
          <cell r="I629" t="str">
            <v>Mbps</v>
          </cell>
          <cell r="J629">
            <v>20</v>
          </cell>
          <cell r="K629">
            <v>4</v>
          </cell>
          <cell r="L629" t="str">
            <v>Mbps</v>
          </cell>
          <cell r="M629">
            <v>50</v>
          </cell>
          <cell r="N629" t="str">
            <v>GB</v>
          </cell>
          <cell r="O629">
            <v>50</v>
          </cell>
          <cell r="P629" t="str">
            <v>INR</v>
          </cell>
          <cell r="Q629">
            <v>1000</v>
          </cell>
          <cell r="R629">
            <v>2500</v>
          </cell>
          <cell r="S629">
            <v>4999</v>
          </cell>
          <cell r="W629" t="str">
            <v>No</v>
          </cell>
          <cell r="X629" t="str">
            <v>No</v>
          </cell>
          <cell r="Y629" t="str">
            <v>No</v>
          </cell>
          <cell r="AA629" t="str">
            <v>?</v>
          </cell>
          <cell r="AC629">
            <v>62.5</v>
          </cell>
          <cell r="AD629">
            <v>79.98</v>
          </cell>
          <cell r="AE629">
            <v>15.914927163084201</v>
          </cell>
          <cell r="AF629">
            <v>21.24975465</v>
          </cell>
        </row>
        <row r="630">
          <cell r="C630" t="str">
            <v>India</v>
          </cell>
          <cell r="D630" t="str">
            <v>MTNL [India]</v>
          </cell>
          <cell r="E630" t="str">
            <v>ADSL</v>
          </cell>
          <cell r="F630" t="str">
            <v>TriB 49</v>
          </cell>
          <cell r="G630" t="str">
            <v>Up to</v>
          </cell>
          <cell r="H630">
            <v>2</v>
          </cell>
          <cell r="I630" t="str">
            <v>Mbps</v>
          </cell>
          <cell r="J630">
            <v>2</v>
          </cell>
          <cell r="K630">
            <v>256</v>
          </cell>
          <cell r="L630" t="str">
            <v>Kbps</v>
          </cell>
          <cell r="M630">
            <v>200</v>
          </cell>
          <cell r="N630" t="str">
            <v>MB</v>
          </cell>
          <cell r="O630">
            <v>0.2</v>
          </cell>
          <cell r="P630" t="str">
            <v>INR</v>
          </cell>
          <cell r="Q630">
            <v>300</v>
          </cell>
          <cell r="R630">
            <v>300</v>
          </cell>
          <cell r="S630">
            <v>49</v>
          </cell>
          <cell r="W630" t="str">
            <v>Yes</v>
          </cell>
          <cell r="X630" t="str">
            <v>No</v>
          </cell>
          <cell r="Y630" t="str">
            <v>No</v>
          </cell>
          <cell r="AA630" t="str">
            <v>?</v>
          </cell>
          <cell r="AC630">
            <v>62.5</v>
          </cell>
          <cell r="AD630">
            <v>0.78</v>
          </cell>
          <cell r="AE630">
            <v>15.914927163084201</v>
          </cell>
          <cell r="AF630">
            <v>21.24975465</v>
          </cell>
        </row>
        <row r="631">
          <cell r="C631" t="str">
            <v>India</v>
          </cell>
          <cell r="D631" t="str">
            <v>MTNL [India]</v>
          </cell>
          <cell r="E631" t="str">
            <v>ADSL</v>
          </cell>
          <cell r="F631" t="str">
            <v>TriB 199</v>
          </cell>
          <cell r="G631" t="str">
            <v>Up to</v>
          </cell>
          <cell r="H631">
            <v>2</v>
          </cell>
          <cell r="I631" t="str">
            <v>Mbps</v>
          </cell>
          <cell r="J631">
            <v>2</v>
          </cell>
          <cell r="K631">
            <v>256</v>
          </cell>
          <cell r="L631" t="str">
            <v>Kbps</v>
          </cell>
          <cell r="M631">
            <v>600</v>
          </cell>
          <cell r="N631" t="str">
            <v>MB</v>
          </cell>
          <cell r="O631">
            <v>0.6</v>
          </cell>
          <cell r="P631" t="str">
            <v>INR</v>
          </cell>
          <cell r="Q631">
            <v>300</v>
          </cell>
          <cell r="R631">
            <v>300</v>
          </cell>
          <cell r="S631">
            <v>199</v>
          </cell>
          <cell r="W631" t="str">
            <v>Yes</v>
          </cell>
          <cell r="X631" t="str">
            <v>No</v>
          </cell>
          <cell r="Y631" t="str">
            <v>No</v>
          </cell>
          <cell r="AA631" t="str">
            <v>?</v>
          </cell>
          <cell r="AC631">
            <v>62.5</v>
          </cell>
          <cell r="AD631">
            <v>3.18</v>
          </cell>
          <cell r="AE631">
            <v>15.914927163084201</v>
          </cell>
          <cell r="AF631">
            <v>21.24975465</v>
          </cell>
        </row>
        <row r="632">
          <cell r="C632" t="str">
            <v>India</v>
          </cell>
          <cell r="D632" t="str">
            <v>MTNL [India]</v>
          </cell>
          <cell r="E632" t="str">
            <v>ADSL</v>
          </cell>
          <cell r="F632" t="str">
            <v>TriB 399</v>
          </cell>
          <cell r="G632" t="str">
            <v>Up to</v>
          </cell>
          <cell r="H632">
            <v>2</v>
          </cell>
          <cell r="I632" t="str">
            <v>Mbps</v>
          </cell>
          <cell r="J632">
            <v>2</v>
          </cell>
          <cell r="K632">
            <v>256</v>
          </cell>
          <cell r="L632" t="str">
            <v>Kbps</v>
          </cell>
          <cell r="M632">
            <v>2</v>
          </cell>
          <cell r="N632" t="str">
            <v>GB</v>
          </cell>
          <cell r="O632">
            <v>2</v>
          </cell>
          <cell r="P632" t="str">
            <v>INR</v>
          </cell>
          <cell r="Q632">
            <v>300</v>
          </cell>
          <cell r="R632">
            <v>300</v>
          </cell>
          <cell r="S632">
            <v>399</v>
          </cell>
          <cell r="W632" t="str">
            <v>Yes</v>
          </cell>
          <cell r="X632" t="str">
            <v>No</v>
          </cell>
          <cell r="Y632" t="str">
            <v>No</v>
          </cell>
          <cell r="AA632" t="str">
            <v>?</v>
          </cell>
          <cell r="AC632">
            <v>62.5</v>
          </cell>
          <cell r="AD632">
            <v>6.38</v>
          </cell>
          <cell r="AE632">
            <v>15.914927163084201</v>
          </cell>
          <cell r="AF632">
            <v>21.24975465</v>
          </cell>
        </row>
        <row r="633">
          <cell r="C633" t="str">
            <v>India</v>
          </cell>
          <cell r="D633" t="str">
            <v>MTNL [India]</v>
          </cell>
          <cell r="E633" t="str">
            <v>ADSL</v>
          </cell>
          <cell r="F633" t="str">
            <v>TriB B phone 500 Combo</v>
          </cell>
          <cell r="G633" t="str">
            <v>Up to</v>
          </cell>
          <cell r="H633">
            <v>2</v>
          </cell>
          <cell r="I633" t="str">
            <v>Mbps</v>
          </cell>
          <cell r="J633">
            <v>2</v>
          </cell>
          <cell r="K633">
            <v>256</v>
          </cell>
          <cell r="L633" t="str">
            <v>Kbps</v>
          </cell>
          <cell r="M633">
            <v>2.5</v>
          </cell>
          <cell r="N633" t="str">
            <v>GB</v>
          </cell>
          <cell r="O633">
            <v>2.5</v>
          </cell>
          <cell r="P633" t="str">
            <v>INR</v>
          </cell>
          <cell r="Q633">
            <v>300</v>
          </cell>
          <cell r="R633">
            <v>300</v>
          </cell>
          <cell r="S633">
            <v>500</v>
          </cell>
          <cell r="W633" t="str">
            <v>Yes</v>
          </cell>
          <cell r="X633" t="str">
            <v>No</v>
          </cell>
          <cell r="Y633" t="str">
            <v>No</v>
          </cell>
          <cell r="Z633" t="str">
            <v>200 pulses</v>
          </cell>
          <cell r="AA633" t="str">
            <v>?</v>
          </cell>
          <cell r="AC633">
            <v>62.5</v>
          </cell>
          <cell r="AD633">
            <v>8</v>
          </cell>
          <cell r="AE633">
            <v>15.914927163084201</v>
          </cell>
          <cell r="AF633">
            <v>21.24975465</v>
          </cell>
        </row>
        <row r="634">
          <cell r="C634" t="str">
            <v>India</v>
          </cell>
          <cell r="D634" t="str">
            <v>MTNL [India]</v>
          </cell>
          <cell r="E634" t="str">
            <v>ADSL</v>
          </cell>
          <cell r="F634" t="str">
            <v>Tri B PCO 500</v>
          </cell>
          <cell r="H634">
            <v>2</v>
          </cell>
          <cell r="I634" t="str">
            <v>Mbps</v>
          </cell>
          <cell r="J634">
            <v>2</v>
          </cell>
          <cell r="K634">
            <v>256</v>
          </cell>
          <cell r="L634" t="str">
            <v>Kbps</v>
          </cell>
          <cell r="M634">
            <v>3</v>
          </cell>
          <cell r="N634" t="str">
            <v>GB</v>
          </cell>
          <cell r="O634">
            <v>3</v>
          </cell>
          <cell r="P634" t="str">
            <v>INR</v>
          </cell>
          <cell r="Q634">
            <v>300</v>
          </cell>
          <cell r="R634">
            <v>300</v>
          </cell>
          <cell r="S634">
            <v>500</v>
          </cell>
          <cell r="W634" t="str">
            <v>Yes</v>
          </cell>
          <cell r="X634" t="str">
            <v>No</v>
          </cell>
          <cell r="Y634" t="str">
            <v>No</v>
          </cell>
          <cell r="AA634" t="str">
            <v>?</v>
          </cell>
          <cell r="AC634">
            <v>62.5</v>
          </cell>
          <cell r="AD634">
            <v>8</v>
          </cell>
          <cell r="AE634">
            <v>15.914927163084201</v>
          </cell>
          <cell r="AF634">
            <v>21.24975465</v>
          </cell>
        </row>
        <row r="635">
          <cell r="C635" t="str">
            <v>India</v>
          </cell>
          <cell r="D635" t="str">
            <v>MTNL [India]</v>
          </cell>
          <cell r="E635" t="str">
            <v>ADSL</v>
          </cell>
          <cell r="F635" t="str">
            <v>TriB Delight 850 plan</v>
          </cell>
          <cell r="H635">
            <v>4</v>
          </cell>
          <cell r="I635" t="str">
            <v>Mbps</v>
          </cell>
          <cell r="J635">
            <v>4</v>
          </cell>
          <cell r="K635">
            <v>512</v>
          </cell>
          <cell r="L635" t="str">
            <v>Kbps</v>
          </cell>
          <cell r="M635">
            <v>10</v>
          </cell>
          <cell r="N635" t="str">
            <v>GB</v>
          </cell>
          <cell r="O635">
            <v>10</v>
          </cell>
          <cell r="P635" t="str">
            <v>INR</v>
          </cell>
          <cell r="Q635">
            <v>300</v>
          </cell>
          <cell r="R635">
            <v>300</v>
          </cell>
          <cell r="S635">
            <v>850</v>
          </cell>
          <cell r="W635" t="str">
            <v>Yes</v>
          </cell>
          <cell r="X635" t="str">
            <v>No</v>
          </cell>
          <cell r="Y635" t="str">
            <v>No</v>
          </cell>
          <cell r="AA635" t="str">
            <v>?</v>
          </cell>
          <cell r="AC635">
            <v>62.5</v>
          </cell>
          <cell r="AD635">
            <v>13.6</v>
          </cell>
          <cell r="AE635">
            <v>15.914927163084201</v>
          </cell>
          <cell r="AF635">
            <v>21.24975465</v>
          </cell>
        </row>
        <row r="636">
          <cell r="C636" t="str">
            <v>India</v>
          </cell>
          <cell r="D636" t="str">
            <v>MTNL [India]</v>
          </cell>
          <cell r="E636" t="str">
            <v>ADSL</v>
          </cell>
          <cell r="F636" t="str">
            <v>TriB Delight 850 Annual</v>
          </cell>
          <cell r="H636">
            <v>4</v>
          </cell>
          <cell r="I636" t="str">
            <v>Mbps</v>
          </cell>
          <cell r="J636">
            <v>4</v>
          </cell>
          <cell r="K636">
            <v>512</v>
          </cell>
          <cell r="L636" t="str">
            <v>Kbps</v>
          </cell>
          <cell r="M636">
            <v>10</v>
          </cell>
          <cell r="N636" t="str">
            <v>GB</v>
          </cell>
          <cell r="O636">
            <v>10</v>
          </cell>
          <cell r="P636" t="str">
            <v>INR</v>
          </cell>
          <cell r="Q636">
            <v>300</v>
          </cell>
          <cell r="R636">
            <v>300</v>
          </cell>
          <cell r="S636">
            <v>708.33</v>
          </cell>
          <cell r="V636">
            <v>12</v>
          </cell>
          <cell r="W636" t="str">
            <v>Yes</v>
          </cell>
          <cell r="X636" t="str">
            <v>No</v>
          </cell>
          <cell r="Y636" t="str">
            <v>No</v>
          </cell>
          <cell r="AA636" t="str">
            <v>?</v>
          </cell>
          <cell r="AC636">
            <v>62.5</v>
          </cell>
          <cell r="AD636">
            <v>11.33</v>
          </cell>
          <cell r="AE636">
            <v>15.914927163084201</v>
          </cell>
          <cell r="AF636">
            <v>21.24975465</v>
          </cell>
        </row>
        <row r="637">
          <cell r="C637" t="str">
            <v>India</v>
          </cell>
          <cell r="D637" t="str">
            <v>MTNL [India]</v>
          </cell>
          <cell r="E637" t="str">
            <v>ADSL</v>
          </cell>
          <cell r="F637" t="str">
            <v>TriB Delight 850 combo plan</v>
          </cell>
          <cell r="H637">
            <v>4</v>
          </cell>
          <cell r="I637" t="str">
            <v>Mbps</v>
          </cell>
          <cell r="J637">
            <v>4</v>
          </cell>
          <cell r="K637">
            <v>512</v>
          </cell>
          <cell r="L637" t="str">
            <v>Kbps</v>
          </cell>
          <cell r="M637">
            <v>10</v>
          </cell>
          <cell r="N637" t="str">
            <v>GB</v>
          </cell>
          <cell r="O637">
            <v>10</v>
          </cell>
          <cell r="P637" t="str">
            <v>INR</v>
          </cell>
          <cell r="Q637">
            <v>300</v>
          </cell>
          <cell r="R637">
            <v>300</v>
          </cell>
          <cell r="S637">
            <v>850</v>
          </cell>
          <cell r="W637" t="str">
            <v>Yes</v>
          </cell>
          <cell r="X637" t="str">
            <v>No</v>
          </cell>
          <cell r="Y637" t="str">
            <v>No</v>
          </cell>
          <cell r="AA637" t="str">
            <v>?</v>
          </cell>
          <cell r="AC637">
            <v>62.5</v>
          </cell>
          <cell r="AD637">
            <v>13.6</v>
          </cell>
          <cell r="AE637">
            <v>15.914927163084201</v>
          </cell>
          <cell r="AF637">
            <v>21.24975465</v>
          </cell>
        </row>
        <row r="638">
          <cell r="C638" t="str">
            <v>India</v>
          </cell>
          <cell r="D638" t="str">
            <v>MTNL [India]</v>
          </cell>
          <cell r="E638" t="str">
            <v>ADSL</v>
          </cell>
          <cell r="F638" t="str">
            <v>TriB Delight 850 combo Annual</v>
          </cell>
          <cell r="H638">
            <v>4</v>
          </cell>
          <cell r="I638" t="str">
            <v>Mbps</v>
          </cell>
          <cell r="J638">
            <v>4</v>
          </cell>
          <cell r="K638">
            <v>512</v>
          </cell>
          <cell r="L638" t="str">
            <v>Kbps</v>
          </cell>
          <cell r="M638">
            <v>10</v>
          </cell>
          <cell r="N638" t="str">
            <v>GB</v>
          </cell>
          <cell r="O638">
            <v>10</v>
          </cell>
          <cell r="P638" t="str">
            <v>INR</v>
          </cell>
          <cell r="Q638">
            <v>300</v>
          </cell>
          <cell r="R638">
            <v>300</v>
          </cell>
          <cell r="S638">
            <v>708.33</v>
          </cell>
          <cell r="V638">
            <v>12</v>
          </cell>
          <cell r="W638" t="str">
            <v>Yes</v>
          </cell>
          <cell r="X638" t="str">
            <v>No</v>
          </cell>
          <cell r="Y638" t="str">
            <v>No</v>
          </cell>
          <cell r="AA638" t="str">
            <v>?</v>
          </cell>
          <cell r="AC638">
            <v>62.5</v>
          </cell>
          <cell r="AD638">
            <v>11.33</v>
          </cell>
          <cell r="AE638">
            <v>15.914927163084201</v>
          </cell>
          <cell r="AF638">
            <v>21.24975465</v>
          </cell>
        </row>
        <row r="639">
          <cell r="C639" t="str">
            <v>India</v>
          </cell>
          <cell r="D639" t="str">
            <v>MTNL [India]</v>
          </cell>
          <cell r="E639" t="str">
            <v>FTTH</v>
          </cell>
          <cell r="F639" t="str">
            <v>FTH Delight 740</v>
          </cell>
          <cell r="H639">
            <v>10</v>
          </cell>
          <cell r="I639" t="str">
            <v>Mbps</v>
          </cell>
          <cell r="J639">
            <v>10</v>
          </cell>
          <cell r="K639">
            <v>1</v>
          </cell>
          <cell r="L639" t="str">
            <v>Mbps</v>
          </cell>
          <cell r="M639">
            <v>10</v>
          </cell>
          <cell r="N639" t="str">
            <v>GB</v>
          </cell>
          <cell r="O639">
            <v>10</v>
          </cell>
          <cell r="P639" t="str">
            <v>INR</v>
          </cell>
          <cell r="Q639">
            <v>500</v>
          </cell>
          <cell r="R639">
            <v>0</v>
          </cell>
          <cell r="S639">
            <v>740</v>
          </cell>
          <cell r="V639">
            <v>1</v>
          </cell>
          <cell r="W639" t="str">
            <v>No</v>
          </cell>
          <cell r="X639" t="str">
            <v>No</v>
          </cell>
          <cell r="Y639" t="str">
            <v>No</v>
          </cell>
          <cell r="AA639" t="str">
            <v>No</v>
          </cell>
          <cell r="AB639">
            <v>0.1236</v>
          </cell>
          <cell r="AC639">
            <v>62.5</v>
          </cell>
          <cell r="AD639">
            <v>11.84</v>
          </cell>
          <cell r="AE639">
            <v>15.914927163084201</v>
          </cell>
          <cell r="AF639">
            <v>21.24975465</v>
          </cell>
        </row>
        <row r="640">
          <cell r="C640" t="str">
            <v>India</v>
          </cell>
          <cell r="D640" t="str">
            <v>MTNL [India]</v>
          </cell>
          <cell r="E640" t="str">
            <v>FTTH</v>
          </cell>
          <cell r="F640" t="str">
            <v>FTH-690</v>
          </cell>
          <cell r="H640">
            <v>10</v>
          </cell>
          <cell r="I640" t="str">
            <v>Mbps</v>
          </cell>
          <cell r="J640">
            <v>10</v>
          </cell>
          <cell r="K640">
            <v>1</v>
          </cell>
          <cell r="L640" t="str">
            <v>Mbps</v>
          </cell>
          <cell r="M640">
            <v>7</v>
          </cell>
          <cell r="N640" t="str">
            <v>GB</v>
          </cell>
          <cell r="O640">
            <v>7</v>
          </cell>
          <cell r="P640" t="str">
            <v>INR</v>
          </cell>
          <cell r="Q640">
            <v>500</v>
          </cell>
          <cell r="R640">
            <v>0</v>
          </cell>
          <cell r="S640">
            <v>690</v>
          </cell>
          <cell r="V640">
            <v>1</v>
          </cell>
          <cell r="W640" t="str">
            <v>No</v>
          </cell>
          <cell r="X640" t="str">
            <v>No</v>
          </cell>
          <cell r="Y640" t="str">
            <v>No</v>
          </cell>
          <cell r="AA640" t="str">
            <v>No</v>
          </cell>
          <cell r="AB640">
            <v>0.1236</v>
          </cell>
          <cell r="AC640">
            <v>62.5</v>
          </cell>
          <cell r="AD640">
            <v>11.04</v>
          </cell>
          <cell r="AE640">
            <v>15.914927163084201</v>
          </cell>
          <cell r="AF640">
            <v>21.24975465</v>
          </cell>
        </row>
        <row r="641">
          <cell r="C641" t="str">
            <v>India</v>
          </cell>
          <cell r="D641" t="str">
            <v>MTNL [India]</v>
          </cell>
          <cell r="E641" t="str">
            <v>FTTH</v>
          </cell>
          <cell r="F641" t="str">
            <v>FTH-790</v>
          </cell>
          <cell r="H641">
            <v>10</v>
          </cell>
          <cell r="I641" t="str">
            <v>Mbps</v>
          </cell>
          <cell r="J641">
            <v>10</v>
          </cell>
          <cell r="K641">
            <v>1</v>
          </cell>
          <cell r="L641" t="str">
            <v>Mbps</v>
          </cell>
          <cell r="M641">
            <v>12</v>
          </cell>
          <cell r="N641" t="str">
            <v>GB</v>
          </cell>
          <cell r="O641">
            <v>12</v>
          </cell>
          <cell r="P641" t="str">
            <v>INR</v>
          </cell>
          <cell r="Q641">
            <v>500</v>
          </cell>
          <cell r="R641">
            <v>0</v>
          </cell>
          <cell r="S641">
            <v>790</v>
          </cell>
          <cell r="V641">
            <v>1</v>
          </cell>
          <cell r="W641" t="str">
            <v>No</v>
          </cell>
          <cell r="X641" t="str">
            <v>No</v>
          </cell>
          <cell r="Y641" t="str">
            <v>No</v>
          </cell>
          <cell r="AA641" t="str">
            <v>No</v>
          </cell>
          <cell r="AB641">
            <v>0.1236</v>
          </cell>
          <cell r="AC641">
            <v>62.5</v>
          </cell>
          <cell r="AD641">
            <v>12.64</v>
          </cell>
          <cell r="AE641">
            <v>15.914927163084201</v>
          </cell>
          <cell r="AF641">
            <v>21.24975465</v>
          </cell>
        </row>
        <row r="642">
          <cell r="C642" t="str">
            <v>India</v>
          </cell>
          <cell r="D642" t="str">
            <v>MTNL [India]</v>
          </cell>
          <cell r="E642" t="str">
            <v>FTTH</v>
          </cell>
          <cell r="F642" t="str">
            <v>FTH-990</v>
          </cell>
          <cell r="H642">
            <v>10</v>
          </cell>
          <cell r="I642" t="str">
            <v>Mbps</v>
          </cell>
          <cell r="J642">
            <v>10</v>
          </cell>
          <cell r="K642">
            <v>1</v>
          </cell>
          <cell r="L642" t="str">
            <v>Mbps</v>
          </cell>
          <cell r="M642">
            <v>20</v>
          </cell>
          <cell r="N642" t="str">
            <v>GB</v>
          </cell>
          <cell r="O642">
            <v>20</v>
          </cell>
          <cell r="P642" t="str">
            <v>INR</v>
          </cell>
          <cell r="Q642">
            <v>500</v>
          </cell>
          <cell r="R642">
            <v>0</v>
          </cell>
          <cell r="S642">
            <v>990</v>
          </cell>
          <cell r="V642">
            <v>1</v>
          </cell>
          <cell r="W642" t="str">
            <v>No</v>
          </cell>
          <cell r="X642" t="str">
            <v>No</v>
          </cell>
          <cell r="Y642" t="str">
            <v>No</v>
          </cell>
          <cell r="AA642" t="str">
            <v>No</v>
          </cell>
          <cell r="AB642">
            <v>0.1236</v>
          </cell>
          <cell r="AC642">
            <v>62.5</v>
          </cell>
          <cell r="AD642">
            <v>15.84</v>
          </cell>
          <cell r="AE642">
            <v>15.914927163084201</v>
          </cell>
          <cell r="AF642">
            <v>21.24975465</v>
          </cell>
        </row>
        <row r="643">
          <cell r="C643" t="str">
            <v>India</v>
          </cell>
          <cell r="D643" t="str">
            <v>MTNL [India]</v>
          </cell>
          <cell r="E643" t="str">
            <v>FTTH</v>
          </cell>
          <cell r="F643" t="str">
            <v>FTH-1290</v>
          </cell>
          <cell r="H643">
            <v>10</v>
          </cell>
          <cell r="I643" t="str">
            <v>Mbps</v>
          </cell>
          <cell r="J643">
            <v>10</v>
          </cell>
          <cell r="K643">
            <v>1</v>
          </cell>
          <cell r="L643" t="str">
            <v>Mbps</v>
          </cell>
          <cell r="M643">
            <v>40</v>
          </cell>
          <cell r="N643" t="str">
            <v>GB</v>
          </cell>
          <cell r="O643">
            <v>40</v>
          </cell>
          <cell r="P643" t="str">
            <v>INR</v>
          </cell>
          <cell r="Q643">
            <v>500</v>
          </cell>
          <cell r="R643">
            <v>0</v>
          </cell>
          <cell r="S643">
            <v>1290</v>
          </cell>
          <cell r="V643">
            <v>1</v>
          </cell>
          <cell r="W643" t="str">
            <v>No</v>
          </cell>
          <cell r="X643" t="str">
            <v>No</v>
          </cell>
          <cell r="Y643" t="str">
            <v>No</v>
          </cell>
          <cell r="AA643" t="str">
            <v>No</v>
          </cell>
          <cell r="AB643">
            <v>0.1236</v>
          </cell>
          <cell r="AC643">
            <v>62.5</v>
          </cell>
          <cell r="AD643">
            <v>20.64</v>
          </cell>
          <cell r="AE643">
            <v>15.914927163084201</v>
          </cell>
          <cell r="AF643">
            <v>21.24975465</v>
          </cell>
        </row>
        <row r="644">
          <cell r="C644" t="str">
            <v>India</v>
          </cell>
          <cell r="D644" t="str">
            <v>MTNL [India]</v>
          </cell>
          <cell r="E644" t="str">
            <v>FTTH</v>
          </cell>
          <cell r="F644" t="str">
            <v>FTH-1990</v>
          </cell>
          <cell r="H644">
            <v>10</v>
          </cell>
          <cell r="I644" t="str">
            <v>Mbps</v>
          </cell>
          <cell r="J644">
            <v>10</v>
          </cell>
          <cell r="K644">
            <v>1</v>
          </cell>
          <cell r="L644" t="str">
            <v>Mbps</v>
          </cell>
          <cell r="M644">
            <v>80</v>
          </cell>
          <cell r="N644" t="str">
            <v>GB</v>
          </cell>
          <cell r="O644">
            <v>80</v>
          </cell>
          <cell r="P644" t="str">
            <v>INR</v>
          </cell>
          <cell r="Q644">
            <v>500</v>
          </cell>
          <cell r="R644">
            <v>0</v>
          </cell>
          <cell r="S644">
            <v>1990</v>
          </cell>
          <cell r="V644">
            <v>1</v>
          </cell>
          <cell r="W644" t="str">
            <v>No</v>
          </cell>
          <cell r="X644" t="str">
            <v>No</v>
          </cell>
          <cell r="Y644" t="str">
            <v>No</v>
          </cell>
          <cell r="AA644" t="str">
            <v>No</v>
          </cell>
          <cell r="AB644">
            <v>0.1236</v>
          </cell>
          <cell r="AC644">
            <v>62.5</v>
          </cell>
          <cell r="AD644">
            <v>31.84</v>
          </cell>
          <cell r="AE644">
            <v>15.914927163084201</v>
          </cell>
          <cell r="AF644">
            <v>21.24975465</v>
          </cell>
        </row>
        <row r="645">
          <cell r="C645" t="str">
            <v>India</v>
          </cell>
          <cell r="D645" t="str">
            <v>MTNL [India]</v>
          </cell>
          <cell r="E645" t="str">
            <v>FTTH</v>
          </cell>
          <cell r="F645" t="str">
            <v>FTH-2990</v>
          </cell>
          <cell r="H645">
            <v>10</v>
          </cell>
          <cell r="I645" t="str">
            <v>Mbps</v>
          </cell>
          <cell r="J645">
            <v>10</v>
          </cell>
          <cell r="K645">
            <v>1</v>
          </cell>
          <cell r="L645" t="str">
            <v>Mbps</v>
          </cell>
          <cell r="M645">
            <v>120</v>
          </cell>
          <cell r="N645" t="str">
            <v>GB</v>
          </cell>
          <cell r="O645">
            <v>120</v>
          </cell>
          <cell r="P645" t="str">
            <v>INR</v>
          </cell>
          <cell r="Q645">
            <v>500</v>
          </cell>
          <cell r="R645">
            <v>0</v>
          </cell>
          <cell r="S645">
            <v>2990</v>
          </cell>
          <cell r="V645">
            <v>1</v>
          </cell>
          <cell r="W645" t="str">
            <v>No</v>
          </cell>
          <cell r="X645" t="str">
            <v>No</v>
          </cell>
          <cell r="Y645" t="str">
            <v>No</v>
          </cell>
          <cell r="AA645" t="str">
            <v>No</v>
          </cell>
          <cell r="AB645">
            <v>0.1236</v>
          </cell>
          <cell r="AC645">
            <v>62.5</v>
          </cell>
          <cell r="AD645">
            <v>47.84</v>
          </cell>
          <cell r="AE645">
            <v>15.914927163084201</v>
          </cell>
          <cell r="AF645">
            <v>21.24975465</v>
          </cell>
        </row>
        <row r="646">
          <cell r="C646" t="str">
            <v>India</v>
          </cell>
          <cell r="D646" t="str">
            <v>MTNL [India]</v>
          </cell>
          <cell r="E646" t="str">
            <v>FTTH</v>
          </cell>
          <cell r="F646" t="str">
            <v>FTH-4990</v>
          </cell>
          <cell r="H646">
            <v>10</v>
          </cell>
          <cell r="I646" t="str">
            <v>Mbps</v>
          </cell>
          <cell r="J646">
            <v>10</v>
          </cell>
          <cell r="K646">
            <v>1</v>
          </cell>
          <cell r="L646" t="str">
            <v>Mbps</v>
          </cell>
          <cell r="M646">
            <v>250</v>
          </cell>
          <cell r="N646" t="str">
            <v>GB</v>
          </cell>
          <cell r="O646">
            <v>250</v>
          </cell>
          <cell r="P646" t="str">
            <v>INR</v>
          </cell>
          <cell r="Q646">
            <v>500</v>
          </cell>
          <cell r="R646">
            <v>0</v>
          </cell>
          <cell r="S646">
            <v>4990</v>
          </cell>
          <cell r="V646">
            <v>1</v>
          </cell>
          <cell r="W646" t="str">
            <v>No</v>
          </cell>
          <cell r="X646" t="str">
            <v>No</v>
          </cell>
          <cell r="Y646" t="str">
            <v>No</v>
          </cell>
          <cell r="AA646" t="str">
            <v>No</v>
          </cell>
          <cell r="AB646">
            <v>0.1236</v>
          </cell>
          <cell r="AC646">
            <v>62.5</v>
          </cell>
          <cell r="AD646">
            <v>79.84</v>
          </cell>
          <cell r="AE646">
            <v>15.914927163084201</v>
          </cell>
          <cell r="AF646">
            <v>21.24975465</v>
          </cell>
        </row>
        <row r="647">
          <cell r="C647" t="str">
            <v>Indonesia</v>
          </cell>
          <cell r="D647" t="str">
            <v>First Media [Indonesia]</v>
          </cell>
          <cell r="E647" t="str">
            <v>Cable</v>
          </cell>
          <cell r="F647" t="str">
            <v>FastNet Express</v>
          </cell>
          <cell r="G647" t="str">
            <v>Up to</v>
          </cell>
          <cell r="H647">
            <v>6</v>
          </cell>
          <cell r="I647" t="str">
            <v>Mbps</v>
          </cell>
          <cell r="J647">
            <v>6</v>
          </cell>
          <cell r="P647" t="str">
            <v>IDR</v>
          </cell>
          <cell r="Q647">
            <v>200000</v>
          </cell>
          <cell r="R647">
            <v>0</v>
          </cell>
          <cell r="S647">
            <v>379000</v>
          </cell>
          <cell r="W647" t="str">
            <v>No</v>
          </cell>
          <cell r="X647" t="str">
            <v>No</v>
          </cell>
          <cell r="Y647" t="str">
            <v>No</v>
          </cell>
          <cell r="AA647" t="str">
            <v>No</v>
          </cell>
          <cell r="AB647">
            <v>0.1</v>
          </cell>
          <cell r="AC647">
            <v>11475</v>
          </cell>
          <cell r="AD647">
            <v>33.03</v>
          </cell>
          <cell r="AE647">
            <v>3705.0390212750199</v>
          </cell>
          <cell r="AF647">
            <v>6847.4669780000004</v>
          </cell>
        </row>
        <row r="648">
          <cell r="C648" t="str">
            <v>Indonesia</v>
          </cell>
          <cell r="D648" t="str">
            <v>First Media [Indonesia]</v>
          </cell>
          <cell r="E648" t="str">
            <v>Cable</v>
          </cell>
          <cell r="F648" t="str">
            <v>FastNet Premium</v>
          </cell>
          <cell r="G648" t="str">
            <v>Up to</v>
          </cell>
          <cell r="H648">
            <v>12</v>
          </cell>
          <cell r="I648" t="str">
            <v>Mbps</v>
          </cell>
          <cell r="J648">
            <v>12</v>
          </cell>
          <cell r="P648" t="str">
            <v>IDR</v>
          </cell>
          <cell r="Q648">
            <v>200000</v>
          </cell>
          <cell r="R648">
            <v>0</v>
          </cell>
          <cell r="S648">
            <v>719000</v>
          </cell>
          <cell r="W648" t="str">
            <v>No</v>
          </cell>
          <cell r="X648" t="str">
            <v>No</v>
          </cell>
          <cell r="Y648" t="str">
            <v>No</v>
          </cell>
          <cell r="AA648" t="str">
            <v>No</v>
          </cell>
          <cell r="AB648">
            <v>0.1</v>
          </cell>
          <cell r="AC648">
            <v>11475</v>
          </cell>
          <cell r="AD648">
            <v>62.66</v>
          </cell>
          <cell r="AE648">
            <v>3705.0390212750199</v>
          </cell>
          <cell r="AF648">
            <v>6847.4669780000004</v>
          </cell>
        </row>
        <row r="649">
          <cell r="C649" t="str">
            <v>Indonesia</v>
          </cell>
          <cell r="D649" t="str">
            <v>First Media [Indonesia]</v>
          </cell>
          <cell r="E649" t="str">
            <v>Cable</v>
          </cell>
          <cell r="F649" t="str">
            <v>FastNet Ultimate</v>
          </cell>
          <cell r="G649" t="str">
            <v>Up to</v>
          </cell>
          <cell r="H649">
            <v>30</v>
          </cell>
          <cell r="I649" t="str">
            <v>Mbps</v>
          </cell>
          <cell r="J649">
            <v>30</v>
          </cell>
          <cell r="P649" t="str">
            <v>IDR</v>
          </cell>
          <cell r="Q649">
            <v>200000</v>
          </cell>
          <cell r="R649">
            <v>0</v>
          </cell>
          <cell r="S649">
            <v>2055000</v>
          </cell>
          <cell r="W649" t="str">
            <v>No</v>
          </cell>
          <cell r="X649" t="str">
            <v>No</v>
          </cell>
          <cell r="Y649" t="str">
            <v>No</v>
          </cell>
          <cell r="AA649" t="str">
            <v>No</v>
          </cell>
          <cell r="AB649">
            <v>0.1</v>
          </cell>
          <cell r="AC649">
            <v>11475</v>
          </cell>
          <cell r="AD649">
            <v>179.08</v>
          </cell>
          <cell r="AE649">
            <v>3705.0390212750199</v>
          </cell>
          <cell r="AF649">
            <v>6847.4669780000004</v>
          </cell>
        </row>
        <row r="650">
          <cell r="C650" t="str">
            <v>Indonesia</v>
          </cell>
          <cell r="D650" t="str">
            <v>Indosat Mega Media  [Indonesia]</v>
          </cell>
          <cell r="E650" t="str">
            <v>Cable</v>
          </cell>
          <cell r="F650" t="str">
            <v>Internet Cable via HFC IM2 Jakarta and Surabaya</v>
          </cell>
          <cell r="G650" t="str">
            <v>Up to</v>
          </cell>
          <cell r="H650">
            <v>512</v>
          </cell>
          <cell r="I650" t="str">
            <v>Kbps</v>
          </cell>
          <cell r="J650">
            <v>0.51200000000000001</v>
          </cell>
          <cell r="P650" t="str">
            <v>IDR</v>
          </cell>
          <cell r="Q650">
            <v>300000</v>
          </cell>
          <cell r="R650" t="str">
            <v>?</v>
          </cell>
          <cell r="S650">
            <v>350000</v>
          </cell>
          <cell r="W650" t="str">
            <v>No</v>
          </cell>
          <cell r="X650" t="str">
            <v>No</v>
          </cell>
          <cell r="Y650" t="str">
            <v>No</v>
          </cell>
          <cell r="AA650" t="str">
            <v>No</v>
          </cell>
          <cell r="AB650">
            <v>0.1</v>
          </cell>
          <cell r="AC650">
            <v>11475</v>
          </cell>
          <cell r="AD650">
            <v>30.5</v>
          </cell>
          <cell r="AE650">
            <v>3705.0390212750199</v>
          </cell>
          <cell r="AF650">
            <v>6847.4669780000004</v>
          </cell>
        </row>
        <row r="651">
          <cell r="C651" t="str">
            <v>Indonesia</v>
          </cell>
          <cell r="D651" t="str">
            <v>Indosat Mega Media  [Indonesia]</v>
          </cell>
          <cell r="E651" t="str">
            <v>Cable</v>
          </cell>
          <cell r="F651" t="str">
            <v>Internet Cable via HFC IM2 Jakarta and Surabaya</v>
          </cell>
          <cell r="G651" t="str">
            <v>Up to</v>
          </cell>
          <cell r="H651">
            <v>1024</v>
          </cell>
          <cell r="I651" t="str">
            <v>Kbps</v>
          </cell>
          <cell r="J651">
            <v>1.024</v>
          </cell>
          <cell r="P651" t="str">
            <v>IDR</v>
          </cell>
          <cell r="Q651">
            <v>300000</v>
          </cell>
          <cell r="R651">
            <v>0</v>
          </cell>
          <cell r="S651">
            <v>500000</v>
          </cell>
          <cell r="W651" t="str">
            <v>No</v>
          </cell>
          <cell r="X651" t="str">
            <v>No</v>
          </cell>
          <cell r="Y651" t="str">
            <v>No</v>
          </cell>
          <cell r="AA651" t="str">
            <v>No</v>
          </cell>
          <cell r="AB651">
            <v>0.1</v>
          </cell>
          <cell r="AC651">
            <v>11475</v>
          </cell>
          <cell r="AD651">
            <v>43.57</v>
          </cell>
          <cell r="AE651">
            <v>3705.0390212750199</v>
          </cell>
          <cell r="AF651">
            <v>6847.4669780000004</v>
          </cell>
        </row>
        <row r="652">
          <cell r="C652" t="str">
            <v>Indonesia</v>
          </cell>
          <cell r="D652" t="str">
            <v>Indosat Mega Media  [Indonesia]</v>
          </cell>
          <cell r="E652" t="str">
            <v>Cable</v>
          </cell>
          <cell r="F652" t="str">
            <v>Internet Cable via HFC IM2 Jakarta and Surabaya</v>
          </cell>
          <cell r="G652" t="str">
            <v>Up to</v>
          </cell>
          <cell r="H652">
            <v>384</v>
          </cell>
          <cell r="I652" t="str">
            <v>Kbps</v>
          </cell>
          <cell r="J652">
            <v>0.38400000000000001</v>
          </cell>
          <cell r="P652" t="str">
            <v>IDR</v>
          </cell>
          <cell r="Q652">
            <v>300000</v>
          </cell>
          <cell r="R652" t="str">
            <v>?</v>
          </cell>
          <cell r="S652">
            <v>200000</v>
          </cell>
          <cell r="W652" t="str">
            <v>No</v>
          </cell>
          <cell r="X652" t="str">
            <v>No</v>
          </cell>
          <cell r="Y652" t="str">
            <v>No</v>
          </cell>
          <cell r="AA652" t="str">
            <v>No</v>
          </cell>
          <cell r="AB652">
            <v>0.1</v>
          </cell>
          <cell r="AC652">
            <v>11475</v>
          </cell>
          <cell r="AD652">
            <v>17.43</v>
          </cell>
          <cell r="AE652">
            <v>3705.0390212750199</v>
          </cell>
          <cell r="AF652">
            <v>6847.4669780000004</v>
          </cell>
        </row>
        <row r="653">
          <cell r="C653" t="str">
            <v>Indonesia</v>
          </cell>
          <cell r="D653" t="str">
            <v>Indosat Mega Media  [Indonesia]</v>
          </cell>
          <cell r="E653" t="str">
            <v>Cable</v>
          </cell>
          <cell r="F653" t="str">
            <v>First Media (Coverage Jakarta)</v>
          </cell>
          <cell r="G653" t="str">
            <v>Up to</v>
          </cell>
          <cell r="H653">
            <v>64</v>
          </cell>
          <cell r="I653" t="str">
            <v>Kbps</v>
          </cell>
          <cell r="J653">
            <v>6.4000000000000001E-2</v>
          </cell>
          <cell r="P653" t="str">
            <v>IDR</v>
          </cell>
          <cell r="Q653">
            <v>200000</v>
          </cell>
          <cell r="R653" t="str">
            <v>?</v>
          </cell>
          <cell r="S653">
            <v>500000</v>
          </cell>
          <cell r="W653" t="str">
            <v>No</v>
          </cell>
          <cell r="X653" t="str">
            <v>No</v>
          </cell>
          <cell r="Y653" t="str">
            <v>No</v>
          </cell>
          <cell r="AA653" t="str">
            <v>No</v>
          </cell>
          <cell r="AB653">
            <v>0.1</v>
          </cell>
          <cell r="AC653">
            <v>11475</v>
          </cell>
          <cell r="AD653">
            <v>43.57</v>
          </cell>
          <cell r="AE653">
            <v>3705.0390212750199</v>
          </cell>
          <cell r="AF653">
            <v>6847.4669780000004</v>
          </cell>
        </row>
        <row r="654">
          <cell r="C654" t="str">
            <v>Indonesia</v>
          </cell>
          <cell r="D654" t="str">
            <v>Indosat Mega Media  [Indonesia]</v>
          </cell>
          <cell r="E654" t="str">
            <v>Cable</v>
          </cell>
          <cell r="F654" t="str">
            <v>First Media (Coverage Jakarta)</v>
          </cell>
          <cell r="G654" t="str">
            <v>Up to</v>
          </cell>
          <cell r="H654">
            <v>128</v>
          </cell>
          <cell r="I654" t="str">
            <v>Kbps</v>
          </cell>
          <cell r="J654">
            <v>0.128</v>
          </cell>
          <cell r="P654" t="str">
            <v>IDR</v>
          </cell>
          <cell r="Q654">
            <v>300000</v>
          </cell>
          <cell r="R654" t="str">
            <v>?</v>
          </cell>
          <cell r="S654">
            <v>1200000</v>
          </cell>
          <cell r="W654" t="str">
            <v>No</v>
          </cell>
          <cell r="X654" t="str">
            <v>No</v>
          </cell>
          <cell r="Y654" t="str">
            <v>No</v>
          </cell>
          <cell r="AA654" t="str">
            <v>No</v>
          </cell>
          <cell r="AB654">
            <v>0.1</v>
          </cell>
          <cell r="AC654">
            <v>11475</v>
          </cell>
          <cell r="AD654">
            <v>104.58</v>
          </cell>
          <cell r="AE654">
            <v>3705.0390212750199</v>
          </cell>
          <cell r="AF654">
            <v>6847.4669780000004</v>
          </cell>
        </row>
        <row r="655">
          <cell r="C655" t="str">
            <v>Indonesia</v>
          </cell>
          <cell r="D655" t="str">
            <v>Indosat Mega Media  [Indonesia]</v>
          </cell>
          <cell r="E655" t="str">
            <v>Cable</v>
          </cell>
          <cell r="F655" t="str">
            <v>Megavision (Coverage Bandung &amp; Bogor)</v>
          </cell>
          <cell r="G655" t="str">
            <v>Up to</v>
          </cell>
          <cell r="H655">
            <v>256</v>
          </cell>
          <cell r="I655" t="str">
            <v>Kbps</v>
          </cell>
          <cell r="J655">
            <v>0.25600000000000001</v>
          </cell>
          <cell r="P655" t="str">
            <v>IDR</v>
          </cell>
          <cell r="Q655">
            <v>250000</v>
          </cell>
          <cell r="R655" t="str">
            <v>?</v>
          </cell>
          <cell r="S655">
            <v>250000</v>
          </cell>
          <cell r="W655" t="str">
            <v>No</v>
          </cell>
          <cell r="X655" t="str">
            <v>No</v>
          </cell>
          <cell r="Y655" t="str">
            <v>No</v>
          </cell>
          <cell r="AA655" t="str">
            <v>No</v>
          </cell>
          <cell r="AB655">
            <v>0.1</v>
          </cell>
          <cell r="AC655">
            <v>11475</v>
          </cell>
          <cell r="AD655">
            <v>21.79</v>
          </cell>
          <cell r="AE655">
            <v>3705.0390212750199</v>
          </cell>
          <cell r="AF655">
            <v>6847.4669780000004</v>
          </cell>
        </row>
        <row r="656">
          <cell r="C656" t="str">
            <v>Indonesia</v>
          </cell>
          <cell r="D656" t="str">
            <v>Indosat Mega Media  [Indonesia]</v>
          </cell>
          <cell r="E656" t="str">
            <v>Cable</v>
          </cell>
          <cell r="F656" t="str">
            <v>Megavision (Coverage Bandung &amp; Bogor)</v>
          </cell>
          <cell r="G656" t="str">
            <v>Up to</v>
          </cell>
          <cell r="H656">
            <v>512</v>
          </cell>
          <cell r="I656" t="str">
            <v>Kbps</v>
          </cell>
          <cell r="J656">
            <v>0.51200000000000001</v>
          </cell>
          <cell r="P656" t="str">
            <v>IDR</v>
          </cell>
          <cell r="Q656">
            <v>250000</v>
          </cell>
          <cell r="R656" t="str">
            <v>?</v>
          </cell>
          <cell r="S656">
            <v>350000</v>
          </cell>
          <cell r="W656" t="str">
            <v>No</v>
          </cell>
          <cell r="X656" t="str">
            <v>No</v>
          </cell>
          <cell r="Y656" t="str">
            <v>No</v>
          </cell>
          <cell r="AA656" t="str">
            <v>No</v>
          </cell>
          <cell r="AB656">
            <v>0.1</v>
          </cell>
          <cell r="AC656">
            <v>11475</v>
          </cell>
          <cell r="AD656">
            <v>30.5</v>
          </cell>
          <cell r="AE656">
            <v>3705.0390212750199</v>
          </cell>
          <cell r="AF656">
            <v>6847.4669780000004</v>
          </cell>
        </row>
        <row r="657">
          <cell r="C657" t="str">
            <v>Indonesia</v>
          </cell>
          <cell r="D657" t="str">
            <v>Indosat Mega Media  [Indonesia]</v>
          </cell>
          <cell r="E657" t="str">
            <v>Cable</v>
          </cell>
          <cell r="F657" t="str">
            <v>Megavision (Coverage Bandung &amp; Bogor)</v>
          </cell>
          <cell r="G657" t="str">
            <v>Up to</v>
          </cell>
          <cell r="H657">
            <v>1024</v>
          </cell>
          <cell r="I657" t="str">
            <v>Kbps</v>
          </cell>
          <cell r="J657">
            <v>1.024</v>
          </cell>
          <cell r="P657" t="str">
            <v>IDR</v>
          </cell>
          <cell r="Q657">
            <v>0</v>
          </cell>
          <cell r="R657">
            <v>0</v>
          </cell>
          <cell r="S657">
            <v>500000</v>
          </cell>
          <cell r="W657" t="str">
            <v>No</v>
          </cell>
          <cell r="X657" t="str">
            <v>No</v>
          </cell>
          <cell r="Y657" t="str">
            <v>No</v>
          </cell>
          <cell r="AA657" t="str">
            <v>No</v>
          </cell>
          <cell r="AB657">
            <v>0.1</v>
          </cell>
          <cell r="AC657">
            <v>11475</v>
          </cell>
          <cell r="AD657">
            <v>43.57</v>
          </cell>
          <cell r="AE657">
            <v>3705.0390212750199</v>
          </cell>
          <cell r="AF657">
            <v>6847.4669780000004</v>
          </cell>
        </row>
        <row r="658">
          <cell r="C658" t="str">
            <v>Indonesia</v>
          </cell>
          <cell r="D658" t="str">
            <v>Indosat Mega Media  [Indonesia]</v>
          </cell>
          <cell r="E658" t="str">
            <v>Cable</v>
          </cell>
          <cell r="F658" t="str">
            <v>Beautiful Jasmine Ruci HFC (HFC Ruci Melati Indah)</v>
          </cell>
          <cell r="G658" t="str">
            <v>Up to</v>
          </cell>
          <cell r="H658">
            <v>256</v>
          </cell>
          <cell r="I658" t="str">
            <v>Kbps</v>
          </cell>
          <cell r="J658">
            <v>0.25600000000000001</v>
          </cell>
          <cell r="P658" t="str">
            <v>IDR</v>
          </cell>
          <cell r="Q658" t="str">
            <v>?</v>
          </cell>
          <cell r="R658" t="str">
            <v>?</v>
          </cell>
          <cell r="S658">
            <v>250000</v>
          </cell>
          <cell r="W658" t="str">
            <v>No</v>
          </cell>
          <cell r="X658" t="str">
            <v>No</v>
          </cell>
          <cell r="Y658" t="str">
            <v>No</v>
          </cell>
          <cell r="AA658" t="str">
            <v>No</v>
          </cell>
          <cell r="AB658">
            <v>0.1</v>
          </cell>
          <cell r="AC658">
            <v>11475</v>
          </cell>
          <cell r="AD658">
            <v>21.79</v>
          </cell>
          <cell r="AE658">
            <v>3705.0390212750199</v>
          </cell>
          <cell r="AF658">
            <v>6847.4669780000004</v>
          </cell>
        </row>
        <row r="659">
          <cell r="C659" t="str">
            <v>Indonesia</v>
          </cell>
          <cell r="D659" t="str">
            <v>Indosat Mega Media  [Indonesia]</v>
          </cell>
          <cell r="E659" t="str">
            <v>Cable</v>
          </cell>
          <cell r="F659" t="str">
            <v>Beautiful Jasmine Ruci HFC (HFC Ruci Melati Indah)</v>
          </cell>
          <cell r="G659" t="str">
            <v>Up to</v>
          </cell>
          <cell r="H659">
            <v>512</v>
          </cell>
          <cell r="I659" t="str">
            <v>Kbps</v>
          </cell>
          <cell r="J659">
            <v>0.51200000000000001</v>
          </cell>
          <cell r="P659" t="str">
            <v>IDR</v>
          </cell>
          <cell r="Q659" t="str">
            <v>?</v>
          </cell>
          <cell r="R659" t="str">
            <v>?</v>
          </cell>
          <cell r="S659">
            <v>350000</v>
          </cell>
          <cell r="W659" t="str">
            <v>No</v>
          </cell>
          <cell r="X659" t="str">
            <v>No</v>
          </cell>
          <cell r="Y659" t="str">
            <v>No</v>
          </cell>
          <cell r="AA659" t="str">
            <v>No</v>
          </cell>
          <cell r="AB659">
            <v>0.1</v>
          </cell>
          <cell r="AC659">
            <v>11475</v>
          </cell>
          <cell r="AD659">
            <v>30.5</v>
          </cell>
          <cell r="AE659">
            <v>3705.0390212750199</v>
          </cell>
          <cell r="AF659">
            <v>6847.4669780000004</v>
          </cell>
        </row>
        <row r="660">
          <cell r="C660" t="str">
            <v>Indonesia</v>
          </cell>
          <cell r="D660" t="str">
            <v>Indosat Mega Media  [Indonesia]</v>
          </cell>
          <cell r="E660" t="str">
            <v>Cable</v>
          </cell>
          <cell r="F660" t="str">
            <v>Beautiful Jasmine Ruci HFC (HFC Ruci Melati Indah)</v>
          </cell>
          <cell r="G660" t="str">
            <v>Up to</v>
          </cell>
          <cell r="H660">
            <v>1024</v>
          </cell>
          <cell r="I660" t="str">
            <v>Kbps</v>
          </cell>
          <cell r="J660">
            <v>1.024</v>
          </cell>
          <cell r="P660" t="str">
            <v>IDR</v>
          </cell>
          <cell r="Q660">
            <v>0</v>
          </cell>
          <cell r="R660">
            <v>0</v>
          </cell>
          <cell r="S660">
            <v>500000</v>
          </cell>
          <cell r="W660" t="str">
            <v>No</v>
          </cell>
          <cell r="X660" t="str">
            <v>No</v>
          </cell>
          <cell r="Y660" t="str">
            <v>No</v>
          </cell>
          <cell r="AA660" t="str">
            <v>No</v>
          </cell>
          <cell r="AB660">
            <v>0.1</v>
          </cell>
          <cell r="AC660">
            <v>11475</v>
          </cell>
          <cell r="AD660">
            <v>43.57</v>
          </cell>
          <cell r="AE660">
            <v>3705.0390212750199</v>
          </cell>
          <cell r="AF660">
            <v>6847.4669780000004</v>
          </cell>
        </row>
        <row r="661">
          <cell r="C661" t="str">
            <v>Indonesia</v>
          </cell>
          <cell r="D661" t="str">
            <v>Indosat Mega Media  [Indonesia]</v>
          </cell>
          <cell r="E661" t="str">
            <v>Cable</v>
          </cell>
          <cell r="F661" t="str">
            <v>HFC Infinity Broadband ( Coverage Pontianak)</v>
          </cell>
          <cell r="G661" t="str">
            <v>Up to</v>
          </cell>
          <cell r="H661">
            <v>384</v>
          </cell>
          <cell r="I661" t="str">
            <v>Kbps</v>
          </cell>
          <cell r="J661">
            <v>0.38400000000000001</v>
          </cell>
          <cell r="P661" t="str">
            <v>IDR</v>
          </cell>
          <cell r="Q661" t="str">
            <v>?</v>
          </cell>
          <cell r="R661" t="str">
            <v>?</v>
          </cell>
          <cell r="S661">
            <v>250000</v>
          </cell>
          <cell r="W661" t="str">
            <v>No</v>
          </cell>
          <cell r="X661" t="str">
            <v>No</v>
          </cell>
          <cell r="Y661" t="str">
            <v>No</v>
          </cell>
          <cell r="AA661" t="str">
            <v>No</v>
          </cell>
          <cell r="AB661">
            <v>0.1</v>
          </cell>
          <cell r="AC661">
            <v>11475</v>
          </cell>
          <cell r="AD661">
            <v>21.79</v>
          </cell>
          <cell r="AE661">
            <v>3705.0390212750199</v>
          </cell>
          <cell r="AF661">
            <v>6847.4669780000004</v>
          </cell>
        </row>
        <row r="662">
          <cell r="C662" t="str">
            <v>Indonesia</v>
          </cell>
          <cell r="D662" t="str">
            <v>Indosat Mega Media  [Indonesia]</v>
          </cell>
          <cell r="E662" t="str">
            <v>Cable</v>
          </cell>
          <cell r="F662" t="str">
            <v>HFC Infinity Broadband ( Coverage Pontianak)</v>
          </cell>
          <cell r="G662" t="str">
            <v>Up to</v>
          </cell>
          <cell r="H662">
            <v>512</v>
          </cell>
          <cell r="I662" t="str">
            <v>Kbps</v>
          </cell>
          <cell r="J662">
            <v>0.51200000000000001</v>
          </cell>
          <cell r="P662" t="str">
            <v>IDR</v>
          </cell>
          <cell r="Q662" t="str">
            <v>?</v>
          </cell>
          <cell r="R662" t="str">
            <v>?</v>
          </cell>
          <cell r="S662">
            <v>350000</v>
          </cell>
          <cell r="W662" t="str">
            <v>No</v>
          </cell>
          <cell r="X662" t="str">
            <v>No</v>
          </cell>
          <cell r="Y662" t="str">
            <v>No</v>
          </cell>
          <cell r="AA662" t="str">
            <v>No</v>
          </cell>
          <cell r="AB662">
            <v>0.1</v>
          </cell>
          <cell r="AC662">
            <v>11475</v>
          </cell>
          <cell r="AD662">
            <v>30.5</v>
          </cell>
          <cell r="AE662">
            <v>3705.0390212750199</v>
          </cell>
          <cell r="AF662">
            <v>6847.4669780000004</v>
          </cell>
        </row>
        <row r="663">
          <cell r="C663" t="str">
            <v>Indonesia</v>
          </cell>
          <cell r="D663" t="str">
            <v>Indosat Mega Media  [Indonesia]</v>
          </cell>
          <cell r="E663" t="str">
            <v>Cable</v>
          </cell>
          <cell r="F663" t="str">
            <v>HFC Infinity Broadband ( Coverage Pontianak)</v>
          </cell>
          <cell r="G663" t="str">
            <v>Up to</v>
          </cell>
          <cell r="H663">
            <v>1024</v>
          </cell>
          <cell r="I663" t="str">
            <v>Kbps</v>
          </cell>
          <cell r="J663">
            <v>1.024</v>
          </cell>
          <cell r="P663" t="str">
            <v>IDR</v>
          </cell>
          <cell r="Q663">
            <v>0</v>
          </cell>
          <cell r="R663">
            <v>0</v>
          </cell>
          <cell r="S663">
            <v>500000</v>
          </cell>
          <cell r="W663" t="str">
            <v>No</v>
          </cell>
          <cell r="X663" t="str">
            <v>No</v>
          </cell>
          <cell r="Y663" t="str">
            <v>No</v>
          </cell>
          <cell r="AA663" t="str">
            <v>No</v>
          </cell>
          <cell r="AB663">
            <v>0.1</v>
          </cell>
          <cell r="AC663">
            <v>11475</v>
          </cell>
          <cell r="AD663">
            <v>43.57</v>
          </cell>
          <cell r="AE663">
            <v>3705.0390212750199</v>
          </cell>
          <cell r="AF663">
            <v>6847.4669780000004</v>
          </cell>
        </row>
        <row r="664">
          <cell r="C664" t="str">
            <v>Iran (Islamic Rep. of)</v>
          </cell>
          <cell r="D664" t="str">
            <v>Datak Telecom [Iran (Islamic Rep. of)]</v>
          </cell>
          <cell r="E664" t="str">
            <v>ADSL</v>
          </cell>
          <cell r="F664" t="str">
            <v>1 month with 3 GB of raw capacity</v>
          </cell>
          <cell r="H664">
            <v>128</v>
          </cell>
          <cell r="I664" t="str">
            <v>Kbps</v>
          </cell>
          <cell r="J664">
            <v>0.128</v>
          </cell>
          <cell r="M664">
            <v>3</v>
          </cell>
          <cell r="N664" t="str">
            <v>GB</v>
          </cell>
          <cell r="O664">
            <v>3</v>
          </cell>
          <cell r="P664" t="str">
            <v>IRR</v>
          </cell>
          <cell r="Q664">
            <v>160000</v>
          </cell>
          <cell r="R664">
            <v>276000</v>
          </cell>
          <cell r="S664">
            <v>157500</v>
          </cell>
          <cell r="V664">
            <v>1</v>
          </cell>
          <cell r="W664" t="str">
            <v>?</v>
          </cell>
          <cell r="X664" t="str">
            <v>No</v>
          </cell>
          <cell r="Y664" t="str">
            <v>No</v>
          </cell>
          <cell r="AA664" t="str">
            <v>No</v>
          </cell>
          <cell r="AB664">
            <v>0.06</v>
          </cell>
          <cell r="AC664">
            <v>8229</v>
          </cell>
          <cell r="AD664">
            <v>19.14</v>
          </cell>
          <cell r="AE664">
            <v>5594.15135256146</v>
          </cell>
          <cell r="AF664">
            <v>5594.15135256146</v>
          </cell>
        </row>
        <row r="665">
          <cell r="C665" t="str">
            <v>Iran (Islamic Rep. of)</v>
          </cell>
          <cell r="D665" t="str">
            <v>Datak Telecom [Iran (Islamic Rep. of)]</v>
          </cell>
          <cell r="E665" t="str">
            <v>ADSL</v>
          </cell>
          <cell r="F665" t="str">
            <v>3 month with 5 GB of raw capacity</v>
          </cell>
          <cell r="H665">
            <v>128</v>
          </cell>
          <cell r="I665" t="str">
            <v>Kbps</v>
          </cell>
          <cell r="J665">
            <v>0.128</v>
          </cell>
          <cell r="M665">
            <v>1.6666666670000001</v>
          </cell>
          <cell r="N665" t="str">
            <v>GB</v>
          </cell>
          <cell r="O665">
            <v>1.67</v>
          </cell>
          <cell r="P665" t="str">
            <v>IRR</v>
          </cell>
          <cell r="Q665">
            <v>160000</v>
          </cell>
          <cell r="R665">
            <v>276000</v>
          </cell>
          <cell r="S665">
            <v>97500</v>
          </cell>
          <cell r="V665">
            <v>3</v>
          </cell>
          <cell r="W665" t="str">
            <v>?</v>
          </cell>
          <cell r="X665" t="str">
            <v>No</v>
          </cell>
          <cell r="Y665" t="str">
            <v>No</v>
          </cell>
          <cell r="AA665" t="str">
            <v>No</v>
          </cell>
          <cell r="AB665">
            <v>0.06</v>
          </cell>
          <cell r="AC665">
            <v>8229</v>
          </cell>
          <cell r="AD665">
            <v>11.85</v>
          </cell>
          <cell r="AE665">
            <v>5594.15135256146</v>
          </cell>
          <cell r="AF665">
            <v>5594.15135256146</v>
          </cell>
        </row>
        <row r="666">
          <cell r="C666" t="str">
            <v>Iran (Islamic Rep. of)</v>
          </cell>
          <cell r="D666" t="str">
            <v>Datak Telecom [Iran (Islamic Rep. of)]</v>
          </cell>
          <cell r="E666" t="str">
            <v>ADSL</v>
          </cell>
          <cell r="F666" t="str">
            <v>6 month with 8 GB of raw capacity</v>
          </cell>
          <cell r="H666">
            <v>128</v>
          </cell>
          <cell r="I666" t="str">
            <v>Kbps</v>
          </cell>
          <cell r="J666">
            <v>0.128</v>
          </cell>
          <cell r="M666">
            <v>1.3333333329999999</v>
          </cell>
          <cell r="N666" t="str">
            <v>GB</v>
          </cell>
          <cell r="O666">
            <v>1.33</v>
          </cell>
          <cell r="P666" t="str">
            <v>IRR</v>
          </cell>
          <cell r="Q666">
            <v>160000</v>
          </cell>
          <cell r="R666">
            <v>276000</v>
          </cell>
          <cell r="S666">
            <v>77500</v>
          </cell>
          <cell r="V666">
            <v>6</v>
          </cell>
          <cell r="W666" t="str">
            <v>?</v>
          </cell>
          <cell r="X666" t="str">
            <v>No</v>
          </cell>
          <cell r="Y666" t="str">
            <v>No</v>
          </cell>
          <cell r="AA666" t="str">
            <v>No</v>
          </cell>
          <cell r="AB666">
            <v>0.06</v>
          </cell>
          <cell r="AC666">
            <v>8229</v>
          </cell>
          <cell r="AD666">
            <v>9.42</v>
          </cell>
          <cell r="AE666">
            <v>5594.15135256146</v>
          </cell>
          <cell r="AF666">
            <v>5594.15135256146</v>
          </cell>
        </row>
        <row r="667">
          <cell r="C667" t="str">
            <v>Iran (Islamic Rep. of)</v>
          </cell>
          <cell r="D667" t="str">
            <v>Datak Telecom [Iran (Islamic Rep. of)]</v>
          </cell>
          <cell r="E667" t="str">
            <v>ADSL</v>
          </cell>
          <cell r="F667" t="str">
            <v>1 year with 12 GB of raw capacity</v>
          </cell>
          <cell r="H667">
            <v>128</v>
          </cell>
          <cell r="I667" t="str">
            <v>Kbps</v>
          </cell>
          <cell r="J667">
            <v>0.128</v>
          </cell>
          <cell r="M667">
            <v>1</v>
          </cell>
          <cell r="N667" t="str">
            <v>GB</v>
          </cell>
          <cell r="O667">
            <v>1</v>
          </cell>
          <cell r="P667" t="str">
            <v>IRR</v>
          </cell>
          <cell r="Q667">
            <v>160000</v>
          </cell>
          <cell r="R667">
            <v>276000</v>
          </cell>
          <cell r="S667">
            <v>60833.33</v>
          </cell>
          <cell r="V667">
            <v>12</v>
          </cell>
          <cell r="W667" t="str">
            <v>?</v>
          </cell>
          <cell r="X667" t="str">
            <v>No</v>
          </cell>
          <cell r="Y667" t="str">
            <v>No</v>
          </cell>
          <cell r="AA667" t="str">
            <v>No</v>
          </cell>
          <cell r="AB667">
            <v>0.06</v>
          </cell>
          <cell r="AC667">
            <v>8229</v>
          </cell>
          <cell r="AD667">
            <v>7.39</v>
          </cell>
          <cell r="AE667">
            <v>5594.15135256146</v>
          </cell>
          <cell r="AF667">
            <v>5594.15135256146</v>
          </cell>
        </row>
        <row r="668">
          <cell r="C668" t="str">
            <v>Iran (Islamic Rep. of)</v>
          </cell>
          <cell r="D668" t="str">
            <v>Datak Telecom [Iran (Islamic Rep. of)]</v>
          </cell>
          <cell r="E668" t="str">
            <v>ADSL</v>
          </cell>
          <cell r="F668" t="str">
            <v>1 month with 3 GB of raw capacity</v>
          </cell>
          <cell r="H668">
            <v>256</v>
          </cell>
          <cell r="I668" t="str">
            <v>Kbps</v>
          </cell>
          <cell r="J668">
            <v>0.25600000000000001</v>
          </cell>
          <cell r="M668">
            <v>3</v>
          </cell>
          <cell r="N668" t="str">
            <v>GB</v>
          </cell>
          <cell r="O668">
            <v>3</v>
          </cell>
          <cell r="P668" t="str">
            <v>IRR</v>
          </cell>
          <cell r="Q668">
            <v>160000</v>
          </cell>
          <cell r="R668">
            <v>276000</v>
          </cell>
          <cell r="S668">
            <v>166000</v>
          </cell>
          <cell r="V668">
            <v>1</v>
          </cell>
          <cell r="W668" t="str">
            <v>?</v>
          </cell>
          <cell r="X668" t="str">
            <v>No</v>
          </cell>
          <cell r="Y668" t="str">
            <v>No</v>
          </cell>
          <cell r="AA668" t="str">
            <v>No</v>
          </cell>
          <cell r="AB668">
            <v>0.06</v>
          </cell>
          <cell r="AC668">
            <v>8229</v>
          </cell>
          <cell r="AD668">
            <v>20.170000000000002</v>
          </cell>
          <cell r="AE668">
            <v>5594.15135256146</v>
          </cell>
          <cell r="AF668">
            <v>5594.15135256146</v>
          </cell>
        </row>
        <row r="669">
          <cell r="C669" t="str">
            <v>Iran (Islamic Rep. of)</v>
          </cell>
          <cell r="D669" t="str">
            <v>Datak Telecom [Iran (Islamic Rep. of)]</v>
          </cell>
          <cell r="E669" t="str">
            <v>ADSL</v>
          </cell>
          <cell r="F669" t="str">
            <v>3 month with 5 GB of raw capacity</v>
          </cell>
          <cell r="H669">
            <v>256</v>
          </cell>
          <cell r="I669" t="str">
            <v>Kbps</v>
          </cell>
          <cell r="J669">
            <v>0.25600000000000001</v>
          </cell>
          <cell r="M669">
            <v>1.6666666670000001</v>
          </cell>
          <cell r="N669" t="str">
            <v>GB</v>
          </cell>
          <cell r="O669">
            <v>1.67</v>
          </cell>
          <cell r="P669" t="str">
            <v>IRR</v>
          </cell>
          <cell r="Q669">
            <v>160000</v>
          </cell>
          <cell r="R669">
            <v>276000</v>
          </cell>
          <cell r="S669">
            <v>105000</v>
          </cell>
          <cell r="V669">
            <v>3</v>
          </cell>
          <cell r="W669" t="str">
            <v>?</v>
          </cell>
          <cell r="X669" t="str">
            <v>No</v>
          </cell>
          <cell r="Y669" t="str">
            <v>No</v>
          </cell>
          <cell r="AA669" t="str">
            <v>No</v>
          </cell>
          <cell r="AB669">
            <v>0.06</v>
          </cell>
          <cell r="AC669">
            <v>8229</v>
          </cell>
          <cell r="AD669">
            <v>12.76</v>
          </cell>
          <cell r="AE669">
            <v>5594.15135256146</v>
          </cell>
          <cell r="AF669">
            <v>5594.15135256146</v>
          </cell>
        </row>
        <row r="670">
          <cell r="C670" t="str">
            <v>Iran (Islamic Rep. of)</v>
          </cell>
          <cell r="D670" t="str">
            <v>Datak Telecom [Iran (Islamic Rep. of)]</v>
          </cell>
          <cell r="E670" t="str">
            <v>ADSL</v>
          </cell>
          <cell r="F670" t="str">
            <v>6 month with 8 GB of raw capacity</v>
          </cell>
          <cell r="H670">
            <v>256</v>
          </cell>
          <cell r="I670" t="str">
            <v>Kbps</v>
          </cell>
          <cell r="J670">
            <v>0.25600000000000001</v>
          </cell>
          <cell r="M670">
            <v>1.3333333329999999</v>
          </cell>
          <cell r="N670" t="str">
            <v>GB</v>
          </cell>
          <cell r="O670">
            <v>1.33</v>
          </cell>
          <cell r="P670" t="str">
            <v>IRR</v>
          </cell>
          <cell r="Q670">
            <v>160000</v>
          </cell>
          <cell r="R670">
            <v>276000</v>
          </cell>
          <cell r="S670">
            <v>85000</v>
          </cell>
          <cell r="V670">
            <v>6</v>
          </cell>
          <cell r="W670" t="str">
            <v>?</v>
          </cell>
          <cell r="X670" t="str">
            <v>No</v>
          </cell>
          <cell r="Y670" t="str">
            <v>No</v>
          </cell>
          <cell r="AA670" t="str">
            <v>No</v>
          </cell>
          <cell r="AB670">
            <v>0.06</v>
          </cell>
          <cell r="AC670">
            <v>8229</v>
          </cell>
          <cell r="AD670">
            <v>10.33</v>
          </cell>
          <cell r="AE670">
            <v>5594.15135256146</v>
          </cell>
          <cell r="AF670">
            <v>5594.15135256146</v>
          </cell>
        </row>
        <row r="671">
          <cell r="C671" t="str">
            <v>Iran (Islamic Rep. of)</v>
          </cell>
          <cell r="D671" t="str">
            <v>Datak Telecom [Iran (Islamic Rep. of)]</v>
          </cell>
          <cell r="E671" t="str">
            <v>ADSL</v>
          </cell>
          <cell r="F671" t="str">
            <v>1 year with 12 GB of raw capacity</v>
          </cell>
          <cell r="H671">
            <v>256</v>
          </cell>
          <cell r="I671" t="str">
            <v>Kbps</v>
          </cell>
          <cell r="J671">
            <v>0.25600000000000001</v>
          </cell>
          <cell r="M671">
            <v>1</v>
          </cell>
          <cell r="N671" t="str">
            <v>GB</v>
          </cell>
          <cell r="O671">
            <v>1</v>
          </cell>
          <cell r="P671" t="str">
            <v>IRR</v>
          </cell>
          <cell r="Q671">
            <v>160000</v>
          </cell>
          <cell r="R671">
            <v>276000</v>
          </cell>
          <cell r="S671">
            <v>68333.33</v>
          </cell>
          <cell r="V671">
            <v>12</v>
          </cell>
          <cell r="W671" t="str">
            <v>?</v>
          </cell>
          <cell r="X671" t="str">
            <v>No</v>
          </cell>
          <cell r="Y671" t="str">
            <v>No</v>
          </cell>
          <cell r="AA671" t="str">
            <v>No</v>
          </cell>
          <cell r="AB671">
            <v>0.06</v>
          </cell>
          <cell r="AC671">
            <v>8229</v>
          </cell>
          <cell r="AD671">
            <v>8.3000000000000007</v>
          </cell>
          <cell r="AE671">
            <v>5594.15135256146</v>
          </cell>
          <cell r="AF671">
            <v>5594.15135256146</v>
          </cell>
        </row>
        <row r="672">
          <cell r="C672" t="str">
            <v>Iran (Islamic Rep. of)</v>
          </cell>
          <cell r="D672" t="str">
            <v>Datak Telecom [Iran (Islamic Rep. of)]</v>
          </cell>
          <cell r="E672" t="str">
            <v>ADSL</v>
          </cell>
          <cell r="F672" t="str">
            <v>1 month with 3 GB of raw capacity</v>
          </cell>
          <cell r="H672">
            <v>512</v>
          </cell>
          <cell r="I672" t="str">
            <v>Kbps</v>
          </cell>
          <cell r="J672">
            <v>0.51200000000000001</v>
          </cell>
          <cell r="M672">
            <v>3</v>
          </cell>
          <cell r="N672" t="str">
            <v>GB</v>
          </cell>
          <cell r="O672">
            <v>3</v>
          </cell>
          <cell r="P672" t="str">
            <v>IRR</v>
          </cell>
          <cell r="Q672">
            <v>160000</v>
          </cell>
          <cell r="R672">
            <v>276000</v>
          </cell>
          <cell r="S672">
            <v>180000</v>
          </cell>
          <cell r="V672">
            <v>1</v>
          </cell>
          <cell r="W672" t="str">
            <v>?</v>
          </cell>
          <cell r="X672" t="str">
            <v>No</v>
          </cell>
          <cell r="Y672" t="str">
            <v>No</v>
          </cell>
          <cell r="AA672" t="str">
            <v>No</v>
          </cell>
          <cell r="AB672">
            <v>0.06</v>
          </cell>
          <cell r="AC672">
            <v>8229</v>
          </cell>
          <cell r="AD672">
            <v>21.87</v>
          </cell>
          <cell r="AE672">
            <v>5594.15135256146</v>
          </cell>
          <cell r="AF672">
            <v>5594.15135256146</v>
          </cell>
        </row>
        <row r="673">
          <cell r="C673" t="str">
            <v>Iran (Islamic Rep. of)</v>
          </cell>
          <cell r="D673" t="str">
            <v>Datak Telecom [Iran (Islamic Rep. of)]</v>
          </cell>
          <cell r="E673" t="str">
            <v>ADSL</v>
          </cell>
          <cell r="F673" t="str">
            <v>3 month with 5 GB of raw capacity</v>
          </cell>
          <cell r="H673">
            <v>512</v>
          </cell>
          <cell r="I673" t="str">
            <v>Kbps</v>
          </cell>
          <cell r="J673">
            <v>0.51200000000000001</v>
          </cell>
          <cell r="M673">
            <v>1.6666666670000001</v>
          </cell>
          <cell r="N673" t="str">
            <v>GB</v>
          </cell>
          <cell r="O673">
            <v>1.67</v>
          </cell>
          <cell r="P673" t="str">
            <v>IRR</v>
          </cell>
          <cell r="Q673">
            <v>160000</v>
          </cell>
          <cell r="R673">
            <v>276000</v>
          </cell>
          <cell r="S673">
            <v>120000</v>
          </cell>
          <cell r="V673">
            <v>3</v>
          </cell>
          <cell r="W673" t="str">
            <v>?</v>
          </cell>
          <cell r="X673" t="str">
            <v>No</v>
          </cell>
          <cell r="Y673" t="str">
            <v>No</v>
          </cell>
          <cell r="AA673" t="str">
            <v>No</v>
          </cell>
          <cell r="AB673">
            <v>0.06</v>
          </cell>
          <cell r="AC673">
            <v>8229</v>
          </cell>
          <cell r="AD673">
            <v>14.58</v>
          </cell>
          <cell r="AE673">
            <v>5594.15135256146</v>
          </cell>
          <cell r="AF673">
            <v>5594.15135256146</v>
          </cell>
        </row>
        <row r="674">
          <cell r="C674" t="str">
            <v>Iran (Islamic Rep. of)</v>
          </cell>
          <cell r="D674" t="str">
            <v>Datak Telecom [Iran (Islamic Rep. of)]</v>
          </cell>
          <cell r="E674" t="str">
            <v>ADSL</v>
          </cell>
          <cell r="F674" t="str">
            <v>6 month with 8 GB of raw capacity</v>
          </cell>
          <cell r="H674">
            <v>512</v>
          </cell>
          <cell r="I674" t="str">
            <v>Kbps</v>
          </cell>
          <cell r="J674">
            <v>0.51200000000000001</v>
          </cell>
          <cell r="M674">
            <v>1.3333333329999999</v>
          </cell>
          <cell r="N674" t="str">
            <v>GB</v>
          </cell>
          <cell r="O674">
            <v>1.33</v>
          </cell>
          <cell r="P674" t="str">
            <v>IRR</v>
          </cell>
          <cell r="Q674">
            <v>160000</v>
          </cell>
          <cell r="R674">
            <v>276000</v>
          </cell>
          <cell r="S674">
            <v>100000</v>
          </cell>
          <cell r="V674">
            <v>6</v>
          </cell>
          <cell r="W674" t="str">
            <v>?</v>
          </cell>
          <cell r="X674" t="str">
            <v>No</v>
          </cell>
          <cell r="Y674" t="str">
            <v>No</v>
          </cell>
          <cell r="AA674" t="str">
            <v>No</v>
          </cell>
          <cell r="AB674">
            <v>0.06</v>
          </cell>
          <cell r="AC674">
            <v>8229</v>
          </cell>
          <cell r="AD674">
            <v>12.15</v>
          </cell>
          <cell r="AE674">
            <v>5594.15135256146</v>
          </cell>
          <cell r="AF674">
            <v>5594.15135256146</v>
          </cell>
        </row>
        <row r="675">
          <cell r="C675" t="str">
            <v>Iran (Islamic Rep. of)</v>
          </cell>
          <cell r="D675" t="str">
            <v>Datak Telecom [Iran (Islamic Rep. of)]</v>
          </cell>
          <cell r="E675" t="str">
            <v>ADSL</v>
          </cell>
          <cell r="F675" t="str">
            <v>1 year with 12 GB of raw capacity</v>
          </cell>
          <cell r="H675">
            <v>512</v>
          </cell>
          <cell r="I675" t="str">
            <v>Kbps</v>
          </cell>
          <cell r="J675">
            <v>0.51200000000000001</v>
          </cell>
          <cell r="M675">
            <v>1</v>
          </cell>
          <cell r="N675" t="str">
            <v>GB</v>
          </cell>
          <cell r="O675">
            <v>1</v>
          </cell>
          <cell r="P675" t="str">
            <v>IRR</v>
          </cell>
          <cell r="Q675">
            <v>160000</v>
          </cell>
          <cell r="R675">
            <v>276000</v>
          </cell>
          <cell r="S675">
            <v>83333.33</v>
          </cell>
          <cell r="V675">
            <v>12</v>
          </cell>
          <cell r="W675" t="str">
            <v>?</v>
          </cell>
          <cell r="X675" t="str">
            <v>No</v>
          </cell>
          <cell r="Y675" t="str">
            <v>No</v>
          </cell>
          <cell r="AA675" t="str">
            <v>No</v>
          </cell>
          <cell r="AB675">
            <v>0.06</v>
          </cell>
          <cell r="AC675">
            <v>8229</v>
          </cell>
          <cell r="AD675">
            <v>10.130000000000001</v>
          </cell>
          <cell r="AE675">
            <v>5594.15135256146</v>
          </cell>
          <cell r="AF675">
            <v>5594.15135256146</v>
          </cell>
        </row>
        <row r="676">
          <cell r="C676" t="str">
            <v>Iran (Islamic Rep. of)</v>
          </cell>
          <cell r="D676" t="str">
            <v>Datak Telecom [Iran (Islamic Rep. of)]</v>
          </cell>
          <cell r="E676" t="str">
            <v>ADSL</v>
          </cell>
          <cell r="F676" t="str">
            <v>1 month with 3 GB of raw capacity</v>
          </cell>
          <cell r="H676">
            <v>1028</v>
          </cell>
          <cell r="I676" t="str">
            <v>Kbps</v>
          </cell>
          <cell r="J676">
            <v>1.028</v>
          </cell>
          <cell r="M676">
            <v>3</v>
          </cell>
          <cell r="N676" t="str">
            <v>GB</v>
          </cell>
          <cell r="O676">
            <v>3</v>
          </cell>
          <cell r="P676" t="str">
            <v>IRR</v>
          </cell>
          <cell r="Q676">
            <v>160000</v>
          </cell>
          <cell r="R676">
            <v>276000</v>
          </cell>
          <cell r="S676">
            <v>200000</v>
          </cell>
          <cell r="V676">
            <v>1</v>
          </cell>
          <cell r="W676" t="str">
            <v>?</v>
          </cell>
          <cell r="X676" t="str">
            <v>No</v>
          </cell>
          <cell r="Y676" t="str">
            <v>No</v>
          </cell>
          <cell r="AA676" t="str">
            <v>No</v>
          </cell>
          <cell r="AB676">
            <v>0.06</v>
          </cell>
          <cell r="AC676">
            <v>8229</v>
          </cell>
          <cell r="AD676">
            <v>24.3</v>
          </cell>
          <cell r="AE676">
            <v>5594.15135256146</v>
          </cell>
          <cell r="AF676">
            <v>5594.15135256146</v>
          </cell>
        </row>
        <row r="677">
          <cell r="C677" t="str">
            <v>Iran (Islamic Rep. of)</v>
          </cell>
          <cell r="D677" t="str">
            <v>Datak Telecom [Iran (Islamic Rep. of)]</v>
          </cell>
          <cell r="E677" t="str">
            <v>ADSL</v>
          </cell>
          <cell r="F677" t="str">
            <v>3 month with 5 GB of raw capacity</v>
          </cell>
          <cell r="H677">
            <v>1028</v>
          </cell>
          <cell r="I677" t="str">
            <v>Kbps</v>
          </cell>
          <cell r="J677">
            <v>1.028</v>
          </cell>
          <cell r="M677">
            <v>1.6666666670000001</v>
          </cell>
          <cell r="N677" t="str">
            <v>GB</v>
          </cell>
          <cell r="O677">
            <v>1.67</v>
          </cell>
          <cell r="P677" t="str">
            <v>IRR</v>
          </cell>
          <cell r="Q677">
            <v>160000</v>
          </cell>
          <cell r="R677">
            <v>276000</v>
          </cell>
          <cell r="S677">
            <v>150000</v>
          </cell>
          <cell r="V677">
            <v>3</v>
          </cell>
          <cell r="W677" t="str">
            <v>?</v>
          </cell>
          <cell r="X677" t="str">
            <v>No</v>
          </cell>
          <cell r="Y677" t="str">
            <v>No</v>
          </cell>
          <cell r="AA677" t="str">
            <v>No</v>
          </cell>
          <cell r="AB677">
            <v>0.06</v>
          </cell>
          <cell r="AC677">
            <v>8229</v>
          </cell>
          <cell r="AD677">
            <v>18.23</v>
          </cell>
          <cell r="AE677">
            <v>5594.15135256146</v>
          </cell>
          <cell r="AF677">
            <v>5594.15135256146</v>
          </cell>
        </row>
        <row r="678">
          <cell r="C678" t="str">
            <v>Iran (Islamic Rep. of)</v>
          </cell>
          <cell r="D678" t="str">
            <v>Datak Telecom [Iran (Islamic Rep. of)]</v>
          </cell>
          <cell r="E678" t="str">
            <v>ADSL</v>
          </cell>
          <cell r="F678" t="str">
            <v>6 month with 8 GB of raw capacity</v>
          </cell>
          <cell r="H678">
            <v>1028</v>
          </cell>
          <cell r="I678" t="str">
            <v>Kbps</v>
          </cell>
          <cell r="J678">
            <v>1.028</v>
          </cell>
          <cell r="M678">
            <v>1.3333333329999999</v>
          </cell>
          <cell r="N678" t="str">
            <v>GB</v>
          </cell>
          <cell r="O678">
            <v>1.33</v>
          </cell>
          <cell r="P678" t="str">
            <v>IRR</v>
          </cell>
          <cell r="Q678">
            <v>160000</v>
          </cell>
          <cell r="R678">
            <v>276000</v>
          </cell>
          <cell r="S678">
            <v>130000</v>
          </cell>
          <cell r="V678">
            <v>6</v>
          </cell>
          <cell r="W678" t="str">
            <v>?</v>
          </cell>
          <cell r="X678" t="str">
            <v>No</v>
          </cell>
          <cell r="Y678" t="str">
            <v>No</v>
          </cell>
          <cell r="AA678" t="str">
            <v>No</v>
          </cell>
          <cell r="AB678">
            <v>0.06</v>
          </cell>
          <cell r="AC678">
            <v>8229</v>
          </cell>
          <cell r="AD678">
            <v>15.8</v>
          </cell>
          <cell r="AE678">
            <v>5594.15135256146</v>
          </cell>
          <cell r="AF678">
            <v>5594.15135256146</v>
          </cell>
        </row>
        <row r="679">
          <cell r="C679" t="str">
            <v>Iran (Islamic Rep. of)</v>
          </cell>
          <cell r="D679" t="str">
            <v>Datak Telecom [Iran (Islamic Rep. of)]</v>
          </cell>
          <cell r="E679" t="str">
            <v>ADSL</v>
          </cell>
          <cell r="F679" t="str">
            <v>1 year with 12 GB of raw capacity</v>
          </cell>
          <cell r="H679">
            <v>1028</v>
          </cell>
          <cell r="I679" t="str">
            <v>Kbps</v>
          </cell>
          <cell r="J679">
            <v>1.028</v>
          </cell>
          <cell r="M679">
            <v>1</v>
          </cell>
          <cell r="N679" t="str">
            <v>GB</v>
          </cell>
          <cell r="O679">
            <v>1</v>
          </cell>
          <cell r="P679" t="str">
            <v>IRR</v>
          </cell>
          <cell r="Q679">
            <v>160000</v>
          </cell>
          <cell r="R679">
            <v>276000</v>
          </cell>
          <cell r="S679">
            <v>113333.33</v>
          </cell>
          <cell r="V679">
            <v>12</v>
          </cell>
          <cell r="W679" t="str">
            <v>?</v>
          </cell>
          <cell r="X679" t="str">
            <v>No</v>
          </cell>
          <cell r="Y679" t="str">
            <v>No</v>
          </cell>
          <cell r="AA679" t="str">
            <v>No</v>
          </cell>
          <cell r="AB679">
            <v>0.06</v>
          </cell>
          <cell r="AC679">
            <v>8229</v>
          </cell>
          <cell r="AD679">
            <v>13.77</v>
          </cell>
          <cell r="AE679">
            <v>5594.15135256146</v>
          </cell>
          <cell r="AF679">
            <v>5594.15135256146</v>
          </cell>
        </row>
        <row r="680">
          <cell r="C680" t="str">
            <v>Iran (Islamic Rep. of)</v>
          </cell>
          <cell r="D680" t="str">
            <v>Datak Telecom [Iran (Islamic Rep. of)]</v>
          </cell>
          <cell r="E680" t="str">
            <v>WiMax</v>
          </cell>
          <cell r="F680" t="str">
            <v>Low Consumption</v>
          </cell>
          <cell r="H680">
            <v>128</v>
          </cell>
          <cell r="I680" t="str">
            <v>Kbps</v>
          </cell>
          <cell r="J680">
            <v>0.128</v>
          </cell>
          <cell r="K680">
            <v>128</v>
          </cell>
          <cell r="L680" t="str">
            <v>Kbps</v>
          </cell>
          <cell r="M680">
            <v>3</v>
          </cell>
          <cell r="N680" t="str">
            <v>GB</v>
          </cell>
          <cell r="O680">
            <v>3</v>
          </cell>
          <cell r="P680" t="str">
            <v>IRR</v>
          </cell>
          <cell r="Q680">
            <v>150000</v>
          </cell>
          <cell r="R680">
            <v>3000000</v>
          </cell>
          <cell r="S680">
            <v>150000</v>
          </cell>
          <cell r="V680">
            <v>1</v>
          </cell>
          <cell r="W680" t="str">
            <v>No</v>
          </cell>
          <cell r="X680" t="str">
            <v>No</v>
          </cell>
          <cell r="Y680" t="str">
            <v>No</v>
          </cell>
          <cell r="AA680" t="str">
            <v>No</v>
          </cell>
          <cell r="AB680">
            <v>0.06</v>
          </cell>
          <cell r="AC680">
            <v>8229</v>
          </cell>
          <cell r="AD680">
            <v>18.23</v>
          </cell>
          <cell r="AE680">
            <v>5594.15135256146</v>
          </cell>
          <cell r="AF680">
            <v>5594.15135256146</v>
          </cell>
        </row>
        <row r="681">
          <cell r="C681" t="str">
            <v>Iran (Islamic Rep. of)</v>
          </cell>
          <cell r="D681" t="str">
            <v>Datak Telecom [Iran (Islamic Rep. of)]</v>
          </cell>
          <cell r="E681" t="str">
            <v>WiMax</v>
          </cell>
          <cell r="F681" t="str">
            <v>Low Consumption</v>
          </cell>
          <cell r="H681">
            <v>256</v>
          </cell>
          <cell r="I681" t="str">
            <v>Kbps</v>
          </cell>
          <cell r="J681">
            <v>0.25600000000000001</v>
          </cell>
          <cell r="K681">
            <v>128</v>
          </cell>
          <cell r="L681" t="str">
            <v>Kbps</v>
          </cell>
          <cell r="M681">
            <v>3</v>
          </cell>
          <cell r="N681" t="str">
            <v>GB</v>
          </cell>
          <cell r="O681">
            <v>3</v>
          </cell>
          <cell r="P681" t="str">
            <v>IRR</v>
          </cell>
          <cell r="Q681">
            <v>150000</v>
          </cell>
          <cell r="R681">
            <v>3000000</v>
          </cell>
          <cell r="S681">
            <v>200000</v>
          </cell>
          <cell r="V681">
            <v>1</v>
          </cell>
          <cell r="W681" t="str">
            <v>No</v>
          </cell>
          <cell r="X681" t="str">
            <v>No</v>
          </cell>
          <cell r="Y681" t="str">
            <v>No</v>
          </cell>
          <cell r="AA681" t="str">
            <v>No</v>
          </cell>
          <cell r="AB681">
            <v>0.06</v>
          </cell>
          <cell r="AC681">
            <v>8229</v>
          </cell>
          <cell r="AD681">
            <v>24.3</v>
          </cell>
          <cell r="AE681">
            <v>5594.15135256146</v>
          </cell>
          <cell r="AF681">
            <v>5594.15135256146</v>
          </cell>
        </row>
        <row r="682">
          <cell r="C682" t="str">
            <v>Iran (Islamic Rep. of)</v>
          </cell>
          <cell r="D682" t="str">
            <v>Datak Telecom [Iran (Islamic Rep. of)]</v>
          </cell>
          <cell r="E682" t="str">
            <v>WiMax</v>
          </cell>
          <cell r="F682" t="str">
            <v>Low Consumption</v>
          </cell>
          <cell r="H682">
            <v>512</v>
          </cell>
          <cell r="I682" t="str">
            <v>Kbps</v>
          </cell>
          <cell r="J682">
            <v>0.51200000000000001</v>
          </cell>
          <cell r="K682">
            <v>128</v>
          </cell>
          <cell r="L682" t="str">
            <v>Kbps</v>
          </cell>
          <cell r="M682">
            <v>3</v>
          </cell>
          <cell r="N682" t="str">
            <v>GB</v>
          </cell>
          <cell r="O682">
            <v>3</v>
          </cell>
          <cell r="P682" t="str">
            <v>IRR</v>
          </cell>
          <cell r="Q682">
            <v>150000</v>
          </cell>
          <cell r="R682">
            <v>3000000</v>
          </cell>
          <cell r="S682">
            <v>250000</v>
          </cell>
          <cell r="V682">
            <v>1</v>
          </cell>
          <cell r="W682" t="str">
            <v>No</v>
          </cell>
          <cell r="X682" t="str">
            <v>No</v>
          </cell>
          <cell r="Y682" t="str">
            <v>No</v>
          </cell>
          <cell r="AA682" t="str">
            <v>No</v>
          </cell>
          <cell r="AB682">
            <v>0.06</v>
          </cell>
          <cell r="AC682">
            <v>8229</v>
          </cell>
          <cell r="AD682">
            <v>30.38</v>
          </cell>
          <cell r="AE682">
            <v>5594.15135256146</v>
          </cell>
          <cell r="AF682">
            <v>5594.15135256146</v>
          </cell>
        </row>
        <row r="683">
          <cell r="C683" t="str">
            <v>Iran (Islamic Rep. of)</v>
          </cell>
          <cell r="D683" t="str">
            <v>Datak Telecom [Iran (Islamic Rep. of)]</v>
          </cell>
          <cell r="E683" t="str">
            <v>WiMax</v>
          </cell>
          <cell r="F683" t="str">
            <v>Low Consumption</v>
          </cell>
          <cell r="H683">
            <v>512</v>
          </cell>
          <cell r="I683" t="str">
            <v>Kbps</v>
          </cell>
          <cell r="J683">
            <v>0.51200000000000001</v>
          </cell>
          <cell r="K683">
            <v>256</v>
          </cell>
          <cell r="L683" t="str">
            <v>Kbps</v>
          </cell>
          <cell r="M683">
            <v>3</v>
          </cell>
          <cell r="N683" t="str">
            <v>GB</v>
          </cell>
          <cell r="O683">
            <v>3</v>
          </cell>
          <cell r="P683" t="str">
            <v>IRR</v>
          </cell>
          <cell r="Q683">
            <v>150000</v>
          </cell>
          <cell r="R683">
            <v>3000000</v>
          </cell>
          <cell r="S683">
            <v>300000</v>
          </cell>
          <cell r="V683">
            <v>1</v>
          </cell>
          <cell r="W683" t="str">
            <v>No</v>
          </cell>
          <cell r="X683" t="str">
            <v>No</v>
          </cell>
          <cell r="Y683" t="str">
            <v>No</v>
          </cell>
          <cell r="AA683" t="str">
            <v>No</v>
          </cell>
          <cell r="AB683">
            <v>0.06</v>
          </cell>
          <cell r="AC683">
            <v>8229</v>
          </cell>
          <cell r="AD683">
            <v>36.46</v>
          </cell>
          <cell r="AE683">
            <v>5594.15135256146</v>
          </cell>
          <cell r="AF683">
            <v>5594.15135256146</v>
          </cell>
        </row>
        <row r="684">
          <cell r="C684" t="str">
            <v>Iran (Islamic Rep. of)</v>
          </cell>
          <cell r="D684" t="str">
            <v>Datak Telecom [Iran (Islamic Rep. of)]</v>
          </cell>
          <cell r="E684" t="str">
            <v>WiMax</v>
          </cell>
          <cell r="F684" t="str">
            <v>Low Consumption</v>
          </cell>
          <cell r="H684">
            <v>1024</v>
          </cell>
          <cell r="I684" t="str">
            <v>Kbps</v>
          </cell>
          <cell r="J684">
            <v>1.024</v>
          </cell>
          <cell r="K684">
            <v>128</v>
          </cell>
          <cell r="L684" t="str">
            <v>Kbps</v>
          </cell>
          <cell r="M684">
            <v>3</v>
          </cell>
          <cell r="N684" t="str">
            <v>GB</v>
          </cell>
          <cell r="O684">
            <v>3</v>
          </cell>
          <cell r="P684" t="str">
            <v>IRR</v>
          </cell>
          <cell r="Q684">
            <v>150000</v>
          </cell>
          <cell r="R684">
            <v>3000000</v>
          </cell>
          <cell r="S684">
            <v>350000</v>
          </cell>
          <cell r="V684">
            <v>1</v>
          </cell>
          <cell r="W684" t="str">
            <v>No</v>
          </cell>
          <cell r="X684" t="str">
            <v>No</v>
          </cell>
          <cell r="Y684" t="str">
            <v>No</v>
          </cell>
          <cell r="AA684" t="str">
            <v>No</v>
          </cell>
          <cell r="AB684">
            <v>0.06</v>
          </cell>
          <cell r="AC684">
            <v>8229</v>
          </cell>
          <cell r="AD684">
            <v>42.53</v>
          </cell>
          <cell r="AE684">
            <v>5594.15135256146</v>
          </cell>
          <cell r="AF684">
            <v>5594.15135256146</v>
          </cell>
        </row>
        <row r="685">
          <cell r="C685" t="str">
            <v>Iran (Islamic Rep. of)</v>
          </cell>
          <cell r="D685" t="str">
            <v>Datak Telecom [Iran (Islamic Rep. of)]</v>
          </cell>
          <cell r="E685" t="str">
            <v>WiMax</v>
          </cell>
          <cell r="F685" t="str">
            <v>Low Consumption</v>
          </cell>
          <cell r="H685">
            <v>1024</v>
          </cell>
          <cell r="I685" t="str">
            <v>Kbps</v>
          </cell>
          <cell r="J685">
            <v>1.024</v>
          </cell>
          <cell r="K685">
            <v>256</v>
          </cell>
          <cell r="L685" t="str">
            <v>Kbps</v>
          </cell>
          <cell r="M685">
            <v>3</v>
          </cell>
          <cell r="N685" t="str">
            <v>GB</v>
          </cell>
          <cell r="O685">
            <v>3</v>
          </cell>
          <cell r="P685" t="str">
            <v>IRR</v>
          </cell>
          <cell r="Q685">
            <v>150000</v>
          </cell>
          <cell r="R685">
            <v>3000000</v>
          </cell>
          <cell r="S685">
            <v>400000</v>
          </cell>
          <cell r="V685">
            <v>1</v>
          </cell>
          <cell r="W685" t="str">
            <v>No</v>
          </cell>
          <cell r="X685" t="str">
            <v>No</v>
          </cell>
          <cell r="Y685" t="str">
            <v>No</v>
          </cell>
          <cell r="AA685" t="str">
            <v>No</v>
          </cell>
          <cell r="AB685">
            <v>0.06</v>
          </cell>
          <cell r="AC685">
            <v>8229</v>
          </cell>
          <cell r="AD685">
            <v>48.61</v>
          </cell>
          <cell r="AE685">
            <v>5594.15135256146</v>
          </cell>
          <cell r="AF685">
            <v>5594.15135256146</v>
          </cell>
        </row>
        <row r="686">
          <cell r="C686" t="str">
            <v>Iran (Islamic Rep. of)</v>
          </cell>
          <cell r="D686" t="str">
            <v>Datak Telecom [Iran (Islamic Rep. of)]</v>
          </cell>
          <cell r="E686" t="str">
            <v>WiMax</v>
          </cell>
          <cell r="F686" t="str">
            <v>Low Consumption</v>
          </cell>
          <cell r="H686">
            <v>2048</v>
          </cell>
          <cell r="I686" t="str">
            <v>Kbps</v>
          </cell>
          <cell r="J686">
            <v>2.048</v>
          </cell>
          <cell r="K686">
            <v>256</v>
          </cell>
          <cell r="L686" t="str">
            <v>Kbps</v>
          </cell>
          <cell r="M686">
            <v>3</v>
          </cell>
          <cell r="N686" t="str">
            <v>GB</v>
          </cell>
          <cell r="O686">
            <v>3</v>
          </cell>
          <cell r="P686" t="str">
            <v>IRR</v>
          </cell>
          <cell r="Q686">
            <v>150000</v>
          </cell>
          <cell r="R686">
            <v>3000000</v>
          </cell>
          <cell r="S686">
            <v>450000</v>
          </cell>
          <cell r="V686">
            <v>1</v>
          </cell>
          <cell r="W686" t="str">
            <v>No</v>
          </cell>
          <cell r="X686" t="str">
            <v>No</v>
          </cell>
          <cell r="Y686" t="str">
            <v>No</v>
          </cell>
          <cell r="AA686" t="str">
            <v>No</v>
          </cell>
          <cell r="AB686">
            <v>0.06</v>
          </cell>
          <cell r="AC686">
            <v>8229</v>
          </cell>
          <cell r="AD686">
            <v>54.68</v>
          </cell>
          <cell r="AE686">
            <v>5594.15135256146</v>
          </cell>
          <cell r="AF686">
            <v>5594.15135256146</v>
          </cell>
        </row>
        <row r="687">
          <cell r="C687" t="str">
            <v>Iran (Islamic Rep. of)</v>
          </cell>
          <cell r="D687" t="str">
            <v>Datak Telecom [Iran (Islamic Rep. of)]</v>
          </cell>
          <cell r="E687" t="str">
            <v>WiMax</v>
          </cell>
          <cell r="F687" t="str">
            <v>Low Consumption</v>
          </cell>
          <cell r="H687">
            <v>2048</v>
          </cell>
          <cell r="I687" t="str">
            <v>Kbps</v>
          </cell>
          <cell r="J687">
            <v>2.048</v>
          </cell>
          <cell r="K687">
            <v>512</v>
          </cell>
          <cell r="L687" t="str">
            <v>Kbps</v>
          </cell>
          <cell r="M687">
            <v>3</v>
          </cell>
          <cell r="N687" t="str">
            <v>GB</v>
          </cell>
          <cell r="O687">
            <v>3</v>
          </cell>
          <cell r="P687" t="str">
            <v>IRR</v>
          </cell>
          <cell r="Q687">
            <v>150000</v>
          </cell>
          <cell r="R687">
            <v>3000000</v>
          </cell>
          <cell r="S687">
            <v>500000</v>
          </cell>
          <cell r="V687">
            <v>1</v>
          </cell>
          <cell r="W687" t="str">
            <v>No</v>
          </cell>
          <cell r="X687" t="str">
            <v>No</v>
          </cell>
          <cell r="Y687" t="str">
            <v>No</v>
          </cell>
          <cell r="AA687" t="str">
            <v>No</v>
          </cell>
          <cell r="AB687">
            <v>0.06</v>
          </cell>
          <cell r="AC687">
            <v>8229</v>
          </cell>
          <cell r="AD687">
            <v>60.76</v>
          </cell>
          <cell r="AE687">
            <v>5594.15135256146</v>
          </cell>
          <cell r="AF687">
            <v>5594.15135256146</v>
          </cell>
        </row>
        <row r="688">
          <cell r="C688" t="str">
            <v>Iran (Islamic Rep. of)</v>
          </cell>
          <cell r="D688" t="str">
            <v>Datak Telecom [Iran (Islamic Rep. of)]</v>
          </cell>
          <cell r="E688" t="str">
            <v>WiMax</v>
          </cell>
          <cell r="F688" t="str">
            <v>Intensive users</v>
          </cell>
          <cell r="H688">
            <v>128</v>
          </cell>
          <cell r="I688" t="str">
            <v>Kbps</v>
          </cell>
          <cell r="J688">
            <v>0.128</v>
          </cell>
          <cell r="K688">
            <v>128</v>
          </cell>
          <cell r="L688" t="str">
            <v>Kbps</v>
          </cell>
          <cell r="M688">
            <v>7</v>
          </cell>
          <cell r="N688" t="str">
            <v>GB</v>
          </cell>
          <cell r="O688">
            <v>7</v>
          </cell>
          <cell r="P688" t="str">
            <v>IRR</v>
          </cell>
          <cell r="Q688">
            <v>150000</v>
          </cell>
          <cell r="R688">
            <v>3000000</v>
          </cell>
          <cell r="S688">
            <v>220000</v>
          </cell>
          <cell r="V688">
            <v>1</v>
          </cell>
          <cell r="W688" t="str">
            <v>No</v>
          </cell>
          <cell r="X688" t="str">
            <v>No</v>
          </cell>
          <cell r="Y688" t="str">
            <v>No</v>
          </cell>
          <cell r="AA688" t="str">
            <v>No</v>
          </cell>
          <cell r="AB688">
            <v>0.06</v>
          </cell>
          <cell r="AC688">
            <v>8229</v>
          </cell>
          <cell r="AD688">
            <v>26.73</v>
          </cell>
          <cell r="AE688">
            <v>5594.15135256146</v>
          </cell>
          <cell r="AF688">
            <v>5594.15135256146</v>
          </cell>
        </row>
        <row r="689">
          <cell r="C689" t="str">
            <v>Iran (Islamic Rep. of)</v>
          </cell>
          <cell r="D689" t="str">
            <v>Datak Telecom [Iran (Islamic Rep. of)]</v>
          </cell>
          <cell r="E689" t="str">
            <v>WiMax</v>
          </cell>
          <cell r="F689" t="str">
            <v>Intensive users</v>
          </cell>
          <cell r="H689">
            <v>256</v>
          </cell>
          <cell r="I689" t="str">
            <v>Kbps</v>
          </cell>
          <cell r="J689">
            <v>0.25600000000000001</v>
          </cell>
          <cell r="K689">
            <v>128</v>
          </cell>
          <cell r="L689" t="str">
            <v>Kbps</v>
          </cell>
          <cell r="M689">
            <v>7</v>
          </cell>
          <cell r="N689" t="str">
            <v>GB</v>
          </cell>
          <cell r="O689">
            <v>7</v>
          </cell>
          <cell r="P689" t="str">
            <v>IRR</v>
          </cell>
          <cell r="Q689">
            <v>150000</v>
          </cell>
          <cell r="R689">
            <v>3000000</v>
          </cell>
          <cell r="S689">
            <v>270000</v>
          </cell>
          <cell r="V689">
            <v>1</v>
          </cell>
          <cell r="W689" t="str">
            <v>No</v>
          </cell>
          <cell r="X689" t="str">
            <v>No</v>
          </cell>
          <cell r="Y689" t="str">
            <v>No</v>
          </cell>
          <cell r="AA689" t="str">
            <v>No</v>
          </cell>
          <cell r="AB689">
            <v>0.06</v>
          </cell>
          <cell r="AC689">
            <v>8229</v>
          </cell>
          <cell r="AD689">
            <v>32.81</v>
          </cell>
          <cell r="AE689">
            <v>5594.15135256146</v>
          </cell>
          <cell r="AF689">
            <v>5594.15135256146</v>
          </cell>
        </row>
        <row r="690">
          <cell r="C690" t="str">
            <v>Iran (Islamic Rep. of)</v>
          </cell>
          <cell r="D690" t="str">
            <v>Datak Telecom [Iran (Islamic Rep. of)]</v>
          </cell>
          <cell r="E690" t="str">
            <v>WiMax</v>
          </cell>
          <cell r="F690" t="str">
            <v>Intensive users</v>
          </cell>
          <cell r="H690">
            <v>512</v>
          </cell>
          <cell r="I690" t="str">
            <v>Kbps</v>
          </cell>
          <cell r="J690">
            <v>0.51200000000000001</v>
          </cell>
          <cell r="K690">
            <v>128</v>
          </cell>
          <cell r="L690" t="str">
            <v>Kbps</v>
          </cell>
          <cell r="M690">
            <v>10</v>
          </cell>
          <cell r="N690" t="str">
            <v>GB</v>
          </cell>
          <cell r="O690">
            <v>10</v>
          </cell>
          <cell r="P690" t="str">
            <v>IRR</v>
          </cell>
          <cell r="Q690">
            <v>150000</v>
          </cell>
          <cell r="R690">
            <v>3000000</v>
          </cell>
          <cell r="S690">
            <v>400000</v>
          </cell>
          <cell r="V690">
            <v>1</v>
          </cell>
          <cell r="W690" t="str">
            <v>No</v>
          </cell>
          <cell r="X690" t="str">
            <v>No</v>
          </cell>
          <cell r="Y690" t="str">
            <v>No</v>
          </cell>
          <cell r="AA690" t="str">
            <v>No</v>
          </cell>
          <cell r="AB690">
            <v>0.06</v>
          </cell>
          <cell r="AC690">
            <v>8229</v>
          </cell>
          <cell r="AD690">
            <v>48.61</v>
          </cell>
          <cell r="AE690">
            <v>5594.15135256146</v>
          </cell>
          <cell r="AF690">
            <v>5594.15135256146</v>
          </cell>
        </row>
        <row r="691">
          <cell r="C691" t="str">
            <v>Iran (Islamic Rep. of)</v>
          </cell>
          <cell r="D691" t="str">
            <v>Datak Telecom [Iran (Islamic Rep. of)]</v>
          </cell>
          <cell r="E691" t="str">
            <v>WiMax</v>
          </cell>
          <cell r="F691" t="str">
            <v>Intensive users</v>
          </cell>
          <cell r="H691">
            <v>512</v>
          </cell>
          <cell r="I691" t="str">
            <v>Kbps</v>
          </cell>
          <cell r="J691">
            <v>0.51200000000000001</v>
          </cell>
          <cell r="K691">
            <v>256</v>
          </cell>
          <cell r="L691" t="str">
            <v>Kbps</v>
          </cell>
          <cell r="M691">
            <v>10</v>
          </cell>
          <cell r="N691" t="str">
            <v>GB</v>
          </cell>
          <cell r="O691">
            <v>10</v>
          </cell>
          <cell r="P691" t="str">
            <v>IRR</v>
          </cell>
          <cell r="Q691">
            <v>150000</v>
          </cell>
          <cell r="R691">
            <v>3000000</v>
          </cell>
          <cell r="S691">
            <v>470000</v>
          </cell>
          <cell r="V691">
            <v>1</v>
          </cell>
          <cell r="W691" t="str">
            <v>No</v>
          </cell>
          <cell r="X691" t="str">
            <v>No</v>
          </cell>
          <cell r="Y691" t="str">
            <v>No</v>
          </cell>
          <cell r="AA691" t="str">
            <v>No</v>
          </cell>
          <cell r="AB691">
            <v>0.06</v>
          </cell>
          <cell r="AC691">
            <v>8229</v>
          </cell>
          <cell r="AD691">
            <v>57.12</v>
          </cell>
          <cell r="AE691">
            <v>5594.15135256146</v>
          </cell>
          <cell r="AF691">
            <v>5594.15135256146</v>
          </cell>
        </row>
        <row r="692">
          <cell r="C692" t="str">
            <v>Iran (Islamic Rep. of)</v>
          </cell>
          <cell r="D692" t="str">
            <v>Datak Telecom [Iran (Islamic Rep. of)]</v>
          </cell>
          <cell r="E692" t="str">
            <v>WiMax</v>
          </cell>
          <cell r="F692" t="str">
            <v>Intensive users</v>
          </cell>
          <cell r="H692">
            <v>1024</v>
          </cell>
          <cell r="I692" t="str">
            <v>Kbps</v>
          </cell>
          <cell r="J692">
            <v>1.024</v>
          </cell>
          <cell r="K692">
            <v>128</v>
          </cell>
          <cell r="L692" t="str">
            <v>Kbps</v>
          </cell>
          <cell r="M692">
            <v>15</v>
          </cell>
          <cell r="N692" t="str">
            <v>GB</v>
          </cell>
          <cell r="O692">
            <v>15</v>
          </cell>
          <cell r="P692" t="str">
            <v>IRR</v>
          </cell>
          <cell r="Q692">
            <v>150000</v>
          </cell>
          <cell r="R692">
            <v>3000000</v>
          </cell>
          <cell r="S692">
            <v>760000</v>
          </cell>
          <cell r="V692">
            <v>1</v>
          </cell>
          <cell r="W692" t="str">
            <v>No</v>
          </cell>
          <cell r="X692" t="str">
            <v>No</v>
          </cell>
          <cell r="Y692" t="str">
            <v>No</v>
          </cell>
          <cell r="AA692" t="str">
            <v>No</v>
          </cell>
          <cell r="AB692">
            <v>0.06</v>
          </cell>
          <cell r="AC692">
            <v>8229</v>
          </cell>
          <cell r="AD692">
            <v>92.36</v>
          </cell>
          <cell r="AE692">
            <v>5594.15135256146</v>
          </cell>
          <cell r="AF692">
            <v>5594.15135256146</v>
          </cell>
        </row>
        <row r="693">
          <cell r="C693" t="str">
            <v>Iran (Islamic Rep. of)</v>
          </cell>
          <cell r="D693" t="str">
            <v>Datak Telecom [Iran (Islamic Rep. of)]</v>
          </cell>
          <cell r="E693" t="str">
            <v>WiMax</v>
          </cell>
          <cell r="F693" t="str">
            <v>Intensive users</v>
          </cell>
          <cell r="H693">
            <v>1024</v>
          </cell>
          <cell r="I693" t="str">
            <v>Kbps</v>
          </cell>
          <cell r="J693">
            <v>1.024</v>
          </cell>
          <cell r="K693">
            <v>256</v>
          </cell>
          <cell r="L693" t="str">
            <v>Kbps</v>
          </cell>
          <cell r="M693">
            <v>15</v>
          </cell>
          <cell r="N693" t="str">
            <v>GB</v>
          </cell>
          <cell r="O693">
            <v>15</v>
          </cell>
          <cell r="P693" t="str">
            <v>IRR</v>
          </cell>
          <cell r="Q693">
            <v>150000</v>
          </cell>
          <cell r="R693">
            <v>3000000</v>
          </cell>
          <cell r="S693">
            <v>860000</v>
          </cell>
          <cell r="V693">
            <v>1</v>
          </cell>
          <cell r="W693" t="str">
            <v>No</v>
          </cell>
          <cell r="X693" t="str">
            <v>No</v>
          </cell>
          <cell r="Y693" t="str">
            <v>No</v>
          </cell>
          <cell r="AA693" t="str">
            <v>No</v>
          </cell>
          <cell r="AB693">
            <v>0.06</v>
          </cell>
          <cell r="AC693">
            <v>8229</v>
          </cell>
          <cell r="AD693">
            <v>104.51</v>
          </cell>
          <cell r="AE693">
            <v>5594.15135256146</v>
          </cell>
          <cell r="AF693">
            <v>5594.15135256146</v>
          </cell>
        </row>
        <row r="694">
          <cell r="C694" t="str">
            <v>Iran (Islamic Rep. of)</v>
          </cell>
          <cell r="D694" t="str">
            <v>Datak Telecom [Iran (Islamic Rep. of)]</v>
          </cell>
          <cell r="E694" t="str">
            <v>WiMax</v>
          </cell>
          <cell r="F694" t="str">
            <v>Intensive users</v>
          </cell>
          <cell r="H694">
            <v>2048</v>
          </cell>
          <cell r="I694" t="str">
            <v>Kbps</v>
          </cell>
          <cell r="J694">
            <v>2.048</v>
          </cell>
          <cell r="K694">
            <v>256</v>
          </cell>
          <cell r="L694" t="str">
            <v>Kbps</v>
          </cell>
          <cell r="M694">
            <v>18</v>
          </cell>
          <cell r="N694" t="str">
            <v>GB</v>
          </cell>
          <cell r="O694">
            <v>18</v>
          </cell>
          <cell r="P694" t="str">
            <v>IRR</v>
          </cell>
          <cell r="Q694">
            <v>150000</v>
          </cell>
          <cell r="R694">
            <v>3000000</v>
          </cell>
          <cell r="S694">
            <v>990000</v>
          </cell>
          <cell r="V694">
            <v>1</v>
          </cell>
          <cell r="W694" t="str">
            <v>No</v>
          </cell>
          <cell r="X694" t="str">
            <v>No</v>
          </cell>
          <cell r="Y694" t="str">
            <v>No</v>
          </cell>
          <cell r="AA694" t="str">
            <v>No</v>
          </cell>
          <cell r="AB694">
            <v>0.06</v>
          </cell>
          <cell r="AC694">
            <v>8229</v>
          </cell>
          <cell r="AD694">
            <v>120.31</v>
          </cell>
          <cell r="AE694">
            <v>5594.15135256146</v>
          </cell>
          <cell r="AF694">
            <v>5594.15135256146</v>
          </cell>
        </row>
        <row r="695">
          <cell r="C695" t="str">
            <v>Iran (Islamic Rep. of)</v>
          </cell>
          <cell r="D695" t="str">
            <v>Datak Telecom [Iran (Islamic Rep. of)]</v>
          </cell>
          <cell r="E695" t="str">
            <v>WiMax</v>
          </cell>
          <cell r="F695" t="str">
            <v>Intensive users</v>
          </cell>
          <cell r="H695">
            <v>2048</v>
          </cell>
          <cell r="I695" t="str">
            <v>Kbps</v>
          </cell>
          <cell r="J695">
            <v>2.048</v>
          </cell>
          <cell r="K695">
            <v>512</v>
          </cell>
          <cell r="L695" t="str">
            <v>Kbps</v>
          </cell>
          <cell r="M695">
            <v>18</v>
          </cell>
          <cell r="N695" t="str">
            <v>GB</v>
          </cell>
          <cell r="O695">
            <v>18</v>
          </cell>
          <cell r="P695" t="str">
            <v>IRR</v>
          </cell>
          <cell r="Q695">
            <v>150000</v>
          </cell>
          <cell r="R695">
            <v>3000000</v>
          </cell>
          <cell r="S695">
            <v>1080000</v>
          </cell>
          <cell r="V695">
            <v>1</v>
          </cell>
          <cell r="W695" t="str">
            <v>No</v>
          </cell>
          <cell r="X695" t="str">
            <v>No</v>
          </cell>
          <cell r="Y695" t="str">
            <v>No</v>
          </cell>
          <cell r="AA695" t="str">
            <v>No</v>
          </cell>
          <cell r="AB695">
            <v>0.06</v>
          </cell>
          <cell r="AC695">
            <v>8229</v>
          </cell>
          <cell r="AD695">
            <v>131.24</v>
          </cell>
          <cell r="AE695">
            <v>5594.15135256146</v>
          </cell>
          <cell r="AF695">
            <v>5594.15135256146</v>
          </cell>
        </row>
        <row r="696">
          <cell r="C696" t="str">
            <v>Iran (Islamic Rep. of)</v>
          </cell>
          <cell r="D696" t="str">
            <v>ShaTel [Iran (Islamic Rep. of)]</v>
          </cell>
          <cell r="E696" t="str">
            <v>ADSL</v>
          </cell>
          <cell r="F696" t="str">
            <v>ART1</v>
          </cell>
          <cell r="H696">
            <v>128</v>
          </cell>
          <cell r="I696" t="str">
            <v>Kbps</v>
          </cell>
          <cell r="J696">
            <v>0.128</v>
          </cell>
          <cell r="K696">
            <v>128</v>
          </cell>
          <cell r="L696" t="str">
            <v>Kbps</v>
          </cell>
          <cell r="P696" t="str">
            <v>IRR</v>
          </cell>
          <cell r="Q696">
            <v>95000</v>
          </cell>
          <cell r="R696">
            <v>80000</v>
          </cell>
          <cell r="S696">
            <v>280000</v>
          </cell>
          <cell r="W696" t="str">
            <v>Yes</v>
          </cell>
          <cell r="X696" t="str">
            <v>No</v>
          </cell>
          <cell r="Y696" t="str">
            <v>No</v>
          </cell>
          <cell r="AA696" t="str">
            <v>No</v>
          </cell>
          <cell r="AB696">
            <v>0.06</v>
          </cell>
          <cell r="AC696">
            <v>8229</v>
          </cell>
          <cell r="AD696">
            <v>34.03</v>
          </cell>
          <cell r="AE696">
            <v>5594.15135256146</v>
          </cell>
          <cell r="AF696">
            <v>5594.15135256146</v>
          </cell>
        </row>
        <row r="697">
          <cell r="C697" t="str">
            <v>Iran (Islamic Rep. of)</v>
          </cell>
          <cell r="D697" t="str">
            <v>ShaTel [Iran (Islamic Rep. of)]</v>
          </cell>
          <cell r="E697" t="str">
            <v>ADSL</v>
          </cell>
          <cell r="F697" t="str">
            <v>ART2</v>
          </cell>
          <cell r="H697">
            <v>192</v>
          </cell>
          <cell r="I697" t="str">
            <v>Kbps</v>
          </cell>
          <cell r="J697">
            <v>0.192</v>
          </cell>
          <cell r="K697">
            <v>192</v>
          </cell>
          <cell r="L697" t="str">
            <v>Kbps</v>
          </cell>
          <cell r="P697" t="str">
            <v>IRR</v>
          </cell>
          <cell r="Q697">
            <v>95000</v>
          </cell>
          <cell r="R697">
            <v>80000</v>
          </cell>
          <cell r="S697">
            <v>360000</v>
          </cell>
          <cell r="W697" t="str">
            <v>Yes</v>
          </cell>
          <cell r="X697" t="str">
            <v>No</v>
          </cell>
          <cell r="Y697" t="str">
            <v>No</v>
          </cell>
          <cell r="AA697" t="str">
            <v>No</v>
          </cell>
          <cell r="AB697">
            <v>0.06</v>
          </cell>
          <cell r="AC697">
            <v>8229</v>
          </cell>
          <cell r="AD697">
            <v>43.75</v>
          </cell>
          <cell r="AE697">
            <v>5594.15135256146</v>
          </cell>
          <cell r="AF697">
            <v>5594.15135256146</v>
          </cell>
        </row>
        <row r="698">
          <cell r="C698" t="str">
            <v>Iran (Islamic Rep. of)</v>
          </cell>
          <cell r="D698" t="str">
            <v>ShaTel [Iran (Islamic Rep. of)]</v>
          </cell>
          <cell r="E698" t="str">
            <v>ADSL</v>
          </cell>
          <cell r="F698" t="str">
            <v>ART3</v>
          </cell>
          <cell r="H698">
            <v>256</v>
          </cell>
          <cell r="I698" t="str">
            <v>Kbps</v>
          </cell>
          <cell r="J698">
            <v>0.25600000000000001</v>
          </cell>
          <cell r="K698">
            <v>256</v>
          </cell>
          <cell r="L698" t="str">
            <v>Kbps</v>
          </cell>
          <cell r="P698" t="str">
            <v>IRR</v>
          </cell>
          <cell r="Q698">
            <v>95000</v>
          </cell>
          <cell r="R698">
            <v>80000</v>
          </cell>
          <cell r="S698">
            <v>430000</v>
          </cell>
          <cell r="W698" t="str">
            <v>Yes</v>
          </cell>
          <cell r="X698" t="str">
            <v>No</v>
          </cell>
          <cell r="Y698" t="str">
            <v>No</v>
          </cell>
          <cell r="AA698" t="str">
            <v>No</v>
          </cell>
          <cell r="AB698">
            <v>0.06</v>
          </cell>
          <cell r="AC698">
            <v>8229</v>
          </cell>
          <cell r="AD698">
            <v>52.25</v>
          </cell>
          <cell r="AE698">
            <v>5594.15135256146</v>
          </cell>
          <cell r="AF698">
            <v>5594.15135256146</v>
          </cell>
        </row>
        <row r="699">
          <cell r="C699" t="str">
            <v>Iran (Islamic Rep. of)</v>
          </cell>
          <cell r="D699" t="str">
            <v>ShaTel [Iran (Islamic Rep. of)]</v>
          </cell>
          <cell r="E699" t="str">
            <v>ADSL</v>
          </cell>
          <cell r="F699" t="str">
            <v>ART4</v>
          </cell>
          <cell r="H699">
            <v>320</v>
          </cell>
          <cell r="I699" t="str">
            <v>Kbps</v>
          </cell>
          <cell r="J699">
            <v>0.32</v>
          </cell>
          <cell r="K699">
            <v>320</v>
          </cell>
          <cell r="L699" t="str">
            <v>Kbps</v>
          </cell>
          <cell r="P699" t="str">
            <v>IRR</v>
          </cell>
          <cell r="Q699">
            <v>95000</v>
          </cell>
          <cell r="R699">
            <v>80000</v>
          </cell>
          <cell r="S699">
            <v>530000</v>
          </cell>
          <cell r="W699" t="str">
            <v>Yes</v>
          </cell>
          <cell r="X699" t="str">
            <v>No</v>
          </cell>
          <cell r="Y699" t="str">
            <v>No</v>
          </cell>
          <cell r="AA699" t="str">
            <v>No</v>
          </cell>
          <cell r="AB699">
            <v>0.06</v>
          </cell>
          <cell r="AC699">
            <v>8229</v>
          </cell>
          <cell r="AD699">
            <v>64.41</v>
          </cell>
          <cell r="AE699">
            <v>5594.15135256146</v>
          </cell>
          <cell r="AF699">
            <v>5594.15135256146</v>
          </cell>
        </row>
        <row r="700">
          <cell r="C700" t="str">
            <v>Iran (Islamic Rep. of)</v>
          </cell>
          <cell r="D700" t="str">
            <v>ShaTel [Iran (Islamic Rep. of)]</v>
          </cell>
          <cell r="E700" t="str">
            <v>ADSL</v>
          </cell>
          <cell r="F700" t="str">
            <v>ART5</v>
          </cell>
          <cell r="H700">
            <v>384</v>
          </cell>
          <cell r="I700" t="str">
            <v>Kbps</v>
          </cell>
          <cell r="J700">
            <v>0.38400000000000001</v>
          </cell>
          <cell r="K700">
            <v>384</v>
          </cell>
          <cell r="L700" t="str">
            <v>Kbps</v>
          </cell>
          <cell r="P700" t="str">
            <v>IRR</v>
          </cell>
          <cell r="Q700">
            <v>95000</v>
          </cell>
          <cell r="R700">
            <v>80000</v>
          </cell>
          <cell r="S700">
            <v>630000</v>
          </cell>
          <cell r="W700" t="str">
            <v>Yes</v>
          </cell>
          <cell r="X700" t="str">
            <v>No</v>
          </cell>
          <cell r="Y700" t="str">
            <v>No</v>
          </cell>
          <cell r="AA700" t="str">
            <v>No</v>
          </cell>
          <cell r="AB700">
            <v>0.06</v>
          </cell>
          <cell r="AC700">
            <v>8229</v>
          </cell>
          <cell r="AD700">
            <v>76.56</v>
          </cell>
          <cell r="AE700">
            <v>5594.15135256146</v>
          </cell>
          <cell r="AF700">
            <v>5594.15135256146</v>
          </cell>
        </row>
        <row r="701">
          <cell r="C701" t="str">
            <v>Iran (Islamic Rep. of)</v>
          </cell>
          <cell r="D701" t="str">
            <v>ShaTel [Iran (Islamic Rep. of)]</v>
          </cell>
          <cell r="E701" t="str">
            <v>ADSL</v>
          </cell>
          <cell r="F701" t="str">
            <v>ART6</v>
          </cell>
          <cell r="H701">
            <v>512</v>
          </cell>
          <cell r="I701" t="str">
            <v>Kbps</v>
          </cell>
          <cell r="J701">
            <v>0.51200000000000001</v>
          </cell>
          <cell r="K701">
            <v>512</v>
          </cell>
          <cell r="L701" t="str">
            <v>Kbps</v>
          </cell>
          <cell r="P701" t="str">
            <v>IRR</v>
          </cell>
          <cell r="Q701">
            <v>95000</v>
          </cell>
          <cell r="R701">
            <v>80000</v>
          </cell>
          <cell r="S701">
            <v>930000</v>
          </cell>
          <cell r="W701" t="str">
            <v>Yes</v>
          </cell>
          <cell r="X701" t="str">
            <v>No</v>
          </cell>
          <cell r="Y701" t="str">
            <v>No</v>
          </cell>
          <cell r="AA701" t="str">
            <v>No</v>
          </cell>
          <cell r="AB701">
            <v>0.06</v>
          </cell>
          <cell r="AC701">
            <v>8229</v>
          </cell>
          <cell r="AD701">
            <v>113.01</v>
          </cell>
          <cell r="AE701">
            <v>5594.15135256146</v>
          </cell>
          <cell r="AF701">
            <v>5594.15135256146</v>
          </cell>
        </row>
        <row r="702">
          <cell r="C702" t="str">
            <v>Iran (Islamic Rep. of)</v>
          </cell>
          <cell r="D702" t="str">
            <v>ShaTel [Iran (Islamic Rep. of)]</v>
          </cell>
          <cell r="E702" t="str">
            <v>ADSL</v>
          </cell>
          <cell r="F702" t="str">
            <v>ART7</v>
          </cell>
          <cell r="H702">
            <v>1024</v>
          </cell>
          <cell r="I702" t="str">
            <v>Kbps</v>
          </cell>
          <cell r="J702">
            <v>1.024</v>
          </cell>
          <cell r="K702">
            <v>1024</v>
          </cell>
          <cell r="L702" t="str">
            <v>Kbps</v>
          </cell>
          <cell r="P702" t="str">
            <v>IRR</v>
          </cell>
          <cell r="Q702">
            <v>95000</v>
          </cell>
          <cell r="R702">
            <v>80000</v>
          </cell>
          <cell r="S702">
            <v>2200000</v>
          </cell>
          <cell r="W702" t="str">
            <v>Yes</v>
          </cell>
          <cell r="X702" t="str">
            <v>No</v>
          </cell>
          <cell r="Y702" t="str">
            <v>No</v>
          </cell>
          <cell r="AA702" t="str">
            <v>No</v>
          </cell>
          <cell r="AB702">
            <v>0.06</v>
          </cell>
          <cell r="AC702">
            <v>8229</v>
          </cell>
          <cell r="AD702">
            <v>267.35000000000002</v>
          </cell>
          <cell r="AE702">
            <v>5594.15135256146</v>
          </cell>
          <cell r="AF702">
            <v>5594.15135256146</v>
          </cell>
        </row>
        <row r="703">
          <cell r="C703" t="str">
            <v>Iran (Islamic Rep. of)</v>
          </cell>
          <cell r="D703" t="str">
            <v>ShaTel [Iran (Islamic Rep. of)]</v>
          </cell>
          <cell r="E703" t="str">
            <v>ADSL</v>
          </cell>
          <cell r="F703" t="str">
            <v>ART8</v>
          </cell>
          <cell r="H703">
            <v>2048</v>
          </cell>
          <cell r="I703" t="str">
            <v>Kbps</v>
          </cell>
          <cell r="J703">
            <v>2.048</v>
          </cell>
          <cell r="K703">
            <v>1024</v>
          </cell>
          <cell r="L703" t="str">
            <v>Kbps</v>
          </cell>
          <cell r="P703" t="str">
            <v>IRR</v>
          </cell>
          <cell r="Q703">
            <v>95000</v>
          </cell>
          <cell r="R703">
            <v>80000</v>
          </cell>
          <cell r="S703">
            <v>4000000</v>
          </cell>
          <cell r="W703" t="str">
            <v>Yes</v>
          </cell>
          <cell r="X703" t="str">
            <v>No</v>
          </cell>
          <cell r="Y703" t="str">
            <v>No</v>
          </cell>
          <cell r="AA703" t="str">
            <v>No</v>
          </cell>
          <cell r="AB703">
            <v>0.06</v>
          </cell>
          <cell r="AC703">
            <v>8229</v>
          </cell>
          <cell r="AD703">
            <v>486.09</v>
          </cell>
          <cell r="AE703">
            <v>5594.15135256146</v>
          </cell>
          <cell r="AF703">
            <v>5594.15135256146</v>
          </cell>
        </row>
        <row r="704">
          <cell r="C704" t="str">
            <v>Iran (Islamic Rep. of)</v>
          </cell>
          <cell r="D704" t="str">
            <v>ShaTel [Iran (Islamic Rep. of)]</v>
          </cell>
          <cell r="E704" t="str">
            <v>ADSL</v>
          </cell>
          <cell r="F704" t="str">
            <v>ECO128</v>
          </cell>
          <cell r="H704">
            <v>128</v>
          </cell>
          <cell r="I704" t="str">
            <v>Kbps</v>
          </cell>
          <cell r="J704">
            <v>0.128</v>
          </cell>
          <cell r="K704">
            <v>128</v>
          </cell>
          <cell r="L704" t="str">
            <v>Kbps</v>
          </cell>
          <cell r="M704">
            <v>3</v>
          </cell>
          <cell r="N704" t="str">
            <v>GB</v>
          </cell>
          <cell r="O704">
            <v>3</v>
          </cell>
          <cell r="P704" t="str">
            <v>IRR</v>
          </cell>
          <cell r="Q704">
            <v>95000</v>
          </cell>
          <cell r="R704">
            <v>80000</v>
          </cell>
          <cell r="S704">
            <v>139000</v>
          </cell>
          <cell r="V704">
            <v>1</v>
          </cell>
          <cell r="W704" t="str">
            <v>Yes</v>
          </cell>
          <cell r="X704" t="str">
            <v>No</v>
          </cell>
          <cell r="Y704" t="str">
            <v>No</v>
          </cell>
          <cell r="AA704" t="str">
            <v>No</v>
          </cell>
          <cell r="AB704">
            <v>0.06</v>
          </cell>
          <cell r="AC704">
            <v>8229</v>
          </cell>
          <cell r="AD704">
            <v>16.89</v>
          </cell>
          <cell r="AE704">
            <v>5594.15135256146</v>
          </cell>
          <cell r="AF704">
            <v>5594.15135256146</v>
          </cell>
        </row>
        <row r="705">
          <cell r="C705" t="str">
            <v>Iran (Islamic Rep. of)</v>
          </cell>
          <cell r="D705" t="str">
            <v>ShaTel [Iran (Islamic Rep. of)]</v>
          </cell>
          <cell r="E705" t="str">
            <v>ADSL</v>
          </cell>
          <cell r="F705" t="str">
            <v>ECO128</v>
          </cell>
          <cell r="H705">
            <v>128</v>
          </cell>
          <cell r="I705" t="str">
            <v>Kbps</v>
          </cell>
          <cell r="J705">
            <v>0.128</v>
          </cell>
          <cell r="K705">
            <v>128</v>
          </cell>
          <cell r="L705" t="str">
            <v>Kbps</v>
          </cell>
          <cell r="M705">
            <v>2</v>
          </cell>
          <cell r="N705" t="str">
            <v>GB</v>
          </cell>
          <cell r="O705">
            <v>2</v>
          </cell>
          <cell r="P705" t="str">
            <v>IRR</v>
          </cell>
          <cell r="Q705">
            <v>95000</v>
          </cell>
          <cell r="R705">
            <v>80000</v>
          </cell>
          <cell r="S705">
            <v>99000</v>
          </cell>
          <cell r="V705">
            <v>3</v>
          </cell>
          <cell r="W705" t="str">
            <v>Yes</v>
          </cell>
          <cell r="X705" t="str">
            <v>No</v>
          </cell>
          <cell r="Y705" t="str">
            <v>No</v>
          </cell>
          <cell r="AA705" t="str">
            <v>No</v>
          </cell>
          <cell r="AB705">
            <v>0.06</v>
          </cell>
          <cell r="AC705">
            <v>8229</v>
          </cell>
          <cell r="AD705">
            <v>12.03</v>
          </cell>
          <cell r="AE705">
            <v>5594.15135256146</v>
          </cell>
          <cell r="AF705">
            <v>5594.15135256146</v>
          </cell>
        </row>
        <row r="706">
          <cell r="C706" t="str">
            <v>Iran (Islamic Rep. of)</v>
          </cell>
          <cell r="D706" t="str">
            <v>ShaTel [Iran (Islamic Rep. of)]</v>
          </cell>
          <cell r="E706" t="str">
            <v>ADSL</v>
          </cell>
          <cell r="F706" t="str">
            <v>ECO128</v>
          </cell>
          <cell r="H706">
            <v>128</v>
          </cell>
          <cell r="I706" t="str">
            <v>Kbps</v>
          </cell>
          <cell r="J706">
            <v>0.128</v>
          </cell>
          <cell r="K706">
            <v>128</v>
          </cell>
          <cell r="L706" t="str">
            <v>Kbps</v>
          </cell>
          <cell r="M706">
            <v>1.66</v>
          </cell>
          <cell r="N706" t="str">
            <v>GB</v>
          </cell>
          <cell r="O706">
            <v>1.66</v>
          </cell>
          <cell r="P706" t="str">
            <v>IRR</v>
          </cell>
          <cell r="Q706">
            <v>95000</v>
          </cell>
          <cell r="R706">
            <v>80000</v>
          </cell>
          <cell r="S706">
            <v>88000</v>
          </cell>
          <cell r="V706">
            <v>6</v>
          </cell>
          <cell r="W706" t="str">
            <v>Yes</v>
          </cell>
          <cell r="X706" t="str">
            <v>No</v>
          </cell>
          <cell r="Y706" t="str">
            <v>No</v>
          </cell>
          <cell r="AA706" t="str">
            <v>No</v>
          </cell>
          <cell r="AB706">
            <v>0.06</v>
          </cell>
          <cell r="AC706">
            <v>8229</v>
          </cell>
          <cell r="AD706">
            <v>10.69</v>
          </cell>
          <cell r="AE706">
            <v>5594.15135256146</v>
          </cell>
          <cell r="AF706">
            <v>5594.15135256146</v>
          </cell>
        </row>
        <row r="707">
          <cell r="C707" t="str">
            <v>Iran (Islamic Rep. of)</v>
          </cell>
          <cell r="D707" t="str">
            <v>ShaTel [Iran (Islamic Rep. of)]</v>
          </cell>
          <cell r="E707" t="str">
            <v>ADSL</v>
          </cell>
          <cell r="F707" t="str">
            <v>ECO128</v>
          </cell>
          <cell r="H707">
            <v>128</v>
          </cell>
          <cell r="I707" t="str">
            <v>Kbps</v>
          </cell>
          <cell r="J707">
            <v>0.128</v>
          </cell>
          <cell r="K707">
            <v>128</v>
          </cell>
          <cell r="L707" t="str">
            <v>Kbps</v>
          </cell>
          <cell r="M707">
            <v>1.25</v>
          </cell>
          <cell r="N707" t="str">
            <v>GB</v>
          </cell>
          <cell r="O707">
            <v>1.25</v>
          </cell>
          <cell r="P707" t="str">
            <v>IRR</v>
          </cell>
          <cell r="Q707">
            <v>95000</v>
          </cell>
          <cell r="R707">
            <v>80000</v>
          </cell>
          <cell r="S707">
            <v>73000</v>
          </cell>
          <cell r="V707">
            <v>12</v>
          </cell>
          <cell r="W707" t="str">
            <v>Yes</v>
          </cell>
          <cell r="X707" t="str">
            <v>No</v>
          </cell>
          <cell r="Y707" t="str">
            <v>No</v>
          </cell>
          <cell r="AA707" t="str">
            <v>No</v>
          </cell>
          <cell r="AB707">
            <v>0.06</v>
          </cell>
          <cell r="AC707">
            <v>8229</v>
          </cell>
          <cell r="AD707">
            <v>8.8699999999999992</v>
          </cell>
          <cell r="AE707">
            <v>5594.15135256146</v>
          </cell>
          <cell r="AF707">
            <v>5594.15135256146</v>
          </cell>
        </row>
        <row r="708">
          <cell r="C708" t="str">
            <v>Iran (Islamic Rep. of)</v>
          </cell>
          <cell r="D708" t="str">
            <v>ShaTel [Iran (Islamic Rep. of)]</v>
          </cell>
          <cell r="E708" t="str">
            <v>ADSL</v>
          </cell>
          <cell r="F708" t="str">
            <v>ECO256</v>
          </cell>
          <cell r="H708">
            <v>256</v>
          </cell>
          <cell r="I708" t="str">
            <v>Kbps</v>
          </cell>
          <cell r="J708">
            <v>0.25600000000000001</v>
          </cell>
          <cell r="K708">
            <v>256</v>
          </cell>
          <cell r="L708" t="str">
            <v>Kbps</v>
          </cell>
          <cell r="M708">
            <v>3</v>
          </cell>
          <cell r="N708" t="str">
            <v>GB</v>
          </cell>
          <cell r="O708">
            <v>3</v>
          </cell>
          <cell r="P708" t="str">
            <v>IRR</v>
          </cell>
          <cell r="Q708">
            <v>95000</v>
          </cell>
          <cell r="R708">
            <v>80000</v>
          </cell>
          <cell r="S708">
            <v>169000</v>
          </cell>
          <cell r="V708">
            <v>1</v>
          </cell>
          <cell r="W708" t="str">
            <v>Yes</v>
          </cell>
          <cell r="X708" t="str">
            <v>No</v>
          </cell>
          <cell r="Y708" t="str">
            <v>No</v>
          </cell>
          <cell r="AA708" t="str">
            <v>No</v>
          </cell>
          <cell r="AB708">
            <v>0.06</v>
          </cell>
          <cell r="AC708">
            <v>8229</v>
          </cell>
          <cell r="AD708">
            <v>20.54</v>
          </cell>
          <cell r="AE708">
            <v>5594.15135256146</v>
          </cell>
          <cell r="AF708">
            <v>5594.15135256146</v>
          </cell>
        </row>
        <row r="709">
          <cell r="C709" t="str">
            <v>Iran (Islamic Rep. of)</v>
          </cell>
          <cell r="D709" t="str">
            <v>ShaTel [Iran (Islamic Rep. of)]</v>
          </cell>
          <cell r="E709" t="str">
            <v>ADSL</v>
          </cell>
          <cell r="F709" t="str">
            <v>ECO256</v>
          </cell>
          <cell r="H709">
            <v>256</v>
          </cell>
          <cell r="I709" t="str">
            <v>Kbps</v>
          </cell>
          <cell r="J709">
            <v>0.25600000000000001</v>
          </cell>
          <cell r="K709">
            <v>256</v>
          </cell>
          <cell r="L709" t="str">
            <v>Kbps</v>
          </cell>
          <cell r="M709">
            <v>2</v>
          </cell>
          <cell r="N709" t="str">
            <v>GB</v>
          </cell>
          <cell r="O709">
            <v>2</v>
          </cell>
          <cell r="P709" t="str">
            <v>IRR</v>
          </cell>
          <cell r="Q709">
            <v>95000</v>
          </cell>
          <cell r="R709">
            <v>80000</v>
          </cell>
          <cell r="S709">
            <v>119000</v>
          </cell>
          <cell r="V709">
            <v>3</v>
          </cell>
          <cell r="W709" t="str">
            <v>Yes</v>
          </cell>
          <cell r="X709" t="str">
            <v>No</v>
          </cell>
          <cell r="Y709" t="str">
            <v>No</v>
          </cell>
          <cell r="AA709" t="str">
            <v>No</v>
          </cell>
          <cell r="AB709">
            <v>0.06</v>
          </cell>
          <cell r="AC709">
            <v>8229</v>
          </cell>
          <cell r="AD709">
            <v>14.46</v>
          </cell>
          <cell r="AE709">
            <v>5594.15135256146</v>
          </cell>
          <cell r="AF709">
            <v>5594.15135256146</v>
          </cell>
        </row>
        <row r="710">
          <cell r="C710" t="str">
            <v>Iran (Islamic Rep. of)</v>
          </cell>
          <cell r="D710" t="str">
            <v>ShaTel [Iran (Islamic Rep. of)]</v>
          </cell>
          <cell r="E710" t="str">
            <v>ADSL</v>
          </cell>
          <cell r="F710" t="str">
            <v>ECO256</v>
          </cell>
          <cell r="H710">
            <v>256</v>
          </cell>
          <cell r="I710" t="str">
            <v>Kbps</v>
          </cell>
          <cell r="J710">
            <v>0.25600000000000001</v>
          </cell>
          <cell r="K710">
            <v>256</v>
          </cell>
          <cell r="L710" t="str">
            <v>Kbps</v>
          </cell>
          <cell r="M710">
            <v>1.66</v>
          </cell>
          <cell r="N710" t="str">
            <v>GB</v>
          </cell>
          <cell r="O710">
            <v>1.66</v>
          </cell>
          <cell r="P710" t="str">
            <v>IRR</v>
          </cell>
          <cell r="Q710">
            <v>95000</v>
          </cell>
          <cell r="R710">
            <v>80000</v>
          </cell>
          <cell r="S710">
            <v>102000</v>
          </cell>
          <cell r="V710">
            <v>6</v>
          </cell>
          <cell r="W710" t="str">
            <v>Yes</v>
          </cell>
          <cell r="X710" t="str">
            <v>No</v>
          </cell>
          <cell r="Y710" t="str">
            <v>No</v>
          </cell>
          <cell r="AA710" t="str">
            <v>No</v>
          </cell>
          <cell r="AB710">
            <v>0.06</v>
          </cell>
          <cell r="AC710">
            <v>8229</v>
          </cell>
          <cell r="AD710">
            <v>12.4</v>
          </cell>
          <cell r="AE710">
            <v>5594.15135256146</v>
          </cell>
          <cell r="AF710">
            <v>5594.15135256146</v>
          </cell>
        </row>
        <row r="711">
          <cell r="C711" t="str">
            <v>Iran (Islamic Rep. of)</v>
          </cell>
          <cell r="D711" t="str">
            <v>ShaTel [Iran (Islamic Rep. of)]</v>
          </cell>
          <cell r="E711" t="str">
            <v>ADSL</v>
          </cell>
          <cell r="F711" t="str">
            <v>ECO256</v>
          </cell>
          <cell r="H711">
            <v>256</v>
          </cell>
          <cell r="I711" t="str">
            <v>Kbps</v>
          </cell>
          <cell r="J711">
            <v>0.25600000000000001</v>
          </cell>
          <cell r="K711">
            <v>256</v>
          </cell>
          <cell r="L711" t="str">
            <v>Kbps</v>
          </cell>
          <cell r="M711">
            <v>1.25</v>
          </cell>
          <cell r="N711" t="str">
            <v>GB</v>
          </cell>
          <cell r="O711">
            <v>1.25</v>
          </cell>
          <cell r="P711" t="str">
            <v>IRR</v>
          </cell>
          <cell r="Q711">
            <v>95000</v>
          </cell>
          <cell r="R711">
            <v>80000</v>
          </cell>
          <cell r="S711">
            <v>85000</v>
          </cell>
          <cell r="V711">
            <v>12</v>
          </cell>
          <cell r="W711" t="str">
            <v>Yes</v>
          </cell>
          <cell r="X711" t="str">
            <v>No</v>
          </cell>
          <cell r="Y711" t="str">
            <v>No</v>
          </cell>
          <cell r="AA711" t="str">
            <v>No</v>
          </cell>
          <cell r="AB711">
            <v>0.06</v>
          </cell>
          <cell r="AC711">
            <v>8229</v>
          </cell>
          <cell r="AD711">
            <v>10.33</v>
          </cell>
          <cell r="AE711">
            <v>5594.15135256146</v>
          </cell>
          <cell r="AF711">
            <v>5594.15135256146</v>
          </cell>
        </row>
        <row r="712">
          <cell r="C712" t="str">
            <v>Iran (Islamic Rep. of)</v>
          </cell>
          <cell r="D712" t="str">
            <v>ShaTel [Iran (Islamic Rep. of)]</v>
          </cell>
          <cell r="E712" t="str">
            <v>ADSL</v>
          </cell>
          <cell r="F712" t="str">
            <v>ECO512</v>
          </cell>
          <cell r="H712">
            <v>512</v>
          </cell>
          <cell r="I712" t="str">
            <v>Kbps</v>
          </cell>
          <cell r="J712">
            <v>0.51200000000000001</v>
          </cell>
          <cell r="K712">
            <v>512</v>
          </cell>
          <cell r="L712" t="str">
            <v>Kbps</v>
          </cell>
          <cell r="M712">
            <v>3</v>
          </cell>
          <cell r="N712" t="str">
            <v>GB</v>
          </cell>
          <cell r="O712">
            <v>3</v>
          </cell>
          <cell r="P712" t="str">
            <v>IRR</v>
          </cell>
          <cell r="Q712">
            <v>95000</v>
          </cell>
          <cell r="R712">
            <v>80000</v>
          </cell>
          <cell r="S712">
            <v>189000</v>
          </cell>
          <cell r="V712">
            <v>1</v>
          </cell>
          <cell r="W712" t="str">
            <v>Yes</v>
          </cell>
          <cell r="X712" t="str">
            <v>No</v>
          </cell>
          <cell r="Y712" t="str">
            <v>No</v>
          </cell>
          <cell r="AA712" t="str">
            <v>No</v>
          </cell>
          <cell r="AB712">
            <v>0.06</v>
          </cell>
          <cell r="AC712">
            <v>8229</v>
          </cell>
          <cell r="AD712">
            <v>22.97</v>
          </cell>
          <cell r="AE712">
            <v>5594.15135256146</v>
          </cell>
          <cell r="AF712">
            <v>5594.15135256146</v>
          </cell>
        </row>
        <row r="713">
          <cell r="C713" t="str">
            <v>Iran (Islamic Rep. of)</v>
          </cell>
          <cell r="D713" t="str">
            <v>ShaTel [Iran (Islamic Rep. of)]</v>
          </cell>
          <cell r="E713" t="str">
            <v>ADSL</v>
          </cell>
          <cell r="F713" t="str">
            <v>ECO512</v>
          </cell>
          <cell r="H713">
            <v>512</v>
          </cell>
          <cell r="I713" t="str">
            <v>Kbps</v>
          </cell>
          <cell r="J713">
            <v>0.51200000000000001</v>
          </cell>
          <cell r="K713">
            <v>512</v>
          </cell>
          <cell r="L713" t="str">
            <v>Kbps</v>
          </cell>
          <cell r="M713">
            <v>2</v>
          </cell>
          <cell r="N713" t="str">
            <v>GB</v>
          </cell>
          <cell r="O713">
            <v>2</v>
          </cell>
          <cell r="P713" t="str">
            <v>IRR</v>
          </cell>
          <cell r="Q713">
            <v>95000</v>
          </cell>
          <cell r="R713">
            <v>80000</v>
          </cell>
          <cell r="S713">
            <v>139000</v>
          </cell>
          <cell r="V713">
            <v>3</v>
          </cell>
          <cell r="W713" t="str">
            <v>Yes</v>
          </cell>
          <cell r="X713" t="str">
            <v>No</v>
          </cell>
          <cell r="Y713" t="str">
            <v>No</v>
          </cell>
          <cell r="AA713" t="str">
            <v>No</v>
          </cell>
          <cell r="AB713">
            <v>0.06</v>
          </cell>
          <cell r="AC713">
            <v>8229</v>
          </cell>
          <cell r="AD713">
            <v>16.89</v>
          </cell>
          <cell r="AE713">
            <v>5594.15135256146</v>
          </cell>
          <cell r="AF713">
            <v>5594.15135256146</v>
          </cell>
        </row>
        <row r="714">
          <cell r="C714" t="str">
            <v>Iran (Islamic Rep. of)</v>
          </cell>
          <cell r="D714" t="str">
            <v>ShaTel [Iran (Islamic Rep. of)]</v>
          </cell>
          <cell r="E714" t="str">
            <v>ADSL</v>
          </cell>
          <cell r="F714" t="str">
            <v>ECO512</v>
          </cell>
          <cell r="H714">
            <v>512</v>
          </cell>
          <cell r="I714" t="str">
            <v>Kbps</v>
          </cell>
          <cell r="J714">
            <v>0.51200000000000001</v>
          </cell>
          <cell r="K714">
            <v>512</v>
          </cell>
          <cell r="L714" t="str">
            <v>Kbps</v>
          </cell>
          <cell r="M714">
            <v>1.66</v>
          </cell>
          <cell r="N714" t="str">
            <v>GB</v>
          </cell>
          <cell r="O714">
            <v>1.66</v>
          </cell>
          <cell r="P714" t="str">
            <v>IRR</v>
          </cell>
          <cell r="Q714">
            <v>95000</v>
          </cell>
          <cell r="R714">
            <v>80000</v>
          </cell>
          <cell r="S714">
            <v>116000</v>
          </cell>
          <cell r="V714">
            <v>6</v>
          </cell>
          <cell r="W714" t="str">
            <v>Yes</v>
          </cell>
          <cell r="X714" t="str">
            <v>No</v>
          </cell>
          <cell r="Y714" t="str">
            <v>No</v>
          </cell>
          <cell r="AA714" t="str">
            <v>No</v>
          </cell>
          <cell r="AB714">
            <v>0.06</v>
          </cell>
          <cell r="AC714">
            <v>8229</v>
          </cell>
          <cell r="AD714">
            <v>14.1</v>
          </cell>
          <cell r="AE714">
            <v>5594.15135256146</v>
          </cell>
          <cell r="AF714">
            <v>5594.15135256146</v>
          </cell>
        </row>
        <row r="715">
          <cell r="C715" t="str">
            <v>Iran (Islamic Rep. of)</v>
          </cell>
          <cell r="D715" t="str">
            <v>ShaTel [Iran (Islamic Rep. of)]</v>
          </cell>
          <cell r="E715" t="str">
            <v>ADSL</v>
          </cell>
          <cell r="F715" t="str">
            <v>ECO512</v>
          </cell>
          <cell r="H715">
            <v>512</v>
          </cell>
          <cell r="I715" t="str">
            <v>Kbps</v>
          </cell>
          <cell r="J715">
            <v>0.51200000000000001</v>
          </cell>
          <cell r="K715">
            <v>512</v>
          </cell>
          <cell r="L715" t="str">
            <v>Kbps</v>
          </cell>
          <cell r="M715">
            <v>1.25</v>
          </cell>
          <cell r="N715" t="str">
            <v>GB</v>
          </cell>
          <cell r="O715">
            <v>1.25</v>
          </cell>
          <cell r="P715" t="str">
            <v>IRR</v>
          </cell>
          <cell r="Q715">
            <v>95000</v>
          </cell>
          <cell r="R715">
            <v>80000</v>
          </cell>
          <cell r="S715">
            <v>95000</v>
          </cell>
          <cell r="V715">
            <v>12</v>
          </cell>
          <cell r="W715" t="str">
            <v>Yes</v>
          </cell>
          <cell r="X715" t="str">
            <v>No</v>
          </cell>
          <cell r="Y715" t="str">
            <v>No</v>
          </cell>
          <cell r="AA715" t="str">
            <v>No</v>
          </cell>
          <cell r="AB715">
            <v>0.06</v>
          </cell>
          <cell r="AC715">
            <v>8229</v>
          </cell>
          <cell r="AD715">
            <v>11.54</v>
          </cell>
          <cell r="AE715">
            <v>5594.15135256146</v>
          </cell>
          <cell r="AF715">
            <v>5594.15135256146</v>
          </cell>
        </row>
        <row r="716">
          <cell r="C716" t="str">
            <v>Iran (Islamic Rep. of)</v>
          </cell>
          <cell r="D716" t="str">
            <v>ShaTel [Iran (Islamic Rep. of)]</v>
          </cell>
          <cell r="E716" t="str">
            <v>ADSL</v>
          </cell>
          <cell r="F716" t="str">
            <v>ECO1024</v>
          </cell>
          <cell r="H716">
            <v>1024</v>
          </cell>
          <cell r="I716" t="str">
            <v>Kbps</v>
          </cell>
          <cell r="J716">
            <v>1.024</v>
          </cell>
          <cell r="K716">
            <v>768</v>
          </cell>
          <cell r="L716" t="str">
            <v>Kbps</v>
          </cell>
          <cell r="M716">
            <v>3</v>
          </cell>
          <cell r="N716" t="str">
            <v>GB</v>
          </cell>
          <cell r="O716">
            <v>3</v>
          </cell>
          <cell r="P716" t="str">
            <v>IRR</v>
          </cell>
          <cell r="Q716">
            <v>95000</v>
          </cell>
          <cell r="R716">
            <v>80000</v>
          </cell>
          <cell r="S716">
            <v>209000</v>
          </cell>
          <cell r="V716">
            <v>1</v>
          </cell>
          <cell r="W716" t="str">
            <v>Yes</v>
          </cell>
          <cell r="X716" t="str">
            <v>No</v>
          </cell>
          <cell r="Y716" t="str">
            <v>No</v>
          </cell>
          <cell r="AA716" t="str">
            <v>No</v>
          </cell>
          <cell r="AB716">
            <v>0.06</v>
          </cell>
          <cell r="AC716">
            <v>8229</v>
          </cell>
          <cell r="AD716">
            <v>25.4</v>
          </cell>
          <cell r="AE716">
            <v>5594.15135256146</v>
          </cell>
          <cell r="AF716">
            <v>5594.15135256146</v>
          </cell>
        </row>
        <row r="717">
          <cell r="C717" t="str">
            <v>Iran (Islamic Rep. of)</v>
          </cell>
          <cell r="D717" t="str">
            <v>ShaTel [Iran (Islamic Rep. of)]</v>
          </cell>
          <cell r="E717" t="str">
            <v>ADSL</v>
          </cell>
          <cell r="F717" t="str">
            <v>ECO1024</v>
          </cell>
          <cell r="H717">
            <v>1024</v>
          </cell>
          <cell r="I717" t="str">
            <v>Kbps</v>
          </cell>
          <cell r="J717">
            <v>1.024</v>
          </cell>
          <cell r="K717">
            <v>768</v>
          </cell>
          <cell r="L717" t="str">
            <v>Kbps</v>
          </cell>
          <cell r="M717">
            <v>2</v>
          </cell>
          <cell r="N717" t="str">
            <v>GB</v>
          </cell>
          <cell r="O717">
            <v>2</v>
          </cell>
          <cell r="P717" t="str">
            <v>IRR</v>
          </cell>
          <cell r="Q717">
            <v>95000</v>
          </cell>
          <cell r="R717">
            <v>80000</v>
          </cell>
          <cell r="S717">
            <v>159000</v>
          </cell>
          <cell r="V717">
            <v>3</v>
          </cell>
          <cell r="W717" t="str">
            <v>Yes</v>
          </cell>
          <cell r="X717" t="str">
            <v>No</v>
          </cell>
          <cell r="Y717" t="str">
            <v>No</v>
          </cell>
          <cell r="AA717" t="str">
            <v>No</v>
          </cell>
          <cell r="AB717">
            <v>0.06</v>
          </cell>
          <cell r="AC717">
            <v>8229</v>
          </cell>
          <cell r="AD717">
            <v>19.32</v>
          </cell>
          <cell r="AE717">
            <v>5594.15135256146</v>
          </cell>
          <cell r="AF717">
            <v>5594.15135256146</v>
          </cell>
        </row>
        <row r="718">
          <cell r="C718" t="str">
            <v>Iran (Islamic Rep. of)</v>
          </cell>
          <cell r="D718" t="str">
            <v>ShaTel [Iran (Islamic Rep. of)]</v>
          </cell>
          <cell r="E718" t="str">
            <v>ADSL</v>
          </cell>
          <cell r="F718" t="str">
            <v>ECO1024</v>
          </cell>
          <cell r="H718">
            <v>1024</v>
          </cell>
          <cell r="I718" t="str">
            <v>Kbps</v>
          </cell>
          <cell r="J718">
            <v>1.024</v>
          </cell>
          <cell r="K718">
            <v>768</v>
          </cell>
          <cell r="L718" t="str">
            <v>Kbps</v>
          </cell>
          <cell r="M718">
            <v>1.66</v>
          </cell>
          <cell r="N718" t="str">
            <v>GB</v>
          </cell>
          <cell r="O718">
            <v>1.66</v>
          </cell>
          <cell r="P718" t="str">
            <v>IRR</v>
          </cell>
          <cell r="Q718">
            <v>95000</v>
          </cell>
          <cell r="R718">
            <v>80000</v>
          </cell>
          <cell r="S718">
            <v>136000</v>
          </cell>
          <cell r="V718">
            <v>6</v>
          </cell>
          <cell r="W718" t="str">
            <v>Yes</v>
          </cell>
          <cell r="X718" t="str">
            <v>No</v>
          </cell>
          <cell r="Y718" t="str">
            <v>No</v>
          </cell>
          <cell r="AA718" t="str">
            <v>No</v>
          </cell>
          <cell r="AB718">
            <v>0.06</v>
          </cell>
          <cell r="AC718">
            <v>8229</v>
          </cell>
          <cell r="AD718">
            <v>16.53</v>
          </cell>
          <cell r="AE718">
            <v>5594.15135256146</v>
          </cell>
          <cell r="AF718">
            <v>5594.15135256146</v>
          </cell>
        </row>
        <row r="719">
          <cell r="C719" t="str">
            <v>Iran (Islamic Rep. of)</v>
          </cell>
          <cell r="D719" t="str">
            <v>ShaTel [Iran (Islamic Rep. of)]</v>
          </cell>
          <cell r="E719" t="str">
            <v>ADSL</v>
          </cell>
          <cell r="F719" t="str">
            <v>ECO1024</v>
          </cell>
          <cell r="H719">
            <v>1024</v>
          </cell>
          <cell r="I719" t="str">
            <v>Kbps</v>
          </cell>
          <cell r="J719">
            <v>1.024</v>
          </cell>
          <cell r="K719">
            <v>768</v>
          </cell>
          <cell r="L719" t="str">
            <v>Kbps</v>
          </cell>
          <cell r="M719">
            <v>1.25</v>
          </cell>
          <cell r="N719" t="str">
            <v>GB</v>
          </cell>
          <cell r="O719">
            <v>1.25</v>
          </cell>
          <cell r="P719" t="str">
            <v>IRR</v>
          </cell>
          <cell r="Q719">
            <v>95000</v>
          </cell>
          <cell r="R719">
            <v>80000</v>
          </cell>
          <cell r="S719">
            <v>115000</v>
          </cell>
          <cell r="V719">
            <v>12</v>
          </cell>
          <cell r="W719" t="str">
            <v>Yes</v>
          </cell>
          <cell r="X719" t="str">
            <v>No</v>
          </cell>
          <cell r="Y719" t="str">
            <v>No</v>
          </cell>
          <cell r="AA719" t="str">
            <v>No</v>
          </cell>
          <cell r="AB719">
            <v>0.06</v>
          </cell>
          <cell r="AC719">
            <v>8229</v>
          </cell>
          <cell r="AD719">
            <v>13.97</v>
          </cell>
          <cell r="AE719">
            <v>5594.15135256146</v>
          </cell>
          <cell r="AF719">
            <v>5594.15135256146</v>
          </cell>
        </row>
        <row r="720">
          <cell r="C720" t="str">
            <v>Iran (Islamic Rep. of)</v>
          </cell>
          <cell r="D720" t="str">
            <v>ShaTel [Iran (Islamic Rep. of)]</v>
          </cell>
          <cell r="E720" t="str">
            <v>ADSL</v>
          </cell>
          <cell r="F720" t="str">
            <v>ECO2048</v>
          </cell>
          <cell r="H720">
            <v>2048</v>
          </cell>
          <cell r="I720" t="str">
            <v>Kbps</v>
          </cell>
          <cell r="J720">
            <v>2.048</v>
          </cell>
          <cell r="K720">
            <v>768</v>
          </cell>
          <cell r="L720" t="str">
            <v>Kbps</v>
          </cell>
          <cell r="M720">
            <v>3</v>
          </cell>
          <cell r="N720" t="str">
            <v>GB</v>
          </cell>
          <cell r="O720">
            <v>3</v>
          </cell>
          <cell r="P720" t="str">
            <v>IRR</v>
          </cell>
          <cell r="Q720">
            <v>95000</v>
          </cell>
          <cell r="R720">
            <v>80000</v>
          </cell>
          <cell r="S720">
            <v>239000</v>
          </cell>
          <cell r="V720">
            <v>1</v>
          </cell>
          <cell r="W720" t="str">
            <v>Yes</v>
          </cell>
          <cell r="X720" t="str">
            <v>No</v>
          </cell>
          <cell r="Y720" t="str">
            <v>No</v>
          </cell>
          <cell r="AA720" t="str">
            <v>No</v>
          </cell>
          <cell r="AB720">
            <v>0.06</v>
          </cell>
          <cell r="AC720">
            <v>8229</v>
          </cell>
          <cell r="AD720">
            <v>29.04</v>
          </cell>
          <cell r="AE720">
            <v>5594.15135256146</v>
          </cell>
          <cell r="AF720">
            <v>5594.15135256146</v>
          </cell>
        </row>
        <row r="721">
          <cell r="C721" t="str">
            <v>Iran (Islamic Rep. of)</v>
          </cell>
          <cell r="D721" t="str">
            <v>ShaTel [Iran (Islamic Rep. of)]</v>
          </cell>
          <cell r="E721" t="str">
            <v>ADSL</v>
          </cell>
          <cell r="F721" t="str">
            <v>ECO2048</v>
          </cell>
          <cell r="H721">
            <v>2048</v>
          </cell>
          <cell r="I721" t="str">
            <v>Kbps</v>
          </cell>
          <cell r="J721">
            <v>2.048</v>
          </cell>
          <cell r="K721">
            <v>768</v>
          </cell>
          <cell r="L721" t="str">
            <v>Kbps</v>
          </cell>
          <cell r="M721">
            <v>2</v>
          </cell>
          <cell r="N721" t="str">
            <v>GB</v>
          </cell>
          <cell r="O721">
            <v>2</v>
          </cell>
          <cell r="P721" t="str">
            <v>IRR</v>
          </cell>
          <cell r="Q721">
            <v>95000</v>
          </cell>
          <cell r="R721">
            <v>80000</v>
          </cell>
          <cell r="S721">
            <v>179000</v>
          </cell>
          <cell r="V721">
            <v>3</v>
          </cell>
          <cell r="W721" t="str">
            <v>Yes</v>
          </cell>
          <cell r="X721" t="str">
            <v>No</v>
          </cell>
          <cell r="Y721" t="str">
            <v>No</v>
          </cell>
          <cell r="AA721" t="str">
            <v>No</v>
          </cell>
          <cell r="AB721">
            <v>0.06</v>
          </cell>
          <cell r="AC721">
            <v>8229</v>
          </cell>
          <cell r="AD721">
            <v>21.75</v>
          </cell>
          <cell r="AE721">
            <v>5594.15135256146</v>
          </cell>
          <cell r="AF721">
            <v>5594.15135256146</v>
          </cell>
        </row>
        <row r="722">
          <cell r="C722" t="str">
            <v>Iran (Islamic Rep. of)</v>
          </cell>
          <cell r="D722" t="str">
            <v>ShaTel [Iran (Islamic Rep. of)]</v>
          </cell>
          <cell r="E722" t="str">
            <v>ADSL</v>
          </cell>
          <cell r="F722" t="str">
            <v>ECO2048</v>
          </cell>
          <cell r="H722">
            <v>2048</v>
          </cell>
          <cell r="I722" t="str">
            <v>Kbps</v>
          </cell>
          <cell r="J722">
            <v>2.048</v>
          </cell>
          <cell r="K722">
            <v>768</v>
          </cell>
          <cell r="L722" t="str">
            <v>Kbps</v>
          </cell>
          <cell r="M722">
            <v>1.66</v>
          </cell>
          <cell r="N722" t="str">
            <v>GB</v>
          </cell>
          <cell r="O722">
            <v>1.66</v>
          </cell>
          <cell r="P722" t="str">
            <v>IRR</v>
          </cell>
          <cell r="Q722">
            <v>95000</v>
          </cell>
          <cell r="R722">
            <v>80000</v>
          </cell>
          <cell r="S722">
            <v>156000</v>
          </cell>
          <cell r="V722">
            <v>6</v>
          </cell>
          <cell r="W722" t="str">
            <v>Yes</v>
          </cell>
          <cell r="X722" t="str">
            <v>No</v>
          </cell>
          <cell r="Y722" t="str">
            <v>No</v>
          </cell>
          <cell r="AA722" t="str">
            <v>No</v>
          </cell>
          <cell r="AB722">
            <v>0.06</v>
          </cell>
          <cell r="AC722">
            <v>8229</v>
          </cell>
          <cell r="AD722">
            <v>18.96</v>
          </cell>
          <cell r="AE722">
            <v>5594.15135256146</v>
          </cell>
          <cell r="AF722">
            <v>5594.15135256146</v>
          </cell>
        </row>
        <row r="723">
          <cell r="C723" t="str">
            <v>Iran (Islamic Rep. of)</v>
          </cell>
          <cell r="D723" t="str">
            <v>ShaTel [Iran (Islamic Rep. of)]</v>
          </cell>
          <cell r="E723" t="str">
            <v>ADSL</v>
          </cell>
          <cell r="F723" t="str">
            <v>ECO2048</v>
          </cell>
          <cell r="H723">
            <v>2048</v>
          </cell>
          <cell r="I723" t="str">
            <v>Kbps</v>
          </cell>
          <cell r="J723">
            <v>2.048</v>
          </cell>
          <cell r="K723">
            <v>768</v>
          </cell>
          <cell r="L723" t="str">
            <v>Kbps</v>
          </cell>
          <cell r="M723">
            <v>1.25</v>
          </cell>
          <cell r="N723" t="str">
            <v>GB</v>
          </cell>
          <cell r="O723">
            <v>1.25</v>
          </cell>
          <cell r="P723" t="str">
            <v>IRR</v>
          </cell>
          <cell r="Q723">
            <v>95000</v>
          </cell>
          <cell r="R723">
            <v>80000</v>
          </cell>
          <cell r="S723">
            <v>135000</v>
          </cell>
          <cell r="V723">
            <v>12</v>
          </cell>
          <cell r="W723" t="str">
            <v>Yes</v>
          </cell>
          <cell r="X723" t="str">
            <v>No</v>
          </cell>
          <cell r="Y723" t="str">
            <v>No</v>
          </cell>
          <cell r="AA723" t="str">
            <v>No</v>
          </cell>
          <cell r="AB723">
            <v>0.06</v>
          </cell>
          <cell r="AC723">
            <v>8229</v>
          </cell>
          <cell r="AD723">
            <v>16.41</v>
          </cell>
          <cell r="AE723">
            <v>5594.15135256146</v>
          </cell>
          <cell r="AF723">
            <v>5594.15135256146</v>
          </cell>
        </row>
        <row r="724">
          <cell r="C724" t="str">
            <v>Iran (Islamic Rep. of)</v>
          </cell>
          <cell r="D724" t="str">
            <v>ShaTel [Iran (Islamic Rep. of)]</v>
          </cell>
          <cell r="E724" t="str">
            <v>ADSL</v>
          </cell>
          <cell r="F724" t="str">
            <v>ECO4096</v>
          </cell>
          <cell r="H724">
            <v>4096</v>
          </cell>
          <cell r="I724" t="str">
            <v>Kbps</v>
          </cell>
          <cell r="J724">
            <v>4.0960000000000001</v>
          </cell>
          <cell r="K724">
            <v>768</v>
          </cell>
          <cell r="L724" t="str">
            <v>Kbps</v>
          </cell>
          <cell r="M724">
            <v>3</v>
          </cell>
          <cell r="N724" t="str">
            <v>GB</v>
          </cell>
          <cell r="O724">
            <v>3</v>
          </cell>
          <cell r="P724" t="str">
            <v>IRR</v>
          </cell>
          <cell r="Q724">
            <v>95000</v>
          </cell>
          <cell r="R724">
            <v>80000</v>
          </cell>
          <cell r="S724">
            <v>299000</v>
          </cell>
          <cell r="V724">
            <v>1</v>
          </cell>
          <cell r="W724" t="str">
            <v>Yes</v>
          </cell>
          <cell r="X724" t="str">
            <v>No</v>
          </cell>
          <cell r="Y724" t="str">
            <v>No</v>
          </cell>
          <cell r="AA724" t="str">
            <v>No</v>
          </cell>
          <cell r="AB724">
            <v>0.06</v>
          </cell>
          <cell r="AC724">
            <v>8229</v>
          </cell>
          <cell r="AD724">
            <v>36.33</v>
          </cell>
          <cell r="AE724">
            <v>5594.15135256146</v>
          </cell>
          <cell r="AF724">
            <v>5594.15135256146</v>
          </cell>
        </row>
        <row r="725">
          <cell r="C725" t="str">
            <v>Iran (Islamic Rep. of)</v>
          </cell>
          <cell r="D725" t="str">
            <v>ShaTel [Iran (Islamic Rep. of)]</v>
          </cell>
          <cell r="E725" t="str">
            <v>ADSL</v>
          </cell>
          <cell r="F725" t="str">
            <v>ECO4096</v>
          </cell>
          <cell r="H725">
            <v>4096</v>
          </cell>
          <cell r="I725" t="str">
            <v>Kbps</v>
          </cell>
          <cell r="J725">
            <v>4.0960000000000001</v>
          </cell>
          <cell r="K725">
            <v>768</v>
          </cell>
          <cell r="L725" t="str">
            <v>Kbps</v>
          </cell>
          <cell r="M725">
            <v>2</v>
          </cell>
          <cell r="N725" t="str">
            <v>GB</v>
          </cell>
          <cell r="O725">
            <v>2</v>
          </cell>
          <cell r="P725" t="str">
            <v>IRR</v>
          </cell>
          <cell r="Q725">
            <v>95000</v>
          </cell>
          <cell r="R725">
            <v>80000</v>
          </cell>
          <cell r="S725">
            <v>223000</v>
          </cell>
          <cell r="V725">
            <v>3</v>
          </cell>
          <cell r="W725" t="str">
            <v>Yes</v>
          </cell>
          <cell r="X725" t="str">
            <v>No</v>
          </cell>
          <cell r="Y725" t="str">
            <v>No</v>
          </cell>
          <cell r="AA725" t="str">
            <v>No</v>
          </cell>
          <cell r="AB725">
            <v>0.06</v>
          </cell>
          <cell r="AC725">
            <v>8229</v>
          </cell>
          <cell r="AD725">
            <v>27.1</v>
          </cell>
          <cell r="AE725">
            <v>5594.15135256146</v>
          </cell>
          <cell r="AF725">
            <v>5594.15135256146</v>
          </cell>
        </row>
        <row r="726">
          <cell r="C726" t="str">
            <v>Iran (Islamic Rep. of)</v>
          </cell>
          <cell r="D726" t="str">
            <v>ShaTel [Iran (Islamic Rep. of)]</v>
          </cell>
          <cell r="E726" t="str">
            <v>ADSL</v>
          </cell>
          <cell r="F726" t="str">
            <v>ECO4096</v>
          </cell>
          <cell r="H726">
            <v>4096</v>
          </cell>
          <cell r="I726" t="str">
            <v>Kbps</v>
          </cell>
          <cell r="J726">
            <v>4.0960000000000001</v>
          </cell>
          <cell r="K726">
            <v>768</v>
          </cell>
          <cell r="L726" t="str">
            <v>Kbps</v>
          </cell>
          <cell r="M726">
            <v>1.66</v>
          </cell>
          <cell r="N726" t="str">
            <v>GB</v>
          </cell>
          <cell r="O726">
            <v>1.66</v>
          </cell>
          <cell r="P726" t="str">
            <v>IRR</v>
          </cell>
          <cell r="Q726">
            <v>95000</v>
          </cell>
          <cell r="R726">
            <v>80000</v>
          </cell>
          <cell r="S726">
            <v>196000</v>
          </cell>
          <cell r="V726">
            <v>6</v>
          </cell>
          <cell r="W726" t="str">
            <v>Yes</v>
          </cell>
          <cell r="X726" t="str">
            <v>No</v>
          </cell>
          <cell r="Y726" t="str">
            <v>No</v>
          </cell>
          <cell r="AA726" t="str">
            <v>No</v>
          </cell>
          <cell r="AB726">
            <v>0.06</v>
          </cell>
          <cell r="AC726">
            <v>8229</v>
          </cell>
          <cell r="AD726">
            <v>23.82</v>
          </cell>
          <cell r="AE726">
            <v>5594.15135256146</v>
          </cell>
          <cell r="AF726">
            <v>5594.15135256146</v>
          </cell>
        </row>
        <row r="727">
          <cell r="C727" t="str">
            <v>Iran (Islamic Rep. of)</v>
          </cell>
          <cell r="D727" t="str">
            <v>ShaTel [Iran (Islamic Rep. of)]</v>
          </cell>
          <cell r="E727" t="str">
            <v>ADSL</v>
          </cell>
          <cell r="F727" t="str">
            <v>ECO4096</v>
          </cell>
          <cell r="H727">
            <v>4096</v>
          </cell>
          <cell r="I727" t="str">
            <v>Kbps</v>
          </cell>
          <cell r="J727">
            <v>4.0960000000000001</v>
          </cell>
          <cell r="K727">
            <v>768</v>
          </cell>
          <cell r="L727" t="str">
            <v>Kbps</v>
          </cell>
          <cell r="M727">
            <v>1.25</v>
          </cell>
          <cell r="N727" t="str">
            <v>GB</v>
          </cell>
          <cell r="O727">
            <v>1.25</v>
          </cell>
          <cell r="P727" t="str">
            <v>IRR</v>
          </cell>
          <cell r="Q727">
            <v>95000</v>
          </cell>
          <cell r="R727">
            <v>80000</v>
          </cell>
          <cell r="S727">
            <v>170000</v>
          </cell>
          <cell r="V727">
            <v>12</v>
          </cell>
          <cell r="W727" t="str">
            <v>Yes</v>
          </cell>
          <cell r="X727" t="str">
            <v>No</v>
          </cell>
          <cell r="Y727" t="str">
            <v>No</v>
          </cell>
          <cell r="AA727" t="str">
            <v>No</v>
          </cell>
          <cell r="AB727">
            <v>0.06</v>
          </cell>
          <cell r="AC727">
            <v>8229</v>
          </cell>
          <cell r="AD727">
            <v>20.66</v>
          </cell>
          <cell r="AE727">
            <v>5594.15135256146</v>
          </cell>
          <cell r="AF727">
            <v>5594.15135256146</v>
          </cell>
        </row>
        <row r="728">
          <cell r="C728" t="str">
            <v>Iran (Islamic Rep. of)</v>
          </cell>
          <cell r="D728" t="str">
            <v>ShaTel [Iran (Islamic Rep. of)]</v>
          </cell>
          <cell r="E728" t="str">
            <v>ADSL</v>
          </cell>
          <cell r="F728" t="str">
            <v>ECO6144</v>
          </cell>
          <cell r="H728">
            <v>6144</v>
          </cell>
          <cell r="I728" t="str">
            <v>Kbps</v>
          </cell>
          <cell r="J728">
            <v>6.1440000000000001</v>
          </cell>
          <cell r="K728">
            <v>1024</v>
          </cell>
          <cell r="L728" t="str">
            <v>Kbps</v>
          </cell>
          <cell r="M728">
            <v>3</v>
          </cell>
          <cell r="N728" t="str">
            <v>GB</v>
          </cell>
          <cell r="O728">
            <v>3</v>
          </cell>
          <cell r="P728" t="str">
            <v>IRR</v>
          </cell>
          <cell r="Q728">
            <v>95000</v>
          </cell>
          <cell r="R728">
            <v>80000</v>
          </cell>
          <cell r="S728">
            <v>359000</v>
          </cell>
          <cell r="V728">
            <v>1</v>
          </cell>
          <cell r="W728" t="str">
            <v>Yes</v>
          </cell>
          <cell r="X728" t="str">
            <v>No</v>
          </cell>
          <cell r="Y728" t="str">
            <v>No</v>
          </cell>
          <cell r="AA728" t="str">
            <v>No</v>
          </cell>
          <cell r="AB728">
            <v>0.06</v>
          </cell>
          <cell r="AC728">
            <v>8229</v>
          </cell>
          <cell r="AD728">
            <v>43.63</v>
          </cell>
          <cell r="AE728">
            <v>5594.15135256146</v>
          </cell>
          <cell r="AF728">
            <v>5594.15135256146</v>
          </cell>
        </row>
        <row r="729">
          <cell r="C729" t="str">
            <v>Iran (Islamic Rep. of)</v>
          </cell>
          <cell r="D729" t="str">
            <v>ShaTel [Iran (Islamic Rep. of)]</v>
          </cell>
          <cell r="E729" t="str">
            <v>ADSL</v>
          </cell>
          <cell r="F729" t="str">
            <v>ECO6144</v>
          </cell>
          <cell r="H729">
            <v>6144</v>
          </cell>
          <cell r="I729" t="str">
            <v>Kbps</v>
          </cell>
          <cell r="J729">
            <v>6.1440000000000001</v>
          </cell>
          <cell r="K729">
            <v>1024</v>
          </cell>
          <cell r="L729" t="str">
            <v>Kbps</v>
          </cell>
          <cell r="M729">
            <v>2</v>
          </cell>
          <cell r="N729" t="str">
            <v>GB</v>
          </cell>
          <cell r="O729">
            <v>2</v>
          </cell>
          <cell r="P729" t="str">
            <v>IRR</v>
          </cell>
          <cell r="Q729">
            <v>95000</v>
          </cell>
          <cell r="R729">
            <v>80000</v>
          </cell>
          <cell r="S729">
            <v>266000</v>
          </cell>
          <cell r="V729">
            <v>3</v>
          </cell>
          <cell r="W729" t="str">
            <v>Yes</v>
          </cell>
          <cell r="X729" t="str">
            <v>No</v>
          </cell>
          <cell r="Y729" t="str">
            <v>No</v>
          </cell>
          <cell r="AA729" t="str">
            <v>No</v>
          </cell>
          <cell r="AB729">
            <v>0.06</v>
          </cell>
          <cell r="AC729">
            <v>8229</v>
          </cell>
          <cell r="AD729">
            <v>32.32</v>
          </cell>
          <cell r="AE729">
            <v>5594.15135256146</v>
          </cell>
          <cell r="AF729">
            <v>5594.15135256146</v>
          </cell>
        </row>
        <row r="730">
          <cell r="C730" t="str">
            <v>Iran (Islamic Rep. of)</v>
          </cell>
          <cell r="D730" t="str">
            <v>ShaTel [Iran (Islamic Rep. of)]</v>
          </cell>
          <cell r="E730" t="str">
            <v>ADSL</v>
          </cell>
          <cell r="F730" t="str">
            <v>ECO6144</v>
          </cell>
          <cell r="H730">
            <v>6144</v>
          </cell>
          <cell r="I730" t="str">
            <v>Kbps</v>
          </cell>
          <cell r="J730">
            <v>6.1440000000000001</v>
          </cell>
          <cell r="K730">
            <v>1024</v>
          </cell>
          <cell r="L730" t="str">
            <v>Kbps</v>
          </cell>
          <cell r="M730">
            <v>1.66</v>
          </cell>
          <cell r="N730" t="str">
            <v>GB</v>
          </cell>
          <cell r="O730">
            <v>1.66</v>
          </cell>
          <cell r="P730" t="str">
            <v>IRR</v>
          </cell>
          <cell r="Q730">
            <v>95000</v>
          </cell>
          <cell r="R730">
            <v>80000</v>
          </cell>
          <cell r="S730">
            <v>235000</v>
          </cell>
          <cell r="V730">
            <v>6</v>
          </cell>
          <cell r="W730" t="str">
            <v>Yes</v>
          </cell>
          <cell r="X730" t="str">
            <v>No</v>
          </cell>
          <cell r="Y730" t="str">
            <v>No</v>
          </cell>
          <cell r="AA730" t="str">
            <v>No</v>
          </cell>
          <cell r="AB730">
            <v>0.06</v>
          </cell>
          <cell r="AC730">
            <v>8229</v>
          </cell>
          <cell r="AD730">
            <v>28.56</v>
          </cell>
          <cell r="AE730">
            <v>5594.15135256146</v>
          </cell>
          <cell r="AF730">
            <v>5594.15135256146</v>
          </cell>
        </row>
        <row r="731">
          <cell r="C731" t="str">
            <v>Iran (Islamic Rep. of)</v>
          </cell>
          <cell r="D731" t="str">
            <v>ShaTel [Iran (Islamic Rep. of)]</v>
          </cell>
          <cell r="E731" t="str">
            <v>ADSL</v>
          </cell>
          <cell r="F731" t="str">
            <v>ECO6144</v>
          </cell>
          <cell r="H731">
            <v>6144</v>
          </cell>
          <cell r="I731" t="str">
            <v>Kbps</v>
          </cell>
          <cell r="J731">
            <v>6.1440000000000001</v>
          </cell>
          <cell r="K731">
            <v>1024</v>
          </cell>
          <cell r="L731" t="str">
            <v>Kbps</v>
          </cell>
          <cell r="M731">
            <v>1.25</v>
          </cell>
          <cell r="N731" t="str">
            <v>GB</v>
          </cell>
          <cell r="O731">
            <v>1.25</v>
          </cell>
          <cell r="P731" t="str">
            <v>IRR</v>
          </cell>
          <cell r="Q731">
            <v>95000</v>
          </cell>
          <cell r="R731">
            <v>80000</v>
          </cell>
          <cell r="S731">
            <v>205000</v>
          </cell>
          <cell r="V731">
            <v>12</v>
          </cell>
          <cell r="W731" t="str">
            <v>Yes</v>
          </cell>
          <cell r="X731" t="str">
            <v>No</v>
          </cell>
          <cell r="Y731" t="str">
            <v>No</v>
          </cell>
          <cell r="AA731" t="str">
            <v>No</v>
          </cell>
          <cell r="AB731">
            <v>0.06</v>
          </cell>
          <cell r="AC731">
            <v>8229</v>
          </cell>
          <cell r="AD731">
            <v>24.91</v>
          </cell>
          <cell r="AE731">
            <v>5594.15135256146</v>
          </cell>
          <cell r="AF731">
            <v>5594.15135256146</v>
          </cell>
        </row>
        <row r="732">
          <cell r="C732" t="str">
            <v>Iran (Islamic Rep. of)</v>
          </cell>
          <cell r="D732" t="str">
            <v>ShaTel [Iran (Islamic Rep. of)]</v>
          </cell>
          <cell r="E732" t="str">
            <v>ADSL</v>
          </cell>
          <cell r="F732" t="str">
            <v>ECO8192</v>
          </cell>
          <cell r="H732">
            <v>8192</v>
          </cell>
          <cell r="I732" t="str">
            <v>Kbps</v>
          </cell>
          <cell r="J732">
            <v>8.1920000000000002</v>
          </cell>
          <cell r="K732">
            <v>1024</v>
          </cell>
          <cell r="L732" t="str">
            <v>Kbps</v>
          </cell>
          <cell r="M732">
            <v>3</v>
          </cell>
          <cell r="N732" t="str">
            <v>GB</v>
          </cell>
          <cell r="O732">
            <v>3</v>
          </cell>
          <cell r="P732" t="str">
            <v>IRR</v>
          </cell>
          <cell r="Q732">
            <v>95000</v>
          </cell>
          <cell r="R732">
            <v>80000</v>
          </cell>
          <cell r="S732">
            <v>419000</v>
          </cell>
          <cell r="V732">
            <v>1</v>
          </cell>
          <cell r="W732" t="str">
            <v>Yes</v>
          </cell>
          <cell r="X732" t="str">
            <v>No</v>
          </cell>
          <cell r="Y732" t="str">
            <v>No</v>
          </cell>
          <cell r="AA732" t="str">
            <v>No</v>
          </cell>
          <cell r="AB732">
            <v>0.06</v>
          </cell>
          <cell r="AC732">
            <v>8229</v>
          </cell>
          <cell r="AD732">
            <v>50.92</v>
          </cell>
          <cell r="AE732">
            <v>5594.15135256146</v>
          </cell>
          <cell r="AF732">
            <v>5594.15135256146</v>
          </cell>
        </row>
        <row r="733">
          <cell r="C733" t="str">
            <v>Iran (Islamic Rep. of)</v>
          </cell>
          <cell r="D733" t="str">
            <v>ShaTel [Iran (Islamic Rep. of)]</v>
          </cell>
          <cell r="E733" t="str">
            <v>ADSL</v>
          </cell>
          <cell r="F733" t="str">
            <v>ECO8192</v>
          </cell>
          <cell r="H733">
            <v>8192</v>
          </cell>
          <cell r="I733" t="str">
            <v>Kbps</v>
          </cell>
          <cell r="J733">
            <v>8.1920000000000002</v>
          </cell>
          <cell r="K733">
            <v>1024</v>
          </cell>
          <cell r="L733" t="str">
            <v>Kbps</v>
          </cell>
          <cell r="M733">
            <v>2</v>
          </cell>
          <cell r="N733" t="str">
            <v>GB</v>
          </cell>
          <cell r="O733">
            <v>2</v>
          </cell>
          <cell r="P733" t="str">
            <v>IRR</v>
          </cell>
          <cell r="Q733">
            <v>95000</v>
          </cell>
          <cell r="R733">
            <v>80000</v>
          </cell>
          <cell r="S733">
            <v>313000</v>
          </cell>
          <cell r="V733">
            <v>3</v>
          </cell>
          <cell r="W733" t="str">
            <v>Yes</v>
          </cell>
          <cell r="X733" t="str">
            <v>No</v>
          </cell>
          <cell r="Y733" t="str">
            <v>No</v>
          </cell>
          <cell r="AA733" t="str">
            <v>No</v>
          </cell>
          <cell r="AB733">
            <v>0.06</v>
          </cell>
          <cell r="AC733">
            <v>8229</v>
          </cell>
          <cell r="AD733">
            <v>38.04</v>
          </cell>
          <cell r="AE733">
            <v>5594.15135256146</v>
          </cell>
          <cell r="AF733">
            <v>5594.15135256146</v>
          </cell>
        </row>
        <row r="734">
          <cell r="C734" t="str">
            <v>Iran (Islamic Rep. of)</v>
          </cell>
          <cell r="D734" t="str">
            <v>ShaTel [Iran (Islamic Rep. of)]</v>
          </cell>
          <cell r="E734" t="str">
            <v>ADSL</v>
          </cell>
          <cell r="F734" t="str">
            <v>ECO8192</v>
          </cell>
          <cell r="H734">
            <v>8192</v>
          </cell>
          <cell r="I734" t="str">
            <v>Kbps</v>
          </cell>
          <cell r="J734">
            <v>8.1920000000000002</v>
          </cell>
          <cell r="K734">
            <v>1024</v>
          </cell>
          <cell r="L734" t="str">
            <v>Kbps</v>
          </cell>
          <cell r="M734">
            <v>1.66</v>
          </cell>
          <cell r="N734" t="str">
            <v>GB</v>
          </cell>
          <cell r="O734">
            <v>1.66</v>
          </cell>
          <cell r="P734" t="str">
            <v>IRR</v>
          </cell>
          <cell r="Q734">
            <v>95000</v>
          </cell>
          <cell r="R734">
            <v>80000</v>
          </cell>
          <cell r="S734">
            <v>275000</v>
          </cell>
          <cell r="V734">
            <v>6</v>
          </cell>
          <cell r="W734" t="str">
            <v>Yes</v>
          </cell>
          <cell r="X734" t="str">
            <v>No</v>
          </cell>
          <cell r="Y734" t="str">
            <v>No</v>
          </cell>
          <cell r="AA734" t="str">
            <v>No</v>
          </cell>
          <cell r="AB734">
            <v>0.06</v>
          </cell>
          <cell r="AC734">
            <v>8229</v>
          </cell>
          <cell r="AD734">
            <v>33.42</v>
          </cell>
          <cell r="AE734">
            <v>5594.15135256146</v>
          </cell>
          <cell r="AF734">
            <v>5594.15135256146</v>
          </cell>
        </row>
        <row r="735">
          <cell r="C735" t="str">
            <v>Iran (Islamic Rep. of)</v>
          </cell>
          <cell r="D735" t="str">
            <v>ShaTel [Iran (Islamic Rep. of)]</v>
          </cell>
          <cell r="E735" t="str">
            <v>ADSL</v>
          </cell>
          <cell r="F735" t="str">
            <v>ECO8192</v>
          </cell>
          <cell r="H735">
            <v>8192</v>
          </cell>
          <cell r="I735" t="str">
            <v>Kbps</v>
          </cell>
          <cell r="J735">
            <v>8.1920000000000002</v>
          </cell>
          <cell r="K735">
            <v>1024</v>
          </cell>
          <cell r="L735" t="str">
            <v>Kbps</v>
          </cell>
          <cell r="M735">
            <v>1.25</v>
          </cell>
          <cell r="N735" t="str">
            <v>GB</v>
          </cell>
          <cell r="O735">
            <v>1.25</v>
          </cell>
          <cell r="P735" t="str">
            <v>IRR</v>
          </cell>
          <cell r="Q735">
            <v>95000</v>
          </cell>
          <cell r="R735">
            <v>80000</v>
          </cell>
          <cell r="S735">
            <v>239000</v>
          </cell>
          <cell r="V735">
            <v>12</v>
          </cell>
          <cell r="W735" t="str">
            <v>Yes</v>
          </cell>
          <cell r="X735" t="str">
            <v>No</v>
          </cell>
          <cell r="Y735" t="str">
            <v>No</v>
          </cell>
          <cell r="AA735" t="str">
            <v>No</v>
          </cell>
          <cell r="AB735">
            <v>0.06</v>
          </cell>
          <cell r="AC735">
            <v>8229</v>
          </cell>
          <cell r="AD735">
            <v>29.04</v>
          </cell>
          <cell r="AE735">
            <v>5594.15135256146</v>
          </cell>
          <cell r="AF735">
            <v>5594.15135256146</v>
          </cell>
        </row>
        <row r="736">
          <cell r="C736" t="str">
            <v>Israel</v>
          </cell>
          <cell r="D736" t="str">
            <v>012 Smile [Israel]</v>
          </cell>
          <cell r="F736" t="str">
            <v>Integated Internet</v>
          </cell>
          <cell r="H736">
            <v>100</v>
          </cell>
          <cell r="I736" t="str">
            <v>Mbps</v>
          </cell>
          <cell r="J736">
            <v>100</v>
          </cell>
          <cell r="P736" t="str">
            <v>ILS</v>
          </cell>
          <cell r="Q736" t="str">
            <v>?</v>
          </cell>
          <cell r="R736" t="str">
            <v>?</v>
          </cell>
          <cell r="S736">
            <v>169.9</v>
          </cell>
          <cell r="V736">
            <v>12</v>
          </cell>
          <cell r="W736" t="str">
            <v>No</v>
          </cell>
          <cell r="X736" t="str">
            <v>No</v>
          </cell>
          <cell r="Y736" t="str">
            <v>No</v>
          </cell>
          <cell r="AA736" t="str">
            <v>Yes</v>
          </cell>
          <cell r="AB736">
            <v>0.16</v>
          </cell>
          <cell r="AC736">
            <v>3.54</v>
          </cell>
          <cell r="AD736">
            <v>47.99</v>
          </cell>
          <cell r="AE736">
            <v>4.0062795040000001</v>
          </cell>
          <cell r="AF736">
            <v>3.9417191819999999</v>
          </cell>
        </row>
        <row r="737">
          <cell r="C737" t="str">
            <v>Israel</v>
          </cell>
          <cell r="D737" t="str">
            <v>012 Smile [Israel]</v>
          </cell>
          <cell r="F737" t="str">
            <v>Integated Internet</v>
          </cell>
          <cell r="H737">
            <v>40</v>
          </cell>
          <cell r="I737" t="str">
            <v>Mbps</v>
          </cell>
          <cell r="J737">
            <v>40</v>
          </cell>
          <cell r="P737" t="str">
            <v>ILS</v>
          </cell>
          <cell r="Q737" t="str">
            <v>?</v>
          </cell>
          <cell r="R737" t="str">
            <v>?</v>
          </cell>
          <cell r="S737">
            <v>118</v>
          </cell>
          <cell r="V737">
            <v>12</v>
          </cell>
          <cell r="W737" t="str">
            <v>No</v>
          </cell>
          <cell r="X737" t="str">
            <v>No</v>
          </cell>
          <cell r="Y737" t="str">
            <v>No</v>
          </cell>
          <cell r="AA737" t="str">
            <v>Yes</v>
          </cell>
          <cell r="AB737">
            <v>0.16</v>
          </cell>
          <cell r="AC737">
            <v>3.54</v>
          </cell>
          <cell r="AD737">
            <v>33.33</v>
          </cell>
          <cell r="AE737">
            <v>4.0062795040000001</v>
          </cell>
          <cell r="AF737">
            <v>3.9417191819999999</v>
          </cell>
        </row>
        <row r="738">
          <cell r="C738" t="str">
            <v>Israel</v>
          </cell>
          <cell r="D738" t="str">
            <v>012 Smile [Israel]</v>
          </cell>
          <cell r="F738" t="str">
            <v>Integated Internet</v>
          </cell>
          <cell r="H738">
            <v>15</v>
          </cell>
          <cell r="I738" t="str">
            <v>Mbps</v>
          </cell>
          <cell r="J738">
            <v>15</v>
          </cell>
          <cell r="P738" t="str">
            <v>ILS</v>
          </cell>
          <cell r="Q738" t="str">
            <v>?</v>
          </cell>
          <cell r="R738" t="str">
            <v>?</v>
          </cell>
          <cell r="S738">
            <v>97</v>
          </cell>
          <cell r="V738">
            <v>12</v>
          </cell>
          <cell r="W738" t="str">
            <v>No</v>
          </cell>
          <cell r="X738" t="str">
            <v>No</v>
          </cell>
          <cell r="Y738" t="str">
            <v>No</v>
          </cell>
          <cell r="AA738" t="str">
            <v>Yes</v>
          </cell>
          <cell r="AB738">
            <v>0.16</v>
          </cell>
          <cell r="AC738">
            <v>3.54</v>
          </cell>
          <cell r="AD738">
            <v>27.4</v>
          </cell>
          <cell r="AE738">
            <v>4.0062795040000001</v>
          </cell>
          <cell r="AF738">
            <v>3.9417191819999999</v>
          </cell>
        </row>
        <row r="739">
          <cell r="C739" t="str">
            <v>Israel</v>
          </cell>
          <cell r="D739" t="str">
            <v>Bezeq [Israel]</v>
          </cell>
          <cell r="E739" t="str">
            <v>Fibre</v>
          </cell>
          <cell r="F739" t="str">
            <v>Internet Package 15 Mbs</v>
          </cell>
          <cell r="H739">
            <v>15</v>
          </cell>
          <cell r="I739" t="str">
            <v>Mbps</v>
          </cell>
          <cell r="J739">
            <v>15</v>
          </cell>
          <cell r="P739" t="str">
            <v>ILS</v>
          </cell>
          <cell r="Q739" t="str">
            <v>?</v>
          </cell>
          <cell r="R739" t="str">
            <v>?</v>
          </cell>
          <cell r="S739">
            <v>110</v>
          </cell>
          <cell r="T739">
            <v>0</v>
          </cell>
          <cell r="U739">
            <v>3</v>
          </cell>
          <cell r="V739">
            <v>12</v>
          </cell>
          <cell r="W739" t="str">
            <v>No</v>
          </cell>
          <cell r="X739" t="str">
            <v>No</v>
          </cell>
          <cell r="Y739" t="str">
            <v>No</v>
          </cell>
          <cell r="AA739" t="str">
            <v>Yes</v>
          </cell>
          <cell r="AB739">
            <v>0.16</v>
          </cell>
          <cell r="AC739">
            <v>3.54</v>
          </cell>
          <cell r="AD739">
            <v>31.07</v>
          </cell>
          <cell r="AE739">
            <v>4.0062795040000001</v>
          </cell>
          <cell r="AF739">
            <v>3.9417191819999999</v>
          </cell>
        </row>
        <row r="740">
          <cell r="C740" t="str">
            <v>Israel</v>
          </cell>
          <cell r="D740" t="str">
            <v>Bezeq [Israel]</v>
          </cell>
          <cell r="E740" t="str">
            <v>Fibre</v>
          </cell>
          <cell r="F740" t="str">
            <v>Internet Package 40 Mbs</v>
          </cell>
          <cell r="H740">
            <v>40</v>
          </cell>
          <cell r="I740" t="str">
            <v>Mbps</v>
          </cell>
          <cell r="J740">
            <v>40</v>
          </cell>
          <cell r="P740" t="str">
            <v>ILS</v>
          </cell>
          <cell r="Q740" t="str">
            <v>?</v>
          </cell>
          <cell r="R740" t="str">
            <v>?</v>
          </cell>
          <cell r="S740">
            <v>130</v>
          </cell>
          <cell r="T740">
            <v>0</v>
          </cell>
          <cell r="U740">
            <v>3</v>
          </cell>
          <cell r="V740">
            <v>12</v>
          </cell>
          <cell r="W740" t="str">
            <v>No</v>
          </cell>
          <cell r="X740" t="str">
            <v>No</v>
          </cell>
          <cell r="Y740" t="str">
            <v>No</v>
          </cell>
          <cell r="AA740" t="str">
            <v>Yes</v>
          </cell>
          <cell r="AB740">
            <v>0.16</v>
          </cell>
          <cell r="AC740">
            <v>3.54</v>
          </cell>
          <cell r="AD740">
            <v>36.72</v>
          </cell>
          <cell r="AE740">
            <v>4.0062795040000001</v>
          </cell>
          <cell r="AF740">
            <v>3.9417191819999999</v>
          </cell>
        </row>
        <row r="741">
          <cell r="C741" t="str">
            <v>Israel</v>
          </cell>
          <cell r="D741" t="str">
            <v>Bezeq [Israel]</v>
          </cell>
          <cell r="E741" t="str">
            <v>Fibre</v>
          </cell>
          <cell r="F741" t="str">
            <v>Internet package Top 100 Mbs</v>
          </cell>
          <cell r="G741" t="str">
            <v>Up to</v>
          </cell>
          <cell r="H741">
            <v>100</v>
          </cell>
          <cell r="I741" t="str">
            <v>Mbps</v>
          </cell>
          <cell r="J741">
            <v>100</v>
          </cell>
          <cell r="P741" t="str">
            <v>ILS</v>
          </cell>
          <cell r="Q741" t="str">
            <v>?</v>
          </cell>
          <cell r="R741" t="str">
            <v>?</v>
          </cell>
          <cell r="S741">
            <v>140</v>
          </cell>
          <cell r="T741">
            <v>0</v>
          </cell>
          <cell r="U741">
            <v>3</v>
          </cell>
          <cell r="V741">
            <v>12</v>
          </cell>
          <cell r="W741" t="str">
            <v>No</v>
          </cell>
          <cell r="X741" t="str">
            <v>No</v>
          </cell>
          <cell r="Y741" t="str">
            <v>No</v>
          </cell>
          <cell r="AA741" t="str">
            <v>Yes</v>
          </cell>
          <cell r="AB741">
            <v>0.16</v>
          </cell>
          <cell r="AC741">
            <v>3.54</v>
          </cell>
          <cell r="AD741">
            <v>39.549999999999997</v>
          </cell>
          <cell r="AE741">
            <v>4.0062795040000001</v>
          </cell>
          <cell r="AF741">
            <v>3.9417191819999999</v>
          </cell>
        </row>
        <row r="742">
          <cell r="C742" t="str">
            <v>Israel</v>
          </cell>
          <cell r="D742" t="str">
            <v>Hot [Israel]</v>
          </cell>
          <cell r="E742" t="str">
            <v>Cable</v>
          </cell>
          <cell r="F742" t="str">
            <v>High speed internet</v>
          </cell>
          <cell r="H742">
            <v>12</v>
          </cell>
          <cell r="I742" t="str">
            <v>Mbps</v>
          </cell>
          <cell r="J742">
            <v>12</v>
          </cell>
          <cell r="P742" t="str">
            <v>ILS</v>
          </cell>
          <cell r="Q742" t="str">
            <v>?</v>
          </cell>
          <cell r="R742" t="str">
            <v>?</v>
          </cell>
          <cell r="S742">
            <v>99</v>
          </cell>
          <cell r="W742" t="str">
            <v>No</v>
          </cell>
          <cell r="X742" t="str">
            <v>No</v>
          </cell>
          <cell r="Y742" t="str">
            <v>No</v>
          </cell>
          <cell r="AA742" t="str">
            <v>Yes</v>
          </cell>
          <cell r="AB742">
            <v>0.16</v>
          </cell>
          <cell r="AC742">
            <v>3.54</v>
          </cell>
          <cell r="AD742">
            <v>27.97</v>
          </cell>
          <cell r="AE742">
            <v>4.0062795040000001</v>
          </cell>
          <cell r="AF742">
            <v>3.9417191819999999</v>
          </cell>
        </row>
        <row r="743">
          <cell r="C743" t="str">
            <v>Israel</v>
          </cell>
          <cell r="D743" t="str">
            <v>Hot [Israel]</v>
          </cell>
          <cell r="E743" t="str">
            <v>Cable</v>
          </cell>
          <cell r="F743" t="str">
            <v>High speed internet</v>
          </cell>
          <cell r="H743">
            <v>30</v>
          </cell>
          <cell r="I743" t="str">
            <v>Mbps</v>
          </cell>
          <cell r="J743">
            <v>30</v>
          </cell>
          <cell r="P743" t="str">
            <v>ILS</v>
          </cell>
          <cell r="Q743" t="str">
            <v>?</v>
          </cell>
          <cell r="R743" t="str">
            <v>?</v>
          </cell>
          <cell r="S743">
            <v>144</v>
          </cell>
          <cell r="W743" t="str">
            <v>No</v>
          </cell>
          <cell r="X743" t="str">
            <v>No</v>
          </cell>
          <cell r="Y743" t="str">
            <v>No</v>
          </cell>
          <cell r="AA743" t="str">
            <v>Yes</v>
          </cell>
          <cell r="AB743">
            <v>0.16</v>
          </cell>
          <cell r="AC743">
            <v>3.54</v>
          </cell>
          <cell r="AD743">
            <v>40.68</v>
          </cell>
          <cell r="AE743">
            <v>4.0062795040000001</v>
          </cell>
          <cell r="AF743">
            <v>3.9417191819999999</v>
          </cell>
        </row>
        <row r="744">
          <cell r="C744" t="str">
            <v>Israel</v>
          </cell>
          <cell r="D744" t="str">
            <v>Hot [Israel]</v>
          </cell>
          <cell r="E744" t="str">
            <v>Cable</v>
          </cell>
          <cell r="F744" t="str">
            <v>High speed internet</v>
          </cell>
          <cell r="H744">
            <v>100</v>
          </cell>
          <cell r="I744" t="str">
            <v>Mbps</v>
          </cell>
          <cell r="J744">
            <v>100</v>
          </cell>
          <cell r="P744" t="str">
            <v>ILS</v>
          </cell>
          <cell r="Q744" t="str">
            <v>?</v>
          </cell>
          <cell r="R744" t="str">
            <v>?</v>
          </cell>
          <cell r="S744">
            <v>174</v>
          </cell>
          <cell r="W744" t="str">
            <v>No</v>
          </cell>
          <cell r="X744" t="str">
            <v>No</v>
          </cell>
          <cell r="Y744" t="str">
            <v>No</v>
          </cell>
          <cell r="AA744" t="str">
            <v>Yes</v>
          </cell>
          <cell r="AB744">
            <v>0.16</v>
          </cell>
          <cell r="AC744">
            <v>3.54</v>
          </cell>
          <cell r="AD744">
            <v>49.15</v>
          </cell>
          <cell r="AE744">
            <v>4.0062795040000001</v>
          </cell>
          <cell r="AF744">
            <v>3.9417191819999999</v>
          </cell>
        </row>
        <row r="745">
          <cell r="C745" t="str">
            <v>Italy</v>
          </cell>
          <cell r="D745" t="str">
            <v>Fastweb [Italy]</v>
          </cell>
          <cell r="E745" t="str">
            <v>ADSL</v>
          </cell>
          <cell r="F745" t="str">
            <v>Joy</v>
          </cell>
          <cell r="G745" t="str">
            <v>Up to</v>
          </cell>
          <cell r="H745">
            <v>20</v>
          </cell>
          <cell r="I745" t="str">
            <v>Mbps</v>
          </cell>
          <cell r="J745">
            <v>20</v>
          </cell>
          <cell r="K745">
            <v>1</v>
          </cell>
          <cell r="L745" t="str">
            <v>Mbps</v>
          </cell>
          <cell r="M745" t="str">
            <v>Unlimited</v>
          </cell>
          <cell r="P745" t="str">
            <v>EUR</v>
          </cell>
          <cell r="Q745">
            <v>0</v>
          </cell>
          <cell r="R745" t="str">
            <v>?</v>
          </cell>
          <cell r="S745">
            <v>29.24</v>
          </cell>
          <cell r="T745">
            <v>19</v>
          </cell>
          <cell r="U745">
            <v>6</v>
          </cell>
          <cell r="V745">
            <v>24</v>
          </cell>
          <cell r="W745" t="str">
            <v>No</v>
          </cell>
          <cell r="X745" t="str">
            <v>No</v>
          </cell>
          <cell r="Y745" t="str">
            <v>No</v>
          </cell>
          <cell r="AA745" t="str">
            <v>Yes</v>
          </cell>
          <cell r="AB745">
            <v>0.22</v>
          </cell>
          <cell r="AC745">
            <v>0.74</v>
          </cell>
          <cell r="AD745">
            <v>39.51</v>
          </cell>
          <cell r="AE745">
            <v>0.75355670100000005</v>
          </cell>
          <cell r="AF745">
            <v>0.77634907099999995</v>
          </cell>
        </row>
        <row r="746">
          <cell r="C746" t="str">
            <v>Italy</v>
          </cell>
          <cell r="D746" t="str">
            <v>Fastweb [Italy]</v>
          </cell>
          <cell r="E746" t="str">
            <v>Fibre</v>
          </cell>
          <cell r="F746" t="str">
            <v>Joy</v>
          </cell>
          <cell r="G746" t="str">
            <v>Up to</v>
          </cell>
          <cell r="H746">
            <v>100</v>
          </cell>
          <cell r="I746" t="str">
            <v>Mbps</v>
          </cell>
          <cell r="J746">
            <v>100</v>
          </cell>
          <cell r="K746">
            <v>10</v>
          </cell>
          <cell r="L746" t="str">
            <v>Mbps</v>
          </cell>
          <cell r="M746" t="str">
            <v>Unlimited</v>
          </cell>
          <cell r="P746" t="str">
            <v>EUR</v>
          </cell>
          <cell r="Q746">
            <v>0</v>
          </cell>
          <cell r="R746" t="str">
            <v>?</v>
          </cell>
          <cell r="S746">
            <v>29.24</v>
          </cell>
          <cell r="T746">
            <v>19</v>
          </cell>
          <cell r="U746">
            <v>6</v>
          </cell>
          <cell r="V746">
            <v>24</v>
          </cell>
          <cell r="W746" t="str">
            <v>No</v>
          </cell>
          <cell r="X746" t="str">
            <v>No</v>
          </cell>
          <cell r="Y746" t="str">
            <v>No</v>
          </cell>
          <cell r="AA746" t="str">
            <v>Yes</v>
          </cell>
          <cell r="AB746">
            <v>0.22</v>
          </cell>
          <cell r="AC746">
            <v>0.74</v>
          </cell>
          <cell r="AD746">
            <v>39.51</v>
          </cell>
          <cell r="AE746">
            <v>0.75355670100000005</v>
          </cell>
          <cell r="AF746">
            <v>0.77634907099999995</v>
          </cell>
        </row>
        <row r="747">
          <cell r="C747" t="str">
            <v>Italy</v>
          </cell>
          <cell r="D747" t="str">
            <v>Libero [Italy]</v>
          </cell>
          <cell r="E747" t="str">
            <v>ADSL</v>
          </cell>
          <cell r="F747" t="str">
            <v>Absolute ADSL</v>
          </cell>
          <cell r="G747" t="str">
            <v>Up to</v>
          </cell>
          <cell r="H747">
            <v>20</v>
          </cell>
          <cell r="I747" t="str">
            <v>Mbps</v>
          </cell>
          <cell r="J747">
            <v>20</v>
          </cell>
          <cell r="M747" t="str">
            <v>Unlimited</v>
          </cell>
          <cell r="P747" t="str">
            <v>EUR</v>
          </cell>
          <cell r="Q747">
            <v>0</v>
          </cell>
          <cell r="R747">
            <v>0</v>
          </cell>
          <cell r="S747">
            <v>24.95</v>
          </cell>
          <cell r="V747">
            <v>60</v>
          </cell>
          <cell r="W747" t="str">
            <v>Yes</v>
          </cell>
          <cell r="X747" t="str">
            <v>No</v>
          </cell>
          <cell r="Y747" t="str">
            <v>No</v>
          </cell>
          <cell r="Z747" t="str">
            <v>Unlimited minutes (but 18.5c connection charge)</v>
          </cell>
          <cell r="AA747" t="str">
            <v>Yes</v>
          </cell>
          <cell r="AB747">
            <v>0.22</v>
          </cell>
          <cell r="AC747">
            <v>0.74</v>
          </cell>
          <cell r="AD747">
            <v>33.72</v>
          </cell>
          <cell r="AE747">
            <v>0.75355670100000005</v>
          </cell>
          <cell r="AF747">
            <v>0.77634907099999995</v>
          </cell>
        </row>
        <row r="748">
          <cell r="C748" t="str">
            <v>Italy</v>
          </cell>
          <cell r="D748" t="str">
            <v>Telecom Italia [Italy]</v>
          </cell>
          <cell r="E748" t="str">
            <v>ADSL</v>
          </cell>
          <cell r="F748" t="str">
            <v>Alice 7 mega</v>
          </cell>
          <cell r="G748" t="str">
            <v>Up to</v>
          </cell>
          <cell r="H748">
            <v>7</v>
          </cell>
          <cell r="I748" t="str">
            <v>Mbps</v>
          </cell>
          <cell r="J748">
            <v>7</v>
          </cell>
          <cell r="K748">
            <v>384</v>
          </cell>
          <cell r="L748" t="str">
            <v>Kbps</v>
          </cell>
          <cell r="M748" t="str">
            <v>Unlimited</v>
          </cell>
          <cell r="P748" t="str">
            <v>EUR</v>
          </cell>
          <cell r="Q748">
            <v>0</v>
          </cell>
          <cell r="R748" t="str">
            <v>?</v>
          </cell>
          <cell r="S748">
            <v>20.29</v>
          </cell>
          <cell r="T748">
            <v>0</v>
          </cell>
          <cell r="U748">
            <v>5</v>
          </cell>
          <cell r="W748" t="str">
            <v>Yes</v>
          </cell>
          <cell r="X748" t="str">
            <v>No</v>
          </cell>
          <cell r="Y748" t="str">
            <v>No</v>
          </cell>
          <cell r="AA748" t="str">
            <v>Yes</v>
          </cell>
          <cell r="AB748">
            <v>0.22</v>
          </cell>
          <cell r="AC748">
            <v>0.74</v>
          </cell>
          <cell r="AD748">
            <v>27.42</v>
          </cell>
          <cell r="AE748">
            <v>0.75355670100000005</v>
          </cell>
          <cell r="AF748">
            <v>0.77634907099999995</v>
          </cell>
        </row>
        <row r="749">
          <cell r="C749" t="str">
            <v>Italy</v>
          </cell>
          <cell r="D749" t="str">
            <v>Telecom Italia [Italy]</v>
          </cell>
          <cell r="E749" t="str">
            <v>Fibre</v>
          </cell>
          <cell r="F749" t="str">
            <v>InternetFibra</v>
          </cell>
          <cell r="G749" t="str">
            <v>Up to</v>
          </cell>
          <cell r="H749">
            <v>30</v>
          </cell>
          <cell r="I749" t="str">
            <v>Mbps</v>
          </cell>
          <cell r="J749">
            <v>30</v>
          </cell>
          <cell r="K749">
            <v>3</v>
          </cell>
          <cell r="L749" t="str">
            <v>Mbps</v>
          </cell>
          <cell r="M749" t="str">
            <v>Unlimited</v>
          </cell>
          <cell r="P749" t="str">
            <v>EUR</v>
          </cell>
          <cell r="Q749">
            <v>0</v>
          </cell>
          <cell r="R749">
            <v>0</v>
          </cell>
          <cell r="S749">
            <v>59</v>
          </cell>
          <cell r="T749">
            <v>0</v>
          </cell>
          <cell r="U749">
            <v>6</v>
          </cell>
          <cell r="W749" t="str">
            <v>No</v>
          </cell>
          <cell r="X749" t="str">
            <v>No</v>
          </cell>
          <cell r="Y749" t="str">
            <v>No</v>
          </cell>
          <cell r="Z749" t="str">
            <v>Unlimited VoIP minutes (but 16.13c connection charge)</v>
          </cell>
          <cell r="AA749" t="str">
            <v>Yes</v>
          </cell>
          <cell r="AB749">
            <v>0.22</v>
          </cell>
          <cell r="AC749">
            <v>0.74</v>
          </cell>
          <cell r="AD749">
            <v>79.73</v>
          </cell>
          <cell r="AE749">
            <v>0.75355670100000005</v>
          </cell>
          <cell r="AF749">
            <v>0.77634907099999995</v>
          </cell>
        </row>
        <row r="750">
          <cell r="C750" t="str">
            <v>Italy</v>
          </cell>
          <cell r="D750" t="str">
            <v>Tiscali [Italy]</v>
          </cell>
          <cell r="E750" t="str">
            <v>ADSL</v>
          </cell>
          <cell r="F750" t="str">
            <v>8 Mega ADSL</v>
          </cell>
          <cell r="G750" t="str">
            <v>Up to</v>
          </cell>
          <cell r="H750">
            <v>8</v>
          </cell>
          <cell r="I750" t="str">
            <v>Mbps</v>
          </cell>
          <cell r="J750">
            <v>8</v>
          </cell>
          <cell r="M750" t="str">
            <v>Unlimited</v>
          </cell>
          <cell r="P750" t="str">
            <v>EUR</v>
          </cell>
          <cell r="Q750">
            <v>0</v>
          </cell>
          <cell r="R750">
            <v>75.63</v>
          </cell>
          <cell r="S750">
            <v>9.9499999999999993</v>
          </cell>
          <cell r="T750">
            <v>4.95</v>
          </cell>
          <cell r="U750">
            <v>4</v>
          </cell>
          <cell r="W750" t="str">
            <v>Yes</v>
          </cell>
          <cell r="X750" t="str">
            <v>No</v>
          </cell>
          <cell r="Y750" t="str">
            <v>No</v>
          </cell>
          <cell r="AA750" t="str">
            <v>Yes</v>
          </cell>
          <cell r="AB750">
            <v>0.22</v>
          </cell>
          <cell r="AC750">
            <v>0.74</v>
          </cell>
          <cell r="AD750">
            <v>13.45</v>
          </cell>
          <cell r="AE750">
            <v>0.75355670100000005</v>
          </cell>
          <cell r="AF750">
            <v>0.77634907099999995</v>
          </cell>
        </row>
        <row r="751">
          <cell r="C751" t="str">
            <v>Italy</v>
          </cell>
          <cell r="D751" t="str">
            <v>Tiscali [Italy]</v>
          </cell>
          <cell r="E751" t="str">
            <v>ADSL</v>
          </cell>
          <cell r="F751" t="str">
            <v>20 Mega ADSL</v>
          </cell>
          <cell r="G751" t="str">
            <v>Up to</v>
          </cell>
          <cell r="H751">
            <v>20</v>
          </cell>
          <cell r="I751" t="str">
            <v>Mbps</v>
          </cell>
          <cell r="J751">
            <v>20</v>
          </cell>
          <cell r="M751" t="str">
            <v>Unlimited</v>
          </cell>
          <cell r="P751" t="str">
            <v>EUR</v>
          </cell>
          <cell r="Q751">
            <v>0</v>
          </cell>
          <cell r="R751" t="str">
            <v>?</v>
          </cell>
          <cell r="S751">
            <v>25.38</v>
          </cell>
          <cell r="T751">
            <v>9.9499999999999993</v>
          </cell>
          <cell r="U751">
            <v>2</v>
          </cell>
          <cell r="W751" t="str">
            <v>Yes</v>
          </cell>
          <cell r="X751" t="str">
            <v>No</v>
          </cell>
          <cell r="Y751" t="str">
            <v>No</v>
          </cell>
          <cell r="AA751" t="str">
            <v>Yes</v>
          </cell>
          <cell r="AB751">
            <v>0.22</v>
          </cell>
          <cell r="AC751">
            <v>0.74</v>
          </cell>
          <cell r="AD751">
            <v>34.299999999999997</v>
          </cell>
          <cell r="AE751">
            <v>0.75355670100000005</v>
          </cell>
          <cell r="AF751">
            <v>0.77634907099999995</v>
          </cell>
        </row>
        <row r="752">
          <cell r="C752" t="str">
            <v>Japan</v>
          </cell>
          <cell r="D752" t="str">
            <v>AsahiNet [Japan]</v>
          </cell>
          <cell r="E752" t="str">
            <v>Fibre</v>
          </cell>
          <cell r="F752" t="str">
            <v>With FLET's Home Course East</v>
          </cell>
          <cell r="H752">
            <v>200</v>
          </cell>
          <cell r="I752" t="str">
            <v>Mbps</v>
          </cell>
          <cell r="J752">
            <v>200</v>
          </cell>
          <cell r="K752">
            <v>100</v>
          </cell>
          <cell r="L752" t="str">
            <v>Mbps</v>
          </cell>
          <cell r="M752" t="str">
            <v>Unlimited</v>
          </cell>
          <cell r="P752" t="str">
            <v>JPY</v>
          </cell>
          <cell r="Q752">
            <v>3150</v>
          </cell>
          <cell r="R752" t="str">
            <v>?</v>
          </cell>
          <cell r="S752">
            <v>4494</v>
          </cell>
          <cell r="T752">
            <v>3675</v>
          </cell>
          <cell r="U752">
            <v>10</v>
          </cell>
          <cell r="V752">
            <v>12</v>
          </cell>
          <cell r="W752" t="str">
            <v>No</v>
          </cell>
          <cell r="X752" t="str">
            <v>No</v>
          </cell>
          <cell r="Y752" t="str">
            <v>No</v>
          </cell>
          <cell r="AA752" t="str">
            <v>?</v>
          </cell>
          <cell r="AC752">
            <v>97.81</v>
          </cell>
          <cell r="AD752">
            <v>45.95</v>
          </cell>
          <cell r="AE752">
            <v>104.6846869</v>
          </cell>
          <cell r="AF752">
            <v>105.9721376</v>
          </cell>
        </row>
        <row r="753">
          <cell r="C753" t="str">
            <v>Japan</v>
          </cell>
          <cell r="D753" t="str">
            <v>AsahiNet [Japan]</v>
          </cell>
          <cell r="E753" t="str">
            <v>Fibre</v>
          </cell>
          <cell r="F753" t="str">
            <v>With FLET's Mansion Course East</v>
          </cell>
          <cell r="H753">
            <v>200</v>
          </cell>
          <cell r="I753" t="str">
            <v>Mbps</v>
          </cell>
          <cell r="J753">
            <v>200</v>
          </cell>
          <cell r="K753">
            <v>100</v>
          </cell>
          <cell r="L753" t="str">
            <v>Mbps</v>
          </cell>
          <cell r="M753" t="str">
            <v>Unlimited</v>
          </cell>
          <cell r="P753" t="str">
            <v>JPY</v>
          </cell>
          <cell r="Q753">
            <v>3150</v>
          </cell>
          <cell r="R753" t="str">
            <v>?</v>
          </cell>
          <cell r="S753">
            <v>3245</v>
          </cell>
          <cell r="T753">
            <v>2667</v>
          </cell>
          <cell r="U753">
            <v>8</v>
          </cell>
          <cell r="V753">
            <v>12</v>
          </cell>
          <cell r="W753" t="str">
            <v>No</v>
          </cell>
          <cell r="X753" t="str">
            <v>No</v>
          </cell>
          <cell r="Y753" t="str">
            <v>No</v>
          </cell>
          <cell r="AA753" t="str">
            <v>?</v>
          </cell>
          <cell r="AC753">
            <v>97.81</v>
          </cell>
          <cell r="AD753">
            <v>33.18</v>
          </cell>
          <cell r="AE753">
            <v>104.6846869</v>
          </cell>
          <cell r="AF753">
            <v>105.9721376</v>
          </cell>
        </row>
        <row r="754">
          <cell r="C754" t="str">
            <v>Japan</v>
          </cell>
          <cell r="D754" t="str">
            <v>AsahiNet [Japan]</v>
          </cell>
          <cell r="E754" t="str">
            <v>FTTH</v>
          </cell>
          <cell r="F754" t="str">
            <v>Hikari Home Giga Value Type</v>
          </cell>
          <cell r="H754">
            <v>1000</v>
          </cell>
          <cell r="I754" t="str">
            <v>Mbps</v>
          </cell>
          <cell r="J754">
            <v>1000</v>
          </cell>
          <cell r="P754" t="str">
            <v>JPY</v>
          </cell>
          <cell r="Q754">
            <v>40230</v>
          </cell>
          <cell r="R754" t="str">
            <v>?</v>
          </cell>
          <cell r="S754">
            <v>3824</v>
          </cell>
          <cell r="W754" t="str">
            <v>No</v>
          </cell>
          <cell r="X754" t="str">
            <v>No</v>
          </cell>
          <cell r="Y754" t="str">
            <v>No</v>
          </cell>
          <cell r="AA754" t="str">
            <v>?</v>
          </cell>
          <cell r="AC754">
            <v>97.81</v>
          </cell>
          <cell r="AD754">
            <v>39.1</v>
          </cell>
          <cell r="AE754">
            <v>104.6846869</v>
          </cell>
          <cell r="AF754">
            <v>105.9721376</v>
          </cell>
        </row>
        <row r="755">
          <cell r="C755" t="str">
            <v>Japan</v>
          </cell>
          <cell r="D755" t="str">
            <v>AsahiNet [Japan]</v>
          </cell>
          <cell r="E755" t="str">
            <v>FTTH</v>
          </cell>
          <cell r="F755" t="str">
            <v>Hikari Mansion V8</v>
          </cell>
          <cell r="H755">
            <v>1000</v>
          </cell>
          <cell r="I755" t="str">
            <v>Mbps</v>
          </cell>
          <cell r="J755">
            <v>1000</v>
          </cell>
          <cell r="P755" t="str">
            <v>JPY</v>
          </cell>
          <cell r="Q755">
            <v>40230</v>
          </cell>
          <cell r="R755">
            <v>0</v>
          </cell>
          <cell r="S755">
            <v>2992</v>
          </cell>
          <cell r="V755">
            <v>6</v>
          </cell>
          <cell r="W755" t="str">
            <v>No</v>
          </cell>
          <cell r="X755" t="str">
            <v>No</v>
          </cell>
          <cell r="Y755" t="str">
            <v>No</v>
          </cell>
          <cell r="AA755" t="str">
            <v>?</v>
          </cell>
          <cell r="AC755">
            <v>97.81</v>
          </cell>
          <cell r="AD755">
            <v>30.59</v>
          </cell>
          <cell r="AE755">
            <v>104.6846869</v>
          </cell>
          <cell r="AF755">
            <v>105.9721376</v>
          </cell>
        </row>
        <row r="756">
          <cell r="C756" t="str">
            <v>Japan</v>
          </cell>
          <cell r="D756" t="str">
            <v>AsahiNet [Japan]</v>
          </cell>
          <cell r="E756" t="str">
            <v>FTTH</v>
          </cell>
          <cell r="F756" t="str">
            <v>Mansion Mini-Giga Type</v>
          </cell>
          <cell r="H756">
            <v>1000</v>
          </cell>
          <cell r="I756" t="str">
            <v>Mbps</v>
          </cell>
          <cell r="J756">
            <v>1000</v>
          </cell>
          <cell r="P756" t="str">
            <v>JPY</v>
          </cell>
          <cell r="Q756">
            <v>31512</v>
          </cell>
          <cell r="R756" t="str">
            <v>?</v>
          </cell>
          <cell r="S756">
            <v>3937</v>
          </cell>
          <cell r="W756" t="str">
            <v>No</v>
          </cell>
          <cell r="X756" t="str">
            <v>No</v>
          </cell>
          <cell r="Y756" t="str">
            <v>No</v>
          </cell>
          <cell r="AA756" t="str">
            <v>?</v>
          </cell>
          <cell r="AC756">
            <v>97.81</v>
          </cell>
          <cell r="AD756">
            <v>40.25</v>
          </cell>
          <cell r="AE756">
            <v>104.6846869</v>
          </cell>
          <cell r="AF756">
            <v>105.9721376</v>
          </cell>
        </row>
        <row r="757">
          <cell r="C757" t="str">
            <v>Japan</v>
          </cell>
          <cell r="D757" t="str">
            <v>AsahiNet [Japan]</v>
          </cell>
          <cell r="E757" t="str">
            <v>FTTH</v>
          </cell>
          <cell r="F757" t="str">
            <v>Mansion Giga Type</v>
          </cell>
          <cell r="H757">
            <v>1000</v>
          </cell>
          <cell r="I757" t="str">
            <v>Mbps</v>
          </cell>
          <cell r="J757">
            <v>1000</v>
          </cell>
          <cell r="P757" t="str">
            <v>JPY</v>
          </cell>
          <cell r="Q757">
            <v>31512</v>
          </cell>
          <cell r="R757" t="str">
            <v>?</v>
          </cell>
          <cell r="S757">
            <v>2940</v>
          </cell>
          <cell r="W757" t="str">
            <v>No</v>
          </cell>
          <cell r="X757" t="str">
            <v>No</v>
          </cell>
          <cell r="Y757" t="str">
            <v>No</v>
          </cell>
          <cell r="AA757" t="str">
            <v>?</v>
          </cell>
          <cell r="AC757">
            <v>97.81</v>
          </cell>
          <cell r="AD757">
            <v>30.06</v>
          </cell>
          <cell r="AE757">
            <v>104.6846869</v>
          </cell>
          <cell r="AF757">
            <v>105.9721376</v>
          </cell>
        </row>
        <row r="758">
          <cell r="C758" t="str">
            <v>Japan</v>
          </cell>
          <cell r="D758" t="str">
            <v>AsahiNet [Japan]</v>
          </cell>
          <cell r="E758" t="str">
            <v>ADSL</v>
          </cell>
          <cell r="F758" t="str">
            <v>12M</v>
          </cell>
          <cell r="G758" t="str">
            <v>Up to</v>
          </cell>
          <cell r="H758">
            <v>12</v>
          </cell>
          <cell r="I758" t="str">
            <v>Mbps</v>
          </cell>
          <cell r="J758">
            <v>12</v>
          </cell>
          <cell r="P758" t="str">
            <v>JPY</v>
          </cell>
          <cell r="Q758" t="str">
            <v>?</v>
          </cell>
          <cell r="R758">
            <v>0</v>
          </cell>
          <cell r="S758">
            <v>1990</v>
          </cell>
          <cell r="T758">
            <v>0</v>
          </cell>
          <cell r="U758">
            <v>1</v>
          </cell>
          <cell r="W758" t="str">
            <v>Yes</v>
          </cell>
          <cell r="X758" t="str">
            <v>No</v>
          </cell>
          <cell r="Y758" t="str">
            <v>No</v>
          </cell>
          <cell r="AA758" t="str">
            <v>?</v>
          </cell>
          <cell r="AC758">
            <v>97.81</v>
          </cell>
          <cell r="AD758">
            <v>20.350000000000001</v>
          </cell>
          <cell r="AE758">
            <v>104.6846869</v>
          </cell>
          <cell r="AF758">
            <v>105.9721376</v>
          </cell>
        </row>
        <row r="759">
          <cell r="C759" t="str">
            <v>Japan</v>
          </cell>
          <cell r="D759" t="str">
            <v>AsahiNet [Japan]</v>
          </cell>
          <cell r="E759" t="str">
            <v>ADSL</v>
          </cell>
          <cell r="F759" t="str">
            <v>50M</v>
          </cell>
          <cell r="G759" t="str">
            <v>Up to</v>
          </cell>
          <cell r="H759">
            <v>50</v>
          </cell>
          <cell r="I759" t="str">
            <v>Mbps</v>
          </cell>
          <cell r="J759">
            <v>50</v>
          </cell>
          <cell r="P759" t="str">
            <v>JPY</v>
          </cell>
          <cell r="Q759" t="str">
            <v>?</v>
          </cell>
          <cell r="R759">
            <v>0</v>
          </cell>
          <cell r="S759">
            <v>2625</v>
          </cell>
          <cell r="T759">
            <v>0</v>
          </cell>
          <cell r="U759">
            <v>1</v>
          </cell>
          <cell r="W759" t="str">
            <v>Yes</v>
          </cell>
          <cell r="X759" t="str">
            <v>No</v>
          </cell>
          <cell r="Y759" t="str">
            <v>No</v>
          </cell>
          <cell r="AA759" t="str">
            <v>?</v>
          </cell>
          <cell r="AC759">
            <v>97.81</v>
          </cell>
          <cell r="AD759">
            <v>26.84</v>
          </cell>
          <cell r="AE759">
            <v>104.6846869</v>
          </cell>
          <cell r="AF759">
            <v>105.9721376</v>
          </cell>
        </row>
        <row r="760">
          <cell r="C760" t="str">
            <v>Japan</v>
          </cell>
          <cell r="D760" t="str">
            <v>Jupiter Telecommunications [Japan]</v>
          </cell>
          <cell r="E760" t="str">
            <v>Cable</v>
          </cell>
          <cell r="F760" t="str">
            <v>J:COM net ultra 160M Course</v>
          </cell>
          <cell r="H760">
            <v>160</v>
          </cell>
          <cell r="I760" t="str">
            <v>Mbps</v>
          </cell>
          <cell r="J760">
            <v>160</v>
          </cell>
          <cell r="K760">
            <v>10</v>
          </cell>
          <cell r="L760" t="str">
            <v>Mbps</v>
          </cell>
          <cell r="P760" t="str">
            <v>JPY</v>
          </cell>
          <cell r="Q760" t="str">
            <v>?</v>
          </cell>
          <cell r="R760" t="str">
            <v>?</v>
          </cell>
          <cell r="S760">
            <v>6300</v>
          </cell>
          <cell r="W760" t="str">
            <v>No</v>
          </cell>
          <cell r="X760" t="str">
            <v>No</v>
          </cell>
          <cell r="Y760" t="str">
            <v>?</v>
          </cell>
          <cell r="AA760" t="str">
            <v>Yes</v>
          </cell>
          <cell r="AB760">
            <v>0.05</v>
          </cell>
          <cell r="AC760">
            <v>97.81</v>
          </cell>
          <cell r="AD760">
            <v>64.41</v>
          </cell>
          <cell r="AE760">
            <v>104.6846869</v>
          </cell>
          <cell r="AF760">
            <v>105.9721376</v>
          </cell>
        </row>
        <row r="761">
          <cell r="C761" t="str">
            <v>Japan</v>
          </cell>
          <cell r="D761" t="str">
            <v>Jupiter Telecommunications [Japan]</v>
          </cell>
          <cell r="E761" t="str">
            <v>Cable</v>
          </cell>
          <cell r="F761" t="str">
            <v>J:COM net ultra 40M Course</v>
          </cell>
          <cell r="H761">
            <v>40</v>
          </cell>
          <cell r="I761" t="str">
            <v>Mbps</v>
          </cell>
          <cell r="J761">
            <v>40</v>
          </cell>
          <cell r="K761">
            <v>2</v>
          </cell>
          <cell r="L761" t="str">
            <v>Mbps</v>
          </cell>
          <cell r="P761" t="str">
            <v>JPY</v>
          </cell>
          <cell r="Q761" t="str">
            <v>?</v>
          </cell>
          <cell r="R761" t="str">
            <v>?</v>
          </cell>
          <cell r="S761">
            <v>5575</v>
          </cell>
          <cell r="W761" t="str">
            <v>No</v>
          </cell>
          <cell r="X761" t="str">
            <v>No</v>
          </cell>
          <cell r="Y761" t="str">
            <v>?</v>
          </cell>
          <cell r="AA761" t="str">
            <v>Yes</v>
          </cell>
          <cell r="AB761">
            <v>0.05</v>
          </cell>
          <cell r="AC761">
            <v>97.81</v>
          </cell>
          <cell r="AD761">
            <v>57</v>
          </cell>
          <cell r="AE761">
            <v>104.6846869</v>
          </cell>
          <cell r="AF761">
            <v>105.9721376</v>
          </cell>
        </row>
        <row r="762">
          <cell r="C762" t="str">
            <v>Japan</v>
          </cell>
          <cell r="D762" t="str">
            <v>Jupiter Telecommunications [Japan]</v>
          </cell>
          <cell r="E762" t="str">
            <v>Cable</v>
          </cell>
          <cell r="F762" t="str">
            <v>J:COM net ultra 12M Course</v>
          </cell>
          <cell r="H762">
            <v>12</v>
          </cell>
          <cell r="I762" t="str">
            <v>Mbps</v>
          </cell>
          <cell r="J762">
            <v>12</v>
          </cell>
          <cell r="K762">
            <v>2</v>
          </cell>
          <cell r="L762" t="str">
            <v>Mbps</v>
          </cell>
          <cell r="P762" t="str">
            <v>JPY</v>
          </cell>
          <cell r="Q762" t="str">
            <v>?</v>
          </cell>
          <cell r="R762" t="str">
            <v>?</v>
          </cell>
          <cell r="S762">
            <v>4179</v>
          </cell>
          <cell r="W762" t="str">
            <v>No</v>
          </cell>
          <cell r="X762" t="str">
            <v>No</v>
          </cell>
          <cell r="Y762" t="str">
            <v>?</v>
          </cell>
          <cell r="AA762" t="str">
            <v>Yes</v>
          </cell>
          <cell r="AB762">
            <v>0.05</v>
          </cell>
          <cell r="AC762">
            <v>97.81</v>
          </cell>
          <cell r="AD762">
            <v>42.73</v>
          </cell>
          <cell r="AE762">
            <v>104.6846869</v>
          </cell>
          <cell r="AF762">
            <v>105.9721376</v>
          </cell>
        </row>
        <row r="763">
          <cell r="C763" t="str">
            <v>Japan</v>
          </cell>
          <cell r="D763" t="str">
            <v>Jupiter Telecommunications [Japan]</v>
          </cell>
          <cell r="E763" t="str">
            <v>Cable</v>
          </cell>
          <cell r="F763" t="str">
            <v>J:COM net ultra 1M Course</v>
          </cell>
          <cell r="H763">
            <v>1</v>
          </cell>
          <cell r="I763" t="str">
            <v>Mbps</v>
          </cell>
          <cell r="J763">
            <v>1</v>
          </cell>
          <cell r="K763">
            <v>512</v>
          </cell>
          <cell r="L763" t="str">
            <v>Kbps</v>
          </cell>
          <cell r="P763" t="str">
            <v>JPY</v>
          </cell>
          <cell r="Q763" t="str">
            <v>?</v>
          </cell>
          <cell r="R763" t="str">
            <v>?</v>
          </cell>
          <cell r="S763">
            <v>3129</v>
          </cell>
          <cell r="W763" t="str">
            <v>No</v>
          </cell>
          <cell r="X763" t="str">
            <v>No</v>
          </cell>
          <cell r="Y763" t="str">
            <v>?</v>
          </cell>
          <cell r="AA763" t="str">
            <v>Yes</v>
          </cell>
          <cell r="AB763">
            <v>0.05</v>
          </cell>
          <cell r="AC763">
            <v>97.81</v>
          </cell>
          <cell r="AD763">
            <v>31.99</v>
          </cell>
          <cell r="AE763">
            <v>104.6846869</v>
          </cell>
          <cell r="AF763">
            <v>105.9721376</v>
          </cell>
        </row>
        <row r="764">
          <cell r="C764" t="str">
            <v>Japan</v>
          </cell>
          <cell r="D764" t="str">
            <v>Nifty [Japan]</v>
          </cell>
          <cell r="E764" t="str">
            <v>ADSL</v>
          </cell>
          <cell r="F764" t="str">
            <v>E Access 50M</v>
          </cell>
          <cell r="H764">
            <v>50</v>
          </cell>
          <cell r="I764" t="str">
            <v>Mbps</v>
          </cell>
          <cell r="J764">
            <v>50</v>
          </cell>
          <cell r="K764">
            <v>5</v>
          </cell>
          <cell r="L764" t="str">
            <v>Mbps</v>
          </cell>
          <cell r="P764" t="str">
            <v>JPY</v>
          </cell>
          <cell r="Q764">
            <v>0</v>
          </cell>
          <cell r="R764">
            <v>0</v>
          </cell>
          <cell r="S764">
            <v>4079</v>
          </cell>
          <cell r="V764">
            <v>24</v>
          </cell>
          <cell r="W764" t="str">
            <v>No</v>
          </cell>
          <cell r="X764" t="str">
            <v>No</v>
          </cell>
          <cell r="Y764" t="str">
            <v>No</v>
          </cell>
          <cell r="AA764" t="str">
            <v>Yes</v>
          </cell>
          <cell r="AC764">
            <v>97.81</v>
          </cell>
          <cell r="AD764">
            <v>41.7</v>
          </cell>
          <cell r="AE764">
            <v>104.6846869</v>
          </cell>
          <cell r="AF764">
            <v>105.9721376</v>
          </cell>
        </row>
        <row r="765">
          <cell r="C765" t="str">
            <v>Japan</v>
          </cell>
          <cell r="D765" t="str">
            <v>Nifty [Japan]</v>
          </cell>
          <cell r="E765" t="str">
            <v>ADSL</v>
          </cell>
          <cell r="F765" t="str">
            <v>E Access 50M</v>
          </cell>
          <cell r="H765">
            <v>50</v>
          </cell>
          <cell r="I765" t="str">
            <v>Mbps</v>
          </cell>
          <cell r="J765">
            <v>50</v>
          </cell>
          <cell r="K765">
            <v>5</v>
          </cell>
          <cell r="L765" t="str">
            <v>Mbps</v>
          </cell>
          <cell r="P765" t="str">
            <v>JPY</v>
          </cell>
          <cell r="Q765">
            <v>3465</v>
          </cell>
          <cell r="R765">
            <v>0</v>
          </cell>
          <cell r="S765">
            <v>4458</v>
          </cell>
          <cell r="W765" t="str">
            <v>No</v>
          </cell>
          <cell r="X765" t="str">
            <v>No</v>
          </cell>
          <cell r="Y765" t="str">
            <v>No</v>
          </cell>
          <cell r="AA765" t="str">
            <v>Yes</v>
          </cell>
          <cell r="AC765">
            <v>97.81</v>
          </cell>
          <cell r="AD765">
            <v>45.58</v>
          </cell>
          <cell r="AE765">
            <v>104.6846869</v>
          </cell>
          <cell r="AF765">
            <v>105.9721376</v>
          </cell>
        </row>
        <row r="766">
          <cell r="C766" t="str">
            <v>Japan</v>
          </cell>
          <cell r="D766" t="str">
            <v>Nifty [Japan]</v>
          </cell>
          <cell r="E766" t="str">
            <v>ADSL</v>
          </cell>
          <cell r="F766" t="str">
            <v>E Access 39M</v>
          </cell>
          <cell r="H766">
            <v>39</v>
          </cell>
          <cell r="I766" t="str">
            <v>Mbps</v>
          </cell>
          <cell r="J766">
            <v>39</v>
          </cell>
          <cell r="K766">
            <v>1</v>
          </cell>
          <cell r="L766" t="str">
            <v>Mbps</v>
          </cell>
          <cell r="P766" t="str">
            <v>JPY</v>
          </cell>
          <cell r="Q766">
            <v>3465</v>
          </cell>
          <cell r="R766">
            <v>0</v>
          </cell>
          <cell r="S766">
            <v>3933</v>
          </cell>
          <cell r="W766" t="str">
            <v>No</v>
          </cell>
          <cell r="X766" t="str">
            <v>No</v>
          </cell>
          <cell r="Y766" t="str">
            <v>No</v>
          </cell>
          <cell r="AA766" t="str">
            <v>Yes</v>
          </cell>
          <cell r="AC766">
            <v>97.81</v>
          </cell>
          <cell r="AD766">
            <v>40.21</v>
          </cell>
          <cell r="AE766">
            <v>104.6846869</v>
          </cell>
          <cell r="AF766">
            <v>105.9721376</v>
          </cell>
        </row>
        <row r="767">
          <cell r="C767" t="str">
            <v>Japan</v>
          </cell>
          <cell r="D767" t="str">
            <v>Nifty [Japan]</v>
          </cell>
          <cell r="E767" t="str">
            <v>ADSL</v>
          </cell>
          <cell r="F767" t="str">
            <v>E Access 12M</v>
          </cell>
          <cell r="H767">
            <v>12</v>
          </cell>
          <cell r="I767" t="str">
            <v>Mbps</v>
          </cell>
          <cell r="J767">
            <v>12</v>
          </cell>
          <cell r="K767">
            <v>1</v>
          </cell>
          <cell r="L767" t="str">
            <v>Mbps</v>
          </cell>
          <cell r="P767" t="str">
            <v>JPY</v>
          </cell>
          <cell r="Q767">
            <v>3465</v>
          </cell>
          <cell r="R767">
            <v>0</v>
          </cell>
          <cell r="S767">
            <v>3408</v>
          </cell>
          <cell r="W767" t="str">
            <v>No</v>
          </cell>
          <cell r="X767" t="str">
            <v>No</v>
          </cell>
          <cell r="Y767" t="str">
            <v>No</v>
          </cell>
          <cell r="AA767" t="str">
            <v>Yes</v>
          </cell>
          <cell r="AC767">
            <v>97.81</v>
          </cell>
          <cell r="AD767">
            <v>34.840000000000003</v>
          </cell>
          <cell r="AE767">
            <v>104.6846869</v>
          </cell>
          <cell r="AF767">
            <v>105.9721376</v>
          </cell>
        </row>
        <row r="768">
          <cell r="C768" t="str">
            <v>Japan</v>
          </cell>
          <cell r="D768" t="str">
            <v>Nifty [Japan]</v>
          </cell>
          <cell r="E768" t="str">
            <v>ADSL</v>
          </cell>
          <cell r="F768" t="str">
            <v>E Access 50M</v>
          </cell>
          <cell r="H768">
            <v>50</v>
          </cell>
          <cell r="I768" t="str">
            <v>Mbps</v>
          </cell>
          <cell r="J768">
            <v>50</v>
          </cell>
          <cell r="K768">
            <v>5</v>
          </cell>
          <cell r="L768" t="str">
            <v>Mbps</v>
          </cell>
          <cell r="P768" t="str">
            <v>JPY</v>
          </cell>
          <cell r="Q768">
            <v>0</v>
          </cell>
          <cell r="R768">
            <v>0</v>
          </cell>
          <cell r="S768">
            <v>2770.95</v>
          </cell>
          <cell r="V768">
            <v>24</v>
          </cell>
          <cell r="W768" t="str">
            <v>Yes</v>
          </cell>
          <cell r="X768" t="str">
            <v>No</v>
          </cell>
          <cell r="Y768" t="str">
            <v>No</v>
          </cell>
          <cell r="AA768" t="str">
            <v>Yes</v>
          </cell>
          <cell r="AC768">
            <v>97.81</v>
          </cell>
          <cell r="AD768">
            <v>28.33</v>
          </cell>
          <cell r="AE768">
            <v>104.6846869</v>
          </cell>
          <cell r="AF768">
            <v>105.9721376</v>
          </cell>
        </row>
        <row r="769">
          <cell r="C769" t="str">
            <v>Japan</v>
          </cell>
          <cell r="D769" t="str">
            <v>Nifty [Japan]</v>
          </cell>
          <cell r="E769" t="str">
            <v>ADSL</v>
          </cell>
          <cell r="F769" t="str">
            <v>E Access 50M</v>
          </cell>
          <cell r="H769">
            <v>50</v>
          </cell>
          <cell r="I769" t="str">
            <v>Mbps</v>
          </cell>
          <cell r="J769">
            <v>50</v>
          </cell>
          <cell r="K769">
            <v>5</v>
          </cell>
          <cell r="L769" t="str">
            <v>Mbps</v>
          </cell>
          <cell r="P769" t="str">
            <v>JPY</v>
          </cell>
          <cell r="Q769">
            <v>3465</v>
          </cell>
          <cell r="R769">
            <v>0</v>
          </cell>
          <cell r="S769">
            <v>3150</v>
          </cell>
          <cell r="W769" t="str">
            <v>Yes</v>
          </cell>
          <cell r="X769" t="str">
            <v>No</v>
          </cell>
          <cell r="Y769" t="str">
            <v>No</v>
          </cell>
          <cell r="AA769" t="str">
            <v>Yes</v>
          </cell>
          <cell r="AC769">
            <v>97.81</v>
          </cell>
          <cell r="AD769">
            <v>32.21</v>
          </cell>
          <cell r="AE769">
            <v>104.6846869</v>
          </cell>
          <cell r="AF769">
            <v>105.9721376</v>
          </cell>
        </row>
        <row r="770">
          <cell r="C770" t="str">
            <v>Japan</v>
          </cell>
          <cell r="D770" t="str">
            <v>Nifty [Japan]</v>
          </cell>
          <cell r="E770" t="str">
            <v>ADSL</v>
          </cell>
          <cell r="F770" t="str">
            <v>E Access 39M</v>
          </cell>
          <cell r="H770">
            <v>39</v>
          </cell>
          <cell r="I770" t="str">
            <v>Mbps</v>
          </cell>
          <cell r="J770">
            <v>39</v>
          </cell>
          <cell r="K770">
            <v>1</v>
          </cell>
          <cell r="L770" t="str">
            <v>Mbps</v>
          </cell>
          <cell r="P770" t="str">
            <v>JPY</v>
          </cell>
          <cell r="Q770">
            <v>3465</v>
          </cell>
          <cell r="R770">
            <v>0</v>
          </cell>
          <cell r="S770">
            <v>2625</v>
          </cell>
          <cell r="W770" t="str">
            <v>Yes</v>
          </cell>
          <cell r="X770" t="str">
            <v>No</v>
          </cell>
          <cell r="Y770" t="str">
            <v>No</v>
          </cell>
          <cell r="AA770" t="str">
            <v>Yes</v>
          </cell>
          <cell r="AC770">
            <v>97.81</v>
          </cell>
          <cell r="AD770">
            <v>26.84</v>
          </cell>
          <cell r="AE770">
            <v>104.6846869</v>
          </cell>
          <cell r="AF770">
            <v>105.9721376</v>
          </cell>
        </row>
        <row r="771">
          <cell r="C771" t="str">
            <v>Japan</v>
          </cell>
          <cell r="D771" t="str">
            <v>Nifty [Japan]</v>
          </cell>
          <cell r="E771" t="str">
            <v>ADSL</v>
          </cell>
          <cell r="F771" t="str">
            <v>E Access 12M</v>
          </cell>
          <cell r="H771">
            <v>12</v>
          </cell>
          <cell r="I771" t="str">
            <v>Mbps</v>
          </cell>
          <cell r="J771">
            <v>12</v>
          </cell>
          <cell r="K771">
            <v>1</v>
          </cell>
          <cell r="L771" t="str">
            <v>Mbps</v>
          </cell>
          <cell r="P771" t="str">
            <v>JPY</v>
          </cell>
          <cell r="Q771">
            <v>3465</v>
          </cell>
          <cell r="R771">
            <v>0</v>
          </cell>
          <cell r="S771">
            <v>2100</v>
          </cell>
          <cell r="W771" t="str">
            <v>Yes</v>
          </cell>
          <cell r="X771" t="str">
            <v>No</v>
          </cell>
          <cell r="Y771" t="str">
            <v>No</v>
          </cell>
          <cell r="AA771" t="str">
            <v>Yes</v>
          </cell>
          <cell r="AC771">
            <v>97.81</v>
          </cell>
          <cell r="AD771">
            <v>21.47</v>
          </cell>
          <cell r="AE771">
            <v>104.6846869</v>
          </cell>
          <cell r="AF771">
            <v>105.9721376</v>
          </cell>
        </row>
        <row r="772">
          <cell r="C772" t="str">
            <v>Japan</v>
          </cell>
          <cell r="D772" t="str">
            <v>Yahoo Japan [Japan]</v>
          </cell>
          <cell r="E772" t="str">
            <v>Fibre</v>
          </cell>
          <cell r="F772" t="str">
            <v>Flets Hikari Next Home</v>
          </cell>
          <cell r="H772">
            <v>1000</v>
          </cell>
          <cell r="I772" t="str">
            <v>Mbps</v>
          </cell>
          <cell r="J772">
            <v>1000</v>
          </cell>
          <cell r="M772" t="str">
            <v>Unlimited</v>
          </cell>
          <cell r="P772" t="str">
            <v>JPY</v>
          </cell>
          <cell r="Q772">
            <v>26040</v>
          </cell>
          <cell r="R772">
            <v>0</v>
          </cell>
          <cell r="S772">
            <v>6720</v>
          </cell>
          <cell r="W772" t="str">
            <v>Yes</v>
          </cell>
          <cell r="X772" t="str">
            <v>No</v>
          </cell>
          <cell r="Y772" t="str">
            <v>No</v>
          </cell>
          <cell r="AA772" t="str">
            <v>Yes</v>
          </cell>
          <cell r="AC772">
            <v>97.81</v>
          </cell>
          <cell r="AD772">
            <v>68.7</v>
          </cell>
          <cell r="AE772">
            <v>104.6846869</v>
          </cell>
          <cell r="AF772">
            <v>105.9721376</v>
          </cell>
        </row>
        <row r="773">
          <cell r="C773" t="str">
            <v>Japan</v>
          </cell>
          <cell r="D773" t="str">
            <v>Yahoo Japan [Japan]</v>
          </cell>
          <cell r="E773" t="str">
            <v>Fibre</v>
          </cell>
          <cell r="F773" t="str">
            <v>Flets Hikari Next Home</v>
          </cell>
          <cell r="H773">
            <v>1000</v>
          </cell>
          <cell r="I773" t="str">
            <v>Mbps</v>
          </cell>
          <cell r="J773">
            <v>1000</v>
          </cell>
          <cell r="M773" t="str">
            <v>Unlimited</v>
          </cell>
          <cell r="P773" t="str">
            <v>JPY</v>
          </cell>
          <cell r="Q773">
            <v>26040</v>
          </cell>
          <cell r="R773">
            <v>0</v>
          </cell>
          <cell r="S773">
            <v>5985</v>
          </cell>
          <cell r="W773" t="str">
            <v>Yes</v>
          </cell>
          <cell r="X773" t="str">
            <v>No</v>
          </cell>
          <cell r="Y773" t="str">
            <v>No</v>
          </cell>
          <cell r="AA773" t="str">
            <v>Yes</v>
          </cell>
          <cell r="AC773">
            <v>97.81</v>
          </cell>
          <cell r="AD773">
            <v>61.19</v>
          </cell>
          <cell r="AE773">
            <v>104.6846869</v>
          </cell>
          <cell r="AF773">
            <v>105.9721376</v>
          </cell>
        </row>
        <row r="774">
          <cell r="C774" t="str">
            <v>Japan</v>
          </cell>
          <cell r="D774" t="str">
            <v>Yahoo Japan [Japan]</v>
          </cell>
          <cell r="E774" t="str">
            <v>Fibre</v>
          </cell>
          <cell r="F774" t="str">
            <v>Flets Hikari Next Mansion</v>
          </cell>
          <cell r="H774">
            <v>1000</v>
          </cell>
          <cell r="I774" t="str">
            <v>Mbps</v>
          </cell>
          <cell r="J774">
            <v>1000</v>
          </cell>
          <cell r="M774" t="str">
            <v>Unlimited</v>
          </cell>
          <cell r="P774" t="str">
            <v>JPY</v>
          </cell>
          <cell r="Q774">
            <v>26040</v>
          </cell>
          <cell r="R774">
            <v>0</v>
          </cell>
          <cell r="S774">
            <v>4409.5</v>
          </cell>
          <cell r="W774" t="str">
            <v>Yes</v>
          </cell>
          <cell r="X774" t="str">
            <v>No</v>
          </cell>
          <cell r="Y774" t="str">
            <v>No</v>
          </cell>
          <cell r="AA774" t="str">
            <v>Yes</v>
          </cell>
          <cell r="AC774">
            <v>97.81</v>
          </cell>
          <cell r="AD774">
            <v>45.08</v>
          </cell>
          <cell r="AE774">
            <v>104.6846869</v>
          </cell>
          <cell r="AF774">
            <v>105.9721376</v>
          </cell>
        </row>
        <row r="775">
          <cell r="C775" t="str">
            <v>Japan</v>
          </cell>
          <cell r="D775" t="str">
            <v>Yahoo Japan [Japan]</v>
          </cell>
          <cell r="E775" t="str">
            <v>Fibre</v>
          </cell>
          <cell r="F775" t="str">
            <v>Flets Hikari Next Mansion</v>
          </cell>
          <cell r="H775">
            <v>1000</v>
          </cell>
          <cell r="I775" t="str">
            <v>Mbps</v>
          </cell>
          <cell r="J775">
            <v>1000</v>
          </cell>
          <cell r="M775" t="str">
            <v>Unlimited</v>
          </cell>
          <cell r="P775" t="str">
            <v>JPY</v>
          </cell>
          <cell r="Q775">
            <v>26040</v>
          </cell>
          <cell r="R775">
            <v>0</v>
          </cell>
          <cell r="S775">
            <v>3989.5</v>
          </cell>
          <cell r="W775" t="str">
            <v>Yes</v>
          </cell>
          <cell r="X775" t="str">
            <v>No</v>
          </cell>
          <cell r="Y775" t="str">
            <v>No</v>
          </cell>
          <cell r="AA775" t="str">
            <v>Yes</v>
          </cell>
          <cell r="AC775">
            <v>97.81</v>
          </cell>
          <cell r="AD775">
            <v>40.79</v>
          </cell>
          <cell r="AE775">
            <v>104.6846869</v>
          </cell>
          <cell r="AF775">
            <v>105.9721376</v>
          </cell>
        </row>
        <row r="776">
          <cell r="C776" t="str">
            <v>Japan</v>
          </cell>
          <cell r="D776" t="str">
            <v>Yahoo Japan [Japan]</v>
          </cell>
          <cell r="E776" t="str">
            <v>Fibre</v>
          </cell>
          <cell r="F776" t="str">
            <v>Yahoo! BB 50M</v>
          </cell>
          <cell r="G776" t="str">
            <v>Up to</v>
          </cell>
          <cell r="H776">
            <v>50</v>
          </cell>
          <cell r="I776" t="str">
            <v>Mbps</v>
          </cell>
          <cell r="J776">
            <v>50</v>
          </cell>
          <cell r="K776">
            <v>3</v>
          </cell>
          <cell r="L776" t="str">
            <v>Mbps</v>
          </cell>
          <cell r="M776" t="str">
            <v>Unlimited</v>
          </cell>
          <cell r="P776" t="str">
            <v>JPY</v>
          </cell>
          <cell r="Q776" t="str">
            <v>?</v>
          </cell>
          <cell r="R776">
            <v>0</v>
          </cell>
          <cell r="S776">
            <v>4213</v>
          </cell>
          <cell r="W776" t="str">
            <v>Yes</v>
          </cell>
          <cell r="X776" t="str">
            <v>No</v>
          </cell>
          <cell r="Y776" t="str">
            <v>No</v>
          </cell>
          <cell r="AA776" t="str">
            <v>Yes</v>
          </cell>
          <cell r="AC776">
            <v>97.81</v>
          </cell>
          <cell r="AD776">
            <v>43.07</v>
          </cell>
          <cell r="AE776">
            <v>104.6846869</v>
          </cell>
          <cell r="AF776">
            <v>105.9721376</v>
          </cell>
        </row>
        <row r="777">
          <cell r="C777" t="str">
            <v>Japan</v>
          </cell>
          <cell r="D777" t="str">
            <v>Yahoo Japan [Japan]</v>
          </cell>
          <cell r="E777" t="str">
            <v>ADSL</v>
          </cell>
          <cell r="F777" t="str">
            <v>Yahoo! BB 50M Revo</v>
          </cell>
          <cell r="G777" t="str">
            <v>Up to</v>
          </cell>
          <cell r="H777">
            <v>50</v>
          </cell>
          <cell r="I777" t="str">
            <v>Mbps</v>
          </cell>
          <cell r="J777">
            <v>50</v>
          </cell>
          <cell r="K777">
            <v>12.5</v>
          </cell>
          <cell r="L777" t="str">
            <v>Mbps</v>
          </cell>
          <cell r="M777" t="str">
            <v>Unlimited</v>
          </cell>
          <cell r="P777" t="str">
            <v>JPY</v>
          </cell>
          <cell r="Q777" t="str">
            <v>?</v>
          </cell>
          <cell r="R777">
            <v>0</v>
          </cell>
          <cell r="S777">
            <v>4528</v>
          </cell>
          <cell r="W777" t="str">
            <v>Yes</v>
          </cell>
          <cell r="X777" t="str">
            <v>No</v>
          </cell>
          <cell r="Y777" t="str">
            <v>No</v>
          </cell>
          <cell r="AA777" t="str">
            <v>Yes</v>
          </cell>
          <cell r="AC777">
            <v>97.81</v>
          </cell>
          <cell r="AD777">
            <v>46.29</v>
          </cell>
          <cell r="AE777">
            <v>104.6846869</v>
          </cell>
          <cell r="AF777">
            <v>105.9721376</v>
          </cell>
        </row>
        <row r="778">
          <cell r="C778" t="str">
            <v>Japan</v>
          </cell>
          <cell r="D778" t="str">
            <v>Yahoo Japan [Japan]</v>
          </cell>
          <cell r="E778" t="str">
            <v>ADSL</v>
          </cell>
          <cell r="F778" t="str">
            <v>Yahoo! BB 50M</v>
          </cell>
          <cell r="G778" t="str">
            <v>Up to</v>
          </cell>
          <cell r="H778">
            <v>50</v>
          </cell>
          <cell r="I778" t="str">
            <v>Mbps</v>
          </cell>
          <cell r="J778">
            <v>50</v>
          </cell>
          <cell r="K778">
            <v>3</v>
          </cell>
          <cell r="L778" t="str">
            <v>Mbps</v>
          </cell>
          <cell r="M778" t="str">
            <v>Unlimited</v>
          </cell>
          <cell r="P778" t="str">
            <v>JPY</v>
          </cell>
          <cell r="Q778" t="str">
            <v>?</v>
          </cell>
          <cell r="R778">
            <v>0</v>
          </cell>
          <cell r="S778">
            <v>4213</v>
          </cell>
          <cell r="W778" t="str">
            <v>Yes</v>
          </cell>
          <cell r="X778" t="str">
            <v>No</v>
          </cell>
          <cell r="Y778" t="str">
            <v>No</v>
          </cell>
          <cell r="AA778" t="str">
            <v>Yes</v>
          </cell>
          <cell r="AC778">
            <v>97.81</v>
          </cell>
          <cell r="AD778">
            <v>43.07</v>
          </cell>
          <cell r="AE778">
            <v>104.6846869</v>
          </cell>
          <cell r="AF778">
            <v>105.9721376</v>
          </cell>
        </row>
        <row r="779">
          <cell r="C779" t="str">
            <v>Japan</v>
          </cell>
          <cell r="D779" t="str">
            <v>Yahoo Japan [Japan]</v>
          </cell>
          <cell r="E779" t="str">
            <v>ADSL</v>
          </cell>
          <cell r="F779" t="str">
            <v>Yahoo! BB 26M</v>
          </cell>
          <cell r="G779" t="str">
            <v>Up to</v>
          </cell>
          <cell r="H779">
            <v>26</v>
          </cell>
          <cell r="I779" t="str">
            <v>Mbps</v>
          </cell>
          <cell r="J779">
            <v>26</v>
          </cell>
          <cell r="K779">
            <v>1</v>
          </cell>
          <cell r="L779" t="str">
            <v>Mbps</v>
          </cell>
          <cell r="M779" t="str">
            <v>Unlimited</v>
          </cell>
          <cell r="P779" t="str">
            <v>JPY</v>
          </cell>
          <cell r="Q779" t="str">
            <v>?</v>
          </cell>
          <cell r="R779">
            <v>0</v>
          </cell>
          <cell r="S779">
            <v>4108</v>
          </cell>
          <cell r="W779" t="str">
            <v>Yes</v>
          </cell>
          <cell r="X779" t="str">
            <v>No</v>
          </cell>
          <cell r="Y779" t="str">
            <v>No</v>
          </cell>
          <cell r="AA779" t="str">
            <v>Yes</v>
          </cell>
          <cell r="AC779">
            <v>97.81</v>
          </cell>
          <cell r="AD779">
            <v>42</v>
          </cell>
          <cell r="AE779">
            <v>104.6846869</v>
          </cell>
          <cell r="AF779">
            <v>105.9721376</v>
          </cell>
        </row>
        <row r="780">
          <cell r="C780" t="str">
            <v>Japan</v>
          </cell>
          <cell r="D780" t="str">
            <v>Yahoo Japan [Japan]</v>
          </cell>
          <cell r="E780" t="str">
            <v>ADSL</v>
          </cell>
          <cell r="F780" t="str">
            <v>Yahoo! BB 12M</v>
          </cell>
          <cell r="G780" t="str">
            <v>Up to</v>
          </cell>
          <cell r="H780">
            <v>12</v>
          </cell>
          <cell r="I780" t="str">
            <v>Mbps</v>
          </cell>
          <cell r="J780">
            <v>12</v>
          </cell>
          <cell r="K780">
            <v>1</v>
          </cell>
          <cell r="L780" t="str">
            <v>Mbps</v>
          </cell>
          <cell r="M780" t="str">
            <v>Unlimited</v>
          </cell>
          <cell r="P780" t="str">
            <v>JPY</v>
          </cell>
          <cell r="Q780" t="str">
            <v>?</v>
          </cell>
          <cell r="R780">
            <v>0</v>
          </cell>
          <cell r="S780">
            <v>3793</v>
          </cell>
          <cell r="W780" t="str">
            <v>Yes</v>
          </cell>
          <cell r="X780" t="str">
            <v>No</v>
          </cell>
          <cell r="Y780" t="str">
            <v>No</v>
          </cell>
          <cell r="AA780" t="str">
            <v>Yes</v>
          </cell>
          <cell r="AC780">
            <v>97.81</v>
          </cell>
          <cell r="AD780">
            <v>38.78</v>
          </cell>
          <cell r="AE780">
            <v>104.6846869</v>
          </cell>
          <cell r="AF780">
            <v>105.9721376</v>
          </cell>
        </row>
        <row r="781">
          <cell r="C781" t="str">
            <v>Japan</v>
          </cell>
          <cell r="D781" t="str">
            <v>Yahoo Japan [Japan]</v>
          </cell>
          <cell r="E781" t="str">
            <v>ADSL</v>
          </cell>
          <cell r="F781" t="str">
            <v>Yahoo! BB 8M</v>
          </cell>
          <cell r="G781" t="str">
            <v>Up to</v>
          </cell>
          <cell r="H781">
            <v>8</v>
          </cell>
          <cell r="I781" t="str">
            <v>Mbps</v>
          </cell>
          <cell r="J781">
            <v>8</v>
          </cell>
          <cell r="K781">
            <v>0.9</v>
          </cell>
          <cell r="L781" t="str">
            <v>Mbps</v>
          </cell>
          <cell r="M781" t="str">
            <v>Unlimited</v>
          </cell>
          <cell r="P781" t="str">
            <v>JPY</v>
          </cell>
          <cell r="Q781" t="str">
            <v>?</v>
          </cell>
          <cell r="R781">
            <v>0</v>
          </cell>
          <cell r="S781">
            <v>3373</v>
          </cell>
          <cell r="W781" t="str">
            <v>Yes</v>
          </cell>
          <cell r="X781" t="str">
            <v>No</v>
          </cell>
          <cell r="Y781" t="str">
            <v>No</v>
          </cell>
          <cell r="AA781" t="str">
            <v>Yes</v>
          </cell>
          <cell r="AC781">
            <v>97.81</v>
          </cell>
          <cell r="AD781">
            <v>34.49</v>
          </cell>
          <cell r="AE781">
            <v>104.6846869</v>
          </cell>
          <cell r="AF781">
            <v>105.9721376</v>
          </cell>
        </row>
        <row r="782">
          <cell r="C782" t="str">
            <v>Jordan</v>
          </cell>
          <cell r="D782" t="str">
            <v>Orange Internet [Jordan]</v>
          </cell>
          <cell r="E782" t="str">
            <v>ADSL</v>
          </cell>
          <cell r="F782" t="str">
            <v>Ishbek1</v>
          </cell>
          <cell r="G782" t="str">
            <v>Up to</v>
          </cell>
          <cell r="H782">
            <v>1</v>
          </cell>
          <cell r="I782" t="str">
            <v>Mbps</v>
          </cell>
          <cell r="J782">
            <v>1</v>
          </cell>
          <cell r="M782">
            <v>10</v>
          </cell>
          <cell r="N782" t="str">
            <v>GB</v>
          </cell>
          <cell r="O782">
            <v>10</v>
          </cell>
          <cell r="P782" t="str">
            <v>JOD</v>
          </cell>
          <cell r="Q782">
            <v>0</v>
          </cell>
          <cell r="R782">
            <v>0</v>
          </cell>
          <cell r="S782">
            <v>14.9</v>
          </cell>
          <cell r="T782">
            <v>0</v>
          </cell>
          <cell r="U782">
            <v>2</v>
          </cell>
          <cell r="V782">
            <v>12</v>
          </cell>
          <cell r="W782" t="str">
            <v>Yes</v>
          </cell>
          <cell r="X782" t="str">
            <v>No</v>
          </cell>
          <cell r="Y782" t="str">
            <v>No</v>
          </cell>
          <cell r="AA782" t="str">
            <v>No</v>
          </cell>
          <cell r="AB782">
            <v>0.08</v>
          </cell>
          <cell r="AC782">
            <v>0.71</v>
          </cell>
          <cell r="AD782">
            <v>20.99</v>
          </cell>
          <cell r="AE782">
            <v>0.30130846141456602</v>
          </cell>
          <cell r="AF782">
            <v>0.57588028000000002</v>
          </cell>
        </row>
        <row r="783">
          <cell r="C783" t="str">
            <v>Jordan</v>
          </cell>
          <cell r="D783" t="str">
            <v>Orange Internet [Jordan]</v>
          </cell>
          <cell r="E783" t="str">
            <v>ADSL</v>
          </cell>
          <cell r="F783" t="str">
            <v>Ishbek2</v>
          </cell>
          <cell r="G783" t="str">
            <v>Up to</v>
          </cell>
          <cell r="H783">
            <v>8</v>
          </cell>
          <cell r="I783" t="str">
            <v>Mbps</v>
          </cell>
          <cell r="J783">
            <v>8</v>
          </cell>
          <cell r="M783">
            <v>30</v>
          </cell>
          <cell r="N783" t="str">
            <v>GB</v>
          </cell>
          <cell r="O783">
            <v>30</v>
          </cell>
          <cell r="P783" t="str">
            <v>JOD</v>
          </cell>
          <cell r="Q783">
            <v>0</v>
          </cell>
          <cell r="R783">
            <v>0</v>
          </cell>
          <cell r="S783">
            <v>24.9</v>
          </cell>
          <cell r="T783">
            <v>0</v>
          </cell>
          <cell r="U783">
            <v>2</v>
          </cell>
          <cell r="V783">
            <v>12</v>
          </cell>
          <cell r="W783" t="str">
            <v>Yes</v>
          </cell>
          <cell r="X783" t="str">
            <v>No</v>
          </cell>
          <cell r="Y783" t="str">
            <v>No</v>
          </cell>
          <cell r="AA783" t="str">
            <v>No</v>
          </cell>
          <cell r="AB783">
            <v>0.08</v>
          </cell>
          <cell r="AC783">
            <v>0.71</v>
          </cell>
          <cell r="AD783">
            <v>35.07</v>
          </cell>
          <cell r="AE783">
            <v>0.30130846141456602</v>
          </cell>
          <cell r="AF783">
            <v>0.57588028000000002</v>
          </cell>
        </row>
        <row r="784">
          <cell r="C784" t="str">
            <v>Jordan</v>
          </cell>
          <cell r="D784" t="str">
            <v>Orange Internet [Jordan]</v>
          </cell>
          <cell r="E784" t="str">
            <v>ADSL</v>
          </cell>
          <cell r="F784" t="str">
            <v>Ishbek3</v>
          </cell>
          <cell r="G784" t="str">
            <v>Up to</v>
          </cell>
          <cell r="H784">
            <v>24</v>
          </cell>
          <cell r="I784" t="str">
            <v>Mbps</v>
          </cell>
          <cell r="J784">
            <v>24</v>
          </cell>
          <cell r="M784">
            <v>50</v>
          </cell>
          <cell r="N784" t="str">
            <v>GB</v>
          </cell>
          <cell r="O784">
            <v>50</v>
          </cell>
          <cell r="P784" t="str">
            <v>JOD</v>
          </cell>
          <cell r="Q784">
            <v>0</v>
          </cell>
          <cell r="R784">
            <v>0</v>
          </cell>
          <cell r="S784">
            <v>34.9</v>
          </cell>
          <cell r="T784">
            <v>0</v>
          </cell>
          <cell r="U784">
            <v>2</v>
          </cell>
          <cell r="V784">
            <v>12</v>
          </cell>
          <cell r="W784" t="str">
            <v>Yes</v>
          </cell>
          <cell r="X784" t="str">
            <v>No</v>
          </cell>
          <cell r="Y784" t="str">
            <v>No</v>
          </cell>
          <cell r="AA784" t="str">
            <v>No</v>
          </cell>
          <cell r="AB784">
            <v>0.08</v>
          </cell>
          <cell r="AC784">
            <v>0.71</v>
          </cell>
          <cell r="AD784">
            <v>49.15</v>
          </cell>
          <cell r="AE784">
            <v>0.30130846141456602</v>
          </cell>
          <cell r="AF784">
            <v>0.57588028000000002</v>
          </cell>
        </row>
        <row r="785">
          <cell r="C785" t="str">
            <v>Jordan</v>
          </cell>
          <cell r="D785" t="str">
            <v>TE Data [Jordan]</v>
          </cell>
          <cell r="E785" t="str">
            <v>ADSL</v>
          </cell>
          <cell r="F785" t="str">
            <v>Personal internet 128</v>
          </cell>
          <cell r="H785">
            <v>128</v>
          </cell>
          <cell r="I785" t="str">
            <v>Kbps</v>
          </cell>
          <cell r="J785">
            <v>0.128</v>
          </cell>
          <cell r="M785">
            <v>10</v>
          </cell>
          <cell r="N785" t="str">
            <v>GB</v>
          </cell>
          <cell r="O785">
            <v>10</v>
          </cell>
          <cell r="P785" t="str">
            <v>JOD</v>
          </cell>
          <cell r="Q785" t="str">
            <v>?</v>
          </cell>
          <cell r="R785" t="str">
            <v>?</v>
          </cell>
          <cell r="S785">
            <v>11.67</v>
          </cell>
          <cell r="W785" t="str">
            <v>?</v>
          </cell>
          <cell r="X785" t="str">
            <v>No</v>
          </cell>
          <cell r="Y785" t="str">
            <v>No</v>
          </cell>
          <cell r="AA785" t="str">
            <v>?</v>
          </cell>
          <cell r="AB785">
            <v>0.08</v>
          </cell>
          <cell r="AC785">
            <v>0.71</v>
          </cell>
          <cell r="AD785">
            <v>16.43</v>
          </cell>
          <cell r="AE785">
            <v>0.30130846141456602</v>
          </cell>
          <cell r="AF785">
            <v>0.57588028000000002</v>
          </cell>
        </row>
        <row r="786">
          <cell r="C786" t="str">
            <v>Jordan</v>
          </cell>
          <cell r="D786" t="str">
            <v>TE Data [Jordan]</v>
          </cell>
          <cell r="E786" t="str">
            <v>ADSL</v>
          </cell>
          <cell r="F786" t="str">
            <v>Personal internet 256</v>
          </cell>
          <cell r="H786">
            <v>256</v>
          </cell>
          <cell r="I786" t="str">
            <v>Kbps</v>
          </cell>
          <cell r="J786">
            <v>0.25600000000000001</v>
          </cell>
          <cell r="M786">
            <v>10</v>
          </cell>
          <cell r="N786" t="str">
            <v>GB</v>
          </cell>
          <cell r="O786">
            <v>10</v>
          </cell>
          <cell r="P786" t="str">
            <v>JOD</v>
          </cell>
          <cell r="Q786" t="str">
            <v>?</v>
          </cell>
          <cell r="R786" t="str">
            <v>?</v>
          </cell>
          <cell r="S786">
            <v>13.83</v>
          </cell>
          <cell r="W786" t="str">
            <v>?</v>
          </cell>
          <cell r="X786" t="str">
            <v>No</v>
          </cell>
          <cell r="Y786" t="str">
            <v>No</v>
          </cell>
          <cell r="AA786" t="str">
            <v>?</v>
          </cell>
          <cell r="AB786">
            <v>0.08</v>
          </cell>
          <cell r="AC786">
            <v>0.71</v>
          </cell>
          <cell r="AD786">
            <v>19.48</v>
          </cell>
          <cell r="AE786">
            <v>0.30130846141456602</v>
          </cell>
          <cell r="AF786">
            <v>0.57588028000000002</v>
          </cell>
        </row>
        <row r="787">
          <cell r="C787" t="str">
            <v>Jordan</v>
          </cell>
          <cell r="D787" t="str">
            <v>TE Data [Jordan]</v>
          </cell>
          <cell r="E787" t="str">
            <v>ADSL</v>
          </cell>
          <cell r="F787" t="str">
            <v>Personal internet 512</v>
          </cell>
          <cell r="H787">
            <v>512</v>
          </cell>
          <cell r="I787" t="str">
            <v>Kbps</v>
          </cell>
          <cell r="J787">
            <v>0.51200000000000001</v>
          </cell>
          <cell r="M787">
            <v>10</v>
          </cell>
          <cell r="N787" t="str">
            <v>GB</v>
          </cell>
          <cell r="O787">
            <v>10</v>
          </cell>
          <cell r="P787" t="str">
            <v>JOD</v>
          </cell>
          <cell r="Q787" t="str">
            <v>?</v>
          </cell>
          <cell r="R787" t="str">
            <v>?</v>
          </cell>
          <cell r="S787">
            <v>14.17</v>
          </cell>
          <cell r="W787" t="str">
            <v>?</v>
          </cell>
          <cell r="X787" t="str">
            <v>No</v>
          </cell>
          <cell r="Y787" t="str">
            <v>No</v>
          </cell>
          <cell r="AA787" t="str">
            <v>?</v>
          </cell>
          <cell r="AB787">
            <v>0.08</v>
          </cell>
          <cell r="AC787">
            <v>0.71</v>
          </cell>
          <cell r="AD787">
            <v>19.95</v>
          </cell>
          <cell r="AE787">
            <v>0.30130846141456602</v>
          </cell>
          <cell r="AF787">
            <v>0.57588028000000002</v>
          </cell>
        </row>
        <row r="788">
          <cell r="C788" t="str">
            <v>Jordan</v>
          </cell>
          <cell r="D788" t="str">
            <v>TE Data [Jordan]</v>
          </cell>
          <cell r="E788" t="str">
            <v>ADSL</v>
          </cell>
          <cell r="F788" t="str">
            <v>Personal internet 512</v>
          </cell>
          <cell r="H788">
            <v>512</v>
          </cell>
          <cell r="I788" t="str">
            <v>Kbps</v>
          </cell>
          <cell r="J788">
            <v>0.51200000000000001</v>
          </cell>
          <cell r="M788">
            <v>30</v>
          </cell>
          <cell r="N788" t="str">
            <v>GB</v>
          </cell>
          <cell r="O788">
            <v>30</v>
          </cell>
          <cell r="P788" t="str">
            <v>JOD</v>
          </cell>
          <cell r="Q788" t="str">
            <v>?</v>
          </cell>
          <cell r="R788" t="str">
            <v>?</v>
          </cell>
          <cell r="S788">
            <v>22.5</v>
          </cell>
          <cell r="W788" t="str">
            <v>?</v>
          </cell>
          <cell r="X788" t="str">
            <v>No</v>
          </cell>
          <cell r="Y788" t="str">
            <v>No</v>
          </cell>
          <cell r="AA788" t="str">
            <v>?</v>
          </cell>
          <cell r="AB788">
            <v>0.08</v>
          </cell>
          <cell r="AC788">
            <v>0.71</v>
          </cell>
          <cell r="AD788">
            <v>31.69</v>
          </cell>
          <cell r="AE788">
            <v>0.30130846141456602</v>
          </cell>
          <cell r="AF788">
            <v>0.57588028000000002</v>
          </cell>
        </row>
        <row r="789">
          <cell r="C789" t="str">
            <v>Jordan</v>
          </cell>
          <cell r="D789" t="str">
            <v>TE Data [Jordan]</v>
          </cell>
          <cell r="E789" t="str">
            <v>ADSL</v>
          </cell>
          <cell r="F789" t="str">
            <v>Personal internet 1024</v>
          </cell>
          <cell r="H789">
            <v>1024</v>
          </cell>
          <cell r="I789" t="str">
            <v>Kbps</v>
          </cell>
          <cell r="J789">
            <v>1.024</v>
          </cell>
          <cell r="M789">
            <v>20</v>
          </cell>
          <cell r="N789" t="str">
            <v>GB</v>
          </cell>
          <cell r="O789">
            <v>20</v>
          </cell>
          <cell r="P789" t="str">
            <v>JOD</v>
          </cell>
          <cell r="Q789" t="str">
            <v>?</v>
          </cell>
          <cell r="R789" t="str">
            <v>?</v>
          </cell>
          <cell r="S789">
            <v>20</v>
          </cell>
          <cell r="W789" t="str">
            <v>?</v>
          </cell>
          <cell r="X789" t="str">
            <v>No</v>
          </cell>
          <cell r="Y789" t="str">
            <v>No</v>
          </cell>
          <cell r="AA789" t="str">
            <v>?</v>
          </cell>
          <cell r="AB789">
            <v>0.08</v>
          </cell>
          <cell r="AC789">
            <v>0.71</v>
          </cell>
          <cell r="AD789">
            <v>28.17</v>
          </cell>
          <cell r="AE789">
            <v>0.30130846141456602</v>
          </cell>
          <cell r="AF789">
            <v>0.57588028000000002</v>
          </cell>
        </row>
        <row r="790">
          <cell r="C790" t="str">
            <v>Jordan</v>
          </cell>
          <cell r="D790" t="str">
            <v>TE Data [Jordan]</v>
          </cell>
          <cell r="E790" t="str">
            <v>ADSL</v>
          </cell>
          <cell r="F790" t="str">
            <v>Personal internet 2048</v>
          </cell>
          <cell r="H790">
            <v>2048</v>
          </cell>
          <cell r="I790" t="str">
            <v>Kbps</v>
          </cell>
          <cell r="J790">
            <v>2.048</v>
          </cell>
          <cell r="M790">
            <v>25</v>
          </cell>
          <cell r="N790" t="str">
            <v>GB</v>
          </cell>
          <cell r="O790">
            <v>25</v>
          </cell>
          <cell r="P790" t="str">
            <v>JOD</v>
          </cell>
          <cell r="Q790" t="str">
            <v>?</v>
          </cell>
          <cell r="R790" t="str">
            <v>?</v>
          </cell>
          <cell r="S790">
            <v>26.67</v>
          </cell>
          <cell r="W790" t="str">
            <v>?</v>
          </cell>
          <cell r="X790" t="str">
            <v>No</v>
          </cell>
          <cell r="Y790" t="str">
            <v>No</v>
          </cell>
          <cell r="AA790" t="str">
            <v>?</v>
          </cell>
          <cell r="AB790">
            <v>0.08</v>
          </cell>
          <cell r="AC790">
            <v>0.71</v>
          </cell>
          <cell r="AD790">
            <v>37.56</v>
          </cell>
          <cell r="AE790">
            <v>0.30130846141456602</v>
          </cell>
          <cell r="AF790">
            <v>0.57588028000000002</v>
          </cell>
        </row>
        <row r="791">
          <cell r="C791" t="str">
            <v>Jordan</v>
          </cell>
          <cell r="D791" t="str">
            <v>TE Data [Jordan]</v>
          </cell>
          <cell r="E791" t="str">
            <v>ADSL</v>
          </cell>
          <cell r="F791" t="str">
            <v>Personal internet 2048</v>
          </cell>
          <cell r="H791">
            <v>2048</v>
          </cell>
          <cell r="I791" t="str">
            <v>Kbps</v>
          </cell>
          <cell r="J791">
            <v>2.048</v>
          </cell>
          <cell r="M791">
            <v>45</v>
          </cell>
          <cell r="N791" t="str">
            <v>GB</v>
          </cell>
          <cell r="O791">
            <v>45</v>
          </cell>
          <cell r="P791" t="str">
            <v>JOD</v>
          </cell>
          <cell r="Q791" t="str">
            <v>?</v>
          </cell>
          <cell r="R791" t="str">
            <v>?</v>
          </cell>
          <cell r="S791">
            <v>35</v>
          </cell>
          <cell r="W791" t="str">
            <v>?</v>
          </cell>
          <cell r="X791" t="str">
            <v>No</v>
          </cell>
          <cell r="Y791" t="str">
            <v>No</v>
          </cell>
          <cell r="AA791" t="str">
            <v>?</v>
          </cell>
          <cell r="AB791">
            <v>0.08</v>
          </cell>
          <cell r="AC791">
            <v>0.71</v>
          </cell>
          <cell r="AD791">
            <v>49.3</v>
          </cell>
          <cell r="AE791">
            <v>0.30130846141456602</v>
          </cell>
          <cell r="AF791">
            <v>0.57588028000000002</v>
          </cell>
        </row>
        <row r="792">
          <cell r="C792" t="str">
            <v>Jordan</v>
          </cell>
          <cell r="D792" t="str">
            <v>TE Data [Jordan]</v>
          </cell>
          <cell r="E792" t="str">
            <v>ADSL</v>
          </cell>
          <cell r="F792" t="str">
            <v>Personal internet 4096</v>
          </cell>
          <cell r="H792">
            <v>4096</v>
          </cell>
          <cell r="I792" t="str">
            <v>Kbps</v>
          </cell>
          <cell r="J792">
            <v>4.0960000000000001</v>
          </cell>
          <cell r="M792">
            <v>35</v>
          </cell>
          <cell r="N792" t="str">
            <v>GB</v>
          </cell>
          <cell r="O792">
            <v>35</v>
          </cell>
          <cell r="P792" t="str">
            <v>JOD</v>
          </cell>
          <cell r="Q792" t="str">
            <v>?</v>
          </cell>
          <cell r="R792" t="str">
            <v>?</v>
          </cell>
          <cell r="S792">
            <v>37.5</v>
          </cell>
          <cell r="W792" t="str">
            <v>?</v>
          </cell>
          <cell r="X792" t="str">
            <v>No</v>
          </cell>
          <cell r="Y792" t="str">
            <v>No</v>
          </cell>
          <cell r="AA792" t="str">
            <v>?</v>
          </cell>
          <cell r="AB792">
            <v>0.08</v>
          </cell>
          <cell r="AC792">
            <v>0.71</v>
          </cell>
          <cell r="AD792">
            <v>52.82</v>
          </cell>
          <cell r="AE792">
            <v>0.30130846141456602</v>
          </cell>
          <cell r="AF792">
            <v>0.57588028000000002</v>
          </cell>
        </row>
        <row r="793">
          <cell r="C793" t="str">
            <v>Jordan</v>
          </cell>
          <cell r="D793" t="str">
            <v>TE Data [Jordan]</v>
          </cell>
          <cell r="E793" t="str">
            <v>ADSL</v>
          </cell>
          <cell r="F793" t="str">
            <v>Personal internet 4096</v>
          </cell>
          <cell r="H793">
            <v>4096</v>
          </cell>
          <cell r="I793" t="str">
            <v>Kbps</v>
          </cell>
          <cell r="J793">
            <v>4.0960000000000001</v>
          </cell>
          <cell r="M793">
            <v>45</v>
          </cell>
          <cell r="N793" t="str">
            <v>GB</v>
          </cell>
          <cell r="O793">
            <v>45</v>
          </cell>
          <cell r="P793" t="str">
            <v>JOD</v>
          </cell>
          <cell r="Q793" t="str">
            <v>?</v>
          </cell>
          <cell r="R793" t="str">
            <v>?</v>
          </cell>
          <cell r="S793">
            <v>50</v>
          </cell>
          <cell r="W793" t="str">
            <v>?</v>
          </cell>
          <cell r="X793" t="str">
            <v>No</v>
          </cell>
          <cell r="Y793" t="str">
            <v>No</v>
          </cell>
          <cell r="AA793" t="str">
            <v>?</v>
          </cell>
          <cell r="AB793">
            <v>0.08</v>
          </cell>
          <cell r="AC793">
            <v>0.71</v>
          </cell>
          <cell r="AD793">
            <v>70.42</v>
          </cell>
          <cell r="AE793">
            <v>0.30130846141456602</v>
          </cell>
          <cell r="AF793">
            <v>0.57588028000000002</v>
          </cell>
        </row>
        <row r="794">
          <cell r="C794" t="str">
            <v>Jordan</v>
          </cell>
          <cell r="D794" t="str">
            <v>TE Data [Jordan]</v>
          </cell>
          <cell r="E794" t="str">
            <v>ADSL</v>
          </cell>
          <cell r="F794" t="str">
            <v>Personal internet 4096</v>
          </cell>
          <cell r="H794">
            <v>4096</v>
          </cell>
          <cell r="I794" t="str">
            <v>Kbps</v>
          </cell>
          <cell r="J794">
            <v>4.0960000000000001</v>
          </cell>
          <cell r="M794">
            <v>80</v>
          </cell>
          <cell r="N794" t="str">
            <v>GB</v>
          </cell>
          <cell r="O794">
            <v>80</v>
          </cell>
          <cell r="P794" t="str">
            <v>JOD</v>
          </cell>
          <cell r="Q794" t="str">
            <v>?</v>
          </cell>
          <cell r="R794" t="str">
            <v>?</v>
          </cell>
          <cell r="S794">
            <v>58.33</v>
          </cell>
          <cell r="W794" t="str">
            <v>?</v>
          </cell>
          <cell r="X794" t="str">
            <v>No</v>
          </cell>
          <cell r="Y794" t="str">
            <v>No</v>
          </cell>
          <cell r="AA794" t="str">
            <v>?</v>
          </cell>
          <cell r="AB794">
            <v>0.08</v>
          </cell>
          <cell r="AC794">
            <v>0.71</v>
          </cell>
          <cell r="AD794">
            <v>82.16</v>
          </cell>
          <cell r="AE794">
            <v>0.30130846141456602</v>
          </cell>
          <cell r="AF794">
            <v>0.57588028000000002</v>
          </cell>
        </row>
        <row r="795">
          <cell r="C795" t="str">
            <v>Jordan</v>
          </cell>
          <cell r="D795" t="str">
            <v>TE Data [Jordan]</v>
          </cell>
          <cell r="E795" t="str">
            <v>ADSL</v>
          </cell>
          <cell r="F795" t="str">
            <v>Personal internet 8192</v>
          </cell>
          <cell r="H795">
            <v>8192</v>
          </cell>
          <cell r="I795" t="str">
            <v>Kbps</v>
          </cell>
          <cell r="J795">
            <v>8.1920000000000002</v>
          </cell>
          <cell r="M795">
            <v>40</v>
          </cell>
          <cell r="N795" t="str">
            <v>GB</v>
          </cell>
          <cell r="O795">
            <v>40</v>
          </cell>
          <cell r="P795" t="str">
            <v>JOD</v>
          </cell>
          <cell r="Q795" t="str">
            <v>?</v>
          </cell>
          <cell r="R795" t="str">
            <v>?</v>
          </cell>
          <cell r="S795">
            <v>53.33</v>
          </cell>
          <cell r="W795" t="str">
            <v>?</v>
          </cell>
          <cell r="X795" t="str">
            <v>No</v>
          </cell>
          <cell r="Y795" t="str">
            <v>No</v>
          </cell>
          <cell r="AA795" t="str">
            <v>?</v>
          </cell>
          <cell r="AB795">
            <v>0.08</v>
          </cell>
          <cell r="AC795">
            <v>0.71</v>
          </cell>
          <cell r="AD795">
            <v>75.12</v>
          </cell>
          <cell r="AE795">
            <v>0.30130846141456602</v>
          </cell>
          <cell r="AF795">
            <v>0.57588028000000002</v>
          </cell>
        </row>
        <row r="796">
          <cell r="C796" t="str">
            <v>Jordan</v>
          </cell>
          <cell r="D796" t="str">
            <v>TE Data [Jordan]</v>
          </cell>
          <cell r="E796" t="str">
            <v>ADSL</v>
          </cell>
          <cell r="F796" t="str">
            <v>Personal internet 8192</v>
          </cell>
          <cell r="H796">
            <v>8192</v>
          </cell>
          <cell r="I796" t="str">
            <v>Kbps</v>
          </cell>
          <cell r="J796">
            <v>8.1920000000000002</v>
          </cell>
          <cell r="M796">
            <v>70</v>
          </cell>
          <cell r="N796" t="str">
            <v>GB</v>
          </cell>
          <cell r="O796">
            <v>70</v>
          </cell>
          <cell r="P796" t="str">
            <v>JOD</v>
          </cell>
          <cell r="Q796" t="str">
            <v>?</v>
          </cell>
          <cell r="R796" t="str">
            <v>?</v>
          </cell>
          <cell r="S796">
            <v>66.67</v>
          </cell>
          <cell r="W796" t="str">
            <v>?</v>
          </cell>
          <cell r="X796" t="str">
            <v>No</v>
          </cell>
          <cell r="Y796" t="str">
            <v>No</v>
          </cell>
          <cell r="AA796" t="str">
            <v>?</v>
          </cell>
          <cell r="AB796">
            <v>0.08</v>
          </cell>
          <cell r="AC796">
            <v>0.71</v>
          </cell>
          <cell r="AD796">
            <v>93.9</v>
          </cell>
          <cell r="AE796">
            <v>0.30130846141456602</v>
          </cell>
          <cell r="AF796">
            <v>0.57588028000000002</v>
          </cell>
        </row>
        <row r="797">
          <cell r="C797" t="str">
            <v>Jordan</v>
          </cell>
          <cell r="D797" t="str">
            <v>TE Data [Jordan]</v>
          </cell>
          <cell r="E797" t="str">
            <v>ADSL</v>
          </cell>
          <cell r="F797" t="str">
            <v>Personal internet 8192</v>
          </cell>
          <cell r="H797">
            <v>8192</v>
          </cell>
          <cell r="I797" t="str">
            <v>Kbps</v>
          </cell>
          <cell r="J797">
            <v>8.1920000000000002</v>
          </cell>
          <cell r="M797">
            <v>110</v>
          </cell>
          <cell r="N797" t="str">
            <v>GB</v>
          </cell>
          <cell r="O797">
            <v>110</v>
          </cell>
          <cell r="P797" t="str">
            <v>JOD</v>
          </cell>
          <cell r="Q797" t="str">
            <v>?</v>
          </cell>
          <cell r="R797" t="str">
            <v>?</v>
          </cell>
          <cell r="S797">
            <v>100</v>
          </cell>
          <cell r="W797" t="str">
            <v>?</v>
          </cell>
          <cell r="X797" t="str">
            <v>No</v>
          </cell>
          <cell r="Y797" t="str">
            <v>No</v>
          </cell>
          <cell r="AA797" t="str">
            <v>?</v>
          </cell>
          <cell r="AB797">
            <v>0.08</v>
          </cell>
          <cell r="AC797">
            <v>0.71</v>
          </cell>
          <cell r="AD797">
            <v>140.85</v>
          </cell>
          <cell r="AE797">
            <v>0.30130846141456602</v>
          </cell>
          <cell r="AF797">
            <v>0.57588028000000002</v>
          </cell>
        </row>
        <row r="798">
          <cell r="C798" t="str">
            <v>Jordan</v>
          </cell>
          <cell r="D798" t="str">
            <v>Umniah/Batelco Jordan [Jordan]</v>
          </cell>
          <cell r="E798" t="str">
            <v>WiMax</v>
          </cell>
          <cell r="F798" t="str">
            <v>Myhome basic</v>
          </cell>
          <cell r="H798">
            <v>512</v>
          </cell>
          <cell r="I798" t="str">
            <v>Kbps</v>
          </cell>
          <cell r="J798">
            <v>0.51200000000000001</v>
          </cell>
          <cell r="M798">
            <v>100</v>
          </cell>
          <cell r="N798" t="str">
            <v>GB</v>
          </cell>
          <cell r="O798">
            <v>100</v>
          </cell>
          <cell r="P798" t="str">
            <v>JOD</v>
          </cell>
          <cell r="Q798">
            <v>15</v>
          </cell>
          <cell r="R798" t="str">
            <v>?</v>
          </cell>
          <cell r="S798">
            <v>15</v>
          </cell>
          <cell r="W798" t="str">
            <v>No</v>
          </cell>
          <cell r="X798" t="str">
            <v>No</v>
          </cell>
          <cell r="Y798" t="str">
            <v>Yes</v>
          </cell>
          <cell r="AA798" t="str">
            <v>No</v>
          </cell>
          <cell r="AB798">
            <v>0.08</v>
          </cell>
          <cell r="AC798">
            <v>0.71</v>
          </cell>
          <cell r="AD798">
            <v>21.13</v>
          </cell>
          <cell r="AE798">
            <v>0.30130846141456602</v>
          </cell>
          <cell r="AF798">
            <v>0.57588028000000002</v>
          </cell>
        </row>
        <row r="799">
          <cell r="C799" t="str">
            <v>Jordan</v>
          </cell>
          <cell r="D799" t="str">
            <v>Umniah/Batelco Jordan [Jordan]</v>
          </cell>
          <cell r="E799" t="str">
            <v>WiMax</v>
          </cell>
          <cell r="F799" t="str">
            <v>Myhome 1</v>
          </cell>
          <cell r="H799">
            <v>1</v>
          </cell>
          <cell r="I799" t="str">
            <v>Mbps</v>
          </cell>
          <cell r="J799">
            <v>1</v>
          </cell>
          <cell r="M799">
            <v>100</v>
          </cell>
          <cell r="N799" t="str">
            <v>GB</v>
          </cell>
          <cell r="O799">
            <v>100</v>
          </cell>
          <cell r="P799" t="str">
            <v>JOD</v>
          </cell>
          <cell r="Q799">
            <v>15</v>
          </cell>
          <cell r="R799" t="str">
            <v>?</v>
          </cell>
          <cell r="S799">
            <v>19</v>
          </cell>
          <cell r="W799" t="str">
            <v>No</v>
          </cell>
          <cell r="X799" t="str">
            <v>No</v>
          </cell>
          <cell r="Y799" t="str">
            <v>Yes</v>
          </cell>
          <cell r="AA799" t="str">
            <v>No</v>
          </cell>
          <cell r="AB799">
            <v>0.08</v>
          </cell>
          <cell r="AC799">
            <v>0.71</v>
          </cell>
          <cell r="AD799">
            <v>26.76</v>
          </cell>
          <cell r="AE799">
            <v>0.30130846141456602</v>
          </cell>
          <cell r="AF799">
            <v>0.57588028000000002</v>
          </cell>
        </row>
        <row r="800">
          <cell r="C800" t="str">
            <v>Jordan</v>
          </cell>
          <cell r="D800" t="str">
            <v>Umniah/Batelco Jordan [Jordan]</v>
          </cell>
          <cell r="E800" t="str">
            <v>WiMax</v>
          </cell>
          <cell r="F800" t="str">
            <v>Myhome 2</v>
          </cell>
          <cell r="H800">
            <v>2</v>
          </cell>
          <cell r="I800" t="str">
            <v>Mbps</v>
          </cell>
          <cell r="J800">
            <v>2</v>
          </cell>
          <cell r="M800">
            <v>100</v>
          </cell>
          <cell r="N800" t="str">
            <v>GB</v>
          </cell>
          <cell r="O800">
            <v>100</v>
          </cell>
          <cell r="P800" t="str">
            <v>JOD</v>
          </cell>
          <cell r="Q800">
            <v>15</v>
          </cell>
          <cell r="R800" t="str">
            <v>?</v>
          </cell>
          <cell r="S800">
            <v>23</v>
          </cell>
          <cell r="W800" t="str">
            <v>No</v>
          </cell>
          <cell r="X800" t="str">
            <v>No</v>
          </cell>
          <cell r="Y800" t="str">
            <v>Yes</v>
          </cell>
          <cell r="AA800" t="str">
            <v>No</v>
          </cell>
          <cell r="AB800">
            <v>0.08</v>
          </cell>
          <cell r="AC800">
            <v>0.71</v>
          </cell>
          <cell r="AD800">
            <v>32.39</v>
          </cell>
          <cell r="AE800">
            <v>0.30130846141456602</v>
          </cell>
          <cell r="AF800">
            <v>0.57588028000000002</v>
          </cell>
        </row>
        <row r="801">
          <cell r="C801" t="str">
            <v>Jordan</v>
          </cell>
          <cell r="D801" t="str">
            <v>Umniah/Batelco Jordan [Jordan]</v>
          </cell>
          <cell r="E801" t="str">
            <v>WiMax</v>
          </cell>
          <cell r="F801" t="str">
            <v>Myhome 3</v>
          </cell>
          <cell r="H801">
            <v>3</v>
          </cell>
          <cell r="I801" t="str">
            <v>Mbps</v>
          </cell>
          <cell r="J801">
            <v>3</v>
          </cell>
          <cell r="M801">
            <v>100</v>
          </cell>
          <cell r="N801" t="str">
            <v>GB</v>
          </cell>
          <cell r="O801">
            <v>100</v>
          </cell>
          <cell r="P801" t="str">
            <v>JOD</v>
          </cell>
          <cell r="Q801">
            <v>15</v>
          </cell>
          <cell r="R801" t="str">
            <v>?</v>
          </cell>
          <cell r="S801">
            <v>29</v>
          </cell>
          <cell r="W801" t="str">
            <v>No</v>
          </cell>
          <cell r="X801" t="str">
            <v>No</v>
          </cell>
          <cell r="Y801" t="str">
            <v>Yes</v>
          </cell>
          <cell r="AA801" t="str">
            <v>No</v>
          </cell>
          <cell r="AB801">
            <v>0.08</v>
          </cell>
          <cell r="AC801">
            <v>0.71</v>
          </cell>
          <cell r="AD801">
            <v>40.85</v>
          </cell>
          <cell r="AE801">
            <v>0.30130846141456602</v>
          </cell>
          <cell r="AF801">
            <v>0.57588028000000002</v>
          </cell>
        </row>
        <row r="802">
          <cell r="C802" t="str">
            <v>Jordan</v>
          </cell>
          <cell r="D802" t="str">
            <v>Umniah/Batelco Jordan [Jordan]</v>
          </cell>
          <cell r="E802" t="str">
            <v>WiMax</v>
          </cell>
          <cell r="F802" t="str">
            <v>Myhome 4</v>
          </cell>
          <cell r="H802">
            <v>24</v>
          </cell>
          <cell r="I802" t="str">
            <v>Mbps</v>
          </cell>
          <cell r="J802">
            <v>24</v>
          </cell>
          <cell r="M802">
            <v>40</v>
          </cell>
          <cell r="N802" t="str">
            <v>GB</v>
          </cell>
          <cell r="O802">
            <v>40</v>
          </cell>
          <cell r="P802" t="str">
            <v>JOD</v>
          </cell>
          <cell r="Q802">
            <v>15</v>
          </cell>
          <cell r="R802" t="str">
            <v>?</v>
          </cell>
          <cell r="S802">
            <v>40</v>
          </cell>
          <cell r="W802" t="str">
            <v>No</v>
          </cell>
          <cell r="X802" t="str">
            <v>No</v>
          </cell>
          <cell r="Y802" t="str">
            <v>Yes</v>
          </cell>
          <cell r="AA802" t="str">
            <v>No</v>
          </cell>
          <cell r="AB802">
            <v>0.08</v>
          </cell>
          <cell r="AC802">
            <v>0.71</v>
          </cell>
          <cell r="AD802">
            <v>56.34</v>
          </cell>
          <cell r="AE802">
            <v>0.30130846141456602</v>
          </cell>
          <cell r="AF802">
            <v>0.57588028000000002</v>
          </cell>
        </row>
        <row r="803">
          <cell r="C803" t="str">
            <v>Jordan</v>
          </cell>
          <cell r="D803" t="str">
            <v>Umniah/Batelco Jordan [Jordan]</v>
          </cell>
          <cell r="E803" t="str">
            <v>WiMax</v>
          </cell>
          <cell r="F803" t="str">
            <v>Myhome basic</v>
          </cell>
          <cell r="H803">
            <v>512</v>
          </cell>
          <cell r="I803" t="str">
            <v>Kbps</v>
          </cell>
          <cell r="J803">
            <v>0.51200000000000001</v>
          </cell>
          <cell r="M803">
            <v>100</v>
          </cell>
          <cell r="N803" t="str">
            <v>GB</v>
          </cell>
          <cell r="O803">
            <v>100</v>
          </cell>
          <cell r="P803" t="str">
            <v>JOD</v>
          </cell>
          <cell r="Q803">
            <v>15</v>
          </cell>
          <cell r="R803" t="str">
            <v>?</v>
          </cell>
          <cell r="S803">
            <v>12.92</v>
          </cell>
          <cell r="V803">
            <v>12</v>
          </cell>
          <cell r="W803" t="str">
            <v>No</v>
          </cell>
          <cell r="X803" t="str">
            <v>No</v>
          </cell>
          <cell r="Y803" t="str">
            <v>Yes</v>
          </cell>
          <cell r="AA803" t="str">
            <v>No</v>
          </cell>
          <cell r="AB803">
            <v>0.08</v>
          </cell>
          <cell r="AC803">
            <v>0.71</v>
          </cell>
          <cell r="AD803">
            <v>18.190000000000001</v>
          </cell>
          <cell r="AE803">
            <v>0.30130846141456602</v>
          </cell>
          <cell r="AF803">
            <v>0.57588028000000002</v>
          </cell>
        </row>
        <row r="804">
          <cell r="C804" t="str">
            <v>Jordan</v>
          </cell>
          <cell r="D804" t="str">
            <v>Umniah/Batelco Jordan [Jordan]</v>
          </cell>
          <cell r="E804" t="str">
            <v>WiMax</v>
          </cell>
          <cell r="F804" t="str">
            <v>Myhome 1</v>
          </cell>
          <cell r="H804">
            <v>1</v>
          </cell>
          <cell r="I804" t="str">
            <v>Mbps</v>
          </cell>
          <cell r="J804">
            <v>1</v>
          </cell>
          <cell r="M804">
            <v>100</v>
          </cell>
          <cell r="N804" t="str">
            <v>GB</v>
          </cell>
          <cell r="O804">
            <v>100</v>
          </cell>
          <cell r="P804" t="str">
            <v>JOD</v>
          </cell>
          <cell r="Q804">
            <v>15</v>
          </cell>
          <cell r="R804" t="str">
            <v>?</v>
          </cell>
          <cell r="S804">
            <v>15.83</v>
          </cell>
          <cell r="V804">
            <v>12</v>
          </cell>
          <cell r="W804" t="str">
            <v>No</v>
          </cell>
          <cell r="X804" t="str">
            <v>No</v>
          </cell>
          <cell r="Y804" t="str">
            <v>Yes</v>
          </cell>
          <cell r="AA804" t="str">
            <v>No</v>
          </cell>
          <cell r="AB804">
            <v>0.08</v>
          </cell>
          <cell r="AC804">
            <v>0.71</v>
          </cell>
          <cell r="AD804">
            <v>22.3</v>
          </cell>
          <cell r="AE804">
            <v>0.30130846141456602</v>
          </cell>
          <cell r="AF804">
            <v>0.57588028000000002</v>
          </cell>
        </row>
        <row r="805">
          <cell r="C805" t="str">
            <v>Jordan</v>
          </cell>
          <cell r="D805" t="str">
            <v>Umniah/Batelco Jordan [Jordan]</v>
          </cell>
          <cell r="E805" t="str">
            <v>WiMax</v>
          </cell>
          <cell r="F805" t="str">
            <v>Myhome 2</v>
          </cell>
          <cell r="H805">
            <v>2</v>
          </cell>
          <cell r="I805" t="str">
            <v>Mbps</v>
          </cell>
          <cell r="J805">
            <v>2</v>
          </cell>
          <cell r="M805">
            <v>100</v>
          </cell>
          <cell r="N805" t="str">
            <v>GB</v>
          </cell>
          <cell r="O805">
            <v>100</v>
          </cell>
          <cell r="P805" t="str">
            <v>JOD</v>
          </cell>
          <cell r="Q805">
            <v>15</v>
          </cell>
          <cell r="R805" t="str">
            <v>?</v>
          </cell>
          <cell r="S805">
            <v>19.170000000000002</v>
          </cell>
          <cell r="V805">
            <v>12</v>
          </cell>
          <cell r="W805" t="str">
            <v>No</v>
          </cell>
          <cell r="X805" t="str">
            <v>No</v>
          </cell>
          <cell r="Y805" t="str">
            <v>Yes</v>
          </cell>
          <cell r="AA805" t="str">
            <v>No</v>
          </cell>
          <cell r="AB805">
            <v>0.08</v>
          </cell>
          <cell r="AC805">
            <v>0.71</v>
          </cell>
          <cell r="AD805">
            <v>27</v>
          </cell>
          <cell r="AE805">
            <v>0.30130846141456602</v>
          </cell>
          <cell r="AF805">
            <v>0.57588028000000002</v>
          </cell>
        </row>
        <row r="806">
          <cell r="C806" t="str">
            <v>Jordan</v>
          </cell>
          <cell r="D806" t="str">
            <v>Umniah/Batelco Jordan [Jordan]</v>
          </cell>
          <cell r="E806" t="str">
            <v>WiMax</v>
          </cell>
          <cell r="F806" t="str">
            <v>Myhome 3</v>
          </cell>
          <cell r="H806">
            <v>3</v>
          </cell>
          <cell r="I806" t="str">
            <v>Mbps</v>
          </cell>
          <cell r="J806">
            <v>3</v>
          </cell>
          <cell r="M806">
            <v>100</v>
          </cell>
          <cell r="N806" t="str">
            <v>GB</v>
          </cell>
          <cell r="O806">
            <v>100</v>
          </cell>
          <cell r="P806" t="str">
            <v>JOD</v>
          </cell>
          <cell r="Q806">
            <v>15</v>
          </cell>
          <cell r="R806" t="str">
            <v>?</v>
          </cell>
          <cell r="S806">
            <v>24.17</v>
          </cell>
          <cell r="V806">
            <v>12</v>
          </cell>
          <cell r="W806" t="str">
            <v>No</v>
          </cell>
          <cell r="X806" t="str">
            <v>No</v>
          </cell>
          <cell r="Y806" t="str">
            <v>Yes</v>
          </cell>
          <cell r="AA806" t="str">
            <v>No</v>
          </cell>
          <cell r="AB806">
            <v>0.08</v>
          </cell>
          <cell r="AC806">
            <v>0.71</v>
          </cell>
          <cell r="AD806">
            <v>34.04</v>
          </cell>
          <cell r="AE806">
            <v>0.30130846141456602</v>
          </cell>
          <cell r="AF806">
            <v>0.57588028000000002</v>
          </cell>
        </row>
        <row r="807">
          <cell r="C807" t="str">
            <v>Jordan</v>
          </cell>
          <cell r="D807" t="str">
            <v>Umniah/Batelco Jordan [Jordan]</v>
          </cell>
          <cell r="E807" t="str">
            <v>WiMax</v>
          </cell>
          <cell r="F807" t="str">
            <v>Myhome 4</v>
          </cell>
          <cell r="H807">
            <v>24</v>
          </cell>
          <cell r="I807" t="str">
            <v>Mbps</v>
          </cell>
          <cell r="J807">
            <v>24</v>
          </cell>
          <cell r="M807">
            <v>40</v>
          </cell>
          <cell r="N807" t="str">
            <v>GB</v>
          </cell>
          <cell r="O807">
            <v>40</v>
          </cell>
          <cell r="P807" t="str">
            <v>JOD</v>
          </cell>
          <cell r="Q807">
            <v>15</v>
          </cell>
          <cell r="R807" t="str">
            <v>?</v>
          </cell>
          <cell r="S807">
            <v>33.33</v>
          </cell>
          <cell r="V807">
            <v>12</v>
          </cell>
          <cell r="W807" t="str">
            <v>No</v>
          </cell>
          <cell r="X807" t="str">
            <v>No</v>
          </cell>
          <cell r="Y807" t="str">
            <v>Yes</v>
          </cell>
          <cell r="AA807" t="str">
            <v>No</v>
          </cell>
          <cell r="AB807">
            <v>0.08</v>
          </cell>
          <cell r="AC807">
            <v>0.71</v>
          </cell>
          <cell r="AD807">
            <v>46.95</v>
          </cell>
          <cell r="AE807">
            <v>0.30130846141456602</v>
          </cell>
          <cell r="AF807">
            <v>0.57588028000000002</v>
          </cell>
        </row>
        <row r="808">
          <cell r="C808" t="str">
            <v>Kenya</v>
          </cell>
          <cell r="D808" t="str">
            <v>Orange [Kenya]</v>
          </cell>
          <cell r="E808" t="str">
            <v>ADSL</v>
          </cell>
          <cell r="F808" t="str">
            <v>Surf and Talk</v>
          </cell>
          <cell r="H808">
            <v>256</v>
          </cell>
          <cell r="I808" t="str">
            <v>Kbps</v>
          </cell>
          <cell r="J808">
            <v>0.25600000000000001</v>
          </cell>
          <cell r="P808" t="str">
            <v>KES</v>
          </cell>
          <cell r="Q808" t="str">
            <v>?</v>
          </cell>
          <cell r="R808">
            <v>3999</v>
          </cell>
          <cell r="S808">
            <v>2999</v>
          </cell>
          <cell r="W808" t="str">
            <v>Yes</v>
          </cell>
          <cell r="X808" t="str">
            <v>No</v>
          </cell>
          <cell r="Y808" t="str">
            <v>No</v>
          </cell>
          <cell r="Z808">
            <v>30</v>
          </cell>
          <cell r="AA808" t="str">
            <v>?</v>
          </cell>
          <cell r="AC808">
            <v>86.6</v>
          </cell>
          <cell r="AD808">
            <v>34.630000000000003</v>
          </cell>
          <cell r="AE808">
            <v>37.129592113948597</v>
          </cell>
          <cell r="AF808">
            <v>45.870631060000001</v>
          </cell>
        </row>
        <row r="809">
          <cell r="C809" t="str">
            <v>Kenya</v>
          </cell>
          <cell r="D809" t="str">
            <v>Orange [Kenya]</v>
          </cell>
          <cell r="E809" t="str">
            <v>ADSL</v>
          </cell>
          <cell r="F809" t="str">
            <v>Surf and Talk</v>
          </cell>
          <cell r="H809">
            <v>512</v>
          </cell>
          <cell r="I809" t="str">
            <v>Kbps</v>
          </cell>
          <cell r="J809">
            <v>0.51200000000000001</v>
          </cell>
          <cell r="P809" t="str">
            <v>KES</v>
          </cell>
          <cell r="Q809" t="str">
            <v>?</v>
          </cell>
          <cell r="R809">
            <v>3999</v>
          </cell>
          <cell r="S809">
            <v>4999</v>
          </cell>
          <cell r="W809" t="str">
            <v>Yes</v>
          </cell>
          <cell r="X809" t="str">
            <v>No</v>
          </cell>
          <cell r="Y809" t="str">
            <v>No</v>
          </cell>
          <cell r="Z809">
            <v>60</v>
          </cell>
          <cell r="AA809" t="str">
            <v>?</v>
          </cell>
          <cell r="AC809">
            <v>86.6</v>
          </cell>
          <cell r="AD809">
            <v>57.73</v>
          </cell>
          <cell r="AE809">
            <v>37.129592113948597</v>
          </cell>
          <cell r="AF809">
            <v>45.870631060000001</v>
          </cell>
        </row>
        <row r="810">
          <cell r="C810" t="str">
            <v>Kenya</v>
          </cell>
          <cell r="D810" t="str">
            <v>Orange [Kenya]</v>
          </cell>
          <cell r="E810" t="str">
            <v>ADSL</v>
          </cell>
          <cell r="F810" t="str">
            <v>Surf and Talk</v>
          </cell>
          <cell r="H810">
            <v>1</v>
          </cell>
          <cell r="I810" t="str">
            <v>Mbps</v>
          </cell>
          <cell r="J810">
            <v>1</v>
          </cell>
          <cell r="P810" t="str">
            <v>KES</v>
          </cell>
          <cell r="Q810" t="str">
            <v>?</v>
          </cell>
          <cell r="R810">
            <v>3999</v>
          </cell>
          <cell r="S810">
            <v>6999</v>
          </cell>
          <cell r="W810" t="str">
            <v>Yes</v>
          </cell>
          <cell r="X810" t="str">
            <v>No</v>
          </cell>
          <cell r="Y810" t="str">
            <v>No</v>
          </cell>
          <cell r="Z810">
            <v>90</v>
          </cell>
          <cell r="AA810" t="str">
            <v>?</v>
          </cell>
          <cell r="AC810">
            <v>86.6</v>
          </cell>
          <cell r="AD810">
            <v>80.819999999999993</v>
          </cell>
          <cell r="AE810">
            <v>37.129592113948597</v>
          </cell>
          <cell r="AF810">
            <v>45.870631060000001</v>
          </cell>
        </row>
        <row r="811">
          <cell r="C811" t="str">
            <v>Kenya</v>
          </cell>
          <cell r="D811" t="str">
            <v>Orange [Kenya]</v>
          </cell>
          <cell r="E811" t="str">
            <v>ADSL</v>
          </cell>
          <cell r="F811" t="str">
            <v>Surf and Talk</v>
          </cell>
          <cell r="H811">
            <v>2</v>
          </cell>
          <cell r="I811" t="str">
            <v>Mbps</v>
          </cell>
          <cell r="J811">
            <v>2</v>
          </cell>
          <cell r="P811" t="str">
            <v>KES</v>
          </cell>
          <cell r="Q811" t="str">
            <v>?</v>
          </cell>
          <cell r="R811">
            <v>3999</v>
          </cell>
          <cell r="S811">
            <v>9999</v>
          </cell>
          <cell r="W811" t="str">
            <v>Yes</v>
          </cell>
          <cell r="X811" t="str">
            <v>No</v>
          </cell>
          <cell r="Y811" t="str">
            <v>No</v>
          </cell>
          <cell r="Z811">
            <v>120</v>
          </cell>
          <cell r="AA811" t="str">
            <v>?</v>
          </cell>
          <cell r="AC811">
            <v>86.6</v>
          </cell>
          <cell r="AD811">
            <v>115.46</v>
          </cell>
          <cell r="AE811">
            <v>37.129592113948597</v>
          </cell>
          <cell r="AF811">
            <v>45.870631060000001</v>
          </cell>
        </row>
        <row r="812">
          <cell r="C812" t="str">
            <v>Kenya</v>
          </cell>
          <cell r="D812" t="str">
            <v>Orange [Kenya]</v>
          </cell>
          <cell r="E812" t="str">
            <v>ADSL</v>
          </cell>
          <cell r="F812" t="str">
            <v>Essential Fixed Broadband</v>
          </cell>
          <cell r="H812">
            <v>8</v>
          </cell>
          <cell r="I812" t="str">
            <v>Mbps</v>
          </cell>
          <cell r="J812">
            <v>8</v>
          </cell>
          <cell r="P812" t="str">
            <v>KES</v>
          </cell>
          <cell r="Q812" t="str">
            <v>?</v>
          </cell>
          <cell r="R812" t="str">
            <v>?</v>
          </cell>
          <cell r="S812">
            <v>6990</v>
          </cell>
          <cell r="W812" t="str">
            <v>No</v>
          </cell>
          <cell r="X812" t="str">
            <v>No</v>
          </cell>
          <cell r="Y812" t="str">
            <v>Yes</v>
          </cell>
          <cell r="Z812">
            <v>2000</v>
          </cell>
          <cell r="AA812" t="str">
            <v>?</v>
          </cell>
          <cell r="AC812">
            <v>86.6</v>
          </cell>
          <cell r="AD812">
            <v>80.72</v>
          </cell>
          <cell r="AE812">
            <v>37.129592113948597</v>
          </cell>
          <cell r="AF812">
            <v>45.870631060000001</v>
          </cell>
        </row>
        <row r="813">
          <cell r="C813" t="str">
            <v>Kenya</v>
          </cell>
          <cell r="D813" t="str">
            <v>Orange [Kenya]</v>
          </cell>
          <cell r="E813" t="str">
            <v>ADSL</v>
          </cell>
          <cell r="F813" t="str">
            <v>Essential Fixed Broadband</v>
          </cell>
          <cell r="H813">
            <v>5</v>
          </cell>
          <cell r="I813" t="str">
            <v>Mbps</v>
          </cell>
          <cell r="J813">
            <v>5</v>
          </cell>
          <cell r="P813" t="str">
            <v>KES</v>
          </cell>
          <cell r="Q813" t="str">
            <v>?</v>
          </cell>
          <cell r="R813" t="str">
            <v>?</v>
          </cell>
          <cell r="S813">
            <v>5990</v>
          </cell>
          <cell r="W813" t="str">
            <v>No</v>
          </cell>
          <cell r="X813" t="str">
            <v>No</v>
          </cell>
          <cell r="Y813" t="str">
            <v>Yes</v>
          </cell>
          <cell r="Z813">
            <v>2000</v>
          </cell>
          <cell r="AA813" t="str">
            <v>?</v>
          </cell>
          <cell r="AC813">
            <v>86.6</v>
          </cell>
          <cell r="AD813">
            <v>69.17</v>
          </cell>
          <cell r="AE813">
            <v>37.129592113948597</v>
          </cell>
          <cell r="AF813">
            <v>45.870631060000001</v>
          </cell>
        </row>
        <row r="814">
          <cell r="C814" t="str">
            <v>Kenya</v>
          </cell>
          <cell r="D814" t="str">
            <v>Orange [Kenya]</v>
          </cell>
          <cell r="E814" t="str">
            <v>ADSL</v>
          </cell>
          <cell r="F814" t="str">
            <v>Essential Fixed Broadband</v>
          </cell>
          <cell r="H814">
            <v>2</v>
          </cell>
          <cell r="I814" t="str">
            <v>Mbps</v>
          </cell>
          <cell r="J814">
            <v>2</v>
          </cell>
          <cell r="P814" t="str">
            <v>KES</v>
          </cell>
          <cell r="Q814" t="str">
            <v>?</v>
          </cell>
          <cell r="R814" t="str">
            <v>?</v>
          </cell>
          <cell r="S814">
            <v>4500</v>
          </cell>
          <cell r="W814" t="str">
            <v>No</v>
          </cell>
          <cell r="X814" t="str">
            <v>No</v>
          </cell>
          <cell r="Y814" t="str">
            <v>Yes</v>
          </cell>
          <cell r="Z814">
            <v>2000</v>
          </cell>
          <cell r="AA814" t="str">
            <v>?</v>
          </cell>
          <cell r="AC814">
            <v>86.6</v>
          </cell>
          <cell r="AD814">
            <v>51.96</v>
          </cell>
          <cell r="AE814">
            <v>37.129592113948597</v>
          </cell>
          <cell r="AF814">
            <v>45.870631060000001</v>
          </cell>
        </row>
        <row r="815">
          <cell r="C815" t="str">
            <v>Kenya</v>
          </cell>
          <cell r="D815" t="str">
            <v>Orange [Kenya]</v>
          </cell>
          <cell r="E815" t="str">
            <v>ADSL</v>
          </cell>
          <cell r="F815" t="str">
            <v>Essential Fixed Broadband</v>
          </cell>
          <cell r="H815">
            <v>1</v>
          </cell>
          <cell r="I815" t="str">
            <v>Mbps</v>
          </cell>
          <cell r="J815">
            <v>1</v>
          </cell>
          <cell r="P815" t="str">
            <v>KES</v>
          </cell>
          <cell r="Q815" t="str">
            <v>?</v>
          </cell>
          <cell r="R815" t="str">
            <v>?</v>
          </cell>
          <cell r="S815">
            <v>3500</v>
          </cell>
          <cell r="W815" t="str">
            <v>No</v>
          </cell>
          <cell r="X815" t="str">
            <v>No</v>
          </cell>
          <cell r="Y815" t="str">
            <v>Yes</v>
          </cell>
          <cell r="Z815">
            <v>2000</v>
          </cell>
          <cell r="AA815" t="str">
            <v>?</v>
          </cell>
          <cell r="AC815">
            <v>86.6</v>
          </cell>
          <cell r="AD815">
            <v>40.42</v>
          </cell>
          <cell r="AE815">
            <v>37.129592113948597</v>
          </cell>
          <cell r="AF815">
            <v>45.870631060000001</v>
          </cell>
        </row>
        <row r="816">
          <cell r="C816" t="str">
            <v>Kenya</v>
          </cell>
          <cell r="D816" t="str">
            <v>Orange [Kenya]</v>
          </cell>
          <cell r="E816" t="str">
            <v>ADSL</v>
          </cell>
          <cell r="F816" t="str">
            <v>Essential Fixed Broadband</v>
          </cell>
          <cell r="H816">
            <v>512</v>
          </cell>
          <cell r="I816" t="str">
            <v>Kbps</v>
          </cell>
          <cell r="J816">
            <v>0.51200000000000001</v>
          </cell>
          <cell r="P816" t="str">
            <v>KES</v>
          </cell>
          <cell r="Q816" t="str">
            <v>?</v>
          </cell>
          <cell r="R816" t="str">
            <v>?</v>
          </cell>
          <cell r="S816">
            <v>2990</v>
          </cell>
          <cell r="W816" t="str">
            <v>No</v>
          </cell>
          <cell r="X816" t="str">
            <v>No</v>
          </cell>
          <cell r="Y816" t="str">
            <v>Yes</v>
          </cell>
          <cell r="Z816">
            <v>2000</v>
          </cell>
          <cell r="AA816" t="str">
            <v>?</v>
          </cell>
          <cell r="AC816">
            <v>86.6</v>
          </cell>
          <cell r="AD816">
            <v>34.53</v>
          </cell>
          <cell r="AE816">
            <v>37.129592113948597</v>
          </cell>
          <cell r="AF816">
            <v>45.870631060000001</v>
          </cell>
        </row>
        <row r="817">
          <cell r="C817" t="str">
            <v>Kenya</v>
          </cell>
          <cell r="D817" t="str">
            <v>Zuku [Kenya]</v>
          </cell>
          <cell r="E817" t="str">
            <v>HFC</v>
          </cell>
          <cell r="F817" t="str">
            <v>Basic R1</v>
          </cell>
          <cell r="H817">
            <v>1</v>
          </cell>
          <cell r="I817" t="str">
            <v>Mbps</v>
          </cell>
          <cell r="J817">
            <v>1</v>
          </cell>
          <cell r="P817" t="str">
            <v>KES</v>
          </cell>
          <cell r="Q817">
            <v>3999</v>
          </cell>
          <cell r="R817">
            <v>0</v>
          </cell>
          <cell r="S817">
            <v>2999</v>
          </cell>
          <cell r="W817" t="str">
            <v>No</v>
          </cell>
          <cell r="X817" t="str">
            <v>Yes</v>
          </cell>
          <cell r="Y817" t="str">
            <v>Yes</v>
          </cell>
          <cell r="AA817" t="str">
            <v>No</v>
          </cell>
          <cell r="AC817">
            <v>86.6</v>
          </cell>
          <cell r="AD817">
            <v>34.630000000000003</v>
          </cell>
          <cell r="AE817">
            <v>37.129592113948597</v>
          </cell>
          <cell r="AF817">
            <v>45.870631060000001</v>
          </cell>
        </row>
        <row r="818">
          <cell r="C818" t="str">
            <v>Kenya</v>
          </cell>
          <cell r="D818" t="str">
            <v>Zuku [Kenya]</v>
          </cell>
          <cell r="E818" t="str">
            <v>HFC</v>
          </cell>
          <cell r="F818" t="str">
            <v>Premium R8</v>
          </cell>
          <cell r="H818">
            <v>8</v>
          </cell>
          <cell r="I818" t="str">
            <v>Mbps</v>
          </cell>
          <cell r="J818">
            <v>8</v>
          </cell>
          <cell r="P818" t="str">
            <v>KES</v>
          </cell>
          <cell r="Q818">
            <v>3999</v>
          </cell>
          <cell r="R818">
            <v>0</v>
          </cell>
          <cell r="S818">
            <v>3999</v>
          </cell>
          <cell r="W818" t="str">
            <v>No</v>
          </cell>
          <cell r="X818" t="str">
            <v>Yes</v>
          </cell>
          <cell r="Y818" t="str">
            <v>Yes</v>
          </cell>
          <cell r="AA818" t="str">
            <v>No</v>
          </cell>
          <cell r="AC818">
            <v>86.6</v>
          </cell>
          <cell r="AD818">
            <v>46.18</v>
          </cell>
          <cell r="AE818">
            <v>37.129592113948597</v>
          </cell>
          <cell r="AF818">
            <v>45.870631060000001</v>
          </cell>
        </row>
        <row r="819">
          <cell r="C819" t="str">
            <v>Kenya</v>
          </cell>
          <cell r="D819" t="str">
            <v>Zuku [Kenya]</v>
          </cell>
          <cell r="E819" t="str">
            <v>HFC</v>
          </cell>
          <cell r="F819" t="str">
            <v>Premium R20</v>
          </cell>
          <cell r="H819">
            <v>20</v>
          </cell>
          <cell r="I819" t="str">
            <v>Mbps</v>
          </cell>
          <cell r="J819">
            <v>20</v>
          </cell>
          <cell r="P819" t="str">
            <v>KES</v>
          </cell>
          <cell r="Q819">
            <v>3999</v>
          </cell>
          <cell r="R819">
            <v>0</v>
          </cell>
          <cell r="S819">
            <v>9999</v>
          </cell>
          <cell r="W819" t="str">
            <v>No</v>
          </cell>
          <cell r="X819" t="str">
            <v>Yes</v>
          </cell>
          <cell r="Y819" t="str">
            <v>Yes</v>
          </cell>
          <cell r="AA819" t="str">
            <v>No</v>
          </cell>
          <cell r="AC819">
            <v>86.6</v>
          </cell>
          <cell r="AD819">
            <v>115.46</v>
          </cell>
          <cell r="AE819">
            <v>37.129592113948597</v>
          </cell>
          <cell r="AF819">
            <v>45.870631060000001</v>
          </cell>
        </row>
        <row r="820">
          <cell r="C820" t="str">
            <v>Korea (South)</v>
          </cell>
          <cell r="D820" t="str">
            <v>KT Olleh [Korea (South)]</v>
          </cell>
          <cell r="E820" t="str">
            <v>FTTB</v>
          </cell>
          <cell r="F820" t="str">
            <v>Internet Special</v>
          </cell>
          <cell r="H820">
            <v>100</v>
          </cell>
          <cell r="I820" t="str">
            <v>Mbps</v>
          </cell>
          <cell r="J820">
            <v>100</v>
          </cell>
          <cell r="P820" t="str">
            <v>KRW</v>
          </cell>
          <cell r="Q820">
            <v>0</v>
          </cell>
          <cell r="R820">
            <v>3000</v>
          </cell>
          <cell r="S820">
            <v>28800</v>
          </cell>
          <cell r="V820">
            <v>48</v>
          </cell>
          <cell r="W820" t="str">
            <v>No</v>
          </cell>
          <cell r="X820" t="str">
            <v>No</v>
          </cell>
          <cell r="Y820" t="str">
            <v>No</v>
          </cell>
          <cell r="AA820" t="str">
            <v>No</v>
          </cell>
          <cell r="AB820">
            <v>0.1</v>
          </cell>
          <cell r="AC820">
            <v>1073.7</v>
          </cell>
          <cell r="AD820">
            <v>26.82</v>
          </cell>
          <cell r="AE820">
            <v>847.93236969999998</v>
          </cell>
          <cell r="AF820">
            <v>826.19148870000004</v>
          </cell>
        </row>
        <row r="821">
          <cell r="C821" t="str">
            <v>Korea (South)</v>
          </cell>
          <cell r="D821" t="str">
            <v>KT Olleh [Korea (South)]</v>
          </cell>
          <cell r="E821" t="str">
            <v>FTTB</v>
          </cell>
          <cell r="F821" t="str">
            <v>Internet Special</v>
          </cell>
          <cell r="H821">
            <v>100</v>
          </cell>
          <cell r="I821" t="str">
            <v>Mbps</v>
          </cell>
          <cell r="J821">
            <v>100</v>
          </cell>
          <cell r="P821" t="str">
            <v>KRW</v>
          </cell>
          <cell r="Q821">
            <v>0</v>
          </cell>
          <cell r="R821">
            <v>5500</v>
          </cell>
          <cell r="S821">
            <v>34200</v>
          </cell>
          <cell r="V821">
            <v>12</v>
          </cell>
          <cell r="W821" t="str">
            <v>No</v>
          </cell>
          <cell r="X821" t="str">
            <v>No</v>
          </cell>
          <cell r="Y821" t="str">
            <v>No</v>
          </cell>
          <cell r="AA821" t="str">
            <v>No</v>
          </cell>
          <cell r="AB821">
            <v>0.1</v>
          </cell>
          <cell r="AC821">
            <v>1073.7</v>
          </cell>
          <cell r="AD821">
            <v>31.85</v>
          </cell>
          <cell r="AE821">
            <v>847.93236969999998</v>
          </cell>
          <cell r="AF821">
            <v>826.19148870000004</v>
          </cell>
        </row>
        <row r="822">
          <cell r="C822" t="str">
            <v>Korea (South)</v>
          </cell>
          <cell r="D822" t="str">
            <v>KT Olleh [Korea (South)]</v>
          </cell>
          <cell r="E822" t="str">
            <v>FTTB</v>
          </cell>
          <cell r="F822" t="str">
            <v>Internet Light</v>
          </cell>
          <cell r="H822">
            <v>50</v>
          </cell>
          <cell r="I822" t="str">
            <v>Mbps</v>
          </cell>
          <cell r="J822">
            <v>50</v>
          </cell>
          <cell r="P822" t="str">
            <v>KRW</v>
          </cell>
          <cell r="Q822">
            <v>0</v>
          </cell>
          <cell r="R822">
            <v>3000</v>
          </cell>
          <cell r="S822">
            <v>25500</v>
          </cell>
          <cell r="V822">
            <v>36</v>
          </cell>
          <cell r="W822" t="str">
            <v>No</v>
          </cell>
          <cell r="X822" t="str">
            <v>No</v>
          </cell>
          <cell r="Y822" t="str">
            <v>No</v>
          </cell>
          <cell r="AA822" t="str">
            <v>No</v>
          </cell>
          <cell r="AB822">
            <v>0.1</v>
          </cell>
          <cell r="AC822">
            <v>1073.7</v>
          </cell>
          <cell r="AD822">
            <v>23.75</v>
          </cell>
          <cell r="AE822">
            <v>847.93236969999998</v>
          </cell>
          <cell r="AF822">
            <v>826.19148870000004</v>
          </cell>
        </row>
        <row r="823">
          <cell r="C823" t="str">
            <v>Korea (South)</v>
          </cell>
          <cell r="D823" t="str">
            <v>KT Olleh [Korea (South)]</v>
          </cell>
          <cell r="E823" t="str">
            <v>FTTB</v>
          </cell>
          <cell r="F823" t="str">
            <v>Internet Light</v>
          </cell>
          <cell r="H823">
            <v>50</v>
          </cell>
          <cell r="I823" t="str">
            <v>Mbps</v>
          </cell>
          <cell r="J823">
            <v>50</v>
          </cell>
          <cell r="P823" t="str">
            <v>KRW</v>
          </cell>
          <cell r="Q823">
            <v>0</v>
          </cell>
          <cell r="R823">
            <v>5500</v>
          </cell>
          <cell r="S823">
            <v>28500</v>
          </cell>
          <cell r="V823">
            <v>12</v>
          </cell>
          <cell r="W823" t="str">
            <v>No</v>
          </cell>
          <cell r="X823" t="str">
            <v>No</v>
          </cell>
          <cell r="Y823" t="str">
            <v>No</v>
          </cell>
          <cell r="AA823" t="str">
            <v>No</v>
          </cell>
          <cell r="AB823">
            <v>0.1</v>
          </cell>
          <cell r="AC823">
            <v>1073.7</v>
          </cell>
          <cell r="AD823">
            <v>26.54</v>
          </cell>
          <cell r="AE823">
            <v>847.93236969999998</v>
          </cell>
          <cell r="AF823">
            <v>826.19148870000004</v>
          </cell>
        </row>
        <row r="824">
          <cell r="C824" t="str">
            <v>Korea (South)</v>
          </cell>
          <cell r="D824" t="str">
            <v>LG Uplus [Korea (South)]</v>
          </cell>
          <cell r="E824" t="str">
            <v>FTTH</v>
          </cell>
          <cell r="F824" t="str">
            <v>Gwangraen</v>
          </cell>
          <cell r="H824">
            <v>100</v>
          </cell>
          <cell r="I824" t="str">
            <v>Mbps</v>
          </cell>
          <cell r="J824">
            <v>100</v>
          </cell>
          <cell r="P824" t="str">
            <v>KRW</v>
          </cell>
          <cell r="Q824">
            <v>0</v>
          </cell>
          <cell r="R824">
            <v>0</v>
          </cell>
          <cell r="S824">
            <v>19000</v>
          </cell>
          <cell r="V824">
            <v>36</v>
          </cell>
          <cell r="W824" t="str">
            <v>No</v>
          </cell>
          <cell r="X824" t="str">
            <v>No</v>
          </cell>
          <cell r="Y824" t="str">
            <v>No</v>
          </cell>
          <cell r="AA824" t="str">
            <v>No</v>
          </cell>
          <cell r="AB824">
            <v>0.1</v>
          </cell>
          <cell r="AC824">
            <v>1073.7</v>
          </cell>
          <cell r="AD824">
            <v>17.7</v>
          </cell>
          <cell r="AE824">
            <v>847.93236969999998</v>
          </cell>
          <cell r="AF824">
            <v>826.19148870000004</v>
          </cell>
        </row>
        <row r="825">
          <cell r="C825" t="str">
            <v>Korea (South)</v>
          </cell>
          <cell r="D825" t="str">
            <v>LG Uplus [Korea (South)]</v>
          </cell>
          <cell r="E825" t="str">
            <v>FTTH</v>
          </cell>
          <cell r="F825" t="str">
            <v>Gwangraen</v>
          </cell>
          <cell r="H825">
            <v>100</v>
          </cell>
          <cell r="I825" t="str">
            <v>Mbps</v>
          </cell>
          <cell r="J825">
            <v>100</v>
          </cell>
          <cell r="P825" t="str">
            <v>KRW</v>
          </cell>
          <cell r="Q825">
            <v>0</v>
          </cell>
          <cell r="R825">
            <v>0</v>
          </cell>
          <cell r="S825">
            <v>26300</v>
          </cell>
          <cell r="V825">
            <v>12</v>
          </cell>
          <cell r="W825" t="str">
            <v>No</v>
          </cell>
          <cell r="X825" t="str">
            <v>No</v>
          </cell>
          <cell r="Y825" t="str">
            <v>No</v>
          </cell>
          <cell r="AA825" t="str">
            <v>No</v>
          </cell>
          <cell r="AB825">
            <v>0.1</v>
          </cell>
          <cell r="AC825">
            <v>1073.7</v>
          </cell>
          <cell r="AD825">
            <v>24.49</v>
          </cell>
          <cell r="AE825">
            <v>847.93236969999998</v>
          </cell>
          <cell r="AF825">
            <v>826.19148870000004</v>
          </cell>
        </row>
        <row r="826">
          <cell r="C826" t="str">
            <v>Korea (South)</v>
          </cell>
          <cell r="D826" t="str">
            <v>LG Uplus [Korea (South)]</v>
          </cell>
          <cell r="E826" t="str">
            <v>FTTH</v>
          </cell>
          <cell r="F826" t="str">
            <v>Gwangraen</v>
          </cell>
          <cell r="H826">
            <v>100</v>
          </cell>
          <cell r="I826" t="str">
            <v>Mbps</v>
          </cell>
          <cell r="J826">
            <v>100</v>
          </cell>
          <cell r="P826" t="str">
            <v>KRW</v>
          </cell>
          <cell r="Q826">
            <v>0</v>
          </cell>
          <cell r="R826">
            <v>0</v>
          </cell>
          <cell r="S826">
            <v>33000</v>
          </cell>
          <cell r="W826" t="str">
            <v>No</v>
          </cell>
          <cell r="X826" t="str">
            <v>No</v>
          </cell>
          <cell r="Y826" t="str">
            <v>No</v>
          </cell>
          <cell r="AA826" t="str">
            <v>No</v>
          </cell>
          <cell r="AB826">
            <v>0.1</v>
          </cell>
          <cell r="AC826">
            <v>1073.7</v>
          </cell>
          <cell r="AD826">
            <v>30.73</v>
          </cell>
          <cell r="AE826">
            <v>847.93236969999998</v>
          </cell>
          <cell r="AF826">
            <v>826.19148870000004</v>
          </cell>
        </row>
        <row r="827">
          <cell r="C827" t="str">
            <v>Korea (South)</v>
          </cell>
          <cell r="D827" t="str">
            <v>SK broadband [Korea (South)]</v>
          </cell>
          <cell r="E827" t="str">
            <v>FTTB</v>
          </cell>
          <cell r="F827" t="str">
            <v>Fiber Lan (100M)</v>
          </cell>
          <cell r="H827">
            <v>100</v>
          </cell>
          <cell r="I827" t="str">
            <v>Mbps</v>
          </cell>
          <cell r="J827">
            <v>100</v>
          </cell>
          <cell r="P827" t="str">
            <v>KRW</v>
          </cell>
          <cell r="Q827">
            <v>0</v>
          </cell>
          <cell r="R827">
            <v>0</v>
          </cell>
          <cell r="S827">
            <v>27390</v>
          </cell>
          <cell r="V827">
            <v>48</v>
          </cell>
          <cell r="W827" t="str">
            <v>No</v>
          </cell>
          <cell r="X827" t="str">
            <v>No</v>
          </cell>
          <cell r="Y827" t="str">
            <v>No</v>
          </cell>
          <cell r="AA827" t="str">
            <v>No</v>
          </cell>
          <cell r="AB827">
            <v>0.1</v>
          </cell>
          <cell r="AC827">
            <v>1073.7</v>
          </cell>
          <cell r="AD827">
            <v>25.51</v>
          </cell>
          <cell r="AE827">
            <v>847.93236969999998</v>
          </cell>
          <cell r="AF827">
            <v>826.19148870000004</v>
          </cell>
        </row>
        <row r="828">
          <cell r="C828" t="str">
            <v>Korea (South)</v>
          </cell>
          <cell r="D828" t="str">
            <v>SK broadband [Korea (South)]</v>
          </cell>
          <cell r="E828" t="str">
            <v>FTTB</v>
          </cell>
          <cell r="F828" t="str">
            <v>Fiber Lan (100M)</v>
          </cell>
          <cell r="H828">
            <v>100</v>
          </cell>
          <cell r="I828" t="str">
            <v>Mbps</v>
          </cell>
          <cell r="J828">
            <v>100</v>
          </cell>
          <cell r="P828" t="str">
            <v>KRW</v>
          </cell>
          <cell r="Q828">
            <v>0</v>
          </cell>
          <cell r="R828">
            <v>0</v>
          </cell>
          <cell r="S828">
            <v>32010</v>
          </cell>
          <cell r="V828">
            <v>12</v>
          </cell>
          <cell r="W828" t="str">
            <v>No</v>
          </cell>
          <cell r="X828" t="str">
            <v>No</v>
          </cell>
          <cell r="Y828" t="str">
            <v>No</v>
          </cell>
          <cell r="AA828" t="str">
            <v>No</v>
          </cell>
          <cell r="AB828">
            <v>0.1</v>
          </cell>
          <cell r="AC828">
            <v>1073.7</v>
          </cell>
          <cell r="AD828">
            <v>29.81</v>
          </cell>
          <cell r="AE828">
            <v>847.93236969999998</v>
          </cell>
          <cell r="AF828">
            <v>826.19148870000004</v>
          </cell>
        </row>
        <row r="829">
          <cell r="C829" t="str">
            <v>Korea (South)</v>
          </cell>
          <cell r="D829" t="str">
            <v>SK broadband [Korea (South)]</v>
          </cell>
          <cell r="E829" t="str">
            <v>Cable</v>
          </cell>
          <cell r="F829" t="str">
            <v>Speed</v>
          </cell>
          <cell r="H829">
            <v>10</v>
          </cell>
          <cell r="I829" t="str">
            <v>Mbps</v>
          </cell>
          <cell r="J829">
            <v>10</v>
          </cell>
          <cell r="P829" t="str">
            <v>KRW</v>
          </cell>
          <cell r="Q829">
            <v>30000</v>
          </cell>
          <cell r="R829">
            <v>0</v>
          </cell>
          <cell r="S829">
            <v>36000</v>
          </cell>
          <cell r="W829" t="str">
            <v>No</v>
          </cell>
          <cell r="X829" t="str">
            <v>No</v>
          </cell>
          <cell r="Y829" t="str">
            <v>No</v>
          </cell>
          <cell r="AA829" t="str">
            <v>No</v>
          </cell>
          <cell r="AB829">
            <v>0.1</v>
          </cell>
          <cell r="AC829">
            <v>1073.7</v>
          </cell>
          <cell r="AD829">
            <v>33.53</v>
          </cell>
          <cell r="AE829">
            <v>847.93236969999998</v>
          </cell>
          <cell r="AF829">
            <v>826.19148870000004</v>
          </cell>
        </row>
        <row r="830">
          <cell r="C830" t="str">
            <v>Korea (South)</v>
          </cell>
          <cell r="D830" t="str">
            <v>SK broadband [Korea (South)]</v>
          </cell>
          <cell r="E830" t="str">
            <v>Cable</v>
          </cell>
          <cell r="F830" t="str">
            <v>Speed</v>
          </cell>
          <cell r="H830">
            <v>10</v>
          </cell>
          <cell r="I830" t="str">
            <v>Mbps</v>
          </cell>
          <cell r="J830">
            <v>10</v>
          </cell>
          <cell r="P830" t="str">
            <v>KRW</v>
          </cell>
          <cell r="Q830">
            <v>0</v>
          </cell>
          <cell r="R830">
            <v>0</v>
          </cell>
          <cell r="S830">
            <v>33160</v>
          </cell>
          <cell r="V830">
            <v>12</v>
          </cell>
          <cell r="W830" t="str">
            <v>No</v>
          </cell>
          <cell r="X830" t="str">
            <v>No</v>
          </cell>
          <cell r="Y830" t="str">
            <v>No</v>
          </cell>
          <cell r="AA830" t="str">
            <v>No</v>
          </cell>
          <cell r="AB830">
            <v>0.1</v>
          </cell>
          <cell r="AC830">
            <v>1073.7</v>
          </cell>
          <cell r="AD830">
            <v>30.88</v>
          </cell>
          <cell r="AE830">
            <v>847.93236969999998</v>
          </cell>
          <cell r="AF830">
            <v>826.19148870000004</v>
          </cell>
        </row>
        <row r="831">
          <cell r="C831" t="str">
            <v>Korea (South)</v>
          </cell>
          <cell r="D831" t="str">
            <v>SK broadband [Korea (South)]</v>
          </cell>
          <cell r="E831" t="str">
            <v>Cable</v>
          </cell>
          <cell r="F831" t="str">
            <v>Speed</v>
          </cell>
          <cell r="H831">
            <v>10</v>
          </cell>
          <cell r="I831" t="str">
            <v>Mbps</v>
          </cell>
          <cell r="J831">
            <v>10</v>
          </cell>
          <cell r="P831" t="str">
            <v>KRW</v>
          </cell>
          <cell r="Q831">
            <v>0</v>
          </cell>
          <cell r="R831">
            <v>0</v>
          </cell>
          <cell r="S831">
            <v>30600</v>
          </cell>
          <cell r="V831">
            <v>24</v>
          </cell>
          <cell r="W831" t="str">
            <v>No</v>
          </cell>
          <cell r="X831" t="str">
            <v>No</v>
          </cell>
          <cell r="Y831" t="str">
            <v>No</v>
          </cell>
          <cell r="AA831" t="str">
            <v>No</v>
          </cell>
          <cell r="AB831">
            <v>0.1</v>
          </cell>
          <cell r="AC831">
            <v>1073.7</v>
          </cell>
          <cell r="AD831">
            <v>28.5</v>
          </cell>
          <cell r="AE831">
            <v>847.93236969999998</v>
          </cell>
          <cell r="AF831">
            <v>826.19148870000004</v>
          </cell>
        </row>
        <row r="832">
          <cell r="C832" t="str">
            <v>Korea (South)</v>
          </cell>
          <cell r="D832" t="str">
            <v>SK broadband [Korea (South)]</v>
          </cell>
          <cell r="E832" t="str">
            <v>Cable</v>
          </cell>
          <cell r="F832" t="str">
            <v>Speed</v>
          </cell>
          <cell r="H832">
            <v>10</v>
          </cell>
          <cell r="I832" t="str">
            <v>Mbps</v>
          </cell>
          <cell r="J832">
            <v>10</v>
          </cell>
          <cell r="P832" t="str">
            <v>KRW</v>
          </cell>
          <cell r="Q832">
            <v>0</v>
          </cell>
          <cell r="R832">
            <v>0</v>
          </cell>
          <cell r="S832">
            <v>28200</v>
          </cell>
          <cell r="V832">
            <v>36</v>
          </cell>
          <cell r="W832" t="str">
            <v>No</v>
          </cell>
          <cell r="X832" t="str">
            <v>No</v>
          </cell>
          <cell r="Y832" t="str">
            <v>No</v>
          </cell>
          <cell r="AA832" t="str">
            <v>No</v>
          </cell>
          <cell r="AB832">
            <v>0.1</v>
          </cell>
          <cell r="AC832">
            <v>1073.7</v>
          </cell>
          <cell r="AD832">
            <v>26.26</v>
          </cell>
          <cell r="AE832">
            <v>847.93236969999998</v>
          </cell>
          <cell r="AF832">
            <v>826.19148870000004</v>
          </cell>
        </row>
        <row r="833">
          <cell r="C833" t="str">
            <v>Kyrgyzstan</v>
          </cell>
          <cell r="D833" t="str">
            <v>Elcat [Kyrgyzstan]</v>
          </cell>
          <cell r="E833" t="str">
            <v>ADSL</v>
          </cell>
          <cell r="F833" t="str">
            <v>KG Start</v>
          </cell>
          <cell r="H833">
            <v>64</v>
          </cell>
          <cell r="I833" t="str">
            <v>Kbps</v>
          </cell>
          <cell r="J833">
            <v>6.4000000000000001E-2</v>
          </cell>
          <cell r="M833">
            <v>40</v>
          </cell>
          <cell r="N833" t="str">
            <v>GB</v>
          </cell>
          <cell r="O833">
            <v>40</v>
          </cell>
          <cell r="P833" t="str">
            <v>USD</v>
          </cell>
          <cell r="Q833">
            <v>0</v>
          </cell>
          <cell r="R833" t="str">
            <v>?</v>
          </cell>
          <cell r="S833">
            <v>15</v>
          </cell>
          <cell r="W833" t="str">
            <v>Yes</v>
          </cell>
          <cell r="X833" t="str">
            <v>No</v>
          </cell>
          <cell r="Y833" t="str">
            <v>No</v>
          </cell>
          <cell r="AA833" t="str">
            <v>No</v>
          </cell>
          <cell r="AC833">
            <v>1</v>
          </cell>
          <cell r="AD833">
            <v>15</v>
          </cell>
          <cell r="AE833">
            <v>18.7406538385946</v>
          </cell>
          <cell r="AF833">
            <v>0.471354685</v>
          </cell>
        </row>
        <row r="834">
          <cell r="C834" t="str">
            <v>Kyrgyzstan</v>
          </cell>
          <cell r="D834" t="str">
            <v>Elcat [Kyrgyzstan]</v>
          </cell>
          <cell r="E834" t="str">
            <v>ADSL</v>
          </cell>
          <cell r="F834" t="str">
            <v>KG Plus</v>
          </cell>
          <cell r="H834">
            <v>256</v>
          </cell>
          <cell r="I834" t="str">
            <v>Kbps</v>
          </cell>
          <cell r="J834">
            <v>0.25600000000000001</v>
          </cell>
          <cell r="M834">
            <v>60</v>
          </cell>
          <cell r="N834" t="str">
            <v>GB</v>
          </cell>
          <cell r="O834">
            <v>60</v>
          </cell>
          <cell r="P834" t="str">
            <v>USD</v>
          </cell>
          <cell r="Q834">
            <v>0</v>
          </cell>
          <cell r="R834" t="str">
            <v>?</v>
          </cell>
          <cell r="S834">
            <v>20</v>
          </cell>
          <cell r="W834" t="str">
            <v>Yes</v>
          </cell>
          <cell r="X834" t="str">
            <v>No</v>
          </cell>
          <cell r="Y834" t="str">
            <v>No</v>
          </cell>
          <cell r="AA834" t="str">
            <v>No</v>
          </cell>
          <cell r="AC834">
            <v>1</v>
          </cell>
          <cell r="AD834">
            <v>20</v>
          </cell>
          <cell r="AE834">
            <v>18.7406538385946</v>
          </cell>
          <cell r="AF834">
            <v>0.471354685</v>
          </cell>
        </row>
        <row r="835">
          <cell r="C835" t="str">
            <v>Kyrgyzstan</v>
          </cell>
          <cell r="D835" t="str">
            <v>Elcat [Kyrgyzstan]</v>
          </cell>
          <cell r="E835" t="str">
            <v>ADSL</v>
          </cell>
          <cell r="F835" t="str">
            <v>Light</v>
          </cell>
          <cell r="H835">
            <v>64</v>
          </cell>
          <cell r="I835" t="str">
            <v>Kbps</v>
          </cell>
          <cell r="J835">
            <v>6.4000000000000001E-2</v>
          </cell>
          <cell r="M835">
            <v>2.75</v>
          </cell>
          <cell r="N835" t="str">
            <v>GB</v>
          </cell>
          <cell r="O835">
            <v>2.75</v>
          </cell>
          <cell r="P835" t="str">
            <v>USD</v>
          </cell>
          <cell r="Q835">
            <v>0</v>
          </cell>
          <cell r="R835" t="str">
            <v>?</v>
          </cell>
          <cell r="S835">
            <v>30</v>
          </cell>
          <cell r="W835" t="str">
            <v>Yes</v>
          </cell>
          <cell r="X835" t="str">
            <v>No</v>
          </cell>
          <cell r="Y835" t="str">
            <v>No</v>
          </cell>
          <cell r="AA835" t="str">
            <v>No</v>
          </cell>
          <cell r="AC835">
            <v>1</v>
          </cell>
          <cell r="AD835">
            <v>30</v>
          </cell>
          <cell r="AE835">
            <v>18.7406538385946</v>
          </cell>
          <cell r="AF835">
            <v>0.471354685</v>
          </cell>
        </row>
        <row r="836">
          <cell r="C836" t="str">
            <v>Kyrgyzstan</v>
          </cell>
          <cell r="D836" t="str">
            <v>Elcat [Kyrgyzstan]</v>
          </cell>
          <cell r="E836" t="str">
            <v>ADSL</v>
          </cell>
          <cell r="F836" t="str">
            <v>64 Kbps</v>
          </cell>
          <cell r="H836">
            <v>64</v>
          </cell>
          <cell r="I836" t="str">
            <v>Kbps</v>
          </cell>
          <cell r="J836">
            <v>6.4000000000000001E-2</v>
          </cell>
          <cell r="M836">
            <v>3.3</v>
          </cell>
          <cell r="N836" t="str">
            <v>GB</v>
          </cell>
          <cell r="O836">
            <v>3.3</v>
          </cell>
          <cell r="P836" t="str">
            <v>USD</v>
          </cell>
          <cell r="Q836">
            <v>0</v>
          </cell>
          <cell r="R836" t="str">
            <v>?</v>
          </cell>
          <cell r="S836">
            <v>40</v>
          </cell>
          <cell r="W836" t="str">
            <v>Yes</v>
          </cell>
          <cell r="X836" t="str">
            <v>No</v>
          </cell>
          <cell r="Y836" t="str">
            <v>No</v>
          </cell>
          <cell r="AA836" t="str">
            <v>No</v>
          </cell>
          <cell r="AC836">
            <v>1</v>
          </cell>
          <cell r="AD836">
            <v>40</v>
          </cell>
          <cell r="AE836">
            <v>18.7406538385946</v>
          </cell>
          <cell r="AF836">
            <v>0.471354685</v>
          </cell>
        </row>
        <row r="837">
          <cell r="C837" t="str">
            <v>Kyrgyzstan</v>
          </cell>
          <cell r="D837" t="str">
            <v>Elcat [Kyrgyzstan]</v>
          </cell>
          <cell r="E837" t="str">
            <v>ADSL</v>
          </cell>
          <cell r="F837" t="str">
            <v>128 Kbps</v>
          </cell>
          <cell r="H837">
            <v>128</v>
          </cell>
          <cell r="I837" t="str">
            <v>Kbps</v>
          </cell>
          <cell r="J837">
            <v>0.128</v>
          </cell>
          <cell r="M837">
            <v>5.8</v>
          </cell>
          <cell r="N837" t="str">
            <v>GB</v>
          </cell>
          <cell r="O837">
            <v>5.8</v>
          </cell>
          <cell r="P837" t="str">
            <v>USD</v>
          </cell>
          <cell r="Q837">
            <v>0</v>
          </cell>
          <cell r="R837" t="str">
            <v>?</v>
          </cell>
          <cell r="S837">
            <v>70</v>
          </cell>
          <cell r="W837" t="str">
            <v>Yes</v>
          </cell>
          <cell r="X837" t="str">
            <v>No</v>
          </cell>
          <cell r="Y837" t="str">
            <v>No</v>
          </cell>
          <cell r="AA837" t="str">
            <v>No</v>
          </cell>
          <cell r="AC837">
            <v>1</v>
          </cell>
          <cell r="AD837">
            <v>70</v>
          </cell>
          <cell r="AE837">
            <v>18.7406538385946</v>
          </cell>
          <cell r="AF837">
            <v>0.471354685</v>
          </cell>
        </row>
        <row r="838">
          <cell r="C838" t="str">
            <v>Kyrgyzstan</v>
          </cell>
          <cell r="D838" t="str">
            <v>Elcat [Kyrgyzstan]</v>
          </cell>
          <cell r="E838" t="str">
            <v>ADSL</v>
          </cell>
          <cell r="F838" t="str">
            <v>256 Kbps</v>
          </cell>
          <cell r="H838">
            <v>256</v>
          </cell>
          <cell r="I838" t="str">
            <v>Kbps</v>
          </cell>
          <cell r="J838">
            <v>0.25600000000000001</v>
          </cell>
          <cell r="M838">
            <v>8.6999999999999993</v>
          </cell>
          <cell r="N838" t="str">
            <v>GB</v>
          </cell>
          <cell r="O838">
            <v>8.6999999999999993</v>
          </cell>
          <cell r="P838" t="str">
            <v>USD</v>
          </cell>
          <cell r="Q838">
            <v>0</v>
          </cell>
          <cell r="R838" t="str">
            <v>?</v>
          </cell>
          <cell r="S838">
            <v>100</v>
          </cell>
          <cell r="W838" t="str">
            <v>Yes</v>
          </cell>
          <cell r="X838" t="str">
            <v>No</v>
          </cell>
          <cell r="Y838" t="str">
            <v>No</v>
          </cell>
          <cell r="AA838" t="str">
            <v>No</v>
          </cell>
          <cell r="AC838">
            <v>1</v>
          </cell>
          <cell r="AD838">
            <v>100</v>
          </cell>
          <cell r="AE838">
            <v>18.7406538385946</v>
          </cell>
          <cell r="AF838">
            <v>0.471354685</v>
          </cell>
        </row>
        <row r="839">
          <cell r="C839" t="str">
            <v>Kyrgyzstan</v>
          </cell>
          <cell r="D839" t="str">
            <v>Elcat [Kyrgyzstan]</v>
          </cell>
          <cell r="E839" t="str">
            <v>ADSL</v>
          </cell>
          <cell r="F839" t="str">
            <v>512 Kbps</v>
          </cell>
          <cell r="H839">
            <v>512</v>
          </cell>
          <cell r="I839" t="str">
            <v>Kbps</v>
          </cell>
          <cell r="J839">
            <v>0.51200000000000001</v>
          </cell>
          <cell r="M839">
            <v>11.45</v>
          </cell>
          <cell r="N839" t="str">
            <v>GB</v>
          </cell>
          <cell r="O839">
            <v>11.45</v>
          </cell>
          <cell r="P839" t="str">
            <v>USD</v>
          </cell>
          <cell r="Q839">
            <v>0</v>
          </cell>
          <cell r="R839" t="str">
            <v>?</v>
          </cell>
          <cell r="S839">
            <v>120</v>
          </cell>
          <cell r="W839" t="str">
            <v>Yes</v>
          </cell>
          <cell r="X839" t="str">
            <v>No</v>
          </cell>
          <cell r="Y839" t="str">
            <v>No</v>
          </cell>
          <cell r="AA839" t="str">
            <v>No</v>
          </cell>
          <cell r="AC839">
            <v>1</v>
          </cell>
          <cell r="AD839">
            <v>120</v>
          </cell>
          <cell r="AE839">
            <v>18.7406538385946</v>
          </cell>
          <cell r="AF839">
            <v>0.471354685</v>
          </cell>
        </row>
        <row r="840">
          <cell r="C840" t="str">
            <v>Kyrgyzstan</v>
          </cell>
          <cell r="D840" t="str">
            <v>Kyrgyz Telecom [Kyrgyzstan]</v>
          </cell>
          <cell r="E840" t="str">
            <v>ADSL</v>
          </cell>
          <cell r="F840" t="str">
            <v>ADSL Standard</v>
          </cell>
          <cell r="G840" t="str">
            <v>Up to</v>
          </cell>
          <cell r="H840">
            <v>24</v>
          </cell>
          <cell r="I840" t="str">
            <v>Mbps</v>
          </cell>
          <cell r="J840">
            <v>24</v>
          </cell>
          <cell r="M840">
            <v>14</v>
          </cell>
          <cell r="N840" t="str">
            <v>GB</v>
          </cell>
          <cell r="O840">
            <v>14</v>
          </cell>
          <cell r="P840" t="str">
            <v>KGS</v>
          </cell>
          <cell r="Q840" t="str">
            <v>?</v>
          </cell>
          <cell r="R840" t="str">
            <v>?</v>
          </cell>
          <cell r="S840">
            <v>1221</v>
          </cell>
          <cell r="W840" t="str">
            <v>Yes</v>
          </cell>
          <cell r="X840" t="str">
            <v>No</v>
          </cell>
          <cell r="Y840" t="str">
            <v>No</v>
          </cell>
          <cell r="AA840" t="str">
            <v>No</v>
          </cell>
          <cell r="AC840">
            <v>48.8</v>
          </cell>
          <cell r="AD840">
            <v>25.02</v>
          </cell>
          <cell r="AE840">
            <v>18.7406538385946</v>
          </cell>
          <cell r="AF840">
            <v>23.002108620000001</v>
          </cell>
        </row>
        <row r="841">
          <cell r="C841" t="str">
            <v>Kyrgyzstan</v>
          </cell>
          <cell r="D841" t="str">
            <v>Kyrgyz Telecom [Kyrgyzstan]</v>
          </cell>
          <cell r="E841" t="str">
            <v>ADSL</v>
          </cell>
          <cell r="F841" t="str">
            <v>ADSL Optima</v>
          </cell>
          <cell r="G841" t="str">
            <v>Up to</v>
          </cell>
          <cell r="H841">
            <v>24</v>
          </cell>
          <cell r="I841" t="str">
            <v>Mbps</v>
          </cell>
          <cell r="J841">
            <v>24</v>
          </cell>
          <cell r="M841">
            <v>23</v>
          </cell>
          <cell r="N841" t="str">
            <v>GB</v>
          </cell>
          <cell r="O841">
            <v>23</v>
          </cell>
          <cell r="P841" t="str">
            <v>KGS</v>
          </cell>
          <cell r="Q841" t="str">
            <v>?</v>
          </cell>
          <cell r="R841" t="str">
            <v>?</v>
          </cell>
          <cell r="S841">
            <v>1887</v>
          </cell>
          <cell r="W841" t="str">
            <v>Yes</v>
          </cell>
          <cell r="X841" t="str">
            <v>No</v>
          </cell>
          <cell r="Y841" t="str">
            <v>No</v>
          </cell>
          <cell r="AA841" t="str">
            <v>No</v>
          </cell>
          <cell r="AC841">
            <v>48.8</v>
          </cell>
          <cell r="AD841">
            <v>38.67</v>
          </cell>
          <cell r="AE841">
            <v>18.7406538385946</v>
          </cell>
          <cell r="AF841">
            <v>23.002108620000001</v>
          </cell>
        </row>
        <row r="842">
          <cell r="C842" t="str">
            <v>Kyrgyzstan</v>
          </cell>
          <cell r="D842" t="str">
            <v>Kyrgyz Telecom [Kyrgyzstan]</v>
          </cell>
          <cell r="E842" t="str">
            <v>ADSL</v>
          </cell>
          <cell r="F842" t="str">
            <v>ADSL Pro</v>
          </cell>
          <cell r="G842" t="str">
            <v>Up to</v>
          </cell>
          <cell r="H842">
            <v>24</v>
          </cell>
          <cell r="I842" t="str">
            <v>Mbps</v>
          </cell>
          <cell r="J842">
            <v>24</v>
          </cell>
          <cell r="M842">
            <v>78</v>
          </cell>
          <cell r="N842" t="str">
            <v>GB</v>
          </cell>
          <cell r="O842">
            <v>78</v>
          </cell>
          <cell r="P842" t="str">
            <v>KGS</v>
          </cell>
          <cell r="Q842" t="str">
            <v>?</v>
          </cell>
          <cell r="R842" t="str">
            <v>?</v>
          </cell>
          <cell r="S842">
            <v>3515</v>
          </cell>
          <cell r="W842" t="str">
            <v>Yes</v>
          </cell>
          <cell r="X842" t="str">
            <v>No</v>
          </cell>
          <cell r="Y842" t="str">
            <v>No</v>
          </cell>
          <cell r="AA842" t="str">
            <v>No</v>
          </cell>
          <cell r="AC842">
            <v>48.8</v>
          </cell>
          <cell r="AD842">
            <v>72.03</v>
          </cell>
          <cell r="AE842">
            <v>18.7406538385946</v>
          </cell>
          <cell r="AF842">
            <v>23.002108620000001</v>
          </cell>
        </row>
        <row r="843">
          <cell r="C843" t="str">
            <v>Kyrgyzstan</v>
          </cell>
          <cell r="D843" t="str">
            <v>Kyrgyz Telecom [Kyrgyzstan]</v>
          </cell>
          <cell r="E843" t="str">
            <v>ADSL</v>
          </cell>
          <cell r="F843" t="str">
            <v>ADSL VIP</v>
          </cell>
          <cell r="G843" t="str">
            <v>Up to</v>
          </cell>
          <cell r="H843">
            <v>24</v>
          </cell>
          <cell r="I843" t="str">
            <v>Mbps</v>
          </cell>
          <cell r="J843">
            <v>24</v>
          </cell>
          <cell r="M843">
            <v>285</v>
          </cell>
          <cell r="N843" t="str">
            <v>GB</v>
          </cell>
          <cell r="O843">
            <v>285</v>
          </cell>
          <cell r="P843" t="str">
            <v>KGS</v>
          </cell>
          <cell r="Q843" t="str">
            <v>?</v>
          </cell>
          <cell r="R843" t="str">
            <v>?</v>
          </cell>
          <cell r="S843">
            <v>13061</v>
          </cell>
          <cell r="W843" t="str">
            <v>Yes</v>
          </cell>
          <cell r="X843" t="str">
            <v>No</v>
          </cell>
          <cell r="Y843" t="str">
            <v>No</v>
          </cell>
          <cell r="AA843" t="str">
            <v>No</v>
          </cell>
          <cell r="AC843">
            <v>48.8</v>
          </cell>
          <cell r="AD843">
            <v>267.64</v>
          </cell>
          <cell r="AE843">
            <v>18.7406538385946</v>
          </cell>
          <cell r="AF843">
            <v>23.002108620000001</v>
          </cell>
        </row>
        <row r="844">
          <cell r="C844" t="str">
            <v>Kyrgyzstan</v>
          </cell>
          <cell r="D844" t="str">
            <v>Kyrgyz Telecom [Kyrgyzstan]</v>
          </cell>
          <cell r="E844" t="str">
            <v>ADSL</v>
          </cell>
          <cell r="F844" t="str">
            <v>Buiness</v>
          </cell>
          <cell r="G844" t="str">
            <v>Up to</v>
          </cell>
          <cell r="H844">
            <v>24</v>
          </cell>
          <cell r="I844" t="str">
            <v>Mbps</v>
          </cell>
          <cell r="J844">
            <v>24</v>
          </cell>
          <cell r="M844">
            <v>145</v>
          </cell>
          <cell r="N844" t="str">
            <v>GB</v>
          </cell>
          <cell r="O844">
            <v>145</v>
          </cell>
          <cell r="P844" t="str">
            <v>KGS</v>
          </cell>
          <cell r="Q844" t="str">
            <v>?</v>
          </cell>
          <cell r="R844" t="str">
            <v>?</v>
          </cell>
          <cell r="S844">
            <v>6771</v>
          </cell>
          <cell r="W844" t="str">
            <v>Yes</v>
          </cell>
          <cell r="X844" t="str">
            <v>No</v>
          </cell>
          <cell r="Y844" t="str">
            <v>No</v>
          </cell>
          <cell r="AA844" t="str">
            <v>No</v>
          </cell>
          <cell r="AC844">
            <v>48.8</v>
          </cell>
          <cell r="AD844">
            <v>138.75</v>
          </cell>
          <cell r="AE844">
            <v>18.7406538385946</v>
          </cell>
          <cell r="AF844">
            <v>23.002108620000001</v>
          </cell>
        </row>
        <row r="845">
          <cell r="C845" t="str">
            <v>Kyrgyzstan</v>
          </cell>
          <cell r="D845" t="str">
            <v>Kyrgyz Telecom [Kyrgyzstan]</v>
          </cell>
          <cell r="E845" t="str">
            <v>ADSL</v>
          </cell>
          <cell r="F845" t="str">
            <v>Extra ADSL KG</v>
          </cell>
          <cell r="G845" t="str">
            <v>Up to</v>
          </cell>
          <cell r="H845">
            <v>24</v>
          </cell>
          <cell r="I845" t="str">
            <v>Mbps</v>
          </cell>
          <cell r="J845">
            <v>24</v>
          </cell>
          <cell r="M845" t="str">
            <v>Unlimited</v>
          </cell>
          <cell r="P845" t="str">
            <v>KGS</v>
          </cell>
          <cell r="Q845" t="str">
            <v>?</v>
          </cell>
          <cell r="R845" t="str">
            <v>?</v>
          </cell>
          <cell r="S845">
            <v>13500</v>
          </cell>
          <cell r="W845" t="str">
            <v>Yes</v>
          </cell>
          <cell r="X845" t="str">
            <v>No</v>
          </cell>
          <cell r="Y845" t="str">
            <v>No</v>
          </cell>
          <cell r="AA845" t="str">
            <v>No</v>
          </cell>
          <cell r="AC845">
            <v>48.8</v>
          </cell>
          <cell r="AD845">
            <v>276.64</v>
          </cell>
          <cell r="AE845">
            <v>18.7406538385946</v>
          </cell>
          <cell r="AF845">
            <v>23.002108620000001</v>
          </cell>
        </row>
        <row r="846">
          <cell r="C846" t="str">
            <v>Kyrgyzstan</v>
          </cell>
          <cell r="D846" t="str">
            <v>Kyrgyz Telecom [Kyrgyzstan]</v>
          </cell>
          <cell r="E846" t="str">
            <v>ADSL</v>
          </cell>
          <cell r="F846" t="str">
            <v>ADSL KG Suite</v>
          </cell>
          <cell r="G846" t="str">
            <v>Up to</v>
          </cell>
          <cell r="H846">
            <v>24</v>
          </cell>
          <cell r="I846" t="str">
            <v>Mbps</v>
          </cell>
          <cell r="J846">
            <v>24</v>
          </cell>
          <cell r="M846" t="str">
            <v>Unlimited</v>
          </cell>
          <cell r="P846" t="str">
            <v>KGS</v>
          </cell>
          <cell r="Q846" t="str">
            <v>?</v>
          </cell>
          <cell r="R846" t="str">
            <v>?</v>
          </cell>
          <cell r="S846">
            <v>15355</v>
          </cell>
          <cell r="W846" t="str">
            <v>Yes</v>
          </cell>
          <cell r="X846" t="str">
            <v>No</v>
          </cell>
          <cell r="Y846" t="str">
            <v>No</v>
          </cell>
          <cell r="AA846" t="str">
            <v>No</v>
          </cell>
          <cell r="AC846">
            <v>48.8</v>
          </cell>
          <cell r="AD846">
            <v>314.64999999999998</v>
          </cell>
          <cell r="AE846">
            <v>18.7406538385946</v>
          </cell>
          <cell r="AF846">
            <v>23.002108620000001</v>
          </cell>
        </row>
        <row r="847">
          <cell r="C847" t="str">
            <v>Kyrgyzstan</v>
          </cell>
          <cell r="D847" t="str">
            <v>Kyrgyz Telecom [Kyrgyzstan]</v>
          </cell>
          <cell r="E847" t="str">
            <v>ADSL</v>
          </cell>
          <cell r="F847" t="str">
            <v>Prestige ADSL KG</v>
          </cell>
          <cell r="G847" t="str">
            <v>Up to</v>
          </cell>
          <cell r="H847">
            <v>24</v>
          </cell>
          <cell r="I847" t="str">
            <v>Mbps</v>
          </cell>
          <cell r="J847">
            <v>24</v>
          </cell>
          <cell r="M847" t="str">
            <v>Unlimited</v>
          </cell>
          <cell r="P847" t="str">
            <v>KGS</v>
          </cell>
          <cell r="Q847" t="str">
            <v>?</v>
          </cell>
          <cell r="R847" t="str">
            <v>?</v>
          </cell>
          <cell r="S847">
            <v>30155</v>
          </cell>
          <cell r="W847" t="str">
            <v>Yes</v>
          </cell>
          <cell r="X847" t="str">
            <v>No</v>
          </cell>
          <cell r="Y847" t="str">
            <v>No</v>
          </cell>
          <cell r="AA847" t="str">
            <v>No</v>
          </cell>
          <cell r="AC847">
            <v>48.8</v>
          </cell>
          <cell r="AD847">
            <v>617.92999999999995</v>
          </cell>
          <cell r="AE847">
            <v>18.7406538385946</v>
          </cell>
          <cell r="AF847">
            <v>23.002108620000001</v>
          </cell>
        </row>
        <row r="848">
          <cell r="C848" t="str">
            <v>Kyrgyzstan</v>
          </cell>
          <cell r="D848" t="str">
            <v>Saima Telecom [Kyrgyzstan]</v>
          </cell>
          <cell r="F848" t="str">
            <v>Unlimited</v>
          </cell>
          <cell r="G848" t="str">
            <v>Up to</v>
          </cell>
          <cell r="H848">
            <v>1</v>
          </cell>
          <cell r="I848" t="str">
            <v>Mbps</v>
          </cell>
          <cell r="J848">
            <v>1</v>
          </cell>
          <cell r="P848" t="str">
            <v>KGS</v>
          </cell>
          <cell r="Q848" t="str">
            <v>?</v>
          </cell>
          <cell r="R848" t="str">
            <v>?</v>
          </cell>
          <cell r="S848">
            <v>260</v>
          </cell>
          <cell r="W848" t="str">
            <v>No</v>
          </cell>
          <cell r="X848" t="str">
            <v>No</v>
          </cell>
          <cell r="Y848" t="str">
            <v>No</v>
          </cell>
          <cell r="AA848" t="str">
            <v>Yes</v>
          </cell>
          <cell r="AC848">
            <v>48.8</v>
          </cell>
          <cell r="AD848">
            <v>5.33</v>
          </cell>
          <cell r="AE848">
            <v>18.7406538385946</v>
          </cell>
          <cell r="AF848">
            <v>23.002108620000001</v>
          </cell>
        </row>
        <row r="849">
          <cell r="C849" t="str">
            <v>Kyrgyzstan</v>
          </cell>
          <cell r="D849" t="str">
            <v>Saima Telecom [Kyrgyzstan]</v>
          </cell>
          <cell r="F849" t="str">
            <v>Unlimited</v>
          </cell>
          <cell r="G849" t="str">
            <v>Up to</v>
          </cell>
          <cell r="H849">
            <v>100</v>
          </cell>
          <cell r="I849" t="str">
            <v>Mbps</v>
          </cell>
          <cell r="J849">
            <v>100</v>
          </cell>
          <cell r="P849" t="str">
            <v>KGS</v>
          </cell>
          <cell r="Q849" t="str">
            <v>?</v>
          </cell>
          <cell r="R849" t="str">
            <v>?</v>
          </cell>
          <cell r="S849">
            <v>600</v>
          </cell>
          <cell r="W849" t="str">
            <v>No</v>
          </cell>
          <cell r="X849" t="str">
            <v>No</v>
          </cell>
          <cell r="Y849" t="str">
            <v>No</v>
          </cell>
          <cell r="AA849" t="str">
            <v>Yes</v>
          </cell>
          <cell r="AC849">
            <v>48.8</v>
          </cell>
          <cell r="AD849">
            <v>12.3</v>
          </cell>
          <cell r="AE849">
            <v>18.7406538385946</v>
          </cell>
          <cell r="AF849">
            <v>23.002108620000001</v>
          </cell>
        </row>
        <row r="850">
          <cell r="C850" t="str">
            <v>Kyrgyzstan</v>
          </cell>
          <cell r="D850" t="str">
            <v>Saima Telecom [Kyrgyzstan]</v>
          </cell>
          <cell r="F850" t="str">
            <v>Unlimited</v>
          </cell>
          <cell r="G850" t="str">
            <v>Up to</v>
          </cell>
          <cell r="H850">
            <v>100</v>
          </cell>
          <cell r="I850" t="str">
            <v>Mbps</v>
          </cell>
          <cell r="J850">
            <v>100</v>
          </cell>
          <cell r="P850" t="str">
            <v>KGS</v>
          </cell>
          <cell r="Q850" t="str">
            <v>?</v>
          </cell>
          <cell r="R850" t="str">
            <v>?</v>
          </cell>
          <cell r="S850">
            <v>1110</v>
          </cell>
          <cell r="W850" t="str">
            <v>No</v>
          </cell>
          <cell r="X850" t="str">
            <v>No</v>
          </cell>
          <cell r="Y850" t="str">
            <v>No</v>
          </cell>
          <cell r="AA850" t="str">
            <v>Yes</v>
          </cell>
          <cell r="AC850">
            <v>48.8</v>
          </cell>
          <cell r="AD850">
            <v>22.75</v>
          </cell>
          <cell r="AE850">
            <v>18.7406538385946</v>
          </cell>
          <cell r="AF850">
            <v>23.002108620000001</v>
          </cell>
        </row>
        <row r="851">
          <cell r="C851" t="str">
            <v>Kyrgyzstan</v>
          </cell>
          <cell r="D851" t="str">
            <v>Saima Telecom [Kyrgyzstan]</v>
          </cell>
          <cell r="F851" t="str">
            <v>Unlimited</v>
          </cell>
          <cell r="G851" t="str">
            <v>Up to</v>
          </cell>
          <cell r="H851">
            <v>100</v>
          </cell>
          <cell r="I851" t="str">
            <v>Mbps</v>
          </cell>
          <cell r="J851">
            <v>100</v>
          </cell>
          <cell r="P851" t="str">
            <v>KGS</v>
          </cell>
          <cell r="Q851" t="str">
            <v>?</v>
          </cell>
          <cell r="R851" t="str">
            <v>?</v>
          </cell>
          <cell r="S851">
            <v>2310</v>
          </cell>
          <cell r="W851" t="str">
            <v>No</v>
          </cell>
          <cell r="X851" t="str">
            <v>No</v>
          </cell>
          <cell r="Y851" t="str">
            <v>No</v>
          </cell>
          <cell r="AA851" t="str">
            <v>Yes</v>
          </cell>
          <cell r="AC851">
            <v>48.8</v>
          </cell>
          <cell r="AD851">
            <v>47.34</v>
          </cell>
          <cell r="AE851">
            <v>18.7406538385946</v>
          </cell>
          <cell r="AF851">
            <v>23.002108620000001</v>
          </cell>
        </row>
        <row r="852">
          <cell r="C852" t="str">
            <v>Lao P.D.R.</v>
          </cell>
          <cell r="D852" t="str">
            <v>Planet Online [Lao P.D.R.]</v>
          </cell>
          <cell r="E852" t="str">
            <v>WiMax</v>
          </cell>
          <cell r="F852" t="str">
            <v>Basic</v>
          </cell>
          <cell r="G852" t="str">
            <v>Up to</v>
          </cell>
          <cell r="H852">
            <v>10</v>
          </cell>
          <cell r="I852" t="str">
            <v>Mbps</v>
          </cell>
          <cell r="J852">
            <v>10</v>
          </cell>
          <cell r="M852">
            <v>5</v>
          </cell>
          <cell r="N852" t="str">
            <v>GB</v>
          </cell>
          <cell r="O852">
            <v>5</v>
          </cell>
          <cell r="P852" t="str">
            <v>LAK</v>
          </cell>
          <cell r="Q852">
            <v>100000</v>
          </cell>
          <cell r="R852">
            <v>1500000</v>
          </cell>
          <cell r="S852">
            <v>200000</v>
          </cell>
          <cell r="W852" t="str">
            <v>No</v>
          </cell>
          <cell r="X852" t="str">
            <v>No</v>
          </cell>
          <cell r="Y852" t="str">
            <v>No</v>
          </cell>
          <cell r="AA852" t="str">
            <v>?</v>
          </cell>
          <cell r="AC852">
            <v>7833</v>
          </cell>
          <cell r="AD852">
            <v>25.53</v>
          </cell>
          <cell r="AE852">
            <v>2533.22709849065</v>
          </cell>
          <cell r="AF852">
            <v>3928.563819</v>
          </cell>
        </row>
        <row r="853">
          <cell r="C853" t="str">
            <v>Lao P.D.R.</v>
          </cell>
          <cell r="D853" t="str">
            <v>Planet Online [Lao P.D.R.]</v>
          </cell>
          <cell r="E853" t="str">
            <v>WiMax</v>
          </cell>
          <cell r="F853" t="str">
            <v>Basic Plus</v>
          </cell>
          <cell r="G853" t="str">
            <v>Up to</v>
          </cell>
          <cell r="H853">
            <v>10</v>
          </cell>
          <cell r="I853" t="str">
            <v>Mbps</v>
          </cell>
          <cell r="J853">
            <v>10</v>
          </cell>
          <cell r="M853">
            <v>15</v>
          </cell>
          <cell r="N853" t="str">
            <v>GB</v>
          </cell>
          <cell r="O853">
            <v>15</v>
          </cell>
          <cell r="P853" t="str">
            <v>LAK</v>
          </cell>
          <cell r="Q853">
            <v>100000</v>
          </cell>
          <cell r="R853">
            <v>1500000</v>
          </cell>
          <cell r="S853">
            <v>400000</v>
          </cell>
          <cell r="W853" t="str">
            <v>No</v>
          </cell>
          <cell r="X853" t="str">
            <v>No</v>
          </cell>
          <cell r="Y853" t="str">
            <v>No</v>
          </cell>
          <cell r="AA853" t="str">
            <v>?</v>
          </cell>
          <cell r="AC853">
            <v>7833</v>
          </cell>
          <cell r="AD853">
            <v>51.07</v>
          </cell>
          <cell r="AE853">
            <v>2533.22709849065</v>
          </cell>
          <cell r="AF853">
            <v>3928.563819</v>
          </cell>
        </row>
        <row r="854">
          <cell r="C854" t="str">
            <v>Lao P.D.R.</v>
          </cell>
          <cell r="D854" t="str">
            <v>Planet Online [Lao P.D.R.]</v>
          </cell>
          <cell r="E854" t="str">
            <v>WiMax</v>
          </cell>
          <cell r="F854" t="str">
            <v>Pro</v>
          </cell>
          <cell r="G854" t="str">
            <v>Up to</v>
          </cell>
          <cell r="H854">
            <v>10</v>
          </cell>
          <cell r="I854" t="str">
            <v>Mbps</v>
          </cell>
          <cell r="J854">
            <v>10</v>
          </cell>
          <cell r="M854">
            <v>25</v>
          </cell>
          <cell r="N854" t="str">
            <v>GB</v>
          </cell>
          <cell r="O854">
            <v>25</v>
          </cell>
          <cell r="P854" t="str">
            <v>LAK</v>
          </cell>
          <cell r="Q854">
            <v>100000</v>
          </cell>
          <cell r="R854">
            <v>1500000</v>
          </cell>
          <cell r="S854">
            <v>600000</v>
          </cell>
          <cell r="W854" t="str">
            <v>No</v>
          </cell>
          <cell r="X854" t="str">
            <v>No</v>
          </cell>
          <cell r="Y854" t="str">
            <v>No</v>
          </cell>
          <cell r="AA854" t="str">
            <v>?</v>
          </cell>
          <cell r="AC854">
            <v>7833</v>
          </cell>
          <cell r="AD854">
            <v>76.599999999999994</v>
          </cell>
          <cell r="AE854">
            <v>2533.22709849065</v>
          </cell>
          <cell r="AF854">
            <v>3928.563819</v>
          </cell>
        </row>
        <row r="855">
          <cell r="C855" t="str">
            <v>Lao P.D.R.</v>
          </cell>
          <cell r="D855" t="str">
            <v>Planet Online [Lao P.D.R.]</v>
          </cell>
          <cell r="E855" t="str">
            <v>WiMax</v>
          </cell>
          <cell r="F855" t="str">
            <v>Pro Plus</v>
          </cell>
          <cell r="G855" t="str">
            <v>Up to</v>
          </cell>
          <cell r="H855">
            <v>10</v>
          </cell>
          <cell r="I855" t="str">
            <v>Mbps</v>
          </cell>
          <cell r="J855">
            <v>10</v>
          </cell>
          <cell r="M855">
            <v>40</v>
          </cell>
          <cell r="N855" t="str">
            <v>GB</v>
          </cell>
          <cell r="O855">
            <v>40</v>
          </cell>
          <cell r="P855" t="str">
            <v>LAK</v>
          </cell>
          <cell r="Q855">
            <v>100000</v>
          </cell>
          <cell r="R855">
            <v>1500000</v>
          </cell>
          <cell r="S855">
            <v>800000</v>
          </cell>
          <cell r="W855" t="str">
            <v>No</v>
          </cell>
          <cell r="X855" t="str">
            <v>No</v>
          </cell>
          <cell r="Y855" t="str">
            <v>No</v>
          </cell>
          <cell r="AA855" t="str">
            <v>?</v>
          </cell>
          <cell r="AC855">
            <v>7833</v>
          </cell>
          <cell r="AD855">
            <v>102.13</v>
          </cell>
          <cell r="AE855">
            <v>2533.22709849065</v>
          </cell>
          <cell r="AF855">
            <v>3928.563819</v>
          </cell>
        </row>
        <row r="856">
          <cell r="C856" t="str">
            <v>Lao P.D.R.</v>
          </cell>
          <cell r="D856" t="str">
            <v>Planet Online [Lao P.D.R.]</v>
          </cell>
          <cell r="E856" t="str">
            <v>WiMax</v>
          </cell>
          <cell r="F856" t="str">
            <v>SoHo</v>
          </cell>
          <cell r="G856" t="str">
            <v>Up to</v>
          </cell>
          <cell r="H856">
            <v>256</v>
          </cell>
          <cell r="I856" t="str">
            <v>Kbps</v>
          </cell>
          <cell r="J856">
            <v>0.25600000000000001</v>
          </cell>
          <cell r="M856" t="str">
            <v>Unlimited</v>
          </cell>
          <cell r="P856" t="str">
            <v>LAK</v>
          </cell>
          <cell r="Q856">
            <v>200000</v>
          </cell>
          <cell r="R856">
            <v>1500000</v>
          </cell>
          <cell r="S856">
            <v>150000</v>
          </cell>
          <cell r="W856" t="str">
            <v>No</v>
          </cell>
          <cell r="X856" t="str">
            <v>No</v>
          </cell>
          <cell r="Y856" t="str">
            <v>No</v>
          </cell>
          <cell r="AA856" t="str">
            <v>?</v>
          </cell>
          <cell r="AC856">
            <v>7833</v>
          </cell>
          <cell r="AD856">
            <v>19.149999999999999</v>
          </cell>
          <cell r="AE856">
            <v>2533.22709849065</v>
          </cell>
          <cell r="AF856">
            <v>3928.563819</v>
          </cell>
        </row>
        <row r="857">
          <cell r="C857" t="str">
            <v>Lao P.D.R.</v>
          </cell>
          <cell r="D857" t="str">
            <v>Planet Online [Lao P.D.R.]</v>
          </cell>
          <cell r="E857" t="str">
            <v>WiMax</v>
          </cell>
          <cell r="F857" t="str">
            <v>SoHo Pro</v>
          </cell>
          <cell r="G857" t="str">
            <v>Up to</v>
          </cell>
          <cell r="H857">
            <v>512</v>
          </cell>
          <cell r="I857" t="str">
            <v>Kbps</v>
          </cell>
          <cell r="J857">
            <v>0.51200000000000001</v>
          </cell>
          <cell r="M857" t="str">
            <v>Unlimited</v>
          </cell>
          <cell r="P857" t="str">
            <v>LAK</v>
          </cell>
          <cell r="Q857">
            <v>200000</v>
          </cell>
          <cell r="R857">
            <v>1500000</v>
          </cell>
          <cell r="S857">
            <v>350000</v>
          </cell>
          <cell r="W857" t="str">
            <v>No</v>
          </cell>
          <cell r="X857" t="str">
            <v>No</v>
          </cell>
          <cell r="Y857" t="str">
            <v>No</v>
          </cell>
          <cell r="AA857" t="str">
            <v>?</v>
          </cell>
          <cell r="AC857">
            <v>7833</v>
          </cell>
          <cell r="AD857">
            <v>44.68</v>
          </cell>
          <cell r="AE857">
            <v>2533.22709849065</v>
          </cell>
          <cell r="AF857">
            <v>3928.563819</v>
          </cell>
        </row>
        <row r="858">
          <cell r="C858" t="str">
            <v>Lao P.D.R.</v>
          </cell>
          <cell r="D858" t="str">
            <v>Planet Online [Lao P.D.R.]</v>
          </cell>
          <cell r="E858" t="str">
            <v>WiMax</v>
          </cell>
          <cell r="F858" t="str">
            <v>Biz</v>
          </cell>
          <cell r="G858" t="str">
            <v>Up to</v>
          </cell>
          <cell r="H858">
            <v>1</v>
          </cell>
          <cell r="I858" t="str">
            <v>Mbps</v>
          </cell>
          <cell r="J858">
            <v>1</v>
          </cell>
          <cell r="M858" t="str">
            <v>Unlimited</v>
          </cell>
          <cell r="P858" t="str">
            <v>LAK</v>
          </cell>
          <cell r="Q858">
            <v>100000</v>
          </cell>
          <cell r="R858">
            <v>1500000</v>
          </cell>
          <cell r="S858">
            <v>1000000</v>
          </cell>
          <cell r="W858" t="str">
            <v>No</v>
          </cell>
          <cell r="X858" t="str">
            <v>No</v>
          </cell>
          <cell r="Y858" t="str">
            <v>No</v>
          </cell>
          <cell r="AA858" t="str">
            <v>?</v>
          </cell>
          <cell r="AC858">
            <v>7833</v>
          </cell>
          <cell r="AD858">
            <v>127.67</v>
          </cell>
          <cell r="AE858">
            <v>2533.22709849065</v>
          </cell>
          <cell r="AF858">
            <v>3928.563819</v>
          </cell>
        </row>
        <row r="859">
          <cell r="C859" t="str">
            <v>Lao P.D.R.</v>
          </cell>
          <cell r="D859" t="str">
            <v>Planet Online [Lao P.D.R.]</v>
          </cell>
          <cell r="E859" t="str">
            <v>WiMax</v>
          </cell>
          <cell r="F859" t="str">
            <v>BizPro</v>
          </cell>
          <cell r="G859" t="str">
            <v>Up to</v>
          </cell>
          <cell r="H859">
            <v>2</v>
          </cell>
          <cell r="I859" t="str">
            <v>Mbps</v>
          </cell>
          <cell r="J859">
            <v>2</v>
          </cell>
          <cell r="M859" t="str">
            <v>Unlimited</v>
          </cell>
          <cell r="P859" t="str">
            <v>LAK</v>
          </cell>
          <cell r="Q859">
            <v>100000</v>
          </cell>
          <cell r="R859">
            <v>1500000</v>
          </cell>
          <cell r="S859">
            <v>2500000</v>
          </cell>
          <cell r="W859" t="str">
            <v>No</v>
          </cell>
          <cell r="X859" t="str">
            <v>No</v>
          </cell>
          <cell r="Y859" t="str">
            <v>No</v>
          </cell>
          <cell r="AA859" t="str">
            <v>?</v>
          </cell>
          <cell r="AC859">
            <v>7833</v>
          </cell>
          <cell r="AD859">
            <v>319.16000000000003</v>
          </cell>
          <cell r="AE859">
            <v>2533.22709849065</v>
          </cell>
          <cell r="AF859">
            <v>3928.563819</v>
          </cell>
        </row>
        <row r="860">
          <cell r="C860" t="str">
            <v>Lao P.D.R.</v>
          </cell>
          <cell r="D860" t="str">
            <v>Unitel [Lao P.D.R.]</v>
          </cell>
          <cell r="E860" t="str">
            <v>ADSL</v>
          </cell>
          <cell r="F860" t="str">
            <v>ADSL full package:512/256 Kbps</v>
          </cell>
          <cell r="H860">
            <v>512</v>
          </cell>
          <cell r="I860" t="str">
            <v>Kbps</v>
          </cell>
          <cell r="J860">
            <v>0.51200000000000001</v>
          </cell>
          <cell r="K860">
            <v>256</v>
          </cell>
          <cell r="L860" t="str">
            <v>Kbps</v>
          </cell>
          <cell r="P860" t="str">
            <v>LAK</v>
          </cell>
          <cell r="Q860">
            <v>0</v>
          </cell>
          <cell r="R860">
            <v>0</v>
          </cell>
          <cell r="S860">
            <v>220000</v>
          </cell>
          <cell r="V860">
            <v>1</v>
          </cell>
          <cell r="W860" t="str">
            <v>?</v>
          </cell>
          <cell r="X860" t="str">
            <v>No</v>
          </cell>
          <cell r="Y860" t="str">
            <v>?</v>
          </cell>
          <cell r="AA860" t="str">
            <v>?</v>
          </cell>
          <cell r="AC860">
            <v>7833</v>
          </cell>
          <cell r="AD860">
            <v>28.09</v>
          </cell>
          <cell r="AE860">
            <v>2533.22709849065</v>
          </cell>
          <cell r="AF860">
            <v>3928.563819</v>
          </cell>
        </row>
        <row r="861">
          <cell r="C861" t="str">
            <v>Lao P.D.R.</v>
          </cell>
          <cell r="D861" t="str">
            <v>Unitel [Lao P.D.R.]</v>
          </cell>
          <cell r="E861" t="str">
            <v>ADSL</v>
          </cell>
          <cell r="F861" t="str">
            <v>ADSL full package:512/256 Kbps</v>
          </cell>
          <cell r="H861">
            <v>512</v>
          </cell>
          <cell r="I861" t="str">
            <v>Kbps</v>
          </cell>
          <cell r="J861">
            <v>0.51200000000000001</v>
          </cell>
          <cell r="K861">
            <v>256</v>
          </cell>
          <cell r="L861" t="str">
            <v>Kbps</v>
          </cell>
          <cell r="P861" t="str">
            <v>LAK</v>
          </cell>
          <cell r="Q861">
            <v>0</v>
          </cell>
          <cell r="R861">
            <v>0</v>
          </cell>
          <cell r="S861">
            <v>195000</v>
          </cell>
          <cell r="V861">
            <v>6</v>
          </cell>
          <cell r="W861" t="str">
            <v>?</v>
          </cell>
          <cell r="X861" t="str">
            <v>No</v>
          </cell>
          <cell r="Y861" t="str">
            <v>?</v>
          </cell>
          <cell r="AA861" t="str">
            <v>?</v>
          </cell>
          <cell r="AC861">
            <v>7833</v>
          </cell>
          <cell r="AD861">
            <v>24.89</v>
          </cell>
          <cell r="AE861">
            <v>2533.22709849065</v>
          </cell>
          <cell r="AF861">
            <v>3928.563819</v>
          </cell>
        </row>
        <row r="862">
          <cell r="C862" t="str">
            <v>Lao P.D.R.</v>
          </cell>
          <cell r="D862" t="str">
            <v>Unitel [Lao P.D.R.]</v>
          </cell>
          <cell r="E862" t="str">
            <v>ADSL</v>
          </cell>
          <cell r="F862" t="str">
            <v>ADSL full package:512/256 Kbps</v>
          </cell>
          <cell r="H862">
            <v>512</v>
          </cell>
          <cell r="I862" t="str">
            <v>Kbps</v>
          </cell>
          <cell r="J862">
            <v>0.51200000000000001</v>
          </cell>
          <cell r="K862">
            <v>256</v>
          </cell>
          <cell r="L862" t="str">
            <v>Kbps</v>
          </cell>
          <cell r="P862" t="str">
            <v>LAK</v>
          </cell>
          <cell r="Q862">
            <v>0</v>
          </cell>
          <cell r="R862">
            <v>0</v>
          </cell>
          <cell r="S862">
            <v>170000</v>
          </cell>
          <cell r="V862">
            <v>12</v>
          </cell>
          <cell r="W862" t="str">
            <v>?</v>
          </cell>
          <cell r="X862" t="str">
            <v>No</v>
          </cell>
          <cell r="Y862" t="str">
            <v>?</v>
          </cell>
          <cell r="AA862" t="str">
            <v>?</v>
          </cell>
          <cell r="AC862">
            <v>7833</v>
          </cell>
          <cell r="AD862">
            <v>21.7</v>
          </cell>
          <cell r="AE862">
            <v>2533.22709849065</v>
          </cell>
          <cell r="AF862">
            <v>3928.563819</v>
          </cell>
        </row>
        <row r="863">
          <cell r="C863" t="str">
            <v>Lao P.D.R.</v>
          </cell>
          <cell r="D863" t="str">
            <v>Unitel [Lao P.D.R.]</v>
          </cell>
          <cell r="E863" t="str">
            <v>ADSL</v>
          </cell>
          <cell r="F863" t="str">
            <v>ADSL full package:1Mbps/512Kbps</v>
          </cell>
          <cell r="H863">
            <v>1</v>
          </cell>
          <cell r="I863" t="str">
            <v>Mbps</v>
          </cell>
          <cell r="J863">
            <v>1</v>
          </cell>
          <cell r="K863">
            <v>512</v>
          </cell>
          <cell r="L863" t="str">
            <v>Kbps</v>
          </cell>
          <cell r="P863" t="str">
            <v>LAK</v>
          </cell>
          <cell r="Q863">
            <v>0</v>
          </cell>
          <cell r="R863">
            <v>0</v>
          </cell>
          <cell r="S863">
            <v>350000</v>
          </cell>
          <cell r="V863">
            <v>1</v>
          </cell>
          <cell r="W863" t="str">
            <v>?</v>
          </cell>
          <cell r="X863" t="str">
            <v>No</v>
          </cell>
          <cell r="Y863" t="str">
            <v>?</v>
          </cell>
          <cell r="AA863" t="str">
            <v>?</v>
          </cell>
          <cell r="AC863">
            <v>7833</v>
          </cell>
          <cell r="AD863">
            <v>44.68</v>
          </cell>
          <cell r="AE863">
            <v>2533.22709849065</v>
          </cell>
          <cell r="AF863">
            <v>3928.563819</v>
          </cell>
        </row>
        <row r="864">
          <cell r="C864" t="str">
            <v>Lao P.D.R.</v>
          </cell>
          <cell r="D864" t="str">
            <v>Unitel [Lao P.D.R.]</v>
          </cell>
          <cell r="E864" t="str">
            <v>ADSL</v>
          </cell>
          <cell r="F864" t="str">
            <v>ADSL full package:1Mbps/512Kbps</v>
          </cell>
          <cell r="H864">
            <v>1</v>
          </cell>
          <cell r="I864" t="str">
            <v>Mbps</v>
          </cell>
          <cell r="J864">
            <v>1</v>
          </cell>
          <cell r="K864">
            <v>512</v>
          </cell>
          <cell r="L864" t="str">
            <v>Kbps</v>
          </cell>
          <cell r="P864" t="str">
            <v>LAK</v>
          </cell>
          <cell r="Q864">
            <v>0</v>
          </cell>
          <cell r="R864">
            <v>0</v>
          </cell>
          <cell r="S864">
            <v>300000</v>
          </cell>
          <cell r="V864">
            <v>6</v>
          </cell>
          <cell r="W864" t="str">
            <v>?</v>
          </cell>
          <cell r="X864" t="str">
            <v>No</v>
          </cell>
          <cell r="Y864" t="str">
            <v>?</v>
          </cell>
          <cell r="AA864" t="str">
            <v>?</v>
          </cell>
          <cell r="AC864">
            <v>7833</v>
          </cell>
          <cell r="AD864">
            <v>38.299999999999997</v>
          </cell>
          <cell r="AE864">
            <v>2533.22709849065</v>
          </cell>
          <cell r="AF864">
            <v>3928.563819</v>
          </cell>
        </row>
        <row r="865">
          <cell r="C865" t="str">
            <v>Lao P.D.R.</v>
          </cell>
          <cell r="D865" t="str">
            <v>Unitel [Lao P.D.R.]</v>
          </cell>
          <cell r="E865" t="str">
            <v>ADSL</v>
          </cell>
          <cell r="F865" t="str">
            <v>ADSL full package:1Mbps/512Kbps</v>
          </cell>
          <cell r="H865">
            <v>1</v>
          </cell>
          <cell r="I865" t="str">
            <v>Mbps</v>
          </cell>
          <cell r="J865">
            <v>1</v>
          </cell>
          <cell r="K865">
            <v>512</v>
          </cell>
          <cell r="L865" t="str">
            <v>Kbps</v>
          </cell>
          <cell r="P865" t="str">
            <v>LAK</v>
          </cell>
          <cell r="Q865">
            <v>0</v>
          </cell>
          <cell r="R865">
            <v>0</v>
          </cell>
          <cell r="S865">
            <v>250000</v>
          </cell>
          <cell r="V865">
            <v>12</v>
          </cell>
          <cell r="W865" t="str">
            <v>?</v>
          </cell>
          <cell r="X865" t="str">
            <v>No</v>
          </cell>
          <cell r="Y865" t="str">
            <v>?</v>
          </cell>
          <cell r="AA865" t="str">
            <v>?</v>
          </cell>
          <cell r="AC865">
            <v>7833</v>
          </cell>
          <cell r="AD865">
            <v>31.92</v>
          </cell>
          <cell r="AE865">
            <v>2533.22709849065</v>
          </cell>
          <cell r="AF865">
            <v>3928.563819</v>
          </cell>
        </row>
        <row r="866">
          <cell r="C866" t="str">
            <v>Lao P.D.R.</v>
          </cell>
          <cell r="D866" t="str">
            <v>Unitel [Lao P.D.R.]</v>
          </cell>
          <cell r="E866" t="str">
            <v>ADSL</v>
          </cell>
          <cell r="F866" t="str">
            <v>ADSL full package:1.5Mbps/1Mbps</v>
          </cell>
          <cell r="H866">
            <v>1.5</v>
          </cell>
          <cell r="I866" t="str">
            <v>Mbps</v>
          </cell>
          <cell r="J866">
            <v>1.5</v>
          </cell>
          <cell r="K866">
            <v>1</v>
          </cell>
          <cell r="L866" t="str">
            <v>Mbps</v>
          </cell>
          <cell r="P866" t="str">
            <v>LAK</v>
          </cell>
          <cell r="Q866">
            <v>0</v>
          </cell>
          <cell r="R866">
            <v>0</v>
          </cell>
          <cell r="S866">
            <v>550000</v>
          </cell>
          <cell r="V866">
            <v>1</v>
          </cell>
          <cell r="W866" t="str">
            <v>?</v>
          </cell>
          <cell r="X866" t="str">
            <v>No</v>
          </cell>
          <cell r="Y866" t="str">
            <v>?</v>
          </cell>
          <cell r="AA866" t="str">
            <v>?</v>
          </cell>
          <cell r="AC866">
            <v>7833</v>
          </cell>
          <cell r="AD866">
            <v>70.22</v>
          </cell>
          <cell r="AE866">
            <v>2533.22709849065</v>
          </cell>
          <cell r="AF866">
            <v>3928.563819</v>
          </cell>
        </row>
        <row r="867">
          <cell r="C867" t="str">
            <v>Lao P.D.R.</v>
          </cell>
          <cell r="D867" t="str">
            <v>Unitel [Lao P.D.R.]</v>
          </cell>
          <cell r="E867" t="str">
            <v>ADSL</v>
          </cell>
          <cell r="F867" t="str">
            <v>ADSL full package:1.5Mbps/1Mbps</v>
          </cell>
          <cell r="H867">
            <v>1.5</v>
          </cell>
          <cell r="I867" t="str">
            <v>Mbps</v>
          </cell>
          <cell r="J867">
            <v>1.5</v>
          </cell>
          <cell r="K867">
            <v>1</v>
          </cell>
          <cell r="L867" t="str">
            <v>Mbps</v>
          </cell>
          <cell r="P867" t="str">
            <v>LAK</v>
          </cell>
          <cell r="Q867">
            <v>0</v>
          </cell>
          <cell r="R867">
            <v>0</v>
          </cell>
          <cell r="S867">
            <v>500000</v>
          </cell>
          <cell r="V867">
            <v>6</v>
          </cell>
          <cell r="W867" t="str">
            <v>?</v>
          </cell>
          <cell r="X867" t="str">
            <v>No</v>
          </cell>
          <cell r="Y867" t="str">
            <v>?</v>
          </cell>
          <cell r="AA867" t="str">
            <v>?</v>
          </cell>
          <cell r="AC867">
            <v>7833</v>
          </cell>
          <cell r="AD867">
            <v>63.83</v>
          </cell>
          <cell r="AE867">
            <v>2533.22709849065</v>
          </cell>
          <cell r="AF867">
            <v>3928.563819</v>
          </cell>
        </row>
        <row r="868">
          <cell r="C868" t="str">
            <v>Lao P.D.R.</v>
          </cell>
          <cell r="D868" t="str">
            <v>Unitel [Lao P.D.R.]</v>
          </cell>
          <cell r="E868" t="str">
            <v>ADSL</v>
          </cell>
          <cell r="F868" t="str">
            <v>ADSL full package:1.5Mbps/1Mbps</v>
          </cell>
          <cell r="H868">
            <v>1.5</v>
          </cell>
          <cell r="I868" t="str">
            <v>Mbps</v>
          </cell>
          <cell r="J868">
            <v>1.5</v>
          </cell>
          <cell r="K868">
            <v>1</v>
          </cell>
          <cell r="L868" t="str">
            <v>Mbps</v>
          </cell>
          <cell r="P868" t="str">
            <v>LAK</v>
          </cell>
          <cell r="Q868">
            <v>0</v>
          </cell>
          <cell r="R868">
            <v>0</v>
          </cell>
          <cell r="S868">
            <v>450000</v>
          </cell>
          <cell r="V868">
            <v>12</v>
          </cell>
          <cell r="W868" t="str">
            <v>?</v>
          </cell>
          <cell r="X868" t="str">
            <v>No</v>
          </cell>
          <cell r="Y868" t="str">
            <v>?</v>
          </cell>
          <cell r="AA868" t="str">
            <v>?</v>
          </cell>
          <cell r="AC868">
            <v>7833</v>
          </cell>
          <cell r="AD868">
            <v>57.45</v>
          </cell>
          <cell r="AE868">
            <v>2533.22709849065</v>
          </cell>
          <cell r="AF868">
            <v>3928.563819</v>
          </cell>
        </row>
        <row r="869">
          <cell r="C869" t="str">
            <v>Lao P.D.R.</v>
          </cell>
          <cell r="D869" t="str">
            <v>Unitel [Lao P.D.R.]</v>
          </cell>
          <cell r="E869" t="str">
            <v>ADSL</v>
          </cell>
          <cell r="F869" t="str">
            <v>ADSL full package:2Mbps/1Mbps</v>
          </cell>
          <cell r="H869">
            <v>2</v>
          </cell>
          <cell r="I869" t="str">
            <v>Mbps</v>
          </cell>
          <cell r="J869">
            <v>2</v>
          </cell>
          <cell r="K869">
            <v>1</v>
          </cell>
          <cell r="L869" t="str">
            <v>Mbps</v>
          </cell>
          <cell r="P869" t="str">
            <v>LAK</v>
          </cell>
          <cell r="Q869">
            <v>0</v>
          </cell>
          <cell r="R869">
            <v>0</v>
          </cell>
          <cell r="S869">
            <v>680000</v>
          </cell>
          <cell r="V869">
            <v>1</v>
          </cell>
          <cell r="W869" t="str">
            <v>?</v>
          </cell>
          <cell r="X869" t="str">
            <v>No</v>
          </cell>
          <cell r="Y869" t="str">
            <v>?</v>
          </cell>
          <cell r="AA869" t="str">
            <v>?</v>
          </cell>
          <cell r="AC869">
            <v>7833</v>
          </cell>
          <cell r="AD869">
            <v>86.81</v>
          </cell>
          <cell r="AE869">
            <v>2533.22709849065</v>
          </cell>
          <cell r="AF869">
            <v>3928.563819</v>
          </cell>
        </row>
        <row r="870">
          <cell r="C870" t="str">
            <v>Lao P.D.R.</v>
          </cell>
          <cell r="D870" t="str">
            <v>Unitel [Lao P.D.R.]</v>
          </cell>
          <cell r="E870" t="str">
            <v>ADSL</v>
          </cell>
          <cell r="F870" t="str">
            <v>ADSL full package:2Mbps/1Mbps</v>
          </cell>
          <cell r="H870">
            <v>2</v>
          </cell>
          <cell r="I870" t="str">
            <v>Mbps</v>
          </cell>
          <cell r="J870">
            <v>2</v>
          </cell>
          <cell r="K870">
            <v>1</v>
          </cell>
          <cell r="L870" t="str">
            <v>Mbps</v>
          </cell>
          <cell r="P870" t="str">
            <v>LAK</v>
          </cell>
          <cell r="Q870">
            <v>0</v>
          </cell>
          <cell r="R870">
            <v>0</v>
          </cell>
          <cell r="S870">
            <v>640000</v>
          </cell>
          <cell r="V870">
            <v>6</v>
          </cell>
          <cell r="W870" t="str">
            <v>?</v>
          </cell>
          <cell r="X870" t="str">
            <v>No</v>
          </cell>
          <cell r="Y870" t="str">
            <v>?</v>
          </cell>
          <cell r="AA870" t="str">
            <v>?</v>
          </cell>
          <cell r="AC870">
            <v>7833</v>
          </cell>
          <cell r="AD870">
            <v>81.709999999999994</v>
          </cell>
          <cell r="AE870">
            <v>2533.22709849065</v>
          </cell>
          <cell r="AF870">
            <v>3928.563819</v>
          </cell>
        </row>
        <row r="871">
          <cell r="C871" t="str">
            <v>Lao P.D.R.</v>
          </cell>
          <cell r="D871" t="str">
            <v>Unitel [Lao P.D.R.]</v>
          </cell>
          <cell r="E871" t="str">
            <v>ADSL</v>
          </cell>
          <cell r="F871" t="str">
            <v>ADSL full package:2Mbps/1Mbps</v>
          </cell>
          <cell r="H871">
            <v>2</v>
          </cell>
          <cell r="I871" t="str">
            <v>Mbps</v>
          </cell>
          <cell r="J871">
            <v>2</v>
          </cell>
          <cell r="K871">
            <v>1</v>
          </cell>
          <cell r="L871" t="str">
            <v>Mbps</v>
          </cell>
          <cell r="P871" t="str">
            <v>LAK</v>
          </cell>
          <cell r="Q871">
            <v>0</v>
          </cell>
          <cell r="R871">
            <v>0</v>
          </cell>
          <cell r="S871">
            <v>600000</v>
          </cell>
          <cell r="V871">
            <v>12</v>
          </cell>
          <cell r="W871" t="str">
            <v>?</v>
          </cell>
          <cell r="X871" t="str">
            <v>No</v>
          </cell>
          <cell r="Y871" t="str">
            <v>?</v>
          </cell>
          <cell r="AA871" t="str">
            <v>?</v>
          </cell>
          <cell r="AC871">
            <v>7833</v>
          </cell>
          <cell r="AD871">
            <v>76.599999999999994</v>
          </cell>
          <cell r="AE871">
            <v>2533.22709849065</v>
          </cell>
          <cell r="AF871">
            <v>3928.563819</v>
          </cell>
        </row>
        <row r="872">
          <cell r="C872" t="str">
            <v>Lao P.D.R.</v>
          </cell>
          <cell r="D872" t="str">
            <v>Unitel [Lao P.D.R.]</v>
          </cell>
          <cell r="E872" t="str">
            <v>ADSL</v>
          </cell>
          <cell r="F872" t="str">
            <v>ADSL full package:4Mbps/1Mbps</v>
          </cell>
          <cell r="H872">
            <v>4</v>
          </cell>
          <cell r="I872" t="str">
            <v>Mbps</v>
          </cell>
          <cell r="J872">
            <v>4</v>
          </cell>
          <cell r="K872">
            <v>1</v>
          </cell>
          <cell r="L872" t="str">
            <v>Mbps</v>
          </cell>
          <cell r="P872" t="str">
            <v>LAK</v>
          </cell>
          <cell r="Q872">
            <v>0</v>
          </cell>
          <cell r="R872">
            <v>0</v>
          </cell>
          <cell r="S872">
            <v>1700000</v>
          </cell>
          <cell r="V872">
            <v>1</v>
          </cell>
          <cell r="W872" t="str">
            <v>?</v>
          </cell>
          <cell r="X872" t="str">
            <v>No</v>
          </cell>
          <cell r="Y872" t="str">
            <v>?</v>
          </cell>
          <cell r="AA872" t="str">
            <v>?</v>
          </cell>
          <cell r="AC872">
            <v>7833</v>
          </cell>
          <cell r="AD872">
            <v>217.03</v>
          </cell>
          <cell r="AE872">
            <v>2533.22709849065</v>
          </cell>
          <cell r="AF872">
            <v>3928.563819</v>
          </cell>
        </row>
        <row r="873">
          <cell r="C873" t="str">
            <v>Lao P.D.R.</v>
          </cell>
          <cell r="D873" t="str">
            <v>Unitel [Lao P.D.R.]</v>
          </cell>
          <cell r="E873" t="str">
            <v>ADSL</v>
          </cell>
          <cell r="F873" t="str">
            <v>ADSL full package:4Mbps/1Mbps</v>
          </cell>
          <cell r="H873">
            <v>4</v>
          </cell>
          <cell r="I873" t="str">
            <v>Mbps</v>
          </cell>
          <cell r="J873">
            <v>4</v>
          </cell>
          <cell r="K873">
            <v>1</v>
          </cell>
          <cell r="L873" t="str">
            <v>Mbps</v>
          </cell>
          <cell r="P873" t="str">
            <v>LAK</v>
          </cell>
          <cell r="Q873">
            <v>0</v>
          </cell>
          <cell r="R873">
            <v>0</v>
          </cell>
          <cell r="S873">
            <v>1600000</v>
          </cell>
          <cell r="V873">
            <v>6</v>
          </cell>
          <cell r="W873" t="str">
            <v>?</v>
          </cell>
          <cell r="X873" t="str">
            <v>No</v>
          </cell>
          <cell r="Y873" t="str">
            <v>?</v>
          </cell>
          <cell r="AA873" t="str">
            <v>?</v>
          </cell>
          <cell r="AC873">
            <v>7833</v>
          </cell>
          <cell r="AD873">
            <v>204.26</v>
          </cell>
          <cell r="AE873">
            <v>2533.22709849065</v>
          </cell>
          <cell r="AF873">
            <v>3928.563819</v>
          </cell>
        </row>
        <row r="874">
          <cell r="C874" t="str">
            <v>Lao P.D.R.</v>
          </cell>
          <cell r="D874" t="str">
            <v>Unitel [Lao P.D.R.]</v>
          </cell>
          <cell r="E874" t="str">
            <v>ADSL</v>
          </cell>
          <cell r="F874" t="str">
            <v>ADSL full package:4Mbps/1Mbps</v>
          </cell>
          <cell r="H874">
            <v>4</v>
          </cell>
          <cell r="I874" t="str">
            <v>Mbps</v>
          </cell>
          <cell r="J874">
            <v>4</v>
          </cell>
          <cell r="K874">
            <v>1</v>
          </cell>
          <cell r="L874" t="str">
            <v>Mbps</v>
          </cell>
          <cell r="P874" t="str">
            <v>LAK</v>
          </cell>
          <cell r="Q874">
            <v>0</v>
          </cell>
          <cell r="R874">
            <v>0</v>
          </cell>
          <cell r="S874">
            <v>1500000</v>
          </cell>
          <cell r="V874">
            <v>12</v>
          </cell>
          <cell r="W874" t="str">
            <v>?</v>
          </cell>
          <cell r="X874" t="str">
            <v>No</v>
          </cell>
          <cell r="Y874" t="str">
            <v>?</v>
          </cell>
          <cell r="AA874" t="str">
            <v>?</v>
          </cell>
          <cell r="AC874">
            <v>7833</v>
          </cell>
          <cell r="AD874">
            <v>191.5</v>
          </cell>
          <cell r="AE874">
            <v>2533.22709849065</v>
          </cell>
          <cell r="AF874">
            <v>3928.563819</v>
          </cell>
        </row>
        <row r="875">
          <cell r="C875" t="str">
            <v>Libya</v>
          </cell>
          <cell r="D875" t="str">
            <v>Libya Telecom &amp; Technology (LTT) [Libya]</v>
          </cell>
          <cell r="E875" t="str">
            <v>WiMax</v>
          </cell>
          <cell r="F875" t="str">
            <v>LIBYAMAX</v>
          </cell>
          <cell r="G875" t="str">
            <v>Up to</v>
          </cell>
          <cell r="H875">
            <v>2</v>
          </cell>
          <cell r="I875" t="str">
            <v>Mbps</v>
          </cell>
          <cell r="J875">
            <v>2</v>
          </cell>
          <cell r="M875">
            <v>15</v>
          </cell>
          <cell r="N875" t="str">
            <v>GB</v>
          </cell>
          <cell r="O875">
            <v>15</v>
          </cell>
          <cell r="P875" t="str">
            <v>LYD</v>
          </cell>
          <cell r="Q875" t="str">
            <v>?</v>
          </cell>
          <cell r="R875">
            <v>0</v>
          </cell>
          <cell r="S875">
            <v>30</v>
          </cell>
          <cell r="W875" t="str">
            <v>?</v>
          </cell>
          <cell r="X875" t="str">
            <v>No</v>
          </cell>
          <cell r="Y875" t="str">
            <v>?</v>
          </cell>
          <cell r="AA875" t="str">
            <v>?</v>
          </cell>
          <cell r="AC875">
            <v>1.24</v>
          </cell>
          <cell r="AD875">
            <v>24.19</v>
          </cell>
          <cell r="AE875">
            <v>0.61277309999999996</v>
          </cell>
          <cell r="AF875">
            <v>0</v>
          </cell>
        </row>
        <row r="876">
          <cell r="C876" t="str">
            <v>Libya</v>
          </cell>
          <cell r="D876" t="str">
            <v>Libya Telecom &amp; Technology (LTT) [Libya]</v>
          </cell>
          <cell r="E876" t="str">
            <v>ADSL</v>
          </cell>
          <cell r="F876" t="str">
            <v>LIBYAADSL</v>
          </cell>
          <cell r="H876">
            <v>512</v>
          </cell>
          <cell r="I876" t="str">
            <v>Kbps</v>
          </cell>
          <cell r="J876">
            <v>0.51200000000000001</v>
          </cell>
          <cell r="M876">
            <v>20</v>
          </cell>
          <cell r="N876" t="str">
            <v>GB</v>
          </cell>
          <cell r="O876">
            <v>20</v>
          </cell>
          <cell r="P876" t="str">
            <v>LYD</v>
          </cell>
          <cell r="Q876" t="str">
            <v>?</v>
          </cell>
          <cell r="R876">
            <v>0</v>
          </cell>
          <cell r="S876">
            <v>20</v>
          </cell>
          <cell r="W876" t="str">
            <v>?</v>
          </cell>
          <cell r="X876" t="str">
            <v>No</v>
          </cell>
          <cell r="Y876" t="str">
            <v>?</v>
          </cell>
          <cell r="AA876" t="str">
            <v>?</v>
          </cell>
          <cell r="AC876">
            <v>1.24</v>
          </cell>
          <cell r="AD876">
            <v>16.13</v>
          </cell>
          <cell r="AE876">
            <v>0.61277309999999996</v>
          </cell>
          <cell r="AF876">
            <v>0</v>
          </cell>
        </row>
        <row r="877">
          <cell r="C877" t="str">
            <v>Madagascar</v>
          </cell>
          <cell r="D877" t="str">
            <v>Blueline [Madagascar]</v>
          </cell>
          <cell r="E877" t="str">
            <v>WiMax</v>
          </cell>
          <cell r="F877" t="str">
            <v>Internet illimite 512Kbps</v>
          </cell>
          <cell r="H877">
            <v>512</v>
          </cell>
          <cell r="I877" t="str">
            <v>Kbps</v>
          </cell>
          <cell r="J877">
            <v>0.51200000000000001</v>
          </cell>
          <cell r="P877" t="str">
            <v>MGA</v>
          </cell>
          <cell r="Q877" t="str">
            <v>?</v>
          </cell>
          <cell r="R877">
            <v>99000</v>
          </cell>
          <cell r="S877">
            <v>109000</v>
          </cell>
          <cell r="V877">
            <v>12</v>
          </cell>
          <cell r="W877" t="str">
            <v>No</v>
          </cell>
          <cell r="X877" t="str">
            <v>No</v>
          </cell>
          <cell r="Y877" t="str">
            <v>No</v>
          </cell>
          <cell r="AA877" t="str">
            <v>Yes</v>
          </cell>
          <cell r="AC877">
            <v>2214.8798999999999</v>
          </cell>
          <cell r="AD877">
            <v>49.21</v>
          </cell>
          <cell r="AE877">
            <v>700.55832847953695</v>
          </cell>
          <cell r="AF877">
            <v>1020.407451</v>
          </cell>
        </row>
        <row r="878">
          <cell r="C878" t="str">
            <v>Madagascar</v>
          </cell>
          <cell r="D878" t="str">
            <v>Blueline [Madagascar]</v>
          </cell>
          <cell r="E878" t="str">
            <v>WiMax</v>
          </cell>
          <cell r="F878" t="str">
            <v>Internet illimite 1 Mbps</v>
          </cell>
          <cell r="H878">
            <v>1</v>
          </cell>
          <cell r="I878" t="str">
            <v>Mbps</v>
          </cell>
          <cell r="J878">
            <v>1</v>
          </cell>
          <cell r="P878" t="str">
            <v>MGA</v>
          </cell>
          <cell r="Q878" t="str">
            <v>?</v>
          </cell>
          <cell r="R878">
            <v>99000</v>
          </cell>
          <cell r="S878">
            <v>149000</v>
          </cell>
          <cell r="V878">
            <v>12</v>
          </cell>
          <cell r="W878" t="str">
            <v>No</v>
          </cell>
          <cell r="X878" t="str">
            <v>No</v>
          </cell>
          <cell r="Y878" t="str">
            <v>No</v>
          </cell>
          <cell r="AA878" t="str">
            <v>Yes</v>
          </cell>
          <cell r="AC878">
            <v>2214.8798999999999</v>
          </cell>
          <cell r="AD878">
            <v>67.27</v>
          </cell>
          <cell r="AE878">
            <v>700.55832847953695</v>
          </cell>
          <cell r="AF878">
            <v>1020.407451</v>
          </cell>
        </row>
        <row r="879">
          <cell r="C879" t="str">
            <v>Malaysia</v>
          </cell>
          <cell r="D879" t="str">
            <v>Maxis Communications [Malaysia]</v>
          </cell>
          <cell r="E879" t="str">
            <v>Fibre</v>
          </cell>
          <cell r="F879" t="str">
            <v>Home fibre internet</v>
          </cell>
          <cell r="H879">
            <v>10</v>
          </cell>
          <cell r="I879" t="str">
            <v>Mbps</v>
          </cell>
          <cell r="J879">
            <v>10</v>
          </cell>
          <cell r="M879" t="str">
            <v>Unlimited</v>
          </cell>
          <cell r="P879" t="str">
            <v>MYR</v>
          </cell>
          <cell r="Q879">
            <v>0</v>
          </cell>
          <cell r="R879">
            <v>0</v>
          </cell>
          <cell r="S879">
            <v>148</v>
          </cell>
          <cell r="V879">
            <v>24</v>
          </cell>
          <cell r="W879" t="str">
            <v>No</v>
          </cell>
          <cell r="X879" t="str">
            <v>No</v>
          </cell>
          <cell r="Y879" t="str">
            <v>Yes</v>
          </cell>
          <cell r="Z879" t="str">
            <v>Free calls to Maxis lines</v>
          </cell>
          <cell r="AA879" t="str">
            <v>?</v>
          </cell>
          <cell r="AC879">
            <v>3.26</v>
          </cell>
          <cell r="AD879">
            <v>45.4</v>
          </cell>
          <cell r="AE879">
            <v>1.4447896675752001</v>
          </cell>
          <cell r="AF879">
            <v>1.902657367</v>
          </cell>
        </row>
        <row r="880">
          <cell r="C880" t="str">
            <v>Malaysia</v>
          </cell>
          <cell r="D880" t="str">
            <v>Maxis Communications [Malaysia]</v>
          </cell>
          <cell r="E880" t="str">
            <v>Fibre</v>
          </cell>
          <cell r="F880" t="str">
            <v>Home fibre internet</v>
          </cell>
          <cell r="H880">
            <v>20</v>
          </cell>
          <cell r="I880" t="str">
            <v>Mbps</v>
          </cell>
          <cell r="J880">
            <v>20</v>
          </cell>
          <cell r="M880" t="str">
            <v>Unlimited</v>
          </cell>
          <cell r="P880" t="str">
            <v>MYR</v>
          </cell>
          <cell r="Q880">
            <v>0</v>
          </cell>
          <cell r="R880">
            <v>0</v>
          </cell>
          <cell r="S880">
            <v>198</v>
          </cell>
          <cell r="V880">
            <v>24</v>
          </cell>
          <cell r="W880" t="str">
            <v>No</v>
          </cell>
          <cell r="X880" t="str">
            <v>No</v>
          </cell>
          <cell r="Y880" t="str">
            <v>Yes</v>
          </cell>
          <cell r="Z880" t="str">
            <v>Free calls to Maxis lines</v>
          </cell>
          <cell r="AA880" t="str">
            <v>?</v>
          </cell>
          <cell r="AC880">
            <v>3.26</v>
          </cell>
          <cell r="AD880">
            <v>60.74</v>
          </cell>
          <cell r="AE880">
            <v>1.4447896675752001</v>
          </cell>
          <cell r="AF880">
            <v>1.902657367</v>
          </cell>
        </row>
        <row r="881">
          <cell r="C881" t="str">
            <v>Malaysia</v>
          </cell>
          <cell r="D881" t="str">
            <v>Maxis Communications [Malaysia]</v>
          </cell>
          <cell r="E881" t="str">
            <v>Fibre</v>
          </cell>
          <cell r="F881" t="str">
            <v>Home fibre internet</v>
          </cell>
          <cell r="H881">
            <v>30</v>
          </cell>
          <cell r="I881" t="str">
            <v>Mbps</v>
          </cell>
          <cell r="J881">
            <v>30</v>
          </cell>
          <cell r="M881" t="str">
            <v>Unlimited</v>
          </cell>
          <cell r="P881" t="str">
            <v>MYR</v>
          </cell>
          <cell r="Q881">
            <v>0</v>
          </cell>
          <cell r="R881">
            <v>0</v>
          </cell>
          <cell r="S881">
            <v>248</v>
          </cell>
          <cell r="V881">
            <v>24</v>
          </cell>
          <cell r="W881" t="str">
            <v>No</v>
          </cell>
          <cell r="X881" t="str">
            <v>No</v>
          </cell>
          <cell r="Y881" t="str">
            <v>Yes</v>
          </cell>
          <cell r="Z881" t="str">
            <v>Free calls to Maxis lines</v>
          </cell>
          <cell r="AA881" t="str">
            <v>?</v>
          </cell>
          <cell r="AC881">
            <v>3.26</v>
          </cell>
          <cell r="AD881">
            <v>76.069999999999993</v>
          </cell>
          <cell r="AE881">
            <v>1.4447896675752001</v>
          </cell>
          <cell r="AF881">
            <v>1.902657367</v>
          </cell>
        </row>
        <row r="882">
          <cell r="C882" t="str">
            <v>Malaysia</v>
          </cell>
          <cell r="D882" t="str">
            <v>Maxis Communications [Malaysia]</v>
          </cell>
          <cell r="E882" t="str">
            <v>Fibre</v>
          </cell>
          <cell r="F882" t="str">
            <v>Home wired internet</v>
          </cell>
          <cell r="H882">
            <v>1</v>
          </cell>
          <cell r="I882" t="str">
            <v>Mbps</v>
          </cell>
          <cell r="J882">
            <v>1</v>
          </cell>
          <cell r="M882" t="str">
            <v>Unlimited</v>
          </cell>
          <cell r="P882" t="str">
            <v>MYR</v>
          </cell>
          <cell r="Q882">
            <v>100</v>
          </cell>
          <cell r="R882">
            <v>0</v>
          </cell>
          <cell r="S882">
            <v>78</v>
          </cell>
          <cell r="V882">
            <v>12</v>
          </cell>
          <cell r="W882" t="str">
            <v>No</v>
          </cell>
          <cell r="X882" t="str">
            <v>No</v>
          </cell>
          <cell r="Y882" t="str">
            <v>Yes</v>
          </cell>
          <cell r="AA882" t="str">
            <v>?</v>
          </cell>
          <cell r="AC882">
            <v>3.26</v>
          </cell>
          <cell r="AD882">
            <v>23.93</v>
          </cell>
          <cell r="AE882">
            <v>1.4447896675752001</v>
          </cell>
          <cell r="AF882">
            <v>1.902657367</v>
          </cell>
        </row>
        <row r="883">
          <cell r="C883" t="str">
            <v>Malaysia</v>
          </cell>
          <cell r="D883" t="str">
            <v>Maxis Communications [Malaysia]</v>
          </cell>
          <cell r="E883" t="str">
            <v>Fibre</v>
          </cell>
          <cell r="F883" t="str">
            <v>Home wired internet</v>
          </cell>
          <cell r="H883">
            <v>2</v>
          </cell>
          <cell r="I883" t="str">
            <v>Mbps</v>
          </cell>
          <cell r="J883">
            <v>2</v>
          </cell>
          <cell r="M883" t="str">
            <v>Unlimited</v>
          </cell>
          <cell r="P883" t="str">
            <v>MYR</v>
          </cell>
          <cell r="Q883">
            <v>100</v>
          </cell>
          <cell r="R883">
            <v>0</v>
          </cell>
          <cell r="S883">
            <v>98</v>
          </cell>
          <cell r="V883">
            <v>12</v>
          </cell>
          <cell r="W883" t="str">
            <v>No</v>
          </cell>
          <cell r="X883" t="str">
            <v>No</v>
          </cell>
          <cell r="Y883" t="str">
            <v>Yes</v>
          </cell>
          <cell r="AA883" t="str">
            <v>?</v>
          </cell>
          <cell r="AC883">
            <v>3.26</v>
          </cell>
          <cell r="AD883">
            <v>30.06</v>
          </cell>
          <cell r="AE883">
            <v>1.4447896675752001</v>
          </cell>
          <cell r="AF883">
            <v>1.902657367</v>
          </cell>
        </row>
        <row r="884">
          <cell r="C884" t="str">
            <v>Malaysia</v>
          </cell>
          <cell r="D884" t="str">
            <v>Maxis Communications [Malaysia]</v>
          </cell>
          <cell r="E884" t="str">
            <v>Fibre</v>
          </cell>
          <cell r="F884" t="str">
            <v>Home wired internet / Office</v>
          </cell>
          <cell r="H884">
            <v>1</v>
          </cell>
          <cell r="I884" t="str">
            <v>Mbps</v>
          </cell>
          <cell r="J884">
            <v>1</v>
          </cell>
          <cell r="M884" t="str">
            <v>Unlimited</v>
          </cell>
          <cell r="P884" t="str">
            <v>MYR</v>
          </cell>
          <cell r="Q884">
            <v>100</v>
          </cell>
          <cell r="R884">
            <v>0</v>
          </cell>
          <cell r="S884">
            <v>150</v>
          </cell>
          <cell r="V884">
            <v>18</v>
          </cell>
          <cell r="W884" t="str">
            <v>No</v>
          </cell>
          <cell r="X884" t="str">
            <v>No</v>
          </cell>
          <cell r="Y884" t="str">
            <v>Yes</v>
          </cell>
          <cell r="AA884" t="str">
            <v>?</v>
          </cell>
          <cell r="AC884">
            <v>3.26</v>
          </cell>
          <cell r="AD884">
            <v>46.01</v>
          </cell>
          <cell r="AE884">
            <v>1.4447896675752001</v>
          </cell>
          <cell r="AF884">
            <v>1.902657367</v>
          </cell>
        </row>
        <row r="885">
          <cell r="C885" t="str">
            <v>Malaysia</v>
          </cell>
          <cell r="D885" t="str">
            <v>Telekom Malaysia [Malaysia]</v>
          </cell>
          <cell r="E885" t="str">
            <v>ADSL</v>
          </cell>
          <cell r="F885" t="str">
            <v>Streamyx:Standard with modem</v>
          </cell>
          <cell r="H885">
            <v>512</v>
          </cell>
          <cell r="I885" t="str">
            <v>Kbps</v>
          </cell>
          <cell r="J885">
            <v>0.51200000000000001</v>
          </cell>
          <cell r="K885">
            <v>256</v>
          </cell>
          <cell r="L885" t="str">
            <v>Kbps</v>
          </cell>
          <cell r="P885" t="str">
            <v>MYR</v>
          </cell>
          <cell r="Q885">
            <v>75</v>
          </cell>
          <cell r="R885">
            <v>0</v>
          </cell>
          <cell r="S885">
            <v>77</v>
          </cell>
          <cell r="V885">
            <v>12</v>
          </cell>
          <cell r="W885" t="str">
            <v>Yes</v>
          </cell>
          <cell r="X885" t="str">
            <v>No</v>
          </cell>
          <cell r="Y885" t="str">
            <v>No</v>
          </cell>
          <cell r="AA885" t="str">
            <v>?</v>
          </cell>
          <cell r="AC885">
            <v>3.26</v>
          </cell>
          <cell r="AD885">
            <v>23.62</v>
          </cell>
          <cell r="AE885">
            <v>1.4447896675752001</v>
          </cell>
          <cell r="AF885">
            <v>1.902657367</v>
          </cell>
        </row>
        <row r="886">
          <cell r="C886" t="str">
            <v>Malaysia</v>
          </cell>
          <cell r="D886" t="str">
            <v>Telekom Malaysia [Malaysia]</v>
          </cell>
          <cell r="E886" t="str">
            <v>ADSL</v>
          </cell>
          <cell r="F886" t="str">
            <v>Streamyx:Standard with modem</v>
          </cell>
          <cell r="H886">
            <v>1</v>
          </cell>
          <cell r="I886" t="str">
            <v>Mbps</v>
          </cell>
          <cell r="J886">
            <v>1</v>
          </cell>
          <cell r="K886">
            <v>384</v>
          </cell>
          <cell r="L886" t="str">
            <v>Kbps</v>
          </cell>
          <cell r="P886" t="str">
            <v>MYR</v>
          </cell>
          <cell r="Q886">
            <v>75</v>
          </cell>
          <cell r="R886">
            <v>0</v>
          </cell>
          <cell r="S886">
            <v>99</v>
          </cell>
          <cell r="V886">
            <v>12</v>
          </cell>
          <cell r="W886" t="str">
            <v>Yes</v>
          </cell>
          <cell r="X886" t="str">
            <v>No</v>
          </cell>
          <cell r="Y886" t="str">
            <v>No</v>
          </cell>
          <cell r="AA886" t="str">
            <v>?</v>
          </cell>
          <cell r="AC886">
            <v>3.26</v>
          </cell>
          <cell r="AD886">
            <v>30.37</v>
          </cell>
          <cell r="AE886">
            <v>1.4447896675752001</v>
          </cell>
          <cell r="AF886">
            <v>1.902657367</v>
          </cell>
        </row>
        <row r="887">
          <cell r="C887" t="str">
            <v>Malaysia</v>
          </cell>
          <cell r="D887" t="str">
            <v>Telekom Malaysia [Malaysia]</v>
          </cell>
          <cell r="E887" t="str">
            <v>ADSL</v>
          </cell>
          <cell r="F887" t="str">
            <v>Streamyx:Standard with modem</v>
          </cell>
          <cell r="H887">
            <v>2</v>
          </cell>
          <cell r="I887" t="str">
            <v>Mbps</v>
          </cell>
          <cell r="J887">
            <v>2</v>
          </cell>
          <cell r="K887">
            <v>384</v>
          </cell>
          <cell r="L887" t="str">
            <v>Kbps</v>
          </cell>
          <cell r="P887" t="str">
            <v>MYR</v>
          </cell>
          <cell r="Q887">
            <v>75</v>
          </cell>
          <cell r="R887">
            <v>0</v>
          </cell>
          <cell r="S887">
            <v>188</v>
          </cell>
          <cell r="V887">
            <v>12</v>
          </cell>
          <cell r="W887" t="str">
            <v>Yes</v>
          </cell>
          <cell r="X887" t="str">
            <v>No</v>
          </cell>
          <cell r="Y887" t="str">
            <v>No</v>
          </cell>
          <cell r="AA887" t="str">
            <v>?</v>
          </cell>
          <cell r="AC887">
            <v>3.26</v>
          </cell>
          <cell r="AD887">
            <v>57.67</v>
          </cell>
          <cell r="AE887">
            <v>1.4447896675752001</v>
          </cell>
          <cell r="AF887">
            <v>1.902657367</v>
          </cell>
        </row>
        <row r="888">
          <cell r="C888" t="str">
            <v>Malaysia</v>
          </cell>
          <cell r="D888" t="str">
            <v>Telekom Malaysia [Malaysia]</v>
          </cell>
          <cell r="E888" t="str">
            <v>ADSL</v>
          </cell>
          <cell r="F888" t="str">
            <v>Streamyx:Standard with modem</v>
          </cell>
          <cell r="H888">
            <v>4</v>
          </cell>
          <cell r="I888" t="str">
            <v>Mbps</v>
          </cell>
          <cell r="J888">
            <v>4</v>
          </cell>
          <cell r="K888">
            <v>512</v>
          </cell>
          <cell r="L888" t="str">
            <v>Kbps</v>
          </cell>
          <cell r="P888" t="str">
            <v>MYR</v>
          </cell>
          <cell r="Q888">
            <v>75</v>
          </cell>
          <cell r="R888">
            <v>0</v>
          </cell>
          <cell r="S888">
            <v>268</v>
          </cell>
          <cell r="V888">
            <v>12</v>
          </cell>
          <cell r="W888" t="str">
            <v>Yes</v>
          </cell>
          <cell r="X888" t="str">
            <v>No</v>
          </cell>
          <cell r="Y888" t="str">
            <v>No</v>
          </cell>
          <cell r="AA888" t="str">
            <v>?</v>
          </cell>
          <cell r="AC888">
            <v>3.26</v>
          </cell>
          <cell r="AD888">
            <v>82.21</v>
          </cell>
          <cell r="AE888">
            <v>1.4447896675752001</v>
          </cell>
          <cell r="AF888">
            <v>1.902657367</v>
          </cell>
        </row>
        <row r="889">
          <cell r="C889" t="str">
            <v>Malaysia</v>
          </cell>
          <cell r="D889" t="str">
            <v>Telekom Malaysia [Malaysia]</v>
          </cell>
          <cell r="E889" t="str">
            <v>Fibre</v>
          </cell>
          <cell r="F889" t="str">
            <v>VIP 20</v>
          </cell>
          <cell r="H889">
            <v>20</v>
          </cell>
          <cell r="I889" t="str">
            <v>Mbps</v>
          </cell>
          <cell r="J889">
            <v>20</v>
          </cell>
          <cell r="K889">
            <v>20</v>
          </cell>
          <cell r="L889" t="str">
            <v>Mbps</v>
          </cell>
          <cell r="M889" t="str">
            <v>Unlimited</v>
          </cell>
          <cell r="P889" t="str">
            <v>MYR</v>
          </cell>
          <cell r="Q889">
            <v>0</v>
          </cell>
          <cell r="R889">
            <v>0</v>
          </cell>
          <cell r="S889">
            <v>249</v>
          </cell>
          <cell r="T889">
            <v>0</v>
          </cell>
          <cell r="U889">
            <v>1</v>
          </cell>
          <cell r="V889">
            <v>24</v>
          </cell>
          <cell r="W889" t="str">
            <v>No</v>
          </cell>
          <cell r="X889" t="str">
            <v>Yes</v>
          </cell>
          <cell r="Y889" t="str">
            <v>Yes</v>
          </cell>
          <cell r="AA889" t="str">
            <v>?</v>
          </cell>
          <cell r="AC889">
            <v>3.26</v>
          </cell>
          <cell r="AD889">
            <v>76.38</v>
          </cell>
          <cell r="AE889">
            <v>1.4447896675752001</v>
          </cell>
          <cell r="AF889">
            <v>1.902657367</v>
          </cell>
        </row>
        <row r="890">
          <cell r="C890" t="str">
            <v>Malaysia</v>
          </cell>
          <cell r="D890" t="str">
            <v>Telekom Malaysia [Malaysia]</v>
          </cell>
          <cell r="E890" t="str">
            <v>Fibre</v>
          </cell>
          <cell r="F890" t="str">
            <v>VIP 10</v>
          </cell>
          <cell r="H890">
            <v>10</v>
          </cell>
          <cell r="I890" t="str">
            <v>Mbps</v>
          </cell>
          <cell r="J890">
            <v>10</v>
          </cell>
          <cell r="K890">
            <v>10</v>
          </cell>
          <cell r="L890" t="str">
            <v>Mbps</v>
          </cell>
          <cell r="M890" t="str">
            <v>Unlimited</v>
          </cell>
          <cell r="P890" t="str">
            <v>MYR</v>
          </cell>
          <cell r="Q890">
            <v>0</v>
          </cell>
          <cell r="R890">
            <v>0</v>
          </cell>
          <cell r="S890">
            <v>199</v>
          </cell>
          <cell r="T890">
            <v>0</v>
          </cell>
          <cell r="U890">
            <v>1</v>
          </cell>
          <cell r="V890">
            <v>24</v>
          </cell>
          <cell r="W890" t="str">
            <v>No</v>
          </cell>
          <cell r="X890" t="str">
            <v>Yes</v>
          </cell>
          <cell r="Y890" t="str">
            <v>Yes</v>
          </cell>
          <cell r="AA890" t="str">
            <v>?</v>
          </cell>
          <cell r="AC890">
            <v>3.26</v>
          </cell>
          <cell r="AD890">
            <v>61.04</v>
          </cell>
          <cell r="AE890">
            <v>1.4447896675752001</v>
          </cell>
          <cell r="AF890">
            <v>1.902657367</v>
          </cell>
        </row>
        <row r="891">
          <cell r="C891" t="str">
            <v>Malaysia</v>
          </cell>
          <cell r="D891" t="str">
            <v>Telekom Malaysia [Malaysia]</v>
          </cell>
          <cell r="E891" t="str">
            <v>Fibre</v>
          </cell>
          <cell r="F891" t="str">
            <v>VIP 5</v>
          </cell>
          <cell r="H891">
            <v>5</v>
          </cell>
          <cell r="I891" t="str">
            <v>Mbps</v>
          </cell>
          <cell r="J891">
            <v>5</v>
          </cell>
          <cell r="K891">
            <v>5</v>
          </cell>
          <cell r="L891" t="str">
            <v>Mbps</v>
          </cell>
          <cell r="M891" t="str">
            <v>Unlimited</v>
          </cell>
          <cell r="P891" t="str">
            <v>MYR</v>
          </cell>
          <cell r="Q891">
            <v>0</v>
          </cell>
          <cell r="R891">
            <v>0</v>
          </cell>
          <cell r="S891">
            <v>149</v>
          </cell>
          <cell r="T891">
            <v>0</v>
          </cell>
          <cell r="U891">
            <v>1</v>
          </cell>
          <cell r="V891">
            <v>24</v>
          </cell>
          <cell r="W891" t="str">
            <v>No</v>
          </cell>
          <cell r="X891" t="str">
            <v>Yes</v>
          </cell>
          <cell r="Y891" t="str">
            <v>Yes</v>
          </cell>
          <cell r="AA891" t="str">
            <v>?</v>
          </cell>
          <cell r="AC891">
            <v>3.26</v>
          </cell>
          <cell r="AD891">
            <v>45.71</v>
          </cell>
          <cell r="AE891">
            <v>1.4447896675752001</v>
          </cell>
          <cell r="AF891">
            <v>1.902657367</v>
          </cell>
        </row>
        <row r="892">
          <cell r="C892" t="str">
            <v>Malaysia</v>
          </cell>
          <cell r="D892" t="str">
            <v>Time [Malaysia]</v>
          </cell>
          <cell r="E892" t="str">
            <v>ADSL</v>
          </cell>
          <cell r="F892" t="str">
            <v>2M</v>
          </cell>
          <cell r="G892" t="str">
            <v>Up to</v>
          </cell>
          <cell r="H892">
            <v>2</v>
          </cell>
          <cell r="I892" t="str">
            <v>Mbps</v>
          </cell>
          <cell r="J892">
            <v>2</v>
          </cell>
          <cell r="K892">
            <v>2</v>
          </cell>
          <cell r="L892" t="str">
            <v>Mbps</v>
          </cell>
          <cell r="P892" t="str">
            <v>MYR</v>
          </cell>
          <cell r="Q892">
            <v>150</v>
          </cell>
          <cell r="R892" t="str">
            <v>?</v>
          </cell>
          <cell r="S892">
            <v>119</v>
          </cell>
          <cell r="V892">
            <v>12</v>
          </cell>
          <cell r="W892" t="str">
            <v>Yes</v>
          </cell>
          <cell r="X892" t="str">
            <v>No</v>
          </cell>
          <cell r="Y892" t="str">
            <v>No</v>
          </cell>
          <cell r="AA892" t="str">
            <v>?</v>
          </cell>
          <cell r="AC892">
            <v>3.26</v>
          </cell>
          <cell r="AD892">
            <v>36.5</v>
          </cell>
          <cell r="AE892">
            <v>1.4447896675752001</v>
          </cell>
          <cell r="AF892">
            <v>1.902657367</v>
          </cell>
        </row>
        <row r="893">
          <cell r="C893" t="str">
            <v>Malaysia</v>
          </cell>
          <cell r="D893" t="str">
            <v>Time [Malaysia]</v>
          </cell>
          <cell r="E893" t="str">
            <v>ADSL</v>
          </cell>
          <cell r="F893" t="str">
            <v>6M</v>
          </cell>
          <cell r="G893" t="str">
            <v>Up to</v>
          </cell>
          <cell r="H893">
            <v>6</v>
          </cell>
          <cell r="I893" t="str">
            <v>Mbps</v>
          </cell>
          <cell r="J893">
            <v>6</v>
          </cell>
          <cell r="K893">
            <v>2</v>
          </cell>
          <cell r="L893" t="str">
            <v>Mbps</v>
          </cell>
          <cell r="P893" t="str">
            <v>MYR</v>
          </cell>
          <cell r="Q893">
            <v>150</v>
          </cell>
          <cell r="R893" t="str">
            <v>?</v>
          </cell>
          <cell r="S893">
            <v>159</v>
          </cell>
          <cell r="V893">
            <v>12</v>
          </cell>
          <cell r="W893" t="str">
            <v>Yes</v>
          </cell>
          <cell r="X893" t="str">
            <v>No</v>
          </cell>
          <cell r="Y893" t="str">
            <v>No</v>
          </cell>
          <cell r="AA893" t="str">
            <v>?</v>
          </cell>
          <cell r="AC893">
            <v>3.26</v>
          </cell>
          <cell r="AD893">
            <v>48.77</v>
          </cell>
          <cell r="AE893">
            <v>1.4447896675752001</v>
          </cell>
          <cell r="AF893">
            <v>1.902657367</v>
          </cell>
        </row>
        <row r="894">
          <cell r="C894" t="str">
            <v>Malaysia</v>
          </cell>
          <cell r="D894" t="str">
            <v>Time [Malaysia]</v>
          </cell>
          <cell r="E894" t="str">
            <v>ADSL</v>
          </cell>
          <cell r="F894" t="str">
            <v>12M</v>
          </cell>
          <cell r="G894" t="str">
            <v>Up to</v>
          </cell>
          <cell r="H894">
            <v>12</v>
          </cell>
          <cell r="I894" t="str">
            <v>Mbps</v>
          </cell>
          <cell r="J894">
            <v>12</v>
          </cell>
          <cell r="K894">
            <v>2</v>
          </cell>
          <cell r="L894" t="str">
            <v>Mbps</v>
          </cell>
          <cell r="P894" t="str">
            <v>MYR</v>
          </cell>
          <cell r="Q894">
            <v>150</v>
          </cell>
          <cell r="R894" t="str">
            <v>?</v>
          </cell>
          <cell r="S894">
            <v>219</v>
          </cell>
          <cell r="V894">
            <v>12</v>
          </cell>
          <cell r="W894" t="str">
            <v>Yes</v>
          </cell>
          <cell r="X894" t="str">
            <v>No</v>
          </cell>
          <cell r="Y894" t="str">
            <v>No</v>
          </cell>
          <cell r="AA894" t="str">
            <v>?</v>
          </cell>
          <cell r="AC894">
            <v>3.26</v>
          </cell>
          <cell r="AD894">
            <v>67.180000000000007</v>
          </cell>
          <cell r="AE894">
            <v>1.4447896675752001</v>
          </cell>
          <cell r="AF894">
            <v>1.902657367</v>
          </cell>
        </row>
        <row r="895">
          <cell r="C895" t="str">
            <v>Malaysia</v>
          </cell>
          <cell r="D895" t="str">
            <v>Time [Malaysia]</v>
          </cell>
          <cell r="E895" t="str">
            <v>FTTH</v>
          </cell>
          <cell r="F895" t="str">
            <v>100 Mbps Home Broadband</v>
          </cell>
          <cell r="H895">
            <v>100</v>
          </cell>
          <cell r="I895" t="str">
            <v>Mbps</v>
          </cell>
          <cell r="J895">
            <v>100</v>
          </cell>
          <cell r="M895">
            <v>100</v>
          </cell>
          <cell r="N895" t="str">
            <v>GB</v>
          </cell>
          <cell r="O895">
            <v>100</v>
          </cell>
          <cell r="P895" t="str">
            <v>MYR</v>
          </cell>
          <cell r="Q895">
            <v>0</v>
          </cell>
          <cell r="R895">
            <v>0</v>
          </cell>
          <cell r="S895">
            <v>179</v>
          </cell>
          <cell r="W895" t="str">
            <v>No</v>
          </cell>
          <cell r="X895" t="str">
            <v>No</v>
          </cell>
          <cell r="Y895" t="str">
            <v>Yes</v>
          </cell>
          <cell r="AA895" t="str">
            <v>?</v>
          </cell>
          <cell r="AC895">
            <v>3.26</v>
          </cell>
          <cell r="AD895">
            <v>54.91</v>
          </cell>
          <cell r="AE895">
            <v>1.4447896675752001</v>
          </cell>
          <cell r="AF895">
            <v>1.902657367</v>
          </cell>
        </row>
        <row r="896">
          <cell r="C896" t="str">
            <v>Malaysia</v>
          </cell>
          <cell r="D896" t="str">
            <v>Time [Malaysia]</v>
          </cell>
          <cell r="E896" t="str">
            <v>FTTH</v>
          </cell>
          <cell r="F896" t="str">
            <v>Unlimited Home Broadband</v>
          </cell>
          <cell r="H896">
            <v>8</v>
          </cell>
          <cell r="I896" t="str">
            <v>Mbps</v>
          </cell>
          <cell r="J896">
            <v>8</v>
          </cell>
          <cell r="M896" t="str">
            <v>Unlimited</v>
          </cell>
          <cell r="P896" t="str">
            <v>MYR</v>
          </cell>
          <cell r="Q896">
            <v>0</v>
          </cell>
          <cell r="R896">
            <v>0</v>
          </cell>
          <cell r="S896">
            <v>129</v>
          </cell>
          <cell r="W896" t="str">
            <v>No</v>
          </cell>
          <cell r="X896" t="str">
            <v>No</v>
          </cell>
          <cell r="Y896" t="str">
            <v>Yes</v>
          </cell>
          <cell r="AA896" t="str">
            <v>?</v>
          </cell>
          <cell r="AC896">
            <v>3.26</v>
          </cell>
          <cell r="AD896">
            <v>39.57</v>
          </cell>
          <cell r="AE896">
            <v>1.4447896675752001</v>
          </cell>
          <cell r="AF896">
            <v>1.902657367</v>
          </cell>
        </row>
        <row r="897">
          <cell r="C897" t="str">
            <v>Malaysia</v>
          </cell>
          <cell r="D897" t="str">
            <v>Time [Malaysia]</v>
          </cell>
          <cell r="E897" t="str">
            <v>FTTH</v>
          </cell>
          <cell r="F897" t="str">
            <v>Unlimited Home Broadband</v>
          </cell>
          <cell r="H897">
            <v>15</v>
          </cell>
          <cell r="I897" t="str">
            <v>Mbps</v>
          </cell>
          <cell r="J897">
            <v>15</v>
          </cell>
          <cell r="M897" t="str">
            <v>Unlimited</v>
          </cell>
          <cell r="P897" t="str">
            <v>MYR</v>
          </cell>
          <cell r="Q897">
            <v>0</v>
          </cell>
          <cell r="R897">
            <v>0</v>
          </cell>
          <cell r="S897">
            <v>179</v>
          </cell>
          <cell r="W897" t="str">
            <v>No</v>
          </cell>
          <cell r="X897" t="str">
            <v>No</v>
          </cell>
          <cell r="Y897" t="str">
            <v>Yes</v>
          </cell>
          <cell r="AA897" t="str">
            <v>?</v>
          </cell>
          <cell r="AC897">
            <v>3.26</v>
          </cell>
          <cell r="AD897">
            <v>54.91</v>
          </cell>
          <cell r="AE897">
            <v>1.4447896675752001</v>
          </cell>
          <cell r="AF897">
            <v>1.902657367</v>
          </cell>
        </row>
        <row r="898">
          <cell r="C898" t="str">
            <v>Malaysia</v>
          </cell>
          <cell r="D898" t="str">
            <v>Time [Malaysia]</v>
          </cell>
          <cell r="E898" t="str">
            <v>FTTH</v>
          </cell>
          <cell r="F898" t="str">
            <v>Unlimited Home Broadband</v>
          </cell>
          <cell r="H898">
            <v>30</v>
          </cell>
          <cell r="I898" t="str">
            <v>Mbps</v>
          </cell>
          <cell r="J898">
            <v>30</v>
          </cell>
          <cell r="M898" t="str">
            <v>Unlimited</v>
          </cell>
          <cell r="P898" t="str">
            <v>MYR</v>
          </cell>
          <cell r="Q898">
            <v>0</v>
          </cell>
          <cell r="R898">
            <v>0</v>
          </cell>
          <cell r="S898">
            <v>259</v>
          </cell>
          <cell r="W898" t="str">
            <v>No</v>
          </cell>
          <cell r="X898" t="str">
            <v>No</v>
          </cell>
          <cell r="Y898" t="str">
            <v>Yes</v>
          </cell>
          <cell r="AA898" t="str">
            <v>?</v>
          </cell>
          <cell r="AC898">
            <v>3.26</v>
          </cell>
          <cell r="AD898">
            <v>79.45</v>
          </cell>
          <cell r="AE898">
            <v>1.4447896675752001</v>
          </cell>
          <cell r="AF898">
            <v>1.902657367</v>
          </cell>
        </row>
        <row r="899">
          <cell r="C899" t="str">
            <v>Malaysia</v>
          </cell>
          <cell r="D899" t="str">
            <v>Time [Malaysia]</v>
          </cell>
          <cell r="E899" t="str">
            <v>FTTH</v>
          </cell>
          <cell r="F899" t="str">
            <v>Unlimited Home Broadband</v>
          </cell>
          <cell r="H899">
            <v>50</v>
          </cell>
          <cell r="I899" t="str">
            <v>Mbps</v>
          </cell>
          <cell r="J899">
            <v>50</v>
          </cell>
          <cell r="M899" t="str">
            <v>Unlimited</v>
          </cell>
          <cell r="P899" t="str">
            <v>MYR</v>
          </cell>
          <cell r="Q899">
            <v>0</v>
          </cell>
          <cell r="R899">
            <v>0</v>
          </cell>
          <cell r="S899">
            <v>399</v>
          </cell>
          <cell r="W899" t="str">
            <v>No</v>
          </cell>
          <cell r="X899" t="str">
            <v>No</v>
          </cell>
          <cell r="Y899" t="str">
            <v>Yes</v>
          </cell>
          <cell r="AA899" t="str">
            <v>?</v>
          </cell>
          <cell r="AC899">
            <v>3.26</v>
          </cell>
          <cell r="AD899">
            <v>122.39</v>
          </cell>
          <cell r="AE899">
            <v>1.4447896675752001</v>
          </cell>
          <cell r="AF899">
            <v>1.902657367</v>
          </cell>
        </row>
        <row r="900">
          <cell r="C900" t="str">
            <v>Mali</v>
          </cell>
          <cell r="D900" t="str">
            <v>Afribone [Mali]</v>
          </cell>
          <cell r="F900" t="str">
            <v>For Individuals</v>
          </cell>
          <cell r="G900" t="str">
            <v>Up to</v>
          </cell>
          <cell r="H900">
            <v>512</v>
          </cell>
          <cell r="I900" t="str">
            <v>Kbps</v>
          </cell>
          <cell r="J900">
            <v>0.51200000000000001</v>
          </cell>
          <cell r="P900" t="str">
            <v>XOF</v>
          </cell>
          <cell r="Q900">
            <v>25000</v>
          </cell>
          <cell r="R900">
            <v>59000</v>
          </cell>
          <cell r="S900">
            <v>30000</v>
          </cell>
          <cell r="W900" t="str">
            <v>?</v>
          </cell>
          <cell r="X900" t="str">
            <v>No</v>
          </cell>
          <cell r="Y900" t="str">
            <v>No</v>
          </cell>
          <cell r="AA900" t="str">
            <v>No</v>
          </cell>
          <cell r="AC900">
            <v>485.93</v>
          </cell>
          <cell r="AD900">
            <v>61.74</v>
          </cell>
          <cell r="AE900">
            <v>218.365411544756</v>
          </cell>
          <cell r="AF900">
            <v>296.53917410000003</v>
          </cell>
        </row>
        <row r="901">
          <cell r="C901" t="str">
            <v>Mali</v>
          </cell>
          <cell r="D901" t="str">
            <v>Afribone [Mali]</v>
          </cell>
          <cell r="F901" t="str">
            <v>For Individuals</v>
          </cell>
          <cell r="G901" t="str">
            <v>Up to</v>
          </cell>
          <cell r="H901">
            <v>512</v>
          </cell>
          <cell r="I901" t="str">
            <v>Kbps</v>
          </cell>
          <cell r="J901">
            <v>0.51200000000000001</v>
          </cell>
          <cell r="P901" t="str">
            <v>XOF</v>
          </cell>
          <cell r="Q901">
            <v>25000</v>
          </cell>
          <cell r="R901">
            <v>59000</v>
          </cell>
          <cell r="S901">
            <v>21675</v>
          </cell>
          <cell r="V901">
            <v>3</v>
          </cell>
          <cell r="W901" t="str">
            <v>?</v>
          </cell>
          <cell r="X901" t="str">
            <v>No</v>
          </cell>
          <cell r="Y901" t="str">
            <v>No</v>
          </cell>
          <cell r="AA901" t="str">
            <v>No</v>
          </cell>
          <cell r="AC901">
            <v>485.93</v>
          </cell>
          <cell r="AD901">
            <v>44.61</v>
          </cell>
          <cell r="AE901">
            <v>218.365411544756</v>
          </cell>
          <cell r="AF901">
            <v>296.53917410000003</v>
          </cell>
        </row>
        <row r="902">
          <cell r="C902" t="str">
            <v>Mali</v>
          </cell>
          <cell r="D902" t="str">
            <v>Afribone [Mali]</v>
          </cell>
          <cell r="F902" t="str">
            <v>For Individuals</v>
          </cell>
          <cell r="G902" t="str">
            <v>Up to</v>
          </cell>
          <cell r="H902">
            <v>512</v>
          </cell>
          <cell r="I902" t="str">
            <v>Kbps</v>
          </cell>
          <cell r="J902">
            <v>0.51200000000000001</v>
          </cell>
          <cell r="P902" t="str">
            <v>XOF</v>
          </cell>
          <cell r="Q902">
            <v>25000</v>
          </cell>
          <cell r="R902">
            <v>59000</v>
          </cell>
          <cell r="S902">
            <v>26900</v>
          </cell>
          <cell r="V902">
            <v>6</v>
          </cell>
          <cell r="W902" t="str">
            <v>?</v>
          </cell>
          <cell r="X902" t="str">
            <v>No</v>
          </cell>
          <cell r="Y902" t="str">
            <v>No</v>
          </cell>
          <cell r="AA902" t="str">
            <v>No</v>
          </cell>
          <cell r="AC902">
            <v>485.93</v>
          </cell>
          <cell r="AD902">
            <v>55.36</v>
          </cell>
          <cell r="AE902">
            <v>218.365411544756</v>
          </cell>
          <cell r="AF902">
            <v>296.53917410000003</v>
          </cell>
        </row>
        <row r="903">
          <cell r="C903" t="str">
            <v>Mali</v>
          </cell>
          <cell r="D903" t="str">
            <v>Afribone [Mali]</v>
          </cell>
          <cell r="F903" t="str">
            <v>For Individuals</v>
          </cell>
          <cell r="G903" t="str">
            <v>Up to</v>
          </cell>
          <cell r="H903">
            <v>512</v>
          </cell>
          <cell r="I903" t="str">
            <v>Kbps</v>
          </cell>
          <cell r="J903">
            <v>0.51200000000000001</v>
          </cell>
          <cell r="P903" t="str">
            <v>XOF</v>
          </cell>
          <cell r="Q903">
            <v>25000</v>
          </cell>
          <cell r="R903">
            <v>59000</v>
          </cell>
          <cell r="S903">
            <v>22000</v>
          </cell>
          <cell r="V903">
            <v>12</v>
          </cell>
          <cell r="W903" t="str">
            <v>?</v>
          </cell>
          <cell r="X903" t="str">
            <v>No</v>
          </cell>
          <cell r="Y903" t="str">
            <v>No</v>
          </cell>
          <cell r="AA903" t="str">
            <v>No</v>
          </cell>
          <cell r="AC903">
            <v>485.93</v>
          </cell>
          <cell r="AD903">
            <v>45.27</v>
          </cell>
          <cell r="AE903">
            <v>218.365411544756</v>
          </cell>
          <cell r="AF903">
            <v>296.53917410000003</v>
          </cell>
        </row>
        <row r="904">
          <cell r="C904" t="str">
            <v>Mali</v>
          </cell>
          <cell r="D904" t="str">
            <v>Orange Mali [Mali]</v>
          </cell>
          <cell r="E904" t="str">
            <v>WiMax</v>
          </cell>
          <cell r="F904" t="str">
            <v>Internet Instense</v>
          </cell>
          <cell r="H904">
            <v>384</v>
          </cell>
          <cell r="I904" t="str">
            <v>Kbps</v>
          </cell>
          <cell r="J904">
            <v>0.38400000000000001</v>
          </cell>
          <cell r="P904" t="str">
            <v>XOF</v>
          </cell>
          <cell r="Q904">
            <v>49000</v>
          </cell>
          <cell r="R904" t="str">
            <v>?</v>
          </cell>
          <cell r="S904">
            <v>36000</v>
          </cell>
          <cell r="V904">
            <v>1</v>
          </cell>
          <cell r="W904" t="str">
            <v>No</v>
          </cell>
          <cell r="X904" t="str">
            <v>No</v>
          </cell>
          <cell r="Y904" t="str">
            <v>Yes</v>
          </cell>
          <cell r="Z904">
            <v>420</v>
          </cell>
          <cell r="AA904" t="str">
            <v>Yes</v>
          </cell>
          <cell r="AC904">
            <v>485.93</v>
          </cell>
          <cell r="AD904">
            <v>74.08</v>
          </cell>
          <cell r="AE904">
            <v>218.365411544756</v>
          </cell>
          <cell r="AF904">
            <v>296.53917410000003</v>
          </cell>
        </row>
        <row r="905">
          <cell r="C905" t="str">
            <v>Mali</v>
          </cell>
          <cell r="D905" t="str">
            <v>Orange Mali [Mali]</v>
          </cell>
          <cell r="E905" t="str">
            <v>WiMax</v>
          </cell>
          <cell r="F905" t="str">
            <v>Internet Instense</v>
          </cell>
          <cell r="H905">
            <v>384</v>
          </cell>
          <cell r="I905" t="str">
            <v>Kbps</v>
          </cell>
          <cell r="J905">
            <v>0.38400000000000001</v>
          </cell>
          <cell r="P905" t="str">
            <v>XOF</v>
          </cell>
          <cell r="Q905">
            <v>49000</v>
          </cell>
          <cell r="R905" t="str">
            <v>?</v>
          </cell>
          <cell r="S905">
            <v>33000</v>
          </cell>
          <cell r="V905">
            <v>3</v>
          </cell>
          <cell r="W905" t="str">
            <v>No</v>
          </cell>
          <cell r="X905" t="str">
            <v>No</v>
          </cell>
          <cell r="Y905" t="str">
            <v>Yes</v>
          </cell>
          <cell r="Z905">
            <v>420</v>
          </cell>
          <cell r="AA905" t="str">
            <v>Yes</v>
          </cell>
          <cell r="AC905">
            <v>485.93</v>
          </cell>
          <cell r="AD905">
            <v>67.91</v>
          </cell>
          <cell r="AE905">
            <v>218.365411544756</v>
          </cell>
          <cell r="AF905">
            <v>296.53917410000003</v>
          </cell>
        </row>
        <row r="906">
          <cell r="C906" t="str">
            <v>Mali</v>
          </cell>
          <cell r="D906" t="str">
            <v>Orange Mali [Mali]</v>
          </cell>
          <cell r="E906" t="str">
            <v>WiMax</v>
          </cell>
          <cell r="F906" t="str">
            <v>Internet Instense</v>
          </cell>
          <cell r="H906">
            <v>384</v>
          </cell>
          <cell r="I906" t="str">
            <v>Kbps</v>
          </cell>
          <cell r="J906">
            <v>0.38400000000000001</v>
          </cell>
          <cell r="P906" t="str">
            <v>XOF</v>
          </cell>
          <cell r="Q906">
            <v>49000</v>
          </cell>
          <cell r="R906" t="str">
            <v>?</v>
          </cell>
          <cell r="S906">
            <v>30000</v>
          </cell>
          <cell r="V906">
            <v>6</v>
          </cell>
          <cell r="W906" t="str">
            <v>No</v>
          </cell>
          <cell r="X906" t="str">
            <v>No</v>
          </cell>
          <cell r="Y906" t="str">
            <v>Yes</v>
          </cell>
          <cell r="Z906">
            <v>420</v>
          </cell>
          <cell r="AA906" t="str">
            <v>Yes</v>
          </cell>
          <cell r="AC906">
            <v>485.93</v>
          </cell>
          <cell r="AD906">
            <v>61.74</v>
          </cell>
          <cell r="AE906">
            <v>218.365411544756</v>
          </cell>
          <cell r="AF906">
            <v>296.53917410000003</v>
          </cell>
        </row>
        <row r="907">
          <cell r="C907" t="str">
            <v>Mali</v>
          </cell>
          <cell r="D907" t="str">
            <v>Orange Mali [Mali]</v>
          </cell>
          <cell r="E907" t="str">
            <v>WiMax</v>
          </cell>
          <cell r="F907" t="str">
            <v>Internet Instense</v>
          </cell>
          <cell r="H907">
            <v>384</v>
          </cell>
          <cell r="I907" t="str">
            <v>Kbps</v>
          </cell>
          <cell r="J907">
            <v>0.38400000000000001</v>
          </cell>
          <cell r="P907" t="str">
            <v>XOF</v>
          </cell>
          <cell r="Q907">
            <v>0</v>
          </cell>
          <cell r="R907" t="str">
            <v>?</v>
          </cell>
          <cell r="S907">
            <v>27000</v>
          </cell>
          <cell r="V907">
            <v>12</v>
          </cell>
          <cell r="W907" t="str">
            <v>No</v>
          </cell>
          <cell r="X907" t="str">
            <v>No</v>
          </cell>
          <cell r="Y907" t="str">
            <v>Yes</v>
          </cell>
          <cell r="Z907">
            <v>420</v>
          </cell>
          <cell r="AA907" t="str">
            <v>Yes</v>
          </cell>
          <cell r="AC907">
            <v>485.93</v>
          </cell>
          <cell r="AD907">
            <v>55.56</v>
          </cell>
          <cell r="AE907">
            <v>218.365411544756</v>
          </cell>
          <cell r="AF907">
            <v>296.53917410000003</v>
          </cell>
        </row>
        <row r="908">
          <cell r="C908" t="str">
            <v>Mali</v>
          </cell>
          <cell r="D908" t="str">
            <v>Orange Mali [Mali]</v>
          </cell>
          <cell r="E908" t="str">
            <v>WiMax</v>
          </cell>
          <cell r="F908" t="str">
            <v>Internet Confort</v>
          </cell>
          <cell r="H908">
            <v>256</v>
          </cell>
          <cell r="I908" t="str">
            <v>Kbps</v>
          </cell>
          <cell r="J908">
            <v>0.25600000000000001</v>
          </cell>
          <cell r="P908" t="str">
            <v>XOF</v>
          </cell>
          <cell r="Q908">
            <v>49000</v>
          </cell>
          <cell r="R908" t="str">
            <v>?</v>
          </cell>
          <cell r="S908">
            <v>33000</v>
          </cell>
          <cell r="V908">
            <v>1</v>
          </cell>
          <cell r="W908" t="str">
            <v>No</v>
          </cell>
          <cell r="X908" t="str">
            <v>No</v>
          </cell>
          <cell r="Y908" t="str">
            <v>Yes</v>
          </cell>
          <cell r="Z908">
            <v>360</v>
          </cell>
          <cell r="AA908" t="str">
            <v>Yes</v>
          </cell>
          <cell r="AC908">
            <v>485.93</v>
          </cell>
          <cell r="AD908">
            <v>67.91</v>
          </cell>
          <cell r="AE908">
            <v>218.365411544756</v>
          </cell>
          <cell r="AF908">
            <v>296.53917410000003</v>
          </cell>
        </row>
        <row r="909">
          <cell r="C909" t="str">
            <v>Mali</v>
          </cell>
          <cell r="D909" t="str">
            <v>Orange Mali [Mali]</v>
          </cell>
          <cell r="E909" t="str">
            <v>WiMax</v>
          </cell>
          <cell r="F909" t="str">
            <v>Internet Confort</v>
          </cell>
          <cell r="H909">
            <v>256</v>
          </cell>
          <cell r="I909" t="str">
            <v>Kbps</v>
          </cell>
          <cell r="J909">
            <v>0.25600000000000001</v>
          </cell>
          <cell r="P909" t="str">
            <v>XOF</v>
          </cell>
          <cell r="Q909">
            <v>49000</v>
          </cell>
          <cell r="R909" t="str">
            <v>?</v>
          </cell>
          <cell r="S909">
            <v>30000</v>
          </cell>
          <cell r="V909">
            <v>3</v>
          </cell>
          <cell r="W909" t="str">
            <v>No</v>
          </cell>
          <cell r="X909" t="str">
            <v>No</v>
          </cell>
          <cell r="Y909" t="str">
            <v>Yes</v>
          </cell>
          <cell r="Z909">
            <v>360</v>
          </cell>
          <cell r="AA909" t="str">
            <v>Yes</v>
          </cell>
          <cell r="AC909">
            <v>485.93</v>
          </cell>
          <cell r="AD909">
            <v>61.74</v>
          </cell>
          <cell r="AE909">
            <v>218.365411544756</v>
          </cell>
          <cell r="AF909">
            <v>296.53917410000003</v>
          </cell>
        </row>
        <row r="910">
          <cell r="C910" t="str">
            <v>Mali</v>
          </cell>
          <cell r="D910" t="str">
            <v>Orange Mali [Mali]</v>
          </cell>
          <cell r="E910" t="str">
            <v>WiMax</v>
          </cell>
          <cell r="F910" t="str">
            <v>Internet Confort</v>
          </cell>
          <cell r="H910">
            <v>256</v>
          </cell>
          <cell r="I910" t="str">
            <v>Kbps</v>
          </cell>
          <cell r="J910">
            <v>0.25600000000000001</v>
          </cell>
          <cell r="P910" t="str">
            <v>XOF</v>
          </cell>
          <cell r="Q910">
            <v>49000</v>
          </cell>
          <cell r="R910" t="str">
            <v>?</v>
          </cell>
          <cell r="S910">
            <v>25000</v>
          </cell>
          <cell r="V910">
            <v>6</v>
          </cell>
          <cell r="W910" t="str">
            <v>No</v>
          </cell>
          <cell r="X910" t="str">
            <v>No</v>
          </cell>
          <cell r="Y910" t="str">
            <v>Yes</v>
          </cell>
          <cell r="Z910">
            <v>360</v>
          </cell>
          <cell r="AA910" t="str">
            <v>Yes</v>
          </cell>
          <cell r="AC910">
            <v>485.93</v>
          </cell>
          <cell r="AD910">
            <v>51.45</v>
          </cell>
          <cell r="AE910">
            <v>218.365411544756</v>
          </cell>
          <cell r="AF910">
            <v>296.53917410000003</v>
          </cell>
        </row>
        <row r="911">
          <cell r="C911" t="str">
            <v>Mali</v>
          </cell>
          <cell r="D911" t="str">
            <v>Orange Mali [Mali]</v>
          </cell>
          <cell r="E911" t="str">
            <v>WiMax</v>
          </cell>
          <cell r="F911" t="str">
            <v>Internet Confort</v>
          </cell>
          <cell r="H911">
            <v>256</v>
          </cell>
          <cell r="I911" t="str">
            <v>Kbps</v>
          </cell>
          <cell r="J911">
            <v>0.25600000000000001</v>
          </cell>
          <cell r="P911" t="str">
            <v>XOF</v>
          </cell>
          <cell r="Q911">
            <v>0</v>
          </cell>
          <cell r="R911" t="str">
            <v>?</v>
          </cell>
          <cell r="S911">
            <v>22000</v>
          </cell>
          <cell r="V911">
            <v>12</v>
          </cell>
          <cell r="W911" t="str">
            <v>No</v>
          </cell>
          <cell r="X911" t="str">
            <v>No</v>
          </cell>
          <cell r="Y911" t="str">
            <v>Yes</v>
          </cell>
          <cell r="Z911">
            <v>360</v>
          </cell>
          <cell r="AA911" t="str">
            <v>Yes</v>
          </cell>
          <cell r="AC911">
            <v>485.93</v>
          </cell>
          <cell r="AD911">
            <v>45.27</v>
          </cell>
          <cell r="AE911">
            <v>218.365411544756</v>
          </cell>
          <cell r="AF911">
            <v>296.53917410000003</v>
          </cell>
        </row>
        <row r="912">
          <cell r="C912" t="str">
            <v>Mexico</v>
          </cell>
          <cell r="D912" t="str">
            <v>Cablevision [Mexico]</v>
          </cell>
          <cell r="E912" t="str">
            <v>Cable</v>
          </cell>
          <cell r="F912" t="str">
            <v>Super Fast</v>
          </cell>
          <cell r="H912">
            <v>100</v>
          </cell>
          <cell r="I912" t="str">
            <v>Mbps</v>
          </cell>
          <cell r="J912">
            <v>100</v>
          </cell>
          <cell r="P912" t="str">
            <v>MXN</v>
          </cell>
          <cell r="Q912" t="str">
            <v>?</v>
          </cell>
          <cell r="R912">
            <v>0</v>
          </cell>
          <cell r="S912">
            <v>1499</v>
          </cell>
          <cell r="W912" t="str">
            <v>No</v>
          </cell>
          <cell r="X912" t="str">
            <v>No</v>
          </cell>
          <cell r="Y912" t="str">
            <v>No</v>
          </cell>
          <cell r="AA912" t="str">
            <v>Yes</v>
          </cell>
          <cell r="AC912">
            <v>13.2</v>
          </cell>
          <cell r="AD912">
            <v>113.56</v>
          </cell>
          <cell r="AE912">
            <v>7.811248237</v>
          </cell>
          <cell r="AF912">
            <v>7.6677173119999997</v>
          </cell>
        </row>
        <row r="913">
          <cell r="C913" t="str">
            <v>Mexico</v>
          </cell>
          <cell r="D913" t="str">
            <v>Cablevision [Mexico]</v>
          </cell>
          <cell r="E913" t="str">
            <v>Cable</v>
          </cell>
          <cell r="F913" t="str">
            <v>Super Fast</v>
          </cell>
          <cell r="H913">
            <v>50</v>
          </cell>
          <cell r="I913" t="str">
            <v>Mbps</v>
          </cell>
          <cell r="J913">
            <v>50</v>
          </cell>
          <cell r="P913" t="str">
            <v>MXN</v>
          </cell>
          <cell r="Q913" t="str">
            <v>?</v>
          </cell>
          <cell r="R913">
            <v>0</v>
          </cell>
          <cell r="S913">
            <v>999</v>
          </cell>
          <cell r="W913" t="str">
            <v>No</v>
          </cell>
          <cell r="X913" t="str">
            <v>No</v>
          </cell>
          <cell r="Y913" t="str">
            <v>No</v>
          </cell>
          <cell r="AA913" t="str">
            <v>Yes</v>
          </cell>
          <cell r="AC913">
            <v>13.2</v>
          </cell>
          <cell r="AD913">
            <v>75.680000000000007</v>
          </cell>
          <cell r="AE913">
            <v>7.811248237</v>
          </cell>
          <cell r="AF913">
            <v>7.6677173119999997</v>
          </cell>
        </row>
        <row r="914">
          <cell r="C914" t="str">
            <v>Mexico</v>
          </cell>
          <cell r="D914" t="str">
            <v>Cablevision [Mexico]</v>
          </cell>
          <cell r="E914" t="str">
            <v>Cable</v>
          </cell>
          <cell r="F914" t="str">
            <v>Super Fast</v>
          </cell>
          <cell r="H914">
            <v>30</v>
          </cell>
          <cell r="I914" t="str">
            <v>Mbps</v>
          </cell>
          <cell r="J914">
            <v>30</v>
          </cell>
          <cell r="P914" t="str">
            <v>MXN</v>
          </cell>
          <cell r="Q914" t="str">
            <v>?</v>
          </cell>
          <cell r="R914">
            <v>0</v>
          </cell>
          <cell r="S914">
            <v>799</v>
          </cell>
          <cell r="W914" t="str">
            <v>No</v>
          </cell>
          <cell r="X914" t="str">
            <v>No</v>
          </cell>
          <cell r="Y914" t="str">
            <v>No</v>
          </cell>
          <cell r="AA914" t="str">
            <v>Yes</v>
          </cell>
          <cell r="AC914">
            <v>13.2</v>
          </cell>
          <cell r="AD914">
            <v>60.53</v>
          </cell>
          <cell r="AE914">
            <v>7.811248237</v>
          </cell>
          <cell r="AF914">
            <v>7.6677173119999997</v>
          </cell>
        </row>
        <row r="915">
          <cell r="C915" t="str">
            <v>Mexico</v>
          </cell>
          <cell r="D915" t="str">
            <v>Cablevision [Mexico]</v>
          </cell>
          <cell r="E915" t="str">
            <v>Cable</v>
          </cell>
          <cell r="F915" t="str">
            <v>Super Fast</v>
          </cell>
          <cell r="H915">
            <v>20</v>
          </cell>
          <cell r="I915" t="str">
            <v>Mbps</v>
          </cell>
          <cell r="J915">
            <v>20</v>
          </cell>
          <cell r="P915" t="str">
            <v>MXN</v>
          </cell>
          <cell r="Q915" t="str">
            <v>?</v>
          </cell>
          <cell r="R915">
            <v>0</v>
          </cell>
          <cell r="S915">
            <v>699</v>
          </cell>
          <cell r="W915" t="str">
            <v>No</v>
          </cell>
          <cell r="X915" t="str">
            <v>No</v>
          </cell>
          <cell r="Y915" t="str">
            <v>No</v>
          </cell>
          <cell r="AA915" t="str">
            <v>Yes</v>
          </cell>
          <cell r="AC915">
            <v>13.2</v>
          </cell>
          <cell r="AD915">
            <v>52.95</v>
          </cell>
          <cell r="AE915">
            <v>7.811248237</v>
          </cell>
          <cell r="AF915">
            <v>7.6677173119999997</v>
          </cell>
        </row>
        <row r="916">
          <cell r="C916" t="str">
            <v>Mexico</v>
          </cell>
          <cell r="D916" t="str">
            <v>Cablevision [Mexico]</v>
          </cell>
          <cell r="E916" t="str">
            <v>Cable</v>
          </cell>
          <cell r="F916" t="str">
            <v>Super Fast</v>
          </cell>
          <cell r="H916">
            <v>12</v>
          </cell>
          <cell r="I916" t="str">
            <v>Mbps</v>
          </cell>
          <cell r="J916">
            <v>12</v>
          </cell>
          <cell r="P916" t="str">
            <v>MXN</v>
          </cell>
          <cell r="Q916" t="str">
            <v>?</v>
          </cell>
          <cell r="R916">
            <v>0</v>
          </cell>
          <cell r="S916">
            <v>499</v>
          </cell>
          <cell r="W916" t="str">
            <v>No</v>
          </cell>
          <cell r="X916" t="str">
            <v>No</v>
          </cell>
          <cell r="Y916" t="str">
            <v>No</v>
          </cell>
          <cell r="AA916" t="str">
            <v>Yes</v>
          </cell>
          <cell r="AC916">
            <v>13.2</v>
          </cell>
          <cell r="AD916">
            <v>37.799999999999997</v>
          </cell>
          <cell r="AE916">
            <v>7.811248237</v>
          </cell>
          <cell r="AF916">
            <v>7.6677173119999997</v>
          </cell>
        </row>
        <row r="917">
          <cell r="C917" t="str">
            <v>Mexico</v>
          </cell>
          <cell r="D917" t="str">
            <v>Cablevision [Mexico]</v>
          </cell>
          <cell r="E917" t="str">
            <v>Cable</v>
          </cell>
          <cell r="F917" t="str">
            <v>Super Fast</v>
          </cell>
          <cell r="H917">
            <v>8</v>
          </cell>
          <cell r="I917" t="str">
            <v>Mbps</v>
          </cell>
          <cell r="J917">
            <v>8</v>
          </cell>
          <cell r="P917" t="str">
            <v>MXN</v>
          </cell>
          <cell r="Q917" t="str">
            <v>?</v>
          </cell>
          <cell r="R917">
            <v>0</v>
          </cell>
          <cell r="S917">
            <v>369</v>
          </cell>
          <cell r="W917" t="str">
            <v>No</v>
          </cell>
          <cell r="X917" t="str">
            <v>No</v>
          </cell>
          <cell r="Y917" t="str">
            <v>No</v>
          </cell>
          <cell r="AA917" t="str">
            <v>Yes</v>
          </cell>
          <cell r="AC917">
            <v>13.2</v>
          </cell>
          <cell r="AD917">
            <v>27.95</v>
          </cell>
          <cell r="AE917">
            <v>7.811248237</v>
          </cell>
          <cell r="AF917">
            <v>7.6677173119999997</v>
          </cell>
        </row>
        <row r="918">
          <cell r="C918" t="str">
            <v>Mexico</v>
          </cell>
          <cell r="D918" t="str">
            <v>Cablevision [Mexico]</v>
          </cell>
          <cell r="E918" t="str">
            <v>Cable</v>
          </cell>
          <cell r="F918" t="str">
            <v>Super Fast</v>
          </cell>
          <cell r="H918">
            <v>3</v>
          </cell>
          <cell r="I918" t="str">
            <v>Mbps</v>
          </cell>
          <cell r="J918">
            <v>3</v>
          </cell>
          <cell r="P918" t="str">
            <v>MXN</v>
          </cell>
          <cell r="Q918" t="str">
            <v>?</v>
          </cell>
          <cell r="R918">
            <v>0</v>
          </cell>
          <cell r="S918">
            <v>149</v>
          </cell>
          <cell r="W918" t="str">
            <v>No</v>
          </cell>
          <cell r="X918" t="str">
            <v>No</v>
          </cell>
          <cell r="Y918" t="str">
            <v>No</v>
          </cell>
          <cell r="AA918" t="str">
            <v>Yes</v>
          </cell>
          <cell r="AC918">
            <v>13.2</v>
          </cell>
          <cell r="AD918">
            <v>11.29</v>
          </cell>
          <cell r="AE918">
            <v>7.811248237</v>
          </cell>
          <cell r="AF918">
            <v>7.6677173119999997</v>
          </cell>
        </row>
        <row r="919">
          <cell r="C919" t="str">
            <v>Mexico</v>
          </cell>
          <cell r="D919" t="str">
            <v>Megacable [Mexico]</v>
          </cell>
          <cell r="E919" t="str">
            <v>Cable</v>
          </cell>
          <cell r="F919" t="str">
            <v>Internet</v>
          </cell>
          <cell r="H919">
            <v>10</v>
          </cell>
          <cell r="I919" t="str">
            <v>Mbps</v>
          </cell>
          <cell r="J919">
            <v>10</v>
          </cell>
          <cell r="P919" t="str">
            <v>MXN</v>
          </cell>
          <cell r="Q919" t="str">
            <v>?</v>
          </cell>
          <cell r="R919" t="str">
            <v>?</v>
          </cell>
          <cell r="S919">
            <v>299</v>
          </cell>
          <cell r="W919" t="str">
            <v>No</v>
          </cell>
          <cell r="X919" t="str">
            <v>No</v>
          </cell>
          <cell r="Y919" t="str">
            <v>No</v>
          </cell>
          <cell r="AA919" t="str">
            <v>?</v>
          </cell>
          <cell r="AC919">
            <v>13.2</v>
          </cell>
          <cell r="AD919">
            <v>22.65</v>
          </cell>
          <cell r="AE919">
            <v>7.811248237</v>
          </cell>
          <cell r="AF919">
            <v>7.6677173119999997</v>
          </cell>
        </row>
        <row r="920">
          <cell r="C920" t="str">
            <v>Mexico</v>
          </cell>
          <cell r="D920" t="str">
            <v>Megacable [Mexico]</v>
          </cell>
          <cell r="E920" t="str">
            <v>Cable</v>
          </cell>
          <cell r="F920" t="str">
            <v>Internet</v>
          </cell>
          <cell r="H920">
            <v>15</v>
          </cell>
          <cell r="I920" t="str">
            <v>Mbps</v>
          </cell>
          <cell r="J920">
            <v>15</v>
          </cell>
          <cell r="P920" t="str">
            <v>MXN</v>
          </cell>
          <cell r="Q920" t="str">
            <v>?</v>
          </cell>
          <cell r="R920" t="str">
            <v>?</v>
          </cell>
          <cell r="S920">
            <v>399</v>
          </cell>
          <cell r="W920" t="str">
            <v>No</v>
          </cell>
          <cell r="X920" t="str">
            <v>No</v>
          </cell>
          <cell r="Y920" t="str">
            <v>No</v>
          </cell>
          <cell r="AA920" t="str">
            <v>?</v>
          </cell>
          <cell r="AC920">
            <v>13.2</v>
          </cell>
          <cell r="AD920">
            <v>30.23</v>
          </cell>
          <cell r="AE920">
            <v>7.811248237</v>
          </cell>
          <cell r="AF920">
            <v>7.6677173119999997</v>
          </cell>
        </row>
        <row r="921">
          <cell r="C921" t="str">
            <v>Mexico</v>
          </cell>
          <cell r="D921" t="str">
            <v>Megacable [Mexico]</v>
          </cell>
          <cell r="E921" t="str">
            <v>Cable</v>
          </cell>
          <cell r="F921" t="str">
            <v>Internet</v>
          </cell>
          <cell r="H921">
            <v>20</v>
          </cell>
          <cell r="I921" t="str">
            <v>Mbps</v>
          </cell>
          <cell r="J921">
            <v>20</v>
          </cell>
          <cell r="P921" t="str">
            <v>MXN</v>
          </cell>
          <cell r="Q921" t="str">
            <v>?</v>
          </cell>
          <cell r="R921" t="str">
            <v>?</v>
          </cell>
          <cell r="S921">
            <v>599</v>
          </cell>
          <cell r="W921" t="str">
            <v>No</v>
          </cell>
          <cell r="X921" t="str">
            <v>No</v>
          </cell>
          <cell r="Y921" t="str">
            <v>No</v>
          </cell>
          <cell r="AA921" t="str">
            <v>?</v>
          </cell>
          <cell r="AC921">
            <v>13.2</v>
          </cell>
          <cell r="AD921">
            <v>45.38</v>
          </cell>
          <cell r="AE921">
            <v>7.811248237</v>
          </cell>
          <cell r="AF921">
            <v>7.6677173119999997</v>
          </cell>
        </row>
        <row r="922">
          <cell r="C922" t="str">
            <v>Mexico</v>
          </cell>
          <cell r="D922" t="str">
            <v>Megacable [Mexico]</v>
          </cell>
          <cell r="E922" t="str">
            <v>Cable</v>
          </cell>
          <cell r="F922" t="str">
            <v>Internet</v>
          </cell>
          <cell r="H922">
            <v>50</v>
          </cell>
          <cell r="I922" t="str">
            <v>Mbps</v>
          </cell>
          <cell r="J922">
            <v>50</v>
          </cell>
          <cell r="P922" t="str">
            <v>MXN</v>
          </cell>
          <cell r="Q922" t="str">
            <v>?</v>
          </cell>
          <cell r="R922" t="str">
            <v>?</v>
          </cell>
          <cell r="S922">
            <v>799</v>
          </cell>
          <cell r="W922" t="str">
            <v>No</v>
          </cell>
          <cell r="X922" t="str">
            <v>No</v>
          </cell>
          <cell r="Y922" t="str">
            <v>No</v>
          </cell>
          <cell r="AA922" t="str">
            <v>?</v>
          </cell>
          <cell r="AC922">
            <v>13.2</v>
          </cell>
          <cell r="AD922">
            <v>60.53</v>
          </cell>
          <cell r="AE922">
            <v>7.811248237</v>
          </cell>
          <cell r="AF922">
            <v>7.6677173119999997</v>
          </cell>
        </row>
        <row r="923">
          <cell r="C923" t="str">
            <v>Mexico</v>
          </cell>
          <cell r="D923" t="str">
            <v>Megacable [Mexico]</v>
          </cell>
          <cell r="E923" t="str">
            <v>Cable</v>
          </cell>
          <cell r="F923" t="str">
            <v>Internet</v>
          </cell>
          <cell r="H923">
            <v>100</v>
          </cell>
          <cell r="I923" t="str">
            <v>Mbps</v>
          </cell>
          <cell r="J923">
            <v>100</v>
          </cell>
          <cell r="P923" t="str">
            <v>MXN</v>
          </cell>
          <cell r="Q923" t="str">
            <v>?</v>
          </cell>
          <cell r="R923" t="str">
            <v>?</v>
          </cell>
          <cell r="S923">
            <v>999</v>
          </cell>
          <cell r="W923" t="str">
            <v>No</v>
          </cell>
          <cell r="X923" t="str">
            <v>No</v>
          </cell>
          <cell r="Y923" t="str">
            <v>No</v>
          </cell>
          <cell r="AA923" t="str">
            <v>?</v>
          </cell>
          <cell r="AC923">
            <v>13.2</v>
          </cell>
          <cell r="AD923">
            <v>75.680000000000007</v>
          </cell>
          <cell r="AE923">
            <v>7.811248237</v>
          </cell>
          <cell r="AF923">
            <v>7.6677173119999997</v>
          </cell>
        </row>
        <row r="924">
          <cell r="C924" t="str">
            <v>Mexico</v>
          </cell>
          <cell r="D924" t="str">
            <v>Telmex [Mexico]</v>
          </cell>
          <cell r="E924" t="str">
            <v>ADSL</v>
          </cell>
          <cell r="F924" t="str">
            <v>Infinitum</v>
          </cell>
          <cell r="G924" t="str">
            <v>Up to</v>
          </cell>
          <cell r="H924">
            <v>3</v>
          </cell>
          <cell r="I924" t="str">
            <v>Mbps</v>
          </cell>
          <cell r="J924">
            <v>3</v>
          </cell>
          <cell r="P924" t="str">
            <v>MXN</v>
          </cell>
          <cell r="Q924" t="str">
            <v>?</v>
          </cell>
          <cell r="R924">
            <v>0</v>
          </cell>
          <cell r="S924">
            <v>389</v>
          </cell>
          <cell r="W924" t="str">
            <v>Yes</v>
          </cell>
          <cell r="X924" t="str">
            <v>No</v>
          </cell>
          <cell r="Y924" t="str">
            <v>No</v>
          </cell>
          <cell r="Z924">
            <v>100</v>
          </cell>
          <cell r="AA924" t="str">
            <v>Yes</v>
          </cell>
          <cell r="AC924">
            <v>13.2</v>
          </cell>
          <cell r="AD924">
            <v>29.47</v>
          </cell>
          <cell r="AE924">
            <v>7.811248237</v>
          </cell>
          <cell r="AF924">
            <v>7.6677173119999997</v>
          </cell>
        </row>
        <row r="925">
          <cell r="C925" t="str">
            <v>Mexico</v>
          </cell>
          <cell r="D925" t="str">
            <v>Telmex [Mexico]</v>
          </cell>
          <cell r="E925" t="str">
            <v>ADSL</v>
          </cell>
          <cell r="F925" t="str">
            <v>Infinitum</v>
          </cell>
          <cell r="G925" t="str">
            <v>Up to</v>
          </cell>
          <cell r="H925">
            <v>5</v>
          </cell>
          <cell r="I925" t="str">
            <v>Mbps</v>
          </cell>
          <cell r="J925">
            <v>5</v>
          </cell>
          <cell r="P925" t="str">
            <v>MXN</v>
          </cell>
          <cell r="Q925" t="str">
            <v>?</v>
          </cell>
          <cell r="R925">
            <v>0</v>
          </cell>
          <cell r="S925">
            <v>599</v>
          </cell>
          <cell r="W925" t="str">
            <v>Yes</v>
          </cell>
          <cell r="X925" t="str">
            <v>No</v>
          </cell>
          <cell r="Y925" t="str">
            <v>No</v>
          </cell>
          <cell r="Z925" t="str">
            <v>Unlimited</v>
          </cell>
          <cell r="AA925" t="str">
            <v>Yes</v>
          </cell>
          <cell r="AC925">
            <v>13.2</v>
          </cell>
          <cell r="AD925">
            <v>45.38</v>
          </cell>
          <cell r="AE925">
            <v>7.811248237</v>
          </cell>
          <cell r="AF925">
            <v>7.6677173119999997</v>
          </cell>
        </row>
        <row r="926">
          <cell r="C926" t="str">
            <v>Mexico</v>
          </cell>
          <cell r="D926" t="str">
            <v>Telmex [Mexico]</v>
          </cell>
          <cell r="E926" t="str">
            <v>ADSL</v>
          </cell>
          <cell r="F926" t="str">
            <v>Infinitum</v>
          </cell>
          <cell r="G926" t="str">
            <v>Up to</v>
          </cell>
          <cell r="H926">
            <v>10</v>
          </cell>
          <cell r="I926" t="str">
            <v>Mbps</v>
          </cell>
          <cell r="J926">
            <v>10</v>
          </cell>
          <cell r="P926" t="str">
            <v>MXN</v>
          </cell>
          <cell r="Q926" t="str">
            <v>?</v>
          </cell>
          <cell r="R926">
            <v>0</v>
          </cell>
          <cell r="S926">
            <v>999</v>
          </cell>
          <cell r="W926" t="str">
            <v>Yes</v>
          </cell>
          <cell r="X926" t="str">
            <v>No</v>
          </cell>
          <cell r="Y926" t="str">
            <v>No</v>
          </cell>
          <cell r="Z926" t="str">
            <v>Unlimited</v>
          </cell>
          <cell r="AA926" t="str">
            <v>Yes</v>
          </cell>
          <cell r="AC926">
            <v>13.2</v>
          </cell>
          <cell r="AD926">
            <v>75.680000000000007</v>
          </cell>
          <cell r="AE926">
            <v>7.811248237</v>
          </cell>
          <cell r="AF926">
            <v>7.6677173119999997</v>
          </cell>
        </row>
        <row r="927">
          <cell r="C927" t="str">
            <v>Morocco</v>
          </cell>
          <cell r="D927" t="str">
            <v>Menara [Morocco]</v>
          </cell>
          <cell r="E927" t="str">
            <v>ADSL</v>
          </cell>
          <cell r="F927" t="str">
            <v>4 Mega</v>
          </cell>
          <cell r="H927">
            <v>4</v>
          </cell>
          <cell r="I927" t="str">
            <v>Mbps</v>
          </cell>
          <cell r="J927">
            <v>4</v>
          </cell>
          <cell r="M927" t="str">
            <v>Unlimited</v>
          </cell>
          <cell r="P927" t="str">
            <v>MAD</v>
          </cell>
          <cell r="Q927" t="str">
            <v>?</v>
          </cell>
          <cell r="R927" t="str">
            <v>?</v>
          </cell>
          <cell r="S927">
            <v>99</v>
          </cell>
          <cell r="W927" t="str">
            <v>Yes</v>
          </cell>
          <cell r="X927" t="str">
            <v>No</v>
          </cell>
          <cell r="Y927" t="str">
            <v>No</v>
          </cell>
          <cell r="AA927" t="str">
            <v>Yes</v>
          </cell>
          <cell r="AC927">
            <v>8.27</v>
          </cell>
          <cell r="AD927">
            <v>11.97</v>
          </cell>
          <cell r="AE927">
            <v>3.5784128545081302</v>
          </cell>
          <cell r="AF927">
            <v>4.7975244789999998</v>
          </cell>
        </row>
        <row r="928">
          <cell r="C928" t="str">
            <v>Morocco</v>
          </cell>
          <cell r="D928" t="str">
            <v>Menara [Morocco]</v>
          </cell>
          <cell r="E928" t="str">
            <v>ADSL</v>
          </cell>
          <cell r="F928" t="str">
            <v>8 Mega</v>
          </cell>
          <cell r="H928">
            <v>8</v>
          </cell>
          <cell r="I928" t="str">
            <v>Mbps</v>
          </cell>
          <cell r="J928">
            <v>8</v>
          </cell>
          <cell r="M928" t="str">
            <v>Unlimited</v>
          </cell>
          <cell r="P928" t="str">
            <v>MAD</v>
          </cell>
          <cell r="Q928" t="str">
            <v>?</v>
          </cell>
          <cell r="R928" t="str">
            <v>?</v>
          </cell>
          <cell r="S928">
            <v>149</v>
          </cell>
          <cell r="W928" t="str">
            <v>Yes</v>
          </cell>
          <cell r="X928" t="str">
            <v>No</v>
          </cell>
          <cell r="Y928" t="str">
            <v>No</v>
          </cell>
          <cell r="AA928" t="str">
            <v>Yes</v>
          </cell>
          <cell r="AC928">
            <v>8.27</v>
          </cell>
          <cell r="AD928">
            <v>18.02</v>
          </cell>
          <cell r="AE928">
            <v>3.5784128545081302</v>
          </cell>
          <cell r="AF928">
            <v>4.7975244789999998</v>
          </cell>
        </row>
        <row r="929">
          <cell r="C929" t="str">
            <v>Morocco</v>
          </cell>
          <cell r="D929" t="str">
            <v>Menara [Morocco]</v>
          </cell>
          <cell r="E929" t="str">
            <v>ADSL</v>
          </cell>
          <cell r="F929" t="str">
            <v>12 Mega</v>
          </cell>
          <cell r="H929">
            <v>12</v>
          </cell>
          <cell r="I929" t="str">
            <v>Mbps</v>
          </cell>
          <cell r="J929">
            <v>12</v>
          </cell>
          <cell r="M929" t="str">
            <v>Unlimited</v>
          </cell>
          <cell r="P929" t="str">
            <v>MAD</v>
          </cell>
          <cell r="Q929" t="str">
            <v>?</v>
          </cell>
          <cell r="R929" t="str">
            <v>?</v>
          </cell>
          <cell r="S929">
            <v>199</v>
          </cell>
          <cell r="W929" t="str">
            <v>Yes</v>
          </cell>
          <cell r="X929" t="str">
            <v>No</v>
          </cell>
          <cell r="Y929" t="str">
            <v>No</v>
          </cell>
          <cell r="AA929" t="str">
            <v>Yes</v>
          </cell>
          <cell r="AC929">
            <v>8.27</v>
          </cell>
          <cell r="AD929">
            <v>24.06</v>
          </cell>
          <cell r="AE929">
            <v>3.5784128545081302</v>
          </cell>
          <cell r="AF929">
            <v>4.7975244789999998</v>
          </cell>
        </row>
        <row r="930">
          <cell r="C930" t="str">
            <v>Morocco</v>
          </cell>
          <cell r="D930" t="str">
            <v>Menara [Morocco]</v>
          </cell>
          <cell r="E930" t="str">
            <v>ADSL</v>
          </cell>
          <cell r="F930" t="str">
            <v>20 Mega</v>
          </cell>
          <cell r="H930">
            <v>20</v>
          </cell>
          <cell r="I930" t="str">
            <v>Mbps</v>
          </cell>
          <cell r="J930">
            <v>20</v>
          </cell>
          <cell r="M930" t="str">
            <v>Unlimited</v>
          </cell>
          <cell r="P930" t="str">
            <v>MAD</v>
          </cell>
          <cell r="Q930" t="str">
            <v>?</v>
          </cell>
          <cell r="R930" t="str">
            <v>?</v>
          </cell>
          <cell r="S930">
            <v>499</v>
          </cell>
          <cell r="W930" t="str">
            <v>Yes</v>
          </cell>
          <cell r="X930" t="str">
            <v>No</v>
          </cell>
          <cell r="Y930" t="str">
            <v>No</v>
          </cell>
          <cell r="AA930" t="str">
            <v>Yes</v>
          </cell>
          <cell r="AC930">
            <v>8.27</v>
          </cell>
          <cell r="AD930">
            <v>60.34</v>
          </cell>
          <cell r="AE930">
            <v>3.5784128545081302</v>
          </cell>
          <cell r="AF930">
            <v>4.7975244789999998</v>
          </cell>
        </row>
        <row r="931">
          <cell r="C931" t="str">
            <v>Nepal</v>
          </cell>
          <cell r="D931" t="str">
            <v>Nepal Telecom Company [Nepal]</v>
          </cell>
          <cell r="E931" t="str">
            <v>ADSL</v>
          </cell>
          <cell r="F931" t="str">
            <v>ADSL Broadband Internet</v>
          </cell>
          <cell r="H931">
            <v>192</v>
          </cell>
          <cell r="I931" t="str">
            <v>Kbps</v>
          </cell>
          <cell r="J931">
            <v>0.192</v>
          </cell>
          <cell r="M931" t="str">
            <v>Unlimited</v>
          </cell>
          <cell r="P931" t="str">
            <v>NPR</v>
          </cell>
          <cell r="Q931">
            <v>500</v>
          </cell>
          <cell r="R931" t="str">
            <v>?</v>
          </cell>
          <cell r="S931">
            <v>900</v>
          </cell>
          <cell r="W931" t="str">
            <v>Yes</v>
          </cell>
          <cell r="X931" t="str">
            <v>No</v>
          </cell>
          <cell r="Y931" t="str">
            <v>No</v>
          </cell>
          <cell r="AA931" t="str">
            <v>No</v>
          </cell>
          <cell r="AC931">
            <v>100.15</v>
          </cell>
          <cell r="AD931">
            <v>8.99</v>
          </cell>
          <cell r="AE931">
            <v>25.788646764660601</v>
          </cell>
          <cell r="AF931">
            <v>38.374986120000003</v>
          </cell>
        </row>
        <row r="932">
          <cell r="C932" t="str">
            <v>Nepal</v>
          </cell>
          <cell r="D932" t="str">
            <v>Nepal Telecom Company [Nepal]</v>
          </cell>
          <cell r="E932" t="str">
            <v>ADSL</v>
          </cell>
          <cell r="F932" t="str">
            <v>ADSL Broadband Internet</v>
          </cell>
          <cell r="H932">
            <v>192</v>
          </cell>
          <cell r="I932" t="str">
            <v>Kbps</v>
          </cell>
          <cell r="J932">
            <v>0.192</v>
          </cell>
          <cell r="M932" t="str">
            <v>Unlimited</v>
          </cell>
          <cell r="P932" t="str">
            <v>NPR</v>
          </cell>
          <cell r="Q932">
            <v>500</v>
          </cell>
          <cell r="R932" t="str">
            <v>?</v>
          </cell>
          <cell r="S932">
            <v>900</v>
          </cell>
          <cell r="V932">
            <v>3</v>
          </cell>
          <cell r="W932" t="str">
            <v>Yes</v>
          </cell>
          <cell r="X932" t="str">
            <v>No</v>
          </cell>
          <cell r="Y932" t="str">
            <v>No</v>
          </cell>
          <cell r="AA932" t="str">
            <v>No</v>
          </cell>
          <cell r="AC932">
            <v>100.15</v>
          </cell>
          <cell r="AD932">
            <v>8.99</v>
          </cell>
          <cell r="AE932">
            <v>25.788646764660601</v>
          </cell>
          <cell r="AF932">
            <v>38.374986120000003</v>
          </cell>
        </row>
        <row r="933">
          <cell r="C933" t="str">
            <v>Nepal</v>
          </cell>
          <cell r="D933" t="str">
            <v>Nepal Telecom Company [Nepal]</v>
          </cell>
          <cell r="E933" t="str">
            <v>ADSL</v>
          </cell>
          <cell r="F933" t="str">
            <v>ADSL Broadband Internet</v>
          </cell>
          <cell r="H933">
            <v>192</v>
          </cell>
          <cell r="I933" t="str">
            <v>Kbps</v>
          </cell>
          <cell r="J933">
            <v>0.192</v>
          </cell>
          <cell r="M933" t="str">
            <v>Unlimited</v>
          </cell>
          <cell r="P933" t="str">
            <v>NPR</v>
          </cell>
          <cell r="Q933">
            <v>500</v>
          </cell>
          <cell r="R933" t="str">
            <v>?</v>
          </cell>
          <cell r="S933">
            <v>900</v>
          </cell>
          <cell r="V933">
            <v>6</v>
          </cell>
          <cell r="W933" t="str">
            <v>Yes</v>
          </cell>
          <cell r="X933" t="str">
            <v>No</v>
          </cell>
          <cell r="Y933" t="str">
            <v>No</v>
          </cell>
          <cell r="AA933" t="str">
            <v>No</v>
          </cell>
          <cell r="AC933">
            <v>100.15</v>
          </cell>
          <cell r="AD933">
            <v>8.99</v>
          </cell>
          <cell r="AE933">
            <v>25.788646764660601</v>
          </cell>
          <cell r="AF933">
            <v>38.374986120000003</v>
          </cell>
        </row>
        <row r="934">
          <cell r="C934" t="str">
            <v>Nepal</v>
          </cell>
          <cell r="D934" t="str">
            <v>Nepal Telecom Company [Nepal]</v>
          </cell>
          <cell r="E934" t="str">
            <v>ADSL</v>
          </cell>
          <cell r="F934" t="str">
            <v>ADSL Broadband Internet</v>
          </cell>
          <cell r="H934">
            <v>192</v>
          </cell>
          <cell r="I934" t="str">
            <v>Kbps</v>
          </cell>
          <cell r="J934">
            <v>0.192</v>
          </cell>
          <cell r="M934" t="str">
            <v>Unlimited</v>
          </cell>
          <cell r="P934" t="str">
            <v>NPR</v>
          </cell>
          <cell r="Q934">
            <v>500</v>
          </cell>
          <cell r="R934" t="str">
            <v>?</v>
          </cell>
          <cell r="S934">
            <v>900</v>
          </cell>
          <cell r="V934">
            <v>12</v>
          </cell>
          <cell r="W934" t="str">
            <v>Yes</v>
          </cell>
          <cell r="X934" t="str">
            <v>No</v>
          </cell>
          <cell r="Y934" t="str">
            <v>No</v>
          </cell>
          <cell r="AA934" t="str">
            <v>No</v>
          </cell>
          <cell r="AC934">
            <v>100.15</v>
          </cell>
          <cell r="AD934">
            <v>8.99</v>
          </cell>
          <cell r="AE934">
            <v>25.788646764660601</v>
          </cell>
          <cell r="AF934">
            <v>38.374986120000003</v>
          </cell>
        </row>
        <row r="935">
          <cell r="C935" t="str">
            <v>Nepal</v>
          </cell>
          <cell r="D935" t="str">
            <v>Nepal Telecom Company [Nepal]</v>
          </cell>
          <cell r="E935" t="str">
            <v>ADSL</v>
          </cell>
          <cell r="F935" t="str">
            <v>ADSL Broadband Internet</v>
          </cell>
          <cell r="H935">
            <v>384</v>
          </cell>
          <cell r="I935" t="str">
            <v>Kbps</v>
          </cell>
          <cell r="J935">
            <v>0.38400000000000001</v>
          </cell>
          <cell r="M935" t="str">
            <v>Unlimited</v>
          </cell>
          <cell r="P935" t="str">
            <v>NPR</v>
          </cell>
          <cell r="Q935">
            <v>500</v>
          </cell>
          <cell r="R935" t="str">
            <v>?</v>
          </cell>
          <cell r="S935">
            <v>1500</v>
          </cell>
          <cell r="W935" t="str">
            <v>Yes</v>
          </cell>
          <cell r="X935" t="str">
            <v>No</v>
          </cell>
          <cell r="Y935" t="str">
            <v>No</v>
          </cell>
          <cell r="AA935" t="str">
            <v>No</v>
          </cell>
          <cell r="AC935">
            <v>100.15</v>
          </cell>
          <cell r="AD935">
            <v>14.98</v>
          </cell>
          <cell r="AE935">
            <v>25.788646764660601</v>
          </cell>
          <cell r="AF935">
            <v>38.374986120000003</v>
          </cell>
        </row>
        <row r="936">
          <cell r="C936" t="str">
            <v>Nepal</v>
          </cell>
          <cell r="D936" t="str">
            <v>Nepal Telecom Company [Nepal]</v>
          </cell>
          <cell r="E936" t="str">
            <v>ADSL</v>
          </cell>
          <cell r="F936" t="str">
            <v>ADSL Broadband Internet</v>
          </cell>
          <cell r="H936">
            <v>384</v>
          </cell>
          <cell r="I936" t="str">
            <v>Kbps</v>
          </cell>
          <cell r="J936">
            <v>0.38400000000000001</v>
          </cell>
          <cell r="M936" t="str">
            <v>Unlimited</v>
          </cell>
          <cell r="P936" t="str">
            <v>NPR</v>
          </cell>
          <cell r="Q936">
            <v>500</v>
          </cell>
          <cell r="R936" t="str">
            <v>?</v>
          </cell>
          <cell r="S936">
            <v>1500</v>
          </cell>
          <cell r="V936">
            <v>3</v>
          </cell>
          <cell r="W936" t="str">
            <v>Yes</v>
          </cell>
          <cell r="X936" t="str">
            <v>No</v>
          </cell>
          <cell r="Y936" t="str">
            <v>No</v>
          </cell>
          <cell r="AA936" t="str">
            <v>No</v>
          </cell>
          <cell r="AC936">
            <v>100.15</v>
          </cell>
          <cell r="AD936">
            <v>14.98</v>
          </cell>
          <cell r="AE936">
            <v>25.788646764660601</v>
          </cell>
          <cell r="AF936">
            <v>38.374986120000003</v>
          </cell>
        </row>
        <row r="937">
          <cell r="C937" t="str">
            <v>Nepal</v>
          </cell>
          <cell r="D937" t="str">
            <v>Nepal Telecom Company [Nepal]</v>
          </cell>
          <cell r="E937" t="str">
            <v>ADSL</v>
          </cell>
          <cell r="F937" t="str">
            <v>ADSL Broadband Internet</v>
          </cell>
          <cell r="H937">
            <v>384</v>
          </cell>
          <cell r="I937" t="str">
            <v>Kbps</v>
          </cell>
          <cell r="J937">
            <v>0.38400000000000001</v>
          </cell>
          <cell r="M937" t="str">
            <v>Unlimited</v>
          </cell>
          <cell r="P937" t="str">
            <v>NPR</v>
          </cell>
          <cell r="Q937">
            <v>500</v>
          </cell>
          <cell r="R937" t="str">
            <v>?</v>
          </cell>
          <cell r="S937">
            <v>1500</v>
          </cell>
          <cell r="V937">
            <v>6</v>
          </cell>
          <cell r="W937" t="str">
            <v>Yes</v>
          </cell>
          <cell r="X937" t="str">
            <v>No</v>
          </cell>
          <cell r="Y937" t="str">
            <v>No</v>
          </cell>
          <cell r="AA937" t="str">
            <v>No</v>
          </cell>
          <cell r="AC937">
            <v>100.15</v>
          </cell>
          <cell r="AD937">
            <v>14.98</v>
          </cell>
          <cell r="AE937">
            <v>25.788646764660601</v>
          </cell>
          <cell r="AF937">
            <v>38.374986120000003</v>
          </cell>
        </row>
        <row r="938">
          <cell r="C938" t="str">
            <v>Nepal</v>
          </cell>
          <cell r="D938" t="str">
            <v>Nepal Telecom Company [Nepal]</v>
          </cell>
          <cell r="E938" t="str">
            <v>ADSL</v>
          </cell>
          <cell r="F938" t="str">
            <v>ADSL Broadband Internet</v>
          </cell>
          <cell r="H938">
            <v>384</v>
          </cell>
          <cell r="I938" t="str">
            <v>Kbps</v>
          </cell>
          <cell r="J938">
            <v>0.38400000000000001</v>
          </cell>
          <cell r="M938" t="str">
            <v>Unlimited</v>
          </cell>
          <cell r="P938" t="str">
            <v>NPR</v>
          </cell>
          <cell r="Q938">
            <v>500</v>
          </cell>
          <cell r="R938" t="str">
            <v>?</v>
          </cell>
          <cell r="S938">
            <v>1500</v>
          </cell>
          <cell r="V938">
            <v>12</v>
          </cell>
          <cell r="W938" t="str">
            <v>Yes</v>
          </cell>
          <cell r="X938" t="str">
            <v>No</v>
          </cell>
          <cell r="Y938" t="str">
            <v>No</v>
          </cell>
          <cell r="AA938" t="str">
            <v>No</v>
          </cell>
          <cell r="AC938">
            <v>100.15</v>
          </cell>
          <cell r="AD938">
            <v>14.98</v>
          </cell>
          <cell r="AE938">
            <v>25.788646764660601</v>
          </cell>
          <cell r="AF938">
            <v>38.374986120000003</v>
          </cell>
        </row>
        <row r="939">
          <cell r="C939" t="str">
            <v>Nepal</v>
          </cell>
          <cell r="D939" t="str">
            <v>Nepal Telecom Company [Nepal]</v>
          </cell>
          <cell r="E939" t="str">
            <v>ADSL</v>
          </cell>
          <cell r="F939" t="str">
            <v>Volume Based ADSL</v>
          </cell>
          <cell r="H939">
            <v>512</v>
          </cell>
          <cell r="I939" t="str">
            <v>Kbps</v>
          </cell>
          <cell r="J939">
            <v>0.51200000000000001</v>
          </cell>
          <cell r="M939">
            <v>7</v>
          </cell>
          <cell r="N939" t="str">
            <v>GB</v>
          </cell>
          <cell r="O939">
            <v>7</v>
          </cell>
          <cell r="P939" t="str">
            <v>NPR</v>
          </cell>
          <cell r="Q939">
            <v>500</v>
          </cell>
          <cell r="R939" t="str">
            <v>?</v>
          </cell>
          <cell r="S939">
            <v>660</v>
          </cell>
          <cell r="V939">
            <v>3</v>
          </cell>
          <cell r="W939" t="str">
            <v>Yes</v>
          </cell>
          <cell r="X939" t="str">
            <v>No</v>
          </cell>
          <cell r="Y939" t="str">
            <v>No</v>
          </cell>
          <cell r="AA939" t="str">
            <v>No</v>
          </cell>
          <cell r="AC939">
            <v>100.15</v>
          </cell>
          <cell r="AD939">
            <v>6.59</v>
          </cell>
          <cell r="AE939">
            <v>25.788646764660601</v>
          </cell>
          <cell r="AF939">
            <v>38.374986120000003</v>
          </cell>
        </row>
        <row r="940">
          <cell r="C940" t="str">
            <v>Nepal</v>
          </cell>
          <cell r="D940" t="str">
            <v>Nepal Telecom Company [Nepal]</v>
          </cell>
          <cell r="E940" t="str">
            <v>ADSL</v>
          </cell>
          <cell r="F940" t="str">
            <v>Volume Based ADSL</v>
          </cell>
          <cell r="H940">
            <v>512</v>
          </cell>
          <cell r="I940" t="str">
            <v>Kbps</v>
          </cell>
          <cell r="J940">
            <v>0.51200000000000001</v>
          </cell>
          <cell r="M940">
            <v>7</v>
          </cell>
          <cell r="N940" t="str">
            <v>GB</v>
          </cell>
          <cell r="O940">
            <v>7</v>
          </cell>
          <cell r="P940" t="str">
            <v>NPR</v>
          </cell>
          <cell r="Q940">
            <v>500</v>
          </cell>
          <cell r="R940" t="str">
            <v>?</v>
          </cell>
          <cell r="S940">
            <v>627</v>
          </cell>
          <cell r="V940">
            <v>6</v>
          </cell>
          <cell r="W940" t="str">
            <v>Yes</v>
          </cell>
          <cell r="X940" t="str">
            <v>No</v>
          </cell>
          <cell r="Y940" t="str">
            <v>No</v>
          </cell>
          <cell r="AA940" t="str">
            <v>No</v>
          </cell>
          <cell r="AC940">
            <v>100.15</v>
          </cell>
          <cell r="AD940">
            <v>6.26</v>
          </cell>
          <cell r="AE940">
            <v>25.788646764660601</v>
          </cell>
          <cell r="AF940">
            <v>38.374986120000003</v>
          </cell>
        </row>
        <row r="941">
          <cell r="C941" t="str">
            <v>Nepal</v>
          </cell>
          <cell r="D941" t="str">
            <v>Nepal Telecom Company [Nepal]</v>
          </cell>
          <cell r="E941" t="str">
            <v>ADSL</v>
          </cell>
          <cell r="F941" t="str">
            <v>Volume Based ADSL</v>
          </cell>
          <cell r="H941">
            <v>512</v>
          </cell>
          <cell r="I941" t="str">
            <v>Kbps</v>
          </cell>
          <cell r="J941">
            <v>0.51200000000000001</v>
          </cell>
          <cell r="M941">
            <v>7</v>
          </cell>
          <cell r="N941" t="str">
            <v>GB</v>
          </cell>
          <cell r="O941">
            <v>7</v>
          </cell>
          <cell r="P941" t="str">
            <v>NPR</v>
          </cell>
          <cell r="Q941">
            <v>500</v>
          </cell>
          <cell r="R941" t="str">
            <v>?</v>
          </cell>
          <cell r="S941">
            <v>1188</v>
          </cell>
          <cell r="V941">
            <v>12</v>
          </cell>
          <cell r="W941" t="str">
            <v>Yes</v>
          </cell>
          <cell r="X941" t="str">
            <v>No</v>
          </cell>
          <cell r="Y941" t="str">
            <v>No</v>
          </cell>
          <cell r="AA941" t="str">
            <v>No</v>
          </cell>
          <cell r="AC941">
            <v>100.15</v>
          </cell>
          <cell r="AD941">
            <v>11.86</v>
          </cell>
          <cell r="AE941">
            <v>25.788646764660601</v>
          </cell>
          <cell r="AF941">
            <v>38.374986120000003</v>
          </cell>
        </row>
        <row r="942">
          <cell r="C942" t="str">
            <v>Nepal</v>
          </cell>
          <cell r="D942" t="str">
            <v>Nepal Telecom Company [Nepal]</v>
          </cell>
          <cell r="E942" t="str">
            <v>ADSL</v>
          </cell>
          <cell r="F942" t="str">
            <v>Volume Based ADSL</v>
          </cell>
          <cell r="H942">
            <v>512</v>
          </cell>
          <cell r="I942" t="str">
            <v>Kbps</v>
          </cell>
          <cell r="J942">
            <v>0.51200000000000001</v>
          </cell>
          <cell r="M942">
            <v>14</v>
          </cell>
          <cell r="N942" t="str">
            <v>GB</v>
          </cell>
          <cell r="O942">
            <v>14</v>
          </cell>
          <cell r="P942" t="str">
            <v>NPR</v>
          </cell>
          <cell r="Q942">
            <v>500</v>
          </cell>
          <cell r="R942" t="str">
            <v>?</v>
          </cell>
          <cell r="S942">
            <v>1060</v>
          </cell>
          <cell r="V942">
            <v>3</v>
          </cell>
          <cell r="W942" t="str">
            <v>Yes</v>
          </cell>
          <cell r="X942" t="str">
            <v>No</v>
          </cell>
          <cell r="Y942" t="str">
            <v>No</v>
          </cell>
          <cell r="AA942" t="str">
            <v>No</v>
          </cell>
          <cell r="AC942">
            <v>100.15</v>
          </cell>
          <cell r="AD942">
            <v>10.58</v>
          </cell>
          <cell r="AE942">
            <v>25.788646764660601</v>
          </cell>
          <cell r="AF942">
            <v>38.374986120000003</v>
          </cell>
        </row>
        <row r="943">
          <cell r="C943" t="str">
            <v>Nepal</v>
          </cell>
          <cell r="D943" t="str">
            <v>Nepal Telecom Company [Nepal]</v>
          </cell>
          <cell r="E943" t="str">
            <v>ADSL</v>
          </cell>
          <cell r="F943" t="str">
            <v>Volume Based ADSL</v>
          </cell>
          <cell r="H943">
            <v>512</v>
          </cell>
          <cell r="I943" t="str">
            <v>Kbps</v>
          </cell>
          <cell r="J943">
            <v>0.51200000000000001</v>
          </cell>
          <cell r="M943">
            <v>14</v>
          </cell>
          <cell r="N943" t="str">
            <v>GB</v>
          </cell>
          <cell r="O943">
            <v>14</v>
          </cell>
          <cell r="P943" t="str">
            <v>NPR</v>
          </cell>
          <cell r="Q943">
            <v>500</v>
          </cell>
          <cell r="R943" t="str">
            <v>?</v>
          </cell>
          <cell r="S943">
            <v>1007</v>
          </cell>
          <cell r="V943">
            <v>6</v>
          </cell>
          <cell r="W943" t="str">
            <v>Yes</v>
          </cell>
          <cell r="X943" t="str">
            <v>No</v>
          </cell>
          <cell r="Y943" t="str">
            <v>No</v>
          </cell>
          <cell r="AA943" t="str">
            <v>No</v>
          </cell>
          <cell r="AC943">
            <v>100.15</v>
          </cell>
          <cell r="AD943">
            <v>10.050000000000001</v>
          </cell>
          <cell r="AE943">
            <v>25.788646764660601</v>
          </cell>
          <cell r="AF943">
            <v>38.374986120000003</v>
          </cell>
        </row>
        <row r="944">
          <cell r="C944" t="str">
            <v>Nepal</v>
          </cell>
          <cell r="D944" t="str">
            <v>Nepal Telecom Company [Nepal]</v>
          </cell>
          <cell r="E944" t="str">
            <v>ADSL</v>
          </cell>
          <cell r="F944" t="str">
            <v>Volume Based ADSL</v>
          </cell>
          <cell r="H944">
            <v>512</v>
          </cell>
          <cell r="I944" t="str">
            <v>Kbps</v>
          </cell>
          <cell r="J944">
            <v>0.51200000000000001</v>
          </cell>
          <cell r="M944">
            <v>14</v>
          </cell>
          <cell r="N944" t="str">
            <v>GB</v>
          </cell>
          <cell r="O944">
            <v>14</v>
          </cell>
          <cell r="P944" t="str">
            <v>NPR</v>
          </cell>
          <cell r="Q944">
            <v>500</v>
          </cell>
          <cell r="R944" t="str">
            <v>?</v>
          </cell>
          <cell r="S944">
            <v>954</v>
          </cell>
          <cell r="V944">
            <v>12</v>
          </cell>
          <cell r="W944" t="str">
            <v>Yes</v>
          </cell>
          <cell r="X944" t="str">
            <v>No</v>
          </cell>
          <cell r="Y944" t="str">
            <v>No</v>
          </cell>
          <cell r="AA944" t="str">
            <v>No</v>
          </cell>
          <cell r="AC944">
            <v>100.15</v>
          </cell>
          <cell r="AD944">
            <v>9.5299999999999994</v>
          </cell>
          <cell r="AE944">
            <v>25.788646764660601</v>
          </cell>
          <cell r="AF944">
            <v>38.374986120000003</v>
          </cell>
        </row>
        <row r="945">
          <cell r="C945" t="str">
            <v>Nepal</v>
          </cell>
          <cell r="D945" t="str">
            <v>WorldLink [Nepal]</v>
          </cell>
          <cell r="E945" t="str">
            <v>Cable</v>
          </cell>
          <cell r="F945" t="str">
            <v>Cable ZOOOM</v>
          </cell>
          <cell r="H945">
            <v>10</v>
          </cell>
          <cell r="I945" t="str">
            <v>Mbps</v>
          </cell>
          <cell r="J945">
            <v>10</v>
          </cell>
          <cell r="K945">
            <v>10</v>
          </cell>
          <cell r="L945" t="str">
            <v>Mbps</v>
          </cell>
          <cell r="M945">
            <v>20</v>
          </cell>
          <cell r="N945" t="str">
            <v>GB</v>
          </cell>
          <cell r="O945">
            <v>20</v>
          </cell>
          <cell r="P945" t="str">
            <v>NPR</v>
          </cell>
          <cell r="Q945">
            <v>3000</v>
          </cell>
          <cell r="R945" t="str">
            <v>?</v>
          </cell>
          <cell r="S945">
            <v>1100</v>
          </cell>
          <cell r="W945" t="str">
            <v>No</v>
          </cell>
          <cell r="X945" t="str">
            <v>No</v>
          </cell>
          <cell r="Y945" t="str">
            <v>No</v>
          </cell>
          <cell r="AA945" t="str">
            <v>No</v>
          </cell>
          <cell r="AC945">
            <v>100.15</v>
          </cell>
          <cell r="AD945">
            <v>10.98</v>
          </cell>
          <cell r="AE945">
            <v>25.788646764660601</v>
          </cell>
          <cell r="AF945">
            <v>38.374986120000003</v>
          </cell>
        </row>
        <row r="946">
          <cell r="C946" t="str">
            <v>Nepal</v>
          </cell>
          <cell r="D946" t="str">
            <v>WorldLink [Nepal]</v>
          </cell>
          <cell r="E946" t="str">
            <v>Cable</v>
          </cell>
          <cell r="F946" t="str">
            <v>Cable ZOOOM</v>
          </cell>
          <cell r="H946">
            <v>10</v>
          </cell>
          <cell r="I946" t="str">
            <v>Mbps</v>
          </cell>
          <cell r="J946">
            <v>10</v>
          </cell>
          <cell r="K946">
            <v>10</v>
          </cell>
          <cell r="L946" t="str">
            <v>Mbps</v>
          </cell>
          <cell r="M946">
            <v>30</v>
          </cell>
          <cell r="N946" t="str">
            <v>GB</v>
          </cell>
          <cell r="O946">
            <v>30</v>
          </cell>
          <cell r="P946" t="str">
            <v>NPR</v>
          </cell>
          <cell r="Q946">
            <v>3000</v>
          </cell>
          <cell r="R946" t="str">
            <v>?</v>
          </cell>
          <cell r="S946">
            <v>1500</v>
          </cell>
          <cell r="W946" t="str">
            <v>No</v>
          </cell>
          <cell r="X946" t="str">
            <v>No</v>
          </cell>
          <cell r="Y946" t="str">
            <v>No</v>
          </cell>
          <cell r="AA946" t="str">
            <v>No</v>
          </cell>
          <cell r="AC946">
            <v>100.15</v>
          </cell>
          <cell r="AD946">
            <v>14.98</v>
          </cell>
          <cell r="AE946">
            <v>25.788646764660601</v>
          </cell>
          <cell r="AF946">
            <v>38.374986120000003</v>
          </cell>
        </row>
        <row r="947">
          <cell r="C947" t="str">
            <v>Nepal</v>
          </cell>
          <cell r="D947" t="str">
            <v>WorldLink [Nepal]</v>
          </cell>
          <cell r="E947" t="str">
            <v>Cable</v>
          </cell>
          <cell r="F947" t="str">
            <v>Cable ZOOOM</v>
          </cell>
          <cell r="H947">
            <v>10</v>
          </cell>
          <cell r="I947" t="str">
            <v>Mbps</v>
          </cell>
          <cell r="J947">
            <v>10</v>
          </cell>
          <cell r="K947">
            <v>10</v>
          </cell>
          <cell r="L947" t="str">
            <v>Mbps</v>
          </cell>
          <cell r="M947">
            <v>40</v>
          </cell>
          <cell r="N947" t="str">
            <v>GB</v>
          </cell>
          <cell r="O947">
            <v>40</v>
          </cell>
          <cell r="P947" t="str">
            <v>NPR</v>
          </cell>
          <cell r="Q947">
            <v>3000</v>
          </cell>
          <cell r="R947" t="str">
            <v>?</v>
          </cell>
          <cell r="S947">
            <v>1800</v>
          </cell>
          <cell r="W947" t="str">
            <v>No</v>
          </cell>
          <cell r="X947" t="str">
            <v>No</v>
          </cell>
          <cell r="Y947" t="str">
            <v>No</v>
          </cell>
          <cell r="AA947" t="str">
            <v>No</v>
          </cell>
          <cell r="AC947">
            <v>100.15</v>
          </cell>
          <cell r="AD947">
            <v>17.97</v>
          </cell>
          <cell r="AE947">
            <v>25.788646764660601</v>
          </cell>
          <cell r="AF947">
            <v>38.374986120000003</v>
          </cell>
        </row>
        <row r="948">
          <cell r="C948" t="str">
            <v>Nepal</v>
          </cell>
          <cell r="D948" t="str">
            <v>WorldLink [Nepal]</v>
          </cell>
          <cell r="E948" t="str">
            <v>Cable</v>
          </cell>
          <cell r="F948" t="str">
            <v>Cable ZOOOM</v>
          </cell>
          <cell r="H948">
            <v>10</v>
          </cell>
          <cell r="I948" t="str">
            <v>Mbps</v>
          </cell>
          <cell r="J948">
            <v>10</v>
          </cell>
          <cell r="K948">
            <v>10</v>
          </cell>
          <cell r="L948" t="str">
            <v>Mbps</v>
          </cell>
          <cell r="M948">
            <v>20</v>
          </cell>
          <cell r="N948" t="str">
            <v>GB</v>
          </cell>
          <cell r="O948">
            <v>20</v>
          </cell>
          <cell r="P948" t="str">
            <v>NPR</v>
          </cell>
          <cell r="Q948">
            <v>3000</v>
          </cell>
          <cell r="R948" t="str">
            <v>?</v>
          </cell>
          <cell r="S948">
            <v>1050</v>
          </cell>
          <cell r="W948" t="str">
            <v>No</v>
          </cell>
          <cell r="X948" t="str">
            <v>No</v>
          </cell>
          <cell r="Y948" t="str">
            <v>No</v>
          </cell>
          <cell r="AA948" t="str">
            <v>No</v>
          </cell>
          <cell r="AC948">
            <v>100.15</v>
          </cell>
          <cell r="AD948">
            <v>10.48</v>
          </cell>
          <cell r="AE948">
            <v>25.788646764660601</v>
          </cell>
          <cell r="AF948">
            <v>38.374986120000003</v>
          </cell>
        </row>
        <row r="949">
          <cell r="C949" t="str">
            <v>Nepal</v>
          </cell>
          <cell r="D949" t="str">
            <v>WorldLink [Nepal]</v>
          </cell>
          <cell r="E949" t="str">
            <v>Cable</v>
          </cell>
          <cell r="F949" t="str">
            <v>Cable ZOOOM</v>
          </cell>
          <cell r="H949">
            <v>10</v>
          </cell>
          <cell r="I949" t="str">
            <v>Mbps</v>
          </cell>
          <cell r="J949">
            <v>10</v>
          </cell>
          <cell r="K949">
            <v>10</v>
          </cell>
          <cell r="L949" t="str">
            <v>Mbps</v>
          </cell>
          <cell r="M949">
            <v>30</v>
          </cell>
          <cell r="N949" t="str">
            <v>GB</v>
          </cell>
          <cell r="O949">
            <v>30</v>
          </cell>
          <cell r="P949" t="str">
            <v>NPR</v>
          </cell>
          <cell r="Q949">
            <v>3000</v>
          </cell>
          <cell r="R949" t="str">
            <v>?</v>
          </cell>
          <cell r="S949">
            <v>1450</v>
          </cell>
          <cell r="W949" t="str">
            <v>No</v>
          </cell>
          <cell r="X949" t="str">
            <v>No</v>
          </cell>
          <cell r="Y949" t="str">
            <v>No</v>
          </cell>
          <cell r="AA949" t="str">
            <v>No</v>
          </cell>
          <cell r="AC949">
            <v>100.15</v>
          </cell>
          <cell r="AD949">
            <v>14.48</v>
          </cell>
          <cell r="AE949">
            <v>25.788646764660601</v>
          </cell>
          <cell r="AF949">
            <v>38.374986120000003</v>
          </cell>
        </row>
        <row r="950">
          <cell r="C950" t="str">
            <v>Nepal</v>
          </cell>
          <cell r="D950" t="str">
            <v>WorldLink [Nepal]</v>
          </cell>
          <cell r="E950" t="str">
            <v>Cable</v>
          </cell>
          <cell r="F950" t="str">
            <v>Cable ZOOOM</v>
          </cell>
          <cell r="H950">
            <v>10</v>
          </cell>
          <cell r="I950" t="str">
            <v>Mbps</v>
          </cell>
          <cell r="J950">
            <v>10</v>
          </cell>
          <cell r="K950">
            <v>10</v>
          </cell>
          <cell r="L950" t="str">
            <v>Mbps</v>
          </cell>
          <cell r="M950">
            <v>40</v>
          </cell>
          <cell r="N950" t="str">
            <v>GB</v>
          </cell>
          <cell r="O950">
            <v>40</v>
          </cell>
          <cell r="P950" t="str">
            <v>NPR</v>
          </cell>
          <cell r="Q950">
            <v>3000</v>
          </cell>
          <cell r="R950" t="str">
            <v>?</v>
          </cell>
          <cell r="S950">
            <v>1750</v>
          </cell>
          <cell r="W950" t="str">
            <v>No</v>
          </cell>
          <cell r="X950" t="str">
            <v>No</v>
          </cell>
          <cell r="Y950" t="str">
            <v>No</v>
          </cell>
          <cell r="AA950" t="str">
            <v>No</v>
          </cell>
          <cell r="AC950">
            <v>100.15</v>
          </cell>
          <cell r="AD950">
            <v>17.47</v>
          </cell>
          <cell r="AE950">
            <v>25.788646764660601</v>
          </cell>
          <cell r="AF950">
            <v>38.374986120000003</v>
          </cell>
        </row>
        <row r="951">
          <cell r="C951" t="str">
            <v>Nepal</v>
          </cell>
          <cell r="D951" t="str">
            <v>WorldLink [Nepal]</v>
          </cell>
          <cell r="E951" t="str">
            <v>Cable</v>
          </cell>
          <cell r="F951" t="str">
            <v>Cable ZOOOM</v>
          </cell>
          <cell r="H951">
            <v>10</v>
          </cell>
          <cell r="I951" t="str">
            <v>Mbps</v>
          </cell>
          <cell r="J951">
            <v>10</v>
          </cell>
          <cell r="K951">
            <v>10</v>
          </cell>
          <cell r="L951" t="str">
            <v>Mbps</v>
          </cell>
          <cell r="M951">
            <v>20</v>
          </cell>
          <cell r="N951" t="str">
            <v>GB</v>
          </cell>
          <cell r="O951">
            <v>20</v>
          </cell>
          <cell r="P951" t="str">
            <v>NPR</v>
          </cell>
          <cell r="Q951">
            <v>3000</v>
          </cell>
          <cell r="R951" t="str">
            <v>?</v>
          </cell>
          <cell r="S951">
            <v>1000</v>
          </cell>
          <cell r="W951" t="str">
            <v>No</v>
          </cell>
          <cell r="X951" t="str">
            <v>No</v>
          </cell>
          <cell r="Y951" t="str">
            <v>No</v>
          </cell>
          <cell r="AA951" t="str">
            <v>No</v>
          </cell>
          <cell r="AC951">
            <v>100.15</v>
          </cell>
          <cell r="AD951">
            <v>9.99</v>
          </cell>
          <cell r="AE951">
            <v>25.788646764660601</v>
          </cell>
          <cell r="AF951">
            <v>38.374986120000003</v>
          </cell>
        </row>
        <row r="952">
          <cell r="C952" t="str">
            <v>Nepal</v>
          </cell>
          <cell r="D952" t="str">
            <v>WorldLink [Nepal]</v>
          </cell>
          <cell r="E952" t="str">
            <v>Cable</v>
          </cell>
          <cell r="F952" t="str">
            <v>Cable ZOOOM</v>
          </cell>
          <cell r="H952">
            <v>10</v>
          </cell>
          <cell r="I952" t="str">
            <v>Mbps</v>
          </cell>
          <cell r="J952">
            <v>10</v>
          </cell>
          <cell r="K952">
            <v>10</v>
          </cell>
          <cell r="L952" t="str">
            <v>Mbps</v>
          </cell>
          <cell r="M952">
            <v>30</v>
          </cell>
          <cell r="N952" t="str">
            <v>GB</v>
          </cell>
          <cell r="O952">
            <v>30</v>
          </cell>
          <cell r="P952" t="str">
            <v>NPR</v>
          </cell>
          <cell r="Q952">
            <v>3000</v>
          </cell>
          <cell r="R952" t="str">
            <v>?</v>
          </cell>
          <cell r="S952">
            <v>1300</v>
          </cell>
          <cell r="W952" t="str">
            <v>No</v>
          </cell>
          <cell r="X952" t="str">
            <v>No</v>
          </cell>
          <cell r="Y952" t="str">
            <v>No</v>
          </cell>
          <cell r="AA952" t="str">
            <v>No</v>
          </cell>
          <cell r="AC952">
            <v>100.15</v>
          </cell>
          <cell r="AD952">
            <v>12.98</v>
          </cell>
          <cell r="AE952">
            <v>25.788646764660601</v>
          </cell>
          <cell r="AF952">
            <v>38.374986120000003</v>
          </cell>
        </row>
        <row r="953">
          <cell r="C953" t="str">
            <v>Nepal</v>
          </cell>
          <cell r="D953" t="str">
            <v>WorldLink [Nepal]</v>
          </cell>
          <cell r="E953" t="str">
            <v>Cable</v>
          </cell>
          <cell r="F953" t="str">
            <v>Cable ZOOOM</v>
          </cell>
          <cell r="H953">
            <v>10</v>
          </cell>
          <cell r="I953" t="str">
            <v>Mbps</v>
          </cell>
          <cell r="J953">
            <v>10</v>
          </cell>
          <cell r="K953">
            <v>10</v>
          </cell>
          <cell r="L953" t="str">
            <v>Mbps</v>
          </cell>
          <cell r="M953">
            <v>40</v>
          </cell>
          <cell r="N953" t="str">
            <v>GB</v>
          </cell>
          <cell r="O953">
            <v>40</v>
          </cell>
          <cell r="P953" t="str">
            <v>NPR</v>
          </cell>
          <cell r="Q953">
            <v>3000</v>
          </cell>
          <cell r="R953" t="str">
            <v>?</v>
          </cell>
          <cell r="S953">
            <v>1550</v>
          </cell>
          <cell r="W953" t="str">
            <v>No</v>
          </cell>
          <cell r="X953" t="str">
            <v>No</v>
          </cell>
          <cell r="Y953" t="str">
            <v>No</v>
          </cell>
          <cell r="AA953" t="str">
            <v>No</v>
          </cell>
          <cell r="AC953">
            <v>100.15</v>
          </cell>
          <cell r="AD953">
            <v>15.48</v>
          </cell>
          <cell r="AE953">
            <v>25.788646764660601</v>
          </cell>
          <cell r="AF953">
            <v>38.374986120000003</v>
          </cell>
        </row>
        <row r="954">
          <cell r="C954" t="str">
            <v>Nepal</v>
          </cell>
          <cell r="D954" t="str">
            <v>WorldLink [Nepal]</v>
          </cell>
          <cell r="E954" t="str">
            <v>Cable</v>
          </cell>
          <cell r="F954" t="str">
            <v>Unlimited Premium</v>
          </cell>
          <cell r="H954">
            <v>512</v>
          </cell>
          <cell r="I954" t="str">
            <v>Kbps</v>
          </cell>
          <cell r="J954">
            <v>0.51200000000000001</v>
          </cell>
          <cell r="K954">
            <v>512</v>
          </cell>
          <cell r="L954" t="str">
            <v>Kbps</v>
          </cell>
          <cell r="M954" t="str">
            <v>Unlimited</v>
          </cell>
          <cell r="P954" t="str">
            <v>NPR</v>
          </cell>
          <cell r="Q954">
            <v>3000</v>
          </cell>
          <cell r="R954" t="str">
            <v>?</v>
          </cell>
          <cell r="S954">
            <v>1500</v>
          </cell>
          <cell r="V954">
            <v>1</v>
          </cell>
          <cell r="W954" t="str">
            <v>No</v>
          </cell>
          <cell r="X954" t="str">
            <v>No</v>
          </cell>
          <cell r="Y954" t="str">
            <v>No</v>
          </cell>
          <cell r="AA954" t="str">
            <v>No</v>
          </cell>
          <cell r="AC954">
            <v>100.15</v>
          </cell>
          <cell r="AD954">
            <v>14.98</v>
          </cell>
          <cell r="AE954">
            <v>25.788646764660601</v>
          </cell>
          <cell r="AF954">
            <v>38.374986120000003</v>
          </cell>
        </row>
        <row r="955">
          <cell r="C955" t="str">
            <v>Nepal</v>
          </cell>
          <cell r="D955" t="str">
            <v>WorldLink [Nepal]</v>
          </cell>
          <cell r="E955" t="str">
            <v>Cable</v>
          </cell>
          <cell r="F955" t="str">
            <v>Unlimited Premium</v>
          </cell>
          <cell r="H955">
            <v>512</v>
          </cell>
          <cell r="I955" t="str">
            <v>Kbps</v>
          </cell>
          <cell r="J955">
            <v>0.51200000000000001</v>
          </cell>
          <cell r="K955">
            <v>512</v>
          </cell>
          <cell r="L955" t="str">
            <v>Kbps</v>
          </cell>
          <cell r="M955" t="str">
            <v>Unlimited</v>
          </cell>
          <cell r="P955" t="str">
            <v>NPR</v>
          </cell>
          <cell r="Q955">
            <v>3000</v>
          </cell>
          <cell r="R955" t="str">
            <v>?</v>
          </cell>
          <cell r="S955">
            <v>1400</v>
          </cell>
          <cell r="V955">
            <v>3</v>
          </cell>
          <cell r="W955" t="str">
            <v>No</v>
          </cell>
          <cell r="X955" t="str">
            <v>No</v>
          </cell>
          <cell r="Y955" t="str">
            <v>No</v>
          </cell>
          <cell r="AA955" t="str">
            <v>No</v>
          </cell>
          <cell r="AC955">
            <v>100.15</v>
          </cell>
          <cell r="AD955">
            <v>13.98</v>
          </cell>
          <cell r="AE955">
            <v>25.788646764660601</v>
          </cell>
          <cell r="AF955">
            <v>38.374986120000003</v>
          </cell>
        </row>
        <row r="956">
          <cell r="C956" t="str">
            <v>Nepal</v>
          </cell>
          <cell r="D956" t="str">
            <v>WorldLink [Nepal]</v>
          </cell>
          <cell r="E956" t="str">
            <v>Cable</v>
          </cell>
          <cell r="F956" t="str">
            <v>Unlimited Premium</v>
          </cell>
          <cell r="H956">
            <v>512</v>
          </cell>
          <cell r="I956" t="str">
            <v>Kbps</v>
          </cell>
          <cell r="J956">
            <v>0.51200000000000001</v>
          </cell>
          <cell r="K956">
            <v>512</v>
          </cell>
          <cell r="L956" t="str">
            <v>Kbps</v>
          </cell>
          <cell r="M956" t="str">
            <v>Unlimited</v>
          </cell>
          <cell r="P956" t="str">
            <v>NPR</v>
          </cell>
          <cell r="Q956">
            <v>3000</v>
          </cell>
          <cell r="R956" t="str">
            <v>?</v>
          </cell>
          <cell r="S956">
            <v>125</v>
          </cell>
          <cell r="V956">
            <v>6</v>
          </cell>
          <cell r="W956" t="str">
            <v>No</v>
          </cell>
          <cell r="X956" t="str">
            <v>No</v>
          </cell>
          <cell r="Y956" t="str">
            <v>No</v>
          </cell>
          <cell r="AA956" t="str">
            <v>No</v>
          </cell>
          <cell r="AC956">
            <v>100.15</v>
          </cell>
          <cell r="AD956">
            <v>1.25</v>
          </cell>
          <cell r="AE956">
            <v>25.788646764660601</v>
          </cell>
          <cell r="AF956">
            <v>38.374986120000003</v>
          </cell>
        </row>
        <row r="957">
          <cell r="C957" t="str">
            <v>Nepal</v>
          </cell>
          <cell r="D957" t="str">
            <v>WorldLink [Nepal]</v>
          </cell>
          <cell r="E957" t="str">
            <v>Cable</v>
          </cell>
          <cell r="F957" t="str">
            <v>Unlimited Standard</v>
          </cell>
          <cell r="H957">
            <v>256</v>
          </cell>
          <cell r="I957" t="str">
            <v>Kbps</v>
          </cell>
          <cell r="J957">
            <v>0.25600000000000001</v>
          </cell>
          <cell r="K957">
            <v>256</v>
          </cell>
          <cell r="L957" t="str">
            <v>Kbps</v>
          </cell>
          <cell r="M957" t="str">
            <v>Unlimited</v>
          </cell>
          <cell r="P957" t="str">
            <v>NPR</v>
          </cell>
          <cell r="Q957">
            <v>3000</v>
          </cell>
          <cell r="R957" t="str">
            <v>?</v>
          </cell>
          <cell r="S957">
            <v>1000</v>
          </cell>
          <cell r="V957">
            <v>1</v>
          </cell>
          <cell r="W957" t="str">
            <v>No</v>
          </cell>
          <cell r="X957" t="str">
            <v>No</v>
          </cell>
          <cell r="Y957" t="str">
            <v>No</v>
          </cell>
          <cell r="AA957" t="str">
            <v>No</v>
          </cell>
          <cell r="AC957">
            <v>100.15</v>
          </cell>
          <cell r="AD957">
            <v>9.99</v>
          </cell>
          <cell r="AE957">
            <v>25.788646764660601</v>
          </cell>
          <cell r="AF957">
            <v>38.374986120000003</v>
          </cell>
        </row>
        <row r="958">
          <cell r="C958" t="str">
            <v>Nepal</v>
          </cell>
          <cell r="D958" t="str">
            <v>WorldLink [Nepal]</v>
          </cell>
          <cell r="E958" t="str">
            <v>Cable</v>
          </cell>
          <cell r="F958" t="str">
            <v>Unlimited Standard</v>
          </cell>
          <cell r="H958">
            <v>256</v>
          </cell>
          <cell r="I958" t="str">
            <v>Kbps</v>
          </cell>
          <cell r="J958">
            <v>0.25600000000000001</v>
          </cell>
          <cell r="K958">
            <v>256</v>
          </cell>
          <cell r="L958" t="str">
            <v>Kbps</v>
          </cell>
          <cell r="M958" t="str">
            <v>Unlimited</v>
          </cell>
          <cell r="P958" t="str">
            <v>NPR</v>
          </cell>
          <cell r="Q958">
            <v>3000</v>
          </cell>
          <cell r="R958" t="str">
            <v>?</v>
          </cell>
          <cell r="S958">
            <v>933.33</v>
          </cell>
          <cell r="V958">
            <v>3</v>
          </cell>
          <cell r="W958" t="str">
            <v>No</v>
          </cell>
          <cell r="X958" t="str">
            <v>No</v>
          </cell>
          <cell r="Y958" t="str">
            <v>No</v>
          </cell>
          <cell r="AA958" t="str">
            <v>No</v>
          </cell>
          <cell r="AC958">
            <v>100.15</v>
          </cell>
          <cell r="AD958">
            <v>9.32</v>
          </cell>
          <cell r="AE958">
            <v>25.788646764660601</v>
          </cell>
          <cell r="AF958">
            <v>38.374986120000003</v>
          </cell>
        </row>
        <row r="959">
          <cell r="C959" t="str">
            <v>Nepal</v>
          </cell>
          <cell r="D959" t="str">
            <v>WorldLink [Nepal]</v>
          </cell>
          <cell r="E959" t="str">
            <v>Cable</v>
          </cell>
          <cell r="F959" t="str">
            <v>Unlimited Standard</v>
          </cell>
          <cell r="H959">
            <v>256</v>
          </cell>
          <cell r="I959" t="str">
            <v>Kbps</v>
          </cell>
          <cell r="J959">
            <v>0.25600000000000001</v>
          </cell>
          <cell r="K959">
            <v>256</v>
          </cell>
          <cell r="L959" t="str">
            <v>Kbps</v>
          </cell>
          <cell r="M959" t="str">
            <v>Unlimited</v>
          </cell>
          <cell r="P959" t="str">
            <v>NPR</v>
          </cell>
          <cell r="Q959">
            <v>3000</v>
          </cell>
          <cell r="R959" t="str">
            <v>?</v>
          </cell>
          <cell r="S959">
            <v>875</v>
          </cell>
          <cell r="V959">
            <v>12</v>
          </cell>
          <cell r="W959" t="str">
            <v>No</v>
          </cell>
          <cell r="X959" t="str">
            <v>No</v>
          </cell>
          <cell r="Y959" t="str">
            <v>No</v>
          </cell>
          <cell r="AA959" t="str">
            <v>No</v>
          </cell>
          <cell r="AC959">
            <v>100.15</v>
          </cell>
          <cell r="AD959">
            <v>8.74</v>
          </cell>
          <cell r="AE959">
            <v>25.788646764660601</v>
          </cell>
          <cell r="AF959">
            <v>38.374986120000003</v>
          </cell>
        </row>
        <row r="960">
          <cell r="C960" t="str">
            <v>Nepal</v>
          </cell>
          <cell r="D960" t="str">
            <v>WorldLink [Nepal]</v>
          </cell>
          <cell r="E960" t="str">
            <v>WiMax</v>
          </cell>
          <cell r="F960" t="str">
            <v>WiZOOM+ Unlimited Premium</v>
          </cell>
          <cell r="H960">
            <v>512</v>
          </cell>
          <cell r="I960" t="str">
            <v>Kbps</v>
          </cell>
          <cell r="J960">
            <v>0.51200000000000001</v>
          </cell>
          <cell r="P960" t="str">
            <v>NPR</v>
          </cell>
          <cell r="Q960">
            <v>3000</v>
          </cell>
          <cell r="R960" t="str">
            <v>?</v>
          </cell>
          <cell r="S960">
            <v>1500</v>
          </cell>
          <cell r="V960">
            <v>6</v>
          </cell>
          <cell r="W960" t="str">
            <v>No</v>
          </cell>
          <cell r="X960" t="str">
            <v>No</v>
          </cell>
          <cell r="Y960" t="str">
            <v>No</v>
          </cell>
          <cell r="AA960" t="str">
            <v>No</v>
          </cell>
          <cell r="AC960">
            <v>100.15</v>
          </cell>
          <cell r="AD960">
            <v>14.98</v>
          </cell>
          <cell r="AE960">
            <v>25.788646764660601</v>
          </cell>
          <cell r="AF960">
            <v>38.374986120000003</v>
          </cell>
        </row>
        <row r="961">
          <cell r="C961" t="str">
            <v>Nepal</v>
          </cell>
          <cell r="D961" t="str">
            <v>WorldLink [Nepal]</v>
          </cell>
          <cell r="E961" t="str">
            <v>WiMax</v>
          </cell>
          <cell r="F961" t="str">
            <v>WiZOOM+ Unlimited Premium</v>
          </cell>
          <cell r="H961">
            <v>512</v>
          </cell>
          <cell r="I961" t="str">
            <v>Kbps</v>
          </cell>
          <cell r="J961">
            <v>0.51200000000000001</v>
          </cell>
          <cell r="P961" t="str">
            <v>NPR</v>
          </cell>
          <cell r="Q961">
            <v>3000</v>
          </cell>
          <cell r="R961" t="str">
            <v>?</v>
          </cell>
          <cell r="S961">
            <v>1300</v>
          </cell>
          <cell r="V961">
            <v>12</v>
          </cell>
          <cell r="W961" t="str">
            <v>No</v>
          </cell>
          <cell r="X961" t="str">
            <v>No</v>
          </cell>
          <cell r="Y961" t="str">
            <v>No</v>
          </cell>
          <cell r="AA961" t="str">
            <v>No</v>
          </cell>
          <cell r="AC961">
            <v>100.15</v>
          </cell>
          <cell r="AD961">
            <v>12.98</v>
          </cell>
          <cell r="AE961">
            <v>25.788646764660601</v>
          </cell>
          <cell r="AF961">
            <v>38.374986120000003</v>
          </cell>
        </row>
        <row r="962">
          <cell r="C962" t="str">
            <v>Nepal</v>
          </cell>
          <cell r="D962" t="str">
            <v>WorldLink [Nepal]</v>
          </cell>
          <cell r="E962" t="str">
            <v>WiMax</v>
          </cell>
          <cell r="F962" t="str">
            <v>WiZOOM+ Unlimited Delight</v>
          </cell>
          <cell r="H962">
            <v>1</v>
          </cell>
          <cell r="I962" t="str">
            <v>Mbps</v>
          </cell>
          <cell r="J962">
            <v>1</v>
          </cell>
          <cell r="K962">
            <v>1</v>
          </cell>
          <cell r="L962" t="str">
            <v>Mbps</v>
          </cell>
          <cell r="M962" t="str">
            <v>Unlimited</v>
          </cell>
          <cell r="P962" t="str">
            <v>NPR</v>
          </cell>
          <cell r="Q962">
            <v>3000</v>
          </cell>
          <cell r="R962" t="str">
            <v>?</v>
          </cell>
          <cell r="S962">
            <v>2000</v>
          </cell>
          <cell r="V962">
            <v>6</v>
          </cell>
          <cell r="W962" t="str">
            <v>No</v>
          </cell>
          <cell r="X962" t="str">
            <v>No</v>
          </cell>
          <cell r="Y962" t="str">
            <v>No</v>
          </cell>
          <cell r="AA962" t="str">
            <v>No</v>
          </cell>
          <cell r="AC962">
            <v>100.15</v>
          </cell>
          <cell r="AD962">
            <v>19.97</v>
          </cell>
          <cell r="AE962">
            <v>25.788646764660601</v>
          </cell>
          <cell r="AF962">
            <v>38.374986120000003</v>
          </cell>
        </row>
        <row r="963">
          <cell r="C963" t="str">
            <v>Nepal</v>
          </cell>
          <cell r="D963" t="str">
            <v>WorldLink [Nepal]</v>
          </cell>
          <cell r="E963" t="str">
            <v>WiMax</v>
          </cell>
          <cell r="F963" t="str">
            <v>WiZOOM+ Unlimited Delight</v>
          </cell>
          <cell r="H963">
            <v>1</v>
          </cell>
          <cell r="I963" t="str">
            <v>Mbps</v>
          </cell>
          <cell r="J963">
            <v>1</v>
          </cell>
          <cell r="K963">
            <v>1</v>
          </cell>
          <cell r="L963" t="str">
            <v>Mbps</v>
          </cell>
          <cell r="M963" t="str">
            <v>Unlimited</v>
          </cell>
          <cell r="P963" t="str">
            <v>NPR</v>
          </cell>
          <cell r="Q963">
            <v>3000</v>
          </cell>
          <cell r="R963" t="str">
            <v>?</v>
          </cell>
          <cell r="S963">
            <v>1800</v>
          </cell>
          <cell r="V963">
            <v>12</v>
          </cell>
          <cell r="W963" t="str">
            <v>No</v>
          </cell>
          <cell r="X963" t="str">
            <v>No</v>
          </cell>
          <cell r="Y963" t="str">
            <v>No</v>
          </cell>
          <cell r="AA963" t="str">
            <v>No</v>
          </cell>
          <cell r="AC963">
            <v>100.15</v>
          </cell>
          <cell r="AD963">
            <v>17.97</v>
          </cell>
          <cell r="AE963">
            <v>25.788646764660601</v>
          </cell>
          <cell r="AF963">
            <v>38.374986120000003</v>
          </cell>
        </row>
        <row r="964">
          <cell r="C964" t="str">
            <v>Netherlands</v>
          </cell>
          <cell r="D964" t="str">
            <v>KPN [Netherlands]</v>
          </cell>
          <cell r="E964" t="str">
            <v>xDSL</v>
          </cell>
          <cell r="F964" t="str">
            <v>Instap</v>
          </cell>
          <cell r="H964">
            <v>8</v>
          </cell>
          <cell r="I964" t="str">
            <v>Mbps</v>
          </cell>
          <cell r="J964">
            <v>8</v>
          </cell>
          <cell r="K964">
            <v>1</v>
          </cell>
          <cell r="L964" t="str">
            <v>Mbps</v>
          </cell>
          <cell r="P964" t="str">
            <v>EUR</v>
          </cell>
          <cell r="Q964">
            <v>0</v>
          </cell>
          <cell r="R964">
            <v>0</v>
          </cell>
          <cell r="S964">
            <v>26.5</v>
          </cell>
          <cell r="V964">
            <v>12</v>
          </cell>
          <cell r="W964" t="str">
            <v>No</v>
          </cell>
          <cell r="X964" t="str">
            <v>No</v>
          </cell>
          <cell r="Y964" t="str">
            <v>No</v>
          </cell>
          <cell r="AA964" t="str">
            <v>Yes</v>
          </cell>
          <cell r="AB964">
            <v>0.21</v>
          </cell>
          <cell r="AC964">
            <v>0.74</v>
          </cell>
          <cell r="AD964">
            <v>35.81</v>
          </cell>
          <cell r="AE964">
            <v>0.82537238000000002</v>
          </cell>
          <cell r="AF964">
            <v>0.82922484100000005</v>
          </cell>
        </row>
        <row r="965">
          <cell r="C965" t="str">
            <v>Netherlands</v>
          </cell>
          <cell r="D965" t="str">
            <v>KPN [Netherlands]</v>
          </cell>
          <cell r="E965" t="str">
            <v>xDSL</v>
          </cell>
          <cell r="F965" t="str">
            <v>Standaard</v>
          </cell>
          <cell r="H965">
            <v>40</v>
          </cell>
          <cell r="I965" t="str">
            <v>Mbps</v>
          </cell>
          <cell r="J965">
            <v>40</v>
          </cell>
          <cell r="K965">
            <v>4</v>
          </cell>
          <cell r="L965" t="str">
            <v>Mbps</v>
          </cell>
          <cell r="P965" t="str">
            <v>EUR</v>
          </cell>
          <cell r="Q965">
            <v>0</v>
          </cell>
          <cell r="R965">
            <v>0</v>
          </cell>
          <cell r="S965">
            <v>36.5</v>
          </cell>
          <cell r="V965">
            <v>12</v>
          </cell>
          <cell r="W965" t="str">
            <v>No</v>
          </cell>
          <cell r="X965" t="str">
            <v>No</v>
          </cell>
          <cell r="Y965" t="str">
            <v>No</v>
          </cell>
          <cell r="AA965" t="str">
            <v>Yes</v>
          </cell>
          <cell r="AB965">
            <v>0.21</v>
          </cell>
          <cell r="AC965">
            <v>0.74</v>
          </cell>
          <cell r="AD965">
            <v>49.32</v>
          </cell>
          <cell r="AE965">
            <v>0.82537238000000002</v>
          </cell>
          <cell r="AF965">
            <v>0.82922484100000005</v>
          </cell>
        </row>
        <row r="966">
          <cell r="C966" t="str">
            <v>Netherlands</v>
          </cell>
          <cell r="D966" t="str">
            <v>KPN [Netherlands]</v>
          </cell>
          <cell r="E966" t="str">
            <v>xDSL</v>
          </cell>
          <cell r="F966" t="str">
            <v>Premium</v>
          </cell>
          <cell r="H966">
            <v>80</v>
          </cell>
          <cell r="I966" t="str">
            <v>Mbps</v>
          </cell>
          <cell r="J966">
            <v>80</v>
          </cell>
          <cell r="K966">
            <v>8</v>
          </cell>
          <cell r="L966" t="str">
            <v>Mbps</v>
          </cell>
          <cell r="P966" t="str">
            <v>EUR</v>
          </cell>
          <cell r="Q966">
            <v>0</v>
          </cell>
          <cell r="R966">
            <v>0</v>
          </cell>
          <cell r="S966">
            <v>46.5</v>
          </cell>
          <cell r="V966">
            <v>12</v>
          </cell>
          <cell r="W966" t="str">
            <v>No</v>
          </cell>
          <cell r="X966" t="str">
            <v>No</v>
          </cell>
          <cell r="Y966" t="str">
            <v>No</v>
          </cell>
          <cell r="AA966" t="str">
            <v>Yes</v>
          </cell>
          <cell r="AB966">
            <v>0.21</v>
          </cell>
          <cell r="AC966">
            <v>0.74</v>
          </cell>
          <cell r="AD966">
            <v>62.84</v>
          </cell>
          <cell r="AE966">
            <v>0.82537238000000002</v>
          </cell>
          <cell r="AF966">
            <v>0.82922484100000005</v>
          </cell>
        </row>
        <row r="967">
          <cell r="C967" t="str">
            <v>Netherlands</v>
          </cell>
          <cell r="D967" t="str">
            <v>KPN [Netherlands]</v>
          </cell>
          <cell r="E967" t="str">
            <v>Fibre</v>
          </cell>
          <cell r="F967" t="str">
            <v>Instap</v>
          </cell>
          <cell r="H967">
            <v>50</v>
          </cell>
          <cell r="I967" t="str">
            <v>Mbps</v>
          </cell>
          <cell r="J967">
            <v>50</v>
          </cell>
          <cell r="K967">
            <v>50</v>
          </cell>
          <cell r="L967" t="str">
            <v>Mbps</v>
          </cell>
          <cell r="P967" t="str">
            <v>EUR</v>
          </cell>
          <cell r="Q967">
            <v>35</v>
          </cell>
          <cell r="R967">
            <v>0</v>
          </cell>
          <cell r="S967">
            <v>58</v>
          </cell>
          <cell r="T967">
            <v>41.5</v>
          </cell>
          <cell r="U967">
            <v>12</v>
          </cell>
          <cell r="V967">
            <v>12</v>
          </cell>
          <cell r="W967" t="str">
            <v>No</v>
          </cell>
          <cell r="X967" t="str">
            <v>Yes</v>
          </cell>
          <cell r="Y967" t="str">
            <v>Yes</v>
          </cell>
          <cell r="AA967" t="str">
            <v>Yes</v>
          </cell>
          <cell r="AB967">
            <v>0.21</v>
          </cell>
          <cell r="AC967">
            <v>0.74</v>
          </cell>
          <cell r="AD967">
            <v>78.38</v>
          </cell>
          <cell r="AE967">
            <v>0.82537238000000002</v>
          </cell>
          <cell r="AF967">
            <v>0.82922484100000005</v>
          </cell>
        </row>
        <row r="968">
          <cell r="C968" t="str">
            <v>Netherlands</v>
          </cell>
          <cell r="D968" t="str">
            <v>KPN [Netherlands]</v>
          </cell>
          <cell r="E968" t="str">
            <v>Fibre</v>
          </cell>
          <cell r="F968" t="str">
            <v>Standaard</v>
          </cell>
          <cell r="H968">
            <v>100</v>
          </cell>
          <cell r="I968" t="str">
            <v>Mbps</v>
          </cell>
          <cell r="J968">
            <v>100</v>
          </cell>
          <cell r="K968">
            <v>100</v>
          </cell>
          <cell r="L968" t="str">
            <v>Mbps</v>
          </cell>
          <cell r="P968" t="str">
            <v>EUR</v>
          </cell>
          <cell r="Q968">
            <v>35</v>
          </cell>
          <cell r="R968">
            <v>0</v>
          </cell>
          <cell r="S968">
            <v>68</v>
          </cell>
          <cell r="T968">
            <v>51.5</v>
          </cell>
          <cell r="U968">
            <v>12</v>
          </cell>
          <cell r="V968">
            <v>12</v>
          </cell>
          <cell r="W968" t="str">
            <v>No</v>
          </cell>
          <cell r="X968" t="str">
            <v>Yes</v>
          </cell>
          <cell r="Y968" t="str">
            <v>Yes</v>
          </cell>
          <cell r="AA968" t="str">
            <v>Yes</v>
          </cell>
          <cell r="AB968">
            <v>0.21</v>
          </cell>
          <cell r="AC968">
            <v>0.74</v>
          </cell>
          <cell r="AD968">
            <v>91.89</v>
          </cell>
          <cell r="AE968">
            <v>0.82537238000000002</v>
          </cell>
          <cell r="AF968">
            <v>0.82922484100000005</v>
          </cell>
        </row>
        <row r="969">
          <cell r="C969" t="str">
            <v>Netherlands</v>
          </cell>
          <cell r="D969" t="str">
            <v>KPN [Netherlands]</v>
          </cell>
          <cell r="E969" t="str">
            <v>Fibre</v>
          </cell>
          <cell r="F969" t="str">
            <v>Premium</v>
          </cell>
          <cell r="H969">
            <v>500</v>
          </cell>
          <cell r="I969" t="str">
            <v>Mbps</v>
          </cell>
          <cell r="J969">
            <v>500</v>
          </cell>
          <cell r="K969">
            <v>500</v>
          </cell>
          <cell r="L969" t="str">
            <v>Mbps</v>
          </cell>
          <cell r="P969" t="str">
            <v>EUR</v>
          </cell>
          <cell r="Q969">
            <v>35</v>
          </cell>
          <cell r="R969">
            <v>0</v>
          </cell>
          <cell r="S969">
            <v>88</v>
          </cell>
          <cell r="T969">
            <v>71.5</v>
          </cell>
          <cell r="U969">
            <v>12</v>
          </cell>
          <cell r="V969">
            <v>12</v>
          </cell>
          <cell r="W969" t="str">
            <v>No</v>
          </cell>
          <cell r="X969" t="str">
            <v>Yes</v>
          </cell>
          <cell r="Y969" t="str">
            <v>Yes</v>
          </cell>
          <cell r="AA969" t="str">
            <v>Yes</v>
          </cell>
          <cell r="AB969">
            <v>0.21</v>
          </cell>
          <cell r="AC969">
            <v>0.74</v>
          </cell>
          <cell r="AD969">
            <v>118.92</v>
          </cell>
          <cell r="AE969">
            <v>0.82537238000000002</v>
          </cell>
          <cell r="AF969">
            <v>0.82922484100000005</v>
          </cell>
        </row>
        <row r="970">
          <cell r="C970" t="str">
            <v>Netherlands</v>
          </cell>
          <cell r="D970" t="str">
            <v>Tele2 [Netherlands]</v>
          </cell>
          <cell r="F970" t="str">
            <v>Basic internet</v>
          </cell>
          <cell r="H970">
            <v>20</v>
          </cell>
          <cell r="I970" t="str">
            <v>Mbps</v>
          </cell>
          <cell r="J970">
            <v>20</v>
          </cell>
          <cell r="P970" t="str">
            <v>EUR</v>
          </cell>
          <cell r="Q970">
            <v>0</v>
          </cell>
          <cell r="R970">
            <v>0</v>
          </cell>
          <cell r="S970">
            <v>27</v>
          </cell>
          <cell r="T970">
            <v>10</v>
          </cell>
          <cell r="U970">
            <v>9</v>
          </cell>
          <cell r="V970">
            <v>12</v>
          </cell>
          <cell r="W970" t="str">
            <v>No</v>
          </cell>
          <cell r="X970" t="str">
            <v>No</v>
          </cell>
          <cell r="Y970" t="str">
            <v>No</v>
          </cell>
          <cell r="AA970" t="str">
            <v>Yes</v>
          </cell>
          <cell r="AB970">
            <v>0.21</v>
          </cell>
          <cell r="AC970">
            <v>0.74</v>
          </cell>
          <cell r="AD970">
            <v>36.49</v>
          </cell>
          <cell r="AE970">
            <v>0.82537238000000002</v>
          </cell>
          <cell r="AF970">
            <v>0.82922484100000005</v>
          </cell>
        </row>
        <row r="971">
          <cell r="C971" t="str">
            <v>Netherlands</v>
          </cell>
          <cell r="D971" t="str">
            <v>Tele2 [Netherlands]</v>
          </cell>
          <cell r="F971" t="str">
            <v>50 Mbps</v>
          </cell>
          <cell r="H971">
            <v>50</v>
          </cell>
          <cell r="I971" t="str">
            <v>Mbps</v>
          </cell>
          <cell r="J971">
            <v>50</v>
          </cell>
          <cell r="P971" t="str">
            <v>EUR</v>
          </cell>
          <cell r="Q971">
            <v>0</v>
          </cell>
          <cell r="R971">
            <v>0</v>
          </cell>
          <cell r="S971">
            <v>29.5</v>
          </cell>
          <cell r="T971">
            <v>10</v>
          </cell>
          <cell r="U971">
            <v>9</v>
          </cell>
          <cell r="V971">
            <v>12</v>
          </cell>
          <cell r="W971" t="str">
            <v>No</v>
          </cell>
          <cell r="X971" t="str">
            <v>No</v>
          </cell>
          <cell r="Y971" t="str">
            <v>No</v>
          </cell>
          <cell r="AA971" t="str">
            <v>Yes</v>
          </cell>
          <cell r="AB971">
            <v>0.21</v>
          </cell>
          <cell r="AC971">
            <v>0.74</v>
          </cell>
          <cell r="AD971">
            <v>39.86</v>
          </cell>
          <cell r="AE971">
            <v>0.82537238000000002</v>
          </cell>
          <cell r="AF971">
            <v>0.82922484100000005</v>
          </cell>
        </row>
        <row r="972">
          <cell r="C972" t="str">
            <v>Netherlands</v>
          </cell>
          <cell r="D972" t="str">
            <v>Tele2 [Netherlands]</v>
          </cell>
          <cell r="F972" t="str">
            <v>Basic internet</v>
          </cell>
          <cell r="H972">
            <v>20</v>
          </cell>
          <cell r="I972" t="str">
            <v>Mbps</v>
          </cell>
          <cell r="J972">
            <v>20</v>
          </cell>
          <cell r="P972" t="str">
            <v>EUR</v>
          </cell>
          <cell r="Q972">
            <v>0</v>
          </cell>
          <cell r="R972">
            <v>0</v>
          </cell>
          <cell r="S972">
            <v>27</v>
          </cell>
          <cell r="T972">
            <v>7.5</v>
          </cell>
          <cell r="U972">
            <v>12</v>
          </cell>
          <cell r="V972">
            <v>24</v>
          </cell>
          <cell r="W972" t="str">
            <v>No</v>
          </cell>
          <cell r="X972" t="str">
            <v>No</v>
          </cell>
          <cell r="Y972" t="str">
            <v>No</v>
          </cell>
          <cell r="AA972" t="str">
            <v>Yes</v>
          </cell>
          <cell r="AB972">
            <v>0.21</v>
          </cell>
          <cell r="AC972">
            <v>0.74</v>
          </cell>
          <cell r="AD972">
            <v>36.49</v>
          </cell>
          <cell r="AE972">
            <v>0.82537238000000002</v>
          </cell>
          <cell r="AF972">
            <v>0.82922484100000005</v>
          </cell>
        </row>
        <row r="973">
          <cell r="C973" t="str">
            <v>Netherlands</v>
          </cell>
          <cell r="D973" t="str">
            <v>Tele2 [Netherlands]</v>
          </cell>
          <cell r="F973" t="str">
            <v>50 Mbps</v>
          </cell>
          <cell r="H973">
            <v>50</v>
          </cell>
          <cell r="I973" t="str">
            <v>Mbps</v>
          </cell>
          <cell r="J973">
            <v>50</v>
          </cell>
          <cell r="P973" t="str">
            <v>EUR</v>
          </cell>
          <cell r="Q973">
            <v>0</v>
          </cell>
          <cell r="R973">
            <v>0</v>
          </cell>
          <cell r="S973">
            <v>29.5</v>
          </cell>
          <cell r="T973">
            <v>7.5</v>
          </cell>
          <cell r="U973">
            <v>12</v>
          </cell>
          <cell r="V973">
            <v>24</v>
          </cell>
          <cell r="W973" t="str">
            <v>No</v>
          </cell>
          <cell r="X973" t="str">
            <v>No</v>
          </cell>
          <cell r="Y973" t="str">
            <v>No</v>
          </cell>
          <cell r="AA973" t="str">
            <v>Yes</v>
          </cell>
          <cell r="AB973">
            <v>0.21</v>
          </cell>
          <cell r="AC973">
            <v>0.74</v>
          </cell>
          <cell r="AD973">
            <v>39.86</v>
          </cell>
          <cell r="AE973">
            <v>0.82537238000000002</v>
          </cell>
          <cell r="AF973">
            <v>0.82922484100000005</v>
          </cell>
        </row>
        <row r="974">
          <cell r="C974" t="str">
            <v>Netherlands</v>
          </cell>
          <cell r="D974" t="str">
            <v>Tele2 [Netherlands]</v>
          </cell>
          <cell r="E974" t="str">
            <v>Fibre</v>
          </cell>
          <cell r="F974" t="str">
            <v>Pakket samenstellen</v>
          </cell>
          <cell r="H974">
            <v>40</v>
          </cell>
          <cell r="I974" t="str">
            <v>Mbps</v>
          </cell>
          <cell r="J974">
            <v>40</v>
          </cell>
          <cell r="M974" t="str">
            <v>Unlimimted</v>
          </cell>
          <cell r="P974" t="str">
            <v>EUR</v>
          </cell>
          <cell r="Q974">
            <v>30</v>
          </cell>
          <cell r="R974">
            <v>0</v>
          </cell>
          <cell r="S974">
            <v>42.5</v>
          </cell>
          <cell r="V974">
            <v>24</v>
          </cell>
          <cell r="W974" t="str">
            <v>No</v>
          </cell>
          <cell r="X974" t="str">
            <v>Yes</v>
          </cell>
          <cell r="Y974" t="str">
            <v>Yes</v>
          </cell>
          <cell r="AA974" t="str">
            <v>Yes</v>
          </cell>
          <cell r="AB974">
            <v>0.21</v>
          </cell>
          <cell r="AC974">
            <v>0.74</v>
          </cell>
          <cell r="AD974">
            <v>57.43</v>
          </cell>
          <cell r="AE974">
            <v>0.82537238000000002</v>
          </cell>
          <cell r="AF974">
            <v>0.82922484100000005</v>
          </cell>
        </row>
        <row r="975">
          <cell r="C975" t="str">
            <v>Netherlands</v>
          </cell>
          <cell r="D975" t="str">
            <v>Tele2 [Netherlands]</v>
          </cell>
          <cell r="E975" t="str">
            <v>Fibre</v>
          </cell>
          <cell r="F975" t="str">
            <v>Pakket samenstellen</v>
          </cell>
          <cell r="H975">
            <v>60</v>
          </cell>
          <cell r="I975" t="str">
            <v>Mbps</v>
          </cell>
          <cell r="J975">
            <v>60</v>
          </cell>
          <cell r="M975" t="str">
            <v>Unlimimted</v>
          </cell>
          <cell r="P975" t="str">
            <v>EUR</v>
          </cell>
          <cell r="Q975">
            <v>30</v>
          </cell>
          <cell r="R975">
            <v>0</v>
          </cell>
          <cell r="S975">
            <v>45</v>
          </cell>
          <cell r="V975">
            <v>24</v>
          </cell>
          <cell r="W975" t="str">
            <v>No</v>
          </cell>
          <cell r="X975" t="str">
            <v>Yes</v>
          </cell>
          <cell r="Y975" t="str">
            <v>Yes</v>
          </cell>
          <cell r="AA975" t="str">
            <v>Yes</v>
          </cell>
          <cell r="AB975">
            <v>0.21</v>
          </cell>
          <cell r="AC975">
            <v>0.74</v>
          </cell>
          <cell r="AD975">
            <v>60.81</v>
          </cell>
          <cell r="AE975">
            <v>0.82537238000000002</v>
          </cell>
          <cell r="AF975">
            <v>0.82922484100000005</v>
          </cell>
        </row>
        <row r="976">
          <cell r="C976" t="str">
            <v>Netherlands</v>
          </cell>
          <cell r="D976" t="str">
            <v>Tele2 [Netherlands]</v>
          </cell>
          <cell r="E976" t="str">
            <v>Fibre</v>
          </cell>
          <cell r="F976" t="str">
            <v>Pakket samenstellen</v>
          </cell>
          <cell r="H976">
            <v>100</v>
          </cell>
          <cell r="I976" t="str">
            <v>Mbps</v>
          </cell>
          <cell r="J976">
            <v>100</v>
          </cell>
          <cell r="M976" t="str">
            <v>Unlimimted</v>
          </cell>
          <cell r="P976" t="str">
            <v>EUR</v>
          </cell>
          <cell r="Q976">
            <v>30</v>
          </cell>
          <cell r="R976">
            <v>0</v>
          </cell>
          <cell r="S976">
            <v>52.5</v>
          </cell>
          <cell r="V976">
            <v>24</v>
          </cell>
          <cell r="W976" t="str">
            <v>No</v>
          </cell>
          <cell r="X976" t="str">
            <v>Yes</v>
          </cell>
          <cell r="Y976" t="str">
            <v>Yes</v>
          </cell>
          <cell r="AA976" t="str">
            <v>Yes</v>
          </cell>
          <cell r="AB976">
            <v>0.21</v>
          </cell>
          <cell r="AC976">
            <v>0.74</v>
          </cell>
          <cell r="AD976">
            <v>70.95</v>
          </cell>
          <cell r="AE976">
            <v>0.82537238000000002</v>
          </cell>
          <cell r="AF976">
            <v>0.82922484100000005</v>
          </cell>
        </row>
        <row r="977">
          <cell r="C977" t="str">
            <v>Netherlands</v>
          </cell>
          <cell r="D977" t="str">
            <v>UPC [Netherlands]</v>
          </cell>
          <cell r="E977" t="str">
            <v>Cable</v>
          </cell>
          <cell r="F977" t="str">
            <v>60Mb Internet</v>
          </cell>
          <cell r="H977">
            <v>50</v>
          </cell>
          <cell r="I977" t="str">
            <v>Mbps</v>
          </cell>
          <cell r="J977">
            <v>50</v>
          </cell>
          <cell r="K977">
            <v>2.5</v>
          </cell>
          <cell r="L977" t="str">
            <v>Mbps</v>
          </cell>
          <cell r="P977" t="str">
            <v>EUR</v>
          </cell>
          <cell r="Q977">
            <v>25</v>
          </cell>
          <cell r="R977">
            <v>0</v>
          </cell>
          <cell r="S977">
            <v>35</v>
          </cell>
          <cell r="V977">
            <v>12</v>
          </cell>
          <cell r="W977" t="str">
            <v>No</v>
          </cell>
          <cell r="X977" t="str">
            <v>Yes</v>
          </cell>
          <cell r="Y977" t="str">
            <v>No</v>
          </cell>
          <cell r="AA977" t="str">
            <v>Yes</v>
          </cell>
          <cell r="AB977">
            <v>0.21</v>
          </cell>
          <cell r="AC977">
            <v>0.74</v>
          </cell>
          <cell r="AD977">
            <v>47.3</v>
          </cell>
          <cell r="AE977">
            <v>0.82537238000000002</v>
          </cell>
          <cell r="AF977">
            <v>0.82922484100000005</v>
          </cell>
        </row>
        <row r="978">
          <cell r="C978" t="str">
            <v>Netherlands</v>
          </cell>
          <cell r="D978" t="str">
            <v>UPC [Netherlands]</v>
          </cell>
          <cell r="E978" t="str">
            <v>Cable</v>
          </cell>
          <cell r="F978" t="str">
            <v>100 Mb Internet</v>
          </cell>
          <cell r="H978">
            <v>120</v>
          </cell>
          <cell r="I978" t="str">
            <v>Mbps</v>
          </cell>
          <cell r="J978">
            <v>120</v>
          </cell>
          <cell r="K978">
            <v>6</v>
          </cell>
          <cell r="L978" t="str">
            <v>Mbps</v>
          </cell>
          <cell r="P978" t="str">
            <v>EUR</v>
          </cell>
          <cell r="Q978">
            <v>25</v>
          </cell>
          <cell r="R978">
            <v>0</v>
          </cell>
          <cell r="S978">
            <v>42.5</v>
          </cell>
          <cell r="V978">
            <v>12</v>
          </cell>
          <cell r="W978" t="str">
            <v>No</v>
          </cell>
          <cell r="X978" t="str">
            <v>Yes</v>
          </cell>
          <cell r="Y978" t="str">
            <v>No</v>
          </cell>
          <cell r="AA978" t="str">
            <v>Yes</v>
          </cell>
          <cell r="AB978">
            <v>0.21</v>
          </cell>
          <cell r="AC978">
            <v>0.74</v>
          </cell>
          <cell r="AD978">
            <v>57.43</v>
          </cell>
          <cell r="AE978">
            <v>0.82537238000000002</v>
          </cell>
          <cell r="AF978">
            <v>0.82922484100000005</v>
          </cell>
        </row>
        <row r="979">
          <cell r="C979" t="str">
            <v>Netherlands</v>
          </cell>
          <cell r="D979" t="str">
            <v>UPC [Netherlands]</v>
          </cell>
          <cell r="E979" t="str">
            <v>Cable</v>
          </cell>
          <cell r="F979" t="str">
            <v>150 Mb Interneet</v>
          </cell>
          <cell r="H979">
            <v>200</v>
          </cell>
          <cell r="I979" t="str">
            <v>Mbps</v>
          </cell>
          <cell r="J979">
            <v>200</v>
          </cell>
          <cell r="K979">
            <v>10</v>
          </cell>
          <cell r="L979" t="str">
            <v>Mbps</v>
          </cell>
          <cell r="P979" t="str">
            <v>EUR</v>
          </cell>
          <cell r="Q979">
            <v>25</v>
          </cell>
          <cell r="R979">
            <v>0</v>
          </cell>
          <cell r="S979">
            <v>52.5</v>
          </cell>
          <cell r="V979">
            <v>12</v>
          </cell>
          <cell r="W979" t="str">
            <v>No</v>
          </cell>
          <cell r="X979" t="str">
            <v>Yes</v>
          </cell>
          <cell r="Y979" t="str">
            <v>No</v>
          </cell>
          <cell r="AA979" t="str">
            <v>Yes</v>
          </cell>
          <cell r="AB979">
            <v>0.21</v>
          </cell>
          <cell r="AC979">
            <v>0.74</v>
          </cell>
          <cell r="AD979">
            <v>70.95</v>
          </cell>
          <cell r="AE979">
            <v>0.82537238000000002</v>
          </cell>
          <cell r="AF979">
            <v>0.82922484100000005</v>
          </cell>
        </row>
        <row r="980">
          <cell r="C980" t="str">
            <v>Netherlands</v>
          </cell>
          <cell r="D980" t="str">
            <v>Ziggo [Netherlands]</v>
          </cell>
          <cell r="E980" t="str">
            <v>Cable</v>
          </cell>
          <cell r="F980" t="str">
            <v>TV + Internet Z1</v>
          </cell>
          <cell r="H980">
            <v>20</v>
          </cell>
          <cell r="I980" t="str">
            <v>Mbps</v>
          </cell>
          <cell r="J980">
            <v>20</v>
          </cell>
          <cell r="K980">
            <v>2</v>
          </cell>
          <cell r="L980" t="str">
            <v>Mbps</v>
          </cell>
          <cell r="P980" t="str">
            <v>EUR</v>
          </cell>
          <cell r="Q980">
            <v>0</v>
          </cell>
          <cell r="R980" t="str">
            <v>?</v>
          </cell>
          <cell r="S980">
            <v>38.950000000000003</v>
          </cell>
          <cell r="T980">
            <v>30</v>
          </cell>
          <cell r="U980">
            <v>6</v>
          </cell>
          <cell r="W980" t="str">
            <v>No</v>
          </cell>
          <cell r="X980" t="str">
            <v>Yes</v>
          </cell>
          <cell r="Y980" t="str">
            <v>No</v>
          </cell>
          <cell r="AA980" t="str">
            <v>Yes</v>
          </cell>
          <cell r="AB980">
            <v>0.21</v>
          </cell>
          <cell r="AC980">
            <v>0.74</v>
          </cell>
          <cell r="AD980">
            <v>52.64</v>
          </cell>
          <cell r="AE980">
            <v>0.82537238000000002</v>
          </cell>
          <cell r="AF980">
            <v>0.82922484100000005</v>
          </cell>
        </row>
        <row r="981">
          <cell r="C981" t="str">
            <v>Netherlands</v>
          </cell>
          <cell r="D981" t="str">
            <v>Ziggo [Netherlands]</v>
          </cell>
          <cell r="E981" t="str">
            <v>Cable</v>
          </cell>
          <cell r="F981" t="str">
            <v>TV + Internet Z2</v>
          </cell>
          <cell r="H981">
            <v>60</v>
          </cell>
          <cell r="I981" t="str">
            <v>Mbps</v>
          </cell>
          <cell r="J981">
            <v>60</v>
          </cell>
          <cell r="K981">
            <v>6</v>
          </cell>
          <cell r="L981" t="str">
            <v>Mbps</v>
          </cell>
          <cell r="P981" t="str">
            <v>EUR</v>
          </cell>
          <cell r="Q981">
            <v>0</v>
          </cell>
          <cell r="R981" t="str">
            <v>?</v>
          </cell>
          <cell r="S981">
            <v>48.95</v>
          </cell>
          <cell r="T981">
            <v>30</v>
          </cell>
          <cell r="U981">
            <v>6</v>
          </cell>
          <cell r="W981" t="str">
            <v>No</v>
          </cell>
          <cell r="X981" t="str">
            <v>Yes</v>
          </cell>
          <cell r="Y981" t="str">
            <v>No</v>
          </cell>
          <cell r="AA981" t="str">
            <v>Yes</v>
          </cell>
          <cell r="AB981">
            <v>0.21</v>
          </cell>
          <cell r="AC981">
            <v>0.74</v>
          </cell>
          <cell r="AD981">
            <v>66.150000000000006</v>
          </cell>
          <cell r="AE981">
            <v>0.82537238000000002</v>
          </cell>
          <cell r="AF981">
            <v>0.82922484100000005</v>
          </cell>
        </row>
        <row r="982">
          <cell r="C982" t="str">
            <v>Netherlands</v>
          </cell>
          <cell r="D982" t="str">
            <v>Ziggo [Netherlands]</v>
          </cell>
          <cell r="E982" t="str">
            <v>Cable</v>
          </cell>
          <cell r="F982" t="str">
            <v>TV + Internet Z3</v>
          </cell>
          <cell r="H982">
            <v>150</v>
          </cell>
          <cell r="I982" t="str">
            <v>Mbps</v>
          </cell>
          <cell r="J982">
            <v>150</v>
          </cell>
          <cell r="K982">
            <v>15</v>
          </cell>
          <cell r="L982" t="str">
            <v>Mbps</v>
          </cell>
          <cell r="P982" t="str">
            <v>EUR</v>
          </cell>
          <cell r="Q982">
            <v>0</v>
          </cell>
          <cell r="R982" t="str">
            <v>?</v>
          </cell>
          <cell r="S982">
            <v>58.95</v>
          </cell>
          <cell r="T982">
            <v>30</v>
          </cell>
          <cell r="U982">
            <v>6</v>
          </cell>
          <cell r="W982" t="str">
            <v>No</v>
          </cell>
          <cell r="X982" t="str">
            <v>Yes</v>
          </cell>
          <cell r="Y982" t="str">
            <v>No</v>
          </cell>
          <cell r="AA982" t="str">
            <v>Yes</v>
          </cell>
          <cell r="AB982">
            <v>0.21</v>
          </cell>
          <cell r="AC982">
            <v>0.74</v>
          </cell>
          <cell r="AD982">
            <v>79.66</v>
          </cell>
          <cell r="AE982">
            <v>0.82537238000000002</v>
          </cell>
          <cell r="AF982">
            <v>0.82922484100000005</v>
          </cell>
        </row>
        <row r="983">
          <cell r="C983" t="str">
            <v>Nicaragua</v>
          </cell>
          <cell r="D983" t="str">
            <v>Claro  [Nicaragua]</v>
          </cell>
          <cell r="E983" t="str">
            <v>Various</v>
          </cell>
          <cell r="F983" t="str">
            <v>Residential fixed internet</v>
          </cell>
          <cell r="H983">
            <v>512</v>
          </cell>
          <cell r="I983" t="str">
            <v>Kbps</v>
          </cell>
          <cell r="J983">
            <v>0.51200000000000001</v>
          </cell>
          <cell r="P983" t="str">
            <v>USD</v>
          </cell>
          <cell r="Q983" t="str">
            <v>?</v>
          </cell>
          <cell r="R983" t="str">
            <v>?</v>
          </cell>
          <cell r="S983">
            <v>18</v>
          </cell>
          <cell r="W983" t="str">
            <v>Yes</v>
          </cell>
          <cell r="X983" t="str">
            <v>No</v>
          </cell>
          <cell r="Y983" t="str">
            <v>No</v>
          </cell>
          <cell r="AA983" t="str">
            <v>No</v>
          </cell>
          <cell r="AC983">
            <v>1</v>
          </cell>
          <cell r="AD983">
            <v>18</v>
          </cell>
          <cell r="AE983">
            <v>9.5400345893401504</v>
          </cell>
          <cell r="AF983">
            <v>0.41498344100000001</v>
          </cell>
        </row>
        <row r="984">
          <cell r="C984" t="str">
            <v>Nicaragua</v>
          </cell>
          <cell r="D984" t="str">
            <v>Claro  [Nicaragua]</v>
          </cell>
          <cell r="E984" t="str">
            <v>Various</v>
          </cell>
          <cell r="F984" t="str">
            <v>Residential fixed internet</v>
          </cell>
          <cell r="H984">
            <v>1</v>
          </cell>
          <cell r="I984" t="str">
            <v>Mbps</v>
          </cell>
          <cell r="J984">
            <v>1</v>
          </cell>
          <cell r="P984" t="str">
            <v>USD</v>
          </cell>
          <cell r="Q984" t="str">
            <v>?</v>
          </cell>
          <cell r="R984" t="str">
            <v>?</v>
          </cell>
          <cell r="S984">
            <v>22</v>
          </cell>
          <cell r="W984" t="str">
            <v>Yes</v>
          </cell>
          <cell r="X984" t="str">
            <v>No</v>
          </cell>
          <cell r="Y984" t="str">
            <v>No</v>
          </cell>
          <cell r="AA984" t="str">
            <v>No</v>
          </cell>
          <cell r="AC984">
            <v>1</v>
          </cell>
          <cell r="AD984">
            <v>22</v>
          </cell>
          <cell r="AE984">
            <v>9.5400345893401504</v>
          </cell>
          <cell r="AF984">
            <v>0.41498344100000001</v>
          </cell>
        </row>
        <row r="985">
          <cell r="C985" t="str">
            <v>Nicaragua</v>
          </cell>
          <cell r="D985" t="str">
            <v>Claro  [Nicaragua]</v>
          </cell>
          <cell r="E985" t="str">
            <v>Various</v>
          </cell>
          <cell r="F985" t="str">
            <v>Residential fixed internet</v>
          </cell>
          <cell r="H985">
            <v>2</v>
          </cell>
          <cell r="I985" t="str">
            <v>Mbps</v>
          </cell>
          <cell r="J985">
            <v>2</v>
          </cell>
          <cell r="P985" t="str">
            <v>USD</v>
          </cell>
          <cell r="Q985" t="str">
            <v>?</v>
          </cell>
          <cell r="R985" t="str">
            <v>?</v>
          </cell>
          <cell r="S985">
            <v>30</v>
          </cell>
          <cell r="W985" t="str">
            <v>Yes</v>
          </cell>
          <cell r="X985" t="str">
            <v>No</v>
          </cell>
          <cell r="Y985" t="str">
            <v>No</v>
          </cell>
          <cell r="AA985" t="str">
            <v>No</v>
          </cell>
          <cell r="AC985">
            <v>1</v>
          </cell>
          <cell r="AD985">
            <v>30</v>
          </cell>
          <cell r="AE985">
            <v>9.5400345893401504</v>
          </cell>
          <cell r="AF985">
            <v>0.41498344100000001</v>
          </cell>
        </row>
        <row r="986">
          <cell r="C986" t="str">
            <v>Nicaragua</v>
          </cell>
          <cell r="D986" t="str">
            <v>Claro  [Nicaragua]</v>
          </cell>
          <cell r="E986" t="str">
            <v>Various</v>
          </cell>
          <cell r="F986" t="str">
            <v>Residential fixed internet</v>
          </cell>
          <cell r="H986">
            <v>3</v>
          </cell>
          <cell r="I986" t="str">
            <v>Mbps</v>
          </cell>
          <cell r="J986">
            <v>3</v>
          </cell>
          <cell r="P986" t="str">
            <v>USD</v>
          </cell>
          <cell r="Q986" t="str">
            <v>?</v>
          </cell>
          <cell r="R986" t="str">
            <v>?</v>
          </cell>
          <cell r="S986">
            <v>42</v>
          </cell>
          <cell r="W986" t="str">
            <v>Yes</v>
          </cell>
          <cell r="X986" t="str">
            <v>No</v>
          </cell>
          <cell r="Y986" t="str">
            <v>No</v>
          </cell>
          <cell r="AA986" t="str">
            <v>No</v>
          </cell>
          <cell r="AC986">
            <v>1</v>
          </cell>
          <cell r="AD986">
            <v>42</v>
          </cell>
          <cell r="AE986">
            <v>9.5400345893401504</v>
          </cell>
          <cell r="AF986">
            <v>0.41498344100000001</v>
          </cell>
        </row>
        <row r="987">
          <cell r="C987" t="str">
            <v>Nicaragua</v>
          </cell>
          <cell r="D987" t="str">
            <v>Claro  [Nicaragua]</v>
          </cell>
          <cell r="E987" t="str">
            <v>Various</v>
          </cell>
          <cell r="F987" t="str">
            <v>Residential fixed internet</v>
          </cell>
          <cell r="H987">
            <v>5</v>
          </cell>
          <cell r="I987" t="str">
            <v>Mbps</v>
          </cell>
          <cell r="J987">
            <v>5</v>
          </cell>
          <cell r="P987" t="str">
            <v>USD</v>
          </cell>
          <cell r="Q987" t="str">
            <v>?</v>
          </cell>
          <cell r="R987" t="str">
            <v>?</v>
          </cell>
          <cell r="S987">
            <v>53</v>
          </cell>
          <cell r="W987" t="str">
            <v>Yes</v>
          </cell>
          <cell r="X987" t="str">
            <v>No</v>
          </cell>
          <cell r="Y987" t="str">
            <v>No</v>
          </cell>
          <cell r="AA987" t="str">
            <v>No</v>
          </cell>
          <cell r="AC987">
            <v>1</v>
          </cell>
          <cell r="AD987">
            <v>53</v>
          </cell>
          <cell r="AE987">
            <v>9.5400345893401504</v>
          </cell>
          <cell r="AF987">
            <v>0.41498344100000001</v>
          </cell>
        </row>
        <row r="988">
          <cell r="C988" t="str">
            <v>Niger</v>
          </cell>
          <cell r="D988" t="str">
            <v>Sonitel  [Niger]</v>
          </cell>
          <cell r="E988" t="str">
            <v>ADSL</v>
          </cell>
          <cell r="F988" t="str">
            <v>Residential ADSL Customer</v>
          </cell>
          <cell r="H988">
            <v>128</v>
          </cell>
          <cell r="I988" t="str">
            <v>Kbps</v>
          </cell>
          <cell r="J988">
            <v>0.128</v>
          </cell>
          <cell r="P988" t="str">
            <v>XOF</v>
          </cell>
          <cell r="Q988">
            <v>20000</v>
          </cell>
          <cell r="R988" t="str">
            <v>?</v>
          </cell>
          <cell r="S988">
            <v>15000</v>
          </cell>
          <cell r="W988" t="str">
            <v>Yes</v>
          </cell>
          <cell r="X988" t="str">
            <v>No</v>
          </cell>
          <cell r="Y988" t="str">
            <v>No</v>
          </cell>
          <cell r="AA988" t="str">
            <v>Yes</v>
          </cell>
          <cell r="AC988">
            <v>485.93</v>
          </cell>
          <cell r="AD988">
            <v>30.87</v>
          </cell>
          <cell r="AE988">
            <v>224.07783169755299</v>
          </cell>
          <cell r="AF988">
            <v>262.01680299999998</v>
          </cell>
        </row>
        <row r="989">
          <cell r="C989" t="str">
            <v>Niger</v>
          </cell>
          <cell r="D989" t="str">
            <v>Sonitel  [Niger]</v>
          </cell>
          <cell r="E989" t="str">
            <v>ADSL</v>
          </cell>
          <cell r="F989" t="str">
            <v>Residential ADSL Customer</v>
          </cell>
          <cell r="H989">
            <v>256</v>
          </cell>
          <cell r="I989" t="str">
            <v>Kbps</v>
          </cell>
          <cell r="J989">
            <v>0.25600000000000001</v>
          </cell>
          <cell r="P989" t="str">
            <v>XOF</v>
          </cell>
          <cell r="Q989">
            <v>20000</v>
          </cell>
          <cell r="R989" t="str">
            <v>?</v>
          </cell>
          <cell r="S989">
            <v>25000</v>
          </cell>
          <cell r="W989" t="str">
            <v>Yes</v>
          </cell>
          <cell r="X989" t="str">
            <v>No</v>
          </cell>
          <cell r="Y989" t="str">
            <v>No</v>
          </cell>
          <cell r="AA989" t="str">
            <v>Yes</v>
          </cell>
          <cell r="AC989">
            <v>485.93</v>
          </cell>
          <cell r="AD989">
            <v>51.45</v>
          </cell>
          <cell r="AE989">
            <v>224.07783169755299</v>
          </cell>
          <cell r="AF989">
            <v>262.01680299999998</v>
          </cell>
        </row>
        <row r="990">
          <cell r="C990" t="str">
            <v>Niger</v>
          </cell>
          <cell r="D990" t="str">
            <v>Sonitel  [Niger]</v>
          </cell>
          <cell r="E990" t="str">
            <v>ADSL</v>
          </cell>
          <cell r="F990" t="str">
            <v>ADSL Professional</v>
          </cell>
          <cell r="H990">
            <v>128</v>
          </cell>
          <cell r="I990" t="str">
            <v>Kbps</v>
          </cell>
          <cell r="J990">
            <v>0.128</v>
          </cell>
          <cell r="P990" t="str">
            <v>XOF</v>
          </cell>
          <cell r="Q990">
            <v>20000</v>
          </cell>
          <cell r="R990" t="str">
            <v>?</v>
          </cell>
          <cell r="S990">
            <v>35000</v>
          </cell>
          <cell r="W990" t="str">
            <v>Yes</v>
          </cell>
          <cell r="X990" t="str">
            <v>No</v>
          </cell>
          <cell r="Y990" t="str">
            <v>No</v>
          </cell>
          <cell r="AA990" t="str">
            <v>Yes</v>
          </cell>
          <cell r="AC990">
            <v>485.93</v>
          </cell>
          <cell r="AD990">
            <v>72.03</v>
          </cell>
          <cell r="AE990">
            <v>224.07783169755299</v>
          </cell>
          <cell r="AF990">
            <v>262.01680299999998</v>
          </cell>
        </row>
        <row r="991">
          <cell r="C991" t="str">
            <v>Niger</v>
          </cell>
          <cell r="D991" t="str">
            <v>Sonitel  [Niger]</v>
          </cell>
          <cell r="E991" t="str">
            <v>ADSL</v>
          </cell>
          <cell r="F991" t="str">
            <v>ADSL Professional</v>
          </cell>
          <cell r="H991">
            <v>256</v>
          </cell>
          <cell r="I991" t="str">
            <v>Kbps</v>
          </cell>
          <cell r="J991">
            <v>0.25600000000000001</v>
          </cell>
          <cell r="P991" t="str">
            <v>XOF</v>
          </cell>
          <cell r="Q991">
            <v>20000</v>
          </cell>
          <cell r="R991" t="str">
            <v>?</v>
          </cell>
          <cell r="S991">
            <v>50000</v>
          </cell>
          <cell r="W991" t="str">
            <v>Yes</v>
          </cell>
          <cell r="X991" t="str">
            <v>No</v>
          </cell>
          <cell r="Y991" t="str">
            <v>No</v>
          </cell>
          <cell r="AA991" t="str">
            <v>Yes</v>
          </cell>
          <cell r="AC991">
            <v>485.93</v>
          </cell>
          <cell r="AD991">
            <v>102.9</v>
          </cell>
          <cell r="AE991">
            <v>224.07783169755299</v>
          </cell>
          <cell r="AF991">
            <v>262.01680299999998</v>
          </cell>
        </row>
        <row r="992">
          <cell r="C992" t="str">
            <v>Niger</v>
          </cell>
          <cell r="D992" t="str">
            <v>Sonitel  [Niger]</v>
          </cell>
          <cell r="E992" t="str">
            <v>ADSL</v>
          </cell>
          <cell r="F992" t="str">
            <v>ADSL Professional</v>
          </cell>
          <cell r="H992">
            <v>512</v>
          </cell>
          <cell r="I992" t="str">
            <v>Kbps</v>
          </cell>
          <cell r="J992">
            <v>0.51200000000000001</v>
          </cell>
          <cell r="P992" t="str">
            <v>XOF</v>
          </cell>
          <cell r="Q992">
            <v>20000</v>
          </cell>
          <cell r="R992" t="str">
            <v>?</v>
          </cell>
          <cell r="S992">
            <v>70000</v>
          </cell>
          <cell r="W992" t="str">
            <v>Yes</v>
          </cell>
          <cell r="X992" t="str">
            <v>No</v>
          </cell>
          <cell r="Y992" t="str">
            <v>No</v>
          </cell>
          <cell r="AA992" t="str">
            <v>Yes</v>
          </cell>
          <cell r="AC992">
            <v>485.93</v>
          </cell>
          <cell r="AD992">
            <v>144.05000000000001</v>
          </cell>
          <cell r="AE992">
            <v>224.07783169755299</v>
          </cell>
          <cell r="AF992">
            <v>262.01680299999998</v>
          </cell>
        </row>
        <row r="993">
          <cell r="C993" t="str">
            <v>Niger</v>
          </cell>
          <cell r="D993" t="str">
            <v>Sonitel  [Niger]</v>
          </cell>
          <cell r="E993" t="str">
            <v>ADSL</v>
          </cell>
          <cell r="F993" t="str">
            <v>ADSL Professional</v>
          </cell>
          <cell r="H993">
            <v>1024</v>
          </cell>
          <cell r="I993" t="str">
            <v>Kbps</v>
          </cell>
          <cell r="J993">
            <v>1.024</v>
          </cell>
          <cell r="P993" t="str">
            <v>XOF</v>
          </cell>
          <cell r="Q993">
            <v>20000</v>
          </cell>
          <cell r="R993" t="str">
            <v>?</v>
          </cell>
          <cell r="S993">
            <v>135000</v>
          </cell>
          <cell r="W993" t="str">
            <v>Yes</v>
          </cell>
          <cell r="X993" t="str">
            <v>No</v>
          </cell>
          <cell r="Y993" t="str">
            <v>No</v>
          </cell>
          <cell r="AA993" t="str">
            <v>Yes</v>
          </cell>
          <cell r="AC993">
            <v>485.93</v>
          </cell>
          <cell r="AD993">
            <v>277.82</v>
          </cell>
          <cell r="AE993">
            <v>224.07783169755299</v>
          </cell>
          <cell r="AF993">
            <v>262.01680299999998</v>
          </cell>
        </row>
        <row r="994">
          <cell r="C994" t="str">
            <v>Nigeria</v>
          </cell>
          <cell r="D994" t="str">
            <v>CobraNet [Nigeria]</v>
          </cell>
          <cell r="E994" t="str">
            <v>McWill</v>
          </cell>
          <cell r="F994" t="str">
            <v>Home Bronze</v>
          </cell>
          <cell r="G994" t="str">
            <v>Up to</v>
          </cell>
          <cell r="H994">
            <v>1.5</v>
          </cell>
          <cell r="I994" t="str">
            <v>Mbps</v>
          </cell>
          <cell r="J994">
            <v>1.5</v>
          </cell>
          <cell r="M994">
            <v>7</v>
          </cell>
          <cell r="N994" t="str">
            <v>GB</v>
          </cell>
          <cell r="O994">
            <v>7</v>
          </cell>
          <cell r="P994" t="str">
            <v>NGN</v>
          </cell>
          <cell r="Q994" t="str">
            <v>?</v>
          </cell>
          <cell r="R994">
            <v>9500</v>
          </cell>
          <cell r="S994">
            <v>6500</v>
          </cell>
          <cell r="W994" t="str">
            <v>No</v>
          </cell>
          <cell r="X994" t="str">
            <v>No</v>
          </cell>
          <cell r="Y994" t="str">
            <v>No</v>
          </cell>
          <cell r="AA994" t="str">
            <v>?</v>
          </cell>
          <cell r="AC994">
            <v>160.65</v>
          </cell>
          <cell r="AD994">
            <v>40.46</v>
          </cell>
          <cell r="AE994">
            <v>77.128150546605696</v>
          </cell>
          <cell r="AF994">
            <v>91.494773420000001</v>
          </cell>
        </row>
        <row r="995">
          <cell r="C995" t="str">
            <v>Nigeria</v>
          </cell>
          <cell r="D995" t="str">
            <v>CobraNet [Nigeria]</v>
          </cell>
          <cell r="E995" t="str">
            <v>McWill</v>
          </cell>
          <cell r="F995" t="str">
            <v>Home Bronze Excel</v>
          </cell>
          <cell r="G995" t="str">
            <v>Up to</v>
          </cell>
          <cell r="H995">
            <v>2</v>
          </cell>
          <cell r="I995" t="str">
            <v>Mbps</v>
          </cell>
          <cell r="J995">
            <v>2</v>
          </cell>
          <cell r="M995">
            <v>9</v>
          </cell>
          <cell r="N995" t="str">
            <v>GB</v>
          </cell>
          <cell r="O995">
            <v>9</v>
          </cell>
          <cell r="P995" t="str">
            <v>NGN</v>
          </cell>
          <cell r="Q995" t="str">
            <v>?</v>
          </cell>
          <cell r="R995">
            <v>9500</v>
          </cell>
          <cell r="S995">
            <v>8500</v>
          </cell>
          <cell r="W995" t="str">
            <v>No</v>
          </cell>
          <cell r="X995" t="str">
            <v>No</v>
          </cell>
          <cell r="Y995" t="str">
            <v>No</v>
          </cell>
          <cell r="AA995" t="str">
            <v>?</v>
          </cell>
          <cell r="AC995">
            <v>160.65</v>
          </cell>
          <cell r="AD995">
            <v>52.91</v>
          </cell>
          <cell r="AE995">
            <v>77.128150546605696</v>
          </cell>
          <cell r="AF995">
            <v>91.494773420000001</v>
          </cell>
        </row>
        <row r="996">
          <cell r="C996" t="str">
            <v>Nigeria</v>
          </cell>
          <cell r="D996" t="str">
            <v>CobraNet [Nigeria]</v>
          </cell>
          <cell r="E996" t="str">
            <v>McWill</v>
          </cell>
          <cell r="F996" t="str">
            <v>Home Silver</v>
          </cell>
          <cell r="G996" t="str">
            <v>Up to</v>
          </cell>
          <cell r="H996">
            <v>2.5</v>
          </cell>
          <cell r="I996" t="str">
            <v>Mbps</v>
          </cell>
          <cell r="J996">
            <v>2.5</v>
          </cell>
          <cell r="M996">
            <v>13</v>
          </cell>
          <cell r="N996" t="str">
            <v>GB</v>
          </cell>
          <cell r="O996">
            <v>13</v>
          </cell>
          <cell r="P996" t="str">
            <v>NGN</v>
          </cell>
          <cell r="Q996" t="str">
            <v>?</v>
          </cell>
          <cell r="R996">
            <v>9500</v>
          </cell>
          <cell r="S996">
            <v>12500</v>
          </cell>
          <cell r="W996" t="str">
            <v>No</v>
          </cell>
          <cell r="X996" t="str">
            <v>No</v>
          </cell>
          <cell r="Y996" t="str">
            <v>No</v>
          </cell>
          <cell r="AA996" t="str">
            <v>?</v>
          </cell>
          <cell r="AC996">
            <v>160.65</v>
          </cell>
          <cell r="AD996">
            <v>77.81</v>
          </cell>
          <cell r="AE996">
            <v>77.128150546605696</v>
          </cell>
          <cell r="AF996">
            <v>91.494773420000001</v>
          </cell>
        </row>
        <row r="997">
          <cell r="C997" t="str">
            <v>Nigeria</v>
          </cell>
          <cell r="D997" t="str">
            <v>CobraNet [Nigeria]</v>
          </cell>
          <cell r="E997" t="str">
            <v>McWill</v>
          </cell>
          <cell r="F997" t="str">
            <v>Home Gold</v>
          </cell>
          <cell r="G997" t="str">
            <v>Up to</v>
          </cell>
          <cell r="H997">
            <v>3</v>
          </cell>
          <cell r="I997" t="str">
            <v>Mbps</v>
          </cell>
          <cell r="J997">
            <v>3</v>
          </cell>
          <cell r="M997">
            <v>19</v>
          </cell>
          <cell r="N997" t="str">
            <v>GB</v>
          </cell>
          <cell r="O997">
            <v>19</v>
          </cell>
          <cell r="P997" t="str">
            <v>NGN</v>
          </cell>
          <cell r="Q997" t="str">
            <v>?</v>
          </cell>
          <cell r="R997">
            <v>9500</v>
          </cell>
          <cell r="S997">
            <v>17500</v>
          </cell>
          <cell r="W997" t="str">
            <v>No</v>
          </cell>
          <cell r="X997" t="str">
            <v>No</v>
          </cell>
          <cell r="Y997" t="str">
            <v>No</v>
          </cell>
          <cell r="AA997" t="str">
            <v>?</v>
          </cell>
          <cell r="AC997">
            <v>160.65</v>
          </cell>
          <cell r="AD997">
            <v>108.93</v>
          </cell>
          <cell r="AE997">
            <v>77.128150546605696</v>
          </cell>
          <cell r="AF997">
            <v>91.494773420000001</v>
          </cell>
        </row>
        <row r="998">
          <cell r="C998" t="str">
            <v>Nigeria</v>
          </cell>
          <cell r="D998" t="str">
            <v>CobraNet [Nigeria]</v>
          </cell>
          <cell r="E998" t="str">
            <v>McWill</v>
          </cell>
          <cell r="F998" t="str">
            <v>UGO Business</v>
          </cell>
          <cell r="G998" t="str">
            <v>Up to</v>
          </cell>
          <cell r="H998">
            <v>3</v>
          </cell>
          <cell r="I998" t="str">
            <v>Mbps</v>
          </cell>
          <cell r="J998">
            <v>3</v>
          </cell>
          <cell r="M998">
            <v>21</v>
          </cell>
          <cell r="N998" t="str">
            <v>GB</v>
          </cell>
          <cell r="O998">
            <v>21</v>
          </cell>
          <cell r="P998" t="str">
            <v>NGN</v>
          </cell>
          <cell r="Q998" t="str">
            <v>?</v>
          </cell>
          <cell r="R998">
            <v>9500</v>
          </cell>
          <cell r="S998">
            <v>27000</v>
          </cell>
          <cell r="W998" t="str">
            <v>No</v>
          </cell>
          <cell r="X998" t="str">
            <v>No</v>
          </cell>
          <cell r="Y998" t="str">
            <v>No</v>
          </cell>
          <cell r="AA998" t="str">
            <v>?</v>
          </cell>
          <cell r="AC998">
            <v>160.65</v>
          </cell>
          <cell r="AD998">
            <v>168.07</v>
          </cell>
          <cell r="AE998">
            <v>77.128150546605696</v>
          </cell>
          <cell r="AF998">
            <v>91.494773420000001</v>
          </cell>
        </row>
        <row r="999">
          <cell r="C999" t="str">
            <v>Nigeria</v>
          </cell>
          <cell r="D999" t="str">
            <v>CobraNet [Nigeria]</v>
          </cell>
          <cell r="E999" t="str">
            <v>McWill</v>
          </cell>
          <cell r="F999" t="str">
            <v>UGO Non-stop</v>
          </cell>
          <cell r="G999" t="str">
            <v>Up to</v>
          </cell>
          <cell r="H999">
            <v>1</v>
          </cell>
          <cell r="I999" t="str">
            <v>Mbps</v>
          </cell>
          <cell r="J999">
            <v>1</v>
          </cell>
          <cell r="M999" t="str">
            <v>Unlimited</v>
          </cell>
          <cell r="P999" t="str">
            <v>NGN</v>
          </cell>
          <cell r="Q999" t="str">
            <v>?</v>
          </cell>
          <cell r="R999">
            <v>9500</v>
          </cell>
          <cell r="S999">
            <v>13500</v>
          </cell>
          <cell r="W999" t="str">
            <v>No</v>
          </cell>
          <cell r="X999" t="str">
            <v>No</v>
          </cell>
          <cell r="Y999" t="str">
            <v>No</v>
          </cell>
          <cell r="AA999" t="str">
            <v>?</v>
          </cell>
          <cell r="AC999">
            <v>160.65</v>
          </cell>
          <cell r="AD999">
            <v>84.03</v>
          </cell>
          <cell r="AE999">
            <v>77.128150546605696</v>
          </cell>
          <cell r="AF999">
            <v>91.494773420000001</v>
          </cell>
        </row>
        <row r="1000">
          <cell r="C1000" t="str">
            <v>Nigeria</v>
          </cell>
          <cell r="D1000" t="str">
            <v>ipNX [Nigeria]</v>
          </cell>
          <cell r="E1000" t="str">
            <v>WiMax</v>
          </cell>
          <cell r="F1000" t="str">
            <v>Family Plan</v>
          </cell>
          <cell r="G1000" t="str">
            <v>Up to</v>
          </cell>
          <cell r="H1000">
            <v>1</v>
          </cell>
          <cell r="I1000" t="str">
            <v>Mbps</v>
          </cell>
          <cell r="J1000">
            <v>1</v>
          </cell>
          <cell r="M1000">
            <v>5</v>
          </cell>
          <cell r="N1000" t="str">
            <v>GB</v>
          </cell>
          <cell r="O1000">
            <v>5</v>
          </cell>
          <cell r="P1000" t="str">
            <v>NGN</v>
          </cell>
          <cell r="Q1000" t="str">
            <v>?</v>
          </cell>
          <cell r="R1000">
            <v>15000</v>
          </cell>
          <cell r="S1000">
            <v>6300</v>
          </cell>
          <cell r="W1000" t="str">
            <v>No</v>
          </cell>
          <cell r="X1000" t="str">
            <v>No</v>
          </cell>
          <cell r="Y1000" t="str">
            <v>Yes</v>
          </cell>
          <cell r="AA1000" t="str">
            <v>Yes</v>
          </cell>
          <cell r="AB1000">
            <v>0.05</v>
          </cell>
          <cell r="AC1000">
            <v>160.65</v>
          </cell>
          <cell r="AD1000">
            <v>39.22</v>
          </cell>
          <cell r="AE1000">
            <v>77.128150546605696</v>
          </cell>
          <cell r="AF1000">
            <v>91.494773420000001</v>
          </cell>
        </row>
        <row r="1001">
          <cell r="C1001" t="str">
            <v>Nigeria</v>
          </cell>
          <cell r="D1001" t="str">
            <v>ipNX [Nigeria]</v>
          </cell>
          <cell r="E1001" t="str">
            <v>WiMax</v>
          </cell>
          <cell r="F1001" t="str">
            <v>Family Plus</v>
          </cell>
          <cell r="G1001" t="str">
            <v>Up to</v>
          </cell>
          <cell r="H1001">
            <v>1</v>
          </cell>
          <cell r="I1001" t="str">
            <v>Mbps</v>
          </cell>
          <cell r="J1001">
            <v>1</v>
          </cell>
          <cell r="M1001">
            <v>8</v>
          </cell>
          <cell r="N1001" t="str">
            <v>GB</v>
          </cell>
          <cell r="O1001">
            <v>8</v>
          </cell>
          <cell r="P1001" t="str">
            <v>NGN</v>
          </cell>
          <cell r="Q1001" t="str">
            <v>?</v>
          </cell>
          <cell r="R1001">
            <v>15000</v>
          </cell>
          <cell r="S1001">
            <v>9450</v>
          </cell>
          <cell r="W1001" t="str">
            <v>No</v>
          </cell>
          <cell r="X1001" t="str">
            <v>No</v>
          </cell>
          <cell r="Y1001" t="str">
            <v>Yes</v>
          </cell>
          <cell r="AA1001" t="str">
            <v>Yes</v>
          </cell>
          <cell r="AB1001">
            <v>0.05</v>
          </cell>
          <cell r="AC1001">
            <v>160.65</v>
          </cell>
          <cell r="AD1001">
            <v>58.82</v>
          </cell>
          <cell r="AE1001">
            <v>77.128150546605696</v>
          </cell>
          <cell r="AF1001">
            <v>91.494773420000001</v>
          </cell>
        </row>
        <row r="1002">
          <cell r="C1002" t="str">
            <v>Nigeria</v>
          </cell>
          <cell r="D1002" t="str">
            <v>ipNX [Nigeria]</v>
          </cell>
          <cell r="E1002" t="str">
            <v>WiMax</v>
          </cell>
          <cell r="F1002" t="str">
            <v>Home Office</v>
          </cell>
          <cell r="G1002" t="str">
            <v>Up to</v>
          </cell>
          <cell r="H1002">
            <v>1</v>
          </cell>
          <cell r="I1002" t="str">
            <v>Mbps</v>
          </cell>
          <cell r="J1002">
            <v>1</v>
          </cell>
          <cell r="M1002">
            <v>10</v>
          </cell>
          <cell r="N1002" t="str">
            <v>GB</v>
          </cell>
          <cell r="O1002">
            <v>10</v>
          </cell>
          <cell r="P1002" t="str">
            <v>NGN</v>
          </cell>
          <cell r="Q1002" t="str">
            <v>?</v>
          </cell>
          <cell r="R1002">
            <v>15000</v>
          </cell>
          <cell r="S1002">
            <v>15750</v>
          </cell>
          <cell r="W1002" t="str">
            <v>No</v>
          </cell>
          <cell r="X1002" t="str">
            <v>No</v>
          </cell>
          <cell r="Y1002" t="str">
            <v>Yes</v>
          </cell>
          <cell r="AA1002" t="str">
            <v>Yes</v>
          </cell>
          <cell r="AB1002">
            <v>0.05</v>
          </cell>
          <cell r="AC1002">
            <v>160.65</v>
          </cell>
          <cell r="AD1002">
            <v>98.04</v>
          </cell>
          <cell r="AE1002">
            <v>77.128150546605696</v>
          </cell>
          <cell r="AF1002">
            <v>91.494773420000001</v>
          </cell>
        </row>
        <row r="1003">
          <cell r="C1003" t="str">
            <v>Nigeria</v>
          </cell>
          <cell r="D1003" t="str">
            <v>Spectranet [Nigeria]</v>
          </cell>
          <cell r="E1003" t="str">
            <v>WiMax</v>
          </cell>
          <cell r="F1003" t="str">
            <v>LTE Connect</v>
          </cell>
          <cell r="G1003" t="str">
            <v>Up to</v>
          </cell>
          <cell r="H1003">
            <v>2</v>
          </cell>
          <cell r="I1003" t="str">
            <v>Mbps</v>
          </cell>
          <cell r="J1003">
            <v>2</v>
          </cell>
          <cell r="M1003">
            <v>7</v>
          </cell>
          <cell r="N1003" t="str">
            <v>GB</v>
          </cell>
          <cell r="O1003">
            <v>7</v>
          </cell>
          <cell r="P1003" t="str">
            <v>NGN</v>
          </cell>
          <cell r="Q1003" t="str">
            <v>?</v>
          </cell>
          <cell r="R1003">
            <v>9990</v>
          </cell>
          <cell r="S1003">
            <v>7000</v>
          </cell>
          <cell r="W1003" t="str">
            <v>No</v>
          </cell>
          <cell r="X1003" t="str">
            <v>No</v>
          </cell>
          <cell r="Y1003" t="str">
            <v>No</v>
          </cell>
          <cell r="AA1003" t="str">
            <v>?</v>
          </cell>
          <cell r="AB1003">
            <v>0.05</v>
          </cell>
          <cell r="AC1003">
            <v>160.65</v>
          </cell>
          <cell r="AD1003">
            <v>43.57</v>
          </cell>
          <cell r="AE1003">
            <v>77.128150546605696</v>
          </cell>
          <cell r="AF1003">
            <v>91.494773420000001</v>
          </cell>
        </row>
        <row r="1004">
          <cell r="C1004" t="str">
            <v>Nigeria</v>
          </cell>
          <cell r="D1004" t="str">
            <v>Spectranet [Nigeria]</v>
          </cell>
          <cell r="E1004" t="str">
            <v>WiMax</v>
          </cell>
          <cell r="F1004" t="str">
            <v>LTE Connect</v>
          </cell>
          <cell r="G1004" t="str">
            <v>Up to</v>
          </cell>
          <cell r="H1004">
            <v>2</v>
          </cell>
          <cell r="I1004" t="str">
            <v>Mbps</v>
          </cell>
          <cell r="J1004">
            <v>2</v>
          </cell>
          <cell r="M1004">
            <v>12</v>
          </cell>
          <cell r="N1004" t="str">
            <v>GB</v>
          </cell>
          <cell r="O1004">
            <v>12</v>
          </cell>
          <cell r="P1004" t="str">
            <v>NGN</v>
          </cell>
          <cell r="Q1004" t="str">
            <v>?</v>
          </cell>
          <cell r="R1004">
            <v>9990</v>
          </cell>
          <cell r="S1004">
            <v>10000</v>
          </cell>
          <cell r="W1004" t="str">
            <v>No</v>
          </cell>
          <cell r="X1004" t="str">
            <v>No</v>
          </cell>
          <cell r="Y1004" t="str">
            <v>No</v>
          </cell>
          <cell r="AA1004" t="str">
            <v>?</v>
          </cell>
          <cell r="AB1004">
            <v>0.05</v>
          </cell>
          <cell r="AC1004">
            <v>160.65</v>
          </cell>
          <cell r="AD1004">
            <v>62.25</v>
          </cell>
          <cell r="AE1004">
            <v>77.128150546605696</v>
          </cell>
          <cell r="AF1004">
            <v>91.494773420000001</v>
          </cell>
        </row>
        <row r="1005">
          <cell r="C1005" t="str">
            <v>Nigeria</v>
          </cell>
          <cell r="D1005" t="str">
            <v>Spectranet [Nigeria]</v>
          </cell>
          <cell r="E1005" t="str">
            <v>WiMax</v>
          </cell>
          <cell r="F1005" t="str">
            <v>LTE Connect</v>
          </cell>
          <cell r="G1005" t="str">
            <v>Up to</v>
          </cell>
          <cell r="H1005">
            <v>2</v>
          </cell>
          <cell r="I1005" t="str">
            <v>Mbps</v>
          </cell>
          <cell r="J1005">
            <v>2</v>
          </cell>
          <cell r="M1005">
            <v>17</v>
          </cell>
          <cell r="N1005" t="str">
            <v>GB</v>
          </cell>
          <cell r="O1005">
            <v>17</v>
          </cell>
          <cell r="P1005" t="str">
            <v>NGN</v>
          </cell>
          <cell r="Q1005" t="str">
            <v>?</v>
          </cell>
          <cell r="R1005">
            <v>9990</v>
          </cell>
          <cell r="S1005">
            <v>14000</v>
          </cell>
          <cell r="W1005" t="str">
            <v>No</v>
          </cell>
          <cell r="X1005" t="str">
            <v>No</v>
          </cell>
          <cell r="Y1005" t="str">
            <v>No</v>
          </cell>
          <cell r="AA1005" t="str">
            <v>?</v>
          </cell>
          <cell r="AB1005">
            <v>0.05</v>
          </cell>
          <cell r="AC1005">
            <v>160.65</v>
          </cell>
          <cell r="AD1005">
            <v>87.15</v>
          </cell>
          <cell r="AE1005">
            <v>77.128150546605696</v>
          </cell>
          <cell r="AF1005">
            <v>91.494773420000001</v>
          </cell>
        </row>
        <row r="1006">
          <cell r="C1006" t="str">
            <v>Nigeria</v>
          </cell>
          <cell r="D1006" t="str">
            <v>Spectranet [Nigeria]</v>
          </cell>
          <cell r="E1006" t="str">
            <v>WiMax</v>
          </cell>
          <cell r="F1006" t="str">
            <v>LTE Connect</v>
          </cell>
          <cell r="G1006" t="str">
            <v>Up to</v>
          </cell>
          <cell r="H1006">
            <v>2</v>
          </cell>
          <cell r="I1006" t="str">
            <v>Mbps</v>
          </cell>
          <cell r="J1006">
            <v>2</v>
          </cell>
          <cell r="M1006">
            <v>30</v>
          </cell>
          <cell r="N1006" t="str">
            <v>GB</v>
          </cell>
          <cell r="O1006">
            <v>30</v>
          </cell>
          <cell r="P1006" t="str">
            <v>NGN</v>
          </cell>
          <cell r="Q1006" t="str">
            <v>?</v>
          </cell>
          <cell r="R1006">
            <v>9990</v>
          </cell>
          <cell r="S1006">
            <v>23000</v>
          </cell>
          <cell r="W1006" t="str">
            <v>No</v>
          </cell>
          <cell r="X1006" t="str">
            <v>No</v>
          </cell>
          <cell r="Y1006" t="str">
            <v>No</v>
          </cell>
          <cell r="AA1006" t="str">
            <v>?</v>
          </cell>
          <cell r="AB1006">
            <v>0.05</v>
          </cell>
          <cell r="AC1006">
            <v>160.65</v>
          </cell>
          <cell r="AD1006">
            <v>143.16999999999999</v>
          </cell>
          <cell r="AE1006">
            <v>77.128150546605696</v>
          </cell>
          <cell r="AF1006">
            <v>91.494773420000001</v>
          </cell>
        </row>
        <row r="1007">
          <cell r="C1007" t="str">
            <v>Nigeria</v>
          </cell>
          <cell r="D1007" t="str">
            <v>Spectranet [Nigeria]</v>
          </cell>
          <cell r="E1007" t="str">
            <v>WiMax</v>
          </cell>
          <cell r="F1007" t="str">
            <v>LTE Connect</v>
          </cell>
          <cell r="G1007" t="str">
            <v>Up to</v>
          </cell>
          <cell r="H1007">
            <v>2</v>
          </cell>
          <cell r="I1007" t="str">
            <v>Mbps</v>
          </cell>
          <cell r="J1007">
            <v>2</v>
          </cell>
          <cell r="M1007">
            <v>40</v>
          </cell>
          <cell r="N1007" t="str">
            <v>GB</v>
          </cell>
          <cell r="O1007">
            <v>40</v>
          </cell>
          <cell r="P1007" t="str">
            <v>NGN</v>
          </cell>
          <cell r="Q1007" t="str">
            <v>?</v>
          </cell>
          <cell r="R1007">
            <v>9990</v>
          </cell>
          <cell r="S1007">
            <v>30000</v>
          </cell>
          <cell r="W1007" t="str">
            <v>No</v>
          </cell>
          <cell r="X1007" t="str">
            <v>No</v>
          </cell>
          <cell r="Y1007" t="str">
            <v>No</v>
          </cell>
          <cell r="AA1007" t="str">
            <v>?</v>
          </cell>
          <cell r="AB1007">
            <v>0.05</v>
          </cell>
          <cell r="AC1007">
            <v>160.65</v>
          </cell>
          <cell r="AD1007">
            <v>186.74</v>
          </cell>
          <cell r="AE1007">
            <v>77.128150546605696</v>
          </cell>
          <cell r="AF1007">
            <v>91.494773420000001</v>
          </cell>
        </row>
        <row r="1008">
          <cell r="C1008" t="str">
            <v>Nigeria</v>
          </cell>
          <cell r="D1008" t="str">
            <v>Spectranet [Nigeria]</v>
          </cell>
          <cell r="E1008" t="str">
            <v>WiMax</v>
          </cell>
          <cell r="F1008" t="str">
            <v>LTE Connect</v>
          </cell>
          <cell r="G1008" t="str">
            <v>Up to</v>
          </cell>
          <cell r="H1008">
            <v>2</v>
          </cell>
          <cell r="I1008" t="str">
            <v>Mbps</v>
          </cell>
          <cell r="J1008">
            <v>2</v>
          </cell>
          <cell r="M1008">
            <v>50</v>
          </cell>
          <cell r="N1008" t="str">
            <v>GB</v>
          </cell>
          <cell r="O1008">
            <v>50</v>
          </cell>
          <cell r="P1008" t="str">
            <v>NGN</v>
          </cell>
          <cell r="Q1008" t="str">
            <v>?</v>
          </cell>
          <cell r="R1008">
            <v>9990</v>
          </cell>
          <cell r="S1008">
            <v>45000</v>
          </cell>
          <cell r="W1008" t="str">
            <v>No</v>
          </cell>
          <cell r="X1008" t="str">
            <v>No</v>
          </cell>
          <cell r="Y1008" t="str">
            <v>No</v>
          </cell>
          <cell r="AA1008" t="str">
            <v>?</v>
          </cell>
          <cell r="AB1008">
            <v>0.05</v>
          </cell>
          <cell r="AC1008">
            <v>160.65</v>
          </cell>
          <cell r="AD1008">
            <v>280.11</v>
          </cell>
          <cell r="AE1008">
            <v>77.128150546605696</v>
          </cell>
          <cell r="AF1008">
            <v>91.494773420000001</v>
          </cell>
        </row>
        <row r="1009">
          <cell r="C1009" t="str">
            <v>Pakistan</v>
          </cell>
          <cell r="D1009" t="str">
            <v>Pakistan Telecommunication Company Limited  [Pakistan]</v>
          </cell>
          <cell r="E1009" t="str">
            <v>ADSL</v>
          </cell>
          <cell r="F1009" t="str">
            <v>DSL-1MB Economy</v>
          </cell>
          <cell r="H1009">
            <v>1</v>
          </cell>
          <cell r="I1009" t="str">
            <v>Mbps</v>
          </cell>
          <cell r="J1009">
            <v>1</v>
          </cell>
          <cell r="M1009">
            <v>10</v>
          </cell>
          <cell r="N1009" t="str">
            <v>GB</v>
          </cell>
          <cell r="O1009">
            <v>10</v>
          </cell>
          <cell r="P1009" t="str">
            <v>PKR</v>
          </cell>
          <cell r="Q1009">
            <v>1000</v>
          </cell>
          <cell r="R1009">
            <v>0</v>
          </cell>
          <cell r="S1009">
            <v>499</v>
          </cell>
          <cell r="W1009" t="str">
            <v>Yes</v>
          </cell>
          <cell r="X1009" t="str">
            <v>No</v>
          </cell>
          <cell r="Y1009" t="str">
            <v>No</v>
          </cell>
          <cell r="AA1009" t="str">
            <v>?</v>
          </cell>
          <cell r="AC1009">
            <v>105.8</v>
          </cell>
          <cell r="AD1009">
            <v>4.72</v>
          </cell>
          <cell r="AE1009">
            <v>25.2760426743233</v>
          </cell>
          <cell r="AF1009">
            <v>40.906234230000003</v>
          </cell>
        </row>
        <row r="1010">
          <cell r="C1010" t="str">
            <v>Pakistan</v>
          </cell>
          <cell r="D1010" t="str">
            <v>Pakistan Telecommunication Company Limited  [Pakistan]</v>
          </cell>
          <cell r="E1010" t="str">
            <v>ADSL</v>
          </cell>
          <cell r="F1010" t="str">
            <v>DSL-1MB Unlimited</v>
          </cell>
          <cell r="H1010">
            <v>1</v>
          </cell>
          <cell r="I1010" t="str">
            <v>Mbps</v>
          </cell>
          <cell r="J1010">
            <v>1</v>
          </cell>
          <cell r="M1010">
            <v>300</v>
          </cell>
          <cell r="N1010" t="str">
            <v>GB</v>
          </cell>
          <cell r="O1010">
            <v>300</v>
          </cell>
          <cell r="P1010" t="str">
            <v>PKR</v>
          </cell>
          <cell r="Q1010">
            <v>1000</v>
          </cell>
          <cell r="R1010">
            <v>0</v>
          </cell>
          <cell r="S1010">
            <v>1250</v>
          </cell>
          <cell r="W1010" t="str">
            <v>Yes</v>
          </cell>
          <cell r="X1010" t="str">
            <v>No</v>
          </cell>
          <cell r="Y1010" t="str">
            <v>No</v>
          </cell>
          <cell r="AA1010" t="str">
            <v>?</v>
          </cell>
          <cell r="AC1010">
            <v>105.8</v>
          </cell>
          <cell r="AD1010">
            <v>11.81</v>
          </cell>
          <cell r="AE1010">
            <v>25.2760426743233</v>
          </cell>
          <cell r="AF1010">
            <v>40.906234230000003</v>
          </cell>
        </row>
        <row r="1011">
          <cell r="C1011" t="str">
            <v>Pakistan</v>
          </cell>
          <cell r="D1011" t="str">
            <v>Pakistan Telecommunication Company Limited  [Pakistan]</v>
          </cell>
          <cell r="E1011" t="str">
            <v>ADSL</v>
          </cell>
          <cell r="F1011" t="str">
            <v>DSL-2MB Unlimited</v>
          </cell>
          <cell r="H1011">
            <v>2</v>
          </cell>
          <cell r="I1011" t="str">
            <v>Mbps</v>
          </cell>
          <cell r="J1011">
            <v>2</v>
          </cell>
          <cell r="M1011">
            <v>300</v>
          </cell>
          <cell r="N1011" t="str">
            <v>GB</v>
          </cell>
          <cell r="O1011">
            <v>300</v>
          </cell>
          <cell r="P1011" t="str">
            <v>PKR</v>
          </cell>
          <cell r="Q1011">
            <v>1500</v>
          </cell>
          <cell r="R1011">
            <v>0</v>
          </cell>
          <cell r="S1011">
            <v>1549</v>
          </cell>
          <cell r="W1011" t="str">
            <v>Yes</v>
          </cell>
          <cell r="X1011" t="str">
            <v>No</v>
          </cell>
          <cell r="Y1011" t="str">
            <v>No</v>
          </cell>
          <cell r="AA1011" t="str">
            <v>?</v>
          </cell>
          <cell r="AC1011">
            <v>105.8</v>
          </cell>
          <cell r="AD1011">
            <v>14.64</v>
          </cell>
          <cell r="AE1011">
            <v>25.2760426743233</v>
          </cell>
          <cell r="AF1011">
            <v>40.906234230000003</v>
          </cell>
        </row>
        <row r="1012">
          <cell r="C1012" t="str">
            <v>Pakistan</v>
          </cell>
          <cell r="D1012" t="str">
            <v>Pakistan Telecommunication Company Limited  [Pakistan]</v>
          </cell>
          <cell r="E1012" t="str">
            <v>ADSL</v>
          </cell>
          <cell r="F1012" t="str">
            <v>DSL-4MB Unlimited</v>
          </cell>
          <cell r="H1012">
            <v>4</v>
          </cell>
          <cell r="I1012" t="str">
            <v>Mbps</v>
          </cell>
          <cell r="J1012">
            <v>4</v>
          </cell>
          <cell r="M1012">
            <v>300</v>
          </cell>
          <cell r="N1012" t="str">
            <v>GB</v>
          </cell>
          <cell r="O1012">
            <v>300</v>
          </cell>
          <cell r="P1012" t="str">
            <v>PKR</v>
          </cell>
          <cell r="Q1012">
            <v>1500</v>
          </cell>
          <cell r="R1012">
            <v>0</v>
          </cell>
          <cell r="S1012">
            <v>2100</v>
          </cell>
          <cell r="W1012" t="str">
            <v>Yes</v>
          </cell>
          <cell r="X1012" t="str">
            <v>No</v>
          </cell>
          <cell r="Y1012" t="str">
            <v>No</v>
          </cell>
          <cell r="AA1012" t="str">
            <v>?</v>
          </cell>
          <cell r="AC1012">
            <v>105.8</v>
          </cell>
          <cell r="AD1012">
            <v>19.850000000000001</v>
          </cell>
          <cell r="AE1012">
            <v>25.2760426743233</v>
          </cell>
          <cell r="AF1012">
            <v>40.906234230000003</v>
          </cell>
        </row>
        <row r="1013">
          <cell r="C1013" t="str">
            <v>Pakistan</v>
          </cell>
          <cell r="D1013" t="str">
            <v>Pakistan Telecommunication Company Limited  [Pakistan]</v>
          </cell>
          <cell r="E1013" t="str">
            <v>ADSL</v>
          </cell>
          <cell r="F1013" t="str">
            <v>DSL-8MB Unlimited</v>
          </cell>
          <cell r="H1013">
            <v>8</v>
          </cell>
          <cell r="I1013" t="str">
            <v>Mbps</v>
          </cell>
          <cell r="J1013">
            <v>8</v>
          </cell>
          <cell r="M1013" t="str">
            <v>Unlimited</v>
          </cell>
          <cell r="P1013" t="str">
            <v>PKR</v>
          </cell>
          <cell r="Q1013">
            <v>1500</v>
          </cell>
          <cell r="R1013">
            <v>0</v>
          </cell>
          <cell r="S1013">
            <v>7000</v>
          </cell>
          <cell r="W1013" t="str">
            <v>Yes</v>
          </cell>
          <cell r="X1013" t="str">
            <v>No</v>
          </cell>
          <cell r="Y1013" t="str">
            <v>No</v>
          </cell>
          <cell r="AA1013" t="str">
            <v>?</v>
          </cell>
          <cell r="AC1013">
            <v>105.8</v>
          </cell>
          <cell r="AD1013">
            <v>66.16</v>
          </cell>
          <cell r="AE1013">
            <v>25.2760426743233</v>
          </cell>
          <cell r="AF1013">
            <v>40.906234230000003</v>
          </cell>
        </row>
        <row r="1014">
          <cell r="C1014" t="str">
            <v>Pakistan</v>
          </cell>
          <cell r="D1014" t="str">
            <v>Pakistan Telecommunication Company Limited  [Pakistan]</v>
          </cell>
          <cell r="E1014" t="str">
            <v>ADSL</v>
          </cell>
          <cell r="F1014" t="str">
            <v>DSL-12MB Unlimited</v>
          </cell>
          <cell r="H1014">
            <v>12</v>
          </cell>
          <cell r="I1014" t="str">
            <v>Mbps</v>
          </cell>
          <cell r="J1014">
            <v>12</v>
          </cell>
          <cell r="M1014" t="str">
            <v>Unlimited</v>
          </cell>
          <cell r="P1014" t="str">
            <v>PKR</v>
          </cell>
          <cell r="Q1014">
            <v>1500</v>
          </cell>
          <cell r="R1014">
            <v>0</v>
          </cell>
          <cell r="S1014">
            <v>9000</v>
          </cell>
          <cell r="W1014" t="str">
            <v>Yes</v>
          </cell>
          <cell r="X1014" t="str">
            <v>No</v>
          </cell>
          <cell r="Y1014" t="str">
            <v>No</v>
          </cell>
          <cell r="AA1014" t="str">
            <v>?</v>
          </cell>
          <cell r="AC1014">
            <v>105.8</v>
          </cell>
          <cell r="AD1014">
            <v>85.07</v>
          </cell>
          <cell r="AE1014">
            <v>25.2760426743233</v>
          </cell>
          <cell r="AF1014">
            <v>40.906234230000003</v>
          </cell>
        </row>
        <row r="1015">
          <cell r="C1015" t="str">
            <v>Pakistan</v>
          </cell>
          <cell r="D1015" t="str">
            <v>Pakistan Telecommunication Company Limited  [Pakistan]</v>
          </cell>
          <cell r="E1015" t="str">
            <v>ADSL</v>
          </cell>
          <cell r="F1015" t="str">
            <v>DSL-16MB Unlimited</v>
          </cell>
          <cell r="H1015">
            <v>16</v>
          </cell>
          <cell r="I1015" t="str">
            <v>Mbps</v>
          </cell>
          <cell r="J1015">
            <v>16</v>
          </cell>
          <cell r="M1015" t="str">
            <v>Unlimited</v>
          </cell>
          <cell r="P1015" t="str">
            <v>PKR</v>
          </cell>
          <cell r="Q1015">
            <v>1500</v>
          </cell>
          <cell r="R1015">
            <v>0</v>
          </cell>
          <cell r="S1015">
            <v>11000</v>
          </cell>
          <cell r="W1015" t="str">
            <v>Yes</v>
          </cell>
          <cell r="X1015" t="str">
            <v>No</v>
          </cell>
          <cell r="Y1015" t="str">
            <v>No</v>
          </cell>
          <cell r="AA1015" t="str">
            <v>?</v>
          </cell>
          <cell r="AC1015">
            <v>105.8</v>
          </cell>
          <cell r="AD1015">
            <v>103.97</v>
          </cell>
          <cell r="AE1015">
            <v>25.2760426743233</v>
          </cell>
          <cell r="AF1015">
            <v>40.906234230000003</v>
          </cell>
        </row>
        <row r="1016">
          <cell r="C1016" t="str">
            <v>Pakistan</v>
          </cell>
          <cell r="D1016" t="str">
            <v>Pakistan Telecommunication Company Limited  [Pakistan]</v>
          </cell>
          <cell r="E1016" t="str">
            <v>VDSL</v>
          </cell>
          <cell r="F1016" t="str">
            <v>VDSL-10MB Unlimited</v>
          </cell>
          <cell r="H1016">
            <v>10</v>
          </cell>
          <cell r="I1016" t="str">
            <v>Mbps</v>
          </cell>
          <cell r="J1016">
            <v>10</v>
          </cell>
          <cell r="M1016">
            <v>300</v>
          </cell>
          <cell r="N1016" t="str">
            <v>GB</v>
          </cell>
          <cell r="O1016">
            <v>300</v>
          </cell>
          <cell r="P1016" t="str">
            <v>PKR</v>
          </cell>
          <cell r="Q1016">
            <v>10000</v>
          </cell>
          <cell r="R1016">
            <v>0</v>
          </cell>
          <cell r="S1016">
            <v>9999</v>
          </cell>
          <cell r="W1016" t="str">
            <v>Yes</v>
          </cell>
          <cell r="X1016" t="str">
            <v>No</v>
          </cell>
          <cell r="Y1016" t="str">
            <v>No</v>
          </cell>
          <cell r="AA1016" t="str">
            <v>?</v>
          </cell>
          <cell r="AC1016">
            <v>105.8</v>
          </cell>
          <cell r="AD1016">
            <v>94.51</v>
          </cell>
          <cell r="AE1016">
            <v>25.2760426743233</v>
          </cell>
          <cell r="AF1016">
            <v>40.906234230000003</v>
          </cell>
        </row>
        <row r="1017">
          <cell r="C1017" t="str">
            <v>Pakistan</v>
          </cell>
          <cell r="D1017" t="str">
            <v>Pakistan Telecommunication Company Limited  [Pakistan]</v>
          </cell>
          <cell r="E1017" t="str">
            <v>ADSL</v>
          </cell>
          <cell r="F1017" t="str">
            <v>VDSL-20MB Unlimited</v>
          </cell>
          <cell r="H1017">
            <v>20</v>
          </cell>
          <cell r="I1017" t="str">
            <v>Mbps</v>
          </cell>
          <cell r="J1017">
            <v>20</v>
          </cell>
          <cell r="M1017">
            <v>300</v>
          </cell>
          <cell r="N1017" t="str">
            <v>GB</v>
          </cell>
          <cell r="O1017">
            <v>300</v>
          </cell>
          <cell r="P1017" t="str">
            <v>PKR</v>
          </cell>
          <cell r="Q1017">
            <v>10000</v>
          </cell>
          <cell r="R1017">
            <v>0</v>
          </cell>
          <cell r="S1017">
            <v>15000</v>
          </cell>
          <cell r="W1017" t="str">
            <v>Yes</v>
          </cell>
          <cell r="X1017" t="str">
            <v>No</v>
          </cell>
          <cell r="Y1017" t="str">
            <v>No</v>
          </cell>
          <cell r="AA1017" t="str">
            <v>?</v>
          </cell>
          <cell r="AC1017">
            <v>105.8</v>
          </cell>
          <cell r="AD1017">
            <v>141.78</v>
          </cell>
          <cell r="AE1017">
            <v>25.2760426743233</v>
          </cell>
          <cell r="AF1017">
            <v>40.906234230000003</v>
          </cell>
        </row>
        <row r="1018">
          <cell r="C1018" t="str">
            <v>Pakistan</v>
          </cell>
          <cell r="D1018" t="str">
            <v>Pakistan Telecommunication Company Limited  [Pakistan]</v>
          </cell>
          <cell r="E1018" t="str">
            <v>ADSL</v>
          </cell>
          <cell r="F1018" t="str">
            <v>VDSL-50MB Unlimited</v>
          </cell>
          <cell r="H1018">
            <v>50</v>
          </cell>
          <cell r="I1018" t="str">
            <v>Mbps</v>
          </cell>
          <cell r="J1018">
            <v>50</v>
          </cell>
          <cell r="M1018">
            <v>300</v>
          </cell>
          <cell r="N1018" t="str">
            <v>GB</v>
          </cell>
          <cell r="O1018">
            <v>300</v>
          </cell>
          <cell r="P1018" t="str">
            <v>PKR</v>
          </cell>
          <cell r="Q1018">
            <v>10000</v>
          </cell>
          <cell r="R1018">
            <v>0</v>
          </cell>
          <cell r="S1018">
            <v>20000</v>
          </cell>
          <cell r="W1018" t="str">
            <v>Yes</v>
          </cell>
          <cell r="X1018" t="str">
            <v>No</v>
          </cell>
          <cell r="Y1018" t="str">
            <v>No</v>
          </cell>
          <cell r="AA1018" t="str">
            <v>?</v>
          </cell>
          <cell r="AC1018">
            <v>105.8</v>
          </cell>
          <cell r="AD1018">
            <v>189.04</v>
          </cell>
          <cell r="AE1018">
            <v>25.2760426743233</v>
          </cell>
          <cell r="AF1018">
            <v>40.906234230000003</v>
          </cell>
        </row>
        <row r="1019">
          <cell r="C1019" t="str">
            <v>Pakistan</v>
          </cell>
          <cell r="D1019" t="str">
            <v>Special Communication Organisation  [Pakistan]</v>
          </cell>
          <cell r="E1019" t="str">
            <v>ADSL</v>
          </cell>
          <cell r="F1019" t="str">
            <v>Student</v>
          </cell>
          <cell r="G1019" t="str">
            <v>Up to</v>
          </cell>
          <cell r="H1019">
            <v>1</v>
          </cell>
          <cell r="I1019" t="str">
            <v>Mbps</v>
          </cell>
          <cell r="J1019">
            <v>1</v>
          </cell>
          <cell r="M1019">
            <v>300</v>
          </cell>
          <cell r="N1019" t="str">
            <v>GB</v>
          </cell>
          <cell r="O1019">
            <v>300</v>
          </cell>
          <cell r="P1019" t="str">
            <v>PKR</v>
          </cell>
          <cell r="Q1019" t="str">
            <v>?</v>
          </cell>
          <cell r="R1019">
            <v>1800</v>
          </cell>
          <cell r="S1019">
            <v>1199</v>
          </cell>
          <cell r="W1019" t="str">
            <v>Yes</v>
          </cell>
          <cell r="X1019" t="str">
            <v>No</v>
          </cell>
          <cell r="Y1019" t="str">
            <v>No</v>
          </cell>
          <cell r="AA1019" t="str">
            <v>?</v>
          </cell>
          <cell r="AC1019">
            <v>105.8</v>
          </cell>
          <cell r="AD1019">
            <v>11.33</v>
          </cell>
          <cell r="AE1019">
            <v>25.2760426743233</v>
          </cell>
          <cell r="AF1019">
            <v>40.906234230000003</v>
          </cell>
        </row>
        <row r="1020">
          <cell r="C1020" t="str">
            <v>Pakistan</v>
          </cell>
          <cell r="D1020" t="str">
            <v>Special Communication Organisation  [Pakistan]</v>
          </cell>
          <cell r="E1020" t="str">
            <v>ADSL</v>
          </cell>
          <cell r="F1020" t="str">
            <v>Home</v>
          </cell>
          <cell r="G1020" t="str">
            <v>Up to</v>
          </cell>
          <cell r="H1020">
            <v>2</v>
          </cell>
          <cell r="I1020" t="str">
            <v>Mbps</v>
          </cell>
          <cell r="J1020">
            <v>2</v>
          </cell>
          <cell r="M1020">
            <v>300</v>
          </cell>
          <cell r="N1020" t="str">
            <v>GB</v>
          </cell>
          <cell r="O1020">
            <v>300</v>
          </cell>
          <cell r="P1020" t="str">
            <v>PKR</v>
          </cell>
          <cell r="Q1020" t="str">
            <v>?</v>
          </cell>
          <cell r="R1020">
            <v>1800</v>
          </cell>
          <cell r="S1020">
            <v>1499</v>
          </cell>
          <cell r="W1020" t="str">
            <v>Yes</v>
          </cell>
          <cell r="X1020" t="str">
            <v>No</v>
          </cell>
          <cell r="Y1020" t="str">
            <v>No</v>
          </cell>
          <cell r="AA1020" t="str">
            <v>?</v>
          </cell>
          <cell r="AC1020">
            <v>105.8</v>
          </cell>
          <cell r="AD1020">
            <v>14.17</v>
          </cell>
          <cell r="AE1020">
            <v>25.2760426743233</v>
          </cell>
          <cell r="AF1020">
            <v>40.906234230000003</v>
          </cell>
        </row>
        <row r="1021">
          <cell r="C1021" t="str">
            <v>Pakistan</v>
          </cell>
          <cell r="D1021" t="str">
            <v>Special Communication Organisation  [Pakistan]</v>
          </cell>
          <cell r="E1021" t="str">
            <v>ADSL</v>
          </cell>
          <cell r="F1021" t="str">
            <v>Business</v>
          </cell>
          <cell r="G1021" t="str">
            <v>Up to</v>
          </cell>
          <cell r="H1021">
            <v>3</v>
          </cell>
          <cell r="I1021" t="str">
            <v>Mbps</v>
          </cell>
          <cell r="J1021">
            <v>3</v>
          </cell>
          <cell r="M1021">
            <v>300</v>
          </cell>
          <cell r="N1021" t="str">
            <v>GB</v>
          </cell>
          <cell r="O1021">
            <v>300</v>
          </cell>
          <cell r="P1021" t="str">
            <v>PKR</v>
          </cell>
          <cell r="Q1021" t="str">
            <v>?</v>
          </cell>
          <cell r="R1021">
            <v>1800</v>
          </cell>
          <cell r="S1021">
            <v>1999</v>
          </cell>
          <cell r="W1021" t="str">
            <v>Yes</v>
          </cell>
          <cell r="X1021" t="str">
            <v>No</v>
          </cell>
          <cell r="Y1021" t="str">
            <v>No</v>
          </cell>
          <cell r="AA1021" t="str">
            <v>?</v>
          </cell>
          <cell r="AC1021">
            <v>105.8</v>
          </cell>
          <cell r="AD1021">
            <v>18.89</v>
          </cell>
          <cell r="AE1021">
            <v>25.2760426743233</v>
          </cell>
          <cell r="AF1021">
            <v>40.906234230000003</v>
          </cell>
        </row>
        <row r="1022">
          <cell r="C1022" t="str">
            <v>Pakistan</v>
          </cell>
          <cell r="D1022" t="str">
            <v>Special Communication Organisation  [Pakistan]</v>
          </cell>
          <cell r="E1022" t="str">
            <v>ADSL</v>
          </cell>
          <cell r="F1022" t="str">
            <v>Standard</v>
          </cell>
          <cell r="G1022" t="str">
            <v>Up to</v>
          </cell>
          <cell r="H1022">
            <v>4</v>
          </cell>
          <cell r="I1022" t="str">
            <v>Mbps</v>
          </cell>
          <cell r="J1022">
            <v>4</v>
          </cell>
          <cell r="M1022">
            <v>4</v>
          </cell>
          <cell r="N1022" t="str">
            <v>GB</v>
          </cell>
          <cell r="O1022">
            <v>4</v>
          </cell>
          <cell r="P1022" t="str">
            <v>PKR</v>
          </cell>
          <cell r="Q1022" t="str">
            <v>?</v>
          </cell>
          <cell r="R1022">
            <v>1800</v>
          </cell>
          <cell r="S1022">
            <v>799</v>
          </cell>
          <cell r="W1022" t="str">
            <v>Yes</v>
          </cell>
          <cell r="X1022" t="str">
            <v>No</v>
          </cell>
          <cell r="Y1022" t="str">
            <v>No</v>
          </cell>
          <cell r="AA1022" t="str">
            <v>?</v>
          </cell>
          <cell r="AC1022">
            <v>105.8</v>
          </cell>
          <cell r="AD1022">
            <v>7.55</v>
          </cell>
          <cell r="AE1022">
            <v>25.2760426743233</v>
          </cell>
          <cell r="AF1022">
            <v>40.906234230000003</v>
          </cell>
        </row>
        <row r="1023">
          <cell r="C1023" t="str">
            <v>Pakistan</v>
          </cell>
          <cell r="D1023" t="str">
            <v>Special Communication Organisation  [Pakistan]</v>
          </cell>
          <cell r="E1023" t="str">
            <v>ADSL</v>
          </cell>
          <cell r="F1023" t="str">
            <v>Professional</v>
          </cell>
          <cell r="G1023" t="str">
            <v>Up to</v>
          </cell>
          <cell r="H1023">
            <v>8</v>
          </cell>
          <cell r="I1023" t="str">
            <v>Mbps</v>
          </cell>
          <cell r="J1023">
            <v>8</v>
          </cell>
          <cell r="M1023">
            <v>8</v>
          </cell>
          <cell r="N1023" t="str">
            <v>GB</v>
          </cell>
          <cell r="O1023">
            <v>8</v>
          </cell>
          <cell r="P1023" t="str">
            <v>PKR</v>
          </cell>
          <cell r="Q1023" t="str">
            <v>?</v>
          </cell>
          <cell r="R1023">
            <v>1800</v>
          </cell>
          <cell r="S1023">
            <v>999</v>
          </cell>
          <cell r="W1023" t="str">
            <v>Yes</v>
          </cell>
          <cell r="X1023" t="str">
            <v>No</v>
          </cell>
          <cell r="Y1023" t="str">
            <v>No</v>
          </cell>
          <cell r="AA1023" t="str">
            <v>?</v>
          </cell>
          <cell r="AC1023">
            <v>105.8</v>
          </cell>
          <cell r="AD1023">
            <v>9.44</v>
          </cell>
          <cell r="AE1023">
            <v>25.2760426743233</v>
          </cell>
          <cell r="AF1023">
            <v>40.906234230000003</v>
          </cell>
        </row>
        <row r="1024">
          <cell r="C1024" t="str">
            <v>Pakistan</v>
          </cell>
          <cell r="D1024" t="str">
            <v>Special Communication Organisation  [Pakistan]</v>
          </cell>
          <cell r="E1024" t="str">
            <v>ADSL</v>
          </cell>
          <cell r="F1024" t="str">
            <v>Corporate 1</v>
          </cell>
          <cell r="G1024" t="str">
            <v>Up to</v>
          </cell>
          <cell r="H1024">
            <v>12</v>
          </cell>
          <cell r="I1024" t="str">
            <v>Mbps</v>
          </cell>
          <cell r="J1024">
            <v>12</v>
          </cell>
          <cell r="M1024">
            <v>12</v>
          </cell>
          <cell r="N1024" t="str">
            <v>GB</v>
          </cell>
          <cell r="O1024">
            <v>12</v>
          </cell>
          <cell r="P1024" t="str">
            <v>PKR</v>
          </cell>
          <cell r="Q1024" t="str">
            <v>?</v>
          </cell>
          <cell r="R1024">
            <v>1800</v>
          </cell>
          <cell r="S1024">
            <v>1999</v>
          </cell>
          <cell r="W1024" t="str">
            <v>Yes</v>
          </cell>
          <cell r="X1024" t="str">
            <v>No</v>
          </cell>
          <cell r="Y1024" t="str">
            <v>No</v>
          </cell>
          <cell r="AA1024" t="str">
            <v>?</v>
          </cell>
          <cell r="AC1024">
            <v>105.8</v>
          </cell>
          <cell r="AD1024">
            <v>18.89</v>
          </cell>
          <cell r="AE1024">
            <v>25.2760426743233</v>
          </cell>
          <cell r="AF1024">
            <v>40.906234230000003</v>
          </cell>
        </row>
        <row r="1025">
          <cell r="C1025" t="str">
            <v>Pakistan</v>
          </cell>
          <cell r="D1025" t="str">
            <v>Special Communication Organisation  [Pakistan]</v>
          </cell>
          <cell r="E1025" t="str">
            <v>ADSL</v>
          </cell>
          <cell r="F1025" t="str">
            <v>Corporate 2</v>
          </cell>
          <cell r="G1025" t="str">
            <v>Up to</v>
          </cell>
          <cell r="H1025">
            <v>12</v>
          </cell>
          <cell r="I1025" t="str">
            <v>Mbps</v>
          </cell>
          <cell r="J1025">
            <v>12</v>
          </cell>
          <cell r="M1025">
            <v>16</v>
          </cell>
          <cell r="N1025" t="str">
            <v>GB</v>
          </cell>
          <cell r="O1025">
            <v>16</v>
          </cell>
          <cell r="P1025" t="str">
            <v>PKR</v>
          </cell>
          <cell r="Q1025" t="str">
            <v>?</v>
          </cell>
          <cell r="R1025">
            <v>1800</v>
          </cell>
          <cell r="S1025">
            <v>2999</v>
          </cell>
          <cell r="W1025" t="str">
            <v>Yes</v>
          </cell>
          <cell r="X1025" t="str">
            <v>No</v>
          </cell>
          <cell r="Y1025" t="str">
            <v>No</v>
          </cell>
          <cell r="AA1025" t="str">
            <v>?</v>
          </cell>
          <cell r="AC1025">
            <v>105.8</v>
          </cell>
          <cell r="AD1025">
            <v>28.35</v>
          </cell>
          <cell r="AE1025">
            <v>25.2760426743233</v>
          </cell>
          <cell r="AF1025">
            <v>40.906234230000003</v>
          </cell>
        </row>
        <row r="1026">
          <cell r="C1026" t="str">
            <v>Pakistan</v>
          </cell>
          <cell r="D1026" t="str">
            <v>Special Communication Organisation  [Pakistan]</v>
          </cell>
          <cell r="E1026" t="str">
            <v>ADSL</v>
          </cell>
          <cell r="F1026" t="str">
            <v>U256</v>
          </cell>
          <cell r="G1026" t="str">
            <v>Up to</v>
          </cell>
          <cell r="H1026">
            <v>256</v>
          </cell>
          <cell r="I1026" t="str">
            <v>Kbps</v>
          </cell>
          <cell r="J1026">
            <v>0.25600000000000001</v>
          </cell>
          <cell r="M1026" t="str">
            <v>Unlimited</v>
          </cell>
          <cell r="P1026" t="str">
            <v>PKR</v>
          </cell>
          <cell r="Q1026" t="str">
            <v>?</v>
          </cell>
          <cell r="R1026">
            <v>1800</v>
          </cell>
          <cell r="S1026">
            <v>1199</v>
          </cell>
          <cell r="W1026" t="str">
            <v>Yes</v>
          </cell>
          <cell r="X1026" t="str">
            <v>No</v>
          </cell>
          <cell r="Y1026" t="str">
            <v>No</v>
          </cell>
          <cell r="AA1026" t="str">
            <v>?</v>
          </cell>
          <cell r="AC1026">
            <v>105.8</v>
          </cell>
          <cell r="AD1026">
            <v>11.33</v>
          </cell>
          <cell r="AE1026">
            <v>25.2760426743233</v>
          </cell>
          <cell r="AF1026">
            <v>40.906234230000003</v>
          </cell>
        </row>
        <row r="1027">
          <cell r="C1027" t="str">
            <v>Pakistan</v>
          </cell>
          <cell r="D1027" t="str">
            <v>Special Communication Organisation  [Pakistan]</v>
          </cell>
          <cell r="E1027" t="str">
            <v>ADSL</v>
          </cell>
          <cell r="F1027" t="str">
            <v>U512</v>
          </cell>
          <cell r="G1027" t="str">
            <v>Up to</v>
          </cell>
          <cell r="H1027">
            <v>512</v>
          </cell>
          <cell r="I1027" t="str">
            <v>Kbps</v>
          </cell>
          <cell r="J1027">
            <v>0.51200000000000001</v>
          </cell>
          <cell r="M1027" t="str">
            <v>Unlimited</v>
          </cell>
          <cell r="P1027" t="str">
            <v>PKR</v>
          </cell>
          <cell r="Q1027" t="str">
            <v>?</v>
          </cell>
          <cell r="R1027">
            <v>1800</v>
          </cell>
          <cell r="S1027">
            <v>1599</v>
          </cell>
          <cell r="W1027" t="str">
            <v>Yes</v>
          </cell>
          <cell r="X1027" t="str">
            <v>No</v>
          </cell>
          <cell r="Y1027" t="str">
            <v>No</v>
          </cell>
          <cell r="AA1027" t="str">
            <v>?</v>
          </cell>
          <cell r="AC1027">
            <v>105.8</v>
          </cell>
          <cell r="AD1027">
            <v>15.11</v>
          </cell>
          <cell r="AE1027">
            <v>25.2760426743233</v>
          </cell>
          <cell r="AF1027">
            <v>40.906234230000003</v>
          </cell>
        </row>
        <row r="1028">
          <cell r="C1028" t="str">
            <v>Pakistan</v>
          </cell>
          <cell r="D1028" t="str">
            <v>Special Communication Organisation  [Pakistan]</v>
          </cell>
          <cell r="E1028" t="str">
            <v>ADSL</v>
          </cell>
          <cell r="F1028" t="str">
            <v>U1M</v>
          </cell>
          <cell r="G1028" t="str">
            <v>Up to</v>
          </cell>
          <cell r="H1028">
            <v>1</v>
          </cell>
          <cell r="I1028" t="str">
            <v>Mbps</v>
          </cell>
          <cell r="J1028">
            <v>1</v>
          </cell>
          <cell r="M1028" t="str">
            <v>Unlimited</v>
          </cell>
          <cell r="P1028" t="str">
            <v>PKR</v>
          </cell>
          <cell r="Q1028" t="str">
            <v>?</v>
          </cell>
          <cell r="R1028">
            <v>1800</v>
          </cell>
          <cell r="S1028">
            <v>1999</v>
          </cell>
          <cell r="W1028" t="str">
            <v>Yes</v>
          </cell>
          <cell r="X1028" t="str">
            <v>No</v>
          </cell>
          <cell r="Y1028" t="str">
            <v>No</v>
          </cell>
          <cell r="AA1028" t="str">
            <v>?</v>
          </cell>
          <cell r="AC1028">
            <v>105.8</v>
          </cell>
          <cell r="AD1028">
            <v>18.89</v>
          </cell>
          <cell r="AE1028">
            <v>25.2760426743233</v>
          </cell>
          <cell r="AF1028">
            <v>40.906234230000003</v>
          </cell>
        </row>
        <row r="1029">
          <cell r="C1029" t="str">
            <v>Pakistan</v>
          </cell>
          <cell r="D1029" t="str">
            <v>Special Communication Organisation  [Pakistan]</v>
          </cell>
          <cell r="E1029" t="str">
            <v>ADSL</v>
          </cell>
          <cell r="F1029" t="str">
            <v>U2M</v>
          </cell>
          <cell r="G1029" t="str">
            <v>Up to</v>
          </cell>
          <cell r="H1029">
            <v>2</v>
          </cell>
          <cell r="I1029" t="str">
            <v>Mbps</v>
          </cell>
          <cell r="J1029">
            <v>2</v>
          </cell>
          <cell r="M1029" t="str">
            <v>Unlimited</v>
          </cell>
          <cell r="P1029" t="str">
            <v>PKR</v>
          </cell>
          <cell r="Q1029" t="str">
            <v>?</v>
          </cell>
          <cell r="R1029">
            <v>1800</v>
          </cell>
          <cell r="S1029">
            <v>2999</v>
          </cell>
          <cell r="W1029" t="str">
            <v>Yes</v>
          </cell>
          <cell r="X1029" t="str">
            <v>No</v>
          </cell>
          <cell r="Y1029" t="str">
            <v>No</v>
          </cell>
          <cell r="AA1029" t="str">
            <v>?</v>
          </cell>
          <cell r="AC1029">
            <v>105.8</v>
          </cell>
          <cell r="AD1029">
            <v>28.35</v>
          </cell>
          <cell r="AE1029">
            <v>25.2760426743233</v>
          </cell>
          <cell r="AF1029">
            <v>40.906234230000003</v>
          </cell>
        </row>
        <row r="1030">
          <cell r="C1030" t="str">
            <v>Pakistan</v>
          </cell>
          <cell r="D1030" t="str">
            <v>WorldCall [Pakistan]</v>
          </cell>
          <cell r="E1030" t="str">
            <v>Cable</v>
          </cell>
          <cell r="F1030" t="str">
            <v>Thunder 512 [Pakistan]</v>
          </cell>
          <cell r="H1030">
            <v>512</v>
          </cell>
          <cell r="I1030" t="str">
            <v>Kbps</v>
          </cell>
          <cell r="J1030">
            <v>0.51200000000000001</v>
          </cell>
          <cell r="P1030" t="str">
            <v>PKR</v>
          </cell>
          <cell r="Q1030">
            <v>750</v>
          </cell>
          <cell r="R1030" t="str">
            <v>?</v>
          </cell>
          <cell r="S1030">
            <v>700</v>
          </cell>
          <cell r="W1030" t="str">
            <v>No</v>
          </cell>
          <cell r="X1030" t="str">
            <v>No</v>
          </cell>
          <cell r="Y1030" t="str">
            <v>No</v>
          </cell>
          <cell r="AA1030" t="str">
            <v>?</v>
          </cell>
          <cell r="AC1030">
            <v>105.8</v>
          </cell>
          <cell r="AD1030">
            <v>6.62</v>
          </cell>
          <cell r="AE1030">
            <v>25.2760426743233</v>
          </cell>
          <cell r="AF1030">
            <v>40.906234230000003</v>
          </cell>
        </row>
        <row r="1031">
          <cell r="C1031" t="str">
            <v>Pakistan</v>
          </cell>
          <cell r="D1031" t="str">
            <v>WorldCall [Pakistan]</v>
          </cell>
          <cell r="E1031" t="str">
            <v>Cable</v>
          </cell>
          <cell r="F1031" t="str">
            <v>Thunder 1 [Pakistan]</v>
          </cell>
          <cell r="H1031">
            <v>1</v>
          </cell>
          <cell r="I1031" t="str">
            <v>Mbps</v>
          </cell>
          <cell r="J1031">
            <v>1</v>
          </cell>
          <cell r="P1031" t="str">
            <v>PKR</v>
          </cell>
          <cell r="Q1031">
            <v>750</v>
          </cell>
          <cell r="R1031" t="str">
            <v>?</v>
          </cell>
          <cell r="S1031">
            <v>1000</v>
          </cell>
          <cell r="W1031" t="str">
            <v>No</v>
          </cell>
          <cell r="X1031" t="str">
            <v>No</v>
          </cell>
          <cell r="Y1031" t="str">
            <v>No</v>
          </cell>
          <cell r="AA1031" t="str">
            <v>?</v>
          </cell>
          <cell r="AC1031">
            <v>105.8</v>
          </cell>
          <cell r="AD1031">
            <v>9.4499999999999993</v>
          </cell>
          <cell r="AE1031">
            <v>25.2760426743233</v>
          </cell>
          <cell r="AF1031">
            <v>40.906234230000003</v>
          </cell>
        </row>
        <row r="1032">
          <cell r="C1032" t="str">
            <v>Pakistan</v>
          </cell>
          <cell r="D1032" t="str">
            <v>WorldCall [Pakistan]</v>
          </cell>
          <cell r="E1032" t="str">
            <v>Cable</v>
          </cell>
          <cell r="F1032" t="str">
            <v>Thunder 2 [Pakistan]</v>
          </cell>
          <cell r="H1032">
            <v>2</v>
          </cell>
          <cell r="I1032" t="str">
            <v>Mbps</v>
          </cell>
          <cell r="J1032">
            <v>2</v>
          </cell>
          <cell r="P1032" t="str">
            <v>PKR</v>
          </cell>
          <cell r="Q1032">
            <v>750</v>
          </cell>
          <cell r="R1032" t="str">
            <v>?</v>
          </cell>
          <cell r="S1032">
            <v>1500</v>
          </cell>
          <cell r="W1032" t="str">
            <v>No</v>
          </cell>
          <cell r="X1032" t="str">
            <v>No</v>
          </cell>
          <cell r="Y1032" t="str">
            <v>No</v>
          </cell>
          <cell r="AA1032" t="str">
            <v>?</v>
          </cell>
          <cell r="AC1032">
            <v>105.8</v>
          </cell>
          <cell r="AD1032">
            <v>14.18</v>
          </cell>
          <cell r="AE1032">
            <v>25.2760426743233</v>
          </cell>
          <cell r="AF1032">
            <v>40.906234230000003</v>
          </cell>
        </row>
        <row r="1033">
          <cell r="C1033" t="str">
            <v>Pakistan</v>
          </cell>
          <cell r="D1033" t="str">
            <v>WorldCall [Pakistan]</v>
          </cell>
          <cell r="E1033" t="str">
            <v>Cable</v>
          </cell>
          <cell r="F1033" t="str">
            <v>Thunder 4 [Pakistan]</v>
          </cell>
          <cell r="H1033">
            <v>4</v>
          </cell>
          <cell r="I1033" t="str">
            <v>Mbps</v>
          </cell>
          <cell r="J1033">
            <v>4</v>
          </cell>
          <cell r="P1033" t="str">
            <v>PKR</v>
          </cell>
          <cell r="Q1033">
            <v>750</v>
          </cell>
          <cell r="R1033" t="str">
            <v>?</v>
          </cell>
          <cell r="S1033">
            <v>2000</v>
          </cell>
          <cell r="W1033" t="str">
            <v>No</v>
          </cell>
          <cell r="X1033" t="str">
            <v>No</v>
          </cell>
          <cell r="Y1033" t="str">
            <v>No</v>
          </cell>
          <cell r="AA1033" t="str">
            <v>?</v>
          </cell>
          <cell r="AC1033">
            <v>105.8</v>
          </cell>
          <cell r="AD1033">
            <v>18.899999999999999</v>
          </cell>
          <cell r="AE1033">
            <v>25.2760426743233</v>
          </cell>
          <cell r="AF1033">
            <v>40.906234230000003</v>
          </cell>
        </row>
        <row r="1034">
          <cell r="C1034" t="str">
            <v>Pakistan</v>
          </cell>
          <cell r="D1034" t="str">
            <v>WorldCall [Pakistan]</v>
          </cell>
          <cell r="E1034" t="str">
            <v>Cable</v>
          </cell>
          <cell r="F1034" t="str">
            <v>Thunder 6 [Pakistan]</v>
          </cell>
          <cell r="H1034">
            <v>6</v>
          </cell>
          <cell r="I1034" t="str">
            <v>Mbps</v>
          </cell>
          <cell r="J1034">
            <v>6</v>
          </cell>
          <cell r="P1034" t="str">
            <v>PKR</v>
          </cell>
          <cell r="Q1034">
            <v>3000</v>
          </cell>
          <cell r="R1034" t="str">
            <v>?</v>
          </cell>
          <cell r="S1034">
            <v>4000</v>
          </cell>
          <cell r="W1034" t="str">
            <v>No</v>
          </cell>
          <cell r="X1034" t="str">
            <v>No</v>
          </cell>
          <cell r="Y1034" t="str">
            <v>No</v>
          </cell>
          <cell r="AA1034" t="str">
            <v>?</v>
          </cell>
          <cell r="AC1034">
            <v>105.8</v>
          </cell>
          <cell r="AD1034">
            <v>37.81</v>
          </cell>
          <cell r="AE1034">
            <v>25.2760426743233</v>
          </cell>
          <cell r="AF1034">
            <v>40.906234230000003</v>
          </cell>
        </row>
        <row r="1035">
          <cell r="C1035" t="str">
            <v>Pakistan</v>
          </cell>
          <cell r="D1035" t="str">
            <v>WorldCall [Pakistan]</v>
          </cell>
          <cell r="E1035" t="str">
            <v>Cable</v>
          </cell>
          <cell r="F1035" t="str">
            <v>Thunder 8 [Pakistan]</v>
          </cell>
          <cell r="H1035">
            <v>8</v>
          </cell>
          <cell r="I1035" t="str">
            <v>Mbps</v>
          </cell>
          <cell r="J1035">
            <v>8</v>
          </cell>
          <cell r="P1035" t="str">
            <v>PKR</v>
          </cell>
          <cell r="Q1035">
            <v>3000</v>
          </cell>
          <cell r="R1035" t="str">
            <v>?</v>
          </cell>
          <cell r="S1035">
            <v>6000</v>
          </cell>
          <cell r="W1035" t="str">
            <v>No</v>
          </cell>
          <cell r="X1035" t="str">
            <v>No</v>
          </cell>
          <cell r="Y1035" t="str">
            <v>No</v>
          </cell>
          <cell r="AA1035" t="str">
            <v>?</v>
          </cell>
          <cell r="AC1035">
            <v>105.8</v>
          </cell>
          <cell r="AD1035">
            <v>56.71</v>
          </cell>
          <cell r="AE1035">
            <v>25.2760426743233</v>
          </cell>
          <cell r="AF1035">
            <v>40.906234230000003</v>
          </cell>
        </row>
        <row r="1036">
          <cell r="C1036" t="str">
            <v>Pakistan</v>
          </cell>
          <cell r="D1036" t="str">
            <v>WorldCall [Pakistan]</v>
          </cell>
          <cell r="E1036" t="str">
            <v>Cable</v>
          </cell>
          <cell r="F1036" t="str">
            <v>Thunder 10 [Pakistan]</v>
          </cell>
          <cell r="H1036">
            <v>10</v>
          </cell>
          <cell r="I1036" t="str">
            <v>Mbps</v>
          </cell>
          <cell r="J1036">
            <v>10</v>
          </cell>
          <cell r="P1036" t="str">
            <v>PKR</v>
          </cell>
          <cell r="Q1036">
            <v>3000</v>
          </cell>
          <cell r="R1036" t="str">
            <v>?</v>
          </cell>
          <cell r="S1036">
            <v>8000</v>
          </cell>
          <cell r="W1036" t="str">
            <v>No</v>
          </cell>
          <cell r="X1036" t="str">
            <v>No</v>
          </cell>
          <cell r="Y1036" t="str">
            <v>No</v>
          </cell>
          <cell r="AA1036" t="str">
            <v>?</v>
          </cell>
          <cell r="AC1036">
            <v>105.8</v>
          </cell>
          <cell r="AD1036">
            <v>75.61</v>
          </cell>
          <cell r="AE1036">
            <v>25.2760426743233</v>
          </cell>
          <cell r="AF1036">
            <v>40.906234230000003</v>
          </cell>
        </row>
        <row r="1037">
          <cell r="C1037" t="str">
            <v>Pakistan</v>
          </cell>
          <cell r="D1037" t="str">
            <v>WorldCall [Pakistan]</v>
          </cell>
          <cell r="E1037" t="str">
            <v>Cable</v>
          </cell>
          <cell r="F1037" t="str">
            <v>Thunder 512 [Pakistan]</v>
          </cell>
          <cell r="H1037">
            <v>512</v>
          </cell>
          <cell r="I1037" t="str">
            <v>Kbps</v>
          </cell>
          <cell r="J1037">
            <v>0.51200000000000001</v>
          </cell>
          <cell r="P1037" t="str">
            <v>PKR</v>
          </cell>
          <cell r="Q1037">
            <v>750</v>
          </cell>
          <cell r="R1037" t="str">
            <v>?</v>
          </cell>
          <cell r="S1037">
            <v>595</v>
          </cell>
          <cell r="V1037">
            <v>12</v>
          </cell>
          <cell r="W1037" t="str">
            <v>No</v>
          </cell>
          <cell r="X1037" t="str">
            <v>No</v>
          </cell>
          <cell r="Y1037" t="str">
            <v>No</v>
          </cell>
          <cell r="AA1037" t="str">
            <v>?</v>
          </cell>
          <cell r="AC1037">
            <v>105.8</v>
          </cell>
          <cell r="AD1037">
            <v>5.62</v>
          </cell>
          <cell r="AE1037">
            <v>25.2760426743233</v>
          </cell>
          <cell r="AF1037">
            <v>40.906234230000003</v>
          </cell>
        </row>
        <row r="1038">
          <cell r="C1038" t="str">
            <v>Pakistan</v>
          </cell>
          <cell r="D1038" t="str">
            <v>WorldCall [Pakistan]</v>
          </cell>
          <cell r="E1038" t="str">
            <v>Cable</v>
          </cell>
          <cell r="F1038" t="str">
            <v>Thunder 1 [Pakistan]</v>
          </cell>
          <cell r="H1038">
            <v>1</v>
          </cell>
          <cell r="I1038" t="str">
            <v>Mbps</v>
          </cell>
          <cell r="J1038">
            <v>1</v>
          </cell>
          <cell r="P1038" t="str">
            <v>PKR</v>
          </cell>
          <cell r="Q1038">
            <v>750</v>
          </cell>
          <cell r="R1038" t="str">
            <v>?</v>
          </cell>
          <cell r="S1038">
            <v>850</v>
          </cell>
          <cell r="V1038">
            <v>12</v>
          </cell>
          <cell r="W1038" t="str">
            <v>No</v>
          </cell>
          <cell r="X1038" t="str">
            <v>No</v>
          </cell>
          <cell r="Y1038" t="str">
            <v>No</v>
          </cell>
          <cell r="AA1038" t="str">
            <v>?</v>
          </cell>
          <cell r="AC1038">
            <v>105.8</v>
          </cell>
          <cell r="AD1038">
            <v>8.0299999999999994</v>
          </cell>
          <cell r="AE1038">
            <v>25.2760426743233</v>
          </cell>
          <cell r="AF1038">
            <v>40.906234230000003</v>
          </cell>
        </row>
        <row r="1039">
          <cell r="C1039" t="str">
            <v>Pakistan</v>
          </cell>
          <cell r="D1039" t="str">
            <v>WorldCall [Pakistan]</v>
          </cell>
          <cell r="E1039" t="str">
            <v>Cable</v>
          </cell>
          <cell r="F1039" t="str">
            <v>Thunder 2 [Pakistan]</v>
          </cell>
          <cell r="H1039">
            <v>2</v>
          </cell>
          <cell r="I1039" t="str">
            <v>Mbps</v>
          </cell>
          <cell r="J1039">
            <v>2</v>
          </cell>
          <cell r="P1039" t="str">
            <v>PKR</v>
          </cell>
          <cell r="Q1039">
            <v>750</v>
          </cell>
          <cell r="R1039" t="str">
            <v>?</v>
          </cell>
          <cell r="S1039">
            <v>1275</v>
          </cell>
          <cell r="V1039">
            <v>12</v>
          </cell>
          <cell r="W1039" t="str">
            <v>No</v>
          </cell>
          <cell r="X1039" t="str">
            <v>No</v>
          </cell>
          <cell r="Y1039" t="str">
            <v>No</v>
          </cell>
          <cell r="AA1039" t="str">
            <v>?</v>
          </cell>
          <cell r="AC1039">
            <v>105.8</v>
          </cell>
          <cell r="AD1039">
            <v>12.05</v>
          </cell>
          <cell r="AE1039">
            <v>25.2760426743233</v>
          </cell>
          <cell r="AF1039">
            <v>40.906234230000003</v>
          </cell>
        </row>
        <row r="1040">
          <cell r="C1040" t="str">
            <v>Pakistan</v>
          </cell>
          <cell r="D1040" t="str">
            <v>WorldCall [Pakistan]</v>
          </cell>
          <cell r="E1040" t="str">
            <v>Cable</v>
          </cell>
          <cell r="F1040" t="str">
            <v>Thunder 4 [Pakistan]</v>
          </cell>
          <cell r="H1040">
            <v>4</v>
          </cell>
          <cell r="I1040" t="str">
            <v>Mbps</v>
          </cell>
          <cell r="J1040">
            <v>4</v>
          </cell>
          <cell r="P1040" t="str">
            <v>PKR</v>
          </cell>
          <cell r="Q1040">
            <v>750</v>
          </cell>
          <cell r="R1040" t="str">
            <v>?</v>
          </cell>
          <cell r="S1040">
            <v>1700</v>
          </cell>
          <cell r="V1040">
            <v>12</v>
          </cell>
          <cell r="W1040" t="str">
            <v>No</v>
          </cell>
          <cell r="X1040" t="str">
            <v>No</v>
          </cell>
          <cell r="Y1040" t="str">
            <v>No</v>
          </cell>
          <cell r="AA1040" t="str">
            <v>?</v>
          </cell>
          <cell r="AC1040">
            <v>105.8</v>
          </cell>
          <cell r="AD1040">
            <v>16.07</v>
          </cell>
          <cell r="AE1040">
            <v>25.2760426743233</v>
          </cell>
          <cell r="AF1040">
            <v>40.906234230000003</v>
          </cell>
        </row>
        <row r="1041">
          <cell r="C1041" t="str">
            <v>Pakistan</v>
          </cell>
          <cell r="D1041" t="str">
            <v>WorldCall [Pakistan]</v>
          </cell>
          <cell r="E1041" t="str">
            <v>Cable</v>
          </cell>
          <cell r="F1041" t="str">
            <v>Thunder 6 [Pakistan]</v>
          </cell>
          <cell r="H1041">
            <v>6</v>
          </cell>
          <cell r="I1041" t="str">
            <v>Mbps</v>
          </cell>
          <cell r="J1041">
            <v>6</v>
          </cell>
          <cell r="P1041" t="str">
            <v>PKR</v>
          </cell>
          <cell r="Q1041">
            <v>3000</v>
          </cell>
          <cell r="R1041" t="str">
            <v>?</v>
          </cell>
          <cell r="S1041">
            <v>3400</v>
          </cell>
          <cell r="V1041">
            <v>12</v>
          </cell>
          <cell r="W1041" t="str">
            <v>No</v>
          </cell>
          <cell r="X1041" t="str">
            <v>No</v>
          </cell>
          <cell r="Y1041" t="str">
            <v>No</v>
          </cell>
          <cell r="AA1041" t="str">
            <v>?</v>
          </cell>
          <cell r="AC1041">
            <v>105.8</v>
          </cell>
          <cell r="AD1041">
            <v>32.14</v>
          </cell>
          <cell r="AE1041">
            <v>25.2760426743233</v>
          </cell>
          <cell r="AF1041">
            <v>40.906234230000003</v>
          </cell>
        </row>
        <row r="1042">
          <cell r="C1042" t="str">
            <v>Pakistan</v>
          </cell>
          <cell r="D1042" t="str">
            <v>WorldCall [Pakistan]</v>
          </cell>
          <cell r="E1042" t="str">
            <v>Cable</v>
          </cell>
          <cell r="F1042" t="str">
            <v>Thunder 8 [Pakistan]</v>
          </cell>
          <cell r="H1042">
            <v>8</v>
          </cell>
          <cell r="I1042" t="str">
            <v>Mbps</v>
          </cell>
          <cell r="J1042">
            <v>8</v>
          </cell>
          <cell r="P1042" t="str">
            <v>PKR</v>
          </cell>
          <cell r="Q1042">
            <v>3000</v>
          </cell>
          <cell r="R1042" t="str">
            <v>?</v>
          </cell>
          <cell r="S1042">
            <v>5100</v>
          </cell>
          <cell r="V1042">
            <v>12</v>
          </cell>
          <cell r="W1042" t="str">
            <v>No</v>
          </cell>
          <cell r="X1042" t="str">
            <v>No</v>
          </cell>
          <cell r="Y1042" t="str">
            <v>No</v>
          </cell>
          <cell r="AA1042" t="str">
            <v>?</v>
          </cell>
          <cell r="AC1042">
            <v>105.8</v>
          </cell>
          <cell r="AD1042">
            <v>48.2</v>
          </cell>
          <cell r="AE1042">
            <v>25.2760426743233</v>
          </cell>
          <cell r="AF1042">
            <v>40.906234230000003</v>
          </cell>
        </row>
        <row r="1043">
          <cell r="C1043" t="str">
            <v>Pakistan</v>
          </cell>
          <cell r="D1043" t="str">
            <v>WorldCall [Pakistan]</v>
          </cell>
          <cell r="E1043" t="str">
            <v>Cable</v>
          </cell>
          <cell r="F1043" t="str">
            <v>Thunder 10 [Pakistan]</v>
          </cell>
          <cell r="H1043">
            <v>10</v>
          </cell>
          <cell r="I1043" t="str">
            <v>Mbps</v>
          </cell>
          <cell r="J1043">
            <v>10</v>
          </cell>
          <cell r="P1043" t="str">
            <v>PKR</v>
          </cell>
          <cell r="Q1043">
            <v>3000</v>
          </cell>
          <cell r="R1043" t="str">
            <v>?</v>
          </cell>
          <cell r="S1043">
            <v>6800</v>
          </cell>
          <cell r="V1043">
            <v>12</v>
          </cell>
          <cell r="W1043" t="str">
            <v>No</v>
          </cell>
          <cell r="X1043" t="str">
            <v>No</v>
          </cell>
          <cell r="Y1043" t="str">
            <v>No</v>
          </cell>
          <cell r="AA1043" t="str">
            <v>?</v>
          </cell>
          <cell r="AC1043">
            <v>105.8</v>
          </cell>
          <cell r="AD1043">
            <v>64.27</v>
          </cell>
          <cell r="AE1043">
            <v>25.2760426743233</v>
          </cell>
          <cell r="AF1043">
            <v>40.906234230000003</v>
          </cell>
        </row>
        <row r="1044">
          <cell r="C1044" t="str">
            <v>Papua New Guinea</v>
          </cell>
          <cell r="D1044" t="str">
            <v>Data Nets [Papua New Guinea]</v>
          </cell>
          <cell r="F1044" t="str">
            <v>Bundle size 5,000 MB -256kbps</v>
          </cell>
          <cell r="H1044">
            <v>256</v>
          </cell>
          <cell r="I1044" t="str">
            <v>Kbps</v>
          </cell>
          <cell r="J1044">
            <v>0.25600000000000001</v>
          </cell>
          <cell r="M1044">
            <v>5000</v>
          </cell>
          <cell r="N1044" t="str">
            <v>MB</v>
          </cell>
          <cell r="O1044">
            <v>5</v>
          </cell>
          <cell r="P1044" t="str">
            <v>PGK</v>
          </cell>
          <cell r="Q1044" t="str">
            <v>?</v>
          </cell>
          <cell r="R1044" t="str">
            <v>?</v>
          </cell>
          <cell r="S1044">
            <v>900</v>
          </cell>
          <cell r="V1044">
            <v>12</v>
          </cell>
          <cell r="W1044" t="str">
            <v>No</v>
          </cell>
          <cell r="X1044" t="str">
            <v>No</v>
          </cell>
          <cell r="Y1044" t="str">
            <v>No</v>
          </cell>
          <cell r="AA1044" t="str">
            <v>Yes</v>
          </cell>
          <cell r="AB1044">
            <v>0.1</v>
          </cell>
          <cell r="AC1044">
            <v>2.4300000000000002</v>
          </cell>
          <cell r="AD1044">
            <v>370.37</v>
          </cell>
          <cell r="AE1044">
            <v>1.87784316623493</v>
          </cell>
          <cell r="AF1044">
            <v>1.596235334</v>
          </cell>
        </row>
        <row r="1045">
          <cell r="C1045" t="str">
            <v>Papua New Guinea</v>
          </cell>
          <cell r="D1045" t="str">
            <v>Data Nets [Papua New Guinea]</v>
          </cell>
          <cell r="F1045" t="str">
            <v>Bundle size 10,000 MB -256kbps</v>
          </cell>
          <cell r="H1045">
            <v>256</v>
          </cell>
          <cell r="I1045" t="str">
            <v>Kbps</v>
          </cell>
          <cell r="J1045">
            <v>0.25600000000000001</v>
          </cell>
          <cell r="M1045">
            <v>10000</v>
          </cell>
          <cell r="N1045" t="str">
            <v>MB</v>
          </cell>
          <cell r="O1045">
            <v>10</v>
          </cell>
          <cell r="P1045" t="str">
            <v>PGK</v>
          </cell>
          <cell r="Q1045" t="str">
            <v>?</v>
          </cell>
          <cell r="R1045" t="str">
            <v>?</v>
          </cell>
          <cell r="S1045">
            <v>1650</v>
          </cell>
          <cell r="V1045">
            <v>12</v>
          </cell>
          <cell r="W1045" t="str">
            <v>No</v>
          </cell>
          <cell r="X1045" t="str">
            <v>No</v>
          </cell>
          <cell r="Y1045" t="str">
            <v>No</v>
          </cell>
          <cell r="AA1045" t="str">
            <v>Yes</v>
          </cell>
          <cell r="AB1045">
            <v>0.1</v>
          </cell>
          <cell r="AC1045">
            <v>2.4300000000000002</v>
          </cell>
          <cell r="AD1045">
            <v>679.01</v>
          </cell>
          <cell r="AE1045">
            <v>1.87784316623493</v>
          </cell>
          <cell r="AF1045">
            <v>1.596235334</v>
          </cell>
        </row>
        <row r="1046">
          <cell r="C1046" t="str">
            <v>Papua New Guinea</v>
          </cell>
          <cell r="D1046" t="str">
            <v>Data Nets [Papua New Guinea]</v>
          </cell>
          <cell r="F1046" t="str">
            <v>Bundle size 20,000 MB -256kbps</v>
          </cell>
          <cell r="H1046">
            <v>256</v>
          </cell>
          <cell r="I1046" t="str">
            <v>Kbps</v>
          </cell>
          <cell r="J1046">
            <v>0.25600000000000001</v>
          </cell>
          <cell r="M1046">
            <v>20000</v>
          </cell>
          <cell r="N1046" t="str">
            <v>MB</v>
          </cell>
          <cell r="O1046">
            <v>20</v>
          </cell>
          <cell r="P1046" t="str">
            <v>PGK</v>
          </cell>
          <cell r="Q1046" t="str">
            <v>?</v>
          </cell>
          <cell r="R1046" t="str">
            <v>?</v>
          </cell>
          <cell r="S1046">
            <v>3150</v>
          </cell>
          <cell r="V1046">
            <v>12</v>
          </cell>
          <cell r="W1046" t="str">
            <v>No</v>
          </cell>
          <cell r="X1046" t="str">
            <v>No</v>
          </cell>
          <cell r="Y1046" t="str">
            <v>No</v>
          </cell>
          <cell r="AA1046" t="str">
            <v>Yes</v>
          </cell>
          <cell r="AB1046">
            <v>0.1</v>
          </cell>
          <cell r="AC1046">
            <v>2.4300000000000002</v>
          </cell>
          <cell r="AD1046">
            <v>1296.3</v>
          </cell>
          <cell r="AE1046">
            <v>1.87784316623493</v>
          </cell>
          <cell r="AF1046">
            <v>1.596235334</v>
          </cell>
        </row>
        <row r="1047">
          <cell r="C1047" t="str">
            <v>Papua New Guinea</v>
          </cell>
          <cell r="D1047" t="str">
            <v>Data Nets [Papua New Guinea]</v>
          </cell>
          <cell r="F1047" t="str">
            <v>Bundle size 40,000 MB -256kbps</v>
          </cell>
          <cell r="H1047">
            <v>256</v>
          </cell>
          <cell r="I1047" t="str">
            <v>Kbps</v>
          </cell>
          <cell r="J1047">
            <v>0.25600000000000001</v>
          </cell>
          <cell r="M1047">
            <v>40000</v>
          </cell>
          <cell r="N1047" t="str">
            <v>MB</v>
          </cell>
          <cell r="O1047">
            <v>40</v>
          </cell>
          <cell r="P1047" t="str">
            <v>PGK</v>
          </cell>
          <cell r="Q1047" t="str">
            <v>?</v>
          </cell>
          <cell r="R1047" t="str">
            <v>?</v>
          </cell>
          <cell r="S1047">
            <v>6150</v>
          </cell>
          <cell r="V1047">
            <v>12</v>
          </cell>
          <cell r="W1047" t="str">
            <v>No</v>
          </cell>
          <cell r="X1047" t="str">
            <v>No</v>
          </cell>
          <cell r="Y1047" t="str">
            <v>No</v>
          </cell>
          <cell r="AA1047" t="str">
            <v>Yes</v>
          </cell>
          <cell r="AB1047">
            <v>0.1</v>
          </cell>
          <cell r="AC1047">
            <v>2.4300000000000002</v>
          </cell>
          <cell r="AD1047">
            <v>2530.86</v>
          </cell>
          <cell r="AE1047">
            <v>1.87784316623493</v>
          </cell>
          <cell r="AF1047">
            <v>1.596235334</v>
          </cell>
        </row>
        <row r="1048">
          <cell r="C1048" t="str">
            <v>Papua New Guinea</v>
          </cell>
          <cell r="D1048" t="str">
            <v>Data Nets [Papua New Guinea]</v>
          </cell>
          <cell r="F1048" t="str">
            <v>Bundle size 80,000 MB -256kbps</v>
          </cell>
          <cell r="H1048">
            <v>256</v>
          </cell>
          <cell r="I1048" t="str">
            <v>Kbps</v>
          </cell>
          <cell r="J1048">
            <v>0.25600000000000001</v>
          </cell>
          <cell r="M1048">
            <v>80000</v>
          </cell>
          <cell r="N1048" t="str">
            <v>MB</v>
          </cell>
          <cell r="O1048">
            <v>80</v>
          </cell>
          <cell r="P1048" t="str">
            <v>PGK</v>
          </cell>
          <cell r="Q1048" t="str">
            <v>?</v>
          </cell>
          <cell r="R1048" t="str">
            <v>?</v>
          </cell>
          <cell r="S1048">
            <v>12150</v>
          </cell>
          <cell r="V1048">
            <v>12</v>
          </cell>
          <cell r="W1048" t="str">
            <v>No</v>
          </cell>
          <cell r="X1048" t="str">
            <v>No</v>
          </cell>
          <cell r="Y1048" t="str">
            <v>No</v>
          </cell>
          <cell r="AA1048" t="str">
            <v>Yes</v>
          </cell>
          <cell r="AB1048">
            <v>0.1</v>
          </cell>
          <cell r="AC1048">
            <v>2.4300000000000002</v>
          </cell>
          <cell r="AD1048">
            <v>5000</v>
          </cell>
          <cell r="AE1048">
            <v>1.87784316623493</v>
          </cell>
          <cell r="AF1048">
            <v>1.596235334</v>
          </cell>
        </row>
        <row r="1049">
          <cell r="C1049" t="str">
            <v>Papua New Guinea</v>
          </cell>
          <cell r="D1049" t="str">
            <v>Data Nets [Papua New Guinea]</v>
          </cell>
          <cell r="F1049" t="str">
            <v>Bundle size 160,000 MB -256kbps</v>
          </cell>
          <cell r="H1049">
            <v>256</v>
          </cell>
          <cell r="I1049" t="str">
            <v>Kbps</v>
          </cell>
          <cell r="J1049">
            <v>0.25600000000000001</v>
          </cell>
          <cell r="M1049">
            <v>160000</v>
          </cell>
          <cell r="N1049" t="str">
            <v>MB</v>
          </cell>
          <cell r="O1049">
            <v>160</v>
          </cell>
          <cell r="P1049" t="str">
            <v>PGK</v>
          </cell>
          <cell r="Q1049" t="str">
            <v>?</v>
          </cell>
          <cell r="R1049" t="str">
            <v>?</v>
          </cell>
          <cell r="S1049">
            <v>24150</v>
          </cell>
          <cell r="V1049">
            <v>12</v>
          </cell>
          <cell r="W1049" t="str">
            <v>No</v>
          </cell>
          <cell r="X1049" t="str">
            <v>No</v>
          </cell>
          <cell r="Y1049" t="str">
            <v>No</v>
          </cell>
          <cell r="AA1049" t="str">
            <v>Yes</v>
          </cell>
          <cell r="AB1049">
            <v>0.1</v>
          </cell>
          <cell r="AC1049">
            <v>2.4300000000000002</v>
          </cell>
          <cell r="AD1049">
            <v>9938.27</v>
          </cell>
          <cell r="AE1049">
            <v>1.87784316623493</v>
          </cell>
          <cell r="AF1049">
            <v>1.596235334</v>
          </cell>
        </row>
        <row r="1050">
          <cell r="C1050" t="str">
            <v>Papua New Guinea</v>
          </cell>
          <cell r="D1050" t="str">
            <v>Data Nets [Papua New Guinea]</v>
          </cell>
          <cell r="F1050" t="str">
            <v>Bundle size 200,000 MB -256kbps</v>
          </cell>
          <cell r="H1050">
            <v>256</v>
          </cell>
          <cell r="I1050" t="str">
            <v>Kbps</v>
          </cell>
          <cell r="J1050">
            <v>0.25600000000000001</v>
          </cell>
          <cell r="M1050">
            <v>200000</v>
          </cell>
          <cell r="N1050" t="str">
            <v>MB</v>
          </cell>
          <cell r="O1050">
            <v>200</v>
          </cell>
          <cell r="P1050" t="str">
            <v>PGK</v>
          </cell>
          <cell r="Q1050" t="str">
            <v>?</v>
          </cell>
          <cell r="R1050" t="str">
            <v>?</v>
          </cell>
          <cell r="S1050">
            <v>30150</v>
          </cell>
          <cell r="V1050">
            <v>12</v>
          </cell>
          <cell r="W1050" t="str">
            <v>No</v>
          </cell>
          <cell r="X1050" t="str">
            <v>No</v>
          </cell>
          <cell r="Y1050" t="str">
            <v>No</v>
          </cell>
          <cell r="AA1050" t="str">
            <v>Yes</v>
          </cell>
          <cell r="AB1050">
            <v>0.1</v>
          </cell>
          <cell r="AC1050">
            <v>2.4300000000000002</v>
          </cell>
          <cell r="AD1050">
            <v>12407.41</v>
          </cell>
          <cell r="AE1050">
            <v>1.87784316623493</v>
          </cell>
          <cell r="AF1050">
            <v>1.596235334</v>
          </cell>
        </row>
        <row r="1051">
          <cell r="C1051" t="str">
            <v>Papua New Guinea</v>
          </cell>
          <cell r="D1051" t="str">
            <v>Data Nets [Papua New Guinea]</v>
          </cell>
          <cell r="F1051" t="str">
            <v>Bundle size 5,000 MB -512kbps</v>
          </cell>
          <cell r="H1051">
            <v>512</v>
          </cell>
          <cell r="I1051" t="str">
            <v>Kbps</v>
          </cell>
          <cell r="J1051">
            <v>0.51200000000000001</v>
          </cell>
          <cell r="M1051">
            <v>5000</v>
          </cell>
          <cell r="N1051" t="str">
            <v>MB</v>
          </cell>
          <cell r="O1051">
            <v>5</v>
          </cell>
          <cell r="P1051" t="str">
            <v>PGK</v>
          </cell>
          <cell r="Q1051" t="str">
            <v>?</v>
          </cell>
          <cell r="R1051" t="str">
            <v>?</v>
          </cell>
          <cell r="S1051">
            <v>1025</v>
          </cell>
          <cell r="V1051">
            <v>12</v>
          </cell>
          <cell r="W1051" t="str">
            <v>No</v>
          </cell>
          <cell r="X1051" t="str">
            <v>No</v>
          </cell>
          <cell r="Y1051" t="str">
            <v>No</v>
          </cell>
          <cell r="AA1051" t="str">
            <v>Yes</v>
          </cell>
          <cell r="AB1051">
            <v>0.1</v>
          </cell>
          <cell r="AC1051">
            <v>2.4300000000000002</v>
          </cell>
          <cell r="AD1051">
            <v>421.81</v>
          </cell>
          <cell r="AE1051">
            <v>1.87784316623493</v>
          </cell>
          <cell r="AF1051">
            <v>1.596235334</v>
          </cell>
        </row>
        <row r="1052">
          <cell r="C1052" t="str">
            <v>Papua New Guinea</v>
          </cell>
          <cell r="D1052" t="str">
            <v>Data Nets [Papua New Guinea]</v>
          </cell>
          <cell r="F1052" t="str">
            <v>Bundle size 10,000 MB -512kbps</v>
          </cell>
          <cell r="H1052">
            <v>512</v>
          </cell>
          <cell r="I1052" t="str">
            <v>Kbps</v>
          </cell>
          <cell r="J1052">
            <v>0.51200000000000001</v>
          </cell>
          <cell r="M1052">
            <v>10000</v>
          </cell>
          <cell r="N1052" t="str">
            <v>MB</v>
          </cell>
          <cell r="O1052">
            <v>10</v>
          </cell>
          <cell r="P1052" t="str">
            <v>PGK</v>
          </cell>
          <cell r="Q1052" t="str">
            <v>?</v>
          </cell>
          <cell r="R1052" t="str">
            <v>?</v>
          </cell>
          <cell r="S1052">
            <v>1775</v>
          </cell>
          <cell r="V1052">
            <v>12</v>
          </cell>
          <cell r="W1052" t="str">
            <v>No</v>
          </cell>
          <cell r="X1052" t="str">
            <v>No</v>
          </cell>
          <cell r="Y1052" t="str">
            <v>No</v>
          </cell>
          <cell r="AA1052" t="str">
            <v>Yes</v>
          </cell>
          <cell r="AB1052">
            <v>0.1</v>
          </cell>
          <cell r="AC1052">
            <v>2.4300000000000002</v>
          </cell>
          <cell r="AD1052">
            <v>730.45</v>
          </cell>
          <cell r="AE1052">
            <v>1.87784316623493</v>
          </cell>
          <cell r="AF1052">
            <v>1.596235334</v>
          </cell>
        </row>
        <row r="1053">
          <cell r="C1053" t="str">
            <v>Papua New Guinea</v>
          </cell>
          <cell r="D1053" t="str">
            <v>Data Nets [Papua New Guinea]</v>
          </cell>
          <cell r="F1053" t="str">
            <v>Bundle size 20,000 MB -512kbps</v>
          </cell>
          <cell r="H1053">
            <v>512</v>
          </cell>
          <cell r="I1053" t="str">
            <v>Kbps</v>
          </cell>
          <cell r="J1053">
            <v>0.51200000000000001</v>
          </cell>
          <cell r="M1053">
            <v>20000</v>
          </cell>
          <cell r="N1053" t="str">
            <v>MB</v>
          </cell>
          <cell r="O1053">
            <v>20</v>
          </cell>
          <cell r="P1053" t="str">
            <v>PGK</v>
          </cell>
          <cell r="Q1053" t="str">
            <v>?</v>
          </cell>
          <cell r="R1053" t="str">
            <v>?</v>
          </cell>
          <cell r="S1053">
            <v>3275</v>
          </cell>
          <cell r="V1053">
            <v>12</v>
          </cell>
          <cell r="W1053" t="str">
            <v>No</v>
          </cell>
          <cell r="X1053" t="str">
            <v>No</v>
          </cell>
          <cell r="Y1053" t="str">
            <v>No</v>
          </cell>
          <cell r="AA1053" t="str">
            <v>Yes</v>
          </cell>
          <cell r="AB1053">
            <v>0.1</v>
          </cell>
          <cell r="AC1053">
            <v>2.4300000000000002</v>
          </cell>
          <cell r="AD1053">
            <v>1347.74</v>
          </cell>
          <cell r="AE1053">
            <v>1.87784316623493</v>
          </cell>
          <cell r="AF1053">
            <v>1.596235334</v>
          </cell>
        </row>
        <row r="1054">
          <cell r="C1054" t="str">
            <v>Papua New Guinea</v>
          </cell>
          <cell r="D1054" t="str">
            <v>Data Nets [Papua New Guinea]</v>
          </cell>
          <cell r="F1054" t="str">
            <v>Bundle size 40,000 MB -512kbps</v>
          </cell>
          <cell r="H1054">
            <v>512</v>
          </cell>
          <cell r="I1054" t="str">
            <v>Kbps</v>
          </cell>
          <cell r="J1054">
            <v>0.51200000000000001</v>
          </cell>
          <cell r="M1054">
            <v>40000</v>
          </cell>
          <cell r="N1054" t="str">
            <v>MB</v>
          </cell>
          <cell r="O1054">
            <v>40</v>
          </cell>
          <cell r="P1054" t="str">
            <v>PGK</v>
          </cell>
          <cell r="Q1054" t="str">
            <v>?</v>
          </cell>
          <cell r="R1054" t="str">
            <v>?</v>
          </cell>
          <cell r="S1054">
            <v>6275</v>
          </cell>
          <cell r="V1054">
            <v>12</v>
          </cell>
          <cell r="W1054" t="str">
            <v>No</v>
          </cell>
          <cell r="X1054" t="str">
            <v>No</v>
          </cell>
          <cell r="Y1054" t="str">
            <v>No</v>
          </cell>
          <cell r="AA1054" t="str">
            <v>Yes</v>
          </cell>
          <cell r="AB1054">
            <v>0.1</v>
          </cell>
          <cell r="AC1054">
            <v>2.4300000000000002</v>
          </cell>
          <cell r="AD1054">
            <v>2582.3000000000002</v>
          </cell>
          <cell r="AE1054">
            <v>1.87784316623493</v>
          </cell>
          <cell r="AF1054">
            <v>1.596235334</v>
          </cell>
        </row>
        <row r="1055">
          <cell r="C1055" t="str">
            <v>Papua New Guinea</v>
          </cell>
          <cell r="D1055" t="str">
            <v>Data Nets [Papua New Guinea]</v>
          </cell>
          <cell r="F1055" t="str">
            <v>Bundle size 80,000 MB -512kbps</v>
          </cell>
          <cell r="H1055">
            <v>512</v>
          </cell>
          <cell r="I1055" t="str">
            <v>Kbps</v>
          </cell>
          <cell r="J1055">
            <v>0.51200000000000001</v>
          </cell>
          <cell r="M1055">
            <v>80000</v>
          </cell>
          <cell r="N1055" t="str">
            <v>MB</v>
          </cell>
          <cell r="O1055">
            <v>80</v>
          </cell>
          <cell r="P1055" t="str">
            <v>PGK</v>
          </cell>
          <cell r="Q1055" t="str">
            <v>?</v>
          </cell>
          <cell r="R1055" t="str">
            <v>?</v>
          </cell>
          <cell r="S1055">
            <v>12275</v>
          </cell>
          <cell r="V1055">
            <v>12</v>
          </cell>
          <cell r="W1055" t="str">
            <v>No</v>
          </cell>
          <cell r="X1055" t="str">
            <v>No</v>
          </cell>
          <cell r="Y1055" t="str">
            <v>No</v>
          </cell>
          <cell r="AA1055" t="str">
            <v>Yes</v>
          </cell>
          <cell r="AB1055">
            <v>0.1</v>
          </cell>
          <cell r="AC1055">
            <v>2.4300000000000002</v>
          </cell>
          <cell r="AD1055">
            <v>5051.4399999999996</v>
          </cell>
          <cell r="AE1055">
            <v>1.87784316623493</v>
          </cell>
          <cell r="AF1055">
            <v>1.596235334</v>
          </cell>
        </row>
        <row r="1056">
          <cell r="C1056" t="str">
            <v>Papua New Guinea</v>
          </cell>
          <cell r="D1056" t="str">
            <v>Data Nets [Papua New Guinea]</v>
          </cell>
          <cell r="F1056" t="str">
            <v>Bundle size 160,000 MB -512kbps</v>
          </cell>
          <cell r="H1056">
            <v>512</v>
          </cell>
          <cell r="I1056" t="str">
            <v>Kbps</v>
          </cell>
          <cell r="J1056">
            <v>0.51200000000000001</v>
          </cell>
          <cell r="M1056">
            <v>160000</v>
          </cell>
          <cell r="N1056" t="str">
            <v>MB</v>
          </cell>
          <cell r="O1056">
            <v>160</v>
          </cell>
          <cell r="P1056" t="str">
            <v>PGK</v>
          </cell>
          <cell r="Q1056" t="str">
            <v>?</v>
          </cell>
          <cell r="R1056" t="str">
            <v>?</v>
          </cell>
          <cell r="S1056">
            <v>24275</v>
          </cell>
          <cell r="V1056">
            <v>12</v>
          </cell>
          <cell r="W1056" t="str">
            <v>No</v>
          </cell>
          <cell r="X1056" t="str">
            <v>No</v>
          </cell>
          <cell r="Y1056" t="str">
            <v>No</v>
          </cell>
          <cell r="AA1056" t="str">
            <v>Yes</v>
          </cell>
          <cell r="AB1056">
            <v>0.1</v>
          </cell>
          <cell r="AC1056">
            <v>2.4300000000000002</v>
          </cell>
          <cell r="AD1056">
            <v>9989.7099999999991</v>
          </cell>
          <cell r="AE1056">
            <v>1.87784316623493</v>
          </cell>
          <cell r="AF1056">
            <v>1.596235334</v>
          </cell>
        </row>
        <row r="1057">
          <cell r="C1057" t="str">
            <v>Papua New Guinea</v>
          </cell>
          <cell r="D1057" t="str">
            <v>Data Nets [Papua New Guinea]</v>
          </cell>
          <cell r="F1057" t="str">
            <v>Bundle size 200,000 MB -512kbps</v>
          </cell>
          <cell r="H1057">
            <v>512</v>
          </cell>
          <cell r="I1057" t="str">
            <v>Kbps</v>
          </cell>
          <cell r="J1057">
            <v>0.51200000000000001</v>
          </cell>
          <cell r="M1057">
            <v>200000</v>
          </cell>
          <cell r="N1057" t="str">
            <v>MB</v>
          </cell>
          <cell r="O1057">
            <v>200</v>
          </cell>
          <cell r="P1057" t="str">
            <v>PGK</v>
          </cell>
          <cell r="Q1057" t="str">
            <v>?</v>
          </cell>
          <cell r="R1057" t="str">
            <v>?</v>
          </cell>
          <cell r="S1057">
            <v>30275</v>
          </cell>
          <cell r="V1057">
            <v>12</v>
          </cell>
          <cell r="W1057" t="str">
            <v>No</v>
          </cell>
          <cell r="X1057" t="str">
            <v>No</v>
          </cell>
          <cell r="Y1057" t="str">
            <v>No</v>
          </cell>
          <cell r="AA1057" t="str">
            <v>Yes</v>
          </cell>
          <cell r="AB1057">
            <v>0.1</v>
          </cell>
          <cell r="AC1057">
            <v>2.4300000000000002</v>
          </cell>
          <cell r="AD1057">
            <v>12458.85</v>
          </cell>
          <cell r="AE1057">
            <v>1.87784316623493</v>
          </cell>
          <cell r="AF1057">
            <v>1.596235334</v>
          </cell>
        </row>
        <row r="1058">
          <cell r="C1058" t="str">
            <v>Papua New Guinea</v>
          </cell>
          <cell r="D1058" t="str">
            <v>Data Nets [Papua New Guinea]</v>
          </cell>
          <cell r="F1058" t="str">
            <v>Bundle size 5,000 MB -1Mbps</v>
          </cell>
          <cell r="H1058">
            <v>256</v>
          </cell>
          <cell r="I1058" t="str">
            <v>Kbps</v>
          </cell>
          <cell r="J1058">
            <v>0.25600000000000001</v>
          </cell>
          <cell r="M1058">
            <v>5000</v>
          </cell>
          <cell r="N1058" t="str">
            <v>MB</v>
          </cell>
          <cell r="O1058">
            <v>5</v>
          </cell>
          <cell r="P1058" t="str">
            <v>PGK</v>
          </cell>
          <cell r="Q1058" t="str">
            <v>?</v>
          </cell>
          <cell r="R1058" t="str">
            <v>?</v>
          </cell>
          <cell r="S1058">
            <v>1300</v>
          </cell>
          <cell r="V1058">
            <v>12</v>
          </cell>
          <cell r="W1058" t="str">
            <v>No</v>
          </cell>
          <cell r="X1058" t="str">
            <v>No</v>
          </cell>
          <cell r="Y1058" t="str">
            <v>No</v>
          </cell>
          <cell r="AA1058" t="str">
            <v>Yes</v>
          </cell>
          <cell r="AB1058">
            <v>0.1</v>
          </cell>
          <cell r="AC1058">
            <v>2.4300000000000002</v>
          </cell>
          <cell r="AD1058">
            <v>534.98</v>
          </cell>
          <cell r="AE1058">
            <v>1.87784316623493</v>
          </cell>
          <cell r="AF1058">
            <v>1.596235334</v>
          </cell>
        </row>
        <row r="1059">
          <cell r="C1059" t="str">
            <v>Papua New Guinea</v>
          </cell>
          <cell r="D1059" t="str">
            <v>Data Nets [Papua New Guinea]</v>
          </cell>
          <cell r="F1059" t="str">
            <v>Bundle size 10,000 MB -1Mbps</v>
          </cell>
          <cell r="H1059">
            <v>1</v>
          </cell>
          <cell r="I1059" t="str">
            <v>Mbps</v>
          </cell>
          <cell r="J1059">
            <v>1</v>
          </cell>
          <cell r="M1059">
            <v>10000</v>
          </cell>
          <cell r="N1059" t="str">
            <v>MB</v>
          </cell>
          <cell r="O1059">
            <v>10</v>
          </cell>
          <cell r="P1059" t="str">
            <v>PGK</v>
          </cell>
          <cell r="Q1059" t="str">
            <v>?</v>
          </cell>
          <cell r="R1059" t="str">
            <v>?</v>
          </cell>
          <cell r="S1059">
            <v>2050</v>
          </cell>
          <cell r="V1059">
            <v>12</v>
          </cell>
          <cell r="W1059" t="str">
            <v>No</v>
          </cell>
          <cell r="X1059" t="str">
            <v>No</v>
          </cell>
          <cell r="Y1059" t="str">
            <v>No</v>
          </cell>
          <cell r="AA1059" t="str">
            <v>Yes</v>
          </cell>
          <cell r="AB1059">
            <v>0.1</v>
          </cell>
          <cell r="AC1059">
            <v>2.4300000000000002</v>
          </cell>
          <cell r="AD1059">
            <v>843.62</v>
          </cell>
          <cell r="AE1059">
            <v>1.87784316623493</v>
          </cell>
          <cell r="AF1059">
            <v>1.596235334</v>
          </cell>
        </row>
        <row r="1060">
          <cell r="C1060" t="str">
            <v>Papua New Guinea</v>
          </cell>
          <cell r="D1060" t="str">
            <v>Data Nets [Papua New Guinea]</v>
          </cell>
          <cell r="F1060" t="str">
            <v>Bundle size 20,000 MB -1Mbps</v>
          </cell>
          <cell r="H1060">
            <v>1</v>
          </cell>
          <cell r="I1060" t="str">
            <v>Mbps</v>
          </cell>
          <cell r="J1060">
            <v>1</v>
          </cell>
          <cell r="M1060">
            <v>20000</v>
          </cell>
          <cell r="N1060" t="str">
            <v>MB</v>
          </cell>
          <cell r="O1060">
            <v>20</v>
          </cell>
          <cell r="P1060" t="str">
            <v>PGK</v>
          </cell>
          <cell r="Q1060" t="str">
            <v>?</v>
          </cell>
          <cell r="R1060" t="str">
            <v>?</v>
          </cell>
          <cell r="S1060">
            <v>3550</v>
          </cell>
          <cell r="V1060">
            <v>12</v>
          </cell>
          <cell r="W1060" t="str">
            <v>No</v>
          </cell>
          <cell r="X1060" t="str">
            <v>No</v>
          </cell>
          <cell r="Y1060" t="str">
            <v>No</v>
          </cell>
          <cell r="AA1060" t="str">
            <v>Yes</v>
          </cell>
          <cell r="AB1060">
            <v>0.1</v>
          </cell>
          <cell r="AC1060">
            <v>2.4300000000000002</v>
          </cell>
          <cell r="AD1060">
            <v>1460.91</v>
          </cell>
          <cell r="AE1060">
            <v>1.87784316623493</v>
          </cell>
          <cell r="AF1060">
            <v>1.596235334</v>
          </cell>
        </row>
        <row r="1061">
          <cell r="C1061" t="str">
            <v>Papua New Guinea</v>
          </cell>
          <cell r="D1061" t="str">
            <v>Data Nets [Papua New Guinea]</v>
          </cell>
          <cell r="F1061" t="str">
            <v>Bundle size 40,000 MB -1Mbps</v>
          </cell>
          <cell r="H1061">
            <v>1</v>
          </cell>
          <cell r="I1061" t="str">
            <v>Mbps</v>
          </cell>
          <cell r="J1061">
            <v>1</v>
          </cell>
          <cell r="M1061">
            <v>40000</v>
          </cell>
          <cell r="N1061" t="str">
            <v>MB</v>
          </cell>
          <cell r="O1061">
            <v>40</v>
          </cell>
          <cell r="P1061" t="str">
            <v>PGK</v>
          </cell>
          <cell r="Q1061" t="str">
            <v>?</v>
          </cell>
          <cell r="R1061" t="str">
            <v>?</v>
          </cell>
          <cell r="S1061">
            <v>6550</v>
          </cell>
          <cell r="V1061">
            <v>12</v>
          </cell>
          <cell r="W1061" t="str">
            <v>No</v>
          </cell>
          <cell r="X1061" t="str">
            <v>No</v>
          </cell>
          <cell r="Y1061" t="str">
            <v>No</v>
          </cell>
          <cell r="AA1061" t="str">
            <v>Yes</v>
          </cell>
          <cell r="AB1061">
            <v>0.1</v>
          </cell>
          <cell r="AC1061">
            <v>2.4300000000000002</v>
          </cell>
          <cell r="AD1061">
            <v>2695.47</v>
          </cell>
          <cell r="AE1061">
            <v>1.87784316623493</v>
          </cell>
          <cell r="AF1061">
            <v>1.596235334</v>
          </cell>
        </row>
        <row r="1062">
          <cell r="C1062" t="str">
            <v>Papua New Guinea</v>
          </cell>
          <cell r="D1062" t="str">
            <v>Data Nets [Papua New Guinea]</v>
          </cell>
          <cell r="F1062" t="str">
            <v>Bundle size 80,000 MB -1Mbps</v>
          </cell>
          <cell r="H1062">
            <v>1</v>
          </cell>
          <cell r="I1062" t="str">
            <v>Mbps</v>
          </cell>
          <cell r="J1062">
            <v>1</v>
          </cell>
          <cell r="M1062">
            <v>80000</v>
          </cell>
          <cell r="N1062" t="str">
            <v>MB</v>
          </cell>
          <cell r="O1062">
            <v>80</v>
          </cell>
          <cell r="P1062" t="str">
            <v>PGK</v>
          </cell>
          <cell r="Q1062" t="str">
            <v>?</v>
          </cell>
          <cell r="R1062" t="str">
            <v>?</v>
          </cell>
          <cell r="S1062">
            <v>12550</v>
          </cell>
          <cell r="V1062">
            <v>12</v>
          </cell>
          <cell r="W1062" t="str">
            <v>No</v>
          </cell>
          <cell r="X1062" t="str">
            <v>No</v>
          </cell>
          <cell r="Y1062" t="str">
            <v>No</v>
          </cell>
          <cell r="AA1062" t="str">
            <v>Yes</v>
          </cell>
          <cell r="AB1062">
            <v>0.1</v>
          </cell>
          <cell r="AC1062">
            <v>2.4300000000000002</v>
          </cell>
          <cell r="AD1062">
            <v>5164.6099999999997</v>
          </cell>
          <cell r="AE1062">
            <v>1.87784316623493</v>
          </cell>
          <cell r="AF1062">
            <v>1.596235334</v>
          </cell>
        </row>
        <row r="1063">
          <cell r="C1063" t="str">
            <v>Papua New Guinea</v>
          </cell>
          <cell r="D1063" t="str">
            <v>Data Nets [Papua New Guinea]</v>
          </cell>
          <cell r="F1063" t="str">
            <v>Bundle size 160,000 MB -1Mbps</v>
          </cell>
          <cell r="H1063">
            <v>1</v>
          </cell>
          <cell r="I1063" t="str">
            <v>Mbps</v>
          </cell>
          <cell r="J1063">
            <v>1</v>
          </cell>
          <cell r="M1063">
            <v>160000</v>
          </cell>
          <cell r="N1063" t="str">
            <v>MB</v>
          </cell>
          <cell r="O1063">
            <v>160</v>
          </cell>
          <cell r="P1063" t="str">
            <v>PGK</v>
          </cell>
          <cell r="Q1063" t="str">
            <v>?</v>
          </cell>
          <cell r="R1063" t="str">
            <v>?</v>
          </cell>
          <cell r="S1063">
            <v>24550</v>
          </cell>
          <cell r="V1063">
            <v>12</v>
          </cell>
          <cell r="W1063" t="str">
            <v>No</v>
          </cell>
          <cell r="X1063" t="str">
            <v>No</v>
          </cell>
          <cell r="Y1063" t="str">
            <v>No</v>
          </cell>
          <cell r="AA1063" t="str">
            <v>Yes</v>
          </cell>
          <cell r="AB1063">
            <v>0.1</v>
          </cell>
          <cell r="AC1063">
            <v>2.4300000000000002</v>
          </cell>
          <cell r="AD1063">
            <v>10102.879999999999</v>
          </cell>
          <cell r="AE1063">
            <v>1.87784316623493</v>
          </cell>
          <cell r="AF1063">
            <v>1.596235334</v>
          </cell>
        </row>
        <row r="1064">
          <cell r="C1064" t="str">
            <v>Papua New Guinea</v>
          </cell>
          <cell r="D1064" t="str">
            <v>Data Nets [Papua New Guinea]</v>
          </cell>
          <cell r="F1064" t="str">
            <v>Bundle size 200,000 MB -1Mbps</v>
          </cell>
          <cell r="H1064">
            <v>1</v>
          </cell>
          <cell r="I1064" t="str">
            <v>Mbps</v>
          </cell>
          <cell r="J1064">
            <v>1</v>
          </cell>
          <cell r="M1064">
            <v>200000</v>
          </cell>
          <cell r="N1064" t="str">
            <v>MB</v>
          </cell>
          <cell r="O1064">
            <v>200</v>
          </cell>
          <cell r="P1064" t="str">
            <v>PGK</v>
          </cell>
          <cell r="Q1064" t="str">
            <v>?</v>
          </cell>
          <cell r="R1064" t="str">
            <v>?</v>
          </cell>
          <cell r="S1064">
            <v>30550</v>
          </cell>
          <cell r="V1064">
            <v>12</v>
          </cell>
          <cell r="W1064" t="str">
            <v>No</v>
          </cell>
          <cell r="X1064" t="str">
            <v>No</v>
          </cell>
          <cell r="Y1064" t="str">
            <v>No</v>
          </cell>
          <cell r="AA1064" t="str">
            <v>Yes</v>
          </cell>
          <cell r="AB1064">
            <v>0.1</v>
          </cell>
          <cell r="AC1064">
            <v>2.4300000000000002</v>
          </cell>
          <cell r="AD1064">
            <v>12572.02</v>
          </cell>
          <cell r="AE1064">
            <v>1.87784316623493</v>
          </cell>
          <cell r="AF1064">
            <v>1.596235334</v>
          </cell>
        </row>
        <row r="1065">
          <cell r="C1065" t="str">
            <v>Paraguay</v>
          </cell>
          <cell r="D1065" t="str">
            <v>Copaco [Paraguay]</v>
          </cell>
          <cell r="E1065" t="str">
            <v>Various</v>
          </cell>
          <cell r="F1065" t="str">
            <v>DEDICATED SERVICE Paraway Net  1</v>
          </cell>
          <cell r="H1065">
            <v>256</v>
          </cell>
          <cell r="I1065" t="str">
            <v>Kbps</v>
          </cell>
          <cell r="J1065">
            <v>0.25600000000000001</v>
          </cell>
          <cell r="P1065" t="str">
            <v>USD</v>
          </cell>
          <cell r="Q1065">
            <v>100</v>
          </cell>
          <cell r="R1065" t="str">
            <v>?</v>
          </cell>
          <cell r="S1065">
            <v>44</v>
          </cell>
          <cell r="V1065">
            <v>3</v>
          </cell>
          <cell r="W1065" t="str">
            <v>No</v>
          </cell>
          <cell r="X1065" t="str">
            <v>No</v>
          </cell>
          <cell r="Y1065" t="str">
            <v>No</v>
          </cell>
          <cell r="AA1065" t="str">
            <v>Yes</v>
          </cell>
          <cell r="AB1065">
            <v>0.1</v>
          </cell>
          <cell r="AC1065">
            <v>1</v>
          </cell>
          <cell r="AD1065">
            <v>44</v>
          </cell>
          <cell r="AE1065">
            <v>2289.5596239583701</v>
          </cell>
          <cell r="AF1065">
            <v>0.62912771000000001</v>
          </cell>
        </row>
        <row r="1066">
          <cell r="C1066" t="str">
            <v>Paraguay</v>
          </cell>
          <cell r="D1066" t="str">
            <v>Copaco [Paraguay]</v>
          </cell>
          <cell r="E1066" t="str">
            <v>Various</v>
          </cell>
          <cell r="F1066" t="str">
            <v>DEDICATED SERVICE Paraway Net  2</v>
          </cell>
          <cell r="H1066">
            <v>384</v>
          </cell>
          <cell r="I1066" t="str">
            <v>Kbps</v>
          </cell>
          <cell r="J1066">
            <v>0.38400000000000001</v>
          </cell>
          <cell r="P1066" t="str">
            <v>USD</v>
          </cell>
          <cell r="Q1066">
            <v>100</v>
          </cell>
          <cell r="R1066" t="str">
            <v>?</v>
          </cell>
          <cell r="S1066">
            <v>87</v>
          </cell>
          <cell r="V1066">
            <v>3</v>
          </cell>
          <cell r="W1066" t="str">
            <v>No</v>
          </cell>
          <cell r="X1066" t="str">
            <v>No</v>
          </cell>
          <cell r="Y1066" t="str">
            <v>No</v>
          </cell>
          <cell r="AA1066" t="str">
            <v>Yes</v>
          </cell>
          <cell r="AB1066">
            <v>0.1</v>
          </cell>
          <cell r="AC1066">
            <v>1</v>
          </cell>
          <cell r="AD1066">
            <v>87</v>
          </cell>
          <cell r="AE1066">
            <v>2289.5596239583701</v>
          </cell>
          <cell r="AF1066">
            <v>0.62912771000000001</v>
          </cell>
        </row>
        <row r="1067">
          <cell r="C1067" t="str">
            <v>Paraguay</v>
          </cell>
          <cell r="D1067" t="str">
            <v>Copaco [Paraguay]</v>
          </cell>
          <cell r="E1067" t="str">
            <v>Various</v>
          </cell>
          <cell r="F1067" t="str">
            <v>DEDICATED SERVICE Paraway Net  3</v>
          </cell>
          <cell r="H1067">
            <v>512</v>
          </cell>
          <cell r="I1067" t="str">
            <v>Kbps</v>
          </cell>
          <cell r="J1067">
            <v>0.51200000000000001</v>
          </cell>
          <cell r="P1067" t="str">
            <v>USD</v>
          </cell>
          <cell r="Q1067">
            <v>100</v>
          </cell>
          <cell r="R1067" t="str">
            <v>?</v>
          </cell>
          <cell r="S1067">
            <v>130</v>
          </cell>
          <cell r="V1067">
            <v>3</v>
          </cell>
          <cell r="W1067" t="str">
            <v>No</v>
          </cell>
          <cell r="X1067" t="str">
            <v>No</v>
          </cell>
          <cell r="Y1067" t="str">
            <v>No</v>
          </cell>
          <cell r="AA1067" t="str">
            <v>Yes</v>
          </cell>
          <cell r="AB1067">
            <v>0.1</v>
          </cell>
          <cell r="AC1067">
            <v>1</v>
          </cell>
          <cell r="AD1067">
            <v>130</v>
          </cell>
          <cell r="AE1067">
            <v>2289.5596239583701</v>
          </cell>
          <cell r="AF1067">
            <v>0.62912771000000001</v>
          </cell>
        </row>
        <row r="1068">
          <cell r="C1068" t="str">
            <v>Paraguay</v>
          </cell>
          <cell r="D1068" t="str">
            <v>Copaco [Paraguay]</v>
          </cell>
          <cell r="E1068" t="str">
            <v>Various</v>
          </cell>
          <cell r="F1068" t="str">
            <v>DEDICATED SERVICE Paraway Net  4</v>
          </cell>
          <cell r="H1068">
            <v>768</v>
          </cell>
          <cell r="I1068" t="str">
            <v>Kbps</v>
          </cell>
          <cell r="J1068">
            <v>0.76800000000000002</v>
          </cell>
          <cell r="P1068" t="str">
            <v>USD</v>
          </cell>
          <cell r="Q1068">
            <v>100</v>
          </cell>
          <cell r="R1068" t="str">
            <v>?</v>
          </cell>
          <cell r="S1068">
            <v>172</v>
          </cell>
          <cell r="V1068">
            <v>3</v>
          </cell>
          <cell r="W1068" t="str">
            <v>No</v>
          </cell>
          <cell r="X1068" t="str">
            <v>No</v>
          </cell>
          <cell r="Y1068" t="str">
            <v>No</v>
          </cell>
          <cell r="AA1068" t="str">
            <v>Yes</v>
          </cell>
          <cell r="AB1068">
            <v>0.1</v>
          </cell>
          <cell r="AC1068">
            <v>1</v>
          </cell>
          <cell r="AD1068">
            <v>172</v>
          </cell>
          <cell r="AE1068">
            <v>2289.5596239583701</v>
          </cell>
          <cell r="AF1068">
            <v>0.62912771000000001</v>
          </cell>
        </row>
        <row r="1069">
          <cell r="C1069" t="str">
            <v>Paraguay</v>
          </cell>
          <cell r="D1069" t="str">
            <v>Copaco [Paraguay]</v>
          </cell>
          <cell r="E1069" t="str">
            <v>Various</v>
          </cell>
          <cell r="F1069" t="str">
            <v>DEDICATED SERVICE Paraway Net  5</v>
          </cell>
          <cell r="H1069">
            <v>1</v>
          </cell>
          <cell r="I1069" t="str">
            <v>Mbps</v>
          </cell>
          <cell r="J1069">
            <v>1</v>
          </cell>
          <cell r="P1069" t="str">
            <v>USD</v>
          </cell>
          <cell r="Q1069">
            <v>100</v>
          </cell>
          <cell r="R1069" t="str">
            <v>?</v>
          </cell>
          <cell r="S1069">
            <v>255</v>
          </cell>
          <cell r="V1069">
            <v>3</v>
          </cell>
          <cell r="W1069" t="str">
            <v>No</v>
          </cell>
          <cell r="X1069" t="str">
            <v>No</v>
          </cell>
          <cell r="Y1069" t="str">
            <v>No</v>
          </cell>
          <cell r="AA1069" t="str">
            <v>Yes</v>
          </cell>
          <cell r="AB1069">
            <v>0.1</v>
          </cell>
          <cell r="AC1069">
            <v>1</v>
          </cell>
          <cell r="AD1069">
            <v>255</v>
          </cell>
          <cell r="AE1069">
            <v>2289.5596239583701</v>
          </cell>
          <cell r="AF1069">
            <v>0.62912771000000001</v>
          </cell>
        </row>
        <row r="1070">
          <cell r="C1070" t="str">
            <v>Paraguay</v>
          </cell>
          <cell r="D1070" t="str">
            <v>Copaco [Paraguay]</v>
          </cell>
          <cell r="E1070" t="str">
            <v>Various</v>
          </cell>
          <cell r="F1070" t="str">
            <v>DEDICATED SERVICE Paraway Net  6</v>
          </cell>
          <cell r="H1070">
            <v>1.5</v>
          </cell>
          <cell r="I1070" t="str">
            <v>Mbps</v>
          </cell>
          <cell r="J1070">
            <v>1.5</v>
          </cell>
          <cell r="P1070" t="str">
            <v>USD</v>
          </cell>
          <cell r="Q1070">
            <v>100</v>
          </cell>
          <cell r="R1070" t="str">
            <v>?</v>
          </cell>
          <cell r="S1070">
            <v>340</v>
          </cell>
          <cell r="V1070">
            <v>3</v>
          </cell>
          <cell r="W1070" t="str">
            <v>No</v>
          </cell>
          <cell r="X1070" t="str">
            <v>No</v>
          </cell>
          <cell r="Y1070" t="str">
            <v>No</v>
          </cell>
          <cell r="AA1070" t="str">
            <v>Yes</v>
          </cell>
          <cell r="AB1070">
            <v>0.1</v>
          </cell>
          <cell r="AC1070">
            <v>1</v>
          </cell>
          <cell r="AD1070">
            <v>340</v>
          </cell>
          <cell r="AE1070">
            <v>2289.5596239583701</v>
          </cell>
          <cell r="AF1070">
            <v>0.62912771000000001</v>
          </cell>
        </row>
        <row r="1071">
          <cell r="C1071" t="str">
            <v>Paraguay</v>
          </cell>
          <cell r="D1071" t="str">
            <v>Copaco [Paraguay]</v>
          </cell>
          <cell r="E1071" t="str">
            <v>Various</v>
          </cell>
          <cell r="F1071" t="str">
            <v>DEDICATED SERVICE Paraway Net  7</v>
          </cell>
          <cell r="H1071">
            <v>2</v>
          </cell>
          <cell r="I1071" t="str">
            <v>Mbps</v>
          </cell>
          <cell r="J1071">
            <v>2</v>
          </cell>
          <cell r="P1071" t="str">
            <v>USD</v>
          </cell>
          <cell r="Q1071">
            <v>100</v>
          </cell>
          <cell r="R1071" t="str">
            <v>?</v>
          </cell>
          <cell r="S1071">
            <v>495</v>
          </cell>
          <cell r="V1071">
            <v>3</v>
          </cell>
          <cell r="W1071" t="str">
            <v>No</v>
          </cell>
          <cell r="X1071" t="str">
            <v>No</v>
          </cell>
          <cell r="Y1071" t="str">
            <v>No</v>
          </cell>
          <cell r="AA1071" t="str">
            <v>Yes</v>
          </cell>
          <cell r="AB1071">
            <v>0.1</v>
          </cell>
          <cell r="AC1071">
            <v>1</v>
          </cell>
          <cell r="AD1071">
            <v>495</v>
          </cell>
          <cell r="AE1071">
            <v>2289.5596239583701</v>
          </cell>
          <cell r="AF1071">
            <v>0.62912771000000001</v>
          </cell>
        </row>
        <row r="1072">
          <cell r="C1072" t="str">
            <v>Paraguay</v>
          </cell>
          <cell r="D1072" t="str">
            <v>Copaco [Paraguay]</v>
          </cell>
          <cell r="E1072" t="str">
            <v>Various</v>
          </cell>
          <cell r="F1072" t="str">
            <v>DEDICATED SERVICE Paraway Net  8</v>
          </cell>
          <cell r="H1072">
            <v>3</v>
          </cell>
          <cell r="I1072" t="str">
            <v>Mbps</v>
          </cell>
          <cell r="J1072">
            <v>3</v>
          </cell>
          <cell r="P1072" t="str">
            <v>USD</v>
          </cell>
          <cell r="Q1072">
            <v>100</v>
          </cell>
          <cell r="R1072" t="str">
            <v>?</v>
          </cell>
          <cell r="S1072">
            <v>650</v>
          </cell>
          <cell r="V1072">
            <v>3</v>
          </cell>
          <cell r="W1072" t="str">
            <v>No</v>
          </cell>
          <cell r="X1072" t="str">
            <v>No</v>
          </cell>
          <cell r="Y1072" t="str">
            <v>No</v>
          </cell>
          <cell r="AA1072" t="str">
            <v>Yes</v>
          </cell>
          <cell r="AB1072">
            <v>0.1</v>
          </cell>
          <cell r="AC1072">
            <v>1</v>
          </cell>
          <cell r="AD1072">
            <v>650</v>
          </cell>
          <cell r="AE1072">
            <v>2289.5596239583701</v>
          </cell>
          <cell r="AF1072">
            <v>0.62912771000000001</v>
          </cell>
        </row>
        <row r="1073">
          <cell r="C1073" t="str">
            <v>Paraguay</v>
          </cell>
          <cell r="D1073" t="str">
            <v>Copaco [Paraguay]</v>
          </cell>
          <cell r="E1073" t="str">
            <v>Various</v>
          </cell>
          <cell r="F1073" t="str">
            <v>DEDICATED SERVICE Paraway Net  9</v>
          </cell>
          <cell r="H1073">
            <v>4</v>
          </cell>
          <cell r="I1073" t="str">
            <v>Mbps</v>
          </cell>
          <cell r="J1073">
            <v>4</v>
          </cell>
          <cell r="P1073" t="str">
            <v>USD</v>
          </cell>
          <cell r="Q1073">
            <v>100</v>
          </cell>
          <cell r="R1073" t="str">
            <v>?</v>
          </cell>
          <cell r="S1073">
            <v>910</v>
          </cell>
          <cell r="V1073">
            <v>3</v>
          </cell>
          <cell r="W1073" t="str">
            <v>No</v>
          </cell>
          <cell r="X1073" t="str">
            <v>No</v>
          </cell>
          <cell r="Y1073" t="str">
            <v>No</v>
          </cell>
          <cell r="AA1073" t="str">
            <v>Yes</v>
          </cell>
          <cell r="AB1073">
            <v>0.1</v>
          </cell>
          <cell r="AC1073">
            <v>1</v>
          </cell>
          <cell r="AD1073">
            <v>910</v>
          </cell>
          <cell r="AE1073">
            <v>2289.5596239583701</v>
          </cell>
          <cell r="AF1073">
            <v>0.62912771000000001</v>
          </cell>
        </row>
        <row r="1074">
          <cell r="C1074" t="str">
            <v>Paraguay</v>
          </cell>
          <cell r="D1074" t="str">
            <v>Copaco [Paraguay]</v>
          </cell>
          <cell r="E1074" t="str">
            <v>Various</v>
          </cell>
          <cell r="F1074" t="str">
            <v>DEDICATED SERVICE Paraway Net  10</v>
          </cell>
          <cell r="H1074">
            <v>5</v>
          </cell>
          <cell r="I1074" t="str">
            <v>Mbps</v>
          </cell>
          <cell r="J1074">
            <v>5</v>
          </cell>
          <cell r="P1074" t="str">
            <v>USD</v>
          </cell>
          <cell r="Q1074">
            <v>100</v>
          </cell>
          <cell r="R1074" t="str">
            <v>?</v>
          </cell>
          <cell r="S1074">
            <v>1200</v>
          </cell>
          <cell r="V1074">
            <v>3</v>
          </cell>
          <cell r="W1074" t="str">
            <v>No</v>
          </cell>
          <cell r="X1074" t="str">
            <v>No</v>
          </cell>
          <cell r="Y1074" t="str">
            <v>No</v>
          </cell>
          <cell r="AA1074" t="str">
            <v>Yes</v>
          </cell>
          <cell r="AB1074">
            <v>0.1</v>
          </cell>
          <cell r="AC1074">
            <v>1</v>
          </cell>
          <cell r="AD1074">
            <v>1200</v>
          </cell>
          <cell r="AE1074">
            <v>2289.5596239583701</v>
          </cell>
          <cell r="AF1074">
            <v>0.62912771000000001</v>
          </cell>
        </row>
        <row r="1075">
          <cell r="C1075" t="str">
            <v>Paraguay</v>
          </cell>
          <cell r="D1075" t="str">
            <v>Copaco [Paraguay]</v>
          </cell>
          <cell r="E1075" t="str">
            <v>Various</v>
          </cell>
          <cell r="F1075" t="str">
            <v>DEDICATED SERVICE Paraway Net  11</v>
          </cell>
          <cell r="H1075">
            <v>6</v>
          </cell>
          <cell r="I1075" t="str">
            <v>Mbps</v>
          </cell>
          <cell r="J1075">
            <v>6</v>
          </cell>
          <cell r="P1075" t="str">
            <v>USD</v>
          </cell>
          <cell r="Q1075">
            <v>100</v>
          </cell>
          <cell r="R1075" t="str">
            <v>?</v>
          </cell>
          <cell r="S1075">
            <v>1500</v>
          </cell>
          <cell r="V1075">
            <v>3</v>
          </cell>
          <cell r="W1075" t="str">
            <v>No</v>
          </cell>
          <cell r="X1075" t="str">
            <v>No</v>
          </cell>
          <cell r="Y1075" t="str">
            <v>No</v>
          </cell>
          <cell r="AA1075" t="str">
            <v>Yes</v>
          </cell>
          <cell r="AB1075">
            <v>0.1</v>
          </cell>
          <cell r="AC1075">
            <v>1</v>
          </cell>
          <cell r="AD1075">
            <v>1500</v>
          </cell>
          <cell r="AE1075">
            <v>2289.5596239583701</v>
          </cell>
          <cell r="AF1075">
            <v>0.62912771000000001</v>
          </cell>
        </row>
        <row r="1076">
          <cell r="C1076" t="str">
            <v>Paraguay</v>
          </cell>
          <cell r="D1076" t="str">
            <v>Copaco [Paraguay]</v>
          </cell>
          <cell r="E1076" t="str">
            <v>Various</v>
          </cell>
          <cell r="F1076" t="str">
            <v>DEDICATED SERVICE Paraway Net  12</v>
          </cell>
          <cell r="H1076">
            <v>7</v>
          </cell>
          <cell r="I1076" t="str">
            <v>Mbps</v>
          </cell>
          <cell r="J1076">
            <v>7</v>
          </cell>
          <cell r="P1076" t="str">
            <v>USD</v>
          </cell>
          <cell r="Q1076">
            <v>100</v>
          </cell>
          <cell r="R1076" t="str">
            <v>?</v>
          </cell>
          <cell r="S1076">
            <v>1800</v>
          </cell>
          <cell r="V1076">
            <v>3</v>
          </cell>
          <cell r="W1076" t="str">
            <v>No</v>
          </cell>
          <cell r="X1076" t="str">
            <v>No</v>
          </cell>
          <cell r="Y1076" t="str">
            <v>No</v>
          </cell>
          <cell r="AA1076" t="str">
            <v>Yes</v>
          </cell>
          <cell r="AB1076">
            <v>0.1</v>
          </cell>
          <cell r="AC1076">
            <v>1</v>
          </cell>
          <cell r="AD1076">
            <v>1800</v>
          </cell>
          <cell r="AE1076">
            <v>2289.5596239583701</v>
          </cell>
          <cell r="AF1076">
            <v>0.62912771000000001</v>
          </cell>
        </row>
        <row r="1077">
          <cell r="C1077" t="str">
            <v>Paraguay</v>
          </cell>
          <cell r="D1077" t="str">
            <v>Copaco [Paraguay]</v>
          </cell>
          <cell r="E1077" t="str">
            <v>Various</v>
          </cell>
          <cell r="F1077" t="str">
            <v>DEDICATED SERVICE Paraway Net  13</v>
          </cell>
          <cell r="H1077">
            <v>8</v>
          </cell>
          <cell r="I1077" t="str">
            <v>Mbps</v>
          </cell>
          <cell r="J1077">
            <v>8</v>
          </cell>
          <cell r="P1077" t="str">
            <v>USD</v>
          </cell>
          <cell r="Q1077">
            <v>100</v>
          </cell>
          <cell r="R1077" t="str">
            <v>?</v>
          </cell>
          <cell r="S1077">
            <v>2100</v>
          </cell>
          <cell r="V1077">
            <v>3</v>
          </cell>
          <cell r="W1077" t="str">
            <v>No</v>
          </cell>
          <cell r="X1077" t="str">
            <v>No</v>
          </cell>
          <cell r="Y1077" t="str">
            <v>No</v>
          </cell>
          <cell r="AA1077" t="str">
            <v>Yes</v>
          </cell>
          <cell r="AB1077">
            <v>0.1</v>
          </cell>
          <cell r="AC1077">
            <v>1</v>
          </cell>
          <cell r="AD1077">
            <v>2100</v>
          </cell>
          <cell r="AE1077">
            <v>2289.5596239583701</v>
          </cell>
          <cell r="AF1077">
            <v>0.62912771000000001</v>
          </cell>
        </row>
        <row r="1078">
          <cell r="C1078" t="str">
            <v>Paraguay</v>
          </cell>
          <cell r="D1078" t="str">
            <v>Copaco [Paraguay]</v>
          </cell>
          <cell r="E1078" t="str">
            <v>Various</v>
          </cell>
          <cell r="F1078" t="str">
            <v>DEDICATED SERVICE Paraway Net  14</v>
          </cell>
          <cell r="H1078">
            <v>9</v>
          </cell>
          <cell r="I1078" t="str">
            <v>Mbps</v>
          </cell>
          <cell r="J1078">
            <v>9</v>
          </cell>
          <cell r="P1078" t="str">
            <v>USD</v>
          </cell>
          <cell r="Q1078">
            <v>100</v>
          </cell>
          <cell r="R1078" t="str">
            <v>?</v>
          </cell>
          <cell r="S1078">
            <v>2300</v>
          </cell>
          <cell r="V1078">
            <v>3</v>
          </cell>
          <cell r="W1078" t="str">
            <v>No</v>
          </cell>
          <cell r="X1078" t="str">
            <v>No</v>
          </cell>
          <cell r="Y1078" t="str">
            <v>No</v>
          </cell>
          <cell r="AA1078" t="str">
            <v>Yes</v>
          </cell>
          <cell r="AB1078">
            <v>0.1</v>
          </cell>
          <cell r="AC1078">
            <v>1</v>
          </cell>
          <cell r="AD1078">
            <v>2300</v>
          </cell>
          <cell r="AE1078">
            <v>2289.5596239583701</v>
          </cell>
          <cell r="AF1078">
            <v>0.62912771000000001</v>
          </cell>
        </row>
        <row r="1079">
          <cell r="C1079" t="str">
            <v>Paraguay</v>
          </cell>
          <cell r="D1079" t="str">
            <v>Copaco [Paraguay]</v>
          </cell>
          <cell r="E1079" t="str">
            <v>Various</v>
          </cell>
          <cell r="F1079" t="str">
            <v>DEDICATED SERVICE Paraway Net  15</v>
          </cell>
          <cell r="H1079">
            <v>10</v>
          </cell>
          <cell r="I1079" t="str">
            <v>Mbps</v>
          </cell>
          <cell r="J1079">
            <v>10</v>
          </cell>
          <cell r="P1079" t="str">
            <v>USD</v>
          </cell>
          <cell r="Q1079">
            <v>100</v>
          </cell>
          <cell r="R1079" t="str">
            <v>?</v>
          </cell>
          <cell r="S1079">
            <v>2550</v>
          </cell>
          <cell r="V1079">
            <v>3</v>
          </cell>
          <cell r="W1079" t="str">
            <v>No</v>
          </cell>
          <cell r="X1079" t="str">
            <v>No</v>
          </cell>
          <cell r="Y1079" t="str">
            <v>No</v>
          </cell>
          <cell r="AA1079" t="str">
            <v>Yes</v>
          </cell>
          <cell r="AB1079">
            <v>0.1</v>
          </cell>
          <cell r="AC1079">
            <v>1</v>
          </cell>
          <cell r="AD1079">
            <v>2550</v>
          </cell>
          <cell r="AE1079">
            <v>2289.5596239583701</v>
          </cell>
          <cell r="AF1079">
            <v>0.62912771000000001</v>
          </cell>
        </row>
        <row r="1080">
          <cell r="C1080" t="str">
            <v>Paraguay</v>
          </cell>
          <cell r="D1080" t="str">
            <v>Copaco [Paraguay]</v>
          </cell>
          <cell r="E1080" t="str">
            <v>ADSL</v>
          </cell>
          <cell r="F1080" t="str">
            <v>CLICK ADSL INTERNET SERVICE Standard plan1</v>
          </cell>
          <cell r="H1080">
            <v>1</v>
          </cell>
          <cell r="I1080" t="str">
            <v>Mbps</v>
          </cell>
          <cell r="J1080">
            <v>1</v>
          </cell>
          <cell r="P1080" t="str">
            <v>PYG</v>
          </cell>
          <cell r="Q1080">
            <v>0</v>
          </cell>
          <cell r="R1080">
            <v>200000</v>
          </cell>
          <cell r="S1080">
            <v>100800</v>
          </cell>
          <cell r="W1080" t="str">
            <v>Yes</v>
          </cell>
          <cell r="X1080" t="str">
            <v>No</v>
          </cell>
          <cell r="Y1080" t="str">
            <v>No</v>
          </cell>
          <cell r="AA1080" t="str">
            <v>Yes</v>
          </cell>
          <cell r="AB1080">
            <v>0.1</v>
          </cell>
          <cell r="AC1080">
            <v>4425</v>
          </cell>
          <cell r="AD1080">
            <v>22.78</v>
          </cell>
          <cell r="AE1080">
            <v>2289.5596239583701</v>
          </cell>
          <cell r="AF1080">
            <v>2783.890116</v>
          </cell>
        </row>
        <row r="1081">
          <cell r="C1081" t="str">
            <v>Paraguay</v>
          </cell>
          <cell r="D1081" t="str">
            <v>Copaco [Paraguay]</v>
          </cell>
          <cell r="E1081" t="str">
            <v>ADSL</v>
          </cell>
          <cell r="F1081" t="str">
            <v>CLICK ADSL INTERNET SERVICE Standard plan2</v>
          </cell>
          <cell r="H1081">
            <v>2</v>
          </cell>
          <cell r="I1081" t="str">
            <v>Mbps</v>
          </cell>
          <cell r="J1081">
            <v>2</v>
          </cell>
          <cell r="P1081" t="str">
            <v>PYG</v>
          </cell>
          <cell r="Q1081">
            <v>0</v>
          </cell>
          <cell r="R1081">
            <v>200000</v>
          </cell>
          <cell r="S1081">
            <v>172800</v>
          </cell>
          <cell r="W1081" t="str">
            <v>Yes</v>
          </cell>
          <cell r="X1081" t="str">
            <v>No</v>
          </cell>
          <cell r="Y1081" t="str">
            <v>No</v>
          </cell>
          <cell r="AA1081" t="str">
            <v>Yes</v>
          </cell>
          <cell r="AB1081">
            <v>0.1</v>
          </cell>
          <cell r="AC1081">
            <v>4425</v>
          </cell>
          <cell r="AD1081">
            <v>39.049999999999997</v>
          </cell>
          <cell r="AE1081">
            <v>2289.5596239583701</v>
          </cell>
          <cell r="AF1081">
            <v>2783.890116</v>
          </cell>
        </row>
        <row r="1082">
          <cell r="C1082" t="str">
            <v>Paraguay</v>
          </cell>
          <cell r="D1082" t="str">
            <v>Copaco [Paraguay]</v>
          </cell>
          <cell r="E1082" t="str">
            <v>ADSL</v>
          </cell>
          <cell r="F1082" t="str">
            <v>CLICK ADSL INTERNET SERVICE Standard plan3</v>
          </cell>
          <cell r="H1082">
            <v>2.5</v>
          </cell>
          <cell r="I1082" t="str">
            <v>Mbps</v>
          </cell>
          <cell r="J1082">
            <v>2.5</v>
          </cell>
          <cell r="P1082" t="str">
            <v>PYG</v>
          </cell>
          <cell r="Q1082">
            <v>0</v>
          </cell>
          <cell r="R1082">
            <v>200000</v>
          </cell>
          <cell r="S1082">
            <v>216000</v>
          </cell>
          <cell r="W1082" t="str">
            <v>Yes</v>
          </cell>
          <cell r="X1082" t="str">
            <v>No</v>
          </cell>
          <cell r="Y1082" t="str">
            <v>No</v>
          </cell>
          <cell r="AA1082" t="str">
            <v>Yes</v>
          </cell>
          <cell r="AB1082">
            <v>0.1</v>
          </cell>
          <cell r="AC1082">
            <v>4425</v>
          </cell>
          <cell r="AD1082">
            <v>48.81</v>
          </cell>
          <cell r="AE1082">
            <v>2289.5596239583701</v>
          </cell>
          <cell r="AF1082">
            <v>2783.890116</v>
          </cell>
        </row>
        <row r="1083">
          <cell r="C1083" t="str">
            <v>Paraguay</v>
          </cell>
          <cell r="D1083" t="str">
            <v>Copaco [Paraguay]</v>
          </cell>
          <cell r="E1083" t="str">
            <v>ADSL</v>
          </cell>
          <cell r="F1083" t="str">
            <v>CLICK ADSL INTERNET SERVICE Standard plan4</v>
          </cell>
          <cell r="H1083">
            <v>3</v>
          </cell>
          <cell r="I1083" t="str">
            <v>Mbps</v>
          </cell>
          <cell r="J1083">
            <v>3</v>
          </cell>
          <cell r="P1083" t="str">
            <v>PYG</v>
          </cell>
          <cell r="Q1083">
            <v>0</v>
          </cell>
          <cell r="R1083">
            <v>200000</v>
          </cell>
          <cell r="S1083">
            <v>264000</v>
          </cell>
          <cell r="W1083" t="str">
            <v>Yes</v>
          </cell>
          <cell r="X1083" t="str">
            <v>No</v>
          </cell>
          <cell r="Y1083" t="str">
            <v>No</v>
          </cell>
          <cell r="AA1083" t="str">
            <v>Yes</v>
          </cell>
          <cell r="AB1083">
            <v>0.1</v>
          </cell>
          <cell r="AC1083">
            <v>4425</v>
          </cell>
          <cell r="AD1083">
            <v>59.66</v>
          </cell>
          <cell r="AE1083">
            <v>2289.5596239583701</v>
          </cell>
          <cell r="AF1083">
            <v>2783.890116</v>
          </cell>
        </row>
        <row r="1084">
          <cell r="C1084" t="str">
            <v>Paraguay</v>
          </cell>
          <cell r="D1084" t="str">
            <v>Copaco [Paraguay]</v>
          </cell>
          <cell r="E1084" t="str">
            <v>ADSL</v>
          </cell>
          <cell r="F1084" t="str">
            <v>CLICK ADSL INTERNET SERVICE Standard plan5</v>
          </cell>
          <cell r="H1084">
            <v>4</v>
          </cell>
          <cell r="I1084" t="str">
            <v>Mbps</v>
          </cell>
          <cell r="J1084">
            <v>4</v>
          </cell>
          <cell r="P1084" t="str">
            <v>PYG</v>
          </cell>
          <cell r="Q1084">
            <v>0</v>
          </cell>
          <cell r="R1084">
            <v>200000</v>
          </cell>
          <cell r="S1084">
            <v>336000</v>
          </cell>
          <cell r="W1084" t="str">
            <v>Yes</v>
          </cell>
          <cell r="X1084" t="str">
            <v>No</v>
          </cell>
          <cell r="Y1084" t="str">
            <v>No</v>
          </cell>
          <cell r="AA1084" t="str">
            <v>Yes</v>
          </cell>
          <cell r="AB1084">
            <v>0.1</v>
          </cell>
          <cell r="AC1084">
            <v>4425</v>
          </cell>
          <cell r="AD1084">
            <v>75.930000000000007</v>
          </cell>
          <cell r="AE1084">
            <v>2289.5596239583701</v>
          </cell>
          <cell r="AF1084">
            <v>2783.890116</v>
          </cell>
        </row>
        <row r="1085">
          <cell r="C1085" t="str">
            <v>Paraguay</v>
          </cell>
          <cell r="D1085" t="str">
            <v>Copaco [Paraguay]</v>
          </cell>
          <cell r="E1085" t="str">
            <v>ADSL</v>
          </cell>
          <cell r="F1085" t="str">
            <v>CLICK ADSL INTERNET SERVICE Standard plan6</v>
          </cell>
          <cell r="H1085">
            <v>5</v>
          </cell>
          <cell r="I1085" t="str">
            <v>Mbps</v>
          </cell>
          <cell r="J1085">
            <v>5</v>
          </cell>
          <cell r="P1085" t="str">
            <v>PYG</v>
          </cell>
          <cell r="Q1085">
            <v>0</v>
          </cell>
          <cell r="R1085">
            <v>200000</v>
          </cell>
          <cell r="S1085">
            <v>427200</v>
          </cell>
          <cell r="W1085" t="str">
            <v>Yes</v>
          </cell>
          <cell r="X1085" t="str">
            <v>No</v>
          </cell>
          <cell r="Y1085" t="str">
            <v>No</v>
          </cell>
          <cell r="AA1085" t="str">
            <v>Yes</v>
          </cell>
          <cell r="AB1085">
            <v>0.1</v>
          </cell>
          <cell r="AC1085">
            <v>4425</v>
          </cell>
          <cell r="AD1085">
            <v>96.54</v>
          </cell>
          <cell r="AE1085">
            <v>2289.5596239583701</v>
          </cell>
          <cell r="AF1085">
            <v>2783.890116</v>
          </cell>
        </row>
        <row r="1086">
          <cell r="C1086" t="str">
            <v>Paraguay</v>
          </cell>
          <cell r="D1086" t="str">
            <v>Copaco [Paraguay]</v>
          </cell>
          <cell r="E1086" t="str">
            <v>ADSL</v>
          </cell>
          <cell r="F1086" t="str">
            <v>CLICK ADSL INTERNET SERVICE Standard plan6</v>
          </cell>
          <cell r="H1086">
            <v>6</v>
          </cell>
          <cell r="I1086" t="str">
            <v>Mbps</v>
          </cell>
          <cell r="J1086">
            <v>6</v>
          </cell>
          <cell r="P1086" t="str">
            <v>PYG</v>
          </cell>
          <cell r="Q1086">
            <v>0</v>
          </cell>
          <cell r="R1086">
            <v>200000</v>
          </cell>
          <cell r="S1086">
            <v>519200</v>
          </cell>
          <cell r="W1086" t="str">
            <v>Yes</v>
          </cell>
          <cell r="X1086" t="str">
            <v>No</v>
          </cell>
          <cell r="Y1086" t="str">
            <v>No</v>
          </cell>
          <cell r="AA1086" t="str">
            <v>Yes</v>
          </cell>
          <cell r="AB1086">
            <v>0.1</v>
          </cell>
          <cell r="AC1086">
            <v>4425</v>
          </cell>
          <cell r="AD1086">
            <v>117.33</v>
          </cell>
          <cell r="AE1086">
            <v>2289.5596239583701</v>
          </cell>
          <cell r="AF1086">
            <v>2783.890116</v>
          </cell>
        </row>
        <row r="1087">
          <cell r="C1087" t="str">
            <v>Paraguay</v>
          </cell>
          <cell r="D1087" t="str">
            <v>Copaco [Paraguay]</v>
          </cell>
          <cell r="E1087" t="str">
            <v>ADSL</v>
          </cell>
          <cell r="F1087" t="str">
            <v>CLICK ADSL INTERNET SERVICE Standard plan6</v>
          </cell>
          <cell r="H1087">
            <v>7</v>
          </cell>
          <cell r="I1087" t="str">
            <v>Mbps</v>
          </cell>
          <cell r="J1087">
            <v>7</v>
          </cell>
          <cell r="P1087" t="str">
            <v>PYG</v>
          </cell>
          <cell r="Q1087">
            <v>0</v>
          </cell>
          <cell r="R1087">
            <v>200000</v>
          </cell>
          <cell r="S1087">
            <v>600000</v>
          </cell>
          <cell r="W1087" t="str">
            <v>Yes</v>
          </cell>
          <cell r="X1087" t="str">
            <v>No</v>
          </cell>
          <cell r="Y1087" t="str">
            <v>No</v>
          </cell>
          <cell r="AA1087" t="str">
            <v>Yes</v>
          </cell>
          <cell r="AB1087">
            <v>0.1</v>
          </cell>
          <cell r="AC1087">
            <v>4425</v>
          </cell>
          <cell r="AD1087">
            <v>135.59</v>
          </cell>
          <cell r="AE1087">
            <v>2289.5596239583701</v>
          </cell>
          <cell r="AF1087">
            <v>2783.890116</v>
          </cell>
        </row>
        <row r="1088">
          <cell r="C1088" t="str">
            <v>Paraguay</v>
          </cell>
          <cell r="D1088" t="str">
            <v>Copaco [Paraguay]</v>
          </cell>
          <cell r="E1088" t="str">
            <v>ADSL</v>
          </cell>
          <cell r="F1088" t="str">
            <v>CLICK ADSL INTERNET SERVICE Standard plan6</v>
          </cell>
          <cell r="H1088">
            <v>8</v>
          </cell>
          <cell r="I1088" t="str">
            <v>Mbps</v>
          </cell>
          <cell r="J1088">
            <v>8</v>
          </cell>
          <cell r="P1088" t="str">
            <v>PYG</v>
          </cell>
          <cell r="Q1088">
            <v>0</v>
          </cell>
          <cell r="R1088">
            <v>200000</v>
          </cell>
          <cell r="S1088">
            <v>670000</v>
          </cell>
          <cell r="W1088" t="str">
            <v>Yes</v>
          </cell>
          <cell r="X1088" t="str">
            <v>No</v>
          </cell>
          <cell r="Y1088" t="str">
            <v>No</v>
          </cell>
          <cell r="AA1088" t="str">
            <v>Yes</v>
          </cell>
          <cell r="AB1088">
            <v>0.1</v>
          </cell>
          <cell r="AC1088">
            <v>4425</v>
          </cell>
          <cell r="AD1088">
            <v>151.41</v>
          </cell>
          <cell r="AE1088">
            <v>2289.5596239583701</v>
          </cell>
          <cell r="AF1088">
            <v>2783.890116</v>
          </cell>
        </row>
        <row r="1089">
          <cell r="C1089" t="str">
            <v>Paraguay</v>
          </cell>
          <cell r="D1089" t="str">
            <v>Copaco [Paraguay]</v>
          </cell>
          <cell r="E1089" t="str">
            <v>Fibre</v>
          </cell>
          <cell r="F1089" t="str">
            <v>Click Fiber Optic</v>
          </cell>
          <cell r="H1089">
            <v>1.5</v>
          </cell>
          <cell r="I1089" t="str">
            <v>Mbps</v>
          </cell>
          <cell r="J1089">
            <v>1.5</v>
          </cell>
          <cell r="P1089" t="str">
            <v>PYG</v>
          </cell>
          <cell r="Q1089">
            <v>1771200</v>
          </cell>
          <cell r="R1089" t="str">
            <v>?</v>
          </cell>
          <cell r="S1089">
            <v>249600</v>
          </cell>
          <cell r="W1089" t="str">
            <v>No</v>
          </cell>
          <cell r="X1089" t="str">
            <v>No</v>
          </cell>
          <cell r="Y1089" t="str">
            <v>No</v>
          </cell>
          <cell r="AA1089" t="str">
            <v>Yes</v>
          </cell>
          <cell r="AB1089">
            <v>0.1</v>
          </cell>
          <cell r="AC1089">
            <v>4425</v>
          </cell>
          <cell r="AD1089">
            <v>56.41</v>
          </cell>
          <cell r="AE1089">
            <v>2289.5596239583701</v>
          </cell>
          <cell r="AF1089">
            <v>2783.890116</v>
          </cell>
        </row>
        <row r="1090">
          <cell r="C1090" t="str">
            <v>Paraguay</v>
          </cell>
          <cell r="D1090" t="str">
            <v>Copaco [Paraguay]</v>
          </cell>
          <cell r="E1090" t="str">
            <v>Fibre</v>
          </cell>
          <cell r="F1090" t="str">
            <v>Click Fiber Optic</v>
          </cell>
          <cell r="H1090">
            <v>2.5</v>
          </cell>
          <cell r="I1090" t="str">
            <v>Mbps</v>
          </cell>
          <cell r="J1090">
            <v>2.5</v>
          </cell>
          <cell r="P1090" t="str">
            <v>PYG</v>
          </cell>
          <cell r="Q1090">
            <v>1771200</v>
          </cell>
          <cell r="R1090" t="str">
            <v>?</v>
          </cell>
          <cell r="S1090">
            <v>441600</v>
          </cell>
          <cell r="W1090" t="str">
            <v>No</v>
          </cell>
          <cell r="X1090" t="str">
            <v>No</v>
          </cell>
          <cell r="Y1090" t="str">
            <v>No</v>
          </cell>
          <cell r="AA1090" t="str">
            <v>Yes</v>
          </cell>
          <cell r="AB1090">
            <v>0.1</v>
          </cell>
          <cell r="AC1090">
            <v>4425</v>
          </cell>
          <cell r="AD1090">
            <v>99.8</v>
          </cell>
          <cell r="AE1090">
            <v>2289.5596239583701</v>
          </cell>
          <cell r="AF1090">
            <v>2783.890116</v>
          </cell>
        </row>
        <row r="1091">
          <cell r="C1091" t="str">
            <v>Paraguay</v>
          </cell>
          <cell r="D1091" t="str">
            <v>Copaco [Paraguay]</v>
          </cell>
          <cell r="E1091" t="str">
            <v>Fibre</v>
          </cell>
          <cell r="F1091" t="str">
            <v>Click Fiber Optic</v>
          </cell>
          <cell r="H1091">
            <v>4</v>
          </cell>
          <cell r="I1091" t="str">
            <v>Mbps</v>
          </cell>
          <cell r="J1091">
            <v>4</v>
          </cell>
          <cell r="P1091" t="str">
            <v>PYG</v>
          </cell>
          <cell r="Q1091">
            <v>1771200</v>
          </cell>
          <cell r="R1091" t="str">
            <v>?</v>
          </cell>
          <cell r="S1091">
            <v>663100</v>
          </cell>
          <cell r="W1091" t="str">
            <v>No</v>
          </cell>
          <cell r="X1091" t="str">
            <v>No</v>
          </cell>
          <cell r="Y1091" t="str">
            <v>No</v>
          </cell>
          <cell r="AA1091" t="str">
            <v>Yes</v>
          </cell>
          <cell r="AB1091">
            <v>0.1</v>
          </cell>
          <cell r="AC1091">
            <v>4425</v>
          </cell>
          <cell r="AD1091">
            <v>149.85</v>
          </cell>
          <cell r="AE1091">
            <v>2289.5596239583701</v>
          </cell>
          <cell r="AF1091">
            <v>2783.890116</v>
          </cell>
        </row>
        <row r="1092">
          <cell r="C1092" t="str">
            <v>Paraguay</v>
          </cell>
          <cell r="D1092" t="str">
            <v>Copaco [Paraguay]</v>
          </cell>
          <cell r="E1092" t="str">
            <v>Fibre</v>
          </cell>
          <cell r="F1092" t="str">
            <v>Click Fiber Optic</v>
          </cell>
          <cell r="H1092">
            <v>5.5</v>
          </cell>
          <cell r="I1092" t="str">
            <v>Mbps</v>
          </cell>
          <cell r="J1092">
            <v>5.5</v>
          </cell>
          <cell r="P1092" t="str">
            <v>PYG</v>
          </cell>
          <cell r="Q1092">
            <v>1771200</v>
          </cell>
          <cell r="R1092" t="str">
            <v>?</v>
          </cell>
          <cell r="S1092">
            <v>936000</v>
          </cell>
          <cell r="W1092" t="str">
            <v>No</v>
          </cell>
          <cell r="X1092" t="str">
            <v>No</v>
          </cell>
          <cell r="Y1092" t="str">
            <v>No</v>
          </cell>
          <cell r="AA1092" t="str">
            <v>Yes</v>
          </cell>
          <cell r="AB1092">
            <v>0.1</v>
          </cell>
          <cell r="AC1092">
            <v>4425</v>
          </cell>
          <cell r="AD1092">
            <v>211.53</v>
          </cell>
          <cell r="AE1092">
            <v>2289.5596239583701</v>
          </cell>
          <cell r="AF1092">
            <v>2783.890116</v>
          </cell>
        </row>
        <row r="1093">
          <cell r="C1093" t="str">
            <v>Paraguay</v>
          </cell>
          <cell r="D1093" t="str">
            <v>Copaco [Paraguay]</v>
          </cell>
          <cell r="E1093" t="str">
            <v>Fibre</v>
          </cell>
          <cell r="F1093" t="str">
            <v>Click Fiber Optic</v>
          </cell>
          <cell r="H1093">
            <v>7.5</v>
          </cell>
          <cell r="I1093" t="str">
            <v>Mbps</v>
          </cell>
          <cell r="J1093">
            <v>7.5</v>
          </cell>
          <cell r="P1093" t="str">
            <v>PYG</v>
          </cell>
          <cell r="Q1093">
            <v>1771200</v>
          </cell>
          <cell r="R1093" t="str">
            <v>?</v>
          </cell>
          <cell r="S1093">
            <v>1180800</v>
          </cell>
          <cell r="W1093" t="str">
            <v>No</v>
          </cell>
          <cell r="X1093" t="str">
            <v>No</v>
          </cell>
          <cell r="Y1093" t="str">
            <v>No</v>
          </cell>
          <cell r="AA1093" t="str">
            <v>Yes</v>
          </cell>
          <cell r="AB1093">
            <v>0.1</v>
          </cell>
          <cell r="AC1093">
            <v>4425</v>
          </cell>
          <cell r="AD1093">
            <v>266.85000000000002</v>
          </cell>
          <cell r="AE1093">
            <v>2289.5596239583701</v>
          </cell>
          <cell r="AF1093">
            <v>2783.890116</v>
          </cell>
        </row>
        <row r="1094">
          <cell r="C1094" t="str">
            <v>Paraguay</v>
          </cell>
          <cell r="D1094" t="str">
            <v>Copaco [Paraguay]</v>
          </cell>
          <cell r="E1094" t="str">
            <v>Fibre</v>
          </cell>
          <cell r="F1094" t="str">
            <v>Click Fiber Optic</v>
          </cell>
          <cell r="H1094">
            <v>9</v>
          </cell>
          <cell r="I1094" t="str">
            <v>Mbps</v>
          </cell>
          <cell r="J1094">
            <v>9</v>
          </cell>
          <cell r="P1094" t="str">
            <v>PYG</v>
          </cell>
          <cell r="Q1094">
            <v>1771200</v>
          </cell>
          <cell r="R1094" t="str">
            <v>?</v>
          </cell>
          <cell r="S1094">
            <v>1416960</v>
          </cell>
          <cell r="W1094" t="str">
            <v>No</v>
          </cell>
          <cell r="X1094" t="str">
            <v>No</v>
          </cell>
          <cell r="Y1094" t="str">
            <v>No</v>
          </cell>
          <cell r="AA1094" t="str">
            <v>Yes</v>
          </cell>
          <cell r="AB1094">
            <v>0.1</v>
          </cell>
          <cell r="AC1094">
            <v>4425</v>
          </cell>
          <cell r="AD1094">
            <v>320.22000000000003</v>
          </cell>
          <cell r="AE1094">
            <v>2289.5596239583701</v>
          </cell>
          <cell r="AF1094">
            <v>2783.890116</v>
          </cell>
        </row>
        <row r="1095">
          <cell r="C1095" t="str">
            <v>Paraguay</v>
          </cell>
          <cell r="D1095" t="str">
            <v>Copaco [Paraguay]</v>
          </cell>
          <cell r="E1095" t="str">
            <v>Fibre</v>
          </cell>
          <cell r="F1095" t="str">
            <v>Click Fiber Optic</v>
          </cell>
          <cell r="H1095">
            <v>10.5</v>
          </cell>
          <cell r="I1095" t="str">
            <v>Mbps</v>
          </cell>
          <cell r="J1095">
            <v>10.5</v>
          </cell>
          <cell r="P1095" t="str">
            <v>PYG</v>
          </cell>
          <cell r="Q1095">
            <v>1771200</v>
          </cell>
          <cell r="R1095" t="str">
            <v>?</v>
          </cell>
          <cell r="S1095">
            <v>1653120</v>
          </cell>
          <cell r="W1095" t="str">
            <v>No</v>
          </cell>
          <cell r="X1095" t="str">
            <v>No</v>
          </cell>
          <cell r="Y1095" t="str">
            <v>No</v>
          </cell>
          <cell r="AA1095" t="str">
            <v>Yes</v>
          </cell>
          <cell r="AB1095">
            <v>0.1</v>
          </cell>
          <cell r="AC1095">
            <v>4425</v>
          </cell>
          <cell r="AD1095">
            <v>373.59</v>
          </cell>
          <cell r="AE1095">
            <v>2289.5596239583701</v>
          </cell>
          <cell r="AF1095">
            <v>2783.890116</v>
          </cell>
        </row>
        <row r="1096">
          <cell r="C1096" t="str">
            <v>Paraguay</v>
          </cell>
          <cell r="D1096" t="str">
            <v>Copaco [Paraguay]</v>
          </cell>
          <cell r="E1096" t="str">
            <v>Fibre</v>
          </cell>
          <cell r="F1096" t="str">
            <v>Click Fiber Optic</v>
          </cell>
          <cell r="H1096">
            <v>12</v>
          </cell>
          <cell r="I1096" t="str">
            <v>Mbps</v>
          </cell>
          <cell r="J1096">
            <v>12</v>
          </cell>
          <cell r="P1096" t="str">
            <v>PYG</v>
          </cell>
          <cell r="Q1096">
            <v>1771200</v>
          </cell>
          <cell r="R1096" t="str">
            <v>?</v>
          </cell>
          <cell r="S1096">
            <v>1889280</v>
          </cell>
          <cell r="W1096" t="str">
            <v>No</v>
          </cell>
          <cell r="X1096" t="str">
            <v>No</v>
          </cell>
          <cell r="Y1096" t="str">
            <v>No</v>
          </cell>
          <cell r="AA1096" t="str">
            <v>Yes</v>
          </cell>
          <cell r="AB1096">
            <v>0.1</v>
          </cell>
          <cell r="AC1096">
            <v>4425</v>
          </cell>
          <cell r="AD1096">
            <v>426.96</v>
          </cell>
          <cell r="AE1096">
            <v>2289.5596239583701</v>
          </cell>
          <cell r="AF1096">
            <v>2783.890116</v>
          </cell>
        </row>
        <row r="1097">
          <cell r="C1097" t="str">
            <v>Paraguay</v>
          </cell>
          <cell r="D1097" t="str">
            <v>Copaco [Paraguay]</v>
          </cell>
          <cell r="E1097" t="str">
            <v>Fibre</v>
          </cell>
          <cell r="F1097" t="str">
            <v>Click Fiber Optic</v>
          </cell>
          <cell r="H1097">
            <v>13.5</v>
          </cell>
          <cell r="I1097" t="str">
            <v>Mbps</v>
          </cell>
          <cell r="J1097">
            <v>13.5</v>
          </cell>
          <cell r="P1097" t="str">
            <v>PYG</v>
          </cell>
          <cell r="Q1097">
            <v>1771200</v>
          </cell>
          <cell r="R1097" t="str">
            <v>?</v>
          </cell>
          <cell r="S1097">
            <v>2125440</v>
          </cell>
          <cell r="W1097" t="str">
            <v>No</v>
          </cell>
          <cell r="X1097" t="str">
            <v>No</v>
          </cell>
          <cell r="Y1097" t="str">
            <v>No</v>
          </cell>
          <cell r="AA1097" t="str">
            <v>Yes</v>
          </cell>
          <cell r="AB1097">
            <v>0.1</v>
          </cell>
          <cell r="AC1097">
            <v>4425</v>
          </cell>
          <cell r="AD1097">
            <v>480.33</v>
          </cell>
          <cell r="AE1097">
            <v>2289.5596239583701</v>
          </cell>
          <cell r="AF1097">
            <v>2783.890116</v>
          </cell>
        </row>
        <row r="1098">
          <cell r="C1098" t="str">
            <v>Paraguay</v>
          </cell>
          <cell r="D1098" t="str">
            <v>Copaco [Paraguay]</v>
          </cell>
          <cell r="E1098" t="str">
            <v>Fibre</v>
          </cell>
          <cell r="F1098" t="str">
            <v>Click Fiber Optic</v>
          </cell>
          <cell r="H1098">
            <v>15</v>
          </cell>
          <cell r="I1098" t="str">
            <v>Mbps</v>
          </cell>
          <cell r="J1098">
            <v>15</v>
          </cell>
          <cell r="P1098" t="str">
            <v>PYG</v>
          </cell>
          <cell r="Q1098">
            <v>1771200</v>
          </cell>
          <cell r="R1098" t="str">
            <v>?</v>
          </cell>
          <cell r="S1098">
            <v>2361600</v>
          </cell>
          <cell r="W1098" t="str">
            <v>No</v>
          </cell>
          <cell r="X1098" t="str">
            <v>No</v>
          </cell>
          <cell r="Y1098" t="str">
            <v>No</v>
          </cell>
          <cell r="AA1098" t="str">
            <v>Yes</v>
          </cell>
          <cell r="AB1098">
            <v>0.1</v>
          </cell>
          <cell r="AC1098">
            <v>4425</v>
          </cell>
          <cell r="AD1098">
            <v>533.69000000000005</v>
          </cell>
          <cell r="AE1098">
            <v>2289.5596239583701</v>
          </cell>
          <cell r="AF1098">
            <v>2783.890116</v>
          </cell>
        </row>
        <row r="1099">
          <cell r="C1099" t="str">
            <v>Paraguay</v>
          </cell>
          <cell r="D1099" t="str">
            <v>Copaco [Paraguay]</v>
          </cell>
          <cell r="E1099" t="str">
            <v>Fibre</v>
          </cell>
          <cell r="F1099" t="str">
            <v>Click Fiber Optic</v>
          </cell>
          <cell r="H1099">
            <v>16.5</v>
          </cell>
          <cell r="I1099" t="str">
            <v>Mbps</v>
          </cell>
          <cell r="J1099">
            <v>16.5</v>
          </cell>
          <cell r="P1099" t="str">
            <v>PYG</v>
          </cell>
          <cell r="Q1099">
            <v>1771200</v>
          </cell>
          <cell r="R1099" t="str">
            <v>?</v>
          </cell>
          <cell r="S1099">
            <v>2597760</v>
          </cell>
          <cell r="W1099" t="str">
            <v>No</v>
          </cell>
          <cell r="X1099" t="str">
            <v>No</v>
          </cell>
          <cell r="Y1099" t="str">
            <v>No</v>
          </cell>
          <cell r="AA1099" t="str">
            <v>Yes</v>
          </cell>
          <cell r="AB1099">
            <v>0.1</v>
          </cell>
          <cell r="AC1099">
            <v>4425</v>
          </cell>
          <cell r="AD1099">
            <v>587.05999999999995</v>
          </cell>
          <cell r="AE1099">
            <v>2289.5596239583701</v>
          </cell>
          <cell r="AF1099">
            <v>2783.890116</v>
          </cell>
        </row>
        <row r="1100">
          <cell r="C1100" t="str">
            <v>Paraguay</v>
          </cell>
          <cell r="D1100" t="str">
            <v>Copaco [Paraguay]</v>
          </cell>
          <cell r="E1100" t="str">
            <v>Fibre</v>
          </cell>
          <cell r="F1100" t="str">
            <v>Click Fiber Optic</v>
          </cell>
          <cell r="H1100">
            <v>18</v>
          </cell>
          <cell r="I1100" t="str">
            <v>Mbps</v>
          </cell>
          <cell r="J1100">
            <v>18</v>
          </cell>
          <cell r="P1100" t="str">
            <v>PYG</v>
          </cell>
          <cell r="Q1100">
            <v>1771200</v>
          </cell>
          <cell r="R1100" t="str">
            <v>?</v>
          </cell>
          <cell r="S1100">
            <v>2833920</v>
          </cell>
          <cell r="W1100" t="str">
            <v>No</v>
          </cell>
          <cell r="X1100" t="str">
            <v>No</v>
          </cell>
          <cell r="Y1100" t="str">
            <v>No</v>
          </cell>
          <cell r="AA1100" t="str">
            <v>Yes</v>
          </cell>
          <cell r="AB1100">
            <v>0.1</v>
          </cell>
          <cell r="AC1100">
            <v>4425</v>
          </cell>
          <cell r="AD1100">
            <v>640.42999999999995</v>
          </cell>
          <cell r="AE1100">
            <v>2289.5596239583701</v>
          </cell>
          <cell r="AF1100">
            <v>2783.890116</v>
          </cell>
        </row>
        <row r="1101">
          <cell r="C1101" t="str">
            <v>Paraguay</v>
          </cell>
          <cell r="D1101" t="str">
            <v>Copaco [Paraguay]</v>
          </cell>
          <cell r="E1101" t="str">
            <v>Fibre</v>
          </cell>
          <cell r="F1101" t="str">
            <v>Click Fiber Optic</v>
          </cell>
          <cell r="H1101">
            <v>19.5</v>
          </cell>
          <cell r="I1101" t="str">
            <v>Mbps</v>
          </cell>
          <cell r="J1101">
            <v>19.5</v>
          </cell>
          <cell r="P1101" t="str">
            <v>PYG</v>
          </cell>
          <cell r="Q1101">
            <v>1771200</v>
          </cell>
          <cell r="R1101" t="str">
            <v>?</v>
          </cell>
          <cell r="S1101">
            <v>3070080</v>
          </cell>
          <cell r="W1101" t="str">
            <v>No</v>
          </cell>
          <cell r="X1101" t="str">
            <v>No</v>
          </cell>
          <cell r="Y1101" t="str">
            <v>No</v>
          </cell>
          <cell r="AA1101" t="str">
            <v>Yes</v>
          </cell>
          <cell r="AB1101">
            <v>0.1</v>
          </cell>
          <cell r="AC1101">
            <v>4425</v>
          </cell>
          <cell r="AD1101">
            <v>693.8</v>
          </cell>
          <cell r="AE1101">
            <v>2289.5596239583701</v>
          </cell>
          <cell r="AF1101">
            <v>2783.890116</v>
          </cell>
        </row>
        <row r="1102">
          <cell r="C1102" t="str">
            <v>Paraguay</v>
          </cell>
          <cell r="D1102" t="str">
            <v>Copaco [Paraguay]</v>
          </cell>
          <cell r="E1102" t="str">
            <v>Fibre</v>
          </cell>
          <cell r="F1102" t="str">
            <v>Click Fiber Optic</v>
          </cell>
          <cell r="H1102">
            <v>21</v>
          </cell>
          <cell r="I1102" t="str">
            <v>Mbps</v>
          </cell>
          <cell r="J1102">
            <v>21</v>
          </cell>
          <cell r="P1102" t="str">
            <v>PYG</v>
          </cell>
          <cell r="Q1102">
            <v>1771200</v>
          </cell>
          <cell r="R1102" t="str">
            <v>?</v>
          </cell>
          <cell r="S1102">
            <v>3306240</v>
          </cell>
          <cell r="W1102" t="str">
            <v>No</v>
          </cell>
          <cell r="X1102" t="str">
            <v>No</v>
          </cell>
          <cell r="Y1102" t="str">
            <v>No</v>
          </cell>
          <cell r="AA1102" t="str">
            <v>Yes</v>
          </cell>
          <cell r="AB1102">
            <v>0.1</v>
          </cell>
          <cell r="AC1102">
            <v>4425</v>
          </cell>
          <cell r="AD1102">
            <v>747.17</v>
          </cell>
          <cell r="AE1102">
            <v>2289.5596239583701</v>
          </cell>
          <cell r="AF1102">
            <v>2783.890116</v>
          </cell>
        </row>
        <row r="1103">
          <cell r="C1103" t="str">
            <v>Paraguay</v>
          </cell>
          <cell r="D1103" t="str">
            <v>Copaco [Paraguay]</v>
          </cell>
          <cell r="E1103" t="str">
            <v>Fibre</v>
          </cell>
          <cell r="F1103" t="str">
            <v>Click Fiber Optic</v>
          </cell>
          <cell r="H1103">
            <v>22.5</v>
          </cell>
          <cell r="I1103" t="str">
            <v>Mbps</v>
          </cell>
          <cell r="J1103">
            <v>22.5</v>
          </cell>
          <cell r="P1103" t="str">
            <v>PYG</v>
          </cell>
          <cell r="Q1103">
            <v>1771200</v>
          </cell>
          <cell r="R1103" t="str">
            <v>?</v>
          </cell>
          <cell r="S1103">
            <v>3542400</v>
          </cell>
          <cell r="W1103" t="str">
            <v>No</v>
          </cell>
          <cell r="X1103" t="str">
            <v>No</v>
          </cell>
          <cell r="Y1103" t="str">
            <v>No</v>
          </cell>
          <cell r="AA1103" t="str">
            <v>Yes</v>
          </cell>
          <cell r="AB1103">
            <v>0.1</v>
          </cell>
          <cell r="AC1103">
            <v>4425</v>
          </cell>
          <cell r="AD1103">
            <v>800.54</v>
          </cell>
          <cell r="AE1103">
            <v>2289.5596239583701</v>
          </cell>
          <cell r="AF1103">
            <v>2783.890116</v>
          </cell>
        </row>
        <row r="1104">
          <cell r="C1104" t="str">
            <v>Paraguay</v>
          </cell>
          <cell r="D1104" t="str">
            <v>Copaco [Paraguay]</v>
          </cell>
          <cell r="E1104" t="str">
            <v>Fibre</v>
          </cell>
          <cell r="F1104" t="str">
            <v>Click Fiber Optic</v>
          </cell>
          <cell r="H1104">
            <v>24</v>
          </cell>
          <cell r="I1104" t="str">
            <v>Mbps</v>
          </cell>
          <cell r="J1104">
            <v>24</v>
          </cell>
          <cell r="P1104" t="str">
            <v>PYG</v>
          </cell>
          <cell r="Q1104">
            <v>1771200</v>
          </cell>
          <cell r="R1104" t="str">
            <v>?</v>
          </cell>
          <cell r="S1104">
            <v>3778560</v>
          </cell>
          <cell r="W1104" t="str">
            <v>No</v>
          </cell>
          <cell r="X1104" t="str">
            <v>No</v>
          </cell>
          <cell r="Y1104" t="str">
            <v>No</v>
          </cell>
          <cell r="AA1104" t="str">
            <v>Yes</v>
          </cell>
          <cell r="AB1104">
            <v>0.1</v>
          </cell>
          <cell r="AC1104">
            <v>4425</v>
          </cell>
          <cell r="AD1104">
            <v>853.91</v>
          </cell>
          <cell r="AE1104">
            <v>2289.5596239583701</v>
          </cell>
          <cell r="AF1104">
            <v>2783.890116</v>
          </cell>
        </row>
        <row r="1105">
          <cell r="C1105" t="str">
            <v>Paraguay</v>
          </cell>
          <cell r="D1105" t="str">
            <v>Copaco [Paraguay]</v>
          </cell>
          <cell r="E1105" t="str">
            <v>Fibre</v>
          </cell>
          <cell r="F1105" t="str">
            <v>Click Fiber Optic</v>
          </cell>
          <cell r="H1105">
            <v>25.5</v>
          </cell>
          <cell r="I1105" t="str">
            <v>Mbps</v>
          </cell>
          <cell r="J1105">
            <v>25.5</v>
          </cell>
          <cell r="P1105" t="str">
            <v>PYG</v>
          </cell>
          <cell r="Q1105">
            <v>1771200</v>
          </cell>
          <cell r="R1105" t="str">
            <v>?</v>
          </cell>
          <cell r="S1105">
            <v>4013350</v>
          </cell>
          <cell r="W1105" t="str">
            <v>No</v>
          </cell>
          <cell r="X1105" t="str">
            <v>No</v>
          </cell>
          <cell r="Y1105" t="str">
            <v>No</v>
          </cell>
          <cell r="AA1105" t="str">
            <v>Yes</v>
          </cell>
          <cell r="AB1105">
            <v>0.1</v>
          </cell>
          <cell r="AC1105">
            <v>4425</v>
          </cell>
          <cell r="AD1105">
            <v>906.97</v>
          </cell>
          <cell r="AE1105">
            <v>2289.5596239583701</v>
          </cell>
          <cell r="AF1105">
            <v>2783.890116</v>
          </cell>
        </row>
        <row r="1106">
          <cell r="C1106" t="str">
            <v>Paraguay</v>
          </cell>
          <cell r="D1106" t="str">
            <v>Copaco [Paraguay]</v>
          </cell>
          <cell r="E1106" t="str">
            <v>Fibre</v>
          </cell>
          <cell r="F1106" t="str">
            <v>Click Fiber Optic</v>
          </cell>
          <cell r="H1106">
            <v>27</v>
          </cell>
          <cell r="I1106" t="str">
            <v>Mbps</v>
          </cell>
          <cell r="J1106">
            <v>27</v>
          </cell>
          <cell r="P1106" t="str">
            <v>PYG</v>
          </cell>
          <cell r="Q1106">
            <v>1771200</v>
          </cell>
          <cell r="R1106" t="str">
            <v>?</v>
          </cell>
          <cell r="S1106">
            <v>4248100</v>
          </cell>
          <cell r="W1106" t="str">
            <v>No</v>
          </cell>
          <cell r="X1106" t="str">
            <v>No</v>
          </cell>
          <cell r="Y1106" t="str">
            <v>No</v>
          </cell>
          <cell r="AA1106" t="str">
            <v>Yes</v>
          </cell>
          <cell r="AB1106">
            <v>0.1</v>
          </cell>
          <cell r="AC1106">
            <v>4425</v>
          </cell>
          <cell r="AD1106">
            <v>960.02</v>
          </cell>
          <cell r="AE1106">
            <v>2289.5596239583701</v>
          </cell>
          <cell r="AF1106">
            <v>2783.890116</v>
          </cell>
        </row>
        <row r="1107">
          <cell r="C1107" t="str">
            <v>Paraguay</v>
          </cell>
          <cell r="D1107" t="str">
            <v>Copaco [Paraguay]</v>
          </cell>
          <cell r="E1107" t="str">
            <v>Fibre</v>
          </cell>
          <cell r="F1107" t="str">
            <v>Click Fiber Optic</v>
          </cell>
          <cell r="H1107">
            <v>28.5</v>
          </cell>
          <cell r="I1107" t="str">
            <v>Mbps</v>
          </cell>
          <cell r="J1107">
            <v>28.5</v>
          </cell>
          <cell r="P1107" t="str">
            <v>PYG</v>
          </cell>
          <cell r="Q1107">
            <v>1771200</v>
          </cell>
          <cell r="R1107" t="str">
            <v>?</v>
          </cell>
          <cell r="S1107">
            <v>4483000</v>
          </cell>
          <cell r="W1107" t="str">
            <v>No</v>
          </cell>
          <cell r="X1107" t="str">
            <v>No</v>
          </cell>
          <cell r="Y1107" t="str">
            <v>No</v>
          </cell>
          <cell r="AA1107" t="str">
            <v>Yes</v>
          </cell>
          <cell r="AB1107">
            <v>0.1</v>
          </cell>
          <cell r="AC1107">
            <v>4425</v>
          </cell>
          <cell r="AD1107">
            <v>1013.11</v>
          </cell>
          <cell r="AE1107">
            <v>2289.5596239583701</v>
          </cell>
          <cell r="AF1107">
            <v>2783.890116</v>
          </cell>
        </row>
        <row r="1108">
          <cell r="C1108" t="str">
            <v>Paraguay</v>
          </cell>
          <cell r="D1108" t="str">
            <v>Copaco [Paraguay]</v>
          </cell>
          <cell r="E1108" t="str">
            <v>Fibre</v>
          </cell>
          <cell r="F1108" t="str">
            <v>Click Fiber Optic</v>
          </cell>
          <cell r="H1108">
            <v>30</v>
          </cell>
          <cell r="I1108" t="str">
            <v>Mbps</v>
          </cell>
          <cell r="J1108">
            <v>30</v>
          </cell>
          <cell r="P1108" t="str">
            <v>PYG</v>
          </cell>
          <cell r="Q1108">
            <v>1771200</v>
          </cell>
          <cell r="R1108" t="str">
            <v>?</v>
          </cell>
          <cell r="S1108">
            <v>4717900</v>
          </cell>
          <cell r="W1108" t="str">
            <v>No</v>
          </cell>
          <cell r="X1108" t="str">
            <v>No</v>
          </cell>
          <cell r="Y1108" t="str">
            <v>No</v>
          </cell>
          <cell r="AA1108" t="str">
            <v>Yes</v>
          </cell>
          <cell r="AB1108">
            <v>0.1</v>
          </cell>
          <cell r="AC1108">
            <v>4425</v>
          </cell>
          <cell r="AD1108">
            <v>1066.19</v>
          </cell>
          <cell r="AE1108">
            <v>2289.5596239583701</v>
          </cell>
          <cell r="AF1108">
            <v>2783.890116</v>
          </cell>
        </row>
        <row r="1109">
          <cell r="C1109" t="str">
            <v>Paraguay</v>
          </cell>
          <cell r="D1109" t="str">
            <v>Copaco [Paraguay]</v>
          </cell>
          <cell r="E1109" t="str">
            <v>Fibre</v>
          </cell>
          <cell r="F1109" t="str">
            <v>Click Fiber Optic</v>
          </cell>
          <cell r="H1109">
            <v>31.5</v>
          </cell>
          <cell r="I1109" t="str">
            <v>Mbps</v>
          </cell>
          <cell r="J1109">
            <v>31.5</v>
          </cell>
          <cell r="P1109" t="str">
            <v>PYG</v>
          </cell>
          <cell r="Q1109">
            <v>1771200</v>
          </cell>
          <cell r="R1109" t="str">
            <v>?</v>
          </cell>
          <cell r="S1109">
            <v>4952800</v>
          </cell>
          <cell r="W1109" t="str">
            <v>No</v>
          </cell>
          <cell r="X1109" t="str">
            <v>No</v>
          </cell>
          <cell r="Y1109" t="str">
            <v>No</v>
          </cell>
          <cell r="AA1109" t="str">
            <v>Yes</v>
          </cell>
          <cell r="AB1109">
            <v>0.1</v>
          </cell>
          <cell r="AC1109">
            <v>4425</v>
          </cell>
          <cell r="AD1109">
            <v>1119.28</v>
          </cell>
          <cell r="AE1109">
            <v>2289.5596239583701</v>
          </cell>
          <cell r="AF1109">
            <v>2783.890116</v>
          </cell>
        </row>
        <row r="1110">
          <cell r="C1110" t="str">
            <v>Paraguay</v>
          </cell>
          <cell r="D1110" t="str">
            <v>Tigo [Paraguay]</v>
          </cell>
          <cell r="E1110" t="str">
            <v>Cable</v>
          </cell>
          <cell r="F1110" t="str">
            <v>Internet plans for home</v>
          </cell>
          <cell r="H1110">
            <v>1</v>
          </cell>
          <cell r="I1110" t="str">
            <v>Mbps</v>
          </cell>
          <cell r="J1110">
            <v>1</v>
          </cell>
          <cell r="P1110" t="str">
            <v>PYG</v>
          </cell>
          <cell r="Q1110">
            <v>0</v>
          </cell>
          <cell r="R1110" t="str">
            <v>?</v>
          </cell>
          <cell r="S1110">
            <v>149000</v>
          </cell>
          <cell r="W1110" t="str">
            <v>No</v>
          </cell>
          <cell r="X1110" t="str">
            <v>No</v>
          </cell>
          <cell r="Y1110" t="str">
            <v>No</v>
          </cell>
          <cell r="AA1110" t="str">
            <v>?</v>
          </cell>
          <cell r="AC1110">
            <v>4425</v>
          </cell>
          <cell r="AD1110">
            <v>33.67</v>
          </cell>
          <cell r="AE1110">
            <v>2289.5596239583701</v>
          </cell>
          <cell r="AF1110">
            <v>2783.890116</v>
          </cell>
        </row>
        <row r="1111">
          <cell r="C1111" t="str">
            <v>Paraguay</v>
          </cell>
          <cell r="D1111" t="str">
            <v>Tigo [Paraguay]</v>
          </cell>
          <cell r="E1111" t="str">
            <v>Cable</v>
          </cell>
          <cell r="F1111" t="str">
            <v>Internet plans for home</v>
          </cell>
          <cell r="H1111">
            <v>2</v>
          </cell>
          <cell r="I1111" t="str">
            <v>Mbps</v>
          </cell>
          <cell r="J1111">
            <v>2</v>
          </cell>
          <cell r="P1111" t="str">
            <v>PYG</v>
          </cell>
          <cell r="Q1111">
            <v>0</v>
          </cell>
          <cell r="R1111" t="str">
            <v>?</v>
          </cell>
          <cell r="S1111">
            <v>179000</v>
          </cell>
          <cell r="W1111" t="str">
            <v>No</v>
          </cell>
          <cell r="X1111" t="str">
            <v>No</v>
          </cell>
          <cell r="Y1111" t="str">
            <v>No</v>
          </cell>
          <cell r="AA1111" t="str">
            <v>?</v>
          </cell>
          <cell r="AC1111">
            <v>4425</v>
          </cell>
          <cell r="AD1111">
            <v>40.450000000000003</v>
          </cell>
          <cell r="AE1111">
            <v>2289.5596239583701</v>
          </cell>
          <cell r="AF1111">
            <v>2783.890116</v>
          </cell>
        </row>
        <row r="1112">
          <cell r="C1112" t="str">
            <v>Paraguay</v>
          </cell>
          <cell r="D1112" t="str">
            <v>Tigo [Paraguay]</v>
          </cell>
          <cell r="E1112" t="str">
            <v>Cable</v>
          </cell>
          <cell r="F1112" t="str">
            <v>Internet plans for home</v>
          </cell>
          <cell r="H1112">
            <v>3</v>
          </cell>
          <cell r="I1112" t="str">
            <v>Mbps</v>
          </cell>
          <cell r="J1112">
            <v>3</v>
          </cell>
          <cell r="P1112" t="str">
            <v>PYG</v>
          </cell>
          <cell r="Q1112">
            <v>0</v>
          </cell>
          <cell r="R1112" t="str">
            <v>?</v>
          </cell>
          <cell r="S1112">
            <v>199000</v>
          </cell>
          <cell r="W1112" t="str">
            <v>No</v>
          </cell>
          <cell r="X1112" t="str">
            <v>No</v>
          </cell>
          <cell r="Y1112" t="str">
            <v>No</v>
          </cell>
          <cell r="AA1112" t="str">
            <v>?</v>
          </cell>
          <cell r="AC1112">
            <v>4425</v>
          </cell>
          <cell r="AD1112">
            <v>44.97</v>
          </cell>
          <cell r="AE1112">
            <v>2289.5596239583701</v>
          </cell>
          <cell r="AF1112">
            <v>2783.890116</v>
          </cell>
        </row>
        <row r="1113">
          <cell r="C1113" t="str">
            <v>Paraguay</v>
          </cell>
          <cell r="D1113" t="str">
            <v>Tigo [Paraguay]</v>
          </cell>
          <cell r="E1113" t="str">
            <v>Cable</v>
          </cell>
          <cell r="F1113" t="str">
            <v>Internet plans for home</v>
          </cell>
          <cell r="H1113">
            <v>4</v>
          </cell>
          <cell r="I1113" t="str">
            <v>Mbps</v>
          </cell>
          <cell r="J1113">
            <v>4</v>
          </cell>
          <cell r="P1113" t="str">
            <v>PYG</v>
          </cell>
          <cell r="Q1113">
            <v>0</v>
          </cell>
          <cell r="R1113" t="str">
            <v>?</v>
          </cell>
          <cell r="S1113">
            <v>249000</v>
          </cell>
          <cell r="W1113" t="str">
            <v>No</v>
          </cell>
          <cell r="X1113" t="str">
            <v>No</v>
          </cell>
          <cell r="Y1113" t="str">
            <v>No</v>
          </cell>
          <cell r="AA1113" t="str">
            <v>?</v>
          </cell>
          <cell r="AC1113">
            <v>4425</v>
          </cell>
          <cell r="AD1113">
            <v>56.27</v>
          </cell>
          <cell r="AE1113">
            <v>2289.5596239583701</v>
          </cell>
          <cell r="AF1113">
            <v>2783.890116</v>
          </cell>
        </row>
        <row r="1114">
          <cell r="C1114" t="str">
            <v>Paraguay</v>
          </cell>
          <cell r="D1114" t="str">
            <v>Tigo [Paraguay]</v>
          </cell>
          <cell r="E1114" t="str">
            <v>Cable</v>
          </cell>
          <cell r="F1114" t="str">
            <v>Internet plans for home</v>
          </cell>
          <cell r="H1114">
            <v>6</v>
          </cell>
          <cell r="I1114" t="str">
            <v>Mbps</v>
          </cell>
          <cell r="J1114">
            <v>6</v>
          </cell>
          <cell r="P1114" t="str">
            <v>PYG</v>
          </cell>
          <cell r="Q1114">
            <v>0</v>
          </cell>
          <cell r="R1114" t="str">
            <v>?</v>
          </cell>
          <cell r="S1114">
            <v>264000</v>
          </cell>
          <cell r="W1114" t="str">
            <v>No</v>
          </cell>
          <cell r="X1114" t="str">
            <v>No</v>
          </cell>
          <cell r="Y1114" t="str">
            <v>No</v>
          </cell>
          <cell r="AA1114" t="str">
            <v>?</v>
          </cell>
          <cell r="AC1114">
            <v>4425</v>
          </cell>
          <cell r="AD1114">
            <v>59.66</v>
          </cell>
          <cell r="AE1114">
            <v>2289.5596239583701</v>
          </cell>
          <cell r="AF1114">
            <v>2783.890116</v>
          </cell>
        </row>
        <row r="1115">
          <cell r="C1115" t="str">
            <v>Paraguay</v>
          </cell>
          <cell r="D1115" t="str">
            <v>Tigo [Paraguay]</v>
          </cell>
          <cell r="E1115" t="str">
            <v>Cable</v>
          </cell>
          <cell r="F1115" t="str">
            <v>Internet plans for home</v>
          </cell>
          <cell r="H1115">
            <v>7</v>
          </cell>
          <cell r="I1115" t="str">
            <v>Mbps</v>
          </cell>
          <cell r="J1115">
            <v>7</v>
          </cell>
          <cell r="P1115" t="str">
            <v>PYG</v>
          </cell>
          <cell r="Q1115">
            <v>0</v>
          </cell>
          <cell r="R1115" t="str">
            <v>?</v>
          </cell>
          <cell r="S1115">
            <v>399000</v>
          </cell>
          <cell r="W1115" t="str">
            <v>No</v>
          </cell>
          <cell r="X1115" t="str">
            <v>No</v>
          </cell>
          <cell r="Y1115" t="str">
            <v>No</v>
          </cell>
          <cell r="AA1115" t="str">
            <v>?</v>
          </cell>
          <cell r="AC1115">
            <v>4425</v>
          </cell>
          <cell r="AD1115">
            <v>90.17</v>
          </cell>
          <cell r="AE1115">
            <v>2289.5596239583701</v>
          </cell>
          <cell r="AF1115">
            <v>2783.890116</v>
          </cell>
        </row>
        <row r="1116">
          <cell r="C1116" t="str">
            <v>Paraguay</v>
          </cell>
          <cell r="D1116" t="str">
            <v>Tigo [Paraguay]</v>
          </cell>
          <cell r="E1116" t="str">
            <v>Cable</v>
          </cell>
          <cell r="F1116" t="str">
            <v>Internet plans for home</v>
          </cell>
          <cell r="H1116">
            <v>10</v>
          </cell>
          <cell r="I1116" t="str">
            <v>Mbps</v>
          </cell>
          <cell r="J1116">
            <v>10</v>
          </cell>
          <cell r="P1116" t="str">
            <v>PYG</v>
          </cell>
          <cell r="Q1116">
            <v>0</v>
          </cell>
          <cell r="R1116" t="str">
            <v>?</v>
          </cell>
          <cell r="S1116">
            <v>619000</v>
          </cell>
          <cell r="W1116" t="str">
            <v>No</v>
          </cell>
          <cell r="X1116" t="str">
            <v>No</v>
          </cell>
          <cell r="Y1116" t="str">
            <v>No</v>
          </cell>
          <cell r="AA1116" t="str">
            <v>?</v>
          </cell>
          <cell r="AC1116">
            <v>4425</v>
          </cell>
          <cell r="AD1116">
            <v>139.88999999999999</v>
          </cell>
          <cell r="AE1116">
            <v>2289.5596239583701</v>
          </cell>
          <cell r="AF1116">
            <v>2783.890116</v>
          </cell>
        </row>
        <row r="1117">
          <cell r="C1117" t="str">
            <v>Peru</v>
          </cell>
          <cell r="D1117" t="str">
            <v>Movistar [Peru]</v>
          </cell>
          <cell r="E1117" t="str">
            <v>ADSL</v>
          </cell>
          <cell r="F1117" t="str">
            <v>Speedy Movistar</v>
          </cell>
          <cell r="H1117">
            <v>200</v>
          </cell>
          <cell r="I1117" t="str">
            <v>Kbps</v>
          </cell>
          <cell r="J1117">
            <v>0.2</v>
          </cell>
          <cell r="P1117" t="str">
            <v>PEN</v>
          </cell>
          <cell r="Q1117">
            <v>1</v>
          </cell>
          <cell r="R1117">
            <v>0</v>
          </cell>
          <cell r="S1117">
            <v>98.16</v>
          </cell>
          <cell r="W1117" t="str">
            <v>Yes</v>
          </cell>
          <cell r="X1117" t="str">
            <v>No</v>
          </cell>
          <cell r="Y1117" t="str">
            <v>No</v>
          </cell>
          <cell r="AA1117" t="str">
            <v>?</v>
          </cell>
          <cell r="AC1117">
            <v>2.78</v>
          </cell>
          <cell r="AD1117">
            <v>35.31</v>
          </cell>
          <cell r="AE1117">
            <v>1.51971070835047</v>
          </cell>
          <cell r="AF1117">
            <v>1.666528504</v>
          </cell>
        </row>
        <row r="1118">
          <cell r="C1118" t="str">
            <v>Peru</v>
          </cell>
          <cell r="D1118" t="str">
            <v>Movistar [Peru]</v>
          </cell>
          <cell r="E1118" t="str">
            <v>ADSL</v>
          </cell>
          <cell r="F1118" t="str">
            <v>Speedy Movistar</v>
          </cell>
          <cell r="H1118">
            <v>400</v>
          </cell>
          <cell r="I1118" t="str">
            <v>Kbps</v>
          </cell>
          <cell r="J1118">
            <v>0.4</v>
          </cell>
          <cell r="P1118" t="str">
            <v>PEN</v>
          </cell>
          <cell r="Q1118">
            <v>1</v>
          </cell>
          <cell r="R1118">
            <v>0</v>
          </cell>
          <cell r="S1118">
            <v>118</v>
          </cell>
          <cell r="W1118" t="str">
            <v>Yes</v>
          </cell>
          <cell r="X1118" t="str">
            <v>No</v>
          </cell>
          <cell r="Y1118" t="str">
            <v>No</v>
          </cell>
          <cell r="AA1118" t="str">
            <v>?</v>
          </cell>
          <cell r="AC1118">
            <v>2.78</v>
          </cell>
          <cell r="AD1118">
            <v>42.45</v>
          </cell>
          <cell r="AE1118">
            <v>1.51971070835047</v>
          </cell>
          <cell r="AF1118">
            <v>1.666528504</v>
          </cell>
        </row>
        <row r="1119">
          <cell r="C1119" t="str">
            <v>Peru</v>
          </cell>
          <cell r="D1119" t="str">
            <v>Movistar [Peru]</v>
          </cell>
          <cell r="E1119" t="str">
            <v>ADSL</v>
          </cell>
          <cell r="F1119" t="str">
            <v>Speedy Movistar</v>
          </cell>
          <cell r="H1119">
            <v>1</v>
          </cell>
          <cell r="I1119" t="str">
            <v>Mbps</v>
          </cell>
          <cell r="J1119">
            <v>1</v>
          </cell>
          <cell r="P1119" t="str">
            <v>PEN</v>
          </cell>
          <cell r="Q1119">
            <v>1</v>
          </cell>
          <cell r="R1119">
            <v>0</v>
          </cell>
          <cell r="S1119">
            <v>59.58</v>
          </cell>
          <cell r="W1119" t="str">
            <v>Yes</v>
          </cell>
          <cell r="X1119" t="str">
            <v>No</v>
          </cell>
          <cell r="Y1119" t="str">
            <v>No</v>
          </cell>
          <cell r="AA1119" t="str">
            <v>?</v>
          </cell>
          <cell r="AC1119">
            <v>2.78</v>
          </cell>
          <cell r="AD1119">
            <v>21.43</v>
          </cell>
          <cell r="AE1119">
            <v>1.51971070835047</v>
          </cell>
          <cell r="AF1119">
            <v>1.666528504</v>
          </cell>
        </row>
        <row r="1120">
          <cell r="C1120" t="str">
            <v>Peru</v>
          </cell>
          <cell r="D1120" t="str">
            <v>Movistar [Peru]</v>
          </cell>
          <cell r="E1120" t="str">
            <v>ADSL</v>
          </cell>
          <cell r="F1120" t="str">
            <v>Speedy Movistar</v>
          </cell>
          <cell r="H1120">
            <v>4</v>
          </cell>
          <cell r="I1120" t="str">
            <v>Mbps</v>
          </cell>
          <cell r="J1120">
            <v>4</v>
          </cell>
          <cell r="P1120" t="str">
            <v>PEN</v>
          </cell>
          <cell r="Q1120">
            <v>1</v>
          </cell>
          <cell r="R1120">
            <v>0</v>
          </cell>
          <cell r="S1120">
            <v>109</v>
          </cell>
          <cell r="W1120" t="str">
            <v>Yes</v>
          </cell>
          <cell r="X1120" t="str">
            <v>No</v>
          </cell>
          <cell r="Y1120" t="str">
            <v>No</v>
          </cell>
          <cell r="AA1120" t="str">
            <v>?</v>
          </cell>
          <cell r="AC1120">
            <v>2.78</v>
          </cell>
          <cell r="AD1120">
            <v>39.21</v>
          </cell>
          <cell r="AE1120">
            <v>1.51971070835047</v>
          </cell>
          <cell r="AF1120">
            <v>1.666528504</v>
          </cell>
        </row>
        <row r="1121">
          <cell r="C1121" t="str">
            <v>Peru</v>
          </cell>
          <cell r="D1121" t="str">
            <v>Movistar [Peru]</v>
          </cell>
          <cell r="E1121" t="str">
            <v>ADSL</v>
          </cell>
          <cell r="F1121" t="str">
            <v>Speedy Movistar</v>
          </cell>
          <cell r="H1121">
            <v>8</v>
          </cell>
          <cell r="I1121" t="str">
            <v>Mbps</v>
          </cell>
          <cell r="J1121">
            <v>8</v>
          </cell>
          <cell r="P1121" t="str">
            <v>PEN</v>
          </cell>
          <cell r="Q1121">
            <v>1</v>
          </cell>
          <cell r="R1121">
            <v>0</v>
          </cell>
          <cell r="S1121">
            <v>139</v>
          </cell>
          <cell r="W1121" t="str">
            <v>Yes</v>
          </cell>
          <cell r="X1121" t="str">
            <v>No</v>
          </cell>
          <cell r="Y1121" t="str">
            <v>No</v>
          </cell>
          <cell r="AA1121" t="str">
            <v>?</v>
          </cell>
          <cell r="AC1121">
            <v>2.78</v>
          </cell>
          <cell r="AD1121">
            <v>50</v>
          </cell>
          <cell r="AE1121">
            <v>1.51971070835047</v>
          </cell>
          <cell r="AF1121">
            <v>1.666528504</v>
          </cell>
        </row>
        <row r="1122">
          <cell r="C1122" t="str">
            <v>Peru</v>
          </cell>
          <cell r="D1122" t="str">
            <v>Movistar [Peru]</v>
          </cell>
          <cell r="E1122" t="str">
            <v>ADSL</v>
          </cell>
          <cell r="F1122" t="str">
            <v>Speedy Movistar</v>
          </cell>
          <cell r="H1122">
            <v>200</v>
          </cell>
          <cell r="I1122" t="str">
            <v>Kbps</v>
          </cell>
          <cell r="J1122">
            <v>0.2</v>
          </cell>
          <cell r="P1122" t="str">
            <v>PEN</v>
          </cell>
          <cell r="Q1122">
            <v>199</v>
          </cell>
          <cell r="R1122">
            <v>0</v>
          </cell>
          <cell r="S1122">
            <v>109</v>
          </cell>
          <cell r="W1122" t="str">
            <v>No</v>
          </cell>
          <cell r="X1122" t="str">
            <v>No</v>
          </cell>
          <cell r="Y1122" t="str">
            <v>No</v>
          </cell>
          <cell r="AA1122" t="str">
            <v>?</v>
          </cell>
          <cell r="AC1122">
            <v>2.78</v>
          </cell>
          <cell r="AD1122">
            <v>39.21</v>
          </cell>
          <cell r="AE1122">
            <v>1.51971070835047</v>
          </cell>
          <cell r="AF1122">
            <v>1.666528504</v>
          </cell>
        </row>
        <row r="1123">
          <cell r="C1123" t="str">
            <v>Peru</v>
          </cell>
          <cell r="D1123" t="str">
            <v>Movistar [Peru]</v>
          </cell>
          <cell r="E1123" t="str">
            <v>ADSL</v>
          </cell>
          <cell r="F1123" t="str">
            <v>Speedy Movistar</v>
          </cell>
          <cell r="H1123">
            <v>1</v>
          </cell>
          <cell r="I1123" t="str">
            <v>Mbps</v>
          </cell>
          <cell r="J1123">
            <v>1</v>
          </cell>
          <cell r="P1123" t="str">
            <v>PEN</v>
          </cell>
          <cell r="Q1123">
            <v>199</v>
          </cell>
          <cell r="R1123">
            <v>0</v>
          </cell>
          <cell r="S1123">
            <v>84</v>
          </cell>
          <cell r="W1123" t="str">
            <v>No</v>
          </cell>
          <cell r="X1123" t="str">
            <v>No</v>
          </cell>
          <cell r="Y1123" t="str">
            <v>No</v>
          </cell>
          <cell r="AA1123" t="str">
            <v>?</v>
          </cell>
          <cell r="AC1123">
            <v>2.78</v>
          </cell>
          <cell r="AD1123">
            <v>30.22</v>
          </cell>
          <cell r="AE1123">
            <v>1.51971070835047</v>
          </cell>
          <cell r="AF1123">
            <v>1.666528504</v>
          </cell>
        </row>
        <row r="1124">
          <cell r="C1124" t="str">
            <v>Peru</v>
          </cell>
          <cell r="D1124" t="str">
            <v>Movistar [Peru]</v>
          </cell>
          <cell r="E1124" t="str">
            <v>ADSL</v>
          </cell>
          <cell r="F1124" t="str">
            <v>Speedy Movistar</v>
          </cell>
          <cell r="H1124">
            <v>4</v>
          </cell>
          <cell r="I1124" t="str">
            <v>Mbps</v>
          </cell>
          <cell r="J1124">
            <v>4</v>
          </cell>
          <cell r="P1124" t="str">
            <v>PEN</v>
          </cell>
          <cell r="Q1124">
            <v>199</v>
          </cell>
          <cell r="R1124">
            <v>0</v>
          </cell>
          <cell r="S1124">
            <v>119</v>
          </cell>
          <cell r="W1124" t="str">
            <v>No</v>
          </cell>
          <cell r="X1124" t="str">
            <v>No</v>
          </cell>
          <cell r="Y1124" t="str">
            <v>No</v>
          </cell>
          <cell r="AA1124" t="str">
            <v>?</v>
          </cell>
          <cell r="AC1124">
            <v>2.78</v>
          </cell>
          <cell r="AD1124">
            <v>42.81</v>
          </cell>
          <cell r="AE1124">
            <v>1.51971070835047</v>
          </cell>
          <cell r="AF1124">
            <v>1.666528504</v>
          </cell>
        </row>
        <row r="1125">
          <cell r="C1125" t="str">
            <v>Peru</v>
          </cell>
          <cell r="D1125" t="str">
            <v>Telmex/Claro [Peru]</v>
          </cell>
          <cell r="E1125" t="str">
            <v>Cable</v>
          </cell>
          <cell r="F1125" t="str">
            <v>400 Kbps Internet</v>
          </cell>
          <cell r="G1125" t="str">
            <v>Up to</v>
          </cell>
          <cell r="H1125">
            <v>400</v>
          </cell>
          <cell r="I1125" t="str">
            <v>Kbps</v>
          </cell>
          <cell r="J1125">
            <v>0.4</v>
          </cell>
          <cell r="M1125" t="str">
            <v>Unlimited</v>
          </cell>
          <cell r="P1125" t="str">
            <v>PEN</v>
          </cell>
          <cell r="Q1125">
            <v>0</v>
          </cell>
          <cell r="R1125" t="str">
            <v>?</v>
          </cell>
          <cell r="S1125">
            <v>39</v>
          </cell>
          <cell r="W1125" t="str">
            <v>No</v>
          </cell>
          <cell r="X1125" t="str">
            <v>No</v>
          </cell>
          <cell r="Y1125" t="str">
            <v>No</v>
          </cell>
          <cell r="AA1125" t="str">
            <v>Yes</v>
          </cell>
          <cell r="AB1125">
            <v>0.18</v>
          </cell>
          <cell r="AC1125">
            <v>2.78</v>
          </cell>
          <cell r="AD1125">
            <v>14.03</v>
          </cell>
          <cell r="AE1125">
            <v>1.51971070835047</v>
          </cell>
          <cell r="AF1125">
            <v>1.666528504</v>
          </cell>
        </row>
        <row r="1126">
          <cell r="C1126" t="str">
            <v>Peru</v>
          </cell>
          <cell r="D1126" t="str">
            <v>Telmex/Claro [Peru]</v>
          </cell>
          <cell r="E1126" t="str">
            <v>Cable</v>
          </cell>
          <cell r="F1126" t="str">
            <v>600 Kbps Internet</v>
          </cell>
          <cell r="G1126" t="str">
            <v>Up to</v>
          </cell>
          <cell r="H1126">
            <v>600</v>
          </cell>
          <cell r="I1126" t="str">
            <v>Kbps</v>
          </cell>
          <cell r="J1126">
            <v>0.6</v>
          </cell>
          <cell r="M1126" t="str">
            <v>Unlimited</v>
          </cell>
          <cell r="P1126" t="str">
            <v>PEN</v>
          </cell>
          <cell r="Q1126">
            <v>0</v>
          </cell>
          <cell r="R1126" t="str">
            <v>?</v>
          </cell>
          <cell r="S1126">
            <v>54</v>
          </cell>
          <cell r="W1126" t="str">
            <v>No</v>
          </cell>
          <cell r="X1126" t="str">
            <v>No</v>
          </cell>
          <cell r="Y1126" t="str">
            <v>No</v>
          </cell>
          <cell r="AA1126" t="str">
            <v>Yes</v>
          </cell>
          <cell r="AB1126">
            <v>0.18</v>
          </cell>
          <cell r="AC1126">
            <v>2.78</v>
          </cell>
          <cell r="AD1126">
            <v>19.420000000000002</v>
          </cell>
          <cell r="AE1126">
            <v>1.51971070835047</v>
          </cell>
          <cell r="AF1126">
            <v>1.666528504</v>
          </cell>
        </row>
        <row r="1127">
          <cell r="C1127" t="str">
            <v>Peru</v>
          </cell>
          <cell r="D1127" t="str">
            <v>Telmex/Claro [Peru]</v>
          </cell>
          <cell r="E1127" t="str">
            <v>Cable</v>
          </cell>
          <cell r="F1127" t="str">
            <v>1000 Kbps Internet</v>
          </cell>
          <cell r="G1127" t="str">
            <v>Up to</v>
          </cell>
          <cell r="H1127">
            <v>1000</v>
          </cell>
          <cell r="I1127" t="str">
            <v>Kbps</v>
          </cell>
          <cell r="J1127">
            <v>1</v>
          </cell>
          <cell r="M1127" t="str">
            <v>Unlimited</v>
          </cell>
          <cell r="P1127" t="str">
            <v>PEN</v>
          </cell>
          <cell r="Q1127">
            <v>0</v>
          </cell>
          <cell r="R1127">
            <v>0</v>
          </cell>
          <cell r="S1127">
            <v>80</v>
          </cell>
          <cell r="W1127" t="str">
            <v>No</v>
          </cell>
          <cell r="X1127" t="str">
            <v>No</v>
          </cell>
          <cell r="Y1127" t="str">
            <v>No</v>
          </cell>
          <cell r="AA1127" t="str">
            <v>Yes</v>
          </cell>
          <cell r="AB1127">
            <v>0.18</v>
          </cell>
          <cell r="AC1127">
            <v>2.78</v>
          </cell>
          <cell r="AD1127">
            <v>28.78</v>
          </cell>
          <cell r="AE1127">
            <v>1.51971070835047</v>
          </cell>
          <cell r="AF1127">
            <v>1.666528504</v>
          </cell>
        </row>
        <row r="1128">
          <cell r="C1128" t="str">
            <v>Peru</v>
          </cell>
          <cell r="D1128" t="str">
            <v>Telmex/Claro [Peru]</v>
          </cell>
          <cell r="E1128" t="str">
            <v>Cable</v>
          </cell>
          <cell r="F1128" t="str">
            <v>2000 Kbps Internet</v>
          </cell>
          <cell r="G1128" t="str">
            <v>Up to</v>
          </cell>
          <cell r="H1128">
            <v>2000</v>
          </cell>
          <cell r="I1128" t="str">
            <v>Kbps</v>
          </cell>
          <cell r="J1128">
            <v>2</v>
          </cell>
          <cell r="M1128" t="str">
            <v>Unlimited</v>
          </cell>
          <cell r="P1128" t="str">
            <v>PEN</v>
          </cell>
          <cell r="Q1128">
            <v>0</v>
          </cell>
          <cell r="R1128">
            <v>0</v>
          </cell>
          <cell r="S1128">
            <v>115</v>
          </cell>
          <cell r="W1128" t="str">
            <v>No</v>
          </cell>
          <cell r="X1128" t="str">
            <v>No</v>
          </cell>
          <cell r="Y1128" t="str">
            <v>No</v>
          </cell>
          <cell r="AA1128" t="str">
            <v>Yes</v>
          </cell>
          <cell r="AB1128">
            <v>0.18</v>
          </cell>
          <cell r="AC1128">
            <v>2.78</v>
          </cell>
          <cell r="AD1128">
            <v>41.37</v>
          </cell>
          <cell r="AE1128">
            <v>1.51971070835047</v>
          </cell>
          <cell r="AF1128">
            <v>1.666528504</v>
          </cell>
        </row>
        <row r="1129">
          <cell r="C1129" t="str">
            <v>Peru</v>
          </cell>
          <cell r="D1129" t="str">
            <v>Telmex/Claro [Peru]</v>
          </cell>
          <cell r="E1129" t="str">
            <v>Cable</v>
          </cell>
          <cell r="F1129" t="str">
            <v>3000 Kbps Internet</v>
          </cell>
          <cell r="G1129" t="str">
            <v>Up to</v>
          </cell>
          <cell r="H1129">
            <v>3000</v>
          </cell>
          <cell r="I1129" t="str">
            <v>Kbps</v>
          </cell>
          <cell r="J1129">
            <v>3</v>
          </cell>
          <cell r="M1129" t="str">
            <v>Unlimited</v>
          </cell>
          <cell r="P1129" t="str">
            <v>PEN</v>
          </cell>
          <cell r="Q1129">
            <v>0</v>
          </cell>
          <cell r="R1129">
            <v>0</v>
          </cell>
          <cell r="S1129">
            <v>125</v>
          </cell>
          <cell r="W1129" t="str">
            <v>No</v>
          </cell>
          <cell r="X1129" t="str">
            <v>No</v>
          </cell>
          <cell r="Y1129" t="str">
            <v>No</v>
          </cell>
          <cell r="AA1129" t="str">
            <v>Yes</v>
          </cell>
          <cell r="AB1129">
            <v>0.18</v>
          </cell>
          <cell r="AC1129">
            <v>2.78</v>
          </cell>
          <cell r="AD1129">
            <v>44.96</v>
          </cell>
          <cell r="AE1129">
            <v>1.51971070835047</v>
          </cell>
          <cell r="AF1129">
            <v>1.666528504</v>
          </cell>
        </row>
        <row r="1130">
          <cell r="C1130" t="str">
            <v>Peru</v>
          </cell>
          <cell r="D1130" t="str">
            <v>Telmex/Claro [Peru]</v>
          </cell>
          <cell r="E1130" t="str">
            <v>Cable</v>
          </cell>
          <cell r="F1130" t="str">
            <v>4000 Kbps Internet</v>
          </cell>
          <cell r="G1130" t="str">
            <v>Up to</v>
          </cell>
          <cell r="H1130">
            <v>4000</v>
          </cell>
          <cell r="I1130" t="str">
            <v>Kbps</v>
          </cell>
          <cell r="J1130">
            <v>4</v>
          </cell>
          <cell r="M1130" t="str">
            <v>Unlimited</v>
          </cell>
          <cell r="P1130" t="str">
            <v>PEN</v>
          </cell>
          <cell r="Q1130">
            <v>0</v>
          </cell>
          <cell r="R1130">
            <v>0</v>
          </cell>
          <cell r="S1130">
            <v>149</v>
          </cell>
          <cell r="W1130" t="str">
            <v>No</v>
          </cell>
          <cell r="X1130" t="str">
            <v>No</v>
          </cell>
          <cell r="Y1130" t="str">
            <v>No</v>
          </cell>
          <cell r="AA1130" t="str">
            <v>Yes</v>
          </cell>
          <cell r="AB1130">
            <v>0.18</v>
          </cell>
          <cell r="AC1130">
            <v>2.78</v>
          </cell>
          <cell r="AD1130">
            <v>53.6</v>
          </cell>
          <cell r="AE1130">
            <v>1.51971070835047</v>
          </cell>
          <cell r="AF1130">
            <v>1.666528504</v>
          </cell>
        </row>
        <row r="1131">
          <cell r="C1131" t="str">
            <v>Peru</v>
          </cell>
          <cell r="D1131" t="str">
            <v>Telmex/Claro [Peru]</v>
          </cell>
          <cell r="E1131" t="str">
            <v>Cable</v>
          </cell>
          <cell r="F1131" t="str">
            <v>6000 Kbps Internet</v>
          </cell>
          <cell r="G1131" t="str">
            <v>Up to</v>
          </cell>
          <cell r="H1131">
            <v>6000</v>
          </cell>
          <cell r="I1131" t="str">
            <v>Kbps</v>
          </cell>
          <cell r="J1131">
            <v>6</v>
          </cell>
          <cell r="M1131" t="str">
            <v>Unlimited</v>
          </cell>
          <cell r="P1131" t="str">
            <v>PEN</v>
          </cell>
          <cell r="Q1131">
            <v>0</v>
          </cell>
          <cell r="R1131">
            <v>0</v>
          </cell>
          <cell r="S1131">
            <v>210</v>
          </cell>
          <cell r="W1131" t="str">
            <v>No</v>
          </cell>
          <cell r="X1131" t="str">
            <v>No</v>
          </cell>
          <cell r="Y1131" t="str">
            <v>No</v>
          </cell>
          <cell r="AA1131" t="str">
            <v>Yes</v>
          </cell>
          <cell r="AB1131">
            <v>0.18</v>
          </cell>
          <cell r="AC1131">
            <v>2.78</v>
          </cell>
          <cell r="AD1131">
            <v>75.540000000000006</v>
          </cell>
          <cell r="AE1131">
            <v>1.51971070835047</v>
          </cell>
          <cell r="AF1131">
            <v>1.666528504</v>
          </cell>
        </row>
        <row r="1132">
          <cell r="C1132" t="str">
            <v>Peru</v>
          </cell>
          <cell r="D1132" t="str">
            <v>Telmex/Claro [Peru]</v>
          </cell>
          <cell r="E1132" t="str">
            <v>Cable</v>
          </cell>
          <cell r="F1132" t="str">
            <v>8000 Kbps Internet</v>
          </cell>
          <cell r="G1132" t="str">
            <v>Up to</v>
          </cell>
          <cell r="H1132">
            <v>8000</v>
          </cell>
          <cell r="I1132" t="str">
            <v>Kbps</v>
          </cell>
          <cell r="J1132">
            <v>8</v>
          </cell>
          <cell r="M1132" t="str">
            <v>Unlimited</v>
          </cell>
          <cell r="P1132" t="str">
            <v>PEN</v>
          </cell>
          <cell r="Q1132">
            <v>0</v>
          </cell>
          <cell r="R1132">
            <v>0</v>
          </cell>
          <cell r="S1132">
            <v>270</v>
          </cell>
          <cell r="W1132" t="str">
            <v>No</v>
          </cell>
          <cell r="X1132" t="str">
            <v>No</v>
          </cell>
          <cell r="Y1132" t="str">
            <v>No</v>
          </cell>
          <cell r="AA1132" t="str">
            <v>Yes</v>
          </cell>
          <cell r="AB1132">
            <v>0.18</v>
          </cell>
          <cell r="AC1132">
            <v>2.78</v>
          </cell>
          <cell r="AD1132">
            <v>97.12</v>
          </cell>
          <cell r="AE1132">
            <v>1.51971070835047</v>
          </cell>
          <cell r="AF1132">
            <v>1.666528504</v>
          </cell>
        </row>
        <row r="1133">
          <cell r="C1133" t="str">
            <v>Peru</v>
          </cell>
          <cell r="D1133" t="str">
            <v>Telmex/Claro [Peru]</v>
          </cell>
          <cell r="E1133" t="str">
            <v>Cable</v>
          </cell>
          <cell r="F1133" t="str">
            <v>10,000 Kbps Internet</v>
          </cell>
          <cell r="G1133" t="str">
            <v>Up to</v>
          </cell>
          <cell r="H1133">
            <v>10000</v>
          </cell>
          <cell r="I1133" t="str">
            <v>Kbps</v>
          </cell>
          <cell r="J1133">
            <v>10</v>
          </cell>
          <cell r="M1133" t="str">
            <v>Unlimited</v>
          </cell>
          <cell r="P1133" t="str">
            <v>PEN</v>
          </cell>
          <cell r="Q1133">
            <v>0</v>
          </cell>
          <cell r="R1133">
            <v>0</v>
          </cell>
          <cell r="S1133">
            <v>330</v>
          </cell>
          <cell r="W1133" t="str">
            <v>No</v>
          </cell>
          <cell r="X1133" t="str">
            <v>No</v>
          </cell>
          <cell r="Y1133" t="str">
            <v>No</v>
          </cell>
          <cell r="AA1133" t="str">
            <v>Yes</v>
          </cell>
          <cell r="AB1133">
            <v>0.18</v>
          </cell>
          <cell r="AC1133">
            <v>2.78</v>
          </cell>
          <cell r="AD1133">
            <v>118.71</v>
          </cell>
          <cell r="AE1133">
            <v>1.51971070835047</v>
          </cell>
          <cell r="AF1133">
            <v>1.666528504</v>
          </cell>
        </row>
        <row r="1134">
          <cell r="C1134" t="str">
            <v>Peru</v>
          </cell>
          <cell r="D1134" t="str">
            <v>Telmex/Claro [Peru]</v>
          </cell>
          <cell r="E1134" t="str">
            <v>Cable</v>
          </cell>
          <cell r="F1134" t="str">
            <v>20,000 Kbps Internet</v>
          </cell>
          <cell r="G1134" t="str">
            <v>Up to</v>
          </cell>
          <cell r="H1134">
            <v>20000</v>
          </cell>
          <cell r="I1134" t="str">
            <v>Kbps</v>
          </cell>
          <cell r="J1134">
            <v>20</v>
          </cell>
          <cell r="M1134" t="str">
            <v>Unlimited</v>
          </cell>
          <cell r="P1134" t="str">
            <v>PEN</v>
          </cell>
          <cell r="Q1134">
            <v>0</v>
          </cell>
          <cell r="R1134">
            <v>0</v>
          </cell>
          <cell r="S1134">
            <v>415</v>
          </cell>
          <cell r="W1134" t="str">
            <v>No</v>
          </cell>
          <cell r="X1134" t="str">
            <v>No</v>
          </cell>
          <cell r="Y1134" t="str">
            <v>No</v>
          </cell>
          <cell r="AA1134" t="str">
            <v>Yes</v>
          </cell>
          <cell r="AB1134">
            <v>0.18</v>
          </cell>
          <cell r="AC1134">
            <v>2.78</v>
          </cell>
          <cell r="AD1134">
            <v>149.28</v>
          </cell>
          <cell r="AE1134">
            <v>1.51971070835047</v>
          </cell>
          <cell r="AF1134">
            <v>1.666528504</v>
          </cell>
        </row>
        <row r="1135">
          <cell r="C1135" t="str">
            <v>Peru</v>
          </cell>
          <cell r="D1135" t="str">
            <v>Telmex/Claro [Peru]</v>
          </cell>
          <cell r="E1135" t="str">
            <v>Cable</v>
          </cell>
          <cell r="F1135" t="str">
            <v>35000 Kbps Internet</v>
          </cell>
          <cell r="G1135" t="str">
            <v>Up to</v>
          </cell>
          <cell r="H1135">
            <v>35000</v>
          </cell>
          <cell r="I1135" t="str">
            <v>Kbps</v>
          </cell>
          <cell r="J1135">
            <v>35</v>
          </cell>
          <cell r="M1135" t="str">
            <v>Unlimited</v>
          </cell>
          <cell r="P1135" t="str">
            <v>PEN</v>
          </cell>
          <cell r="Q1135">
            <v>0</v>
          </cell>
          <cell r="R1135">
            <v>0</v>
          </cell>
          <cell r="S1135">
            <v>495</v>
          </cell>
          <cell r="W1135" t="str">
            <v>No</v>
          </cell>
          <cell r="X1135" t="str">
            <v>No</v>
          </cell>
          <cell r="Y1135" t="str">
            <v>No</v>
          </cell>
          <cell r="AA1135" t="str">
            <v>Yes</v>
          </cell>
          <cell r="AB1135">
            <v>0.18</v>
          </cell>
          <cell r="AC1135">
            <v>2.78</v>
          </cell>
          <cell r="AD1135">
            <v>178.06</v>
          </cell>
          <cell r="AE1135">
            <v>1.51971070835047</v>
          </cell>
          <cell r="AF1135">
            <v>1.666528504</v>
          </cell>
        </row>
        <row r="1136">
          <cell r="C1136" t="str">
            <v>Peru</v>
          </cell>
          <cell r="D1136" t="str">
            <v>Telmex/Claro [Peru]</v>
          </cell>
          <cell r="E1136" t="str">
            <v>Cable</v>
          </cell>
          <cell r="F1136" t="str">
            <v>45000 Kbps Internet</v>
          </cell>
          <cell r="G1136" t="str">
            <v>Up to</v>
          </cell>
          <cell r="H1136">
            <v>45000</v>
          </cell>
          <cell r="I1136" t="str">
            <v>Kbps</v>
          </cell>
          <cell r="J1136">
            <v>45</v>
          </cell>
          <cell r="M1136" t="str">
            <v>Unlimited</v>
          </cell>
          <cell r="P1136" t="str">
            <v>PEN</v>
          </cell>
          <cell r="Q1136">
            <v>0</v>
          </cell>
          <cell r="R1136">
            <v>0</v>
          </cell>
          <cell r="S1136">
            <v>565</v>
          </cell>
          <cell r="W1136" t="str">
            <v>No</v>
          </cell>
          <cell r="X1136" t="str">
            <v>No</v>
          </cell>
          <cell r="Y1136" t="str">
            <v>No</v>
          </cell>
          <cell r="AA1136" t="str">
            <v>Yes</v>
          </cell>
          <cell r="AB1136">
            <v>0.18</v>
          </cell>
          <cell r="AC1136">
            <v>2.78</v>
          </cell>
          <cell r="AD1136">
            <v>203.24</v>
          </cell>
          <cell r="AE1136">
            <v>1.51971070835047</v>
          </cell>
          <cell r="AF1136">
            <v>1.666528504</v>
          </cell>
        </row>
        <row r="1137">
          <cell r="C1137" t="str">
            <v>Peru</v>
          </cell>
          <cell r="D1137" t="str">
            <v>Telmex/Claro [Peru]</v>
          </cell>
          <cell r="E1137" t="str">
            <v>Cable</v>
          </cell>
          <cell r="F1137" t="str">
            <v>45000 Kbps Internet</v>
          </cell>
          <cell r="G1137" t="str">
            <v>Up to</v>
          </cell>
          <cell r="H1137">
            <v>60000</v>
          </cell>
          <cell r="I1137" t="str">
            <v>Kbps</v>
          </cell>
          <cell r="J1137">
            <v>60</v>
          </cell>
          <cell r="M1137" t="str">
            <v>Unlimited</v>
          </cell>
          <cell r="P1137" t="str">
            <v>PEN</v>
          </cell>
          <cell r="Q1137">
            <v>0</v>
          </cell>
          <cell r="R1137">
            <v>0</v>
          </cell>
          <cell r="S1137">
            <v>645</v>
          </cell>
          <cell r="W1137" t="str">
            <v>No</v>
          </cell>
          <cell r="X1137" t="str">
            <v>No</v>
          </cell>
          <cell r="Y1137" t="str">
            <v>No</v>
          </cell>
          <cell r="AA1137" t="str">
            <v>Yes</v>
          </cell>
          <cell r="AB1137">
            <v>0.18</v>
          </cell>
          <cell r="AC1137">
            <v>2.78</v>
          </cell>
          <cell r="AD1137">
            <v>232.01</v>
          </cell>
          <cell r="AE1137">
            <v>1.51971070835047</v>
          </cell>
          <cell r="AF1137">
            <v>1.666528504</v>
          </cell>
        </row>
        <row r="1138">
          <cell r="C1138" t="str">
            <v>Philippines</v>
          </cell>
          <cell r="D1138" t="str">
            <v>Bayantel [Philippines]</v>
          </cell>
          <cell r="E1138" t="str">
            <v>ADSL</v>
          </cell>
          <cell r="F1138" t="str">
            <v>bayanDSL</v>
          </cell>
          <cell r="G1138" t="str">
            <v>Up to</v>
          </cell>
          <cell r="H1138">
            <v>1</v>
          </cell>
          <cell r="I1138" t="str">
            <v>Mbps</v>
          </cell>
          <cell r="J1138">
            <v>1</v>
          </cell>
          <cell r="M1138" t="str">
            <v>Unlimited</v>
          </cell>
          <cell r="P1138" t="str">
            <v>PHP</v>
          </cell>
          <cell r="Q1138">
            <v>499</v>
          </cell>
          <cell r="R1138">
            <v>0</v>
          </cell>
          <cell r="S1138">
            <v>999</v>
          </cell>
          <cell r="W1138" t="str">
            <v>No</v>
          </cell>
          <cell r="X1138" t="str">
            <v>No</v>
          </cell>
          <cell r="Y1138" t="str">
            <v>No</v>
          </cell>
          <cell r="AA1138" t="str">
            <v>?</v>
          </cell>
          <cell r="AC1138">
            <v>43.49</v>
          </cell>
          <cell r="AD1138">
            <v>22.97</v>
          </cell>
          <cell r="AE1138">
            <v>17.880673780261102</v>
          </cell>
          <cell r="AF1138">
            <v>25.179494349999999</v>
          </cell>
        </row>
        <row r="1139">
          <cell r="C1139" t="str">
            <v>Philippines</v>
          </cell>
          <cell r="D1139" t="str">
            <v>Bayantel [Philippines]</v>
          </cell>
          <cell r="E1139" t="str">
            <v>ADSL</v>
          </cell>
          <cell r="F1139" t="str">
            <v>bayanDSL</v>
          </cell>
          <cell r="G1139" t="str">
            <v>Up to</v>
          </cell>
          <cell r="H1139">
            <v>2</v>
          </cell>
          <cell r="I1139" t="str">
            <v>Mbps</v>
          </cell>
          <cell r="J1139">
            <v>2</v>
          </cell>
          <cell r="M1139" t="str">
            <v>Unlimited</v>
          </cell>
          <cell r="P1139" t="str">
            <v>PHP</v>
          </cell>
          <cell r="Q1139">
            <v>499</v>
          </cell>
          <cell r="R1139">
            <v>0</v>
          </cell>
          <cell r="S1139">
            <v>1099</v>
          </cell>
          <cell r="W1139" t="str">
            <v>No</v>
          </cell>
          <cell r="X1139" t="str">
            <v>No</v>
          </cell>
          <cell r="Y1139" t="str">
            <v>No</v>
          </cell>
          <cell r="AA1139" t="str">
            <v>?</v>
          </cell>
          <cell r="AC1139">
            <v>43.49</v>
          </cell>
          <cell r="AD1139">
            <v>25.27</v>
          </cell>
          <cell r="AE1139">
            <v>17.880673780261102</v>
          </cell>
          <cell r="AF1139">
            <v>25.179494349999999</v>
          </cell>
        </row>
        <row r="1140">
          <cell r="C1140" t="str">
            <v>Philippines</v>
          </cell>
          <cell r="D1140" t="str">
            <v>Bayantel [Philippines]</v>
          </cell>
          <cell r="E1140" t="str">
            <v>ADSL</v>
          </cell>
          <cell r="F1140" t="str">
            <v>bayanDSL</v>
          </cell>
          <cell r="G1140" t="str">
            <v>Up to</v>
          </cell>
          <cell r="H1140">
            <v>3</v>
          </cell>
          <cell r="I1140" t="str">
            <v>Mbps</v>
          </cell>
          <cell r="J1140">
            <v>3</v>
          </cell>
          <cell r="M1140" t="str">
            <v>Unlimited</v>
          </cell>
          <cell r="P1140" t="str">
            <v>PHP</v>
          </cell>
          <cell r="Q1140">
            <v>499</v>
          </cell>
          <cell r="R1140">
            <v>0</v>
          </cell>
          <cell r="S1140">
            <v>1299</v>
          </cell>
          <cell r="W1140" t="str">
            <v>No</v>
          </cell>
          <cell r="X1140" t="str">
            <v>No</v>
          </cell>
          <cell r="Y1140" t="str">
            <v>No</v>
          </cell>
          <cell r="AA1140" t="str">
            <v>?</v>
          </cell>
          <cell r="AC1140">
            <v>43.49</v>
          </cell>
          <cell r="AD1140">
            <v>29.87</v>
          </cell>
          <cell r="AE1140">
            <v>17.880673780261102</v>
          </cell>
          <cell r="AF1140">
            <v>25.179494349999999</v>
          </cell>
        </row>
        <row r="1141">
          <cell r="C1141" t="str">
            <v>Philippines</v>
          </cell>
          <cell r="D1141" t="str">
            <v>Bayantel [Philippines]</v>
          </cell>
          <cell r="E1141" t="str">
            <v>ADSL</v>
          </cell>
          <cell r="F1141" t="str">
            <v>bayanDSL</v>
          </cell>
          <cell r="G1141" t="str">
            <v>Up to</v>
          </cell>
          <cell r="H1141">
            <v>4</v>
          </cell>
          <cell r="I1141" t="str">
            <v>Mbps</v>
          </cell>
          <cell r="J1141">
            <v>4</v>
          </cell>
          <cell r="M1141" t="str">
            <v>Unlimited</v>
          </cell>
          <cell r="P1141" t="str">
            <v>PHP</v>
          </cell>
          <cell r="Q1141">
            <v>499</v>
          </cell>
          <cell r="R1141">
            <v>0</v>
          </cell>
          <cell r="S1141">
            <v>1699</v>
          </cell>
          <cell r="W1141" t="str">
            <v>No</v>
          </cell>
          <cell r="X1141" t="str">
            <v>No</v>
          </cell>
          <cell r="Y1141" t="str">
            <v>No</v>
          </cell>
          <cell r="AA1141" t="str">
            <v>?</v>
          </cell>
          <cell r="AC1141">
            <v>43.49</v>
          </cell>
          <cell r="AD1141">
            <v>39.07</v>
          </cell>
          <cell r="AE1141">
            <v>17.880673780261102</v>
          </cell>
          <cell r="AF1141">
            <v>25.179494349999999</v>
          </cell>
        </row>
        <row r="1142">
          <cell r="C1142" t="str">
            <v>Philippines</v>
          </cell>
          <cell r="D1142" t="str">
            <v>Bayantel [Philippines]</v>
          </cell>
          <cell r="E1142" t="str">
            <v>ADSL</v>
          </cell>
          <cell r="F1142" t="str">
            <v>bayanDSL</v>
          </cell>
          <cell r="G1142" t="str">
            <v>Up to</v>
          </cell>
          <cell r="H1142">
            <v>5</v>
          </cell>
          <cell r="I1142" t="str">
            <v>Mbps</v>
          </cell>
          <cell r="J1142">
            <v>5</v>
          </cell>
          <cell r="M1142" t="str">
            <v>Unlimited</v>
          </cell>
          <cell r="P1142" t="str">
            <v>PHP</v>
          </cell>
          <cell r="Q1142">
            <v>499</v>
          </cell>
          <cell r="R1142">
            <v>0</v>
          </cell>
          <cell r="S1142">
            <v>2099</v>
          </cell>
          <cell r="W1142" t="str">
            <v>No</v>
          </cell>
          <cell r="X1142" t="str">
            <v>No</v>
          </cell>
          <cell r="Y1142" t="str">
            <v>No</v>
          </cell>
          <cell r="AA1142" t="str">
            <v>?</v>
          </cell>
          <cell r="AC1142">
            <v>43.49</v>
          </cell>
          <cell r="AD1142">
            <v>48.26</v>
          </cell>
          <cell r="AE1142">
            <v>17.880673780261102</v>
          </cell>
          <cell r="AF1142">
            <v>25.179494349999999</v>
          </cell>
        </row>
        <row r="1143">
          <cell r="C1143" t="str">
            <v>Philippines</v>
          </cell>
          <cell r="D1143" t="str">
            <v>Bayantel [Philippines]</v>
          </cell>
          <cell r="E1143" t="str">
            <v>ADSL</v>
          </cell>
          <cell r="F1143" t="str">
            <v>bayanDSL</v>
          </cell>
          <cell r="G1143" t="str">
            <v>Up to</v>
          </cell>
          <cell r="H1143">
            <v>2</v>
          </cell>
          <cell r="I1143" t="str">
            <v>Mbps</v>
          </cell>
          <cell r="J1143">
            <v>2</v>
          </cell>
          <cell r="M1143" t="str">
            <v>Unlimited</v>
          </cell>
          <cell r="P1143" t="str">
            <v>PHP</v>
          </cell>
          <cell r="Q1143">
            <v>499</v>
          </cell>
          <cell r="R1143">
            <v>0</v>
          </cell>
          <cell r="S1143">
            <v>1299</v>
          </cell>
          <cell r="W1143" t="str">
            <v>No</v>
          </cell>
          <cell r="X1143" t="str">
            <v>No</v>
          </cell>
          <cell r="Y1143" t="str">
            <v>Yes</v>
          </cell>
          <cell r="AA1143" t="str">
            <v>?</v>
          </cell>
          <cell r="AC1143">
            <v>43.49</v>
          </cell>
          <cell r="AD1143">
            <v>29.87</v>
          </cell>
          <cell r="AE1143">
            <v>17.880673780261102</v>
          </cell>
          <cell r="AF1143">
            <v>25.179494349999999</v>
          </cell>
        </row>
        <row r="1144">
          <cell r="C1144" t="str">
            <v>Philippines</v>
          </cell>
          <cell r="D1144" t="str">
            <v>Bayantel [Philippines]</v>
          </cell>
          <cell r="E1144" t="str">
            <v>ADSL</v>
          </cell>
          <cell r="F1144" t="str">
            <v>bayanDSL</v>
          </cell>
          <cell r="G1144" t="str">
            <v>Up to</v>
          </cell>
          <cell r="H1144">
            <v>3</v>
          </cell>
          <cell r="I1144" t="str">
            <v>Mbps</v>
          </cell>
          <cell r="J1144">
            <v>3</v>
          </cell>
          <cell r="M1144" t="str">
            <v>Unlimited</v>
          </cell>
          <cell r="P1144" t="str">
            <v>PHP</v>
          </cell>
          <cell r="Q1144">
            <v>499</v>
          </cell>
          <cell r="R1144">
            <v>0</v>
          </cell>
          <cell r="S1144">
            <v>1499</v>
          </cell>
          <cell r="W1144" t="str">
            <v>No</v>
          </cell>
          <cell r="X1144" t="str">
            <v>No</v>
          </cell>
          <cell r="Y1144" t="str">
            <v>Yes</v>
          </cell>
          <cell r="AA1144" t="str">
            <v>?</v>
          </cell>
          <cell r="AC1144">
            <v>43.49</v>
          </cell>
          <cell r="AD1144">
            <v>34.47</v>
          </cell>
          <cell r="AE1144">
            <v>17.880673780261102</v>
          </cell>
          <cell r="AF1144">
            <v>25.179494349999999</v>
          </cell>
        </row>
        <row r="1145">
          <cell r="C1145" t="str">
            <v>Philippines</v>
          </cell>
          <cell r="D1145" t="str">
            <v>Bayantel [Philippines]</v>
          </cell>
          <cell r="E1145" t="str">
            <v>ADSL</v>
          </cell>
          <cell r="F1145" t="str">
            <v>bayanDSL</v>
          </cell>
          <cell r="G1145" t="str">
            <v>Up to</v>
          </cell>
          <cell r="H1145">
            <v>4</v>
          </cell>
          <cell r="I1145" t="str">
            <v>Mbps</v>
          </cell>
          <cell r="J1145">
            <v>4</v>
          </cell>
          <cell r="M1145" t="str">
            <v>Unlimited</v>
          </cell>
          <cell r="P1145" t="str">
            <v>PHP</v>
          </cell>
          <cell r="Q1145">
            <v>499</v>
          </cell>
          <cell r="R1145">
            <v>0</v>
          </cell>
          <cell r="S1145">
            <v>1999</v>
          </cell>
          <cell r="W1145" t="str">
            <v>No</v>
          </cell>
          <cell r="X1145" t="str">
            <v>No</v>
          </cell>
          <cell r="Y1145" t="str">
            <v>Yes</v>
          </cell>
          <cell r="AA1145" t="str">
            <v>?</v>
          </cell>
          <cell r="AC1145">
            <v>43.49</v>
          </cell>
          <cell r="AD1145">
            <v>45.96</v>
          </cell>
          <cell r="AE1145">
            <v>17.880673780261102</v>
          </cell>
          <cell r="AF1145">
            <v>25.179494349999999</v>
          </cell>
        </row>
        <row r="1146">
          <cell r="C1146" t="str">
            <v>Philippines</v>
          </cell>
          <cell r="D1146" t="str">
            <v>Bayantel [Philippines]</v>
          </cell>
          <cell r="E1146" t="str">
            <v>ADSL</v>
          </cell>
          <cell r="F1146" t="str">
            <v>bayanDSL</v>
          </cell>
          <cell r="G1146" t="str">
            <v>Up to</v>
          </cell>
          <cell r="H1146">
            <v>5</v>
          </cell>
          <cell r="I1146" t="str">
            <v>Mbps</v>
          </cell>
          <cell r="J1146">
            <v>5</v>
          </cell>
          <cell r="M1146" t="str">
            <v>Unlimited</v>
          </cell>
          <cell r="P1146" t="str">
            <v>PHP</v>
          </cell>
          <cell r="Q1146">
            <v>499</v>
          </cell>
          <cell r="R1146">
            <v>0</v>
          </cell>
          <cell r="S1146">
            <v>2399</v>
          </cell>
          <cell r="W1146" t="str">
            <v>No</v>
          </cell>
          <cell r="X1146" t="str">
            <v>No</v>
          </cell>
          <cell r="Y1146" t="str">
            <v>Yes</v>
          </cell>
          <cell r="AA1146" t="str">
            <v>?</v>
          </cell>
          <cell r="AC1146">
            <v>43.49</v>
          </cell>
          <cell r="AD1146">
            <v>55.16</v>
          </cell>
          <cell r="AE1146">
            <v>17.880673780261102</v>
          </cell>
          <cell r="AF1146">
            <v>25.179494349999999</v>
          </cell>
        </row>
        <row r="1147">
          <cell r="C1147" t="str">
            <v>Philippines</v>
          </cell>
          <cell r="D1147" t="str">
            <v>Globe [Philippines]</v>
          </cell>
          <cell r="E1147" t="str">
            <v>ADSL</v>
          </cell>
          <cell r="F1147" t="str">
            <v>Tattoo</v>
          </cell>
          <cell r="G1147" t="str">
            <v>Up to</v>
          </cell>
          <cell r="H1147">
            <v>1</v>
          </cell>
          <cell r="I1147" t="str">
            <v>Mbps</v>
          </cell>
          <cell r="J1147">
            <v>1</v>
          </cell>
          <cell r="M1147">
            <v>3</v>
          </cell>
          <cell r="N1147" t="str">
            <v>GB</v>
          </cell>
          <cell r="O1147">
            <v>3</v>
          </cell>
          <cell r="P1147" t="str">
            <v>PHP</v>
          </cell>
          <cell r="Q1147">
            <v>1000</v>
          </cell>
          <cell r="R1147">
            <v>0</v>
          </cell>
          <cell r="S1147">
            <v>799</v>
          </cell>
          <cell r="V1147">
            <v>12</v>
          </cell>
          <cell r="W1147" t="str">
            <v>No</v>
          </cell>
          <cell r="X1147" t="str">
            <v>No</v>
          </cell>
          <cell r="Y1147" t="str">
            <v>Yes</v>
          </cell>
          <cell r="AA1147" t="str">
            <v>?</v>
          </cell>
          <cell r="AC1147">
            <v>43.49</v>
          </cell>
          <cell r="AD1147">
            <v>18.37</v>
          </cell>
          <cell r="AE1147">
            <v>17.880673780261102</v>
          </cell>
          <cell r="AF1147">
            <v>25.179494349999999</v>
          </cell>
        </row>
        <row r="1148">
          <cell r="C1148" t="str">
            <v>Philippines</v>
          </cell>
          <cell r="D1148" t="str">
            <v>Globe [Philippines]</v>
          </cell>
          <cell r="E1148" t="str">
            <v>ADSL</v>
          </cell>
          <cell r="F1148" t="str">
            <v>Tattoo</v>
          </cell>
          <cell r="G1148" t="str">
            <v>Up to</v>
          </cell>
          <cell r="H1148">
            <v>3</v>
          </cell>
          <cell r="I1148" t="str">
            <v>Mbps</v>
          </cell>
          <cell r="J1148">
            <v>3</v>
          </cell>
          <cell r="M1148" t="str">
            <v>Unlimited</v>
          </cell>
          <cell r="P1148" t="str">
            <v>PHP</v>
          </cell>
          <cell r="Q1148">
            <v>1000</v>
          </cell>
          <cell r="R1148">
            <v>0</v>
          </cell>
          <cell r="S1148">
            <v>999</v>
          </cell>
          <cell r="V1148">
            <v>24</v>
          </cell>
          <cell r="W1148" t="str">
            <v>No</v>
          </cell>
          <cell r="X1148" t="str">
            <v>No</v>
          </cell>
          <cell r="Y1148" t="str">
            <v>No</v>
          </cell>
          <cell r="AA1148" t="str">
            <v>?</v>
          </cell>
          <cell r="AC1148">
            <v>43.49</v>
          </cell>
          <cell r="AD1148">
            <v>22.97</v>
          </cell>
          <cell r="AE1148">
            <v>17.880673780261102</v>
          </cell>
          <cell r="AF1148">
            <v>25.179494349999999</v>
          </cell>
        </row>
        <row r="1149">
          <cell r="C1149" t="str">
            <v>Philippines</v>
          </cell>
          <cell r="D1149" t="str">
            <v>Globe [Philippines]</v>
          </cell>
          <cell r="E1149" t="str">
            <v>ADSL</v>
          </cell>
          <cell r="F1149" t="str">
            <v>Tattoo</v>
          </cell>
          <cell r="G1149" t="str">
            <v>Up to</v>
          </cell>
          <cell r="H1149">
            <v>5</v>
          </cell>
          <cell r="I1149" t="str">
            <v>Mbps</v>
          </cell>
          <cell r="J1149">
            <v>5</v>
          </cell>
          <cell r="M1149" t="str">
            <v>Unlimited</v>
          </cell>
          <cell r="P1149" t="str">
            <v>PHP</v>
          </cell>
          <cell r="Q1149">
            <v>1000</v>
          </cell>
          <cell r="R1149">
            <v>0</v>
          </cell>
          <cell r="S1149">
            <v>1999</v>
          </cell>
          <cell r="V1149">
            <v>24</v>
          </cell>
          <cell r="W1149" t="str">
            <v>No</v>
          </cell>
          <cell r="X1149" t="str">
            <v>No</v>
          </cell>
          <cell r="Y1149" t="str">
            <v>No</v>
          </cell>
          <cell r="AA1149" t="str">
            <v>?</v>
          </cell>
          <cell r="AC1149">
            <v>43.49</v>
          </cell>
          <cell r="AD1149">
            <v>45.96</v>
          </cell>
          <cell r="AE1149">
            <v>17.880673780261102</v>
          </cell>
          <cell r="AF1149">
            <v>25.179494349999999</v>
          </cell>
        </row>
        <row r="1150">
          <cell r="C1150" t="str">
            <v>Philippines</v>
          </cell>
          <cell r="D1150" t="str">
            <v>Globe [Philippines]</v>
          </cell>
          <cell r="E1150" t="str">
            <v>ADSL</v>
          </cell>
          <cell r="F1150" t="str">
            <v>Tattoo</v>
          </cell>
          <cell r="G1150" t="str">
            <v>Up to</v>
          </cell>
          <cell r="H1150">
            <v>2</v>
          </cell>
          <cell r="I1150" t="str">
            <v>Mbps</v>
          </cell>
          <cell r="J1150">
            <v>2</v>
          </cell>
          <cell r="M1150">
            <v>10</v>
          </cell>
          <cell r="N1150" t="str">
            <v>GB</v>
          </cell>
          <cell r="O1150">
            <v>10</v>
          </cell>
          <cell r="P1150" t="str">
            <v>PHP</v>
          </cell>
          <cell r="Q1150">
            <v>1000</v>
          </cell>
          <cell r="R1150">
            <v>0</v>
          </cell>
          <cell r="S1150">
            <v>1099</v>
          </cell>
          <cell r="V1150">
            <v>12</v>
          </cell>
          <cell r="W1150" t="str">
            <v>No</v>
          </cell>
          <cell r="X1150" t="str">
            <v>No</v>
          </cell>
          <cell r="Y1150" t="str">
            <v>Yes</v>
          </cell>
          <cell r="Z1150" t="str">
            <v>Free on-net calls</v>
          </cell>
          <cell r="AA1150" t="str">
            <v>?</v>
          </cell>
          <cell r="AC1150">
            <v>43.49</v>
          </cell>
          <cell r="AD1150">
            <v>25.27</v>
          </cell>
          <cell r="AE1150">
            <v>17.880673780261102</v>
          </cell>
          <cell r="AF1150">
            <v>25.179494349999999</v>
          </cell>
        </row>
        <row r="1151">
          <cell r="C1151" t="str">
            <v>Philippines</v>
          </cell>
          <cell r="D1151" t="str">
            <v>Globe [Philippines]</v>
          </cell>
          <cell r="E1151" t="str">
            <v>ADSL</v>
          </cell>
          <cell r="F1151" t="str">
            <v>Tattoo</v>
          </cell>
          <cell r="G1151" t="str">
            <v>Up to</v>
          </cell>
          <cell r="H1151">
            <v>3</v>
          </cell>
          <cell r="I1151" t="str">
            <v>Mbps</v>
          </cell>
          <cell r="J1151">
            <v>3</v>
          </cell>
          <cell r="M1151">
            <v>15</v>
          </cell>
          <cell r="N1151" t="str">
            <v>GB</v>
          </cell>
          <cell r="O1151">
            <v>15</v>
          </cell>
          <cell r="P1151" t="str">
            <v>PHP</v>
          </cell>
          <cell r="Q1151">
            <v>1000</v>
          </cell>
          <cell r="R1151">
            <v>0</v>
          </cell>
          <cell r="S1151">
            <v>1299</v>
          </cell>
          <cell r="V1151">
            <v>12</v>
          </cell>
          <cell r="W1151" t="str">
            <v>No</v>
          </cell>
          <cell r="X1151" t="str">
            <v>No</v>
          </cell>
          <cell r="Y1151" t="str">
            <v>Yes</v>
          </cell>
          <cell r="Z1151" t="str">
            <v>Free on-net calls</v>
          </cell>
          <cell r="AA1151" t="str">
            <v>?</v>
          </cell>
          <cell r="AC1151">
            <v>43.49</v>
          </cell>
          <cell r="AD1151">
            <v>29.87</v>
          </cell>
          <cell r="AE1151">
            <v>17.880673780261102</v>
          </cell>
          <cell r="AF1151">
            <v>25.179494349999999</v>
          </cell>
        </row>
        <row r="1152">
          <cell r="C1152" t="str">
            <v>Philippines</v>
          </cell>
          <cell r="D1152" t="str">
            <v>Globe [Philippines]</v>
          </cell>
          <cell r="E1152" t="str">
            <v>ADSL</v>
          </cell>
          <cell r="F1152" t="str">
            <v>Tattoo</v>
          </cell>
          <cell r="G1152" t="str">
            <v>Up to</v>
          </cell>
          <cell r="H1152">
            <v>1</v>
          </cell>
          <cell r="I1152" t="str">
            <v>Mbps</v>
          </cell>
          <cell r="J1152">
            <v>1</v>
          </cell>
          <cell r="M1152" t="str">
            <v>Unlimited</v>
          </cell>
          <cell r="P1152" t="str">
            <v>PHP</v>
          </cell>
          <cell r="Q1152">
            <v>1000</v>
          </cell>
          <cell r="R1152">
            <v>0</v>
          </cell>
          <cell r="S1152">
            <v>1099</v>
          </cell>
          <cell r="V1152">
            <v>12</v>
          </cell>
          <cell r="W1152" t="str">
            <v>No</v>
          </cell>
          <cell r="X1152" t="str">
            <v>No</v>
          </cell>
          <cell r="Y1152" t="str">
            <v>Yes</v>
          </cell>
          <cell r="Z1152" t="str">
            <v>Free on-net calls</v>
          </cell>
          <cell r="AA1152" t="str">
            <v>?</v>
          </cell>
          <cell r="AC1152">
            <v>43.49</v>
          </cell>
          <cell r="AD1152">
            <v>25.27</v>
          </cell>
          <cell r="AE1152">
            <v>17.880673780261102</v>
          </cell>
          <cell r="AF1152">
            <v>25.179494349999999</v>
          </cell>
        </row>
        <row r="1153">
          <cell r="C1153" t="str">
            <v>Philippines</v>
          </cell>
          <cell r="D1153" t="str">
            <v>Globe [Philippines]</v>
          </cell>
          <cell r="E1153" t="str">
            <v>ADSL</v>
          </cell>
          <cell r="F1153" t="str">
            <v>Tattoo</v>
          </cell>
          <cell r="G1153" t="str">
            <v>Up to</v>
          </cell>
          <cell r="H1153">
            <v>2</v>
          </cell>
          <cell r="I1153" t="str">
            <v>Mbps</v>
          </cell>
          <cell r="J1153">
            <v>2</v>
          </cell>
          <cell r="M1153" t="str">
            <v>Unlimited</v>
          </cell>
          <cell r="P1153" t="str">
            <v>PHP</v>
          </cell>
          <cell r="Q1153">
            <v>1000</v>
          </cell>
          <cell r="R1153">
            <v>0</v>
          </cell>
          <cell r="S1153">
            <v>1299</v>
          </cell>
          <cell r="V1153">
            <v>12</v>
          </cell>
          <cell r="W1153" t="str">
            <v>No</v>
          </cell>
          <cell r="X1153" t="str">
            <v>No</v>
          </cell>
          <cell r="Y1153" t="str">
            <v>Yes</v>
          </cell>
          <cell r="Z1153" t="str">
            <v>Free on-net calls</v>
          </cell>
          <cell r="AA1153" t="str">
            <v>?</v>
          </cell>
          <cell r="AC1153">
            <v>43.49</v>
          </cell>
          <cell r="AD1153">
            <v>29.87</v>
          </cell>
          <cell r="AE1153">
            <v>17.880673780261102</v>
          </cell>
          <cell r="AF1153">
            <v>25.179494349999999</v>
          </cell>
        </row>
        <row r="1154">
          <cell r="C1154" t="str">
            <v>Philippines</v>
          </cell>
          <cell r="D1154" t="str">
            <v>Globe [Philippines]</v>
          </cell>
          <cell r="E1154" t="str">
            <v>ADSL</v>
          </cell>
          <cell r="F1154" t="str">
            <v>Tattoo</v>
          </cell>
          <cell r="G1154" t="str">
            <v>Up to</v>
          </cell>
          <cell r="H1154">
            <v>3</v>
          </cell>
          <cell r="I1154" t="str">
            <v>Mbps</v>
          </cell>
          <cell r="J1154">
            <v>3</v>
          </cell>
          <cell r="M1154" t="str">
            <v>Unlimited</v>
          </cell>
          <cell r="P1154" t="str">
            <v>PHP</v>
          </cell>
          <cell r="Q1154">
            <v>1000</v>
          </cell>
          <cell r="R1154">
            <v>0</v>
          </cell>
          <cell r="S1154">
            <v>1599</v>
          </cell>
          <cell r="V1154">
            <v>12</v>
          </cell>
          <cell r="W1154" t="str">
            <v>No</v>
          </cell>
          <cell r="X1154" t="str">
            <v>No</v>
          </cell>
          <cell r="Y1154" t="str">
            <v>Yes</v>
          </cell>
          <cell r="Z1154" t="str">
            <v>Free on-net calls</v>
          </cell>
          <cell r="AA1154" t="str">
            <v>?</v>
          </cell>
          <cell r="AC1154">
            <v>43.49</v>
          </cell>
          <cell r="AD1154">
            <v>36.770000000000003</v>
          </cell>
          <cell r="AE1154">
            <v>17.880673780261102</v>
          </cell>
          <cell r="AF1154">
            <v>25.179494349999999</v>
          </cell>
        </row>
        <row r="1155">
          <cell r="C1155" t="str">
            <v>Philippines</v>
          </cell>
          <cell r="D1155" t="str">
            <v>Globe [Philippines]</v>
          </cell>
          <cell r="E1155" t="str">
            <v>ADSL</v>
          </cell>
          <cell r="F1155" t="str">
            <v>Tattoo</v>
          </cell>
          <cell r="G1155" t="str">
            <v>Up to</v>
          </cell>
          <cell r="H1155">
            <v>5</v>
          </cell>
          <cell r="I1155" t="str">
            <v>Mbps</v>
          </cell>
          <cell r="J1155">
            <v>5</v>
          </cell>
          <cell r="M1155" t="str">
            <v>Unlimited</v>
          </cell>
          <cell r="P1155" t="str">
            <v>PHP</v>
          </cell>
          <cell r="Q1155">
            <v>1000</v>
          </cell>
          <cell r="R1155">
            <v>0</v>
          </cell>
          <cell r="S1155">
            <v>2299</v>
          </cell>
          <cell r="V1155">
            <v>12</v>
          </cell>
          <cell r="W1155" t="str">
            <v>No</v>
          </cell>
          <cell r="X1155" t="str">
            <v>No</v>
          </cell>
          <cell r="Y1155" t="str">
            <v>Yes</v>
          </cell>
          <cell r="Z1155" t="str">
            <v>Free on-net calls</v>
          </cell>
          <cell r="AA1155" t="str">
            <v>?</v>
          </cell>
          <cell r="AC1155">
            <v>43.49</v>
          </cell>
          <cell r="AD1155">
            <v>52.86</v>
          </cell>
          <cell r="AE1155">
            <v>17.880673780261102</v>
          </cell>
          <cell r="AF1155">
            <v>25.179494349999999</v>
          </cell>
        </row>
        <row r="1156">
          <cell r="C1156" t="str">
            <v>Philippines</v>
          </cell>
          <cell r="D1156" t="str">
            <v>Globe [Philippines]</v>
          </cell>
          <cell r="E1156" t="str">
            <v>WiMAX</v>
          </cell>
          <cell r="F1156" t="str">
            <v>Tattoo</v>
          </cell>
          <cell r="G1156" t="str">
            <v>Up to</v>
          </cell>
          <cell r="H1156">
            <v>1</v>
          </cell>
          <cell r="I1156" t="str">
            <v>Mbps</v>
          </cell>
          <cell r="J1156">
            <v>1</v>
          </cell>
          <cell r="M1156">
            <v>3</v>
          </cell>
          <cell r="O1156">
            <v>3</v>
          </cell>
          <cell r="P1156" t="str">
            <v>PHP</v>
          </cell>
          <cell r="Q1156">
            <v>2200</v>
          </cell>
          <cell r="R1156">
            <v>0</v>
          </cell>
          <cell r="S1156">
            <v>799</v>
          </cell>
          <cell r="V1156">
            <v>12</v>
          </cell>
          <cell r="W1156" t="str">
            <v>No</v>
          </cell>
          <cell r="X1156" t="str">
            <v>No</v>
          </cell>
          <cell r="Y1156" t="str">
            <v>Yes</v>
          </cell>
          <cell r="Z1156" t="str">
            <v>Free on-net calls</v>
          </cell>
          <cell r="AA1156" t="str">
            <v>?</v>
          </cell>
          <cell r="AC1156">
            <v>43.49</v>
          </cell>
          <cell r="AD1156">
            <v>18.37</v>
          </cell>
          <cell r="AE1156">
            <v>17.880673780261102</v>
          </cell>
          <cell r="AF1156">
            <v>25.179494349999999</v>
          </cell>
        </row>
        <row r="1157">
          <cell r="C1157" t="str">
            <v>Philippines</v>
          </cell>
          <cell r="D1157" t="str">
            <v>Globe [Philippines]</v>
          </cell>
          <cell r="E1157" t="str">
            <v>WiMAX</v>
          </cell>
          <cell r="F1157" t="str">
            <v>Tattoo</v>
          </cell>
          <cell r="G1157" t="str">
            <v>Up to</v>
          </cell>
          <cell r="H1157">
            <v>1</v>
          </cell>
          <cell r="I1157" t="str">
            <v>Mbps</v>
          </cell>
          <cell r="J1157">
            <v>1</v>
          </cell>
          <cell r="M1157" t="str">
            <v>Unlimited</v>
          </cell>
          <cell r="P1157" t="str">
            <v>PHP</v>
          </cell>
          <cell r="Q1157">
            <v>1000</v>
          </cell>
          <cell r="R1157">
            <v>0</v>
          </cell>
          <cell r="S1157">
            <v>999</v>
          </cell>
          <cell r="V1157">
            <v>24</v>
          </cell>
          <cell r="W1157" t="str">
            <v>No</v>
          </cell>
          <cell r="X1157" t="str">
            <v>No</v>
          </cell>
          <cell r="Y1157" t="str">
            <v>No</v>
          </cell>
          <cell r="AA1157" t="str">
            <v>?</v>
          </cell>
          <cell r="AC1157">
            <v>43.49</v>
          </cell>
          <cell r="AD1157">
            <v>22.97</v>
          </cell>
          <cell r="AE1157">
            <v>17.880673780261102</v>
          </cell>
          <cell r="AF1157">
            <v>25.179494349999999</v>
          </cell>
        </row>
        <row r="1158">
          <cell r="C1158" t="str">
            <v>Philippines</v>
          </cell>
          <cell r="D1158" t="str">
            <v>Globe [Philippines]</v>
          </cell>
          <cell r="E1158" t="str">
            <v>WiMAX</v>
          </cell>
          <cell r="F1158" t="str">
            <v>Tattoo</v>
          </cell>
          <cell r="G1158" t="str">
            <v>Up to</v>
          </cell>
          <cell r="H1158">
            <v>2</v>
          </cell>
          <cell r="I1158" t="str">
            <v>Mbps</v>
          </cell>
          <cell r="J1158">
            <v>2</v>
          </cell>
          <cell r="M1158">
            <v>10</v>
          </cell>
          <cell r="O1158">
            <v>10</v>
          </cell>
          <cell r="P1158" t="str">
            <v>PHP</v>
          </cell>
          <cell r="Q1158">
            <v>2200</v>
          </cell>
          <cell r="R1158">
            <v>0</v>
          </cell>
          <cell r="S1158">
            <v>1099</v>
          </cell>
          <cell r="V1158">
            <v>12</v>
          </cell>
          <cell r="W1158" t="str">
            <v>No</v>
          </cell>
          <cell r="X1158" t="str">
            <v>No</v>
          </cell>
          <cell r="Y1158" t="str">
            <v>Yes</v>
          </cell>
          <cell r="Z1158" t="str">
            <v>Free on-net calls</v>
          </cell>
          <cell r="AA1158" t="str">
            <v>?</v>
          </cell>
          <cell r="AC1158">
            <v>43.49</v>
          </cell>
          <cell r="AD1158">
            <v>25.27</v>
          </cell>
          <cell r="AE1158">
            <v>17.880673780261102</v>
          </cell>
          <cell r="AF1158">
            <v>25.179494349999999</v>
          </cell>
        </row>
        <row r="1159">
          <cell r="C1159" t="str">
            <v>Philippines</v>
          </cell>
          <cell r="D1159" t="str">
            <v>Globe [Philippines]</v>
          </cell>
          <cell r="E1159" t="str">
            <v>WiMAX</v>
          </cell>
          <cell r="F1159" t="str">
            <v>Tattoo</v>
          </cell>
          <cell r="G1159" t="str">
            <v>Up to</v>
          </cell>
          <cell r="H1159">
            <v>1</v>
          </cell>
          <cell r="I1159" t="str">
            <v>Mbps</v>
          </cell>
          <cell r="J1159">
            <v>1</v>
          </cell>
          <cell r="M1159" t="str">
            <v>Unlimited</v>
          </cell>
          <cell r="P1159" t="str">
            <v>PHP</v>
          </cell>
          <cell r="Q1159">
            <v>2200</v>
          </cell>
          <cell r="R1159">
            <v>0</v>
          </cell>
          <cell r="S1159">
            <v>1099</v>
          </cell>
          <cell r="V1159">
            <v>12</v>
          </cell>
          <cell r="W1159" t="str">
            <v>No</v>
          </cell>
          <cell r="X1159" t="str">
            <v>No</v>
          </cell>
          <cell r="Y1159" t="str">
            <v>Yes</v>
          </cell>
          <cell r="Z1159" t="str">
            <v>Free on-net calls</v>
          </cell>
          <cell r="AA1159" t="str">
            <v>?</v>
          </cell>
          <cell r="AC1159">
            <v>43.49</v>
          </cell>
          <cell r="AD1159">
            <v>25.27</v>
          </cell>
          <cell r="AE1159">
            <v>17.880673780261102</v>
          </cell>
          <cell r="AF1159">
            <v>25.179494349999999</v>
          </cell>
        </row>
        <row r="1160">
          <cell r="C1160" t="str">
            <v>Philippines</v>
          </cell>
          <cell r="D1160" t="str">
            <v>Globe [Philippines]</v>
          </cell>
          <cell r="E1160" t="str">
            <v>LTE</v>
          </cell>
          <cell r="F1160" t="str">
            <v>Tattoo</v>
          </cell>
          <cell r="G1160" t="str">
            <v>Up to</v>
          </cell>
          <cell r="H1160">
            <v>2</v>
          </cell>
          <cell r="I1160" t="str">
            <v>Mbps</v>
          </cell>
          <cell r="J1160">
            <v>2</v>
          </cell>
          <cell r="M1160" t="str">
            <v>Unlimited</v>
          </cell>
          <cell r="P1160" t="str">
            <v>PHP</v>
          </cell>
          <cell r="Q1160">
            <v>2200</v>
          </cell>
          <cell r="R1160">
            <v>0</v>
          </cell>
          <cell r="S1160">
            <v>1299</v>
          </cell>
          <cell r="V1160">
            <v>12</v>
          </cell>
          <cell r="W1160" t="str">
            <v>No</v>
          </cell>
          <cell r="X1160" t="str">
            <v>No</v>
          </cell>
          <cell r="Y1160" t="str">
            <v>Yes</v>
          </cell>
          <cell r="Z1160" t="str">
            <v>Free on-net calls</v>
          </cell>
          <cell r="AA1160" t="str">
            <v>?</v>
          </cell>
          <cell r="AC1160">
            <v>43.49</v>
          </cell>
          <cell r="AD1160">
            <v>29.87</v>
          </cell>
          <cell r="AE1160">
            <v>17.880673780261102</v>
          </cell>
          <cell r="AF1160">
            <v>25.179494349999999</v>
          </cell>
        </row>
        <row r="1161">
          <cell r="C1161" t="str">
            <v>Philippines</v>
          </cell>
          <cell r="D1161" t="str">
            <v>Globe [Philippines]</v>
          </cell>
          <cell r="E1161" t="str">
            <v>LTE</v>
          </cell>
          <cell r="F1161" t="str">
            <v>Tattoo</v>
          </cell>
          <cell r="G1161" t="str">
            <v>Up to</v>
          </cell>
          <cell r="H1161">
            <v>3</v>
          </cell>
          <cell r="I1161" t="str">
            <v>Mbps</v>
          </cell>
          <cell r="J1161">
            <v>3</v>
          </cell>
          <cell r="M1161" t="str">
            <v>Unlimited</v>
          </cell>
          <cell r="P1161" t="str">
            <v>PHP</v>
          </cell>
          <cell r="Q1161">
            <v>2200</v>
          </cell>
          <cell r="R1161">
            <v>0</v>
          </cell>
          <cell r="S1161">
            <v>999</v>
          </cell>
          <cell r="V1161">
            <v>12</v>
          </cell>
          <cell r="W1161" t="str">
            <v>No</v>
          </cell>
          <cell r="X1161" t="str">
            <v>No</v>
          </cell>
          <cell r="Y1161" t="str">
            <v>No</v>
          </cell>
          <cell r="AA1161" t="str">
            <v>?</v>
          </cell>
          <cell r="AC1161">
            <v>43.49</v>
          </cell>
          <cell r="AD1161">
            <v>22.97</v>
          </cell>
          <cell r="AE1161">
            <v>17.880673780261102</v>
          </cell>
          <cell r="AF1161">
            <v>25.179494349999999</v>
          </cell>
        </row>
        <row r="1162">
          <cell r="C1162" t="str">
            <v>Philippines</v>
          </cell>
          <cell r="D1162" t="str">
            <v>Globe [Philippines]</v>
          </cell>
          <cell r="E1162" t="str">
            <v>LTE</v>
          </cell>
          <cell r="F1162" t="str">
            <v>Tattoo</v>
          </cell>
          <cell r="G1162" t="str">
            <v>Up to</v>
          </cell>
          <cell r="H1162">
            <v>5</v>
          </cell>
          <cell r="I1162" t="str">
            <v>Mbps</v>
          </cell>
          <cell r="J1162">
            <v>5</v>
          </cell>
          <cell r="M1162" t="str">
            <v>Unlimited</v>
          </cell>
          <cell r="P1162" t="str">
            <v>PHP</v>
          </cell>
          <cell r="Q1162">
            <v>1000</v>
          </cell>
          <cell r="R1162">
            <v>0</v>
          </cell>
          <cell r="S1162">
            <v>1999</v>
          </cell>
          <cell r="V1162">
            <v>12</v>
          </cell>
          <cell r="W1162" t="str">
            <v>No</v>
          </cell>
          <cell r="X1162" t="str">
            <v>No</v>
          </cell>
          <cell r="Y1162" t="str">
            <v>No</v>
          </cell>
          <cell r="AA1162" t="str">
            <v>?</v>
          </cell>
          <cell r="AC1162">
            <v>43.49</v>
          </cell>
          <cell r="AD1162">
            <v>45.96</v>
          </cell>
          <cell r="AE1162">
            <v>17.880673780261102</v>
          </cell>
          <cell r="AF1162">
            <v>25.179494349999999</v>
          </cell>
        </row>
        <row r="1163">
          <cell r="C1163" t="str">
            <v>Philippines</v>
          </cell>
          <cell r="D1163" t="str">
            <v>Globe [Philippines]</v>
          </cell>
          <cell r="E1163" t="str">
            <v>LTE</v>
          </cell>
          <cell r="F1163" t="str">
            <v>Tattoo</v>
          </cell>
          <cell r="G1163" t="str">
            <v>Up to</v>
          </cell>
          <cell r="H1163">
            <v>1</v>
          </cell>
          <cell r="I1163" t="str">
            <v>Mbps</v>
          </cell>
          <cell r="J1163">
            <v>1</v>
          </cell>
          <cell r="M1163" t="str">
            <v>Unlimited</v>
          </cell>
          <cell r="P1163" t="str">
            <v>PHP</v>
          </cell>
          <cell r="Q1163">
            <v>2200</v>
          </cell>
          <cell r="R1163">
            <v>0</v>
          </cell>
          <cell r="S1163">
            <v>1099</v>
          </cell>
          <cell r="V1163">
            <v>12</v>
          </cell>
          <cell r="W1163" t="str">
            <v>No</v>
          </cell>
          <cell r="X1163" t="str">
            <v>No</v>
          </cell>
          <cell r="Y1163" t="str">
            <v>Yes</v>
          </cell>
          <cell r="Z1163" t="str">
            <v>Free on-net calls</v>
          </cell>
          <cell r="AA1163" t="str">
            <v>?</v>
          </cell>
          <cell r="AC1163">
            <v>43.49</v>
          </cell>
          <cell r="AD1163">
            <v>25.27</v>
          </cell>
          <cell r="AE1163">
            <v>17.880673780261102</v>
          </cell>
          <cell r="AF1163">
            <v>25.179494349999999</v>
          </cell>
        </row>
        <row r="1164">
          <cell r="C1164" t="str">
            <v>Philippines</v>
          </cell>
          <cell r="D1164" t="str">
            <v>Globe [Philippines]</v>
          </cell>
          <cell r="E1164" t="str">
            <v>LTE</v>
          </cell>
          <cell r="F1164" t="str">
            <v>Tattoo</v>
          </cell>
          <cell r="G1164" t="str">
            <v>Up to</v>
          </cell>
          <cell r="H1164">
            <v>2</v>
          </cell>
          <cell r="I1164" t="str">
            <v>Mbps</v>
          </cell>
          <cell r="J1164">
            <v>2</v>
          </cell>
          <cell r="M1164" t="str">
            <v>Unlimited</v>
          </cell>
          <cell r="P1164" t="str">
            <v>PHP</v>
          </cell>
          <cell r="Q1164">
            <v>2200</v>
          </cell>
          <cell r="R1164">
            <v>0</v>
          </cell>
          <cell r="S1164">
            <v>1299</v>
          </cell>
          <cell r="V1164">
            <v>12</v>
          </cell>
          <cell r="W1164" t="str">
            <v>No</v>
          </cell>
          <cell r="X1164" t="str">
            <v>No</v>
          </cell>
          <cell r="Y1164" t="str">
            <v>Yes</v>
          </cell>
          <cell r="Z1164" t="str">
            <v>Free on-net calls</v>
          </cell>
          <cell r="AA1164" t="str">
            <v>?</v>
          </cell>
          <cell r="AC1164">
            <v>43.49</v>
          </cell>
          <cell r="AD1164">
            <v>29.87</v>
          </cell>
          <cell r="AE1164">
            <v>17.880673780261102</v>
          </cell>
          <cell r="AF1164">
            <v>25.179494349999999</v>
          </cell>
        </row>
        <row r="1165">
          <cell r="C1165" t="str">
            <v>Philippines</v>
          </cell>
          <cell r="D1165" t="str">
            <v>Globe [Philippines]</v>
          </cell>
          <cell r="E1165" t="str">
            <v>LTE</v>
          </cell>
          <cell r="F1165" t="str">
            <v>Tattoo</v>
          </cell>
          <cell r="G1165" t="str">
            <v>Up to</v>
          </cell>
          <cell r="H1165">
            <v>3</v>
          </cell>
          <cell r="I1165" t="str">
            <v>Mbps</v>
          </cell>
          <cell r="J1165">
            <v>3</v>
          </cell>
          <cell r="M1165" t="str">
            <v>Unlimited</v>
          </cell>
          <cell r="P1165" t="str">
            <v>PHP</v>
          </cell>
          <cell r="Q1165">
            <v>2200</v>
          </cell>
          <cell r="R1165">
            <v>0</v>
          </cell>
          <cell r="S1165">
            <v>1599</v>
          </cell>
          <cell r="V1165">
            <v>12</v>
          </cell>
          <cell r="W1165" t="str">
            <v>No</v>
          </cell>
          <cell r="X1165" t="str">
            <v>No</v>
          </cell>
          <cell r="Y1165" t="str">
            <v>Yes</v>
          </cell>
          <cell r="Z1165" t="str">
            <v>Free on-net calls</v>
          </cell>
          <cell r="AA1165" t="str">
            <v>?</v>
          </cell>
          <cell r="AC1165">
            <v>43.49</v>
          </cell>
          <cell r="AD1165">
            <v>36.770000000000003</v>
          </cell>
          <cell r="AE1165">
            <v>17.880673780261102</v>
          </cell>
          <cell r="AF1165">
            <v>25.179494349999999</v>
          </cell>
        </row>
        <row r="1166">
          <cell r="C1166" t="str">
            <v>Philippines</v>
          </cell>
          <cell r="D1166" t="str">
            <v>Globe [Philippines]</v>
          </cell>
          <cell r="E1166" t="str">
            <v>LTE</v>
          </cell>
          <cell r="F1166" t="str">
            <v>Tattoo</v>
          </cell>
          <cell r="G1166" t="str">
            <v>Up to</v>
          </cell>
          <cell r="H1166">
            <v>5</v>
          </cell>
          <cell r="I1166" t="str">
            <v>Mbps</v>
          </cell>
          <cell r="J1166">
            <v>5</v>
          </cell>
          <cell r="M1166" t="str">
            <v>Unlimited</v>
          </cell>
          <cell r="P1166" t="str">
            <v>PHP</v>
          </cell>
          <cell r="Q1166">
            <v>2200</v>
          </cell>
          <cell r="R1166">
            <v>0</v>
          </cell>
          <cell r="S1166">
            <v>2299</v>
          </cell>
          <cell r="V1166">
            <v>12</v>
          </cell>
          <cell r="W1166" t="str">
            <v>No</v>
          </cell>
          <cell r="X1166" t="str">
            <v>No</v>
          </cell>
          <cell r="Y1166" t="str">
            <v>Yes</v>
          </cell>
          <cell r="Z1166" t="str">
            <v>Free on-net calls</v>
          </cell>
          <cell r="AA1166" t="str">
            <v>?</v>
          </cell>
          <cell r="AC1166">
            <v>43.49</v>
          </cell>
          <cell r="AD1166">
            <v>52.86</v>
          </cell>
          <cell r="AE1166">
            <v>17.880673780261102</v>
          </cell>
          <cell r="AF1166">
            <v>25.179494349999999</v>
          </cell>
        </row>
        <row r="1167">
          <cell r="C1167" t="str">
            <v>Philippines</v>
          </cell>
          <cell r="D1167" t="str">
            <v>Globe [Philippines]</v>
          </cell>
          <cell r="E1167" t="str">
            <v>LTE</v>
          </cell>
          <cell r="F1167" t="str">
            <v>Tattoo</v>
          </cell>
          <cell r="G1167" t="str">
            <v>Up to</v>
          </cell>
          <cell r="H1167">
            <v>10</v>
          </cell>
          <cell r="I1167" t="str">
            <v>Mbps</v>
          </cell>
          <cell r="J1167">
            <v>10</v>
          </cell>
          <cell r="M1167" t="str">
            <v>Unlimited</v>
          </cell>
          <cell r="P1167" t="str">
            <v>PHP</v>
          </cell>
          <cell r="Q1167">
            <v>2200</v>
          </cell>
          <cell r="R1167">
            <v>0</v>
          </cell>
          <cell r="S1167">
            <v>3999</v>
          </cell>
          <cell r="V1167">
            <v>12</v>
          </cell>
          <cell r="W1167" t="str">
            <v>No</v>
          </cell>
          <cell r="X1167" t="str">
            <v>No</v>
          </cell>
          <cell r="Y1167" t="str">
            <v>Yes</v>
          </cell>
          <cell r="Z1167" t="str">
            <v>Free on-net calls</v>
          </cell>
          <cell r="AA1167" t="str">
            <v>?</v>
          </cell>
          <cell r="AC1167">
            <v>43.49</v>
          </cell>
          <cell r="AD1167">
            <v>91.95</v>
          </cell>
          <cell r="AE1167">
            <v>17.880673780261102</v>
          </cell>
          <cell r="AF1167">
            <v>25.179494349999999</v>
          </cell>
        </row>
        <row r="1168">
          <cell r="C1168" t="str">
            <v>Philippines</v>
          </cell>
          <cell r="D1168" t="str">
            <v>Globe [Philippines]</v>
          </cell>
          <cell r="E1168" t="str">
            <v>LTE</v>
          </cell>
          <cell r="F1168" t="str">
            <v>Tattoo</v>
          </cell>
          <cell r="G1168" t="str">
            <v>Up to</v>
          </cell>
          <cell r="H1168">
            <v>15</v>
          </cell>
          <cell r="I1168" t="str">
            <v>Mbps</v>
          </cell>
          <cell r="J1168">
            <v>15</v>
          </cell>
          <cell r="M1168" t="str">
            <v>Unlimited</v>
          </cell>
          <cell r="P1168" t="str">
            <v>PHP</v>
          </cell>
          <cell r="Q1168">
            <v>2200</v>
          </cell>
          <cell r="R1168">
            <v>0</v>
          </cell>
          <cell r="S1168">
            <v>4999</v>
          </cell>
          <cell r="V1168">
            <v>12</v>
          </cell>
          <cell r="W1168" t="str">
            <v>No</v>
          </cell>
          <cell r="X1168" t="str">
            <v>No</v>
          </cell>
          <cell r="Y1168" t="str">
            <v>Yes</v>
          </cell>
          <cell r="Z1168" t="str">
            <v>Free on-net calls</v>
          </cell>
          <cell r="AA1168" t="str">
            <v>?</v>
          </cell>
          <cell r="AC1168">
            <v>43.49</v>
          </cell>
          <cell r="AD1168">
            <v>114.95</v>
          </cell>
          <cell r="AE1168">
            <v>17.880673780261102</v>
          </cell>
          <cell r="AF1168">
            <v>25.179494349999999</v>
          </cell>
        </row>
        <row r="1169">
          <cell r="C1169" t="str">
            <v>Philippines</v>
          </cell>
          <cell r="D1169" t="str">
            <v>PLDT [Philippines]</v>
          </cell>
          <cell r="E1169" t="str">
            <v>ADSL</v>
          </cell>
          <cell r="F1169" t="str">
            <v>Plan 990</v>
          </cell>
          <cell r="G1169" t="str">
            <v>Up to</v>
          </cell>
          <cell r="H1169">
            <v>512</v>
          </cell>
          <cell r="I1169" t="str">
            <v>Kbps</v>
          </cell>
          <cell r="J1169">
            <v>0.51200000000000001</v>
          </cell>
          <cell r="P1169" t="str">
            <v>PHP</v>
          </cell>
          <cell r="Q1169">
            <v>1100</v>
          </cell>
          <cell r="R1169">
            <v>1200</v>
          </cell>
          <cell r="S1169">
            <v>990</v>
          </cell>
          <cell r="V1169">
            <v>12</v>
          </cell>
          <cell r="W1169" t="str">
            <v>No</v>
          </cell>
          <cell r="X1169" t="str">
            <v>No</v>
          </cell>
          <cell r="Y1169" t="str">
            <v>Yes</v>
          </cell>
          <cell r="Z1169" t="str">
            <v>Free on-net calls for 2 months</v>
          </cell>
          <cell r="AA1169" t="str">
            <v>?</v>
          </cell>
          <cell r="AC1169">
            <v>43.49</v>
          </cell>
          <cell r="AD1169">
            <v>22.76</v>
          </cell>
          <cell r="AE1169">
            <v>17.880673780261102</v>
          </cell>
          <cell r="AF1169">
            <v>25.179494349999999</v>
          </cell>
        </row>
        <row r="1170">
          <cell r="C1170" t="str">
            <v>Philippines</v>
          </cell>
          <cell r="D1170" t="str">
            <v>PLDT [Philippines]</v>
          </cell>
          <cell r="E1170" t="str">
            <v>ADSL</v>
          </cell>
          <cell r="F1170" t="str">
            <v>Plan 1299</v>
          </cell>
          <cell r="G1170" t="str">
            <v>Up to</v>
          </cell>
          <cell r="H1170">
            <v>1</v>
          </cell>
          <cell r="I1170" t="str">
            <v>Mbps</v>
          </cell>
          <cell r="J1170">
            <v>1</v>
          </cell>
          <cell r="P1170" t="str">
            <v>PHP</v>
          </cell>
          <cell r="Q1170">
            <v>1100</v>
          </cell>
          <cell r="R1170">
            <v>1200</v>
          </cell>
          <cell r="S1170">
            <v>1299</v>
          </cell>
          <cell r="V1170">
            <v>12</v>
          </cell>
          <cell r="W1170" t="str">
            <v>No</v>
          </cell>
          <cell r="X1170" t="str">
            <v>No</v>
          </cell>
          <cell r="Y1170" t="str">
            <v>Yes</v>
          </cell>
          <cell r="Z1170" t="str">
            <v>Free on-net calls</v>
          </cell>
          <cell r="AA1170" t="str">
            <v>?</v>
          </cell>
          <cell r="AC1170">
            <v>43.49</v>
          </cell>
          <cell r="AD1170">
            <v>29.87</v>
          </cell>
          <cell r="AE1170">
            <v>17.880673780261102</v>
          </cell>
          <cell r="AF1170">
            <v>25.179494349999999</v>
          </cell>
        </row>
        <row r="1171">
          <cell r="C1171" t="str">
            <v>Philippines</v>
          </cell>
          <cell r="D1171" t="str">
            <v>PLDT [Philippines]</v>
          </cell>
          <cell r="E1171" t="str">
            <v>ADSL</v>
          </cell>
          <cell r="F1171" t="str">
            <v>Plan 999</v>
          </cell>
          <cell r="G1171" t="str">
            <v>Up to</v>
          </cell>
          <cell r="H1171">
            <v>3</v>
          </cell>
          <cell r="I1171" t="str">
            <v>Mbps</v>
          </cell>
          <cell r="J1171">
            <v>3</v>
          </cell>
          <cell r="P1171" t="str">
            <v>PHP</v>
          </cell>
          <cell r="Q1171">
            <v>0</v>
          </cell>
          <cell r="R1171">
            <v>0</v>
          </cell>
          <cell r="S1171">
            <v>999</v>
          </cell>
          <cell r="V1171">
            <v>12</v>
          </cell>
          <cell r="W1171" t="str">
            <v>Yes</v>
          </cell>
          <cell r="X1171" t="str">
            <v>No</v>
          </cell>
          <cell r="Y1171" t="str">
            <v>No</v>
          </cell>
          <cell r="Z1171" t="str">
            <v>Free on-net calls</v>
          </cell>
          <cell r="AA1171" t="str">
            <v>?</v>
          </cell>
          <cell r="AC1171">
            <v>43.49</v>
          </cell>
          <cell r="AD1171">
            <v>22.97</v>
          </cell>
          <cell r="AE1171">
            <v>17.880673780261102</v>
          </cell>
          <cell r="AF1171">
            <v>25.179494349999999</v>
          </cell>
        </row>
        <row r="1172">
          <cell r="C1172" t="str">
            <v>Philippines</v>
          </cell>
          <cell r="D1172" t="str">
            <v>PLDT [Philippines]</v>
          </cell>
          <cell r="E1172" t="str">
            <v>ADSL</v>
          </cell>
          <cell r="F1172" t="str">
            <v>Plan 1995</v>
          </cell>
          <cell r="G1172" t="str">
            <v>Up to</v>
          </cell>
          <cell r="H1172">
            <v>5</v>
          </cell>
          <cell r="I1172" t="str">
            <v>Mbps</v>
          </cell>
          <cell r="J1172">
            <v>5</v>
          </cell>
          <cell r="P1172" t="str">
            <v>PHP</v>
          </cell>
          <cell r="Q1172">
            <v>0</v>
          </cell>
          <cell r="R1172">
            <v>0</v>
          </cell>
          <cell r="S1172">
            <v>1995</v>
          </cell>
          <cell r="V1172">
            <v>12</v>
          </cell>
          <cell r="W1172" t="str">
            <v>Yes</v>
          </cell>
          <cell r="X1172" t="str">
            <v>No</v>
          </cell>
          <cell r="Y1172" t="str">
            <v>No</v>
          </cell>
          <cell r="Z1172" t="str">
            <v>Free on-net calls</v>
          </cell>
          <cell r="AA1172" t="str">
            <v>?</v>
          </cell>
          <cell r="AC1172">
            <v>43.49</v>
          </cell>
          <cell r="AD1172">
            <v>45.87</v>
          </cell>
          <cell r="AE1172">
            <v>17.880673780261102</v>
          </cell>
          <cell r="AF1172">
            <v>25.179494349999999</v>
          </cell>
        </row>
        <row r="1173">
          <cell r="C1173" t="str">
            <v>Philippines</v>
          </cell>
          <cell r="D1173" t="str">
            <v>PLDT [Philippines]</v>
          </cell>
          <cell r="E1173" t="str">
            <v>ADSL</v>
          </cell>
          <cell r="F1173" t="str">
            <v>Plan 3000</v>
          </cell>
          <cell r="G1173" t="str">
            <v>Up to</v>
          </cell>
          <cell r="H1173">
            <v>8</v>
          </cell>
          <cell r="I1173" t="str">
            <v>Mbps</v>
          </cell>
          <cell r="J1173">
            <v>8</v>
          </cell>
          <cell r="P1173" t="str">
            <v>PHP</v>
          </cell>
          <cell r="Q1173">
            <v>0</v>
          </cell>
          <cell r="R1173">
            <v>0</v>
          </cell>
          <cell r="S1173">
            <v>3000</v>
          </cell>
          <cell r="V1173">
            <v>12</v>
          </cell>
          <cell r="W1173" t="str">
            <v>Yes</v>
          </cell>
          <cell r="X1173" t="str">
            <v>No</v>
          </cell>
          <cell r="Y1173" t="str">
            <v>No</v>
          </cell>
          <cell r="Z1173" t="str">
            <v>Free on-net calls</v>
          </cell>
          <cell r="AA1173" t="str">
            <v>?</v>
          </cell>
          <cell r="AC1173">
            <v>43.49</v>
          </cell>
          <cell r="AD1173">
            <v>68.98</v>
          </cell>
          <cell r="AE1173">
            <v>17.880673780261102</v>
          </cell>
          <cell r="AF1173">
            <v>25.179494349999999</v>
          </cell>
        </row>
        <row r="1174">
          <cell r="C1174" t="str">
            <v>Philippines</v>
          </cell>
          <cell r="D1174" t="str">
            <v>PLDT [Philippines]</v>
          </cell>
          <cell r="E1174" t="str">
            <v>ADSL</v>
          </cell>
          <cell r="F1174" t="str">
            <v>Plan 4000</v>
          </cell>
          <cell r="G1174" t="str">
            <v>Up to</v>
          </cell>
          <cell r="H1174">
            <v>10</v>
          </cell>
          <cell r="I1174" t="str">
            <v>Mbps</v>
          </cell>
          <cell r="J1174">
            <v>10</v>
          </cell>
          <cell r="P1174" t="str">
            <v>PHP</v>
          </cell>
          <cell r="Q1174">
            <v>0</v>
          </cell>
          <cell r="R1174">
            <v>0</v>
          </cell>
          <cell r="S1174">
            <v>4000</v>
          </cell>
          <cell r="V1174">
            <v>12</v>
          </cell>
          <cell r="W1174" t="str">
            <v>Yes</v>
          </cell>
          <cell r="X1174" t="str">
            <v>No</v>
          </cell>
          <cell r="Y1174" t="str">
            <v>No</v>
          </cell>
          <cell r="Z1174" t="str">
            <v>Free on-net calls</v>
          </cell>
          <cell r="AA1174" t="str">
            <v>?</v>
          </cell>
          <cell r="AC1174">
            <v>43.49</v>
          </cell>
          <cell r="AD1174">
            <v>91.98</v>
          </cell>
          <cell r="AE1174">
            <v>17.880673780261102</v>
          </cell>
          <cell r="AF1174">
            <v>25.179494349999999</v>
          </cell>
        </row>
        <row r="1175">
          <cell r="C1175" t="str">
            <v>Philippines</v>
          </cell>
          <cell r="D1175" t="str">
            <v>PLDT [Philippines]</v>
          </cell>
          <cell r="E1175" t="str">
            <v>Fibre</v>
          </cell>
          <cell r="F1175" t="str">
            <v>Fibr</v>
          </cell>
          <cell r="G1175" t="str">
            <v>Up to</v>
          </cell>
          <cell r="H1175">
            <v>8</v>
          </cell>
          <cell r="I1175" t="str">
            <v>Mbps</v>
          </cell>
          <cell r="J1175">
            <v>8</v>
          </cell>
          <cell r="P1175" t="str">
            <v>PHP</v>
          </cell>
          <cell r="Q1175">
            <v>0</v>
          </cell>
          <cell r="R1175">
            <v>0</v>
          </cell>
          <cell r="S1175">
            <v>3500</v>
          </cell>
          <cell r="V1175">
            <v>12</v>
          </cell>
          <cell r="W1175" t="str">
            <v>No</v>
          </cell>
          <cell r="X1175" t="str">
            <v>No</v>
          </cell>
          <cell r="Y1175" t="str">
            <v>Yes</v>
          </cell>
          <cell r="Z1175" t="str">
            <v>Free on-net calls and some Clickplay movies</v>
          </cell>
          <cell r="AA1175" t="str">
            <v>?</v>
          </cell>
          <cell r="AC1175">
            <v>43.49</v>
          </cell>
          <cell r="AD1175">
            <v>80.48</v>
          </cell>
          <cell r="AE1175">
            <v>17.880673780261102</v>
          </cell>
          <cell r="AF1175">
            <v>25.179494349999999</v>
          </cell>
        </row>
        <row r="1176">
          <cell r="C1176" t="str">
            <v>Philippines</v>
          </cell>
          <cell r="D1176" t="str">
            <v>PLDT [Philippines]</v>
          </cell>
          <cell r="E1176" t="str">
            <v>Fibre</v>
          </cell>
          <cell r="F1176" t="str">
            <v>Fibr</v>
          </cell>
          <cell r="G1176" t="str">
            <v>Up to</v>
          </cell>
          <cell r="H1176">
            <v>20</v>
          </cell>
          <cell r="I1176" t="str">
            <v>Mbps</v>
          </cell>
          <cell r="J1176">
            <v>20</v>
          </cell>
          <cell r="P1176" t="str">
            <v>PHP</v>
          </cell>
          <cell r="Q1176">
            <v>0</v>
          </cell>
          <cell r="R1176">
            <v>0</v>
          </cell>
          <cell r="S1176">
            <v>5800</v>
          </cell>
          <cell r="V1176">
            <v>12</v>
          </cell>
          <cell r="W1176" t="str">
            <v>No</v>
          </cell>
          <cell r="X1176" t="str">
            <v>Yes</v>
          </cell>
          <cell r="Y1176" t="str">
            <v>Yes</v>
          </cell>
          <cell r="Z1176" t="str">
            <v>Free on-net calls and some Clickplay movies</v>
          </cell>
          <cell r="AA1176" t="str">
            <v>?</v>
          </cell>
          <cell r="AC1176">
            <v>43.49</v>
          </cell>
          <cell r="AD1176">
            <v>133.36000000000001</v>
          </cell>
          <cell r="AE1176">
            <v>17.880673780261102</v>
          </cell>
          <cell r="AF1176">
            <v>25.179494349999999</v>
          </cell>
        </row>
        <row r="1177">
          <cell r="C1177" t="str">
            <v>Philippines</v>
          </cell>
          <cell r="D1177" t="str">
            <v>PLDT [Philippines]</v>
          </cell>
          <cell r="E1177" t="str">
            <v>Fibre</v>
          </cell>
          <cell r="F1177" t="str">
            <v>Fibr</v>
          </cell>
          <cell r="G1177" t="str">
            <v>Up to</v>
          </cell>
          <cell r="H1177">
            <v>50</v>
          </cell>
          <cell r="I1177" t="str">
            <v>Mbps</v>
          </cell>
          <cell r="J1177">
            <v>50</v>
          </cell>
          <cell r="P1177" t="str">
            <v>PHP</v>
          </cell>
          <cell r="Q1177">
            <v>0</v>
          </cell>
          <cell r="R1177">
            <v>0</v>
          </cell>
          <cell r="S1177">
            <v>8800</v>
          </cell>
          <cell r="V1177">
            <v>12</v>
          </cell>
          <cell r="W1177" t="str">
            <v>No</v>
          </cell>
          <cell r="X1177" t="str">
            <v>Yes</v>
          </cell>
          <cell r="Y1177" t="str">
            <v>Yes</v>
          </cell>
          <cell r="Z1177" t="str">
            <v>Free on-net calls and some Clickplay movies</v>
          </cell>
          <cell r="AA1177" t="str">
            <v>?</v>
          </cell>
          <cell r="AC1177">
            <v>43.49</v>
          </cell>
          <cell r="AD1177">
            <v>202.35</v>
          </cell>
          <cell r="AE1177">
            <v>17.880673780261102</v>
          </cell>
          <cell r="AF1177">
            <v>25.179494349999999</v>
          </cell>
        </row>
        <row r="1178">
          <cell r="C1178" t="str">
            <v>Philippines</v>
          </cell>
          <cell r="D1178" t="str">
            <v>PLDT [Philippines]</v>
          </cell>
          <cell r="E1178" t="str">
            <v>Fibre</v>
          </cell>
          <cell r="F1178" t="str">
            <v>Fibr</v>
          </cell>
          <cell r="G1178" t="str">
            <v>Up to</v>
          </cell>
          <cell r="H1178">
            <v>100</v>
          </cell>
          <cell r="I1178" t="str">
            <v>Mbps</v>
          </cell>
          <cell r="J1178">
            <v>100</v>
          </cell>
          <cell r="P1178" t="str">
            <v>PHP</v>
          </cell>
          <cell r="Q1178">
            <v>0</v>
          </cell>
          <cell r="R1178">
            <v>0</v>
          </cell>
          <cell r="S1178">
            <v>20000</v>
          </cell>
          <cell r="V1178">
            <v>12</v>
          </cell>
          <cell r="W1178" t="str">
            <v>No</v>
          </cell>
          <cell r="X1178" t="str">
            <v>Yes</v>
          </cell>
          <cell r="Y1178" t="str">
            <v>Yes</v>
          </cell>
          <cell r="Z1178" t="str">
            <v>Free on-net calls and some Clickplay movies</v>
          </cell>
          <cell r="AA1178" t="str">
            <v>?</v>
          </cell>
          <cell r="AC1178">
            <v>43.49</v>
          </cell>
          <cell r="AD1178">
            <v>459.88</v>
          </cell>
          <cell r="AE1178">
            <v>17.880673780261102</v>
          </cell>
          <cell r="AF1178">
            <v>25.179494349999999</v>
          </cell>
        </row>
        <row r="1179">
          <cell r="C1179" t="str">
            <v>Philippines</v>
          </cell>
          <cell r="D1179" t="str">
            <v>PLDT [Philippines]</v>
          </cell>
          <cell r="E1179" t="str">
            <v>Wireless</v>
          </cell>
          <cell r="F1179" t="str">
            <v>MyBro</v>
          </cell>
          <cell r="G1179" t="str">
            <v>Up to</v>
          </cell>
          <cell r="H1179">
            <v>512</v>
          </cell>
          <cell r="I1179" t="str">
            <v>Kbps</v>
          </cell>
          <cell r="J1179">
            <v>0.51200000000000001</v>
          </cell>
          <cell r="M1179">
            <v>3</v>
          </cell>
          <cell r="N1179" t="str">
            <v>GB</v>
          </cell>
          <cell r="O1179">
            <v>3</v>
          </cell>
          <cell r="P1179" t="str">
            <v>PHP</v>
          </cell>
          <cell r="Q1179">
            <v>0</v>
          </cell>
          <cell r="R1179">
            <v>0</v>
          </cell>
          <cell r="S1179">
            <v>499</v>
          </cell>
          <cell r="V1179">
            <v>24</v>
          </cell>
          <cell r="W1179" t="str">
            <v>No</v>
          </cell>
          <cell r="X1179" t="str">
            <v>No</v>
          </cell>
          <cell r="Y1179" t="str">
            <v>No</v>
          </cell>
          <cell r="Z1179" t="str">
            <v>Free on-net calls and some Clickplay movies</v>
          </cell>
          <cell r="AA1179" t="str">
            <v>?</v>
          </cell>
          <cell r="AC1179">
            <v>43.49</v>
          </cell>
          <cell r="AD1179">
            <v>11.47</v>
          </cell>
          <cell r="AE1179">
            <v>17.880673780261102</v>
          </cell>
          <cell r="AF1179">
            <v>25.179494349999999</v>
          </cell>
        </row>
        <row r="1180">
          <cell r="C1180" t="str">
            <v>Philippines</v>
          </cell>
          <cell r="D1180" t="str">
            <v>PLDT [Philippines]</v>
          </cell>
          <cell r="E1180" t="str">
            <v>Wireless</v>
          </cell>
          <cell r="F1180" t="str">
            <v>MyBro</v>
          </cell>
          <cell r="G1180" t="str">
            <v>Up to</v>
          </cell>
          <cell r="H1180">
            <v>2</v>
          </cell>
          <cell r="I1180" t="str">
            <v>Mbps</v>
          </cell>
          <cell r="J1180">
            <v>2</v>
          </cell>
          <cell r="M1180" t="str">
            <v>Unlimited</v>
          </cell>
          <cell r="P1180" t="str">
            <v>PHP</v>
          </cell>
          <cell r="Q1180">
            <v>0</v>
          </cell>
          <cell r="R1180">
            <v>0</v>
          </cell>
          <cell r="S1180">
            <v>499</v>
          </cell>
          <cell r="V1180">
            <v>24</v>
          </cell>
          <cell r="W1180" t="str">
            <v>No</v>
          </cell>
          <cell r="X1180" t="str">
            <v>No</v>
          </cell>
          <cell r="Y1180" t="str">
            <v>No</v>
          </cell>
          <cell r="Z1180" t="str">
            <v>Free on-net calls and some Clickplay movies</v>
          </cell>
          <cell r="AA1180" t="str">
            <v>?</v>
          </cell>
          <cell r="AC1180">
            <v>43.49</v>
          </cell>
          <cell r="AD1180">
            <v>11.47</v>
          </cell>
          <cell r="AE1180">
            <v>17.880673780261102</v>
          </cell>
          <cell r="AF1180">
            <v>25.179494349999999</v>
          </cell>
        </row>
        <row r="1181">
          <cell r="C1181" t="str">
            <v>Philippines</v>
          </cell>
          <cell r="D1181" t="str">
            <v>PLDT [Philippines]</v>
          </cell>
          <cell r="E1181" t="str">
            <v>Wireless</v>
          </cell>
          <cell r="F1181" t="str">
            <v>MyBro</v>
          </cell>
          <cell r="G1181" t="str">
            <v>Up to</v>
          </cell>
          <cell r="H1181">
            <v>2</v>
          </cell>
          <cell r="I1181" t="str">
            <v>Mbps</v>
          </cell>
          <cell r="J1181">
            <v>2</v>
          </cell>
          <cell r="M1181" t="str">
            <v>Unlimited</v>
          </cell>
          <cell r="P1181" t="str">
            <v>PHP</v>
          </cell>
          <cell r="Q1181">
            <v>0</v>
          </cell>
          <cell r="R1181">
            <v>0</v>
          </cell>
          <cell r="S1181">
            <v>1299</v>
          </cell>
          <cell r="V1181">
            <v>24</v>
          </cell>
          <cell r="W1181" t="str">
            <v>No</v>
          </cell>
          <cell r="X1181" t="str">
            <v>No</v>
          </cell>
          <cell r="Y1181" t="str">
            <v>Yes</v>
          </cell>
          <cell r="Z1181" t="str">
            <v>Free on-net calls and some Clickplay movies</v>
          </cell>
          <cell r="AA1181" t="str">
            <v>?</v>
          </cell>
          <cell r="AC1181">
            <v>43.49</v>
          </cell>
          <cell r="AD1181">
            <v>29.87</v>
          </cell>
          <cell r="AE1181">
            <v>17.880673780261102</v>
          </cell>
          <cell r="AF1181">
            <v>25.179494349999999</v>
          </cell>
        </row>
        <row r="1182">
          <cell r="C1182" t="str">
            <v>Poland</v>
          </cell>
          <cell r="D1182" t="str">
            <v>Netia [Poland]</v>
          </cell>
          <cell r="E1182" t="str">
            <v>?</v>
          </cell>
          <cell r="F1182" t="str">
            <v>Szybiki Internet Max</v>
          </cell>
          <cell r="G1182" t="str">
            <v>Up to</v>
          </cell>
          <cell r="H1182">
            <v>4</v>
          </cell>
          <cell r="I1182" t="str">
            <v>Mbps</v>
          </cell>
          <cell r="J1182">
            <v>4</v>
          </cell>
          <cell r="P1182" t="str">
            <v>PLN</v>
          </cell>
          <cell r="Q1182">
            <v>29</v>
          </cell>
          <cell r="R1182">
            <v>0</v>
          </cell>
          <cell r="S1182">
            <v>39.9</v>
          </cell>
          <cell r="T1182">
            <v>1</v>
          </cell>
          <cell r="U1182">
            <v>1</v>
          </cell>
          <cell r="V1182">
            <v>24</v>
          </cell>
          <cell r="W1182" t="str">
            <v>No</v>
          </cell>
          <cell r="X1182" t="str">
            <v>No</v>
          </cell>
          <cell r="Y1182" t="str">
            <v>No</v>
          </cell>
          <cell r="AA1182" t="str">
            <v>Yes</v>
          </cell>
          <cell r="AB1182">
            <v>0.23</v>
          </cell>
          <cell r="AC1182">
            <v>3.13</v>
          </cell>
          <cell r="AD1182">
            <v>12.75</v>
          </cell>
          <cell r="AE1182">
            <v>1.8170393220000001</v>
          </cell>
          <cell r="AF1182">
            <v>1.867572145</v>
          </cell>
        </row>
        <row r="1183">
          <cell r="C1183" t="str">
            <v>Poland</v>
          </cell>
          <cell r="D1183" t="str">
            <v>Netia [Poland]</v>
          </cell>
          <cell r="E1183" t="str">
            <v>?</v>
          </cell>
          <cell r="F1183" t="str">
            <v>Szybiki Internet Max</v>
          </cell>
          <cell r="G1183" t="str">
            <v>Up to</v>
          </cell>
          <cell r="H1183">
            <v>20</v>
          </cell>
          <cell r="I1183" t="str">
            <v>Mbps</v>
          </cell>
          <cell r="J1183">
            <v>20</v>
          </cell>
          <cell r="P1183" t="str">
            <v>PLN</v>
          </cell>
          <cell r="Q1183">
            <v>29</v>
          </cell>
          <cell r="R1183">
            <v>0</v>
          </cell>
          <cell r="S1183">
            <v>49.9</v>
          </cell>
          <cell r="T1183">
            <v>1</v>
          </cell>
          <cell r="U1183">
            <v>1</v>
          </cell>
          <cell r="V1183">
            <v>24</v>
          </cell>
          <cell r="W1183" t="str">
            <v>No</v>
          </cell>
          <cell r="X1183" t="str">
            <v>No</v>
          </cell>
          <cell r="Y1183" t="str">
            <v>No</v>
          </cell>
          <cell r="AA1183" t="str">
            <v>Yes</v>
          </cell>
          <cell r="AB1183">
            <v>0.23</v>
          </cell>
          <cell r="AC1183">
            <v>3.13</v>
          </cell>
          <cell r="AD1183">
            <v>15.94</v>
          </cell>
          <cell r="AE1183">
            <v>1.8170393220000001</v>
          </cell>
          <cell r="AF1183">
            <v>1.867572145</v>
          </cell>
        </row>
        <row r="1184">
          <cell r="C1184" t="str">
            <v>Poland</v>
          </cell>
          <cell r="D1184" t="str">
            <v>Netia [Poland]</v>
          </cell>
          <cell r="E1184" t="str">
            <v>?</v>
          </cell>
          <cell r="F1184" t="str">
            <v>Foton</v>
          </cell>
          <cell r="G1184" t="str">
            <v>Up to</v>
          </cell>
          <cell r="H1184">
            <v>50</v>
          </cell>
          <cell r="I1184" t="str">
            <v>Mbps</v>
          </cell>
          <cell r="J1184">
            <v>50</v>
          </cell>
          <cell r="P1184" t="str">
            <v>PLN</v>
          </cell>
          <cell r="Q1184">
            <v>29</v>
          </cell>
          <cell r="R1184">
            <v>0</v>
          </cell>
          <cell r="S1184">
            <v>59.9</v>
          </cell>
          <cell r="T1184">
            <v>1</v>
          </cell>
          <cell r="U1184">
            <v>1</v>
          </cell>
          <cell r="V1184">
            <v>24</v>
          </cell>
          <cell r="W1184" t="str">
            <v>No</v>
          </cell>
          <cell r="X1184" t="str">
            <v>No</v>
          </cell>
          <cell r="Y1184" t="str">
            <v>No</v>
          </cell>
          <cell r="AA1184" t="str">
            <v>Yes</v>
          </cell>
          <cell r="AB1184">
            <v>0.23</v>
          </cell>
          <cell r="AC1184">
            <v>3.13</v>
          </cell>
          <cell r="AD1184">
            <v>19.14</v>
          </cell>
          <cell r="AE1184">
            <v>1.8170393220000001</v>
          </cell>
          <cell r="AF1184">
            <v>1.867572145</v>
          </cell>
        </row>
        <row r="1185">
          <cell r="C1185" t="str">
            <v>Poland</v>
          </cell>
          <cell r="D1185" t="str">
            <v>Netia [Poland]</v>
          </cell>
          <cell r="E1185" t="str">
            <v>?</v>
          </cell>
          <cell r="F1185" t="str">
            <v>Foton</v>
          </cell>
          <cell r="G1185" t="str">
            <v>Up to</v>
          </cell>
          <cell r="H1185">
            <v>100</v>
          </cell>
          <cell r="I1185" t="str">
            <v>Mbps</v>
          </cell>
          <cell r="J1185">
            <v>100</v>
          </cell>
          <cell r="P1185" t="str">
            <v>PLN</v>
          </cell>
          <cell r="Q1185">
            <v>29</v>
          </cell>
          <cell r="R1185">
            <v>0</v>
          </cell>
          <cell r="S1185">
            <v>59.9</v>
          </cell>
          <cell r="T1185">
            <v>1</v>
          </cell>
          <cell r="U1185">
            <v>1</v>
          </cell>
          <cell r="V1185">
            <v>24</v>
          </cell>
          <cell r="W1185" t="str">
            <v>No</v>
          </cell>
          <cell r="X1185" t="str">
            <v>No</v>
          </cell>
          <cell r="Y1185" t="str">
            <v>No</v>
          </cell>
          <cell r="AA1185" t="str">
            <v>Yes</v>
          </cell>
          <cell r="AB1185">
            <v>0.23</v>
          </cell>
          <cell r="AC1185">
            <v>3.13</v>
          </cell>
          <cell r="AD1185">
            <v>19.14</v>
          </cell>
          <cell r="AE1185">
            <v>1.8170393220000001</v>
          </cell>
          <cell r="AF1185">
            <v>1.867572145</v>
          </cell>
        </row>
        <row r="1186">
          <cell r="C1186" t="str">
            <v>Poland</v>
          </cell>
          <cell r="D1186" t="str">
            <v>TP sa [Poland]</v>
          </cell>
          <cell r="E1186" t="str">
            <v>ADSL</v>
          </cell>
          <cell r="F1186" t="str">
            <v>Neostrada</v>
          </cell>
          <cell r="H1186">
            <v>10</v>
          </cell>
          <cell r="I1186" t="str">
            <v>Mbps</v>
          </cell>
          <cell r="J1186">
            <v>10</v>
          </cell>
          <cell r="K1186">
            <v>1</v>
          </cell>
          <cell r="M1186" t="str">
            <v>Unlimited</v>
          </cell>
          <cell r="P1186" t="str">
            <v>PLN</v>
          </cell>
          <cell r="Q1186">
            <v>49</v>
          </cell>
          <cell r="R1186">
            <v>49</v>
          </cell>
          <cell r="S1186">
            <v>49</v>
          </cell>
          <cell r="V1186">
            <v>24</v>
          </cell>
          <cell r="W1186" t="str">
            <v>Yes</v>
          </cell>
          <cell r="X1186" t="str">
            <v>No</v>
          </cell>
          <cell r="Y1186" t="str">
            <v>No</v>
          </cell>
          <cell r="AA1186" t="str">
            <v>Yes</v>
          </cell>
          <cell r="AB1186">
            <v>0.23</v>
          </cell>
          <cell r="AC1186">
            <v>3.13</v>
          </cell>
          <cell r="AD1186">
            <v>15.65</v>
          </cell>
          <cell r="AE1186">
            <v>1.8170393220000001</v>
          </cell>
          <cell r="AF1186">
            <v>1.867572145</v>
          </cell>
        </row>
        <row r="1187">
          <cell r="C1187" t="str">
            <v>Poland</v>
          </cell>
          <cell r="D1187" t="str">
            <v>TP sa [Poland]</v>
          </cell>
          <cell r="E1187" t="str">
            <v>ADSL</v>
          </cell>
          <cell r="F1187" t="str">
            <v>Neostrada</v>
          </cell>
          <cell r="H1187">
            <v>20</v>
          </cell>
          <cell r="I1187" t="str">
            <v>Mbps</v>
          </cell>
          <cell r="J1187">
            <v>20</v>
          </cell>
          <cell r="K1187">
            <v>1</v>
          </cell>
          <cell r="M1187" t="str">
            <v>Unlimited</v>
          </cell>
          <cell r="P1187" t="str">
            <v>PLN</v>
          </cell>
          <cell r="Q1187">
            <v>50.3</v>
          </cell>
          <cell r="R1187">
            <v>49</v>
          </cell>
          <cell r="S1187">
            <v>69.569999999999993</v>
          </cell>
          <cell r="T1187">
            <v>0</v>
          </cell>
          <cell r="U1187">
            <v>2</v>
          </cell>
          <cell r="V1187">
            <v>24</v>
          </cell>
          <cell r="W1187" t="str">
            <v>Yes</v>
          </cell>
          <cell r="X1187" t="str">
            <v>No</v>
          </cell>
          <cell r="Y1187" t="str">
            <v>No</v>
          </cell>
          <cell r="AA1187" t="str">
            <v>Yes</v>
          </cell>
          <cell r="AB1187">
            <v>0.23</v>
          </cell>
          <cell r="AC1187">
            <v>3.13</v>
          </cell>
          <cell r="AD1187">
            <v>22.23</v>
          </cell>
          <cell r="AE1187">
            <v>1.8170393220000001</v>
          </cell>
          <cell r="AF1187">
            <v>1.867572145</v>
          </cell>
        </row>
        <row r="1188">
          <cell r="C1188" t="str">
            <v>Poland</v>
          </cell>
          <cell r="D1188" t="str">
            <v>TP sa [Poland]</v>
          </cell>
          <cell r="E1188" t="str">
            <v>VDSL</v>
          </cell>
          <cell r="F1188" t="str">
            <v>Fiber Neostrada</v>
          </cell>
          <cell r="H1188">
            <v>40</v>
          </cell>
          <cell r="I1188" t="str">
            <v>Mbps</v>
          </cell>
          <cell r="J1188">
            <v>40</v>
          </cell>
          <cell r="K1188">
            <v>4</v>
          </cell>
          <cell r="M1188" t="str">
            <v>Unlimited</v>
          </cell>
          <cell r="P1188" t="str">
            <v>PLN</v>
          </cell>
          <cell r="Q1188">
            <v>59</v>
          </cell>
          <cell r="R1188">
            <v>59.9</v>
          </cell>
          <cell r="S1188">
            <v>69</v>
          </cell>
          <cell r="T1188">
            <v>49</v>
          </cell>
          <cell r="U1188">
            <v>6</v>
          </cell>
          <cell r="V1188">
            <v>24</v>
          </cell>
          <cell r="W1188" t="str">
            <v>Yes</v>
          </cell>
          <cell r="X1188" t="str">
            <v>No</v>
          </cell>
          <cell r="Y1188" t="str">
            <v>No</v>
          </cell>
          <cell r="AA1188" t="str">
            <v>Yes</v>
          </cell>
          <cell r="AB1188">
            <v>0.23</v>
          </cell>
          <cell r="AC1188">
            <v>3.13</v>
          </cell>
          <cell r="AD1188">
            <v>22.04</v>
          </cell>
          <cell r="AE1188">
            <v>1.8170393220000001</v>
          </cell>
          <cell r="AF1188">
            <v>1.867572145</v>
          </cell>
        </row>
        <row r="1189">
          <cell r="C1189" t="str">
            <v>Poland</v>
          </cell>
          <cell r="D1189" t="str">
            <v>TP sa [Poland]</v>
          </cell>
          <cell r="E1189" t="str">
            <v>VDSL</v>
          </cell>
          <cell r="F1189" t="str">
            <v>Fiber Neostrada</v>
          </cell>
          <cell r="H1189">
            <v>80</v>
          </cell>
          <cell r="I1189" t="str">
            <v>Mbps</v>
          </cell>
          <cell r="J1189">
            <v>80</v>
          </cell>
          <cell r="K1189">
            <v>8</v>
          </cell>
          <cell r="M1189" t="str">
            <v>Unlimited</v>
          </cell>
          <cell r="P1189" t="str">
            <v>PLN</v>
          </cell>
          <cell r="Q1189">
            <v>59</v>
          </cell>
          <cell r="R1189">
            <v>59.9</v>
          </cell>
          <cell r="S1189">
            <v>79</v>
          </cell>
          <cell r="V1189">
            <v>24</v>
          </cell>
          <cell r="W1189" t="str">
            <v>Yes</v>
          </cell>
          <cell r="X1189" t="str">
            <v>No</v>
          </cell>
          <cell r="Y1189" t="str">
            <v>No</v>
          </cell>
          <cell r="AA1189" t="str">
            <v>Yes</v>
          </cell>
          <cell r="AB1189">
            <v>0.23</v>
          </cell>
          <cell r="AC1189">
            <v>3.13</v>
          </cell>
          <cell r="AD1189">
            <v>25.24</v>
          </cell>
          <cell r="AE1189">
            <v>1.8170393220000001</v>
          </cell>
          <cell r="AF1189">
            <v>1.867572145</v>
          </cell>
        </row>
        <row r="1190">
          <cell r="C1190" t="str">
            <v>Poland</v>
          </cell>
          <cell r="D1190" t="str">
            <v>UPC Polska [Poland]</v>
          </cell>
          <cell r="E1190" t="str">
            <v>Cable</v>
          </cell>
          <cell r="F1190" t="str">
            <v>Fiber Power 10</v>
          </cell>
          <cell r="H1190">
            <v>10</v>
          </cell>
          <cell r="I1190" t="str">
            <v>Mbps</v>
          </cell>
          <cell r="J1190">
            <v>10</v>
          </cell>
          <cell r="K1190">
            <v>1</v>
          </cell>
          <cell r="L1190" t="str">
            <v>Mbps</v>
          </cell>
          <cell r="M1190" t="str">
            <v>Unlimited</v>
          </cell>
          <cell r="P1190" t="str">
            <v>PLN</v>
          </cell>
          <cell r="Q1190">
            <v>59.9</v>
          </cell>
          <cell r="R1190">
            <v>0</v>
          </cell>
          <cell r="S1190">
            <v>39</v>
          </cell>
          <cell r="T1190">
            <v>0</v>
          </cell>
          <cell r="U1190">
            <v>3</v>
          </cell>
          <cell r="V1190">
            <v>20</v>
          </cell>
          <cell r="W1190" t="str">
            <v>No</v>
          </cell>
          <cell r="X1190" t="str">
            <v>No</v>
          </cell>
          <cell r="Y1190" t="str">
            <v>No</v>
          </cell>
          <cell r="AA1190" t="str">
            <v>Yes</v>
          </cell>
          <cell r="AB1190">
            <v>0.23</v>
          </cell>
          <cell r="AC1190">
            <v>3.13</v>
          </cell>
          <cell r="AD1190">
            <v>12.46</v>
          </cell>
          <cell r="AE1190">
            <v>1.8170393220000001</v>
          </cell>
          <cell r="AF1190">
            <v>1.867572145</v>
          </cell>
        </row>
        <row r="1191">
          <cell r="C1191" t="str">
            <v>Poland</v>
          </cell>
          <cell r="D1191" t="str">
            <v>UPC Polska [Poland]</v>
          </cell>
          <cell r="E1191" t="str">
            <v>Cable</v>
          </cell>
          <cell r="F1191" t="str">
            <v>Fiber Power 60</v>
          </cell>
          <cell r="H1191">
            <v>60</v>
          </cell>
          <cell r="I1191" t="str">
            <v>Mbps</v>
          </cell>
          <cell r="J1191">
            <v>60</v>
          </cell>
          <cell r="K1191">
            <v>6</v>
          </cell>
          <cell r="L1191" t="str">
            <v>Mbps</v>
          </cell>
          <cell r="M1191" t="str">
            <v>Unlimited</v>
          </cell>
          <cell r="P1191" t="str">
            <v>PLN</v>
          </cell>
          <cell r="Q1191">
            <v>29.9</v>
          </cell>
          <cell r="R1191">
            <v>0</v>
          </cell>
          <cell r="S1191">
            <v>60</v>
          </cell>
          <cell r="T1191">
            <v>0</v>
          </cell>
          <cell r="U1191">
            <v>3</v>
          </cell>
          <cell r="V1191">
            <v>20</v>
          </cell>
          <cell r="W1191" t="str">
            <v>No</v>
          </cell>
          <cell r="X1191" t="str">
            <v>No</v>
          </cell>
          <cell r="Y1191" t="str">
            <v>No</v>
          </cell>
          <cell r="AA1191" t="str">
            <v>Yes</v>
          </cell>
          <cell r="AB1191">
            <v>0.23</v>
          </cell>
          <cell r="AC1191">
            <v>3.13</v>
          </cell>
          <cell r="AD1191">
            <v>19.170000000000002</v>
          </cell>
          <cell r="AE1191">
            <v>1.8170393220000001</v>
          </cell>
          <cell r="AF1191">
            <v>1.867572145</v>
          </cell>
        </row>
        <row r="1192">
          <cell r="C1192" t="str">
            <v>Poland</v>
          </cell>
          <cell r="D1192" t="str">
            <v>UPC Polska [Poland]</v>
          </cell>
          <cell r="E1192" t="str">
            <v>Cable</v>
          </cell>
          <cell r="F1192" t="str">
            <v>Fiber Power 250</v>
          </cell>
          <cell r="H1192">
            <v>250</v>
          </cell>
          <cell r="I1192" t="str">
            <v>Mbps</v>
          </cell>
          <cell r="J1192">
            <v>250</v>
          </cell>
          <cell r="K1192">
            <v>20</v>
          </cell>
          <cell r="L1192" t="str">
            <v>Mbps</v>
          </cell>
          <cell r="M1192" t="str">
            <v>Unlimited</v>
          </cell>
          <cell r="P1192" t="str">
            <v>PLN</v>
          </cell>
          <cell r="Q1192">
            <v>29.9</v>
          </cell>
          <cell r="R1192">
            <v>0</v>
          </cell>
          <cell r="S1192">
            <v>85</v>
          </cell>
          <cell r="T1192">
            <v>0</v>
          </cell>
          <cell r="U1192">
            <v>3</v>
          </cell>
          <cell r="V1192">
            <v>20</v>
          </cell>
          <cell r="W1192" t="str">
            <v>No</v>
          </cell>
          <cell r="X1192" t="str">
            <v>No</v>
          </cell>
          <cell r="Y1192" t="str">
            <v>No</v>
          </cell>
          <cell r="AA1192" t="str">
            <v>Yes</v>
          </cell>
          <cell r="AB1192">
            <v>0.23</v>
          </cell>
          <cell r="AC1192">
            <v>3.13</v>
          </cell>
          <cell r="AD1192">
            <v>27.16</v>
          </cell>
          <cell r="AE1192">
            <v>1.8170393220000001</v>
          </cell>
          <cell r="AF1192">
            <v>1.867572145</v>
          </cell>
        </row>
        <row r="1193">
          <cell r="C1193" t="str">
            <v>Poland</v>
          </cell>
          <cell r="D1193" t="str">
            <v>UPC Polska [Poland]</v>
          </cell>
          <cell r="E1193" t="str">
            <v>Cable</v>
          </cell>
          <cell r="F1193" t="str">
            <v>Fiber Power 10</v>
          </cell>
          <cell r="H1193">
            <v>10</v>
          </cell>
          <cell r="I1193" t="str">
            <v>Mbps</v>
          </cell>
          <cell r="J1193">
            <v>10</v>
          </cell>
          <cell r="K1193">
            <v>1</v>
          </cell>
          <cell r="L1193" t="str">
            <v>Mbps</v>
          </cell>
          <cell r="M1193" t="str">
            <v>Unlimited</v>
          </cell>
          <cell r="P1193" t="str">
            <v>PLN</v>
          </cell>
          <cell r="Q1193">
            <v>100</v>
          </cell>
          <cell r="R1193">
            <v>0</v>
          </cell>
          <cell r="S1193">
            <v>59</v>
          </cell>
          <cell r="T1193">
            <v>0</v>
          </cell>
          <cell r="U1193">
            <v>3</v>
          </cell>
          <cell r="W1193" t="str">
            <v>No</v>
          </cell>
          <cell r="X1193" t="str">
            <v>No</v>
          </cell>
          <cell r="Y1193" t="str">
            <v>No</v>
          </cell>
          <cell r="AA1193" t="str">
            <v>Yes</v>
          </cell>
          <cell r="AB1193">
            <v>0.23</v>
          </cell>
          <cell r="AC1193">
            <v>3.13</v>
          </cell>
          <cell r="AD1193">
            <v>18.850000000000001</v>
          </cell>
          <cell r="AE1193">
            <v>1.8170393220000001</v>
          </cell>
          <cell r="AF1193">
            <v>1.867572145</v>
          </cell>
        </row>
        <row r="1194">
          <cell r="C1194" t="str">
            <v>Poland</v>
          </cell>
          <cell r="D1194" t="str">
            <v>UPC Polska [Poland]</v>
          </cell>
          <cell r="E1194" t="str">
            <v>Cable</v>
          </cell>
          <cell r="F1194" t="str">
            <v>Fiber Power 60</v>
          </cell>
          <cell r="H1194">
            <v>60</v>
          </cell>
          <cell r="I1194" t="str">
            <v>Mbps</v>
          </cell>
          <cell r="J1194">
            <v>60</v>
          </cell>
          <cell r="K1194">
            <v>6</v>
          </cell>
          <cell r="L1194" t="str">
            <v>Mbps</v>
          </cell>
          <cell r="M1194" t="str">
            <v>Unlimited</v>
          </cell>
          <cell r="P1194" t="str">
            <v>PLN</v>
          </cell>
          <cell r="Q1194">
            <v>100</v>
          </cell>
          <cell r="R1194">
            <v>0</v>
          </cell>
          <cell r="S1194">
            <v>70</v>
          </cell>
          <cell r="T1194">
            <v>0</v>
          </cell>
          <cell r="U1194">
            <v>3</v>
          </cell>
          <cell r="W1194" t="str">
            <v>No</v>
          </cell>
          <cell r="X1194" t="str">
            <v>No</v>
          </cell>
          <cell r="Y1194" t="str">
            <v>No</v>
          </cell>
          <cell r="AA1194" t="str">
            <v>Yes</v>
          </cell>
          <cell r="AB1194">
            <v>0.23</v>
          </cell>
          <cell r="AC1194">
            <v>3.13</v>
          </cell>
          <cell r="AD1194">
            <v>22.36</v>
          </cell>
          <cell r="AE1194">
            <v>1.8170393220000001</v>
          </cell>
          <cell r="AF1194">
            <v>1.867572145</v>
          </cell>
        </row>
        <row r="1195">
          <cell r="C1195" t="str">
            <v>Poland</v>
          </cell>
          <cell r="D1195" t="str">
            <v>UPC Polska [Poland]</v>
          </cell>
          <cell r="E1195" t="str">
            <v>Cable</v>
          </cell>
          <cell r="F1195" t="str">
            <v>Fiber Power 120</v>
          </cell>
          <cell r="H1195">
            <v>120</v>
          </cell>
          <cell r="I1195" t="str">
            <v>Mbps</v>
          </cell>
          <cell r="J1195">
            <v>120</v>
          </cell>
          <cell r="K1195">
            <v>10</v>
          </cell>
          <cell r="L1195" t="str">
            <v>Mbps</v>
          </cell>
          <cell r="M1195" t="str">
            <v>Unlimited</v>
          </cell>
          <cell r="P1195" t="str">
            <v>PLN</v>
          </cell>
          <cell r="Q1195">
            <v>100</v>
          </cell>
          <cell r="R1195">
            <v>0</v>
          </cell>
          <cell r="S1195">
            <v>85</v>
          </cell>
          <cell r="T1195">
            <v>0</v>
          </cell>
          <cell r="U1195">
            <v>3</v>
          </cell>
          <cell r="W1195" t="str">
            <v>No</v>
          </cell>
          <cell r="X1195" t="str">
            <v>No</v>
          </cell>
          <cell r="Y1195" t="str">
            <v>No</v>
          </cell>
          <cell r="AA1195" t="str">
            <v>Yes</v>
          </cell>
          <cell r="AB1195">
            <v>0.23</v>
          </cell>
          <cell r="AC1195">
            <v>3.13</v>
          </cell>
          <cell r="AD1195">
            <v>27.16</v>
          </cell>
          <cell r="AE1195">
            <v>1.8170393220000001</v>
          </cell>
          <cell r="AF1195">
            <v>1.867572145</v>
          </cell>
        </row>
        <row r="1196">
          <cell r="C1196" t="str">
            <v>Poland</v>
          </cell>
          <cell r="D1196" t="str">
            <v>UPC Polska [Poland]</v>
          </cell>
          <cell r="E1196" t="str">
            <v>Cable</v>
          </cell>
          <cell r="F1196" t="str">
            <v>Fiber Power 250</v>
          </cell>
          <cell r="H1196">
            <v>250</v>
          </cell>
          <cell r="I1196" t="str">
            <v>Mbps</v>
          </cell>
          <cell r="J1196">
            <v>250</v>
          </cell>
          <cell r="K1196">
            <v>20</v>
          </cell>
          <cell r="L1196" t="str">
            <v>Mbps</v>
          </cell>
          <cell r="M1196" t="str">
            <v>Unlimited</v>
          </cell>
          <cell r="P1196" t="str">
            <v>PLN</v>
          </cell>
          <cell r="Q1196">
            <v>100</v>
          </cell>
          <cell r="R1196">
            <v>0</v>
          </cell>
          <cell r="S1196">
            <v>160</v>
          </cell>
          <cell r="T1196">
            <v>0</v>
          </cell>
          <cell r="U1196">
            <v>3</v>
          </cell>
          <cell r="W1196" t="str">
            <v>No</v>
          </cell>
          <cell r="X1196" t="str">
            <v>No</v>
          </cell>
          <cell r="Y1196" t="str">
            <v>No</v>
          </cell>
          <cell r="AA1196" t="str">
            <v>Yes</v>
          </cell>
          <cell r="AB1196">
            <v>0.23</v>
          </cell>
          <cell r="AC1196">
            <v>3.13</v>
          </cell>
          <cell r="AD1196">
            <v>51.12</v>
          </cell>
          <cell r="AE1196">
            <v>1.8170393220000001</v>
          </cell>
          <cell r="AF1196">
            <v>1.867572145</v>
          </cell>
        </row>
        <row r="1197">
          <cell r="C1197" t="str">
            <v>Portugal</v>
          </cell>
          <cell r="D1197" t="str">
            <v>Optimus Clix [Portugal]</v>
          </cell>
          <cell r="E1197" t="str">
            <v>Fibre</v>
          </cell>
          <cell r="F1197" t="str">
            <v>Pack Net + Voice</v>
          </cell>
          <cell r="H1197">
            <v>100</v>
          </cell>
          <cell r="I1197" t="str">
            <v>Mbps</v>
          </cell>
          <cell r="J1197">
            <v>100</v>
          </cell>
          <cell r="K1197">
            <v>10</v>
          </cell>
          <cell r="L1197" t="str">
            <v>Mbps</v>
          </cell>
          <cell r="M1197" t="str">
            <v>Unlimited</v>
          </cell>
          <cell r="P1197" t="str">
            <v>EUR</v>
          </cell>
          <cell r="Q1197">
            <v>0</v>
          </cell>
          <cell r="R1197" t="str">
            <v>?</v>
          </cell>
          <cell r="S1197">
            <v>41.9</v>
          </cell>
          <cell r="W1197" t="str">
            <v>No</v>
          </cell>
          <cell r="X1197" t="str">
            <v>No</v>
          </cell>
          <cell r="Y1197" t="str">
            <v>Yes</v>
          </cell>
          <cell r="Z1197" t="str">
            <v>Unlimited calls to fixed national numbers + 16 countries</v>
          </cell>
          <cell r="AA1197" t="str">
            <v>Yes</v>
          </cell>
          <cell r="AB1197">
            <v>0.23</v>
          </cell>
          <cell r="AC1197">
            <v>0.74</v>
          </cell>
          <cell r="AD1197">
            <v>56.62</v>
          </cell>
          <cell r="AE1197">
            <v>0.60490212600000004</v>
          </cell>
          <cell r="AF1197">
            <v>0.61776400300000001</v>
          </cell>
        </row>
        <row r="1198">
          <cell r="C1198" t="str">
            <v>Portugal</v>
          </cell>
          <cell r="D1198" t="str">
            <v>Optimus Clix [Portugal]</v>
          </cell>
          <cell r="E1198" t="str">
            <v>Fibre</v>
          </cell>
          <cell r="F1198" t="str">
            <v>Pack Net + Voice</v>
          </cell>
          <cell r="H1198">
            <v>50</v>
          </cell>
          <cell r="I1198" t="str">
            <v>Mbps</v>
          </cell>
          <cell r="J1198">
            <v>50</v>
          </cell>
          <cell r="K1198">
            <v>5</v>
          </cell>
          <cell r="L1198" t="str">
            <v>Mbps</v>
          </cell>
          <cell r="M1198" t="str">
            <v>Unlimited</v>
          </cell>
          <cell r="P1198" t="str">
            <v>EUR</v>
          </cell>
          <cell r="Q1198">
            <v>0</v>
          </cell>
          <cell r="R1198" t="str">
            <v>?</v>
          </cell>
          <cell r="S1198">
            <v>31.9</v>
          </cell>
          <cell r="W1198" t="str">
            <v>No</v>
          </cell>
          <cell r="X1198" t="str">
            <v>No</v>
          </cell>
          <cell r="Y1198" t="str">
            <v>Yes</v>
          </cell>
          <cell r="Z1198" t="str">
            <v>Unlimited calls to fixed national numbers + 16 countries</v>
          </cell>
          <cell r="AA1198" t="str">
            <v>Yes</v>
          </cell>
          <cell r="AB1198">
            <v>0.23</v>
          </cell>
          <cell r="AC1198">
            <v>0.74</v>
          </cell>
          <cell r="AD1198">
            <v>43.11</v>
          </cell>
          <cell r="AE1198">
            <v>0.60490212600000004</v>
          </cell>
          <cell r="AF1198">
            <v>0.61776400300000001</v>
          </cell>
        </row>
        <row r="1199">
          <cell r="C1199" t="str">
            <v>Portugal</v>
          </cell>
          <cell r="D1199" t="str">
            <v>PT Comunicacoes [Portugal]</v>
          </cell>
          <cell r="E1199" t="str">
            <v>ADSL</v>
          </cell>
          <cell r="F1199" t="str">
            <v>Meo ADSL</v>
          </cell>
          <cell r="G1199" t="str">
            <v>Up to</v>
          </cell>
          <cell r="H1199">
            <v>24</v>
          </cell>
          <cell r="I1199" t="str">
            <v>Mbps</v>
          </cell>
          <cell r="J1199">
            <v>24</v>
          </cell>
          <cell r="M1199" t="str">
            <v>Unlimited</v>
          </cell>
          <cell r="P1199" t="str">
            <v>EUR</v>
          </cell>
          <cell r="Q1199">
            <v>25</v>
          </cell>
          <cell r="R1199">
            <v>0</v>
          </cell>
          <cell r="S1199">
            <v>14.99</v>
          </cell>
          <cell r="T1199">
            <v>0</v>
          </cell>
          <cell r="U1199">
            <v>3</v>
          </cell>
          <cell r="W1199" t="str">
            <v>No</v>
          </cell>
          <cell r="X1199" t="str">
            <v>No</v>
          </cell>
          <cell r="Y1199" t="str">
            <v>Yes</v>
          </cell>
          <cell r="Z1199" t="str">
            <v>Nights and weekends</v>
          </cell>
          <cell r="AA1199" t="str">
            <v>Yes</v>
          </cell>
          <cell r="AB1199">
            <v>0.23</v>
          </cell>
          <cell r="AC1199">
            <v>0.74</v>
          </cell>
          <cell r="AD1199">
            <v>20.260000000000002</v>
          </cell>
          <cell r="AE1199">
            <v>0.60490212600000004</v>
          </cell>
          <cell r="AF1199">
            <v>0.61776400300000001</v>
          </cell>
        </row>
        <row r="1200">
          <cell r="C1200" t="str">
            <v>Portugal</v>
          </cell>
          <cell r="D1200" t="str">
            <v>PT Comunicacoes [Portugal]</v>
          </cell>
          <cell r="E1200" t="str">
            <v>Fibre</v>
          </cell>
          <cell r="F1200" t="str">
            <v>Meo Fibra</v>
          </cell>
          <cell r="H1200">
            <v>30</v>
          </cell>
          <cell r="I1200" t="str">
            <v>Mbps</v>
          </cell>
          <cell r="J1200">
            <v>30</v>
          </cell>
          <cell r="K1200">
            <v>3</v>
          </cell>
          <cell r="L1200" t="str">
            <v>Mbps</v>
          </cell>
          <cell r="M1200" t="str">
            <v>Unlimited</v>
          </cell>
          <cell r="P1200" t="str">
            <v>EUR</v>
          </cell>
          <cell r="Q1200">
            <v>105</v>
          </cell>
          <cell r="R1200">
            <v>0</v>
          </cell>
          <cell r="S1200">
            <v>30.99</v>
          </cell>
          <cell r="T1200">
            <v>14.99</v>
          </cell>
          <cell r="U1200">
            <v>3</v>
          </cell>
          <cell r="V1200">
            <v>12</v>
          </cell>
          <cell r="W1200" t="str">
            <v>No</v>
          </cell>
          <cell r="X1200" t="str">
            <v>No</v>
          </cell>
          <cell r="Y1200" t="str">
            <v>Yes</v>
          </cell>
          <cell r="Z1200" t="str">
            <v>Unlimited</v>
          </cell>
          <cell r="AA1200" t="str">
            <v>Yes</v>
          </cell>
          <cell r="AB1200">
            <v>0.23</v>
          </cell>
          <cell r="AC1200">
            <v>0.74</v>
          </cell>
          <cell r="AD1200">
            <v>41.88</v>
          </cell>
          <cell r="AE1200">
            <v>0.60490212600000004</v>
          </cell>
          <cell r="AF1200">
            <v>0.61776400300000001</v>
          </cell>
        </row>
        <row r="1201">
          <cell r="C1201" t="str">
            <v>Portugal</v>
          </cell>
          <cell r="D1201" t="str">
            <v>PT Comunicacoes [Portugal]</v>
          </cell>
          <cell r="E1201" t="str">
            <v>Fibre</v>
          </cell>
          <cell r="F1201" t="str">
            <v>Meo Fibra</v>
          </cell>
          <cell r="H1201">
            <v>100</v>
          </cell>
          <cell r="I1201" t="str">
            <v>Mbps</v>
          </cell>
          <cell r="J1201">
            <v>100</v>
          </cell>
          <cell r="K1201">
            <v>10</v>
          </cell>
          <cell r="L1201" t="str">
            <v>Mbps</v>
          </cell>
          <cell r="M1201" t="str">
            <v>Unlimited</v>
          </cell>
          <cell r="P1201" t="str">
            <v>EUR</v>
          </cell>
          <cell r="Q1201">
            <v>105</v>
          </cell>
          <cell r="R1201">
            <v>0</v>
          </cell>
          <cell r="S1201">
            <v>40.99</v>
          </cell>
          <cell r="T1201">
            <v>20.99</v>
          </cell>
          <cell r="U1201">
            <v>3</v>
          </cell>
          <cell r="V1201">
            <v>12</v>
          </cell>
          <cell r="W1201" t="str">
            <v>No</v>
          </cell>
          <cell r="X1201" t="str">
            <v>No</v>
          </cell>
          <cell r="Y1201" t="str">
            <v>Yes</v>
          </cell>
          <cell r="Z1201" t="str">
            <v>Unlimited</v>
          </cell>
          <cell r="AA1201" t="str">
            <v>Yes</v>
          </cell>
          <cell r="AB1201">
            <v>0.23</v>
          </cell>
          <cell r="AC1201">
            <v>0.74</v>
          </cell>
          <cell r="AD1201">
            <v>55.39</v>
          </cell>
          <cell r="AE1201">
            <v>0.60490212600000004</v>
          </cell>
          <cell r="AF1201">
            <v>0.61776400300000001</v>
          </cell>
        </row>
        <row r="1202">
          <cell r="C1202" t="str">
            <v>Portugal</v>
          </cell>
          <cell r="D1202" t="str">
            <v>PT Comunicacoes [Portugal]</v>
          </cell>
          <cell r="E1202" t="str">
            <v>Fibre</v>
          </cell>
          <cell r="F1202" t="str">
            <v>Meo Fibra</v>
          </cell>
          <cell r="H1202">
            <v>200</v>
          </cell>
          <cell r="I1202" t="str">
            <v>Mbps</v>
          </cell>
          <cell r="J1202">
            <v>200</v>
          </cell>
          <cell r="K1202">
            <v>20</v>
          </cell>
          <cell r="L1202" t="str">
            <v>Mbps</v>
          </cell>
          <cell r="M1202" t="str">
            <v>Unlimited</v>
          </cell>
          <cell r="P1202" t="str">
            <v>EUR</v>
          </cell>
          <cell r="Q1202">
            <v>105</v>
          </cell>
          <cell r="R1202">
            <v>0</v>
          </cell>
          <cell r="S1202">
            <v>91.99</v>
          </cell>
          <cell r="T1202">
            <v>86.99</v>
          </cell>
          <cell r="U1202">
            <v>3</v>
          </cell>
          <cell r="V1202">
            <v>12</v>
          </cell>
          <cell r="W1202" t="str">
            <v>No</v>
          </cell>
          <cell r="X1202" t="str">
            <v>No</v>
          </cell>
          <cell r="Y1202" t="str">
            <v>Yes</v>
          </cell>
          <cell r="Z1202" t="str">
            <v>Unlimited</v>
          </cell>
          <cell r="AA1202" t="str">
            <v>Yes</v>
          </cell>
          <cell r="AB1202">
            <v>0.23</v>
          </cell>
          <cell r="AC1202">
            <v>0.74</v>
          </cell>
          <cell r="AD1202">
            <v>124.31</v>
          </cell>
          <cell r="AE1202">
            <v>0.60490212600000004</v>
          </cell>
          <cell r="AF1202">
            <v>0.61776400300000001</v>
          </cell>
        </row>
        <row r="1203">
          <cell r="C1203" t="str">
            <v>Romania</v>
          </cell>
          <cell r="D1203" t="str">
            <v>Romtelecom [Romania]</v>
          </cell>
          <cell r="F1203" t="str">
            <v>Power</v>
          </cell>
          <cell r="G1203" t="str">
            <v>Up to</v>
          </cell>
          <cell r="H1203">
            <v>100</v>
          </cell>
          <cell r="I1203" t="str">
            <v>Mbps</v>
          </cell>
          <cell r="J1203">
            <v>100</v>
          </cell>
          <cell r="K1203">
            <v>6</v>
          </cell>
          <cell r="L1203" t="str">
            <v>Mbps</v>
          </cell>
          <cell r="P1203" t="str">
            <v>EUR</v>
          </cell>
          <cell r="Q1203" t="str">
            <v>?</v>
          </cell>
          <cell r="R1203">
            <v>0</v>
          </cell>
          <cell r="S1203">
            <v>12.4</v>
          </cell>
          <cell r="V1203">
            <v>24</v>
          </cell>
          <cell r="W1203" t="str">
            <v>No</v>
          </cell>
          <cell r="X1203" t="str">
            <v>No</v>
          </cell>
          <cell r="Y1203" t="str">
            <v>Yes</v>
          </cell>
          <cell r="Z1203" t="str">
            <v>100+unlimited landline and Cosmote</v>
          </cell>
          <cell r="AA1203" t="str">
            <v>Yes</v>
          </cell>
          <cell r="AB1203">
            <v>0.24</v>
          </cell>
          <cell r="AC1203">
            <v>0.74</v>
          </cell>
          <cell r="AD1203">
            <v>16.760000000000002</v>
          </cell>
          <cell r="AE1203">
            <v>2.4817377735668602</v>
          </cell>
          <cell r="AF1203">
            <v>0.49091000299999998</v>
          </cell>
        </row>
        <row r="1204">
          <cell r="C1204" t="str">
            <v>Romania</v>
          </cell>
          <cell r="D1204" t="str">
            <v>Romtelecom [Romania]</v>
          </cell>
          <cell r="F1204" t="str">
            <v>Play</v>
          </cell>
          <cell r="G1204" t="str">
            <v>Up to</v>
          </cell>
          <cell r="H1204">
            <v>50</v>
          </cell>
          <cell r="I1204" t="str">
            <v>Mbps</v>
          </cell>
          <cell r="J1204">
            <v>50</v>
          </cell>
          <cell r="K1204">
            <v>6</v>
          </cell>
          <cell r="L1204" t="str">
            <v>Mbps</v>
          </cell>
          <cell r="P1204" t="str">
            <v>EUR</v>
          </cell>
          <cell r="Q1204" t="str">
            <v>?</v>
          </cell>
          <cell r="R1204">
            <v>0</v>
          </cell>
          <cell r="S1204">
            <v>10.54</v>
          </cell>
          <cell r="V1204">
            <v>24</v>
          </cell>
          <cell r="W1204" t="str">
            <v>No</v>
          </cell>
          <cell r="X1204" t="str">
            <v>No</v>
          </cell>
          <cell r="Y1204" t="str">
            <v>Yes</v>
          </cell>
          <cell r="Z1204" t="str">
            <v>100+unlimited landline and Cosmote</v>
          </cell>
          <cell r="AA1204" t="str">
            <v>Yes</v>
          </cell>
          <cell r="AB1204">
            <v>0.24</v>
          </cell>
          <cell r="AC1204">
            <v>0.74</v>
          </cell>
          <cell r="AD1204">
            <v>14.24</v>
          </cell>
          <cell r="AE1204">
            <v>2.4817377735668602</v>
          </cell>
          <cell r="AF1204">
            <v>0.49091000299999998</v>
          </cell>
        </row>
        <row r="1205">
          <cell r="C1205" t="str">
            <v>Romania</v>
          </cell>
          <cell r="D1205" t="str">
            <v>Romtelecom [Romania]</v>
          </cell>
          <cell r="F1205" t="str">
            <v>Surf</v>
          </cell>
          <cell r="G1205" t="str">
            <v>Up to</v>
          </cell>
          <cell r="H1205">
            <v>2</v>
          </cell>
          <cell r="I1205" t="str">
            <v>Mbps</v>
          </cell>
          <cell r="J1205">
            <v>2</v>
          </cell>
          <cell r="K1205">
            <v>6</v>
          </cell>
          <cell r="L1205" t="str">
            <v>Mbps</v>
          </cell>
          <cell r="P1205" t="str">
            <v>EUR</v>
          </cell>
          <cell r="Q1205" t="str">
            <v>?</v>
          </cell>
          <cell r="R1205">
            <v>0</v>
          </cell>
          <cell r="S1205">
            <v>11.16</v>
          </cell>
          <cell r="V1205">
            <v>24</v>
          </cell>
          <cell r="W1205" t="str">
            <v>No</v>
          </cell>
          <cell r="X1205" t="str">
            <v>No</v>
          </cell>
          <cell r="Y1205" t="str">
            <v>Yes</v>
          </cell>
          <cell r="Z1205" t="str">
            <v>100+unlimited landline and Cosmote</v>
          </cell>
          <cell r="AA1205" t="str">
            <v>Yes</v>
          </cell>
          <cell r="AB1205">
            <v>0.24</v>
          </cell>
          <cell r="AC1205">
            <v>0.74</v>
          </cell>
          <cell r="AD1205">
            <v>15.08</v>
          </cell>
          <cell r="AE1205">
            <v>2.4817377735668602</v>
          </cell>
          <cell r="AF1205">
            <v>0.49091000299999998</v>
          </cell>
        </row>
        <row r="1206">
          <cell r="C1206" t="str">
            <v>Romania</v>
          </cell>
          <cell r="D1206" t="str">
            <v>UPC [Romania]</v>
          </cell>
          <cell r="E1206" t="str">
            <v>Cable</v>
          </cell>
          <cell r="F1206" t="str">
            <v>Fibre Power 200</v>
          </cell>
          <cell r="H1206">
            <v>200</v>
          </cell>
          <cell r="I1206" t="str">
            <v>Mbps</v>
          </cell>
          <cell r="J1206">
            <v>200</v>
          </cell>
          <cell r="K1206">
            <v>6</v>
          </cell>
          <cell r="L1206" t="str">
            <v>Mbps</v>
          </cell>
          <cell r="P1206" t="str">
            <v>RON</v>
          </cell>
          <cell r="Q1206" t="str">
            <v>?</v>
          </cell>
          <cell r="R1206">
            <v>0</v>
          </cell>
          <cell r="S1206">
            <v>60</v>
          </cell>
          <cell r="W1206" t="str">
            <v>No</v>
          </cell>
          <cell r="X1206" t="str">
            <v>No</v>
          </cell>
          <cell r="Y1206" t="str">
            <v>No</v>
          </cell>
          <cell r="AA1206" t="str">
            <v>Yes</v>
          </cell>
          <cell r="AB1206">
            <v>0.24</v>
          </cell>
          <cell r="AC1206">
            <v>3.3</v>
          </cell>
          <cell r="AD1206">
            <v>18.18</v>
          </cell>
          <cell r="AE1206">
            <v>2.4817377735668602</v>
          </cell>
          <cell r="AF1206">
            <v>1.6200030089999999</v>
          </cell>
        </row>
        <row r="1207">
          <cell r="C1207" t="str">
            <v>Romania</v>
          </cell>
          <cell r="D1207" t="str">
            <v>UPC [Romania]</v>
          </cell>
          <cell r="E1207" t="str">
            <v>Cable</v>
          </cell>
          <cell r="F1207" t="str">
            <v>Fibre Power 150</v>
          </cell>
          <cell r="H1207">
            <v>150</v>
          </cell>
          <cell r="I1207" t="str">
            <v>Mbps</v>
          </cell>
          <cell r="J1207">
            <v>150</v>
          </cell>
          <cell r="K1207">
            <v>6</v>
          </cell>
          <cell r="L1207" t="str">
            <v>Mbps</v>
          </cell>
          <cell r="P1207" t="str">
            <v>RON</v>
          </cell>
          <cell r="Q1207" t="str">
            <v>?</v>
          </cell>
          <cell r="R1207">
            <v>0</v>
          </cell>
          <cell r="S1207">
            <v>50</v>
          </cell>
          <cell r="W1207" t="str">
            <v>No</v>
          </cell>
          <cell r="X1207" t="str">
            <v>No</v>
          </cell>
          <cell r="Y1207" t="str">
            <v>No</v>
          </cell>
          <cell r="AA1207" t="str">
            <v>Yes</v>
          </cell>
          <cell r="AB1207">
            <v>0.24</v>
          </cell>
          <cell r="AC1207">
            <v>3.3</v>
          </cell>
          <cell r="AD1207">
            <v>15.15</v>
          </cell>
          <cell r="AE1207">
            <v>2.4817377735668602</v>
          </cell>
          <cell r="AF1207">
            <v>1.6200030089999999</v>
          </cell>
        </row>
        <row r="1208">
          <cell r="C1208" t="str">
            <v>Romania</v>
          </cell>
          <cell r="D1208" t="str">
            <v>UPC [Romania]</v>
          </cell>
          <cell r="E1208" t="str">
            <v>Cable</v>
          </cell>
          <cell r="F1208" t="str">
            <v>Fibre Power 120</v>
          </cell>
          <cell r="H1208">
            <v>120</v>
          </cell>
          <cell r="I1208" t="str">
            <v>Mbps</v>
          </cell>
          <cell r="J1208">
            <v>120</v>
          </cell>
          <cell r="K1208">
            <v>6</v>
          </cell>
          <cell r="L1208" t="str">
            <v>Mbps</v>
          </cell>
          <cell r="P1208" t="str">
            <v>RON</v>
          </cell>
          <cell r="Q1208" t="str">
            <v>?</v>
          </cell>
          <cell r="R1208">
            <v>0</v>
          </cell>
          <cell r="S1208">
            <v>50</v>
          </cell>
          <cell r="W1208" t="str">
            <v>No</v>
          </cell>
          <cell r="X1208" t="str">
            <v>No</v>
          </cell>
          <cell r="Y1208" t="str">
            <v>No</v>
          </cell>
          <cell r="AA1208" t="str">
            <v>Yes</v>
          </cell>
          <cell r="AB1208">
            <v>0.24</v>
          </cell>
          <cell r="AC1208">
            <v>3.3</v>
          </cell>
          <cell r="AD1208">
            <v>15.15</v>
          </cell>
          <cell r="AE1208">
            <v>2.4817377735668602</v>
          </cell>
          <cell r="AF1208">
            <v>1.6200030089999999</v>
          </cell>
        </row>
        <row r="1209">
          <cell r="C1209" t="str">
            <v>Romania</v>
          </cell>
          <cell r="D1209" t="str">
            <v>UPC [Romania]</v>
          </cell>
          <cell r="E1209" t="str">
            <v>Cable</v>
          </cell>
          <cell r="F1209" t="str">
            <v>Fibre Power 100</v>
          </cell>
          <cell r="H1209">
            <v>100</v>
          </cell>
          <cell r="I1209" t="str">
            <v>Mbps</v>
          </cell>
          <cell r="J1209">
            <v>100</v>
          </cell>
          <cell r="K1209">
            <v>4</v>
          </cell>
          <cell r="L1209" t="str">
            <v>Mbps</v>
          </cell>
          <cell r="P1209" t="str">
            <v>RON</v>
          </cell>
          <cell r="Q1209" t="str">
            <v>?</v>
          </cell>
          <cell r="R1209">
            <v>0</v>
          </cell>
          <cell r="S1209">
            <v>40</v>
          </cell>
          <cell r="W1209" t="str">
            <v>No</v>
          </cell>
          <cell r="X1209" t="str">
            <v>No</v>
          </cell>
          <cell r="Y1209" t="str">
            <v>No</v>
          </cell>
          <cell r="AA1209" t="str">
            <v>Yes</v>
          </cell>
          <cell r="AB1209">
            <v>0.24</v>
          </cell>
          <cell r="AC1209">
            <v>3.3</v>
          </cell>
          <cell r="AD1209">
            <v>12.12</v>
          </cell>
          <cell r="AE1209">
            <v>2.4817377735668602</v>
          </cell>
          <cell r="AF1209">
            <v>1.6200030089999999</v>
          </cell>
        </row>
        <row r="1210">
          <cell r="C1210" t="str">
            <v>Romania</v>
          </cell>
          <cell r="D1210" t="str">
            <v>UPC [Romania]</v>
          </cell>
          <cell r="E1210" t="str">
            <v>Cable</v>
          </cell>
          <cell r="F1210" t="str">
            <v>Fibre Power 60</v>
          </cell>
          <cell r="H1210">
            <v>60</v>
          </cell>
          <cell r="I1210" t="str">
            <v>Mbps</v>
          </cell>
          <cell r="J1210">
            <v>60</v>
          </cell>
          <cell r="K1210">
            <v>4</v>
          </cell>
          <cell r="L1210" t="str">
            <v>Mbps</v>
          </cell>
          <cell r="P1210" t="str">
            <v>RON</v>
          </cell>
          <cell r="Q1210" t="str">
            <v>?</v>
          </cell>
          <cell r="R1210">
            <v>0</v>
          </cell>
          <cell r="S1210">
            <v>35</v>
          </cell>
          <cell r="W1210" t="str">
            <v>No</v>
          </cell>
          <cell r="X1210" t="str">
            <v>No</v>
          </cell>
          <cell r="Y1210" t="str">
            <v>No</v>
          </cell>
          <cell r="AA1210" t="str">
            <v>Yes</v>
          </cell>
          <cell r="AB1210">
            <v>0.24</v>
          </cell>
          <cell r="AC1210">
            <v>3.3</v>
          </cell>
          <cell r="AD1210">
            <v>10.61</v>
          </cell>
          <cell r="AE1210">
            <v>2.4817377735668602</v>
          </cell>
          <cell r="AF1210">
            <v>1.6200030089999999</v>
          </cell>
        </row>
        <row r="1211">
          <cell r="C1211" t="str">
            <v>Russia</v>
          </cell>
          <cell r="D1211" t="str">
            <v>Rostelecom [Russia]</v>
          </cell>
          <cell r="E1211" t="str">
            <v>Fibre</v>
          </cell>
          <cell r="F1211" t="str">
            <v>OnLaym 5 new</v>
          </cell>
          <cell r="H1211">
            <v>5</v>
          </cell>
          <cell r="I1211" t="str">
            <v>Mbps</v>
          </cell>
          <cell r="J1211">
            <v>5</v>
          </cell>
          <cell r="K1211">
            <v>2</v>
          </cell>
          <cell r="L1211" t="str">
            <v>Mbps</v>
          </cell>
          <cell r="M1211" t="str">
            <v>Unlimited</v>
          </cell>
          <cell r="P1211" t="str">
            <v>RUB</v>
          </cell>
          <cell r="Q1211">
            <v>0</v>
          </cell>
          <cell r="R1211" t="str">
            <v>?</v>
          </cell>
          <cell r="S1211">
            <v>200</v>
          </cell>
          <cell r="W1211" t="str">
            <v>No</v>
          </cell>
          <cell r="X1211" t="str">
            <v>No</v>
          </cell>
          <cell r="Y1211" t="str">
            <v>No</v>
          </cell>
          <cell r="AA1211" t="str">
            <v>Yes</v>
          </cell>
          <cell r="AB1211">
            <v>0.18</v>
          </cell>
          <cell r="AC1211">
            <v>32.46</v>
          </cell>
          <cell r="AD1211">
            <v>6.16</v>
          </cell>
          <cell r="AE1211">
            <v>18.488462800000001</v>
          </cell>
          <cell r="AF1211">
            <v>18.557965979999999</v>
          </cell>
        </row>
        <row r="1212">
          <cell r="C1212" t="str">
            <v>Russia</v>
          </cell>
          <cell r="D1212" t="str">
            <v>Rostelecom [Russia]</v>
          </cell>
          <cell r="E1212" t="str">
            <v>Fibre</v>
          </cell>
          <cell r="F1212" t="str">
            <v>OnLaym 15 new</v>
          </cell>
          <cell r="H1212">
            <v>15</v>
          </cell>
          <cell r="I1212" t="str">
            <v>Mbps</v>
          </cell>
          <cell r="J1212">
            <v>15</v>
          </cell>
          <cell r="K1212">
            <v>7</v>
          </cell>
          <cell r="L1212" t="str">
            <v>Mbps</v>
          </cell>
          <cell r="M1212" t="str">
            <v>Unlimited</v>
          </cell>
          <cell r="P1212" t="str">
            <v>RUB</v>
          </cell>
          <cell r="Q1212">
            <v>0</v>
          </cell>
          <cell r="R1212" t="str">
            <v>?</v>
          </cell>
          <cell r="S1212">
            <v>300</v>
          </cell>
          <cell r="W1212" t="str">
            <v>No</v>
          </cell>
          <cell r="X1212" t="str">
            <v>No</v>
          </cell>
          <cell r="Y1212" t="str">
            <v>No</v>
          </cell>
          <cell r="AA1212" t="str">
            <v>Yes</v>
          </cell>
          <cell r="AB1212">
            <v>0.18</v>
          </cell>
          <cell r="AC1212">
            <v>32.46</v>
          </cell>
          <cell r="AD1212">
            <v>9.24</v>
          </cell>
          <cell r="AE1212">
            <v>18.488462800000001</v>
          </cell>
          <cell r="AF1212">
            <v>18.557965979999999</v>
          </cell>
        </row>
        <row r="1213">
          <cell r="C1213" t="str">
            <v>Russia</v>
          </cell>
          <cell r="D1213" t="str">
            <v>Rostelecom [Russia]</v>
          </cell>
          <cell r="E1213" t="str">
            <v>Fibre</v>
          </cell>
          <cell r="F1213" t="str">
            <v>OnLaym 25 new</v>
          </cell>
          <cell r="H1213">
            <v>25</v>
          </cell>
          <cell r="I1213" t="str">
            <v>Mbps</v>
          </cell>
          <cell r="J1213">
            <v>25</v>
          </cell>
          <cell r="K1213">
            <v>12</v>
          </cell>
          <cell r="L1213" t="str">
            <v>Mbps</v>
          </cell>
          <cell r="M1213" t="str">
            <v>Unlimited</v>
          </cell>
          <cell r="P1213" t="str">
            <v>RUB</v>
          </cell>
          <cell r="Q1213">
            <v>0</v>
          </cell>
          <cell r="R1213" t="str">
            <v>?</v>
          </cell>
          <cell r="S1213">
            <v>400</v>
          </cell>
          <cell r="W1213" t="str">
            <v>No</v>
          </cell>
          <cell r="X1213" t="str">
            <v>No</v>
          </cell>
          <cell r="Y1213" t="str">
            <v>No</v>
          </cell>
          <cell r="AA1213" t="str">
            <v>Yes</v>
          </cell>
          <cell r="AB1213">
            <v>0.18</v>
          </cell>
          <cell r="AC1213">
            <v>32.46</v>
          </cell>
          <cell r="AD1213">
            <v>12.32</v>
          </cell>
          <cell r="AE1213">
            <v>18.488462800000001</v>
          </cell>
          <cell r="AF1213">
            <v>18.557965979999999</v>
          </cell>
        </row>
        <row r="1214">
          <cell r="C1214" t="str">
            <v>Russia</v>
          </cell>
          <cell r="D1214" t="str">
            <v>Rostelecom [Russia]</v>
          </cell>
          <cell r="E1214" t="str">
            <v>Fibre</v>
          </cell>
          <cell r="F1214" t="str">
            <v>OnLaym 50 new</v>
          </cell>
          <cell r="H1214">
            <v>50</v>
          </cell>
          <cell r="I1214" t="str">
            <v>Mbps</v>
          </cell>
          <cell r="J1214">
            <v>50</v>
          </cell>
          <cell r="K1214">
            <v>25</v>
          </cell>
          <cell r="L1214" t="str">
            <v>Mbps</v>
          </cell>
          <cell r="M1214" t="str">
            <v>Unlimited</v>
          </cell>
          <cell r="P1214" t="str">
            <v>RUB</v>
          </cell>
          <cell r="Q1214">
            <v>0</v>
          </cell>
          <cell r="R1214" t="str">
            <v>?</v>
          </cell>
          <cell r="S1214">
            <v>500</v>
          </cell>
          <cell r="W1214" t="str">
            <v>No</v>
          </cell>
          <cell r="X1214" t="str">
            <v>No</v>
          </cell>
          <cell r="Y1214" t="str">
            <v>No</v>
          </cell>
          <cell r="AA1214" t="str">
            <v>Yes</v>
          </cell>
          <cell r="AB1214">
            <v>0.18</v>
          </cell>
          <cell r="AC1214">
            <v>32.46</v>
          </cell>
          <cell r="AD1214">
            <v>15.4</v>
          </cell>
          <cell r="AE1214">
            <v>18.488462800000001</v>
          </cell>
          <cell r="AF1214">
            <v>18.557965979999999</v>
          </cell>
        </row>
        <row r="1215">
          <cell r="C1215" t="str">
            <v>Russia</v>
          </cell>
          <cell r="D1215" t="str">
            <v>Rostelecom [Russia]</v>
          </cell>
          <cell r="E1215" t="str">
            <v>Fibre</v>
          </cell>
          <cell r="F1215" t="str">
            <v>OnLaym 80 new</v>
          </cell>
          <cell r="H1215">
            <v>80</v>
          </cell>
          <cell r="I1215" t="str">
            <v>Mbps</v>
          </cell>
          <cell r="J1215">
            <v>80</v>
          </cell>
          <cell r="K1215">
            <v>40</v>
          </cell>
          <cell r="L1215" t="str">
            <v>Mbps</v>
          </cell>
          <cell r="M1215" t="str">
            <v>Unlimited</v>
          </cell>
          <cell r="P1215" t="str">
            <v>RUB</v>
          </cell>
          <cell r="Q1215">
            <v>0</v>
          </cell>
          <cell r="R1215" t="str">
            <v>?</v>
          </cell>
          <cell r="S1215">
            <v>700</v>
          </cell>
          <cell r="W1215" t="str">
            <v>No</v>
          </cell>
          <cell r="X1215" t="str">
            <v>No</v>
          </cell>
          <cell r="Y1215" t="str">
            <v>No</v>
          </cell>
          <cell r="AA1215" t="str">
            <v>Yes</v>
          </cell>
          <cell r="AB1215">
            <v>0.18</v>
          </cell>
          <cell r="AC1215">
            <v>32.46</v>
          </cell>
          <cell r="AD1215">
            <v>21.57</v>
          </cell>
          <cell r="AE1215">
            <v>18.488462800000001</v>
          </cell>
          <cell r="AF1215">
            <v>18.557965979999999</v>
          </cell>
        </row>
        <row r="1216">
          <cell r="C1216" t="str">
            <v>Russia</v>
          </cell>
          <cell r="D1216" t="str">
            <v>Beeline [Russia]</v>
          </cell>
          <cell r="E1216" t="str">
            <v>Fibre</v>
          </cell>
          <cell r="F1216" t="str">
            <v>Unlimited 450</v>
          </cell>
          <cell r="H1216">
            <v>30</v>
          </cell>
          <cell r="I1216" t="str">
            <v>Mbps</v>
          </cell>
          <cell r="J1216">
            <v>30</v>
          </cell>
          <cell r="K1216">
            <v>30</v>
          </cell>
          <cell r="L1216" t="str">
            <v>Mbps</v>
          </cell>
          <cell r="M1216" t="str">
            <v>Unlimited</v>
          </cell>
          <cell r="P1216" t="str">
            <v>RUB</v>
          </cell>
          <cell r="Q1216">
            <v>0</v>
          </cell>
          <cell r="R1216" t="str">
            <v>?</v>
          </cell>
          <cell r="S1216">
            <v>450</v>
          </cell>
          <cell r="W1216" t="str">
            <v>No</v>
          </cell>
          <cell r="X1216" t="str">
            <v>No</v>
          </cell>
          <cell r="Y1216" t="str">
            <v>No</v>
          </cell>
          <cell r="AA1216" t="str">
            <v>Yes</v>
          </cell>
          <cell r="AB1216">
            <v>0.18</v>
          </cell>
          <cell r="AC1216">
            <v>32.46</v>
          </cell>
          <cell r="AD1216">
            <v>13.86</v>
          </cell>
          <cell r="AE1216">
            <v>18.488462800000001</v>
          </cell>
          <cell r="AF1216">
            <v>18.557965979999999</v>
          </cell>
        </row>
        <row r="1217">
          <cell r="C1217" t="str">
            <v>Russia</v>
          </cell>
          <cell r="D1217" t="str">
            <v>Beeline [Russia]</v>
          </cell>
          <cell r="E1217" t="str">
            <v>Fibre</v>
          </cell>
          <cell r="F1217" t="str">
            <v>Unlimited 560</v>
          </cell>
          <cell r="H1217">
            <v>70</v>
          </cell>
          <cell r="I1217" t="str">
            <v>Mbps</v>
          </cell>
          <cell r="J1217">
            <v>70</v>
          </cell>
          <cell r="K1217">
            <v>70</v>
          </cell>
          <cell r="L1217" t="str">
            <v>Mbps</v>
          </cell>
          <cell r="M1217" t="str">
            <v>Unlimited</v>
          </cell>
          <cell r="P1217" t="str">
            <v>RUB</v>
          </cell>
          <cell r="Q1217">
            <v>0</v>
          </cell>
          <cell r="R1217" t="str">
            <v>?</v>
          </cell>
          <cell r="S1217">
            <v>510</v>
          </cell>
          <cell r="W1217" t="str">
            <v>No</v>
          </cell>
          <cell r="X1217" t="str">
            <v>No</v>
          </cell>
          <cell r="Y1217" t="str">
            <v>No</v>
          </cell>
          <cell r="AA1217" t="str">
            <v>Yes</v>
          </cell>
          <cell r="AB1217">
            <v>0.18</v>
          </cell>
          <cell r="AC1217">
            <v>32.46</v>
          </cell>
          <cell r="AD1217">
            <v>15.71</v>
          </cell>
          <cell r="AE1217">
            <v>18.488462800000001</v>
          </cell>
          <cell r="AF1217">
            <v>18.557965979999999</v>
          </cell>
        </row>
        <row r="1218">
          <cell r="C1218" t="str">
            <v>Russia</v>
          </cell>
          <cell r="D1218" t="str">
            <v>Beeline [Russia]</v>
          </cell>
          <cell r="E1218" t="str">
            <v>Fibre</v>
          </cell>
          <cell r="F1218" t="str">
            <v>Unlimited 950</v>
          </cell>
          <cell r="H1218">
            <v>100</v>
          </cell>
          <cell r="I1218" t="str">
            <v>Mbps</v>
          </cell>
          <cell r="J1218">
            <v>100</v>
          </cell>
          <cell r="K1218">
            <v>100</v>
          </cell>
          <cell r="L1218" t="str">
            <v>Mbps</v>
          </cell>
          <cell r="M1218" t="str">
            <v>Unlimited</v>
          </cell>
          <cell r="P1218" t="str">
            <v>RUB</v>
          </cell>
          <cell r="Q1218">
            <v>0</v>
          </cell>
          <cell r="R1218" t="str">
            <v>?</v>
          </cell>
          <cell r="S1218">
            <v>865</v>
          </cell>
          <cell r="W1218" t="str">
            <v>No</v>
          </cell>
          <cell r="X1218" t="str">
            <v>No</v>
          </cell>
          <cell r="Y1218" t="str">
            <v>No</v>
          </cell>
          <cell r="AA1218" t="str">
            <v>Yes</v>
          </cell>
          <cell r="AB1218">
            <v>0.18</v>
          </cell>
          <cell r="AC1218">
            <v>32.46</v>
          </cell>
          <cell r="AD1218">
            <v>26.65</v>
          </cell>
          <cell r="AE1218">
            <v>18.488462800000001</v>
          </cell>
          <cell r="AF1218">
            <v>18.557965979999999</v>
          </cell>
        </row>
        <row r="1219">
          <cell r="C1219" t="str">
            <v>Russia</v>
          </cell>
          <cell r="D1219" t="str">
            <v>ER-Telecom [Russia]</v>
          </cell>
          <cell r="E1219" t="str">
            <v>Cable</v>
          </cell>
          <cell r="F1219" t="str">
            <v>DOMRU.25</v>
          </cell>
          <cell r="H1219">
            <v>25</v>
          </cell>
          <cell r="I1219" t="str">
            <v>Mbps</v>
          </cell>
          <cell r="J1219">
            <v>25</v>
          </cell>
          <cell r="K1219">
            <v>25</v>
          </cell>
          <cell r="L1219" t="str">
            <v>Mbps</v>
          </cell>
          <cell r="M1219" t="str">
            <v>Unlimited</v>
          </cell>
          <cell r="P1219" t="str">
            <v>RUB</v>
          </cell>
          <cell r="Q1219">
            <v>0</v>
          </cell>
          <cell r="R1219" t="str">
            <v>?</v>
          </cell>
          <cell r="S1219">
            <v>550</v>
          </cell>
          <cell r="W1219" t="str">
            <v>No</v>
          </cell>
          <cell r="X1219" t="str">
            <v>No</v>
          </cell>
          <cell r="Y1219" t="str">
            <v>No</v>
          </cell>
          <cell r="AA1219" t="str">
            <v>Yes</v>
          </cell>
          <cell r="AB1219">
            <v>0.18</v>
          </cell>
          <cell r="AC1219">
            <v>32.46</v>
          </cell>
          <cell r="AD1219">
            <v>16.940000000000001</v>
          </cell>
          <cell r="AE1219">
            <v>18.488462800000001</v>
          </cell>
          <cell r="AF1219">
            <v>18.557965979999999</v>
          </cell>
        </row>
        <row r="1220">
          <cell r="C1220" t="str">
            <v>Russia</v>
          </cell>
          <cell r="D1220" t="str">
            <v>ER-Telecom [Russia]</v>
          </cell>
          <cell r="E1220" t="str">
            <v>Cable</v>
          </cell>
          <cell r="F1220" t="str">
            <v>DOMRU.60</v>
          </cell>
          <cell r="H1220">
            <v>60</v>
          </cell>
          <cell r="I1220" t="str">
            <v>Mbps</v>
          </cell>
          <cell r="J1220">
            <v>60</v>
          </cell>
          <cell r="K1220">
            <v>60</v>
          </cell>
          <cell r="L1220" t="str">
            <v>Mbps</v>
          </cell>
          <cell r="M1220" t="str">
            <v>Unlimited</v>
          </cell>
          <cell r="P1220" t="str">
            <v>RUB</v>
          </cell>
          <cell r="Q1220">
            <v>0</v>
          </cell>
          <cell r="R1220" t="str">
            <v>?</v>
          </cell>
          <cell r="S1220">
            <v>730</v>
          </cell>
          <cell r="W1220" t="str">
            <v>No</v>
          </cell>
          <cell r="X1220" t="str">
            <v>No</v>
          </cell>
          <cell r="Y1220" t="str">
            <v>No</v>
          </cell>
          <cell r="AA1220" t="str">
            <v>Yes</v>
          </cell>
          <cell r="AB1220">
            <v>0.18</v>
          </cell>
          <cell r="AC1220">
            <v>32.46</v>
          </cell>
          <cell r="AD1220">
            <v>22.49</v>
          </cell>
          <cell r="AE1220">
            <v>18.488462800000001</v>
          </cell>
          <cell r="AF1220">
            <v>18.557965979999999</v>
          </cell>
        </row>
        <row r="1221">
          <cell r="C1221" t="str">
            <v>Russia</v>
          </cell>
          <cell r="D1221" t="str">
            <v>ER-Telecom [Russia]</v>
          </cell>
          <cell r="E1221" t="str">
            <v>Cable</v>
          </cell>
          <cell r="F1221" t="str">
            <v>DOMRU.100</v>
          </cell>
          <cell r="H1221">
            <v>100</v>
          </cell>
          <cell r="I1221" t="str">
            <v>Mbps</v>
          </cell>
          <cell r="J1221">
            <v>100</v>
          </cell>
          <cell r="K1221">
            <v>100</v>
          </cell>
          <cell r="L1221" t="str">
            <v>Mbps</v>
          </cell>
          <cell r="M1221" t="str">
            <v>Unlimited</v>
          </cell>
          <cell r="P1221" t="str">
            <v>RUB</v>
          </cell>
          <cell r="Q1221">
            <v>0</v>
          </cell>
          <cell r="R1221" t="str">
            <v>?</v>
          </cell>
          <cell r="S1221">
            <v>994</v>
          </cell>
          <cell r="W1221" t="str">
            <v>No</v>
          </cell>
          <cell r="X1221" t="str">
            <v>No</v>
          </cell>
          <cell r="Y1221" t="str">
            <v>No</v>
          </cell>
          <cell r="AA1221" t="str">
            <v>Yes</v>
          </cell>
          <cell r="AB1221">
            <v>0.18</v>
          </cell>
          <cell r="AC1221">
            <v>32.46</v>
          </cell>
          <cell r="AD1221">
            <v>30.62</v>
          </cell>
          <cell r="AE1221">
            <v>18.488462800000001</v>
          </cell>
          <cell r="AF1221">
            <v>18.557965979999999</v>
          </cell>
        </row>
        <row r="1222">
          <cell r="C1222" t="str">
            <v>Saudi Arabia</v>
          </cell>
          <cell r="D1222" t="str">
            <v>Go [Saudi Arabia]</v>
          </cell>
          <cell r="E1222" t="str">
            <v>WiMax</v>
          </cell>
          <cell r="F1222" t="str">
            <v>Light</v>
          </cell>
          <cell r="H1222">
            <v>512</v>
          </cell>
          <cell r="I1222" t="str">
            <v>Kbps</v>
          </cell>
          <cell r="J1222">
            <v>0.51200000000000001</v>
          </cell>
          <cell r="P1222" t="str">
            <v>SAR</v>
          </cell>
          <cell r="Q1222" t="str">
            <v>?</v>
          </cell>
          <cell r="R1222">
            <v>0</v>
          </cell>
          <cell r="S1222">
            <v>149</v>
          </cell>
          <cell r="V1222">
            <v>12</v>
          </cell>
          <cell r="W1222" t="str">
            <v>No</v>
          </cell>
          <cell r="X1222" t="str">
            <v>No</v>
          </cell>
          <cell r="Y1222" t="str">
            <v>Yes</v>
          </cell>
          <cell r="AA1222" t="str">
            <v>?</v>
          </cell>
          <cell r="AC1222">
            <v>3.75</v>
          </cell>
          <cell r="AD1222">
            <v>39.729999999999997</v>
          </cell>
          <cell r="AE1222">
            <v>1.82397970002692</v>
          </cell>
          <cell r="AF1222">
            <v>3.0198008710000002</v>
          </cell>
        </row>
        <row r="1223">
          <cell r="C1223" t="str">
            <v>Saudi Arabia</v>
          </cell>
          <cell r="D1223" t="str">
            <v>Go [Saudi Arabia]</v>
          </cell>
          <cell r="E1223" t="str">
            <v>WiMax</v>
          </cell>
          <cell r="F1223" t="str">
            <v>Extra</v>
          </cell>
          <cell r="H1223">
            <v>1</v>
          </cell>
          <cell r="I1223" t="str">
            <v>Mbps</v>
          </cell>
          <cell r="J1223">
            <v>1</v>
          </cell>
          <cell r="P1223" t="str">
            <v>SAR</v>
          </cell>
          <cell r="Q1223" t="str">
            <v>?</v>
          </cell>
          <cell r="R1223">
            <v>0</v>
          </cell>
          <cell r="S1223">
            <v>175</v>
          </cell>
          <cell r="V1223">
            <v>12</v>
          </cell>
          <cell r="W1223" t="str">
            <v>No</v>
          </cell>
          <cell r="X1223" t="str">
            <v>No</v>
          </cell>
          <cell r="Y1223" t="str">
            <v>Yes</v>
          </cell>
          <cell r="AA1223" t="str">
            <v>?</v>
          </cell>
          <cell r="AC1223">
            <v>3.75</v>
          </cell>
          <cell r="AD1223">
            <v>46.67</v>
          </cell>
          <cell r="AE1223">
            <v>1.82397970002692</v>
          </cell>
          <cell r="AF1223">
            <v>3.0198008710000002</v>
          </cell>
        </row>
        <row r="1224">
          <cell r="C1224" t="str">
            <v>Saudi Arabia</v>
          </cell>
          <cell r="D1224" t="str">
            <v>Go [Saudi Arabia]</v>
          </cell>
          <cell r="E1224" t="str">
            <v>WiMax</v>
          </cell>
          <cell r="F1224" t="str">
            <v>Pro</v>
          </cell>
          <cell r="H1224">
            <v>2</v>
          </cell>
          <cell r="I1224" t="str">
            <v>Mbps</v>
          </cell>
          <cell r="J1224">
            <v>2</v>
          </cell>
          <cell r="P1224" t="str">
            <v>SAR</v>
          </cell>
          <cell r="Q1224" t="str">
            <v>?</v>
          </cell>
          <cell r="R1224">
            <v>0</v>
          </cell>
          <cell r="S1224">
            <v>199</v>
          </cell>
          <cell r="V1224">
            <v>12</v>
          </cell>
          <cell r="W1224" t="str">
            <v>No</v>
          </cell>
          <cell r="X1224" t="str">
            <v>No</v>
          </cell>
          <cell r="Y1224" t="str">
            <v>Yes</v>
          </cell>
          <cell r="AA1224" t="str">
            <v>?</v>
          </cell>
          <cell r="AC1224">
            <v>3.75</v>
          </cell>
          <cell r="AD1224">
            <v>53.07</v>
          </cell>
          <cell r="AE1224">
            <v>1.82397970002692</v>
          </cell>
          <cell r="AF1224">
            <v>3.0198008710000002</v>
          </cell>
        </row>
        <row r="1225">
          <cell r="C1225" t="str">
            <v>Saudi Arabia</v>
          </cell>
          <cell r="D1225" t="str">
            <v>Go [Saudi Arabia]</v>
          </cell>
          <cell r="E1225" t="str">
            <v>WiMax</v>
          </cell>
          <cell r="F1225" t="str">
            <v>Pro+</v>
          </cell>
          <cell r="H1225">
            <v>3</v>
          </cell>
          <cell r="I1225" t="str">
            <v>Mbps</v>
          </cell>
          <cell r="J1225">
            <v>3</v>
          </cell>
          <cell r="P1225" t="str">
            <v>SAR</v>
          </cell>
          <cell r="Q1225" t="str">
            <v>?</v>
          </cell>
          <cell r="R1225">
            <v>0</v>
          </cell>
          <cell r="S1225">
            <v>225</v>
          </cell>
          <cell r="V1225">
            <v>12</v>
          </cell>
          <cell r="W1225" t="str">
            <v>No</v>
          </cell>
          <cell r="X1225" t="str">
            <v>No</v>
          </cell>
          <cell r="Y1225" t="str">
            <v>Yes</v>
          </cell>
          <cell r="AA1225" t="str">
            <v>?</v>
          </cell>
          <cell r="AC1225">
            <v>3.75</v>
          </cell>
          <cell r="AD1225">
            <v>60</v>
          </cell>
          <cell r="AE1225">
            <v>1.82397970002692</v>
          </cell>
          <cell r="AF1225">
            <v>3.0198008710000002</v>
          </cell>
        </row>
        <row r="1226">
          <cell r="C1226" t="str">
            <v>Saudi Arabia</v>
          </cell>
          <cell r="D1226" t="str">
            <v>STC [Saudi Arabia]</v>
          </cell>
          <cell r="E1226" t="str">
            <v>Various</v>
          </cell>
          <cell r="F1226" t="str">
            <v>Jood Net</v>
          </cell>
          <cell r="H1226">
            <v>2</v>
          </cell>
          <cell r="I1226" t="str">
            <v>Mbps</v>
          </cell>
          <cell r="J1226">
            <v>2</v>
          </cell>
          <cell r="P1226" t="str">
            <v>SAR</v>
          </cell>
          <cell r="Q1226">
            <v>0</v>
          </cell>
          <cell r="R1226">
            <v>0</v>
          </cell>
          <cell r="S1226">
            <v>99</v>
          </cell>
          <cell r="W1226" t="str">
            <v>No</v>
          </cell>
          <cell r="X1226" t="str">
            <v>No</v>
          </cell>
          <cell r="Y1226" t="str">
            <v>No</v>
          </cell>
          <cell r="AA1226" t="str">
            <v>?</v>
          </cell>
          <cell r="AC1226">
            <v>3.75</v>
          </cell>
          <cell r="AD1226">
            <v>26.4</v>
          </cell>
          <cell r="AE1226">
            <v>1.82397970002692</v>
          </cell>
          <cell r="AF1226">
            <v>3.0198008710000002</v>
          </cell>
        </row>
        <row r="1227">
          <cell r="C1227" t="str">
            <v>Saudi Arabia</v>
          </cell>
          <cell r="D1227" t="str">
            <v>STC [Saudi Arabia]</v>
          </cell>
          <cell r="E1227" t="str">
            <v>Various</v>
          </cell>
          <cell r="F1227" t="str">
            <v>Jood Net</v>
          </cell>
          <cell r="H1227">
            <v>4</v>
          </cell>
          <cell r="I1227" t="str">
            <v>Mbps</v>
          </cell>
          <cell r="J1227">
            <v>4</v>
          </cell>
          <cell r="P1227" t="str">
            <v>SAR</v>
          </cell>
          <cell r="Q1227">
            <v>0</v>
          </cell>
          <cell r="R1227">
            <v>0</v>
          </cell>
          <cell r="S1227">
            <v>149</v>
          </cell>
          <cell r="W1227" t="str">
            <v>No</v>
          </cell>
          <cell r="X1227" t="str">
            <v>No</v>
          </cell>
          <cell r="Y1227" t="str">
            <v>No</v>
          </cell>
          <cell r="AA1227" t="str">
            <v>?</v>
          </cell>
          <cell r="AC1227">
            <v>3.75</v>
          </cell>
          <cell r="AD1227">
            <v>39.729999999999997</v>
          </cell>
          <cell r="AE1227">
            <v>1.82397970002692</v>
          </cell>
          <cell r="AF1227">
            <v>3.0198008710000002</v>
          </cell>
        </row>
        <row r="1228">
          <cell r="C1228" t="str">
            <v>Saudi Arabia</v>
          </cell>
          <cell r="D1228" t="str">
            <v>STC [Saudi Arabia]</v>
          </cell>
          <cell r="E1228" t="str">
            <v>Various</v>
          </cell>
          <cell r="F1228" t="str">
            <v>Jood Net</v>
          </cell>
          <cell r="H1228">
            <v>20</v>
          </cell>
          <cell r="I1228" t="str">
            <v>Mbps</v>
          </cell>
          <cell r="J1228">
            <v>20</v>
          </cell>
          <cell r="P1228" t="str">
            <v>SAR</v>
          </cell>
          <cell r="Q1228">
            <v>0</v>
          </cell>
          <cell r="R1228">
            <v>0</v>
          </cell>
          <cell r="S1228">
            <v>199</v>
          </cell>
          <cell r="W1228" t="str">
            <v>No</v>
          </cell>
          <cell r="X1228" t="str">
            <v>No</v>
          </cell>
          <cell r="Y1228" t="str">
            <v>No</v>
          </cell>
          <cell r="AA1228" t="str">
            <v>?</v>
          </cell>
          <cell r="AC1228">
            <v>3.75</v>
          </cell>
          <cell r="AD1228">
            <v>53.07</v>
          </cell>
          <cell r="AE1228">
            <v>1.82397970002692</v>
          </cell>
          <cell r="AF1228">
            <v>3.0198008710000002</v>
          </cell>
        </row>
        <row r="1229">
          <cell r="C1229" t="str">
            <v>Saudi Arabia</v>
          </cell>
          <cell r="D1229" t="str">
            <v>STC [Saudi Arabia]</v>
          </cell>
          <cell r="E1229" t="str">
            <v>Various</v>
          </cell>
          <cell r="F1229" t="str">
            <v>Jood Net</v>
          </cell>
          <cell r="H1229">
            <v>2</v>
          </cell>
          <cell r="I1229" t="str">
            <v>Mbps</v>
          </cell>
          <cell r="J1229">
            <v>2</v>
          </cell>
          <cell r="P1229" t="str">
            <v>SAR</v>
          </cell>
          <cell r="Q1229">
            <v>0</v>
          </cell>
          <cell r="R1229">
            <v>0</v>
          </cell>
          <cell r="S1229">
            <v>116.58</v>
          </cell>
          <cell r="T1229">
            <v>0</v>
          </cell>
          <cell r="U1229">
            <v>6</v>
          </cell>
          <cell r="V1229">
            <v>18</v>
          </cell>
          <cell r="W1229" t="str">
            <v>No</v>
          </cell>
          <cell r="X1229" t="str">
            <v>No</v>
          </cell>
          <cell r="Y1229" t="str">
            <v>No</v>
          </cell>
          <cell r="AA1229" t="str">
            <v>?</v>
          </cell>
          <cell r="AC1229">
            <v>3.75</v>
          </cell>
          <cell r="AD1229">
            <v>31.09</v>
          </cell>
          <cell r="AE1229">
            <v>1.82397970002692</v>
          </cell>
          <cell r="AF1229">
            <v>3.0198008710000002</v>
          </cell>
        </row>
        <row r="1230">
          <cell r="C1230" t="str">
            <v>Saudi Arabia</v>
          </cell>
          <cell r="D1230" t="str">
            <v>STC [Saudi Arabia]</v>
          </cell>
          <cell r="E1230" t="str">
            <v>Various</v>
          </cell>
          <cell r="F1230" t="str">
            <v>Jood Net</v>
          </cell>
          <cell r="H1230">
            <v>4</v>
          </cell>
          <cell r="I1230" t="str">
            <v>Mbps</v>
          </cell>
          <cell r="J1230">
            <v>4</v>
          </cell>
          <cell r="P1230" t="str">
            <v>SAR</v>
          </cell>
          <cell r="Q1230">
            <v>0</v>
          </cell>
          <cell r="R1230">
            <v>0</v>
          </cell>
          <cell r="S1230">
            <v>149.91999999999999</v>
          </cell>
          <cell r="T1230">
            <v>0</v>
          </cell>
          <cell r="U1230">
            <v>6</v>
          </cell>
          <cell r="V1230">
            <v>18</v>
          </cell>
          <cell r="W1230" t="str">
            <v>No</v>
          </cell>
          <cell r="X1230" t="str">
            <v>No</v>
          </cell>
          <cell r="Y1230" t="str">
            <v>No</v>
          </cell>
          <cell r="AA1230" t="str">
            <v>?</v>
          </cell>
          <cell r="AC1230">
            <v>3.75</v>
          </cell>
          <cell r="AD1230">
            <v>39.979999999999997</v>
          </cell>
          <cell r="AE1230">
            <v>1.82397970002692</v>
          </cell>
          <cell r="AF1230">
            <v>3.0198008710000002</v>
          </cell>
        </row>
        <row r="1231">
          <cell r="C1231" t="str">
            <v>Saudi Arabia</v>
          </cell>
          <cell r="D1231" t="str">
            <v>STC [Saudi Arabia]</v>
          </cell>
          <cell r="E1231" t="str">
            <v>Various</v>
          </cell>
          <cell r="F1231" t="str">
            <v>Jood Net</v>
          </cell>
          <cell r="H1231">
            <v>20</v>
          </cell>
          <cell r="I1231" t="str">
            <v>Mbps</v>
          </cell>
          <cell r="J1231">
            <v>20</v>
          </cell>
          <cell r="P1231" t="str">
            <v>SAR</v>
          </cell>
          <cell r="Q1231">
            <v>0</v>
          </cell>
          <cell r="R1231">
            <v>0</v>
          </cell>
          <cell r="S1231">
            <v>249.92</v>
          </cell>
          <cell r="T1231">
            <v>0</v>
          </cell>
          <cell r="U1231">
            <v>6</v>
          </cell>
          <cell r="V1231">
            <v>18</v>
          </cell>
          <cell r="W1231" t="str">
            <v>No</v>
          </cell>
          <cell r="X1231" t="str">
            <v>No</v>
          </cell>
          <cell r="Y1231" t="str">
            <v>No</v>
          </cell>
          <cell r="AA1231" t="str">
            <v>?</v>
          </cell>
          <cell r="AC1231">
            <v>3.75</v>
          </cell>
          <cell r="AD1231">
            <v>66.64</v>
          </cell>
          <cell r="AE1231">
            <v>1.82397970002692</v>
          </cell>
          <cell r="AF1231">
            <v>3.0198008710000002</v>
          </cell>
        </row>
        <row r="1232">
          <cell r="C1232" t="str">
            <v>Saudi Arabia</v>
          </cell>
          <cell r="D1232" t="str">
            <v>STC [Saudi Arabia]</v>
          </cell>
          <cell r="E1232" t="str">
            <v>Various</v>
          </cell>
          <cell r="F1232" t="str">
            <v>Jood 2</v>
          </cell>
          <cell r="H1232">
            <v>2</v>
          </cell>
          <cell r="I1232" t="str">
            <v>Mbps</v>
          </cell>
          <cell r="J1232">
            <v>2</v>
          </cell>
          <cell r="M1232" t="str">
            <v>Unlimited</v>
          </cell>
          <cell r="P1232" t="str">
            <v>SAR</v>
          </cell>
          <cell r="Q1232">
            <v>0</v>
          </cell>
          <cell r="R1232">
            <v>0</v>
          </cell>
          <cell r="S1232">
            <v>149</v>
          </cell>
          <cell r="W1232" t="str">
            <v>No</v>
          </cell>
          <cell r="X1232" t="str">
            <v>No</v>
          </cell>
          <cell r="Y1232" t="str">
            <v>Yes</v>
          </cell>
          <cell r="Z1232" t="str">
            <v>Unlimited local and national</v>
          </cell>
          <cell r="AA1232" t="str">
            <v>?</v>
          </cell>
          <cell r="AC1232">
            <v>3.75</v>
          </cell>
          <cell r="AD1232">
            <v>39.729999999999997</v>
          </cell>
          <cell r="AE1232">
            <v>1.82397970002692</v>
          </cell>
          <cell r="AF1232">
            <v>3.0198008710000002</v>
          </cell>
        </row>
        <row r="1233">
          <cell r="C1233" t="str">
            <v>Saudi Arabia</v>
          </cell>
          <cell r="D1233" t="str">
            <v>STC [Saudi Arabia]</v>
          </cell>
          <cell r="E1233" t="str">
            <v>Various</v>
          </cell>
          <cell r="F1233" t="str">
            <v>Jood 2</v>
          </cell>
          <cell r="H1233">
            <v>4</v>
          </cell>
          <cell r="I1233" t="str">
            <v>Mbps</v>
          </cell>
          <cell r="J1233">
            <v>4</v>
          </cell>
          <cell r="M1233" t="str">
            <v>Unlimited</v>
          </cell>
          <cell r="P1233" t="str">
            <v>SAR</v>
          </cell>
          <cell r="Q1233">
            <v>0</v>
          </cell>
          <cell r="R1233">
            <v>0</v>
          </cell>
          <cell r="S1233">
            <v>199</v>
          </cell>
          <cell r="W1233" t="str">
            <v>No</v>
          </cell>
          <cell r="X1233" t="str">
            <v>No</v>
          </cell>
          <cell r="Y1233" t="str">
            <v>Yes</v>
          </cell>
          <cell r="Z1233" t="str">
            <v>Unlimited local and national</v>
          </cell>
          <cell r="AA1233" t="str">
            <v>?</v>
          </cell>
          <cell r="AC1233">
            <v>3.75</v>
          </cell>
          <cell r="AD1233">
            <v>53.07</v>
          </cell>
          <cell r="AE1233">
            <v>1.82397970002692</v>
          </cell>
          <cell r="AF1233">
            <v>3.0198008710000002</v>
          </cell>
        </row>
        <row r="1234">
          <cell r="C1234" t="str">
            <v>Saudi Arabia</v>
          </cell>
          <cell r="D1234" t="str">
            <v>STC [Saudi Arabia]</v>
          </cell>
          <cell r="E1234" t="str">
            <v>Various</v>
          </cell>
          <cell r="F1234" t="str">
            <v>Jood 2</v>
          </cell>
          <cell r="H1234">
            <v>20</v>
          </cell>
          <cell r="I1234" t="str">
            <v>Mbps</v>
          </cell>
          <cell r="J1234">
            <v>20</v>
          </cell>
          <cell r="M1234" t="str">
            <v>Unlimited</v>
          </cell>
          <cell r="P1234" t="str">
            <v>SAR</v>
          </cell>
          <cell r="Q1234">
            <v>0</v>
          </cell>
          <cell r="R1234">
            <v>0</v>
          </cell>
          <cell r="S1234">
            <v>249</v>
          </cell>
          <cell r="W1234" t="str">
            <v>No</v>
          </cell>
          <cell r="X1234" t="str">
            <v>No</v>
          </cell>
          <cell r="Y1234" t="str">
            <v>Yes</v>
          </cell>
          <cell r="Z1234" t="str">
            <v>Unlimited local and national</v>
          </cell>
          <cell r="AA1234" t="str">
            <v>?</v>
          </cell>
          <cell r="AC1234">
            <v>3.75</v>
          </cell>
          <cell r="AD1234">
            <v>66.400000000000006</v>
          </cell>
          <cell r="AE1234">
            <v>1.82397970002692</v>
          </cell>
          <cell r="AF1234">
            <v>3.0198008710000002</v>
          </cell>
        </row>
        <row r="1235">
          <cell r="C1235" t="str">
            <v>Senegal</v>
          </cell>
          <cell r="D1235" t="str">
            <v>Sonatel [Senegal]</v>
          </cell>
          <cell r="E1235" t="str">
            <v>ADSL</v>
          </cell>
          <cell r="F1235" t="str">
            <v>ADSL 1 Mega more</v>
          </cell>
          <cell r="H1235">
            <v>1</v>
          </cell>
          <cell r="I1235" t="str">
            <v>Mbps</v>
          </cell>
          <cell r="J1235">
            <v>1</v>
          </cell>
          <cell r="K1235">
            <v>256</v>
          </cell>
          <cell r="L1235" t="str">
            <v>Kbps</v>
          </cell>
          <cell r="P1235" t="str">
            <v>XOF</v>
          </cell>
          <cell r="Q1235">
            <v>25000</v>
          </cell>
          <cell r="R1235">
            <v>50000</v>
          </cell>
          <cell r="S1235">
            <v>25000</v>
          </cell>
          <cell r="W1235" t="str">
            <v>Yes</v>
          </cell>
          <cell r="X1235" t="str">
            <v>No</v>
          </cell>
          <cell r="Y1235" t="str">
            <v>Yes</v>
          </cell>
          <cell r="AA1235" t="str">
            <v>Yes</v>
          </cell>
          <cell r="AC1235">
            <v>485.93</v>
          </cell>
          <cell r="AD1235">
            <v>51.45</v>
          </cell>
          <cell r="AE1235">
            <v>236.22617582867201</v>
          </cell>
          <cell r="AF1235">
            <v>273.84186419999997</v>
          </cell>
        </row>
        <row r="1236">
          <cell r="C1236" t="str">
            <v>Senegal</v>
          </cell>
          <cell r="D1236" t="str">
            <v>Sonatel [Senegal]</v>
          </cell>
          <cell r="E1236" t="str">
            <v>ADSL</v>
          </cell>
          <cell r="F1236" t="str">
            <v>ADSL 10 Megamax</v>
          </cell>
          <cell r="H1236">
            <v>10</v>
          </cell>
          <cell r="I1236" t="str">
            <v>Mbps</v>
          </cell>
          <cell r="J1236">
            <v>10</v>
          </cell>
          <cell r="K1236">
            <v>512</v>
          </cell>
          <cell r="L1236" t="str">
            <v>Kbps</v>
          </cell>
          <cell r="P1236" t="str">
            <v>XOF</v>
          </cell>
          <cell r="Q1236">
            <v>25000</v>
          </cell>
          <cell r="R1236">
            <v>50000</v>
          </cell>
          <cell r="S1236">
            <v>53600</v>
          </cell>
          <cell r="W1236" t="str">
            <v>No</v>
          </cell>
          <cell r="X1236" t="str">
            <v>No</v>
          </cell>
          <cell r="Y1236" t="str">
            <v>Yes</v>
          </cell>
          <cell r="Z1236" t="str">
            <v>Nights and weekends</v>
          </cell>
          <cell r="AA1236" t="str">
            <v>Yes</v>
          </cell>
          <cell r="AC1236">
            <v>485.93</v>
          </cell>
          <cell r="AD1236">
            <v>110.3</v>
          </cell>
          <cell r="AE1236">
            <v>236.22617582867201</v>
          </cell>
          <cell r="AF1236">
            <v>273.84186419999997</v>
          </cell>
        </row>
        <row r="1237">
          <cell r="C1237" t="str">
            <v>Senegal</v>
          </cell>
          <cell r="D1237" t="str">
            <v>Sonatel [Senegal]</v>
          </cell>
          <cell r="E1237" t="str">
            <v>ADSL</v>
          </cell>
          <cell r="F1237" t="str">
            <v>ADSL 1 Mega Residential</v>
          </cell>
          <cell r="H1237">
            <v>1</v>
          </cell>
          <cell r="I1237" t="str">
            <v>Mbps</v>
          </cell>
          <cell r="J1237">
            <v>1</v>
          </cell>
          <cell r="P1237" t="str">
            <v>XOF</v>
          </cell>
          <cell r="Q1237">
            <v>25000</v>
          </cell>
          <cell r="R1237">
            <v>20000</v>
          </cell>
          <cell r="S1237">
            <v>70000</v>
          </cell>
          <cell r="W1237" t="str">
            <v>No</v>
          </cell>
          <cell r="X1237" t="str">
            <v>No</v>
          </cell>
          <cell r="Y1237" t="str">
            <v>Yes</v>
          </cell>
          <cell r="Z1237" t="str">
            <v>Nights and weekends</v>
          </cell>
          <cell r="AA1237" t="str">
            <v>Yes</v>
          </cell>
          <cell r="AC1237">
            <v>485.93</v>
          </cell>
          <cell r="AD1237">
            <v>144.05000000000001</v>
          </cell>
          <cell r="AE1237">
            <v>236.22617582867201</v>
          </cell>
          <cell r="AF1237">
            <v>273.84186419999997</v>
          </cell>
        </row>
        <row r="1238">
          <cell r="C1238" t="str">
            <v>Senegal</v>
          </cell>
          <cell r="D1238" t="str">
            <v>Sonatel [Senegal]</v>
          </cell>
          <cell r="E1238" t="str">
            <v>ADSL</v>
          </cell>
          <cell r="F1238" t="str">
            <v>ADSL 512</v>
          </cell>
          <cell r="H1238">
            <v>512</v>
          </cell>
          <cell r="I1238" t="str">
            <v>Kbps</v>
          </cell>
          <cell r="J1238">
            <v>0.51200000000000001</v>
          </cell>
          <cell r="P1238" t="str">
            <v>XOF</v>
          </cell>
          <cell r="Q1238">
            <v>19000</v>
          </cell>
          <cell r="R1238">
            <v>20000</v>
          </cell>
          <cell r="S1238">
            <v>18000</v>
          </cell>
          <cell r="W1238" t="str">
            <v>No</v>
          </cell>
          <cell r="X1238" t="str">
            <v>No</v>
          </cell>
          <cell r="Y1238" t="str">
            <v>Yes</v>
          </cell>
          <cell r="Z1238" t="str">
            <v>Nights and weekends</v>
          </cell>
          <cell r="AA1238" t="str">
            <v>Yes</v>
          </cell>
          <cell r="AC1238">
            <v>485.93</v>
          </cell>
          <cell r="AD1238">
            <v>37.04</v>
          </cell>
          <cell r="AE1238">
            <v>236.22617582867201</v>
          </cell>
          <cell r="AF1238">
            <v>273.84186419999997</v>
          </cell>
        </row>
        <row r="1239">
          <cell r="C1239" t="str">
            <v>Serbia</v>
          </cell>
          <cell r="D1239" t="str">
            <v>EUNet [Serbia]</v>
          </cell>
          <cell r="E1239" t="str">
            <v>ADSL</v>
          </cell>
          <cell r="F1239" t="str">
            <v>FLAT</v>
          </cell>
          <cell r="H1239">
            <v>1250</v>
          </cell>
          <cell r="I1239" t="str">
            <v>Kbps</v>
          </cell>
          <cell r="J1239">
            <v>1.25</v>
          </cell>
          <cell r="K1239">
            <v>250</v>
          </cell>
          <cell r="L1239" t="str">
            <v>Kbps</v>
          </cell>
          <cell r="P1239" t="str">
            <v>RSD</v>
          </cell>
          <cell r="Q1239" t="str">
            <v>?</v>
          </cell>
          <cell r="R1239">
            <v>0</v>
          </cell>
          <cell r="S1239">
            <v>1290</v>
          </cell>
          <cell r="T1239">
            <v>645</v>
          </cell>
          <cell r="U1239">
            <v>4</v>
          </cell>
          <cell r="V1239">
            <v>12</v>
          </cell>
          <cell r="W1239" t="str">
            <v>Yes</v>
          </cell>
          <cell r="X1239" t="str">
            <v>No</v>
          </cell>
          <cell r="Y1239" t="str">
            <v>No</v>
          </cell>
          <cell r="Z1239" t="str">
            <v>20 mins international</v>
          </cell>
          <cell r="AA1239" t="str">
            <v>Yes</v>
          </cell>
          <cell r="AB1239">
            <v>0.2</v>
          </cell>
          <cell r="AC1239">
            <v>84.89</v>
          </cell>
          <cell r="AD1239">
            <v>15.2</v>
          </cell>
          <cell r="AE1239">
            <v>38.6394342887234</v>
          </cell>
          <cell r="AF1239">
            <v>38.639434289999997</v>
          </cell>
        </row>
        <row r="1240">
          <cell r="C1240" t="str">
            <v>Serbia</v>
          </cell>
          <cell r="D1240" t="str">
            <v>EUNet [Serbia]</v>
          </cell>
          <cell r="E1240" t="str">
            <v>ADSL</v>
          </cell>
          <cell r="F1240" t="str">
            <v>FLAT</v>
          </cell>
          <cell r="H1240">
            <v>2500</v>
          </cell>
          <cell r="I1240" t="str">
            <v>Kbps</v>
          </cell>
          <cell r="J1240">
            <v>2.5</v>
          </cell>
          <cell r="K1240">
            <v>500</v>
          </cell>
          <cell r="L1240" t="str">
            <v>Kbps</v>
          </cell>
          <cell r="P1240" t="str">
            <v>RSD</v>
          </cell>
          <cell r="Q1240" t="str">
            <v>?</v>
          </cell>
          <cell r="R1240">
            <v>0</v>
          </cell>
          <cell r="S1240">
            <v>1590</v>
          </cell>
          <cell r="T1240">
            <v>795</v>
          </cell>
          <cell r="U1240">
            <v>4</v>
          </cell>
          <cell r="V1240">
            <v>12</v>
          </cell>
          <cell r="W1240" t="str">
            <v>Yes</v>
          </cell>
          <cell r="X1240" t="str">
            <v>No</v>
          </cell>
          <cell r="Y1240" t="str">
            <v>No</v>
          </cell>
          <cell r="Z1240" t="str">
            <v>20 mins international</v>
          </cell>
          <cell r="AA1240" t="str">
            <v>Yes</v>
          </cell>
          <cell r="AB1240">
            <v>0.2</v>
          </cell>
          <cell r="AC1240">
            <v>84.89</v>
          </cell>
          <cell r="AD1240">
            <v>18.73</v>
          </cell>
          <cell r="AE1240">
            <v>38.6394342887234</v>
          </cell>
          <cell r="AF1240">
            <v>38.639434289999997</v>
          </cell>
        </row>
        <row r="1241">
          <cell r="C1241" t="str">
            <v>Serbia</v>
          </cell>
          <cell r="D1241" t="str">
            <v>EUNet [Serbia]</v>
          </cell>
          <cell r="E1241" t="str">
            <v>ADSL</v>
          </cell>
          <cell r="F1241" t="str">
            <v>FLAT</v>
          </cell>
          <cell r="H1241">
            <v>5000</v>
          </cell>
          <cell r="I1241" t="str">
            <v>Kbps</v>
          </cell>
          <cell r="J1241">
            <v>5</v>
          </cell>
          <cell r="K1241">
            <v>1000</v>
          </cell>
          <cell r="L1241" t="str">
            <v>Kbps</v>
          </cell>
          <cell r="P1241" t="str">
            <v>RSD</v>
          </cell>
          <cell r="Q1241" t="str">
            <v>?</v>
          </cell>
          <cell r="R1241">
            <v>0</v>
          </cell>
          <cell r="S1241">
            <v>1890</v>
          </cell>
          <cell r="T1241">
            <v>945</v>
          </cell>
          <cell r="U1241">
            <v>4</v>
          </cell>
          <cell r="V1241">
            <v>12</v>
          </cell>
          <cell r="W1241" t="str">
            <v>Yes</v>
          </cell>
          <cell r="X1241" t="str">
            <v>No</v>
          </cell>
          <cell r="Y1241" t="str">
            <v>No</v>
          </cell>
          <cell r="Z1241" t="str">
            <v>20 mins international</v>
          </cell>
          <cell r="AA1241" t="str">
            <v>Yes</v>
          </cell>
          <cell r="AB1241">
            <v>0.2</v>
          </cell>
          <cell r="AC1241">
            <v>84.89</v>
          </cell>
          <cell r="AD1241">
            <v>22.26</v>
          </cell>
          <cell r="AE1241">
            <v>38.6394342887234</v>
          </cell>
          <cell r="AF1241">
            <v>38.639434289999997</v>
          </cell>
        </row>
        <row r="1242">
          <cell r="C1242" t="str">
            <v>Serbia</v>
          </cell>
          <cell r="D1242" t="str">
            <v>EUNet [Serbia]</v>
          </cell>
          <cell r="E1242" t="str">
            <v>ADSL</v>
          </cell>
          <cell r="F1242" t="str">
            <v>FLAT</v>
          </cell>
          <cell r="H1242">
            <v>6000</v>
          </cell>
          <cell r="I1242" t="str">
            <v>Kbps</v>
          </cell>
          <cell r="J1242">
            <v>6</v>
          </cell>
          <cell r="K1242">
            <v>1000</v>
          </cell>
          <cell r="L1242" t="str">
            <v>Kbps</v>
          </cell>
          <cell r="P1242" t="str">
            <v>RSD</v>
          </cell>
          <cell r="Q1242" t="str">
            <v>?</v>
          </cell>
          <cell r="R1242">
            <v>0</v>
          </cell>
          <cell r="S1242">
            <v>2190</v>
          </cell>
          <cell r="T1242">
            <v>1095</v>
          </cell>
          <cell r="U1242">
            <v>4</v>
          </cell>
          <cell r="V1242">
            <v>12</v>
          </cell>
          <cell r="W1242" t="str">
            <v>Yes</v>
          </cell>
          <cell r="X1242" t="str">
            <v>No</v>
          </cell>
          <cell r="Y1242" t="str">
            <v>No</v>
          </cell>
          <cell r="Z1242" t="str">
            <v>20 mins international</v>
          </cell>
          <cell r="AA1242" t="str">
            <v>Yes</v>
          </cell>
          <cell r="AB1242">
            <v>0.2</v>
          </cell>
          <cell r="AC1242">
            <v>84.89</v>
          </cell>
          <cell r="AD1242">
            <v>25.8</v>
          </cell>
          <cell r="AE1242">
            <v>38.6394342887234</v>
          </cell>
          <cell r="AF1242">
            <v>38.639434289999997</v>
          </cell>
        </row>
        <row r="1243">
          <cell r="C1243" t="str">
            <v>Serbia</v>
          </cell>
          <cell r="D1243" t="str">
            <v>EUNet [Serbia]</v>
          </cell>
          <cell r="E1243" t="str">
            <v>ADSL</v>
          </cell>
          <cell r="F1243" t="str">
            <v>FLAT</v>
          </cell>
          <cell r="H1243">
            <v>8000</v>
          </cell>
          <cell r="I1243" t="str">
            <v>Kbps</v>
          </cell>
          <cell r="J1243">
            <v>8</v>
          </cell>
          <cell r="K1243">
            <v>1000</v>
          </cell>
          <cell r="L1243" t="str">
            <v>Kbps</v>
          </cell>
          <cell r="P1243" t="str">
            <v>RSD</v>
          </cell>
          <cell r="Q1243" t="str">
            <v>?</v>
          </cell>
          <cell r="R1243">
            <v>0</v>
          </cell>
          <cell r="S1243">
            <v>2790</v>
          </cell>
          <cell r="T1243">
            <v>1395</v>
          </cell>
          <cell r="U1243">
            <v>4</v>
          </cell>
          <cell r="V1243">
            <v>12</v>
          </cell>
          <cell r="W1243" t="str">
            <v>Yes</v>
          </cell>
          <cell r="X1243" t="str">
            <v>No</v>
          </cell>
          <cell r="Y1243" t="str">
            <v>No</v>
          </cell>
          <cell r="Z1243" t="str">
            <v>20 mins international</v>
          </cell>
          <cell r="AA1243" t="str">
            <v>Yes</v>
          </cell>
          <cell r="AB1243">
            <v>0.2</v>
          </cell>
          <cell r="AC1243">
            <v>84.89</v>
          </cell>
          <cell r="AD1243">
            <v>32.869999999999997</v>
          </cell>
          <cell r="AE1243">
            <v>38.6394342887234</v>
          </cell>
          <cell r="AF1243">
            <v>38.639434289999997</v>
          </cell>
        </row>
        <row r="1244">
          <cell r="C1244" t="str">
            <v>Serbia</v>
          </cell>
          <cell r="D1244" t="str">
            <v>EUNet [Serbia]</v>
          </cell>
          <cell r="E1244" t="str">
            <v>ADSL</v>
          </cell>
          <cell r="F1244" t="str">
            <v>FLAT</v>
          </cell>
          <cell r="H1244">
            <v>10000</v>
          </cell>
          <cell r="I1244" t="str">
            <v>Kbps</v>
          </cell>
          <cell r="J1244">
            <v>10</v>
          </cell>
          <cell r="K1244">
            <v>1000</v>
          </cell>
          <cell r="L1244" t="str">
            <v>Kbps</v>
          </cell>
          <cell r="P1244" t="str">
            <v>RSD</v>
          </cell>
          <cell r="Q1244" t="str">
            <v>?</v>
          </cell>
          <cell r="R1244">
            <v>0</v>
          </cell>
          <cell r="S1244">
            <v>3290</v>
          </cell>
          <cell r="T1244">
            <v>1645</v>
          </cell>
          <cell r="U1244">
            <v>4</v>
          </cell>
          <cell r="V1244">
            <v>12</v>
          </cell>
          <cell r="W1244" t="str">
            <v>Yes</v>
          </cell>
          <cell r="X1244" t="str">
            <v>No</v>
          </cell>
          <cell r="Y1244" t="str">
            <v>No</v>
          </cell>
          <cell r="Z1244" t="str">
            <v>20 mins international</v>
          </cell>
          <cell r="AA1244" t="str">
            <v>Yes</v>
          </cell>
          <cell r="AB1244">
            <v>0.2</v>
          </cell>
          <cell r="AC1244">
            <v>84.89</v>
          </cell>
          <cell r="AD1244">
            <v>38.76</v>
          </cell>
          <cell r="AE1244">
            <v>38.6394342887234</v>
          </cell>
          <cell r="AF1244">
            <v>38.639434289999997</v>
          </cell>
        </row>
        <row r="1245">
          <cell r="C1245" t="str">
            <v>Serbia</v>
          </cell>
          <cell r="D1245" t="str">
            <v>EUNet [Serbia]</v>
          </cell>
          <cell r="E1245" t="str">
            <v>ADSL</v>
          </cell>
          <cell r="F1245" t="str">
            <v>FLAT</v>
          </cell>
          <cell r="H1245">
            <v>15000</v>
          </cell>
          <cell r="I1245" t="str">
            <v>Kbps</v>
          </cell>
          <cell r="J1245">
            <v>15</v>
          </cell>
          <cell r="K1245">
            <v>1000</v>
          </cell>
          <cell r="L1245" t="str">
            <v>Kbps</v>
          </cell>
          <cell r="P1245" t="str">
            <v>RSD</v>
          </cell>
          <cell r="Q1245" t="str">
            <v>?</v>
          </cell>
          <cell r="R1245">
            <v>0</v>
          </cell>
          <cell r="S1245">
            <v>3990</v>
          </cell>
          <cell r="T1245">
            <v>1995</v>
          </cell>
          <cell r="U1245">
            <v>4</v>
          </cell>
          <cell r="V1245">
            <v>12</v>
          </cell>
          <cell r="W1245" t="str">
            <v>Yes</v>
          </cell>
          <cell r="X1245" t="str">
            <v>No</v>
          </cell>
          <cell r="Y1245" t="str">
            <v>No</v>
          </cell>
          <cell r="Z1245" t="str">
            <v>20 mins international</v>
          </cell>
          <cell r="AA1245" t="str">
            <v>Yes</v>
          </cell>
          <cell r="AB1245">
            <v>0.2</v>
          </cell>
          <cell r="AC1245">
            <v>84.89</v>
          </cell>
          <cell r="AD1245">
            <v>47</v>
          </cell>
          <cell r="AE1245">
            <v>38.6394342887234</v>
          </cell>
          <cell r="AF1245">
            <v>38.639434289999997</v>
          </cell>
        </row>
        <row r="1246">
          <cell r="C1246" t="str">
            <v>Serbia</v>
          </cell>
          <cell r="D1246" t="str">
            <v>EUNet [Serbia]</v>
          </cell>
          <cell r="E1246" t="str">
            <v>ADSL</v>
          </cell>
          <cell r="F1246" t="str">
            <v>FLAT</v>
          </cell>
          <cell r="H1246">
            <v>20000</v>
          </cell>
          <cell r="I1246" t="str">
            <v>Kbps</v>
          </cell>
          <cell r="J1246">
            <v>20</v>
          </cell>
          <cell r="K1246">
            <v>1000</v>
          </cell>
          <cell r="L1246" t="str">
            <v>Kbps</v>
          </cell>
          <cell r="P1246" t="str">
            <v>RSD</v>
          </cell>
          <cell r="Q1246" t="str">
            <v>?</v>
          </cell>
          <cell r="R1246">
            <v>0</v>
          </cell>
          <cell r="S1246">
            <v>4590</v>
          </cell>
          <cell r="T1246">
            <v>2295</v>
          </cell>
          <cell r="U1246">
            <v>4</v>
          </cell>
          <cell r="V1246">
            <v>12</v>
          </cell>
          <cell r="W1246" t="str">
            <v>Yes</v>
          </cell>
          <cell r="X1246" t="str">
            <v>No</v>
          </cell>
          <cell r="Y1246" t="str">
            <v>No</v>
          </cell>
          <cell r="Z1246" t="str">
            <v>20 mins international</v>
          </cell>
          <cell r="AA1246" t="str">
            <v>Yes</v>
          </cell>
          <cell r="AB1246">
            <v>0.2</v>
          </cell>
          <cell r="AC1246">
            <v>84.89</v>
          </cell>
          <cell r="AD1246">
            <v>54.07</v>
          </cell>
          <cell r="AE1246">
            <v>38.6394342887234</v>
          </cell>
          <cell r="AF1246">
            <v>38.639434289999997</v>
          </cell>
        </row>
        <row r="1247">
          <cell r="C1247" t="str">
            <v>Serbia</v>
          </cell>
          <cell r="D1247" t="str">
            <v>SBB [Serbia]</v>
          </cell>
          <cell r="E1247" t="str">
            <v>HFC</v>
          </cell>
          <cell r="F1247" t="str">
            <v>S</v>
          </cell>
          <cell r="H1247">
            <v>6</v>
          </cell>
          <cell r="I1247" t="str">
            <v>Mbps</v>
          </cell>
          <cell r="J1247">
            <v>6</v>
          </cell>
          <cell r="K1247">
            <v>1024</v>
          </cell>
          <cell r="L1247" t="str">
            <v>Kbps</v>
          </cell>
          <cell r="P1247" t="str">
            <v>RSD</v>
          </cell>
          <cell r="Q1247" t="str">
            <v>?</v>
          </cell>
          <cell r="R1247" t="str">
            <v>?</v>
          </cell>
          <cell r="S1247">
            <v>1590</v>
          </cell>
          <cell r="W1247" t="str">
            <v>No</v>
          </cell>
          <cell r="X1247" t="str">
            <v>No</v>
          </cell>
          <cell r="Y1247" t="str">
            <v>No</v>
          </cell>
          <cell r="AA1247" t="str">
            <v>Yes</v>
          </cell>
          <cell r="AB1247">
            <v>0.2</v>
          </cell>
          <cell r="AC1247">
            <v>84.89</v>
          </cell>
          <cell r="AD1247">
            <v>18.73</v>
          </cell>
          <cell r="AE1247">
            <v>38.6394342887234</v>
          </cell>
          <cell r="AF1247">
            <v>38.639434289999997</v>
          </cell>
        </row>
        <row r="1248">
          <cell r="C1248" t="str">
            <v>Serbia</v>
          </cell>
          <cell r="D1248" t="str">
            <v>SBB [Serbia]</v>
          </cell>
          <cell r="E1248" t="str">
            <v>HFC</v>
          </cell>
          <cell r="F1248" t="str">
            <v>M</v>
          </cell>
          <cell r="H1248">
            <v>10</v>
          </cell>
          <cell r="I1248" t="str">
            <v>Mbps</v>
          </cell>
          <cell r="J1248">
            <v>10</v>
          </cell>
          <cell r="K1248">
            <v>1536</v>
          </cell>
          <cell r="L1248" t="str">
            <v>Kbps</v>
          </cell>
          <cell r="P1248" t="str">
            <v>RSD</v>
          </cell>
          <cell r="Q1248" t="str">
            <v>?</v>
          </cell>
          <cell r="R1248" t="str">
            <v>?</v>
          </cell>
          <cell r="S1248">
            <v>2190</v>
          </cell>
          <cell r="W1248" t="str">
            <v>No</v>
          </cell>
          <cell r="X1248" t="str">
            <v>No</v>
          </cell>
          <cell r="Y1248" t="str">
            <v>No</v>
          </cell>
          <cell r="AA1248" t="str">
            <v>Yes</v>
          </cell>
          <cell r="AB1248">
            <v>0.2</v>
          </cell>
          <cell r="AC1248">
            <v>84.89</v>
          </cell>
          <cell r="AD1248">
            <v>25.8</v>
          </cell>
          <cell r="AE1248">
            <v>38.6394342887234</v>
          </cell>
          <cell r="AF1248">
            <v>38.639434289999997</v>
          </cell>
        </row>
        <row r="1249">
          <cell r="C1249" t="str">
            <v>Serbia</v>
          </cell>
          <cell r="D1249" t="str">
            <v>SBB [Serbia]</v>
          </cell>
          <cell r="E1249" t="str">
            <v>HFC</v>
          </cell>
          <cell r="F1249" t="str">
            <v>L</v>
          </cell>
          <cell r="H1249">
            <v>16</v>
          </cell>
          <cell r="I1249" t="str">
            <v>Mbps</v>
          </cell>
          <cell r="J1249">
            <v>16</v>
          </cell>
          <cell r="K1249">
            <v>2048</v>
          </cell>
          <cell r="L1249" t="str">
            <v>Kbps</v>
          </cell>
          <cell r="P1249" t="str">
            <v>RSD</v>
          </cell>
          <cell r="Q1249" t="str">
            <v>?</v>
          </cell>
          <cell r="R1249" t="str">
            <v>?</v>
          </cell>
          <cell r="S1249">
            <v>2990</v>
          </cell>
          <cell r="W1249" t="str">
            <v>No</v>
          </cell>
          <cell r="X1249" t="str">
            <v>No</v>
          </cell>
          <cell r="Y1249" t="str">
            <v>No</v>
          </cell>
          <cell r="AA1249" t="str">
            <v>Yes</v>
          </cell>
          <cell r="AB1249">
            <v>0.2</v>
          </cell>
          <cell r="AC1249">
            <v>84.89</v>
          </cell>
          <cell r="AD1249">
            <v>35.22</v>
          </cell>
          <cell r="AE1249">
            <v>38.6394342887234</v>
          </cell>
          <cell r="AF1249">
            <v>38.639434289999997</v>
          </cell>
        </row>
        <row r="1250">
          <cell r="C1250" t="str">
            <v>Serbia</v>
          </cell>
          <cell r="D1250" t="str">
            <v>SBB [Serbia]</v>
          </cell>
          <cell r="E1250" t="str">
            <v>HFC</v>
          </cell>
          <cell r="F1250" t="str">
            <v>XL</v>
          </cell>
          <cell r="H1250">
            <v>18</v>
          </cell>
          <cell r="I1250" t="str">
            <v>Mbps</v>
          </cell>
          <cell r="J1250">
            <v>18</v>
          </cell>
          <cell r="K1250">
            <v>2560</v>
          </cell>
          <cell r="L1250" t="str">
            <v>Kbps</v>
          </cell>
          <cell r="P1250" t="str">
            <v>RSD</v>
          </cell>
          <cell r="Q1250" t="str">
            <v>?</v>
          </cell>
          <cell r="R1250" t="str">
            <v>?</v>
          </cell>
          <cell r="S1250">
            <v>3990</v>
          </cell>
          <cell r="W1250" t="str">
            <v>No</v>
          </cell>
          <cell r="X1250" t="str">
            <v>No</v>
          </cell>
          <cell r="Y1250" t="str">
            <v>No</v>
          </cell>
          <cell r="AA1250" t="str">
            <v>Yes</v>
          </cell>
          <cell r="AB1250">
            <v>0.2</v>
          </cell>
          <cell r="AC1250">
            <v>84.89</v>
          </cell>
          <cell r="AD1250">
            <v>47</v>
          </cell>
          <cell r="AE1250">
            <v>38.6394342887234</v>
          </cell>
          <cell r="AF1250">
            <v>38.639434289999997</v>
          </cell>
        </row>
        <row r="1251">
          <cell r="C1251" t="str">
            <v>Serbia</v>
          </cell>
          <cell r="D1251" t="str">
            <v>SBB [Serbia]</v>
          </cell>
          <cell r="E1251" t="str">
            <v>HFC</v>
          </cell>
          <cell r="F1251" t="str">
            <v>S</v>
          </cell>
          <cell r="H1251">
            <v>15</v>
          </cell>
          <cell r="I1251" t="str">
            <v>Mbps</v>
          </cell>
          <cell r="J1251">
            <v>15</v>
          </cell>
          <cell r="K1251">
            <v>1536</v>
          </cell>
          <cell r="L1251" t="str">
            <v>Kbps</v>
          </cell>
          <cell r="P1251" t="str">
            <v>RSD</v>
          </cell>
          <cell r="Q1251" t="str">
            <v>?</v>
          </cell>
          <cell r="R1251" t="str">
            <v>?</v>
          </cell>
          <cell r="S1251">
            <v>1590</v>
          </cell>
          <cell r="V1251">
            <v>24</v>
          </cell>
          <cell r="W1251" t="str">
            <v>No</v>
          </cell>
          <cell r="X1251" t="str">
            <v>No</v>
          </cell>
          <cell r="Y1251" t="str">
            <v>No</v>
          </cell>
          <cell r="AA1251" t="str">
            <v>Yes</v>
          </cell>
          <cell r="AB1251">
            <v>0.2</v>
          </cell>
          <cell r="AC1251">
            <v>84.89</v>
          </cell>
          <cell r="AD1251">
            <v>18.73</v>
          </cell>
          <cell r="AE1251">
            <v>38.6394342887234</v>
          </cell>
          <cell r="AF1251">
            <v>38.639434289999997</v>
          </cell>
        </row>
        <row r="1252">
          <cell r="C1252" t="str">
            <v>Serbia</v>
          </cell>
          <cell r="D1252" t="str">
            <v>SBB [Serbia]</v>
          </cell>
          <cell r="E1252" t="str">
            <v>HFC</v>
          </cell>
          <cell r="F1252" t="str">
            <v>M</v>
          </cell>
          <cell r="H1252">
            <v>25</v>
          </cell>
          <cell r="I1252" t="str">
            <v>Mbps</v>
          </cell>
          <cell r="J1252">
            <v>25</v>
          </cell>
          <cell r="K1252">
            <v>2048</v>
          </cell>
          <cell r="L1252" t="str">
            <v>Kbps</v>
          </cell>
          <cell r="P1252" t="str">
            <v>RSD</v>
          </cell>
          <cell r="Q1252" t="str">
            <v>?</v>
          </cell>
          <cell r="R1252" t="str">
            <v>?</v>
          </cell>
          <cell r="S1252">
            <v>2190</v>
          </cell>
          <cell r="V1252">
            <v>24</v>
          </cell>
          <cell r="W1252" t="str">
            <v>No</v>
          </cell>
          <cell r="X1252" t="str">
            <v>No</v>
          </cell>
          <cell r="Y1252" t="str">
            <v>No</v>
          </cell>
          <cell r="AA1252" t="str">
            <v>Yes</v>
          </cell>
          <cell r="AB1252">
            <v>0.2</v>
          </cell>
          <cell r="AC1252">
            <v>84.89</v>
          </cell>
          <cell r="AD1252">
            <v>25.8</v>
          </cell>
          <cell r="AE1252">
            <v>38.6394342887234</v>
          </cell>
          <cell r="AF1252">
            <v>38.639434289999997</v>
          </cell>
        </row>
        <row r="1253">
          <cell r="C1253" t="str">
            <v>Serbia</v>
          </cell>
          <cell r="D1253" t="str">
            <v>SBB [Serbia]</v>
          </cell>
          <cell r="E1253" t="str">
            <v>HFC</v>
          </cell>
          <cell r="F1253" t="str">
            <v>L</v>
          </cell>
          <cell r="H1253">
            <v>40</v>
          </cell>
          <cell r="I1253" t="str">
            <v>Mbps</v>
          </cell>
          <cell r="J1253">
            <v>40</v>
          </cell>
          <cell r="K1253">
            <v>2560</v>
          </cell>
          <cell r="L1253" t="str">
            <v>Kbps</v>
          </cell>
          <cell r="P1253" t="str">
            <v>RSD</v>
          </cell>
          <cell r="Q1253" t="str">
            <v>?</v>
          </cell>
          <cell r="R1253" t="str">
            <v>?</v>
          </cell>
          <cell r="S1253">
            <v>2990</v>
          </cell>
          <cell r="V1253">
            <v>24</v>
          </cell>
          <cell r="W1253" t="str">
            <v>No</v>
          </cell>
          <cell r="X1253" t="str">
            <v>No</v>
          </cell>
          <cell r="Y1253" t="str">
            <v>No</v>
          </cell>
          <cell r="AA1253" t="str">
            <v>Yes</v>
          </cell>
          <cell r="AB1253">
            <v>0.2</v>
          </cell>
          <cell r="AC1253">
            <v>84.89</v>
          </cell>
          <cell r="AD1253">
            <v>35.22</v>
          </cell>
          <cell r="AE1253">
            <v>38.6394342887234</v>
          </cell>
          <cell r="AF1253">
            <v>38.639434289999997</v>
          </cell>
        </row>
        <row r="1254">
          <cell r="C1254" t="str">
            <v>Serbia</v>
          </cell>
          <cell r="D1254" t="str">
            <v>SBB [Serbia]</v>
          </cell>
          <cell r="E1254" t="str">
            <v>HFC</v>
          </cell>
          <cell r="F1254" t="str">
            <v>XL</v>
          </cell>
          <cell r="H1254">
            <v>60</v>
          </cell>
          <cell r="I1254" t="str">
            <v>Mbps</v>
          </cell>
          <cell r="J1254">
            <v>60</v>
          </cell>
          <cell r="K1254">
            <v>3072</v>
          </cell>
          <cell r="L1254" t="str">
            <v>Kbps</v>
          </cell>
          <cell r="P1254" t="str">
            <v>RSD</v>
          </cell>
          <cell r="Q1254" t="str">
            <v>?</v>
          </cell>
          <cell r="R1254" t="str">
            <v>?</v>
          </cell>
          <cell r="S1254">
            <v>3990</v>
          </cell>
          <cell r="V1254">
            <v>24</v>
          </cell>
          <cell r="W1254" t="str">
            <v>No</v>
          </cell>
          <cell r="X1254" t="str">
            <v>No</v>
          </cell>
          <cell r="Y1254" t="str">
            <v>No</v>
          </cell>
          <cell r="AA1254" t="str">
            <v>Yes</v>
          </cell>
          <cell r="AB1254">
            <v>0.2</v>
          </cell>
          <cell r="AC1254">
            <v>84.89</v>
          </cell>
          <cell r="AD1254">
            <v>47</v>
          </cell>
          <cell r="AE1254">
            <v>38.6394342887234</v>
          </cell>
          <cell r="AF1254">
            <v>38.639434289999997</v>
          </cell>
        </row>
        <row r="1255">
          <cell r="C1255" t="str">
            <v>Serbia</v>
          </cell>
          <cell r="D1255" t="str">
            <v>SBB [Serbia]</v>
          </cell>
          <cell r="E1255" t="str">
            <v>HFC</v>
          </cell>
          <cell r="F1255" t="str">
            <v>Turbo XL</v>
          </cell>
          <cell r="H1255">
            <v>120</v>
          </cell>
          <cell r="I1255" t="str">
            <v>Mbps</v>
          </cell>
          <cell r="J1255">
            <v>120</v>
          </cell>
          <cell r="K1255">
            <v>5120</v>
          </cell>
          <cell r="L1255" t="str">
            <v>Kbps</v>
          </cell>
          <cell r="P1255" t="str">
            <v>RSD</v>
          </cell>
          <cell r="Q1255" t="str">
            <v>?</v>
          </cell>
          <cell r="R1255" t="str">
            <v>?</v>
          </cell>
          <cell r="S1255">
            <v>6990</v>
          </cell>
          <cell r="V1255">
            <v>24</v>
          </cell>
          <cell r="W1255" t="str">
            <v>No</v>
          </cell>
          <cell r="X1255" t="str">
            <v>No</v>
          </cell>
          <cell r="Y1255" t="str">
            <v>No</v>
          </cell>
          <cell r="AA1255" t="str">
            <v>Yes</v>
          </cell>
          <cell r="AB1255">
            <v>0.2</v>
          </cell>
          <cell r="AC1255">
            <v>84.89</v>
          </cell>
          <cell r="AD1255">
            <v>82.34</v>
          </cell>
          <cell r="AE1255">
            <v>38.6394342887234</v>
          </cell>
          <cell r="AF1255">
            <v>38.639434289999997</v>
          </cell>
        </row>
        <row r="1256">
          <cell r="C1256" t="str">
            <v>Serbia</v>
          </cell>
          <cell r="D1256" t="str">
            <v>SBB [Serbia]</v>
          </cell>
          <cell r="E1256" t="str">
            <v>FTTH</v>
          </cell>
          <cell r="F1256" t="str">
            <v>Fibre Power S</v>
          </cell>
          <cell r="H1256">
            <v>18</v>
          </cell>
          <cell r="I1256" t="str">
            <v>Mbps</v>
          </cell>
          <cell r="J1256">
            <v>18</v>
          </cell>
          <cell r="K1256">
            <v>5</v>
          </cell>
          <cell r="L1256" t="str">
            <v>Mbps</v>
          </cell>
          <cell r="P1256" t="str">
            <v>RSD</v>
          </cell>
          <cell r="Q1256" t="str">
            <v>?</v>
          </cell>
          <cell r="R1256" t="str">
            <v>?</v>
          </cell>
          <cell r="S1256">
            <v>1690</v>
          </cell>
          <cell r="V1256">
            <v>24</v>
          </cell>
          <cell r="W1256" t="str">
            <v>No</v>
          </cell>
          <cell r="X1256" t="str">
            <v>No</v>
          </cell>
          <cell r="Y1256" t="str">
            <v>No</v>
          </cell>
          <cell r="AA1256" t="str">
            <v>Yes</v>
          </cell>
          <cell r="AB1256">
            <v>0.2</v>
          </cell>
          <cell r="AC1256">
            <v>84.89</v>
          </cell>
          <cell r="AD1256">
            <v>19.91</v>
          </cell>
          <cell r="AE1256">
            <v>38.6394342887234</v>
          </cell>
          <cell r="AF1256">
            <v>38.639434289999997</v>
          </cell>
        </row>
        <row r="1257">
          <cell r="C1257" t="str">
            <v>Serbia</v>
          </cell>
          <cell r="D1257" t="str">
            <v>SBB [Serbia]</v>
          </cell>
          <cell r="E1257" t="str">
            <v>FTTH</v>
          </cell>
          <cell r="F1257" t="str">
            <v>Fibre Power M</v>
          </cell>
          <cell r="H1257">
            <v>35</v>
          </cell>
          <cell r="I1257" t="str">
            <v>Mbps</v>
          </cell>
          <cell r="J1257">
            <v>35</v>
          </cell>
          <cell r="K1257">
            <v>7</v>
          </cell>
          <cell r="L1257" t="str">
            <v>Mbps</v>
          </cell>
          <cell r="P1257" t="str">
            <v>RSD</v>
          </cell>
          <cell r="Q1257" t="str">
            <v>?</v>
          </cell>
          <cell r="R1257" t="str">
            <v>?</v>
          </cell>
          <cell r="S1257">
            <v>2690</v>
          </cell>
          <cell r="V1257">
            <v>24</v>
          </cell>
          <cell r="W1257" t="str">
            <v>No</v>
          </cell>
          <cell r="X1257" t="str">
            <v>No</v>
          </cell>
          <cell r="Y1257" t="str">
            <v>No</v>
          </cell>
          <cell r="AA1257" t="str">
            <v>Yes</v>
          </cell>
          <cell r="AB1257">
            <v>0.2</v>
          </cell>
          <cell r="AC1257">
            <v>84.89</v>
          </cell>
          <cell r="AD1257">
            <v>31.69</v>
          </cell>
          <cell r="AE1257">
            <v>38.6394342887234</v>
          </cell>
          <cell r="AF1257">
            <v>38.639434289999997</v>
          </cell>
        </row>
        <row r="1258">
          <cell r="C1258" t="str">
            <v>Serbia</v>
          </cell>
          <cell r="D1258" t="str">
            <v>SBB [Serbia]</v>
          </cell>
          <cell r="E1258" t="str">
            <v>FTTH</v>
          </cell>
          <cell r="F1258" t="str">
            <v>Fibre Power L</v>
          </cell>
          <cell r="H1258">
            <v>70</v>
          </cell>
          <cell r="I1258" t="str">
            <v>Mbps</v>
          </cell>
          <cell r="J1258">
            <v>70</v>
          </cell>
          <cell r="K1258">
            <v>8</v>
          </cell>
          <cell r="L1258" t="str">
            <v>Mbps</v>
          </cell>
          <cell r="P1258" t="str">
            <v>RSD</v>
          </cell>
          <cell r="Q1258" t="str">
            <v>?</v>
          </cell>
          <cell r="R1258" t="str">
            <v>?</v>
          </cell>
          <cell r="S1258">
            <v>4690</v>
          </cell>
          <cell r="V1258">
            <v>24</v>
          </cell>
          <cell r="W1258" t="str">
            <v>No</v>
          </cell>
          <cell r="X1258" t="str">
            <v>No</v>
          </cell>
          <cell r="Y1258" t="str">
            <v>No</v>
          </cell>
          <cell r="AA1258" t="str">
            <v>Yes</v>
          </cell>
          <cell r="AB1258">
            <v>0.2</v>
          </cell>
          <cell r="AC1258">
            <v>84.89</v>
          </cell>
          <cell r="AD1258">
            <v>55.25</v>
          </cell>
          <cell r="AE1258">
            <v>38.6394342887234</v>
          </cell>
          <cell r="AF1258">
            <v>38.639434289999997</v>
          </cell>
        </row>
        <row r="1259">
          <cell r="C1259" t="str">
            <v>Serbia</v>
          </cell>
          <cell r="D1259" t="str">
            <v>SBB [Serbia]</v>
          </cell>
          <cell r="E1259" t="str">
            <v>FTTH</v>
          </cell>
          <cell r="F1259" t="str">
            <v>Fibre Power XL</v>
          </cell>
          <cell r="H1259">
            <v>120</v>
          </cell>
          <cell r="I1259" t="str">
            <v>Mbps</v>
          </cell>
          <cell r="J1259">
            <v>120</v>
          </cell>
          <cell r="K1259">
            <v>10</v>
          </cell>
          <cell r="L1259" t="str">
            <v>Mbps</v>
          </cell>
          <cell r="P1259" t="str">
            <v>RSD</v>
          </cell>
          <cell r="Q1259" t="str">
            <v>?</v>
          </cell>
          <cell r="R1259" t="str">
            <v>?</v>
          </cell>
          <cell r="S1259">
            <v>7690</v>
          </cell>
          <cell r="V1259">
            <v>24</v>
          </cell>
          <cell r="W1259" t="str">
            <v>No</v>
          </cell>
          <cell r="X1259" t="str">
            <v>No</v>
          </cell>
          <cell r="Y1259" t="str">
            <v>No</v>
          </cell>
          <cell r="AA1259" t="str">
            <v>Yes</v>
          </cell>
          <cell r="AB1259">
            <v>0.2</v>
          </cell>
          <cell r="AC1259">
            <v>84.89</v>
          </cell>
          <cell r="AD1259">
            <v>90.59</v>
          </cell>
          <cell r="AE1259">
            <v>38.6394342887234</v>
          </cell>
          <cell r="AF1259">
            <v>38.639434289999997</v>
          </cell>
        </row>
        <row r="1260">
          <cell r="C1260" t="str">
            <v>Serbia</v>
          </cell>
          <cell r="D1260" t="str">
            <v>Telekom Srbija [Serbia]</v>
          </cell>
          <cell r="F1260" t="str">
            <v>Net 5</v>
          </cell>
          <cell r="H1260">
            <v>5</v>
          </cell>
          <cell r="I1260" t="str">
            <v>Mbps</v>
          </cell>
          <cell r="J1260">
            <v>5</v>
          </cell>
          <cell r="K1260">
            <v>1</v>
          </cell>
          <cell r="L1260" t="str">
            <v>Mbps</v>
          </cell>
          <cell r="M1260" t="str">
            <v>Unlimited</v>
          </cell>
          <cell r="P1260" t="str">
            <v>RSD</v>
          </cell>
          <cell r="Q1260" t="str">
            <v>?</v>
          </cell>
          <cell r="R1260">
            <v>0</v>
          </cell>
          <cell r="S1260">
            <v>1549</v>
          </cell>
          <cell r="V1260">
            <v>24</v>
          </cell>
          <cell r="W1260" t="str">
            <v>No</v>
          </cell>
          <cell r="X1260" t="str">
            <v>No</v>
          </cell>
          <cell r="Y1260" t="str">
            <v>Yes</v>
          </cell>
          <cell r="AA1260" t="str">
            <v>Yes</v>
          </cell>
          <cell r="AB1260">
            <v>0.2</v>
          </cell>
          <cell r="AC1260">
            <v>84.89</v>
          </cell>
          <cell r="AD1260">
            <v>18.25</v>
          </cell>
          <cell r="AE1260">
            <v>38.6394342887234</v>
          </cell>
          <cell r="AF1260">
            <v>38.639434289999997</v>
          </cell>
        </row>
        <row r="1261">
          <cell r="C1261" t="str">
            <v>Serbia</v>
          </cell>
          <cell r="D1261" t="str">
            <v>Telekom Srbija [Serbia]</v>
          </cell>
          <cell r="F1261" t="str">
            <v>Net 10</v>
          </cell>
          <cell r="H1261">
            <v>10</v>
          </cell>
          <cell r="I1261" t="str">
            <v>Mbps</v>
          </cell>
          <cell r="J1261">
            <v>10</v>
          </cell>
          <cell r="K1261">
            <v>1</v>
          </cell>
          <cell r="L1261" t="str">
            <v>Mbps</v>
          </cell>
          <cell r="M1261" t="str">
            <v>Unlimited</v>
          </cell>
          <cell r="P1261" t="str">
            <v>RSD</v>
          </cell>
          <cell r="Q1261" t="str">
            <v>?</v>
          </cell>
          <cell r="R1261">
            <v>0</v>
          </cell>
          <cell r="S1261">
            <v>1899</v>
          </cell>
          <cell r="V1261">
            <v>24</v>
          </cell>
          <cell r="W1261" t="str">
            <v>No</v>
          </cell>
          <cell r="X1261" t="str">
            <v>No</v>
          </cell>
          <cell r="Y1261" t="str">
            <v>Yes</v>
          </cell>
          <cell r="AA1261" t="str">
            <v>Yes</v>
          </cell>
          <cell r="AB1261">
            <v>0.2</v>
          </cell>
          <cell r="AC1261">
            <v>84.89</v>
          </cell>
          <cell r="AD1261">
            <v>22.37</v>
          </cell>
          <cell r="AE1261">
            <v>38.6394342887234</v>
          </cell>
          <cell r="AF1261">
            <v>38.639434289999997</v>
          </cell>
        </row>
        <row r="1262">
          <cell r="C1262" t="str">
            <v>Serbia</v>
          </cell>
          <cell r="D1262" t="str">
            <v>Telekom Srbija [Serbia]</v>
          </cell>
          <cell r="F1262" t="str">
            <v>Net 20</v>
          </cell>
          <cell r="H1262">
            <v>20</v>
          </cell>
          <cell r="I1262" t="str">
            <v>Mbps</v>
          </cell>
          <cell r="J1262">
            <v>20</v>
          </cell>
          <cell r="K1262">
            <v>1</v>
          </cell>
          <cell r="L1262" t="str">
            <v>Mbps</v>
          </cell>
          <cell r="M1262" t="str">
            <v>Unlimited</v>
          </cell>
          <cell r="P1262" t="str">
            <v>RSD</v>
          </cell>
          <cell r="Q1262" t="str">
            <v>?</v>
          </cell>
          <cell r="R1262">
            <v>0</v>
          </cell>
          <cell r="S1262">
            <v>2799</v>
          </cell>
          <cell r="V1262">
            <v>24</v>
          </cell>
          <cell r="W1262" t="str">
            <v>No</v>
          </cell>
          <cell r="X1262" t="str">
            <v>No</v>
          </cell>
          <cell r="Y1262" t="str">
            <v>Yes</v>
          </cell>
          <cell r="AA1262" t="str">
            <v>Yes</v>
          </cell>
          <cell r="AB1262">
            <v>0.2</v>
          </cell>
          <cell r="AC1262">
            <v>84.89</v>
          </cell>
          <cell r="AD1262">
            <v>32.97</v>
          </cell>
          <cell r="AE1262">
            <v>38.6394342887234</v>
          </cell>
          <cell r="AF1262">
            <v>38.639434289999997</v>
          </cell>
        </row>
        <row r="1263">
          <cell r="C1263" t="str">
            <v>Serbia</v>
          </cell>
          <cell r="D1263" t="str">
            <v>Telekom Srbija [Serbia]</v>
          </cell>
          <cell r="F1263" t="str">
            <v>Net 30</v>
          </cell>
          <cell r="H1263">
            <v>30</v>
          </cell>
          <cell r="I1263" t="str">
            <v>Mbps</v>
          </cell>
          <cell r="J1263">
            <v>30</v>
          </cell>
          <cell r="K1263">
            <v>2</v>
          </cell>
          <cell r="L1263" t="str">
            <v>Mbps</v>
          </cell>
          <cell r="M1263" t="str">
            <v>Unlimited</v>
          </cell>
          <cell r="P1263" t="str">
            <v>RSD</v>
          </cell>
          <cell r="Q1263" t="str">
            <v>?</v>
          </cell>
          <cell r="R1263">
            <v>0</v>
          </cell>
          <cell r="S1263">
            <v>3699</v>
          </cell>
          <cell r="V1263">
            <v>24</v>
          </cell>
          <cell r="W1263" t="str">
            <v>No</v>
          </cell>
          <cell r="X1263" t="str">
            <v>No</v>
          </cell>
          <cell r="Y1263" t="str">
            <v>Yes</v>
          </cell>
          <cell r="AA1263" t="str">
            <v>Yes</v>
          </cell>
          <cell r="AB1263">
            <v>0.2</v>
          </cell>
          <cell r="AC1263">
            <v>84.89</v>
          </cell>
          <cell r="AD1263">
            <v>43.57</v>
          </cell>
          <cell r="AE1263">
            <v>38.6394342887234</v>
          </cell>
          <cell r="AF1263">
            <v>38.639434289999997</v>
          </cell>
        </row>
        <row r="1264">
          <cell r="C1264" t="str">
            <v>Serbia</v>
          </cell>
          <cell r="D1264" t="str">
            <v>Telekom Srbija [Serbia]</v>
          </cell>
          <cell r="F1264" t="str">
            <v>Net 50</v>
          </cell>
          <cell r="H1264">
            <v>50</v>
          </cell>
          <cell r="I1264" t="str">
            <v>Mbps</v>
          </cell>
          <cell r="J1264">
            <v>50</v>
          </cell>
          <cell r="K1264">
            <v>2</v>
          </cell>
          <cell r="L1264" t="str">
            <v>Mbps</v>
          </cell>
          <cell r="M1264" t="str">
            <v>Unlimited</v>
          </cell>
          <cell r="P1264" t="str">
            <v>RSD</v>
          </cell>
          <cell r="Q1264" t="str">
            <v>?</v>
          </cell>
          <cell r="R1264">
            <v>0</v>
          </cell>
          <cell r="S1264">
            <v>5999</v>
          </cell>
          <cell r="V1264">
            <v>24</v>
          </cell>
          <cell r="W1264" t="str">
            <v>No</v>
          </cell>
          <cell r="X1264" t="str">
            <v>No</v>
          </cell>
          <cell r="Y1264" t="str">
            <v>Yes</v>
          </cell>
          <cell r="AA1264" t="str">
            <v>Yes</v>
          </cell>
          <cell r="AB1264">
            <v>0.2</v>
          </cell>
          <cell r="AC1264">
            <v>84.89</v>
          </cell>
          <cell r="AD1264">
            <v>70.67</v>
          </cell>
          <cell r="AE1264">
            <v>38.6394342887234</v>
          </cell>
          <cell r="AF1264">
            <v>38.639434289999997</v>
          </cell>
        </row>
        <row r="1265">
          <cell r="C1265" t="str">
            <v>Serbia</v>
          </cell>
          <cell r="D1265" t="str">
            <v>Telekom Srbija [Serbia]</v>
          </cell>
          <cell r="F1265" t="str">
            <v>Net 100</v>
          </cell>
          <cell r="H1265">
            <v>100</v>
          </cell>
          <cell r="I1265" t="str">
            <v>Mbps</v>
          </cell>
          <cell r="J1265">
            <v>100</v>
          </cell>
          <cell r="K1265">
            <v>2</v>
          </cell>
          <cell r="L1265" t="str">
            <v>Mbps</v>
          </cell>
          <cell r="M1265" t="str">
            <v>Unlimited</v>
          </cell>
          <cell r="P1265" t="str">
            <v>RSD</v>
          </cell>
          <cell r="Q1265" t="str">
            <v>?</v>
          </cell>
          <cell r="R1265">
            <v>0</v>
          </cell>
          <cell r="S1265">
            <v>7999</v>
          </cell>
          <cell r="V1265">
            <v>24</v>
          </cell>
          <cell r="W1265" t="str">
            <v>No</v>
          </cell>
          <cell r="X1265" t="str">
            <v>No</v>
          </cell>
          <cell r="Y1265" t="str">
            <v>Yes</v>
          </cell>
          <cell r="AA1265" t="str">
            <v>Yes</v>
          </cell>
          <cell r="AB1265">
            <v>0.2</v>
          </cell>
          <cell r="AC1265">
            <v>84.89</v>
          </cell>
          <cell r="AD1265">
            <v>94.23</v>
          </cell>
          <cell r="AE1265">
            <v>38.6394342887234</v>
          </cell>
          <cell r="AF1265">
            <v>38.639434289999997</v>
          </cell>
        </row>
        <row r="1266">
          <cell r="C1266" t="str">
            <v>Serbia</v>
          </cell>
          <cell r="D1266" t="str">
            <v>Telekom Srbija [Serbia]</v>
          </cell>
          <cell r="F1266" t="str">
            <v>Net 5</v>
          </cell>
          <cell r="H1266">
            <v>5</v>
          </cell>
          <cell r="I1266" t="str">
            <v>Mbps</v>
          </cell>
          <cell r="J1266">
            <v>5</v>
          </cell>
          <cell r="K1266">
            <v>1</v>
          </cell>
          <cell r="L1266" t="str">
            <v>Mbps</v>
          </cell>
          <cell r="M1266" t="str">
            <v>Unlimited</v>
          </cell>
          <cell r="P1266" t="str">
            <v>RSD</v>
          </cell>
          <cell r="Q1266" t="str">
            <v>?</v>
          </cell>
          <cell r="R1266">
            <v>0</v>
          </cell>
          <cell r="S1266">
            <v>1999</v>
          </cell>
          <cell r="V1266">
            <v>1</v>
          </cell>
          <cell r="W1266" t="str">
            <v>No</v>
          </cell>
          <cell r="X1266" t="str">
            <v>No</v>
          </cell>
          <cell r="Y1266" t="str">
            <v>Yes</v>
          </cell>
          <cell r="AA1266" t="str">
            <v>Yes</v>
          </cell>
          <cell r="AB1266">
            <v>0.2</v>
          </cell>
          <cell r="AC1266">
            <v>84.89</v>
          </cell>
          <cell r="AD1266">
            <v>23.55</v>
          </cell>
          <cell r="AE1266">
            <v>38.6394342887234</v>
          </cell>
          <cell r="AF1266">
            <v>38.639434289999997</v>
          </cell>
        </row>
        <row r="1267">
          <cell r="C1267" t="str">
            <v>Serbia</v>
          </cell>
          <cell r="D1267" t="str">
            <v>Telekom Srbija [Serbia]</v>
          </cell>
          <cell r="F1267" t="str">
            <v>Net 10</v>
          </cell>
          <cell r="H1267">
            <v>10</v>
          </cell>
          <cell r="I1267" t="str">
            <v>Mbps</v>
          </cell>
          <cell r="J1267">
            <v>10</v>
          </cell>
          <cell r="K1267">
            <v>1</v>
          </cell>
          <cell r="L1267" t="str">
            <v>Mbps</v>
          </cell>
          <cell r="M1267" t="str">
            <v>Unlimited</v>
          </cell>
          <cell r="P1267" t="str">
            <v>RSD</v>
          </cell>
          <cell r="Q1267" t="str">
            <v>?</v>
          </cell>
          <cell r="R1267">
            <v>0</v>
          </cell>
          <cell r="S1267">
            <v>2599</v>
          </cell>
          <cell r="V1267">
            <v>1</v>
          </cell>
          <cell r="W1267" t="str">
            <v>No</v>
          </cell>
          <cell r="X1267" t="str">
            <v>No</v>
          </cell>
          <cell r="Y1267" t="str">
            <v>Yes</v>
          </cell>
          <cell r="AA1267" t="str">
            <v>Yes</v>
          </cell>
          <cell r="AB1267">
            <v>0.2</v>
          </cell>
          <cell r="AC1267">
            <v>84.89</v>
          </cell>
          <cell r="AD1267">
            <v>30.62</v>
          </cell>
          <cell r="AE1267">
            <v>38.6394342887234</v>
          </cell>
          <cell r="AF1267">
            <v>38.639434289999997</v>
          </cell>
        </row>
        <row r="1268">
          <cell r="C1268" t="str">
            <v>Serbia</v>
          </cell>
          <cell r="D1268" t="str">
            <v>Telekom Srbija [Serbia]</v>
          </cell>
          <cell r="F1268" t="str">
            <v>Net 20</v>
          </cell>
          <cell r="H1268">
            <v>20</v>
          </cell>
          <cell r="I1268" t="str">
            <v>Mbps</v>
          </cell>
          <cell r="J1268">
            <v>20</v>
          </cell>
          <cell r="K1268">
            <v>1</v>
          </cell>
          <cell r="L1268" t="str">
            <v>Mbps</v>
          </cell>
          <cell r="M1268" t="str">
            <v>Unlimited</v>
          </cell>
          <cell r="P1268" t="str">
            <v>RSD</v>
          </cell>
          <cell r="Q1268" t="str">
            <v>?</v>
          </cell>
          <cell r="R1268">
            <v>0</v>
          </cell>
          <cell r="S1268">
            <v>3899</v>
          </cell>
          <cell r="V1268">
            <v>1</v>
          </cell>
          <cell r="W1268" t="str">
            <v>No</v>
          </cell>
          <cell r="X1268" t="str">
            <v>No</v>
          </cell>
          <cell r="Y1268" t="str">
            <v>Yes</v>
          </cell>
          <cell r="AA1268" t="str">
            <v>Yes</v>
          </cell>
          <cell r="AB1268">
            <v>0.2</v>
          </cell>
          <cell r="AC1268">
            <v>84.89</v>
          </cell>
          <cell r="AD1268">
            <v>45.93</v>
          </cell>
          <cell r="AE1268">
            <v>38.6394342887234</v>
          </cell>
          <cell r="AF1268">
            <v>38.639434289999997</v>
          </cell>
        </row>
        <row r="1269">
          <cell r="C1269" t="str">
            <v>Serbia</v>
          </cell>
          <cell r="D1269" t="str">
            <v>Telekom Srbija [Serbia]</v>
          </cell>
          <cell r="F1269" t="str">
            <v>Net 30</v>
          </cell>
          <cell r="H1269">
            <v>30</v>
          </cell>
          <cell r="I1269" t="str">
            <v>Mbps</v>
          </cell>
          <cell r="J1269">
            <v>30</v>
          </cell>
          <cell r="K1269">
            <v>2</v>
          </cell>
          <cell r="L1269" t="str">
            <v>Mbps</v>
          </cell>
          <cell r="M1269" t="str">
            <v>Unlimited</v>
          </cell>
          <cell r="P1269" t="str">
            <v>RSD</v>
          </cell>
          <cell r="Q1269" t="str">
            <v>?</v>
          </cell>
          <cell r="R1269">
            <v>0</v>
          </cell>
          <cell r="S1269">
            <v>5199</v>
          </cell>
          <cell r="V1269">
            <v>1</v>
          </cell>
          <cell r="W1269" t="str">
            <v>No</v>
          </cell>
          <cell r="X1269" t="str">
            <v>No</v>
          </cell>
          <cell r="Y1269" t="str">
            <v>Yes</v>
          </cell>
          <cell r="AA1269" t="str">
            <v>Yes</v>
          </cell>
          <cell r="AB1269">
            <v>0.2</v>
          </cell>
          <cell r="AC1269">
            <v>84.89</v>
          </cell>
          <cell r="AD1269">
            <v>61.24</v>
          </cell>
          <cell r="AE1269">
            <v>38.6394342887234</v>
          </cell>
          <cell r="AF1269">
            <v>38.639434289999997</v>
          </cell>
        </row>
        <row r="1270">
          <cell r="C1270" t="str">
            <v>Serbia</v>
          </cell>
          <cell r="D1270" t="str">
            <v>Telekom Srbija [Serbia]</v>
          </cell>
          <cell r="F1270" t="str">
            <v>Net 50</v>
          </cell>
          <cell r="H1270">
            <v>50</v>
          </cell>
          <cell r="I1270" t="str">
            <v>Mbps</v>
          </cell>
          <cell r="J1270">
            <v>50</v>
          </cell>
          <cell r="K1270">
            <v>2</v>
          </cell>
          <cell r="L1270" t="str">
            <v>Mbps</v>
          </cell>
          <cell r="M1270" t="str">
            <v>Unlimited</v>
          </cell>
          <cell r="P1270" t="str">
            <v>RSD</v>
          </cell>
          <cell r="Q1270" t="str">
            <v>?</v>
          </cell>
          <cell r="R1270">
            <v>0</v>
          </cell>
          <cell r="S1270">
            <v>8299</v>
          </cell>
          <cell r="V1270">
            <v>1</v>
          </cell>
          <cell r="W1270" t="str">
            <v>No</v>
          </cell>
          <cell r="X1270" t="str">
            <v>No</v>
          </cell>
          <cell r="Y1270" t="str">
            <v>Yes</v>
          </cell>
          <cell r="AA1270" t="str">
            <v>Yes</v>
          </cell>
          <cell r="AB1270">
            <v>0.2</v>
          </cell>
          <cell r="AC1270">
            <v>84.89</v>
          </cell>
          <cell r="AD1270">
            <v>97.76</v>
          </cell>
          <cell r="AE1270">
            <v>38.6394342887234</v>
          </cell>
          <cell r="AF1270">
            <v>38.639434289999997</v>
          </cell>
        </row>
        <row r="1271">
          <cell r="C1271" t="str">
            <v>Serbia</v>
          </cell>
          <cell r="D1271" t="str">
            <v>Telekom Srbija [Serbia]</v>
          </cell>
          <cell r="F1271" t="str">
            <v>Net 100</v>
          </cell>
          <cell r="H1271">
            <v>100</v>
          </cell>
          <cell r="I1271" t="str">
            <v>Mbps</v>
          </cell>
          <cell r="J1271">
            <v>100</v>
          </cell>
          <cell r="K1271">
            <v>2</v>
          </cell>
          <cell r="L1271" t="str">
            <v>Mbps</v>
          </cell>
          <cell r="M1271" t="str">
            <v>Unlimited</v>
          </cell>
          <cell r="P1271" t="str">
            <v>RSD</v>
          </cell>
          <cell r="Q1271" t="str">
            <v>?</v>
          </cell>
          <cell r="R1271">
            <v>0</v>
          </cell>
          <cell r="S1271">
            <v>11199</v>
          </cell>
          <cell r="V1271">
            <v>1</v>
          </cell>
          <cell r="W1271" t="str">
            <v>No</v>
          </cell>
          <cell r="X1271" t="str">
            <v>No</v>
          </cell>
          <cell r="Y1271" t="str">
            <v>Yes</v>
          </cell>
          <cell r="AA1271" t="str">
            <v>Yes</v>
          </cell>
          <cell r="AB1271">
            <v>0.2</v>
          </cell>
          <cell r="AC1271">
            <v>84.89</v>
          </cell>
          <cell r="AD1271">
            <v>131.91999999999999</v>
          </cell>
          <cell r="AE1271">
            <v>38.6394342887234</v>
          </cell>
          <cell r="AF1271">
            <v>38.639434289999997</v>
          </cell>
        </row>
        <row r="1272">
          <cell r="C1272" t="str">
            <v>Sierra Leone</v>
          </cell>
          <cell r="D1272" t="str">
            <v>FGC [Sierra Leone]</v>
          </cell>
          <cell r="E1272" t="str">
            <v>WiMax</v>
          </cell>
          <cell r="F1272" t="str">
            <v>Package 1</v>
          </cell>
          <cell r="H1272">
            <v>32</v>
          </cell>
          <cell r="I1272" t="str">
            <v>Kbps</v>
          </cell>
          <cell r="J1272">
            <v>3.2000000000000001E-2</v>
          </cell>
          <cell r="K1272">
            <v>16</v>
          </cell>
          <cell r="L1272" t="str">
            <v>Kbps</v>
          </cell>
          <cell r="P1272" t="str">
            <v>USD</v>
          </cell>
          <cell r="Q1272">
            <v>0</v>
          </cell>
          <cell r="R1272">
            <v>200</v>
          </cell>
          <cell r="S1272">
            <v>45</v>
          </cell>
          <cell r="V1272">
            <v>1</v>
          </cell>
          <cell r="W1272" t="str">
            <v>No</v>
          </cell>
          <cell r="X1272" t="str">
            <v>No</v>
          </cell>
          <cell r="Y1272" t="str">
            <v>No</v>
          </cell>
          <cell r="AA1272" t="str">
            <v>?</v>
          </cell>
          <cell r="AC1272">
            <v>1</v>
          </cell>
          <cell r="AD1272">
            <v>45</v>
          </cell>
          <cell r="AE1272">
            <v>1709.21279035774</v>
          </cell>
          <cell r="AF1272">
            <v>0.476975013</v>
          </cell>
        </row>
        <row r="1273">
          <cell r="C1273" t="str">
            <v>Sierra Leone</v>
          </cell>
          <cell r="D1273" t="str">
            <v>FGC [Sierra Leone]</v>
          </cell>
          <cell r="E1273" t="str">
            <v>WiMax</v>
          </cell>
          <cell r="F1273" t="str">
            <v>Package 2</v>
          </cell>
          <cell r="H1273">
            <v>64</v>
          </cell>
          <cell r="I1273" t="str">
            <v>Kbps</v>
          </cell>
          <cell r="J1273">
            <v>6.4000000000000001E-2</v>
          </cell>
          <cell r="K1273">
            <v>32</v>
          </cell>
          <cell r="L1273" t="str">
            <v>Kbps</v>
          </cell>
          <cell r="P1273" t="str">
            <v>USD</v>
          </cell>
          <cell r="Q1273">
            <v>0</v>
          </cell>
          <cell r="R1273">
            <v>200</v>
          </cell>
          <cell r="S1273">
            <v>70</v>
          </cell>
          <cell r="V1273">
            <v>1</v>
          </cell>
          <cell r="W1273" t="str">
            <v>No</v>
          </cell>
          <cell r="X1273" t="str">
            <v>No</v>
          </cell>
          <cell r="Y1273" t="str">
            <v>No</v>
          </cell>
          <cell r="AA1273" t="str">
            <v>?</v>
          </cell>
          <cell r="AC1273">
            <v>1</v>
          </cell>
          <cell r="AD1273">
            <v>70</v>
          </cell>
          <cell r="AE1273">
            <v>1709.21279035774</v>
          </cell>
          <cell r="AF1273">
            <v>0.476975013</v>
          </cell>
        </row>
        <row r="1274">
          <cell r="C1274" t="str">
            <v>Sierra Leone</v>
          </cell>
          <cell r="D1274" t="str">
            <v>FGC [Sierra Leone]</v>
          </cell>
          <cell r="E1274" t="str">
            <v>WiMax</v>
          </cell>
          <cell r="F1274" t="str">
            <v>Package 1 Corporate</v>
          </cell>
          <cell r="H1274">
            <v>256</v>
          </cell>
          <cell r="I1274" t="str">
            <v>Kbps</v>
          </cell>
          <cell r="J1274">
            <v>0.25600000000000001</v>
          </cell>
          <cell r="K1274">
            <v>64</v>
          </cell>
          <cell r="L1274" t="str">
            <v>Kbps</v>
          </cell>
          <cell r="P1274" t="str">
            <v>USD</v>
          </cell>
          <cell r="Q1274">
            <v>0</v>
          </cell>
          <cell r="R1274">
            <v>250</v>
          </cell>
          <cell r="S1274">
            <v>240</v>
          </cell>
          <cell r="V1274">
            <v>1</v>
          </cell>
          <cell r="W1274" t="str">
            <v>No</v>
          </cell>
          <cell r="X1274" t="str">
            <v>No</v>
          </cell>
          <cell r="Y1274" t="str">
            <v>No</v>
          </cell>
          <cell r="AA1274" t="str">
            <v>?</v>
          </cell>
          <cell r="AC1274">
            <v>1</v>
          </cell>
          <cell r="AD1274">
            <v>240</v>
          </cell>
          <cell r="AE1274">
            <v>1709.21279035774</v>
          </cell>
          <cell r="AF1274">
            <v>0.476975013</v>
          </cell>
        </row>
        <row r="1275">
          <cell r="C1275" t="str">
            <v>Sierra Leone</v>
          </cell>
          <cell r="D1275" t="str">
            <v>FGC [Sierra Leone]</v>
          </cell>
          <cell r="E1275" t="str">
            <v>WiMax</v>
          </cell>
          <cell r="F1275" t="str">
            <v>Package 2 Corporate</v>
          </cell>
          <cell r="H1275">
            <v>512</v>
          </cell>
          <cell r="I1275" t="str">
            <v>Kbps</v>
          </cell>
          <cell r="J1275">
            <v>0.51200000000000001</v>
          </cell>
          <cell r="K1275">
            <v>96</v>
          </cell>
          <cell r="L1275" t="str">
            <v>Kbps</v>
          </cell>
          <cell r="P1275" t="str">
            <v>USD</v>
          </cell>
          <cell r="Q1275">
            <v>0</v>
          </cell>
          <cell r="R1275">
            <v>250</v>
          </cell>
          <cell r="S1275">
            <v>380</v>
          </cell>
          <cell r="V1275">
            <v>1</v>
          </cell>
          <cell r="W1275" t="str">
            <v>No</v>
          </cell>
          <cell r="X1275" t="str">
            <v>No</v>
          </cell>
          <cell r="Y1275" t="str">
            <v>No</v>
          </cell>
          <cell r="AA1275" t="str">
            <v>?</v>
          </cell>
          <cell r="AC1275">
            <v>1</v>
          </cell>
          <cell r="AD1275">
            <v>380</v>
          </cell>
          <cell r="AE1275">
            <v>1709.21279035774</v>
          </cell>
          <cell r="AF1275">
            <v>0.476975013</v>
          </cell>
        </row>
        <row r="1276">
          <cell r="C1276" t="str">
            <v>Singapore</v>
          </cell>
          <cell r="D1276" t="str">
            <v>M1 [Singapore]</v>
          </cell>
          <cell r="E1276" t="str">
            <v>FTTH</v>
          </cell>
          <cell r="F1276" t="str">
            <v>Fibre Broadband</v>
          </cell>
          <cell r="H1276">
            <v>25</v>
          </cell>
          <cell r="I1276" t="str">
            <v>Mbps</v>
          </cell>
          <cell r="J1276">
            <v>25</v>
          </cell>
          <cell r="K1276">
            <v>25</v>
          </cell>
          <cell r="L1276" t="str">
            <v>Mbps</v>
          </cell>
          <cell r="M1276" t="str">
            <v>Unlimited</v>
          </cell>
          <cell r="P1276" t="str">
            <v>SGD</v>
          </cell>
          <cell r="Q1276" t="str">
            <v>?</v>
          </cell>
          <cell r="R1276" t="str">
            <v>?</v>
          </cell>
          <cell r="S1276">
            <v>39</v>
          </cell>
          <cell r="V1276">
            <v>12</v>
          </cell>
          <cell r="W1276" t="str">
            <v>No</v>
          </cell>
          <cell r="X1276" t="str">
            <v>No</v>
          </cell>
          <cell r="Y1276" t="str">
            <v>Yes</v>
          </cell>
          <cell r="Z1276" t="str">
            <v>Unlimited</v>
          </cell>
          <cell r="AA1276" t="str">
            <v>Yes</v>
          </cell>
          <cell r="AB1276">
            <v>7.0000000000000007E-2</v>
          </cell>
          <cell r="AC1276">
            <v>1.26</v>
          </cell>
          <cell r="AD1276">
            <v>30.95</v>
          </cell>
          <cell r="AE1276">
            <v>0.89444314989826301</v>
          </cell>
          <cell r="AF1276">
            <v>1.069858939</v>
          </cell>
        </row>
        <row r="1277">
          <cell r="C1277" t="str">
            <v>Singapore</v>
          </cell>
          <cell r="D1277" t="str">
            <v>M1 [Singapore]</v>
          </cell>
          <cell r="E1277" t="str">
            <v>FTTH</v>
          </cell>
          <cell r="F1277" t="str">
            <v>Fibre Broadband</v>
          </cell>
          <cell r="H1277">
            <v>100</v>
          </cell>
          <cell r="I1277" t="str">
            <v>Mbps</v>
          </cell>
          <cell r="J1277">
            <v>100</v>
          </cell>
          <cell r="K1277">
            <v>100</v>
          </cell>
          <cell r="L1277" t="str">
            <v>Mbps</v>
          </cell>
          <cell r="M1277" t="str">
            <v>Unlimited</v>
          </cell>
          <cell r="P1277" t="str">
            <v>SGD</v>
          </cell>
          <cell r="Q1277" t="str">
            <v>?</v>
          </cell>
          <cell r="R1277" t="str">
            <v>?</v>
          </cell>
          <cell r="S1277">
            <v>59</v>
          </cell>
          <cell r="V1277">
            <v>12</v>
          </cell>
          <cell r="W1277" t="str">
            <v>No</v>
          </cell>
          <cell r="X1277" t="str">
            <v>No</v>
          </cell>
          <cell r="Y1277" t="str">
            <v>Yes</v>
          </cell>
          <cell r="Z1277" t="str">
            <v>Unlimited</v>
          </cell>
          <cell r="AA1277" t="str">
            <v>Yes</v>
          </cell>
          <cell r="AB1277">
            <v>7.0000000000000007E-2</v>
          </cell>
          <cell r="AC1277">
            <v>1.26</v>
          </cell>
          <cell r="AD1277">
            <v>46.83</v>
          </cell>
          <cell r="AE1277">
            <v>0.89444314989826301</v>
          </cell>
          <cell r="AF1277">
            <v>1.069858939</v>
          </cell>
        </row>
        <row r="1278">
          <cell r="C1278" t="str">
            <v>Singapore</v>
          </cell>
          <cell r="D1278" t="str">
            <v>M1 [Singapore]</v>
          </cell>
          <cell r="E1278" t="str">
            <v>FTTH</v>
          </cell>
          <cell r="F1278" t="str">
            <v>Fibre Broadband</v>
          </cell>
          <cell r="H1278">
            <v>200</v>
          </cell>
          <cell r="I1278" t="str">
            <v>Mbps</v>
          </cell>
          <cell r="J1278">
            <v>200</v>
          </cell>
          <cell r="K1278">
            <v>200</v>
          </cell>
          <cell r="L1278" t="str">
            <v>Mbps</v>
          </cell>
          <cell r="M1278" t="str">
            <v>Unlimited</v>
          </cell>
          <cell r="P1278" t="str">
            <v>SGD</v>
          </cell>
          <cell r="Q1278" t="str">
            <v>?</v>
          </cell>
          <cell r="R1278" t="str">
            <v>?</v>
          </cell>
          <cell r="S1278">
            <v>99</v>
          </cell>
          <cell r="V1278">
            <v>12</v>
          </cell>
          <cell r="W1278" t="str">
            <v>No</v>
          </cell>
          <cell r="X1278" t="str">
            <v>No</v>
          </cell>
          <cell r="Y1278" t="str">
            <v>Yes</v>
          </cell>
          <cell r="Z1278" t="str">
            <v>Unlimited</v>
          </cell>
          <cell r="AA1278" t="str">
            <v>Yes</v>
          </cell>
          <cell r="AB1278">
            <v>7.0000000000000007E-2</v>
          </cell>
          <cell r="AC1278">
            <v>1.26</v>
          </cell>
          <cell r="AD1278">
            <v>78.569999999999993</v>
          </cell>
          <cell r="AE1278">
            <v>0.89444314989826301</v>
          </cell>
          <cell r="AF1278">
            <v>1.069858939</v>
          </cell>
        </row>
        <row r="1279">
          <cell r="C1279" t="str">
            <v>Singapore</v>
          </cell>
          <cell r="D1279" t="str">
            <v>M1 [Singapore]</v>
          </cell>
          <cell r="E1279" t="str">
            <v>FTTH</v>
          </cell>
          <cell r="F1279" t="str">
            <v>Fibre Broadband</v>
          </cell>
          <cell r="H1279">
            <v>1000</v>
          </cell>
          <cell r="I1279" t="str">
            <v>Mbps</v>
          </cell>
          <cell r="J1279">
            <v>1000</v>
          </cell>
          <cell r="K1279">
            <v>500</v>
          </cell>
          <cell r="L1279" t="str">
            <v>Mbps</v>
          </cell>
          <cell r="M1279" t="str">
            <v>Unlimited</v>
          </cell>
          <cell r="P1279" t="str">
            <v>SGD</v>
          </cell>
          <cell r="Q1279" t="str">
            <v>?</v>
          </cell>
          <cell r="R1279" t="str">
            <v>?</v>
          </cell>
          <cell r="S1279">
            <v>399</v>
          </cell>
          <cell r="V1279">
            <v>12</v>
          </cell>
          <cell r="W1279" t="str">
            <v>No</v>
          </cell>
          <cell r="X1279" t="str">
            <v>No</v>
          </cell>
          <cell r="Y1279" t="str">
            <v>Yes</v>
          </cell>
          <cell r="Z1279" t="str">
            <v>Unlimited</v>
          </cell>
          <cell r="AA1279" t="str">
            <v>Yes</v>
          </cell>
          <cell r="AB1279">
            <v>7.0000000000000007E-2</v>
          </cell>
          <cell r="AC1279">
            <v>1.26</v>
          </cell>
          <cell r="AD1279">
            <v>316.67</v>
          </cell>
          <cell r="AE1279">
            <v>0.89444314989826301</v>
          </cell>
          <cell r="AF1279">
            <v>1.069858939</v>
          </cell>
        </row>
        <row r="1280">
          <cell r="C1280" t="str">
            <v>Singapore</v>
          </cell>
          <cell r="D1280" t="str">
            <v>SingTel [Singapore]</v>
          </cell>
          <cell r="E1280" t="str">
            <v>ADSL</v>
          </cell>
          <cell r="F1280" t="str">
            <v>6Mbps home broadband</v>
          </cell>
          <cell r="H1280">
            <v>6</v>
          </cell>
          <cell r="I1280" t="str">
            <v>Mbps</v>
          </cell>
          <cell r="J1280">
            <v>6</v>
          </cell>
          <cell r="K1280">
            <v>512</v>
          </cell>
          <cell r="L1280" t="str">
            <v>Kbps</v>
          </cell>
          <cell r="M1280" t="str">
            <v>Unlimited</v>
          </cell>
          <cell r="P1280" t="str">
            <v>SGD</v>
          </cell>
          <cell r="Q1280">
            <v>0</v>
          </cell>
          <cell r="R1280">
            <v>0</v>
          </cell>
          <cell r="S1280">
            <v>29.9</v>
          </cell>
          <cell r="V1280">
            <v>24</v>
          </cell>
          <cell r="W1280" t="str">
            <v>Yes</v>
          </cell>
          <cell r="X1280" t="str">
            <v>No</v>
          </cell>
          <cell r="Y1280" t="str">
            <v>No</v>
          </cell>
          <cell r="AA1280" t="str">
            <v>Yes</v>
          </cell>
          <cell r="AB1280">
            <v>7.0000000000000007E-2</v>
          </cell>
          <cell r="AC1280">
            <v>1.26</v>
          </cell>
          <cell r="AD1280">
            <v>23.73</v>
          </cell>
          <cell r="AE1280">
            <v>0.89444314989826301</v>
          </cell>
          <cell r="AF1280">
            <v>1.069858939</v>
          </cell>
        </row>
        <row r="1281">
          <cell r="C1281" t="str">
            <v>Singapore</v>
          </cell>
          <cell r="D1281" t="str">
            <v>SingTel [Singapore]</v>
          </cell>
          <cell r="E1281" t="str">
            <v>ADSL</v>
          </cell>
          <cell r="F1281" t="str">
            <v>10Mbps home broadband</v>
          </cell>
          <cell r="H1281">
            <v>10</v>
          </cell>
          <cell r="I1281" t="str">
            <v>Mbps</v>
          </cell>
          <cell r="J1281">
            <v>10</v>
          </cell>
          <cell r="K1281">
            <v>1</v>
          </cell>
          <cell r="L1281" t="str">
            <v>Mbps</v>
          </cell>
          <cell r="M1281" t="str">
            <v>Unlimited</v>
          </cell>
          <cell r="P1281" t="str">
            <v>SGD</v>
          </cell>
          <cell r="Q1281">
            <v>0</v>
          </cell>
          <cell r="R1281">
            <v>0</v>
          </cell>
          <cell r="S1281">
            <v>31.9</v>
          </cell>
          <cell r="V1281">
            <v>24</v>
          </cell>
          <cell r="W1281" t="str">
            <v>Yes</v>
          </cell>
          <cell r="X1281" t="str">
            <v>No</v>
          </cell>
          <cell r="Y1281" t="str">
            <v>No</v>
          </cell>
          <cell r="AA1281" t="str">
            <v>Yes</v>
          </cell>
          <cell r="AB1281">
            <v>7.0000000000000007E-2</v>
          </cell>
          <cell r="AC1281">
            <v>1.26</v>
          </cell>
          <cell r="AD1281">
            <v>25.32</v>
          </cell>
          <cell r="AE1281">
            <v>0.89444314989826301</v>
          </cell>
          <cell r="AF1281">
            <v>1.069858939</v>
          </cell>
        </row>
        <row r="1282">
          <cell r="C1282" t="str">
            <v>Singapore</v>
          </cell>
          <cell r="D1282" t="str">
            <v>SingTel [Singapore]</v>
          </cell>
          <cell r="E1282" t="str">
            <v>ADSL</v>
          </cell>
          <cell r="F1282" t="str">
            <v>15Mbps home broadband</v>
          </cell>
          <cell r="H1282">
            <v>15</v>
          </cell>
          <cell r="I1282" t="str">
            <v>Mbps</v>
          </cell>
          <cell r="J1282">
            <v>15</v>
          </cell>
          <cell r="K1282">
            <v>1</v>
          </cell>
          <cell r="L1282" t="str">
            <v>Mbps</v>
          </cell>
          <cell r="M1282" t="str">
            <v>Unlimited</v>
          </cell>
          <cell r="P1282" t="str">
            <v>SGD</v>
          </cell>
          <cell r="Q1282">
            <v>0</v>
          </cell>
          <cell r="R1282">
            <v>0</v>
          </cell>
          <cell r="S1282">
            <v>36.9</v>
          </cell>
          <cell r="V1282">
            <v>24</v>
          </cell>
          <cell r="W1282" t="str">
            <v>Yes</v>
          </cell>
          <cell r="X1282" t="str">
            <v>No</v>
          </cell>
          <cell r="Y1282" t="str">
            <v>No</v>
          </cell>
          <cell r="AA1282" t="str">
            <v>Yes</v>
          </cell>
          <cell r="AB1282">
            <v>7.0000000000000007E-2</v>
          </cell>
          <cell r="AC1282">
            <v>1.26</v>
          </cell>
          <cell r="AD1282">
            <v>29.29</v>
          </cell>
          <cell r="AE1282">
            <v>0.89444314989826301</v>
          </cell>
          <cell r="AF1282">
            <v>1.069858939</v>
          </cell>
        </row>
        <row r="1283">
          <cell r="C1283" t="str">
            <v>Singapore</v>
          </cell>
          <cell r="D1283" t="str">
            <v>SingTel [Singapore]</v>
          </cell>
          <cell r="E1283" t="str">
            <v>FTTH</v>
          </cell>
          <cell r="F1283" t="str">
            <v>Fibre Broadband and Home Line</v>
          </cell>
          <cell r="H1283">
            <v>200</v>
          </cell>
          <cell r="I1283" t="str">
            <v>Mbps</v>
          </cell>
          <cell r="J1283">
            <v>200</v>
          </cell>
          <cell r="K1283">
            <v>200</v>
          </cell>
          <cell r="L1283" t="str">
            <v>Mbps</v>
          </cell>
          <cell r="M1283" t="str">
            <v>Unlimited</v>
          </cell>
          <cell r="P1283" t="str">
            <v>SGD</v>
          </cell>
          <cell r="Q1283">
            <v>53.5</v>
          </cell>
          <cell r="R1283">
            <v>0</v>
          </cell>
          <cell r="S1283">
            <v>49.9</v>
          </cell>
          <cell r="V1283">
            <v>24</v>
          </cell>
          <cell r="W1283" t="str">
            <v>No</v>
          </cell>
          <cell r="X1283" t="str">
            <v>No</v>
          </cell>
          <cell r="Y1283" t="str">
            <v>Yes</v>
          </cell>
          <cell r="AA1283" t="str">
            <v>Yes</v>
          </cell>
          <cell r="AB1283">
            <v>7.0000000000000007E-2</v>
          </cell>
          <cell r="AC1283">
            <v>1.26</v>
          </cell>
          <cell r="AD1283">
            <v>39.6</v>
          </cell>
          <cell r="AE1283">
            <v>0.89444314989826301</v>
          </cell>
          <cell r="AF1283">
            <v>1.069858939</v>
          </cell>
        </row>
        <row r="1284">
          <cell r="C1284" t="str">
            <v>Singapore</v>
          </cell>
          <cell r="D1284" t="str">
            <v>SingTel [Singapore]</v>
          </cell>
          <cell r="E1284" t="str">
            <v>FTTH</v>
          </cell>
          <cell r="F1284" t="str">
            <v>Fibre Broadband and Home Line</v>
          </cell>
          <cell r="H1284">
            <v>300</v>
          </cell>
          <cell r="I1284" t="str">
            <v>Mbps</v>
          </cell>
          <cell r="J1284">
            <v>300</v>
          </cell>
          <cell r="K1284">
            <v>300</v>
          </cell>
          <cell r="L1284" t="str">
            <v>Mbps</v>
          </cell>
          <cell r="M1284" t="str">
            <v>Unlimited</v>
          </cell>
          <cell r="P1284" t="str">
            <v>SGD</v>
          </cell>
          <cell r="Q1284">
            <v>53.5</v>
          </cell>
          <cell r="R1284">
            <v>0</v>
          </cell>
          <cell r="S1284">
            <v>59.9</v>
          </cell>
          <cell r="V1284">
            <v>24</v>
          </cell>
          <cell r="W1284" t="str">
            <v>No</v>
          </cell>
          <cell r="X1284" t="str">
            <v>No</v>
          </cell>
          <cell r="Y1284" t="str">
            <v>Yes</v>
          </cell>
          <cell r="AA1284" t="str">
            <v>Yes</v>
          </cell>
          <cell r="AB1284">
            <v>7.0000000000000007E-2</v>
          </cell>
          <cell r="AC1284">
            <v>1.26</v>
          </cell>
          <cell r="AD1284">
            <v>47.54</v>
          </cell>
          <cell r="AE1284">
            <v>0.89444314989826301</v>
          </cell>
          <cell r="AF1284">
            <v>1.069858939</v>
          </cell>
        </row>
        <row r="1285">
          <cell r="C1285" t="str">
            <v>Singapore</v>
          </cell>
          <cell r="D1285" t="str">
            <v>SingTel [Singapore]</v>
          </cell>
          <cell r="E1285" t="str">
            <v>FTTH</v>
          </cell>
          <cell r="F1285" t="str">
            <v>Fibre Broadband and Home Line</v>
          </cell>
          <cell r="H1285">
            <v>500</v>
          </cell>
          <cell r="I1285" t="str">
            <v>Mbps</v>
          </cell>
          <cell r="J1285">
            <v>500</v>
          </cell>
          <cell r="K1285">
            <v>500</v>
          </cell>
          <cell r="L1285" t="str">
            <v>Mbps</v>
          </cell>
          <cell r="M1285" t="str">
            <v>Unlimited</v>
          </cell>
          <cell r="P1285" t="str">
            <v>SGD</v>
          </cell>
          <cell r="Q1285">
            <v>53.5</v>
          </cell>
          <cell r="R1285">
            <v>0</v>
          </cell>
          <cell r="S1285">
            <v>79.900000000000006</v>
          </cell>
          <cell r="V1285">
            <v>24</v>
          </cell>
          <cell r="W1285" t="str">
            <v>No</v>
          </cell>
          <cell r="X1285" t="str">
            <v>No</v>
          </cell>
          <cell r="Y1285" t="str">
            <v>Yes</v>
          </cell>
          <cell r="AA1285" t="str">
            <v>Yes</v>
          </cell>
          <cell r="AB1285">
            <v>7.0000000000000007E-2</v>
          </cell>
          <cell r="AC1285">
            <v>1.26</v>
          </cell>
          <cell r="AD1285">
            <v>63.41</v>
          </cell>
          <cell r="AE1285">
            <v>0.89444314989826301</v>
          </cell>
          <cell r="AF1285">
            <v>1.069858939</v>
          </cell>
        </row>
        <row r="1286">
          <cell r="C1286" t="str">
            <v>Singapore</v>
          </cell>
          <cell r="D1286" t="str">
            <v>StarHub [Singapore]</v>
          </cell>
          <cell r="E1286" t="str">
            <v>FTTH</v>
          </cell>
          <cell r="F1286" t="str">
            <v>MaxInfinity</v>
          </cell>
          <cell r="G1286" t="str">
            <v>Up to</v>
          </cell>
          <cell r="H1286">
            <v>1000</v>
          </cell>
          <cell r="I1286" t="str">
            <v>Mbps</v>
          </cell>
          <cell r="J1286">
            <v>1000</v>
          </cell>
          <cell r="K1286">
            <v>500</v>
          </cell>
          <cell r="L1286" t="str">
            <v>Mbps</v>
          </cell>
          <cell r="P1286" t="str">
            <v>SGD</v>
          </cell>
          <cell r="Q1286">
            <v>32.1</v>
          </cell>
          <cell r="R1286">
            <v>89.88</v>
          </cell>
          <cell r="S1286">
            <v>395.9</v>
          </cell>
          <cell r="W1286" t="str">
            <v>No</v>
          </cell>
          <cell r="X1286" t="str">
            <v>No</v>
          </cell>
          <cell r="Y1286" t="str">
            <v>Yes</v>
          </cell>
          <cell r="AA1286" t="str">
            <v>Yes</v>
          </cell>
          <cell r="AB1286">
            <v>7.0000000000000007E-2</v>
          </cell>
          <cell r="AC1286">
            <v>1.26</v>
          </cell>
          <cell r="AD1286">
            <v>314.20999999999998</v>
          </cell>
          <cell r="AE1286">
            <v>0.89444314989826301</v>
          </cell>
          <cell r="AF1286">
            <v>1.069858939</v>
          </cell>
        </row>
        <row r="1287">
          <cell r="C1287" t="str">
            <v>Singapore</v>
          </cell>
          <cell r="D1287" t="str">
            <v>StarHub [Singapore]</v>
          </cell>
          <cell r="E1287" t="str">
            <v>FTTH</v>
          </cell>
          <cell r="F1287" t="str">
            <v>MaxInfinity</v>
          </cell>
          <cell r="G1287" t="str">
            <v>Up to</v>
          </cell>
          <cell r="H1287">
            <v>200</v>
          </cell>
          <cell r="I1287" t="str">
            <v>Mbps</v>
          </cell>
          <cell r="J1287">
            <v>200</v>
          </cell>
          <cell r="K1287">
            <v>200</v>
          </cell>
          <cell r="L1287" t="str">
            <v>Mbps</v>
          </cell>
          <cell r="P1287" t="str">
            <v>SGD</v>
          </cell>
          <cell r="Q1287">
            <v>32.1</v>
          </cell>
          <cell r="R1287">
            <v>89.88</v>
          </cell>
          <cell r="S1287">
            <v>158.36000000000001</v>
          </cell>
          <cell r="W1287" t="str">
            <v>No</v>
          </cell>
          <cell r="X1287" t="str">
            <v>No</v>
          </cell>
          <cell r="Y1287" t="str">
            <v>Yes</v>
          </cell>
          <cell r="AA1287" t="str">
            <v>Yes</v>
          </cell>
          <cell r="AB1287">
            <v>7.0000000000000007E-2</v>
          </cell>
          <cell r="AC1287">
            <v>1.26</v>
          </cell>
          <cell r="AD1287">
            <v>125.68</v>
          </cell>
          <cell r="AE1287">
            <v>0.89444314989826301</v>
          </cell>
          <cell r="AF1287">
            <v>1.069858939</v>
          </cell>
        </row>
        <row r="1288">
          <cell r="C1288" t="str">
            <v>Singapore</v>
          </cell>
          <cell r="D1288" t="str">
            <v>StarHub [Singapore]</v>
          </cell>
          <cell r="E1288" t="str">
            <v>FTTH</v>
          </cell>
          <cell r="F1288" t="str">
            <v>MaxInfinity</v>
          </cell>
          <cell r="G1288" t="str">
            <v>Up to</v>
          </cell>
          <cell r="H1288">
            <v>150</v>
          </cell>
          <cell r="I1288" t="str">
            <v>Mbps</v>
          </cell>
          <cell r="J1288">
            <v>150</v>
          </cell>
          <cell r="K1288">
            <v>150</v>
          </cell>
          <cell r="L1288" t="str">
            <v>Mbps</v>
          </cell>
          <cell r="P1288" t="str">
            <v>SGD</v>
          </cell>
          <cell r="Q1288">
            <v>32.1</v>
          </cell>
          <cell r="R1288">
            <v>89.88</v>
          </cell>
          <cell r="S1288">
            <v>136.96</v>
          </cell>
          <cell r="W1288" t="str">
            <v>No</v>
          </cell>
          <cell r="X1288" t="str">
            <v>No</v>
          </cell>
          <cell r="Y1288" t="str">
            <v>Yes</v>
          </cell>
          <cell r="AA1288" t="str">
            <v>Yes</v>
          </cell>
          <cell r="AB1288">
            <v>7.0000000000000007E-2</v>
          </cell>
          <cell r="AC1288">
            <v>1.26</v>
          </cell>
          <cell r="AD1288">
            <v>108.7</v>
          </cell>
          <cell r="AE1288">
            <v>0.89444314989826301</v>
          </cell>
          <cell r="AF1288">
            <v>1.069858939</v>
          </cell>
        </row>
        <row r="1289">
          <cell r="C1289" t="str">
            <v>Singapore</v>
          </cell>
          <cell r="D1289" t="str">
            <v>StarHub [Singapore]</v>
          </cell>
          <cell r="E1289" t="str">
            <v>FTTH</v>
          </cell>
          <cell r="F1289" t="str">
            <v>MaxInfinity</v>
          </cell>
          <cell r="G1289" t="str">
            <v>Up to</v>
          </cell>
          <cell r="H1289">
            <v>100</v>
          </cell>
          <cell r="I1289" t="str">
            <v>Mbps</v>
          </cell>
          <cell r="J1289">
            <v>100</v>
          </cell>
          <cell r="K1289">
            <v>100</v>
          </cell>
          <cell r="L1289" t="str">
            <v>Mbps</v>
          </cell>
          <cell r="P1289" t="str">
            <v>SGD</v>
          </cell>
          <cell r="Q1289">
            <v>32.1</v>
          </cell>
          <cell r="R1289">
            <v>89.88</v>
          </cell>
          <cell r="S1289">
            <v>124.12</v>
          </cell>
          <cell r="W1289" t="str">
            <v>No</v>
          </cell>
          <cell r="X1289" t="str">
            <v>No</v>
          </cell>
          <cell r="Y1289" t="str">
            <v>Yes</v>
          </cell>
          <cell r="AA1289" t="str">
            <v>Yes</v>
          </cell>
          <cell r="AB1289">
            <v>7.0000000000000007E-2</v>
          </cell>
          <cell r="AC1289">
            <v>1.26</v>
          </cell>
          <cell r="AD1289">
            <v>98.51</v>
          </cell>
          <cell r="AE1289">
            <v>0.89444314989826301</v>
          </cell>
          <cell r="AF1289">
            <v>1.069858939</v>
          </cell>
        </row>
        <row r="1290">
          <cell r="C1290" t="str">
            <v>Singapore</v>
          </cell>
          <cell r="D1290" t="str">
            <v>StarHub [Singapore]</v>
          </cell>
          <cell r="E1290" t="str">
            <v>FTTH</v>
          </cell>
          <cell r="F1290" t="str">
            <v>MaxOnline Ultimate</v>
          </cell>
          <cell r="G1290" t="str">
            <v>Up to</v>
          </cell>
          <cell r="H1290">
            <v>100</v>
          </cell>
          <cell r="I1290" t="str">
            <v>Mbps</v>
          </cell>
          <cell r="J1290">
            <v>100</v>
          </cell>
          <cell r="K1290">
            <v>10</v>
          </cell>
          <cell r="L1290" t="str">
            <v>Mbps</v>
          </cell>
          <cell r="P1290" t="str">
            <v>SGD</v>
          </cell>
          <cell r="Q1290">
            <v>32.1</v>
          </cell>
          <cell r="R1290">
            <v>89.88</v>
          </cell>
          <cell r="S1290">
            <v>124.12</v>
          </cell>
          <cell r="W1290" t="str">
            <v>No</v>
          </cell>
          <cell r="X1290" t="str">
            <v>No</v>
          </cell>
          <cell r="Y1290" t="str">
            <v>Yes</v>
          </cell>
          <cell r="AA1290" t="str">
            <v>Yes</v>
          </cell>
          <cell r="AB1290">
            <v>7.0000000000000007E-2</v>
          </cell>
          <cell r="AC1290">
            <v>1.26</v>
          </cell>
          <cell r="AD1290">
            <v>98.51</v>
          </cell>
          <cell r="AE1290">
            <v>0.89444314989826301</v>
          </cell>
          <cell r="AF1290">
            <v>1.069858939</v>
          </cell>
        </row>
        <row r="1291">
          <cell r="C1291" t="str">
            <v>Singapore</v>
          </cell>
          <cell r="D1291" t="str">
            <v>StarHub [Singapore]</v>
          </cell>
          <cell r="E1291" t="str">
            <v>FTTH</v>
          </cell>
          <cell r="F1291" t="str">
            <v>MaxOnline Premium</v>
          </cell>
          <cell r="G1291" t="str">
            <v>Up to</v>
          </cell>
          <cell r="H1291">
            <v>50</v>
          </cell>
          <cell r="I1291" t="str">
            <v>Mbps</v>
          </cell>
          <cell r="J1291">
            <v>50</v>
          </cell>
          <cell r="K1291">
            <v>2</v>
          </cell>
          <cell r="L1291" t="str">
            <v>Mbps</v>
          </cell>
          <cell r="P1291" t="str">
            <v>SGD</v>
          </cell>
          <cell r="Q1291">
            <v>32.1</v>
          </cell>
          <cell r="R1291">
            <v>89.88</v>
          </cell>
          <cell r="S1291">
            <v>81.319999999999993</v>
          </cell>
          <cell r="W1291" t="str">
            <v>No</v>
          </cell>
          <cell r="X1291" t="str">
            <v>No</v>
          </cell>
          <cell r="Y1291" t="str">
            <v>Yes</v>
          </cell>
          <cell r="AA1291" t="str">
            <v>Yes</v>
          </cell>
          <cell r="AB1291">
            <v>7.0000000000000007E-2</v>
          </cell>
          <cell r="AC1291">
            <v>1.26</v>
          </cell>
          <cell r="AD1291">
            <v>64.540000000000006</v>
          </cell>
          <cell r="AE1291">
            <v>0.89444314989826301</v>
          </cell>
          <cell r="AF1291">
            <v>1.069858939</v>
          </cell>
        </row>
        <row r="1292">
          <cell r="C1292" t="str">
            <v>Singapore</v>
          </cell>
          <cell r="D1292" t="str">
            <v>StarHub [Singapore]</v>
          </cell>
          <cell r="E1292" t="str">
            <v>FTTH</v>
          </cell>
          <cell r="F1292" t="str">
            <v>MaxInfinity 300Mbps</v>
          </cell>
          <cell r="G1292" t="str">
            <v>Up to</v>
          </cell>
          <cell r="H1292">
            <v>300</v>
          </cell>
          <cell r="I1292" t="str">
            <v>Mbps</v>
          </cell>
          <cell r="J1292">
            <v>300</v>
          </cell>
          <cell r="K1292">
            <v>300</v>
          </cell>
          <cell r="L1292" t="str">
            <v>Mbps</v>
          </cell>
          <cell r="P1292" t="str">
            <v>SGD</v>
          </cell>
          <cell r="Q1292">
            <v>32.1</v>
          </cell>
          <cell r="R1292">
            <v>89.88</v>
          </cell>
          <cell r="S1292">
            <v>169.06</v>
          </cell>
          <cell r="W1292" t="str">
            <v>No</v>
          </cell>
          <cell r="X1292" t="str">
            <v>No</v>
          </cell>
          <cell r="Y1292" t="str">
            <v>Yes</v>
          </cell>
          <cell r="AA1292" t="str">
            <v>Yes</v>
          </cell>
          <cell r="AB1292">
            <v>7.0000000000000007E-2</v>
          </cell>
          <cell r="AC1292">
            <v>1.26</v>
          </cell>
          <cell r="AD1292">
            <v>134.16999999999999</v>
          </cell>
          <cell r="AE1292">
            <v>0.89444314989826301</v>
          </cell>
          <cell r="AF1292">
            <v>1.069858939</v>
          </cell>
        </row>
        <row r="1293">
          <cell r="C1293" t="str">
            <v>Singapore</v>
          </cell>
          <cell r="D1293" t="str">
            <v>StarHub [Singapore]</v>
          </cell>
          <cell r="E1293" t="str">
            <v>FTTH</v>
          </cell>
          <cell r="F1293" t="str">
            <v>MaxOnline 25Mbps</v>
          </cell>
          <cell r="G1293" t="str">
            <v>Up to</v>
          </cell>
          <cell r="H1293">
            <v>25</v>
          </cell>
          <cell r="I1293" t="str">
            <v>Mbps</v>
          </cell>
          <cell r="J1293">
            <v>25</v>
          </cell>
          <cell r="K1293">
            <v>1.2</v>
          </cell>
          <cell r="L1293" t="str">
            <v>Mbps</v>
          </cell>
          <cell r="P1293" t="str">
            <v>SGD</v>
          </cell>
          <cell r="Q1293">
            <v>32.1</v>
          </cell>
          <cell r="R1293">
            <v>89.88</v>
          </cell>
          <cell r="S1293">
            <v>44.9</v>
          </cell>
          <cell r="W1293" t="str">
            <v>No</v>
          </cell>
          <cell r="X1293" t="str">
            <v>No</v>
          </cell>
          <cell r="Y1293" t="str">
            <v>Yes</v>
          </cell>
          <cell r="AA1293" t="str">
            <v>Yes</v>
          </cell>
          <cell r="AB1293">
            <v>7.0000000000000007E-2</v>
          </cell>
          <cell r="AC1293">
            <v>1.26</v>
          </cell>
          <cell r="AD1293">
            <v>35.630000000000003</v>
          </cell>
          <cell r="AE1293">
            <v>0.89444314989826301</v>
          </cell>
          <cell r="AF1293">
            <v>1.069858939</v>
          </cell>
        </row>
        <row r="1294">
          <cell r="C1294" t="str">
            <v>Slovak Republic</v>
          </cell>
          <cell r="D1294" t="str">
            <v>Slovak Telecom- T-COM [Slovak Republic]</v>
          </cell>
          <cell r="E1294" t="str">
            <v>ADSL</v>
          </cell>
          <cell r="F1294" t="str">
            <v>Turbo 1 Mini Solo</v>
          </cell>
          <cell r="G1294" t="str">
            <v>Up to</v>
          </cell>
          <cell r="H1294">
            <v>5</v>
          </cell>
          <cell r="I1294" t="str">
            <v>Mbps</v>
          </cell>
          <cell r="J1294">
            <v>5</v>
          </cell>
          <cell r="M1294">
            <v>2</v>
          </cell>
          <cell r="N1294" t="str">
            <v>GB</v>
          </cell>
          <cell r="O1294">
            <v>2</v>
          </cell>
          <cell r="P1294" t="str">
            <v>EUR</v>
          </cell>
          <cell r="Q1294">
            <v>0</v>
          </cell>
          <cell r="R1294" t="str">
            <v>?</v>
          </cell>
          <cell r="S1294">
            <v>10.49</v>
          </cell>
          <cell r="T1294">
            <v>0</v>
          </cell>
          <cell r="U1294">
            <v>4</v>
          </cell>
          <cell r="W1294" t="str">
            <v>No</v>
          </cell>
          <cell r="X1294" t="str">
            <v>No</v>
          </cell>
          <cell r="Y1294" t="str">
            <v>No</v>
          </cell>
          <cell r="AA1294" t="str">
            <v>Yes</v>
          </cell>
          <cell r="AB1294">
            <v>0.2</v>
          </cell>
          <cell r="AC1294">
            <v>0.74</v>
          </cell>
          <cell r="AD1294">
            <v>14.18</v>
          </cell>
          <cell r="AE1294">
            <v>0.50876903699999998</v>
          </cell>
          <cell r="AF1294">
            <v>0.521992609</v>
          </cell>
        </row>
        <row r="1295">
          <cell r="C1295" t="str">
            <v>Slovak Republic</v>
          </cell>
          <cell r="D1295" t="str">
            <v>Slovak Telecom- T-COM [Slovak Republic]</v>
          </cell>
          <cell r="E1295" t="str">
            <v>ADSL</v>
          </cell>
          <cell r="F1295" t="str">
            <v>Turbo 2 Mini Solo</v>
          </cell>
          <cell r="G1295" t="str">
            <v>Up to</v>
          </cell>
          <cell r="H1295">
            <v>5</v>
          </cell>
          <cell r="I1295" t="str">
            <v>Mbps</v>
          </cell>
          <cell r="J1295">
            <v>5</v>
          </cell>
          <cell r="M1295">
            <v>2</v>
          </cell>
          <cell r="N1295" t="str">
            <v>GB</v>
          </cell>
          <cell r="O1295">
            <v>2</v>
          </cell>
          <cell r="P1295" t="str">
            <v>EUR</v>
          </cell>
          <cell r="Q1295">
            <v>0</v>
          </cell>
          <cell r="R1295" t="str">
            <v>?</v>
          </cell>
          <cell r="S1295">
            <v>14.99</v>
          </cell>
          <cell r="T1295">
            <v>0</v>
          </cell>
          <cell r="U1295">
            <v>4</v>
          </cell>
          <cell r="W1295" t="str">
            <v>No</v>
          </cell>
          <cell r="X1295" t="str">
            <v>No</v>
          </cell>
          <cell r="Y1295" t="str">
            <v>No</v>
          </cell>
          <cell r="AA1295" t="str">
            <v>Yes</v>
          </cell>
          <cell r="AB1295">
            <v>0.2</v>
          </cell>
          <cell r="AC1295">
            <v>0.74</v>
          </cell>
          <cell r="AD1295">
            <v>20.260000000000002</v>
          </cell>
          <cell r="AE1295">
            <v>0.50876903699999998</v>
          </cell>
          <cell r="AF1295">
            <v>0.521992609</v>
          </cell>
        </row>
        <row r="1296">
          <cell r="C1296" t="str">
            <v>Slovak Republic</v>
          </cell>
          <cell r="D1296" t="str">
            <v>Slovak Telecom- T-COM [Slovak Republic]</v>
          </cell>
          <cell r="E1296" t="str">
            <v>ADSL</v>
          </cell>
          <cell r="F1296" t="str">
            <v>Turbo 2 Solo</v>
          </cell>
          <cell r="G1296" t="str">
            <v>Up to</v>
          </cell>
          <cell r="H1296">
            <v>5</v>
          </cell>
          <cell r="I1296" t="str">
            <v>Mbps</v>
          </cell>
          <cell r="J1296">
            <v>5</v>
          </cell>
          <cell r="M1296" t="str">
            <v>Unlimited</v>
          </cell>
          <cell r="P1296" t="str">
            <v>EUR</v>
          </cell>
          <cell r="Q1296">
            <v>0</v>
          </cell>
          <cell r="R1296" t="str">
            <v>?</v>
          </cell>
          <cell r="S1296">
            <v>19.989999999999998</v>
          </cell>
          <cell r="T1296">
            <v>0</v>
          </cell>
          <cell r="U1296">
            <v>4</v>
          </cell>
          <cell r="W1296" t="str">
            <v>No</v>
          </cell>
          <cell r="X1296" t="str">
            <v>No</v>
          </cell>
          <cell r="Y1296" t="str">
            <v>No</v>
          </cell>
          <cell r="AA1296" t="str">
            <v>Yes</v>
          </cell>
          <cell r="AB1296">
            <v>0.2</v>
          </cell>
          <cell r="AC1296">
            <v>0.74</v>
          </cell>
          <cell r="AD1296">
            <v>27.01</v>
          </cell>
          <cell r="AE1296">
            <v>0.50876903699999998</v>
          </cell>
          <cell r="AF1296">
            <v>0.521992609</v>
          </cell>
        </row>
        <row r="1297">
          <cell r="C1297" t="str">
            <v>Slovak Republic</v>
          </cell>
          <cell r="D1297" t="str">
            <v>Slovak Telecom- T-COM [Slovak Republic]</v>
          </cell>
          <cell r="E1297" t="str">
            <v>ADSL</v>
          </cell>
          <cell r="F1297" t="str">
            <v>Turbo 3 Solo</v>
          </cell>
          <cell r="G1297" t="str">
            <v>Up to</v>
          </cell>
          <cell r="H1297">
            <v>10</v>
          </cell>
          <cell r="I1297" t="str">
            <v>Mbps</v>
          </cell>
          <cell r="J1297">
            <v>10</v>
          </cell>
          <cell r="M1297" t="str">
            <v>Unlimited</v>
          </cell>
          <cell r="P1297" t="str">
            <v>EUR</v>
          </cell>
          <cell r="Q1297">
            <v>0</v>
          </cell>
          <cell r="R1297" t="str">
            <v>?</v>
          </cell>
          <cell r="S1297">
            <v>28.99</v>
          </cell>
          <cell r="T1297">
            <v>0</v>
          </cell>
          <cell r="U1297">
            <v>4</v>
          </cell>
          <cell r="W1297" t="str">
            <v>No</v>
          </cell>
          <cell r="X1297" t="str">
            <v>No</v>
          </cell>
          <cell r="Y1297" t="str">
            <v>No</v>
          </cell>
          <cell r="AA1297" t="str">
            <v>Yes</v>
          </cell>
          <cell r="AB1297">
            <v>0.2</v>
          </cell>
          <cell r="AC1297">
            <v>0.74</v>
          </cell>
          <cell r="AD1297">
            <v>39.18</v>
          </cell>
          <cell r="AE1297">
            <v>0.50876903699999998</v>
          </cell>
          <cell r="AF1297">
            <v>0.521992609</v>
          </cell>
        </row>
        <row r="1298">
          <cell r="C1298" t="str">
            <v>Slovak Republic</v>
          </cell>
          <cell r="D1298" t="str">
            <v>Slovak Telecom- T-COM [Slovak Republic]</v>
          </cell>
          <cell r="E1298" t="str">
            <v>ADSL</v>
          </cell>
          <cell r="F1298" t="str">
            <v>Turbo 1</v>
          </cell>
          <cell r="G1298" t="str">
            <v>Up to</v>
          </cell>
          <cell r="H1298">
            <v>5</v>
          </cell>
          <cell r="I1298" t="str">
            <v>Mbps</v>
          </cell>
          <cell r="J1298">
            <v>5</v>
          </cell>
          <cell r="M1298">
            <v>2</v>
          </cell>
          <cell r="N1298" t="str">
            <v>GB</v>
          </cell>
          <cell r="O1298">
            <v>2</v>
          </cell>
          <cell r="P1298" t="str">
            <v>EUR</v>
          </cell>
          <cell r="Q1298">
            <v>0</v>
          </cell>
          <cell r="R1298" t="str">
            <v>?</v>
          </cell>
          <cell r="S1298">
            <v>7.49</v>
          </cell>
          <cell r="T1298">
            <v>0</v>
          </cell>
          <cell r="U1298">
            <v>4</v>
          </cell>
          <cell r="W1298" t="str">
            <v>Yes</v>
          </cell>
          <cell r="X1298" t="str">
            <v>No</v>
          </cell>
          <cell r="Y1298" t="str">
            <v>No</v>
          </cell>
          <cell r="AA1298" t="str">
            <v>Yes</v>
          </cell>
          <cell r="AB1298">
            <v>0.2</v>
          </cell>
          <cell r="AC1298">
            <v>0.74</v>
          </cell>
          <cell r="AD1298">
            <v>10.119999999999999</v>
          </cell>
          <cell r="AE1298">
            <v>0.50876903699999998</v>
          </cell>
          <cell r="AF1298">
            <v>0.521992609</v>
          </cell>
        </row>
        <row r="1299">
          <cell r="C1299" t="str">
            <v>Slovak Republic</v>
          </cell>
          <cell r="D1299" t="str">
            <v>Slovak Telecom- T-COM [Slovak Republic]</v>
          </cell>
          <cell r="E1299" t="str">
            <v>ADSL</v>
          </cell>
          <cell r="F1299" t="str">
            <v>Turbo 2 Mini</v>
          </cell>
          <cell r="G1299" t="str">
            <v>Up to</v>
          </cell>
          <cell r="H1299">
            <v>5</v>
          </cell>
          <cell r="I1299" t="str">
            <v>Mbps</v>
          </cell>
          <cell r="J1299">
            <v>5</v>
          </cell>
          <cell r="M1299">
            <v>2</v>
          </cell>
          <cell r="N1299" t="str">
            <v>GB</v>
          </cell>
          <cell r="O1299">
            <v>2</v>
          </cell>
          <cell r="P1299" t="str">
            <v>EUR</v>
          </cell>
          <cell r="Q1299">
            <v>0</v>
          </cell>
          <cell r="R1299" t="str">
            <v>?</v>
          </cell>
          <cell r="S1299">
            <v>12.99</v>
          </cell>
          <cell r="T1299">
            <v>0</v>
          </cell>
          <cell r="U1299">
            <v>4</v>
          </cell>
          <cell r="W1299" t="str">
            <v>Yes</v>
          </cell>
          <cell r="X1299" t="str">
            <v>No</v>
          </cell>
          <cell r="Y1299" t="str">
            <v>No</v>
          </cell>
          <cell r="AA1299" t="str">
            <v>Yes</v>
          </cell>
          <cell r="AB1299">
            <v>0.2</v>
          </cell>
          <cell r="AC1299">
            <v>0.74</v>
          </cell>
          <cell r="AD1299">
            <v>17.55</v>
          </cell>
          <cell r="AE1299">
            <v>0.50876903699999998</v>
          </cell>
          <cell r="AF1299">
            <v>0.521992609</v>
          </cell>
        </row>
        <row r="1300">
          <cell r="C1300" t="str">
            <v>Slovak Republic</v>
          </cell>
          <cell r="D1300" t="str">
            <v>Slovak Telecom- T-COM [Slovak Republic]</v>
          </cell>
          <cell r="E1300" t="str">
            <v>ADSL</v>
          </cell>
          <cell r="F1300" t="str">
            <v>Turbo 2</v>
          </cell>
          <cell r="G1300" t="str">
            <v>Up to</v>
          </cell>
          <cell r="H1300">
            <v>5</v>
          </cell>
          <cell r="I1300" t="str">
            <v>Mbps</v>
          </cell>
          <cell r="J1300">
            <v>5</v>
          </cell>
          <cell r="M1300" t="str">
            <v>Unlimited</v>
          </cell>
          <cell r="P1300" t="str">
            <v>EUR</v>
          </cell>
          <cell r="Q1300">
            <v>0</v>
          </cell>
          <cell r="R1300" t="str">
            <v>?</v>
          </cell>
          <cell r="S1300">
            <v>17.989999999999998</v>
          </cell>
          <cell r="T1300">
            <v>0</v>
          </cell>
          <cell r="U1300">
            <v>4</v>
          </cell>
          <cell r="W1300" t="str">
            <v>Yes</v>
          </cell>
          <cell r="X1300" t="str">
            <v>No</v>
          </cell>
          <cell r="Y1300" t="str">
            <v>No</v>
          </cell>
          <cell r="AA1300" t="str">
            <v>Yes</v>
          </cell>
          <cell r="AB1300">
            <v>0.2</v>
          </cell>
          <cell r="AC1300">
            <v>0.74</v>
          </cell>
          <cell r="AD1300">
            <v>24.31</v>
          </cell>
          <cell r="AE1300">
            <v>0.50876903699999998</v>
          </cell>
          <cell r="AF1300">
            <v>0.521992609</v>
          </cell>
        </row>
        <row r="1301">
          <cell r="C1301" t="str">
            <v>Slovak Republic</v>
          </cell>
          <cell r="D1301" t="str">
            <v>Slovak Telecom- T-COM [Slovak Republic]</v>
          </cell>
          <cell r="E1301" t="str">
            <v>ADSL</v>
          </cell>
          <cell r="F1301" t="str">
            <v>Turbo 3</v>
          </cell>
          <cell r="G1301" t="str">
            <v>Up to</v>
          </cell>
          <cell r="H1301">
            <v>10</v>
          </cell>
          <cell r="I1301" t="str">
            <v>Mbps</v>
          </cell>
          <cell r="J1301">
            <v>10</v>
          </cell>
          <cell r="M1301" t="str">
            <v>Unlimited</v>
          </cell>
          <cell r="P1301" t="str">
            <v>EUR</v>
          </cell>
          <cell r="Q1301">
            <v>0</v>
          </cell>
          <cell r="R1301" t="str">
            <v>?</v>
          </cell>
          <cell r="S1301">
            <v>26.99</v>
          </cell>
          <cell r="T1301">
            <v>0</v>
          </cell>
          <cell r="U1301">
            <v>4</v>
          </cell>
          <cell r="W1301" t="str">
            <v>Yes</v>
          </cell>
          <cell r="X1301" t="str">
            <v>No</v>
          </cell>
          <cell r="Y1301" t="str">
            <v>No</v>
          </cell>
          <cell r="AA1301" t="str">
            <v>Yes</v>
          </cell>
          <cell r="AB1301">
            <v>0.2</v>
          </cell>
          <cell r="AC1301">
            <v>0.74</v>
          </cell>
          <cell r="AD1301">
            <v>36.47</v>
          </cell>
          <cell r="AE1301">
            <v>0.50876903699999998</v>
          </cell>
          <cell r="AF1301">
            <v>0.521992609</v>
          </cell>
        </row>
        <row r="1302">
          <cell r="C1302" t="str">
            <v>Slovak Republic</v>
          </cell>
          <cell r="D1302" t="str">
            <v>Slovak Telecom- T-COM [Slovak Republic]</v>
          </cell>
          <cell r="E1302" t="str">
            <v>Fibre</v>
          </cell>
          <cell r="F1302" t="str">
            <v>Magic Internet Optik 1</v>
          </cell>
          <cell r="G1302" t="str">
            <v>Up to</v>
          </cell>
          <cell r="H1302">
            <v>10</v>
          </cell>
          <cell r="I1302" t="str">
            <v>Mbps</v>
          </cell>
          <cell r="J1302">
            <v>10</v>
          </cell>
          <cell r="K1302">
            <v>1</v>
          </cell>
          <cell r="L1302" t="str">
            <v>Mbps</v>
          </cell>
          <cell r="M1302">
            <v>2</v>
          </cell>
          <cell r="N1302" t="str">
            <v>GB</v>
          </cell>
          <cell r="O1302">
            <v>2</v>
          </cell>
          <cell r="P1302" t="str">
            <v>EUR</v>
          </cell>
          <cell r="Q1302">
            <v>0</v>
          </cell>
          <cell r="R1302" t="str">
            <v>?</v>
          </cell>
          <cell r="S1302">
            <v>7.49</v>
          </cell>
          <cell r="T1302">
            <v>0</v>
          </cell>
          <cell r="U1302">
            <v>4</v>
          </cell>
          <cell r="V1302">
            <v>24</v>
          </cell>
          <cell r="W1302" t="str">
            <v>No</v>
          </cell>
          <cell r="X1302" t="str">
            <v>No</v>
          </cell>
          <cell r="Y1302" t="str">
            <v>No</v>
          </cell>
          <cell r="AA1302" t="str">
            <v>Yes</v>
          </cell>
          <cell r="AB1302">
            <v>0.2</v>
          </cell>
          <cell r="AC1302">
            <v>0.74</v>
          </cell>
          <cell r="AD1302">
            <v>10.119999999999999</v>
          </cell>
          <cell r="AE1302">
            <v>0.50876903699999998</v>
          </cell>
          <cell r="AF1302">
            <v>0.521992609</v>
          </cell>
        </row>
        <row r="1303">
          <cell r="C1303" t="str">
            <v>Slovak Republic</v>
          </cell>
          <cell r="D1303" t="str">
            <v>Slovak Telecom- T-COM [Slovak Republic]</v>
          </cell>
          <cell r="E1303" t="str">
            <v>Fibre</v>
          </cell>
          <cell r="F1303" t="str">
            <v>Magic Internet Optik 2 Mini</v>
          </cell>
          <cell r="G1303" t="str">
            <v>Up to</v>
          </cell>
          <cell r="H1303">
            <v>10</v>
          </cell>
          <cell r="I1303" t="str">
            <v>Mbps</v>
          </cell>
          <cell r="J1303">
            <v>10</v>
          </cell>
          <cell r="K1303">
            <v>1</v>
          </cell>
          <cell r="L1303" t="str">
            <v>Mbps</v>
          </cell>
          <cell r="M1303">
            <v>2</v>
          </cell>
          <cell r="N1303" t="str">
            <v>GB</v>
          </cell>
          <cell r="O1303">
            <v>2</v>
          </cell>
          <cell r="P1303" t="str">
            <v>EUR</v>
          </cell>
          <cell r="Q1303">
            <v>0</v>
          </cell>
          <cell r="R1303" t="str">
            <v>?</v>
          </cell>
          <cell r="S1303">
            <v>12.99</v>
          </cell>
          <cell r="T1303">
            <v>0</v>
          </cell>
          <cell r="U1303">
            <v>4</v>
          </cell>
          <cell r="V1303">
            <v>24</v>
          </cell>
          <cell r="W1303" t="str">
            <v>No</v>
          </cell>
          <cell r="X1303" t="str">
            <v>No</v>
          </cell>
          <cell r="Y1303" t="str">
            <v>No</v>
          </cell>
          <cell r="AA1303" t="str">
            <v>Yes</v>
          </cell>
          <cell r="AB1303">
            <v>0.2</v>
          </cell>
          <cell r="AC1303">
            <v>0.74</v>
          </cell>
          <cell r="AD1303">
            <v>17.55</v>
          </cell>
          <cell r="AE1303">
            <v>0.50876903699999998</v>
          </cell>
          <cell r="AF1303">
            <v>0.521992609</v>
          </cell>
        </row>
        <row r="1304">
          <cell r="C1304" t="str">
            <v>Slovak Republic</v>
          </cell>
          <cell r="D1304" t="str">
            <v>Slovak Telecom- T-COM [Slovak Republic]</v>
          </cell>
          <cell r="E1304" t="str">
            <v>Fibre</v>
          </cell>
          <cell r="F1304" t="str">
            <v>Magic Internet Optik 2</v>
          </cell>
          <cell r="G1304" t="str">
            <v>Up to</v>
          </cell>
          <cell r="H1304">
            <v>40</v>
          </cell>
          <cell r="I1304" t="str">
            <v>Mbps</v>
          </cell>
          <cell r="J1304">
            <v>40</v>
          </cell>
          <cell r="K1304">
            <v>4</v>
          </cell>
          <cell r="L1304" t="str">
            <v>Mbps</v>
          </cell>
          <cell r="M1304" t="str">
            <v>Unlimited</v>
          </cell>
          <cell r="P1304" t="str">
            <v>EUR</v>
          </cell>
          <cell r="Q1304">
            <v>0</v>
          </cell>
          <cell r="R1304" t="str">
            <v>?</v>
          </cell>
          <cell r="S1304">
            <v>17.989999999999998</v>
          </cell>
          <cell r="T1304">
            <v>0</v>
          </cell>
          <cell r="U1304">
            <v>4</v>
          </cell>
          <cell r="V1304">
            <v>24</v>
          </cell>
          <cell r="W1304" t="str">
            <v>No</v>
          </cell>
          <cell r="X1304" t="str">
            <v>No</v>
          </cell>
          <cell r="Y1304" t="str">
            <v>No</v>
          </cell>
          <cell r="AA1304" t="str">
            <v>Yes</v>
          </cell>
          <cell r="AB1304">
            <v>0.2</v>
          </cell>
          <cell r="AC1304">
            <v>0.74</v>
          </cell>
          <cell r="AD1304">
            <v>24.31</v>
          </cell>
          <cell r="AE1304">
            <v>0.50876903699999998</v>
          </cell>
          <cell r="AF1304">
            <v>0.521992609</v>
          </cell>
        </row>
        <row r="1305">
          <cell r="C1305" t="str">
            <v>Slovak Republic</v>
          </cell>
          <cell r="D1305" t="str">
            <v>Slovak Telecom- T-COM [Slovak Republic]</v>
          </cell>
          <cell r="E1305" t="str">
            <v>Fibre</v>
          </cell>
          <cell r="F1305" t="str">
            <v>Magic Internet Optik 3</v>
          </cell>
          <cell r="G1305" t="str">
            <v>Up to</v>
          </cell>
          <cell r="H1305">
            <v>100</v>
          </cell>
          <cell r="I1305" t="str">
            <v>Mbps</v>
          </cell>
          <cell r="J1305">
            <v>100</v>
          </cell>
          <cell r="K1305">
            <v>10</v>
          </cell>
          <cell r="L1305" t="str">
            <v>Mbps</v>
          </cell>
          <cell r="M1305" t="str">
            <v>Unlimited</v>
          </cell>
          <cell r="P1305" t="str">
            <v>EUR</v>
          </cell>
          <cell r="Q1305">
            <v>0</v>
          </cell>
          <cell r="R1305" t="str">
            <v>?</v>
          </cell>
          <cell r="S1305">
            <v>26.99</v>
          </cell>
          <cell r="T1305">
            <v>0</v>
          </cell>
          <cell r="U1305">
            <v>4</v>
          </cell>
          <cell r="V1305">
            <v>24</v>
          </cell>
          <cell r="W1305" t="str">
            <v>No</v>
          </cell>
          <cell r="X1305" t="str">
            <v>No</v>
          </cell>
          <cell r="Y1305" t="str">
            <v>No</v>
          </cell>
          <cell r="AA1305" t="str">
            <v>Yes</v>
          </cell>
          <cell r="AB1305">
            <v>0.2</v>
          </cell>
          <cell r="AC1305">
            <v>0.74</v>
          </cell>
          <cell r="AD1305">
            <v>36.47</v>
          </cell>
          <cell r="AE1305">
            <v>0.50876903699999998</v>
          </cell>
          <cell r="AF1305">
            <v>0.521992609</v>
          </cell>
        </row>
        <row r="1306">
          <cell r="C1306" t="str">
            <v>Slovak Republic</v>
          </cell>
          <cell r="D1306" t="str">
            <v>Slovak Telecom- T-COM [Slovak Republic]</v>
          </cell>
          <cell r="E1306" t="str">
            <v>VDSL</v>
          </cell>
          <cell r="F1306" t="str">
            <v>Turbo 1 VDSL</v>
          </cell>
          <cell r="G1306" t="str">
            <v>Up to</v>
          </cell>
          <cell r="H1306">
            <v>10</v>
          </cell>
          <cell r="I1306" t="str">
            <v>Mbps</v>
          </cell>
          <cell r="J1306">
            <v>10</v>
          </cell>
          <cell r="K1306">
            <v>1</v>
          </cell>
          <cell r="L1306" t="str">
            <v>Mbps</v>
          </cell>
          <cell r="M1306">
            <v>2</v>
          </cell>
          <cell r="N1306" t="str">
            <v>GB</v>
          </cell>
          <cell r="O1306">
            <v>2</v>
          </cell>
          <cell r="P1306" t="str">
            <v>EUR</v>
          </cell>
          <cell r="Q1306">
            <v>0</v>
          </cell>
          <cell r="R1306" t="str">
            <v>?</v>
          </cell>
          <cell r="S1306">
            <v>7.49</v>
          </cell>
          <cell r="T1306">
            <v>0</v>
          </cell>
          <cell r="U1306">
            <v>4</v>
          </cell>
          <cell r="V1306">
            <v>24</v>
          </cell>
          <cell r="W1306" t="str">
            <v>Yes</v>
          </cell>
          <cell r="X1306" t="str">
            <v>No</v>
          </cell>
          <cell r="Y1306" t="str">
            <v>No</v>
          </cell>
          <cell r="AA1306" t="str">
            <v>Yes</v>
          </cell>
          <cell r="AB1306">
            <v>0.2</v>
          </cell>
          <cell r="AC1306">
            <v>0.74</v>
          </cell>
          <cell r="AD1306">
            <v>10.119999999999999</v>
          </cell>
          <cell r="AE1306">
            <v>0.50876903699999998</v>
          </cell>
          <cell r="AF1306">
            <v>0.521992609</v>
          </cell>
        </row>
        <row r="1307">
          <cell r="C1307" t="str">
            <v>Slovak Republic</v>
          </cell>
          <cell r="D1307" t="str">
            <v>Slovak Telecom- T-COM [Slovak Republic]</v>
          </cell>
          <cell r="E1307" t="str">
            <v>VDSL</v>
          </cell>
          <cell r="F1307" t="str">
            <v>Turbo 2 Mini VDSL</v>
          </cell>
          <cell r="G1307" t="str">
            <v>Up to</v>
          </cell>
          <cell r="H1307">
            <v>10</v>
          </cell>
          <cell r="I1307" t="str">
            <v>Mbps</v>
          </cell>
          <cell r="J1307">
            <v>10</v>
          </cell>
          <cell r="K1307">
            <v>1</v>
          </cell>
          <cell r="L1307" t="str">
            <v>Mbps</v>
          </cell>
          <cell r="M1307">
            <v>2</v>
          </cell>
          <cell r="N1307" t="str">
            <v>GB</v>
          </cell>
          <cell r="O1307">
            <v>2</v>
          </cell>
          <cell r="P1307" t="str">
            <v>EUR</v>
          </cell>
          <cell r="Q1307">
            <v>0</v>
          </cell>
          <cell r="R1307" t="str">
            <v>?</v>
          </cell>
          <cell r="S1307">
            <v>12.99</v>
          </cell>
          <cell r="T1307">
            <v>0</v>
          </cell>
          <cell r="U1307">
            <v>4</v>
          </cell>
          <cell r="V1307">
            <v>24</v>
          </cell>
          <cell r="W1307" t="str">
            <v>Yes</v>
          </cell>
          <cell r="X1307" t="str">
            <v>No</v>
          </cell>
          <cell r="Y1307" t="str">
            <v>No</v>
          </cell>
          <cell r="AA1307" t="str">
            <v>Yes</v>
          </cell>
          <cell r="AB1307">
            <v>0.2</v>
          </cell>
          <cell r="AC1307">
            <v>0.74</v>
          </cell>
          <cell r="AD1307">
            <v>17.55</v>
          </cell>
          <cell r="AE1307">
            <v>0.50876903699999998</v>
          </cell>
          <cell r="AF1307">
            <v>0.521992609</v>
          </cell>
        </row>
        <row r="1308">
          <cell r="C1308" t="str">
            <v>Slovak Republic</v>
          </cell>
          <cell r="D1308" t="str">
            <v>Slovak Telecom- T-COM [Slovak Republic]</v>
          </cell>
          <cell r="E1308" t="str">
            <v>VDSL</v>
          </cell>
          <cell r="F1308" t="str">
            <v>Turbo 2 VDSL</v>
          </cell>
          <cell r="G1308" t="str">
            <v>Up to</v>
          </cell>
          <cell r="H1308">
            <v>20</v>
          </cell>
          <cell r="I1308" t="str">
            <v>Mbps</v>
          </cell>
          <cell r="J1308">
            <v>20</v>
          </cell>
          <cell r="K1308">
            <v>2</v>
          </cell>
          <cell r="L1308" t="str">
            <v>Mbps</v>
          </cell>
          <cell r="M1308" t="str">
            <v>Unlimited</v>
          </cell>
          <cell r="P1308" t="str">
            <v>EUR</v>
          </cell>
          <cell r="Q1308">
            <v>0</v>
          </cell>
          <cell r="R1308" t="str">
            <v>?</v>
          </cell>
          <cell r="S1308">
            <v>17.989999999999998</v>
          </cell>
          <cell r="T1308">
            <v>0</v>
          </cell>
          <cell r="U1308">
            <v>4</v>
          </cell>
          <cell r="V1308">
            <v>24</v>
          </cell>
          <cell r="W1308" t="str">
            <v>Yes</v>
          </cell>
          <cell r="X1308" t="str">
            <v>No</v>
          </cell>
          <cell r="Y1308" t="str">
            <v>No</v>
          </cell>
          <cell r="AA1308" t="str">
            <v>Yes</v>
          </cell>
          <cell r="AB1308">
            <v>0.2</v>
          </cell>
          <cell r="AC1308">
            <v>0.74</v>
          </cell>
          <cell r="AD1308">
            <v>24.31</v>
          </cell>
          <cell r="AE1308">
            <v>0.50876903699999998</v>
          </cell>
          <cell r="AF1308">
            <v>0.521992609</v>
          </cell>
        </row>
        <row r="1309">
          <cell r="C1309" t="str">
            <v>Slovak Republic</v>
          </cell>
          <cell r="D1309" t="str">
            <v>Slovak Telecom- T-COM [Slovak Republic]</v>
          </cell>
          <cell r="E1309" t="str">
            <v>VDSL</v>
          </cell>
          <cell r="F1309" t="str">
            <v>Turbo 3 VDSL</v>
          </cell>
          <cell r="G1309" t="str">
            <v>Up to</v>
          </cell>
          <cell r="H1309">
            <v>50</v>
          </cell>
          <cell r="I1309" t="str">
            <v>Mbps</v>
          </cell>
          <cell r="J1309">
            <v>50</v>
          </cell>
          <cell r="K1309">
            <v>5</v>
          </cell>
          <cell r="L1309" t="str">
            <v>Mbps</v>
          </cell>
          <cell r="M1309" t="str">
            <v>Unlimited</v>
          </cell>
          <cell r="P1309" t="str">
            <v>EUR</v>
          </cell>
          <cell r="Q1309">
            <v>0</v>
          </cell>
          <cell r="R1309" t="str">
            <v>?</v>
          </cell>
          <cell r="S1309">
            <v>26.99</v>
          </cell>
          <cell r="T1309">
            <v>0</v>
          </cell>
          <cell r="U1309">
            <v>4</v>
          </cell>
          <cell r="V1309">
            <v>24</v>
          </cell>
          <cell r="W1309" t="str">
            <v>Yes</v>
          </cell>
          <cell r="X1309" t="str">
            <v>No</v>
          </cell>
          <cell r="Y1309" t="str">
            <v>No</v>
          </cell>
          <cell r="AA1309" t="str">
            <v>Yes</v>
          </cell>
          <cell r="AB1309">
            <v>0.2</v>
          </cell>
          <cell r="AC1309">
            <v>0.74</v>
          </cell>
          <cell r="AD1309">
            <v>36.47</v>
          </cell>
          <cell r="AE1309">
            <v>0.50876903699999998</v>
          </cell>
          <cell r="AF1309">
            <v>0.521992609</v>
          </cell>
        </row>
        <row r="1310">
          <cell r="C1310" t="str">
            <v>Slovak Republic</v>
          </cell>
          <cell r="D1310" t="str">
            <v>UPC Slovakia [Slovak Republic]</v>
          </cell>
          <cell r="E1310" t="str">
            <v>Cable</v>
          </cell>
          <cell r="F1310" t="str">
            <v>UPC Fiber Power</v>
          </cell>
          <cell r="H1310">
            <v>50</v>
          </cell>
          <cell r="I1310" t="str">
            <v>Mbps</v>
          </cell>
          <cell r="J1310">
            <v>50</v>
          </cell>
          <cell r="K1310">
            <v>5</v>
          </cell>
          <cell r="L1310" t="str">
            <v>Mbps</v>
          </cell>
          <cell r="P1310" t="str">
            <v>EUR</v>
          </cell>
          <cell r="Q1310">
            <v>65</v>
          </cell>
          <cell r="R1310">
            <v>0</v>
          </cell>
          <cell r="S1310">
            <v>30.91</v>
          </cell>
          <cell r="W1310" t="str">
            <v>No</v>
          </cell>
          <cell r="X1310" t="str">
            <v>No</v>
          </cell>
          <cell r="Y1310" t="str">
            <v>No</v>
          </cell>
          <cell r="AA1310" t="str">
            <v>Yes</v>
          </cell>
          <cell r="AB1310">
            <v>0.2</v>
          </cell>
          <cell r="AC1310">
            <v>0.74</v>
          </cell>
          <cell r="AD1310">
            <v>41.77</v>
          </cell>
          <cell r="AE1310">
            <v>0.50876903699999998</v>
          </cell>
          <cell r="AF1310">
            <v>0.521992609</v>
          </cell>
        </row>
        <row r="1311">
          <cell r="C1311" t="str">
            <v>Slovak Republic</v>
          </cell>
          <cell r="D1311" t="str">
            <v>UPC Slovakia [Slovak Republic]</v>
          </cell>
          <cell r="E1311" t="str">
            <v>Cable</v>
          </cell>
          <cell r="F1311" t="str">
            <v>UPC Fiber Power</v>
          </cell>
          <cell r="H1311">
            <v>100</v>
          </cell>
          <cell r="I1311" t="str">
            <v>Mbps</v>
          </cell>
          <cell r="J1311">
            <v>100</v>
          </cell>
          <cell r="K1311">
            <v>8</v>
          </cell>
          <cell r="L1311" t="str">
            <v>Mbps</v>
          </cell>
          <cell r="P1311" t="str">
            <v>EUR</v>
          </cell>
          <cell r="Q1311">
            <v>65</v>
          </cell>
          <cell r="R1311">
            <v>0</v>
          </cell>
          <cell r="S1311">
            <v>41.27</v>
          </cell>
          <cell r="W1311" t="str">
            <v>No</v>
          </cell>
          <cell r="X1311" t="str">
            <v>No</v>
          </cell>
          <cell r="Y1311" t="str">
            <v>No</v>
          </cell>
          <cell r="AA1311" t="str">
            <v>Yes</v>
          </cell>
          <cell r="AB1311">
            <v>0.2</v>
          </cell>
          <cell r="AC1311">
            <v>0.74</v>
          </cell>
          <cell r="AD1311">
            <v>55.77</v>
          </cell>
          <cell r="AE1311">
            <v>0.50876903699999998</v>
          </cell>
          <cell r="AF1311">
            <v>0.521992609</v>
          </cell>
        </row>
        <row r="1312">
          <cell r="C1312" t="str">
            <v>Slovak Republic</v>
          </cell>
          <cell r="D1312" t="str">
            <v>UPC Slovakia [Slovak Republic]</v>
          </cell>
          <cell r="E1312" t="str">
            <v>Cable</v>
          </cell>
          <cell r="F1312" t="str">
            <v>UPC Fiber Power</v>
          </cell>
          <cell r="H1312">
            <v>150</v>
          </cell>
          <cell r="I1312" t="str">
            <v>Mbps</v>
          </cell>
          <cell r="J1312">
            <v>150</v>
          </cell>
          <cell r="K1312">
            <v>10</v>
          </cell>
          <cell r="L1312" t="str">
            <v>Mbps</v>
          </cell>
          <cell r="P1312" t="str">
            <v>EUR</v>
          </cell>
          <cell r="Q1312">
            <v>65</v>
          </cell>
          <cell r="R1312">
            <v>0</v>
          </cell>
          <cell r="S1312">
            <v>46.9</v>
          </cell>
          <cell r="W1312" t="str">
            <v>No</v>
          </cell>
          <cell r="X1312" t="str">
            <v>No</v>
          </cell>
          <cell r="Y1312" t="str">
            <v>No</v>
          </cell>
          <cell r="AA1312" t="str">
            <v>Yes</v>
          </cell>
          <cell r="AB1312">
            <v>0.2</v>
          </cell>
          <cell r="AC1312">
            <v>0.74</v>
          </cell>
          <cell r="AD1312">
            <v>63.38</v>
          </cell>
          <cell r="AE1312">
            <v>0.50876903699999998</v>
          </cell>
          <cell r="AF1312">
            <v>0.521992609</v>
          </cell>
        </row>
        <row r="1313">
          <cell r="C1313" t="str">
            <v>Slovak Republic</v>
          </cell>
          <cell r="D1313" t="str">
            <v>UPC Slovakia [Slovak Republic]</v>
          </cell>
          <cell r="E1313" t="str">
            <v>Cable</v>
          </cell>
          <cell r="F1313" t="str">
            <v>UPC Fiber Power</v>
          </cell>
          <cell r="H1313">
            <v>30</v>
          </cell>
          <cell r="I1313" t="str">
            <v>Mbps</v>
          </cell>
          <cell r="J1313">
            <v>30</v>
          </cell>
          <cell r="K1313">
            <v>2</v>
          </cell>
          <cell r="L1313" t="str">
            <v>Mbps</v>
          </cell>
          <cell r="P1313" t="str">
            <v>EUR</v>
          </cell>
          <cell r="Q1313">
            <v>3</v>
          </cell>
          <cell r="R1313">
            <v>0</v>
          </cell>
          <cell r="S1313">
            <v>13.8</v>
          </cell>
          <cell r="T1313">
            <v>6.9</v>
          </cell>
          <cell r="U1313">
            <v>4</v>
          </cell>
          <cell r="V1313">
            <v>24</v>
          </cell>
          <cell r="W1313" t="str">
            <v>No</v>
          </cell>
          <cell r="X1313" t="str">
            <v>No</v>
          </cell>
          <cell r="Y1313" t="str">
            <v>No</v>
          </cell>
          <cell r="AA1313" t="str">
            <v>Yes</v>
          </cell>
          <cell r="AB1313">
            <v>0.2</v>
          </cell>
          <cell r="AC1313">
            <v>0.74</v>
          </cell>
          <cell r="AD1313">
            <v>18.649999999999999</v>
          </cell>
          <cell r="AE1313">
            <v>0.50876903699999998</v>
          </cell>
          <cell r="AF1313">
            <v>0.521992609</v>
          </cell>
        </row>
        <row r="1314">
          <cell r="C1314" t="str">
            <v>Slovak Republic</v>
          </cell>
          <cell r="D1314" t="str">
            <v>UPC Slovakia [Slovak Republic]</v>
          </cell>
          <cell r="E1314" t="str">
            <v>Cable</v>
          </cell>
          <cell r="F1314" t="str">
            <v>UPC Fiber Power</v>
          </cell>
          <cell r="H1314">
            <v>100</v>
          </cell>
          <cell r="I1314" t="str">
            <v>Mbps</v>
          </cell>
          <cell r="J1314">
            <v>100</v>
          </cell>
          <cell r="K1314">
            <v>8</v>
          </cell>
          <cell r="L1314" t="str">
            <v>Mbps</v>
          </cell>
          <cell r="P1314" t="str">
            <v>EUR</v>
          </cell>
          <cell r="Q1314">
            <v>3</v>
          </cell>
          <cell r="R1314">
            <v>0</v>
          </cell>
          <cell r="S1314">
            <v>18.8</v>
          </cell>
          <cell r="T1314">
            <v>6.9</v>
          </cell>
          <cell r="U1314">
            <v>4</v>
          </cell>
          <cell r="V1314">
            <v>24</v>
          </cell>
          <cell r="W1314" t="str">
            <v>No</v>
          </cell>
          <cell r="X1314" t="str">
            <v>No</v>
          </cell>
          <cell r="Y1314" t="str">
            <v>No</v>
          </cell>
          <cell r="AA1314" t="str">
            <v>Yes</v>
          </cell>
          <cell r="AB1314">
            <v>0.2</v>
          </cell>
          <cell r="AC1314">
            <v>0.74</v>
          </cell>
          <cell r="AD1314">
            <v>25.41</v>
          </cell>
          <cell r="AE1314">
            <v>0.50876903699999998</v>
          </cell>
          <cell r="AF1314">
            <v>0.521992609</v>
          </cell>
        </row>
        <row r="1315">
          <cell r="C1315" t="str">
            <v>Slovak Republic</v>
          </cell>
          <cell r="D1315" t="str">
            <v>UPC Slovakia [Slovak Republic]</v>
          </cell>
          <cell r="E1315" t="str">
            <v>Cable</v>
          </cell>
          <cell r="F1315" t="str">
            <v>UPC Fiber Power</v>
          </cell>
          <cell r="H1315">
            <v>150</v>
          </cell>
          <cell r="I1315" t="str">
            <v>Mbps</v>
          </cell>
          <cell r="J1315">
            <v>150</v>
          </cell>
          <cell r="K1315">
            <v>10</v>
          </cell>
          <cell r="L1315" t="str">
            <v>Mbps</v>
          </cell>
          <cell r="P1315" t="str">
            <v>EUR</v>
          </cell>
          <cell r="Q1315">
            <v>3</v>
          </cell>
          <cell r="R1315">
            <v>0</v>
          </cell>
          <cell r="S1315">
            <v>27.8</v>
          </cell>
          <cell r="T1315">
            <v>6.9</v>
          </cell>
          <cell r="U1315">
            <v>4</v>
          </cell>
          <cell r="V1315">
            <v>24</v>
          </cell>
          <cell r="W1315" t="str">
            <v>No</v>
          </cell>
          <cell r="X1315" t="str">
            <v>No</v>
          </cell>
          <cell r="Y1315" t="str">
            <v>No</v>
          </cell>
          <cell r="AA1315" t="str">
            <v>Yes</v>
          </cell>
          <cell r="AB1315">
            <v>0.2</v>
          </cell>
          <cell r="AC1315">
            <v>0.74</v>
          </cell>
          <cell r="AD1315">
            <v>37.57</v>
          </cell>
          <cell r="AE1315">
            <v>0.50876903699999998</v>
          </cell>
          <cell r="AF1315">
            <v>0.521992609</v>
          </cell>
        </row>
        <row r="1316">
          <cell r="C1316" t="str">
            <v>Slovenia</v>
          </cell>
          <cell r="D1316" t="str">
            <v>T2 [Slovenia]</v>
          </cell>
          <cell r="E1316" t="str">
            <v>FTTH</v>
          </cell>
          <cell r="F1316" t="str">
            <v>Fiber optic access</v>
          </cell>
          <cell r="H1316">
            <v>10</v>
          </cell>
          <cell r="I1316" t="str">
            <v>Mbps</v>
          </cell>
          <cell r="J1316">
            <v>10</v>
          </cell>
          <cell r="K1316">
            <v>10</v>
          </cell>
          <cell r="L1316" t="str">
            <v>Mbps</v>
          </cell>
          <cell r="P1316" t="str">
            <v>EUR</v>
          </cell>
          <cell r="Q1316" t="str">
            <v>?</v>
          </cell>
          <cell r="R1316" t="str">
            <v>?</v>
          </cell>
          <cell r="S1316">
            <v>23</v>
          </cell>
          <cell r="W1316" t="str">
            <v>No</v>
          </cell>
          <cell r="X1316" t="str">
            <v>No</v>
          </cell>
          <cell r="Y1316" t="str">
            <v>No</v>
          </cell>
          <cell r="AA1316" t="str">
            <v>Yes</v>
          </cell>
          <cell r="AB1316">
            <v>0.2</v>
          </cell>
          <cell r="AC1316">
            <v>0.74</v>
          </cell>
          <cell r="AD1316">
            <v>31.08</v>
          </cell>
          <cell r="AE1316">
            <v>0.50876903699999998</v>
          </cell>
          <cell r="AF1316">
            <v>0.521992609</v>
          </cell>
        </row>
        <row r="1317">
          <cell r="C1317" t="str">
            <v>Slovenia</v>
          </cell>
          <cell r="D1317" t="str">
            <v>T2 [Slovenia]</v>
          </cell>
          <cell r="E1317" t="str">
            <v>FTTH</v>
          </cell>
          <cell r="F1317" t="str">
            <v>Fiber optic access</v>
          </cell>
          <cell r="H1317">
            <v>100</v>
          </cell>
          <cell r="I1317" t="str">
            <v>Mbps</v>
          </cell>
          <cell r="J1317">
            <v>100</v>
          </cell>
          <cell r="K1317">
            <v>10</v>
          </cell>
          <cell r="L1317" t="str">
            <v>Mbps</v>
          </cell>
          <cell r="P1317" t="str">
            <v>EUR</v>
          </cell>
          <cell r="Q1317" t="str">
            <v>?</v>
          </cell>
          <cell r="R1317" t="str">
            <v>?</v>
          </cell>
          <cell r="S1317">
            <v>29</v>
          </cell>
          <cell r="W1317" t="str">
            <v>No</v>
          </cell>
          <cell r="X1317" t="str">
            <v>No</v>
          </cell>
          <cell r="Y1317" t="str">
            <v>No</v>
          </cell>
          <cell r="AA1317" t="str">
            <v>Yes</v>
          </cell>
          <cell r="AB1317">
            <v>0.2</v>
          </cell>
          <cell r="AC1317">
            <v>0.74</v>
          </cell>
          <cell r="AD1317">
            <v>39.19</v>
          </cell>
          <cell r="AE1317">
            <v>0.50876903699999998</v>
          </cell>
          <cell r="AF1317">
            <v>0.521992609</v>
          </cell>
        </row>
        <row r="1318">
          <cell r="C1318" t="str">
            <v>Slovenia</v>
          </cell>
          <cell r="D1318" t="str">
            <v>T2 [Slovenia]</v>
          </cell>
          <cell r="E1318" t="str">
            <v>FTTH</v>
          </cell>
          <cell r="F1318" t="str">
            <v>Fiber optic access</v>
          </cell>
          <cell r="H1318">
            <v>20</v>
          </cell>
          <cell r="I1318" t="str">
            <v>Mbps</v>
          </cell>
          <cell r="J1318">
            <v>20</v>
          </cell>
          <cell r="K1318">
            <v>20</v>
          </cell>
          <cell r="L1318" t="str">
            <v>Mbps</v>
          </cell>
          <cell r="P1318" t="str">
            <v>EUR</v>
          </cell>
          <cell r="Q1318" t="str">
            <v>?</v>
          </cell>
          <cell r="R1318" t="str">
            <v>?</v>
          </cell>
          <cell r="S1318">
            <v>30</v>
          </cell>
          <cell r="W1318" t="str">
            <v>No</v>
          </cell>
          <cell r="X1318" t="str">
            <v>No</v>
          </cell>
          <cell r="Y1318" t="str">
            <v>No</v>
          </cell>
          <cell r="AA1318" t="str">
            <v>Yes</v>
          </cell>
          <cell r="AB1318">
            <v>0.2</v>
          </cell>
          <cell r="AC1318">
            <v>0.74</v>
          </cell>
          <cell r="AD1318">
            <v>40.54</v>
          </cell>
          <cell r="AE1318">
            <v>0.50876903699999998</v>
          </cell>
          <cell r="AF1318">
            <v>0.521992609</v>
          </cell>
        </row>
        <row r="1319">
          <cell r="C1319" t="str">
            <v>Slovenia</v>
          </cell>
          <cell r="D1319" t="str">
            <v>T2 [Slovenia]</v>
          </cell>
          <cell r="E1319" t="str">
            <v>FTTH</v>
          </cell>
          <cell r="F1319" t="str">
            <v>Fiber optic access</v>
          </cell>
          <cell r="H1319">
            <v>50</v>
          </cell>
          <cell r="I1319" t="str">
            <v>Mbps</v>
          </cell>
          <cell r="J1319">
            <v>50</v>
          </cell>
          <cell r="K1319">
            <v>50</v>
          </cell>
          <cell r="L1319" t="str">
            <v>Mbps</v>
          </cell>
          <cell r="P1319" t="str">
            <v>EUR</v>
          </cell>
          <cell r="Q1319" t="str">
            <v>?</v>
          </cell>
          <cell r="R1319" t="str">
            <v>?</v>
          </cell>
          <cell r="S1319">
            <v>41</v>
          </cell>
          <cell r="W1319" t="str">
            <v>No</v>
          </cell>
          <cell r="X1319" t="str">
            <v>No</v>
          </cell>
          <cell r="Y1319" t="str">
            <v>No</v>
          </cell>
          <cell r="AA1319" t="str">
            <v>Yes</v>
          </cell>
          <cell r="AB1319">
            <v>0.2</v>
          </cell>
          <cell r="AC1319">
            <v>0.74</v>
          </cell>
          <cell r="AD1319">
            <v>55.41</v>
          </cell>
          <cell r="AE1319">
            <v>0.50876903699999998</v>
          </cell>
          <cell r="AF1319">
            <v>0.521992609</v>
          </cell>
        </row>
        <row r="1320">
          <cell r="C1320" t="str">
            <v>Slovenia</v>
          </cell>
          <cell r="D1320" t="str">
            <v>T2 [Slovenia]</v>
          </cell>
          <cell r="E1320" t="str">
            <v>FTTH</v>
          </cell>
          <cell r="F1320" t="str">
            <v>Fiber optic access</v>
          </cell>
          <cell r="H1320">
            <v>100</v>
          </cell>
          <cell r="I1320" t="str">
            <v>Mbps</v>
          </cell>
          <cell r="J1320">
            <v>100</v>
          </cell>
          <cell r="K1320">
            <v>100</v>
          </cell>
          <cell r="L1320" t="str">
            <v>Mbps</v>
          </cell>
          <cell r="P1320" t="str">
            <v>EUR</v>
          </cell>
          <cell r="Q1320" t="str">
            <v>?</v>
          </cell>
          <cell r="R1320" t="str">
            <v>?</v>
          </cell>
          <cell r="S1320">
            <v>51</v>
          </cell>
          <cell r="W1320" t="str">
            <v>No</v>
          </cell>
          <cell r="X1320" t="str">
            <v>No</v>
          </cell>
          <cell r="Y1320" t="str">
            <v>No</v>
          </cell>
          <cell r="AA1320" t="str">
            <v>Yes</v>
          </cell>
          <cell r="AB1320">
            <v>0.2</v>
          </cell>
          <cell r="AC1320">
            <v>0.74</v>
          </cell>
          <cell r="AD1320">
            <v>68.92</v>
          </cell>
          <cell r="AE1320">
            <v>0.50876903699999998</v>
          </cell>
          <cell r="AF1320">
            <v>0.521992609</v>
          </cell>
        </row>
        <row r="1321">
          <cell r="C1321" t="str">
            <v>Slovenia</v>
          </cell>
          <cell r="D1321" t="str">
            <v>T2 [Slovenia]</v>
          </cell>
          <cell r="E1321" t="str">
            <v>FTTH</v>
          </cell>
          <cell r="F1321" t="str">
            <v>Fiber optic access</v>
          </cell>
          <cell r="H1321">
            <v>200</v>
          </cell>
          <cell r="I1321" t="str">
            <v>Mbps</v>
          </cell>
          <cell r="J1321">
            <v>200</v>
          </cell>
          <cell r="K1321">
            <v>200</v>
          </cell>
          <cell r="L1321" t="str">
            <v>Mbps</v>
          </cell>
          <cell r="P1321" t="str">
            <v>EUR</v>
          </cell>
          <cell r="Q1321" t="str">
            <v>?</v>
          </cell>
          <cell r="R1321" t="str">
            <v>?</v>
          </cell>
          <cell r="S1321">
            <v>200</v>
          </cell>
          <cell r="W1321" t="str">
            <v>No</v>
          </cell>
          <cell r="X1321" t="str">
            <v>No</v>
          </cell>
          <cell r="Y1321" t="str">
            <v>No</v>
          </cell>
          <cell r="AA1321" t="str">
            <v>Yes</v>
          </cell>
          <cell r="AB1321">
            <v>0.2</v>
          </cell>
          <cell r="AC1321">
            <v>0.74</v>
          </cell>
          <cell r="AD1321">
            <v>270.27</v>
          </cell>
          <cell r="AE1321">
            <v>0.50876903699999998</v>
          </cell>
          <cell r="AF1321">
            <v>0.521992609</v>
          </cell>
        </row>
        <row r="1322">
          <cell r="C1322" t="str">
            <v>Slovenia</v>
          </cell>
          <cell r="D1322" t="str">
            <v>T2 [Slovenia]</v>
          </cell>
          <cell r="E1322" t="str">
            <v>FTTH</v>
          </cell>
          <cell r="F1322" t="str">
            <v>Fiber optic access</v>
          </cell>
          <cell r="H1322">
            <v>300</v>
          </cell>
          <cell r="I1322" t="str">
            <v>Mbps</v>
          </cell>
          <cell r="J1322">
            <v>300</v>
          </cell>
          <cell r="K1322">
            <v>300</v>
          </cell>
          <cell r="L1322" t="str">
            <v>Mbps</v>
          </cell>
          <cell r="P1322" t="str">
            <v>EUR</v>
          </cell>
          <cell r="Q1322" t="str">
            <v>?</v>
          </cell>
          <cell r="R1322" t="str">
            <v>?</v>
          </cell>
          <cell r="S1322">
            <v>300</v>
          </cell>
          <cell r="W1322" t="str">
            <v>No</v>
          </cell>
          <cell r="X1322" t="str">
            <v>No</v>
          </cell>
          <cell r="Y1322" t="str">
            <v>No</v>
          </cell>
          <cell r="AA1322" t="str">
            <v>Yes</v>
          </cell>
          <cell r="AB1322">
            <v>0.2</v>
          </cell>
          <cell r="AC1322">
            <v>0.74</v>
          </cell>
          <cell r="AD1322">
            <v>405.41</v>
          </cell>
          <cell r="AE1322">
            <v>0.50876903699999998</v>
          </cell>
          <cell r="AF1322">
            <v>0.521992609</v>
          </cell>
        </row>
        <row r="1323">
          <cell r="C1323" t="str">
            <v>Slovenia</v>
          </cell>
          <cell r="D1323" t="str">
            <v>T2 [Slovenia]</v>
          </cell>
          <cell r="E1323" t="str">
            <v>FTTH</v>
          </cell>
          <cell r="F1323" t="str">
            <v>Fiber optic access</v>
          </cell>
          <cell r="H1323">
            <v>500</v>
          </cell>
          <cell r="I1323" t="str">
            <v>Mbps</v>
          </cell>
          <cell r="J1323">
            <v>500</v>
          </cell>
          <cell r="K1323">
            <v>500</v>
          </cell>
          <cell r="L1323" t="str">
            <v>Mbps</v>
          </cell>
          <cell r="P1323" t="str">
            <v>EUR</v>
          </cell>
          <cell r="Q1323" t="str">
            <v>?</v>
          </cell>
          <cell r="R1323" t="str">
            <v>?</v>
          </cell>
          <cell r="S1323">
            <v>500</v>
          </cell>
          <cell r="W1323" t="str">
            <v>No</v>
          </cell>
          <cell r="X1323" t="str">
            <v>No</v>
          </cell>
          <cell r="Y1323" t="str">
            <v>No</v>
          </cell>
          <cell r="AA1323" t="str">
            <v>Yes</v>
          </cell>
          <cell r="AB1323">
            <v>0.2</v>
          </cell>
          <cell r="AC1323">
            <v>0.74</v>
          </cell>
          <cell r="AD1323">
            <v>675.68</v>
          </cell>
          <cell r="AE1323">
            <v>0.50876903699999998</v>
          </cell>
          <cell r="AF1323">
            <v>0.521992609</v>
          </cell>
        </row>
        <row r="1324">
          <cell r="C1324" t="str">
            <v>Slovenia</v>
          </cell>
          <cell r="D1324" t="str">
            <v>T2 [Slovenia]</v>
          </cell>
          <cell r="E1324" t="str">
            <v>FTTH</v>
          </cell>
          <cell r="F1324" t="str">
            <v>Fiber optic access</v>
          </cell>
          <cell r="H1324">
            <v>1</v>
          </cell>
          <cell r="I1324" t="str">
            <v>Gbps</v>
          </cell>
          <cell r="J1324">
            <v>1000</v>
          </cell>
          <cell r="K1324">
            <v>1</v>
          </cell>
          <cell r="L1324" t="str">
            <v>Gbps</v>
          </cell>
          <cell r="P1324" t="str">
            <v>EUR</v>
          </cell>
          <cell r="Q1324" t="str">
            <v>?</v>
          </cell>
          <cell r="R1324" t="str">
            <v>?</v>
          </cell>
          <cell r="S1324">
            <v>1000</v>
          </cell>
          <cell r="W1324" t="str">
            <v>No</v>
          </cell>
          <cell r="X1324" t="str">
            <v>No</v>
          </cell>
          <cell r="Y1324" t="str">
            <v>No</v>
          </cell>
          <cell r="AA1324" t="str">
            <v>Yes</v>
          </cell>
          <cell r="AB1324">
            <v>0.2</v>
          </cell>
          <cell r="AC1324">
            <v>0.74</v>
          </cell>
          <cell r="AD1324">
            <v>1351.35</v>
          </cell>
          <cell r="AE1324">
            <v>0.50876903699999998</v>
          </cell>
          <cell r="AF1324">
            <v>0.521992609</v>
          </cell>
        </row>
        <row r="1325">
          <cell r="C1325" t="str">
            <v>Slovenia</v>
          </cell>
          <cell r="D1325" t="str">
            <v>T2 [Slovenia]</v>
          </cell>
          <cell r="E1325" t="str">
            <v>VDSL</v>
          </cell>
          <cell r="F1325" t="str">
            <v>VDSL Access</v>
          </cell>
          <cell r="H1325">
            <v>1</v>
          </cell>
          <cell r="I1325" t="str">
            <v>Mbps</v>
          </cell>
          <cell r="J1325">
            <v>1</v>
          </cell>
          <cell r="K1325">
            <v>0.25600000000000001</v>
          </cell>
          <cell r="L1325" t="str">
            <v>Mbps</v>
          </cell>
          <cell r="P1325" t="str">
            <v>EUR</v>
          </cell>
          <cell r="Q1325" t="str">
            <v>?</v>
          </cell>
          <cell r="R1325" t="str">
            <v>?</v>
          </cell>
          <cell r="S1325">
            <v>23</v>
          </cell>
          <cell r="W1325" t="str">
            <v>No</v>
          </cell>
          <cell r="X1325" t="str">
            <v>No</v>
          </cell>
          <cell r="Y1325" t="str">
            <v>No</v>
          </cell>
          <cell r="AA1325" t="str">
            <v>Yes</v>
          </cell>
          <cell r="AB1325">
            <v>0.2</v>
          </cell>
          <cell r="AC1325">
            <v>0.74</v>
          </cell>
          <cell r="AD1325">
            <v>31.08</v>
          </cell>
          <cell r="AE1325">
            <v>0.50876903699999998</v>
          </cell>
          <cell r="AF1325">
            <v>0.521992609</v>
          </cell>
        </row>
        <row r="1326">
          <cell r="C1326" t="str">
            <v>Slovenia</v>
          </cell>
          <cell r="D1326" t="str">
            <v>T2 [Slovenia]</v>
          </cell>
          <cell r="E1326" t="str">
            <v>VDSL</v>
          </cell>
          <cell r="F1326" t="str">
            <v>VDSL Access</v>
          </cell>
          <cell r="H1326">
            <v>1</v>
          </cell>
          <cell r="I1326" t="str">
            <v>Mbps</v>
          </cell>
          <cell r="J1326">
            <v>1</v>
          </cell>
          <cell r="K1326">
            <v>1</v>
          </cell>
          <cell r="L1326" t="str">
            <v>Mbps</v>
          </cell>
          <cell r="P1326" t="str">
            <v>EUR</v>
          </cell>
          <cell r="Q1326" t="str">
            <v>?</v>
          </cell>
          <cell r="R1326" t="str">
            <v>?</v>
          </cell>
          <cell r="S1326">
            <v>26</v>
          </cell>
          <cell r="W1326" t="str">
            <v>No</v>
          </cell>
          <cell r="X1326" t="str">
            <v>No</v>
          </cell>
          <cell r="Y1326" t="str">
            <v>No</v>
          </cell>
          <cell r="AA1326" t="str">
            <v>Yes</v>
          </cell>
          <cell r="AB1326">
            <v>0.2</v>
          </cell>
          <cell r="AC1326">
            <v>0.74</v>
          </cell>
          <cell r="AD1326">
            <v>35.14</v>
          </cell>
          <cell r="AE1326">
            <v>0.50876903699999998</v>
          </cell>
          <cell r="AF1326">
            <v>0.521992609</v>
          </cell>
        </row>
        <row r="1327">
          <cell r="C1327" t="str">
            <v>Slovenia</v>
          </cell>
          <cell r="D1327" t="str">
            <v>T2 [Slovenia]</v>
          </cell>
          <cell r="E1327" t="str">
            <v>VDSL</v>
          </cell>
          <cell r="F1327" t="str">
            <v>VDSL Access</v>
          </cell>
          <cell r="H1327">
            <v>4</v>
          </cell>
          <cell r="I1327" t="str">
            <v>Mbps</v>
          </cell>
          <cell r="J1327">
            <v>4</v>
          </cell>
          <cell r="K1327">
            <v>0.51200000000000001</v>
          </cell>
          <cell r="L1327" t="str">
            <v>Mbps</v>
          </cell>
          <cell r="P1327" t="str">
            <v>EUR</v>
          </cell>
          <cell r="Q1327" t="str">
            <v>?</v>
          </cell>
          <cell r="R1327" t="str">
            <v>?</v>
          </cell>
          <cell r="S1327">
            <v>28</v>
          </cell>
          <cell r="W1327" t="str">
            <v>No</v>
          </cell>
          <cell r="X1327" t="str">
            <v>No</v>
          </cell>
          <cell r="Y1327" t="str">
            <v>No</v>
          </cell>
          <cell r="AA1327" t="str">
            <v>Yes</v>
          </cell>
          <cell r="AB1327">
            <v>0.2</v>
          </cell>
          <cell r="AC1327">
            <v>0.74</v>
          </cell>
          <cell r="AD1327">
            <v>37.840000000000003</v>
          </cell>
          <cell r="AE1327">
            <v>0.50876903699999998</v>
          </cell>
          <cell r="AF1327">
            <v>0.521992609</v>
          </cell>
        </row>
        <row r="1328">
          <cell r="C1328" t="str">
            <v>Slovenia</v>
          </cell>
          <cell r="D1328" t="str">
            <v>T2 [Slovenia]</v>
          </cell>
          <cell r="E1328" t="str">
            <v>VDSL</v>
          </cell>
          <cell r="F1328" t="str">
            <v>VDSL Access</v>
          </cell>
          <cell r="H1328">
            <v>4</v>
          </cell>
          <cell r="I1328" t="str">
            <v>Mbps</v>
          </cell>
          <cell r="J1328">
            <v>4</v>
          </cell>
          <cell r="K1328">
            <v>1</v>
          </cell>
          <cell r="L1328" t="str">
            <v>Mbps</v>
          </cell>
          <cell r="P1328" t="str">
            <v>EUR</v>
          </cell>
          <cell r="Q1328" t="str">
            <v>?</v>
          </cell>
          <cell r="R1328" t="str">
            <v>?</v>
          </cell>
          <cell r="S1328">
            <v>29</v>
          </cell>
          <cell r="W1328" t="str">
            <v>No</v>
          </cell>
          <cell r="X1328" t="str">
            <v>No</v>
          </cell>
          <cell r="Y1328" t="str">
            <v>No</v>
          </cell>
          <cell r="AA1328" t="str">
            <v>Yes</v>
          </cell>
          <cell r="AB1328">
            <v>0.2</v>
          </cell>
          <cell r="AC1328">
            <v>0.74</v>
          </cell>
          <cell r="AD1328">
            <v>39.19</v>
          </cell>
          <cell r="AE1328">
            <v>0.50876903699999998</v>
          </cell>
          <cell r="AF1328">
            <v>0.521992609</v>
          </cell>
        </row>
        <row r="1329">
          <cell r="C1329" t="str">
            <v>Slovenia</v>
          </cell>
          <cell r="D1329" t="str">
            <v>T2 [Slovenia]</v>
          </cell>
          <cell r="E1329" t="str">
            <v>VDSL</v>
          </cell>
          <cell r="F1329" t="str">
            <v>VDSL Access</v>
          </cell>
          <cell r="H1329">
            <v>8</v>
          </cell>
          <cell r="I1329" t="str">
            <v>Mbps</v>
          </cell>
          <cell r="J1329">
            <v>8</v>
          </cell>
          <cell r="K1329">
            <v>1</v>
          </cell>
          <cell r="L1329" t="str">
            <v>Mbps</v>
          </cell>
          <cell r="P1329" t="str">
            <v>EUR</v>
          </cell>
          <cell r="Q1329" t="str">
            <v>?</v>
          </cell>
          <cell r="R1329" t="str">
            <v>?</v>
          </cell>
          <cell r="S1329">
            <v>30</v>
          </cell>
          <cell r="W1329" t="str">
            <v>No</v>
          </cell>
          <cell r="X1329" t="str">
            <v>No</v>
          </cell>
          <cell r="Y1329" t="str">
            <v>No</v>
          </cell>
          <cell r="AA1329" t="str">
            <v>Yes</v>
          </cell>
          <cell r="AB1329">
            <v>0.2</v>
          </cell>
          <cell r="AC1329">
            <v>0.74</v>
          </cell>
          <cell r="AD1329">
            <v>40.54</v>
          </cell>
          <cell r="AE1329">
            <v>0.50876903699999998</v>
          </cell>
          <cell r="AF1329">
            <v>0.521992609</v>
          </cell>
        </row>
        <row r="1330">
          <cell r="C1330" t="str">
            <v>Slovenia</v>
          </cell>
          <cell r="D1330" t="str">
            <v>T2 [Slovenia]</v>
          </cell>
          <cell r="E1330" t="str">
            <v>VDSL</v>
          </cell>
          <cell r="F1330" t="str">
            <v>VDSL Access</v>
          </cell>
          <cell r="H1330">
            <v>2</v>
          </cell>
          <cell r="I1330" t="str">
            <v>Mbps</v>
          </cell>
          <cell r="J1330">
            <v>2</v>
          </cell>
          <cell r="K1330">
            <v>2</v>
          </cell>
          <cell r="L1330" t="str">
            <v>Mbps</v>
          </cell>
          <cell r="P1330" t="str">
            <v>EUR</v>
          </cell>
          <cell r="Q1330" t="str">
            <v>?</v>
          </cell>
          <cell r="R1330" t="str">
            <v>?</v>
          </cell>
          <cell r="S1330">
            <v>31</v>
          </cell>
          <cell r="W1330" t="str">
            <v>No</v>
          </cell>
          <cell r="X1330" t="str">
            <v>No</v>
          </cell>
          <cell r="Y1330" t="str">
            <v>No</v>
          </cell>
          <cell r="AA1330" t="str">
            <v>Yes</v>
          </cell>
          <cell r="AB1330">
            <v>0.2</v>
          </cell>
          <cell r="AC1330">
            <v>0.74</v>
          </cell>
          <cell r="AD1330">
            <v>41.89</v>
          </cell>
          <cell r="AE1330">
            <v>0.50876903699999998</v>
          </cell>
          <cell r="AF1330">
            <v>0.521992609</v>
          </cell>
        </row>
        <row r="1331">
          <cell r="C1331" t="str">
            <v>Slovenia</v>
          </cell>
          <cell r="D1331" t="str">
            <v>T2 [Slovenia]</v>
          </cell>
          <cell r="E1331" t="str">
            <v>VDSL</v>
          </cell>
          <cell r="F1331" t="str">
            <v>VDSL Access</v>
          </cell>
          <cell r="H1331">
            <v>10</v>
          </cell>
          <cell r="I1331" t="str">
            <v>Mbps</v>
          </cell>
          <cell r="J1331">
            <v>10</v>
          </cell>
          <cell r="K1331">
            <v>1</v>
          </cell>
          <cell r="L1331" t="str">
            <v>Mbps</v>
          </cell>
          <cell r="P1331" t="str">
            <v>EUR</v>
          </cell>
          <cell r="Q1331" t="str">
            <v>?</v>
          </cell>
          <cell r="R1331" t="str">
            <v>?</v>
          </cell>
          <cell r="S1331">
            <v>31</v>
          </cell>
          <cell r="W1331" t="str">
            <v>No</v>
          </cell>
          <cell r="X1331" t="str">
            <v>No</v>
          </cell>
          <cell r="Y1331" t="str">
            <v>No</v>
          </cell>
          <cell r="AA1331" t="str">
            <v>Yes</v>
          </cell>
          <cell r="AB1331">
            <v>0.2</v>
          </cell>
          <cell r="AC1331">
            <v>0.74</v>
          </cell>
          <cell r="AD1331">
            <v>41.89</v>
          </cell>
          <cell r="AE1331">
            <v>0.50876903699999998</v>
          </cell>
          <cell r="AF1331">
            <v>0.521992609</v>
          </cell>
        </row>
        <row r="1332">
          <cell r="C1332" t="str">
            <v>Slovenia</v>
          </cell>
          <cell r="D1332" t="str">
            <v>T2 [Slovenia]</v>
          </cell>
          <cell r="E1332" t="str">
            <v>VDSL</v>
          </cell>
          <cell r="F1332" t="str">
            <v>VDSL Access</v>
          </cell>
          <cell r="H1332">
            <v>10</v>
          </cell>
          <cell r="I1332" t="str">
            <v>Mbps</v>
          </cell>
          <cell r="J1332">
            <v>10</v>
          </cell>
          <cell r="K1332">
            <v>2</v>
          </cell>
          <cell r="L1332" t="str">
            <v>Mbps</v>
          </cell>
          <cell r="P1332" t="str">
            <v>EUR</v>
          </cell>
          <cell r="Q1332" t="str">
            <v>?</v>
          </cell>
          <cell r="R1332" t="str">
            <v>?</v>
          </cell>
          <cell r="S1332">
            <v>33</v>
          </cell>
          <cell r="W1332" t="str">
            <v>No</v>
          </cell>
          <cell r="X1332" t="str">
            <v>No</v>
          </cell>
          <cell r="Y1332" t="str">
            <v>No</v>
          </cell>
          <cell r="AA1332" t="str">
            <v>Yes</v>
          </cell>
          <cell r="AB1332">
            <v>0.2</v>
          </cell>
          <cell r="AC1332">
            <v>0.74</v>
          </cell>
          <cell r="AD1332">
            <v>44.59</v>
          </cell>
          <cell r="AE1332">
            <v>0.50876903699999998</v>
          </cell>
          <cell r="AF1332">
            <v>0.521992609</v>
          </cell>
        </row>
        <row r="1333">
          <cell r="C1333" t="str">
            <v>Slovenia</v>
          </cell>
          <cell r="D1333" t="str">
            <v>T2 [Slovenia]</v>
          </cell>
          <cell r="E1333" t="str">
            <v>VDSL</v>
          </cell>
          <cell r="F1333" t="str">
            <v>VDSL Access</v>
          </cell>
          <cell r="H1333">
            <v>10</v>
          </cell>
          <cell r="I1333" t="str">
            <v>Mbps</v>
          </cell>
          <cell r="J1333">
            <v>10</v>
          </cell>
          <cell r="K1333">
            <v>4</v>
          </cell>
          <cell r="L1333" t="str">
            <v>Mbps</v>
          </cell>
          <cell r="P1333" t="str">
            <v>EUR</v>
          </cell>
          <cell r="Q1333" t="str">
            <v>?</v>
          </cell>
          <cell r="R1333" t="str">
            <v>?</v>
          </cell>
          <cell r="S1333">
            <v>35</v>
          </cell>
          <cell r="W1333" t="str">
            <v>No</v>
          </cell>
          <cell r="X1333" t="str">
            <v>No</v>
          </cell>
          <cell r="Y1333" t="str">
            <v>No</v>
          </cell>
          <cell r="AA1333" t="str">
            <v>Yes</v>
          </cell>
          <cell r="AB1333">
            <v>0.2</v>
          </cell>
          <cell r="AC1333">
            <v>0.74</v>
          </cell>
          <cell r="AD1333">
            <v>47.3</v>
          </cell>
          <cell r="AE1333">
            <v>0.50876903699999998</v>
          </cell>
          <cell r="AF1333">
            <v>0.521992609</v>
          </cell>
        </row>
        <row r="1334">
          <cell r="C1334" t="str">
            <v>Slovenia</v>
          </cell>
          <cell r="D1334" t="str">
            <v>T2 [Slovenia]</v>
          </cell>
          <cell r="E1334" t="str">
            <v>VDSL</v>
          </cell>
          <cell r="F1334" t="str">
            <v>VDSL Access</v>
          </cell>
          <cell r="H1334">
            <v>20</v>
          </cell>
          <cell r="I1334" t="str">
            <v>Mbps</v>
          </cell>
          <cell r="J1334">
            <v>20</v>
          </cell>
          <cell r="K1334">
            <v>1</v>
          </cell>
          <cell r="L1334" t="str">
            <v>Mbps</v>
          </cell>
          <cell r="P1334" t="str">
            <v>EUR</v>
          </cell>
          <cell r="Q1334" t="str">
            <v>?</v>
          </cell>
          <cell r="R1334" t="str">
            <v>?</v>
          </cell>
          <cell r="S1334">
            <v>37</v>
          </cell>
          <cell r="W1334" t="str">
            <v>No</v>
          </cell>
          <cell r="X1334" t="str">
            <v>No</v>
          </cell>
          <cell r="Y1334" t="str">
            <v>No</v>
          </cell>
          <cell r="AA1334" t="str">
            <v>Yes</v>
          </cell>
          <cell r="AB1334">
            <v>0.2</v>
          </cell>
          <cell r="AC1334">
            <v>0.74</v>
          </cell>
          <cell r="AD1334">
            <v>50</v>
          </cell>
          <cell r="AE1334">
            <v>0.50876903699999998</v>
          </cell>
          <cell r="AF1334">
            <v>0.521992609</v>
          </cell>
        </row>
        <row r="1335">
          <cell r="C1335" t="str">
            <v>Slovenia</v>
          </cell>
          <cell r="D1335" t="str">
            <v>T2 [Slovenia]</v>
          </cell>
          <cell r="E1335" t="str">
            <v>VDSL</v>
          </cell>
          <cell r="F1335" t="str">
            <v>VDSL Access</v>
          </cell>
          <cell r="H1335">
            <v>20</v>
          </cell>
          <cell r="I1335" t="str">
            <v>Mbps</v>
          </cell>
          <cell r="J1335">
            <v>20</v>
          </cell>
          <cell r="K1335">
            <v>4</v>
          </cell>
          <cell r="L1335" t="str">
            <v>Mbps</v>
          </cell>
          <cell r="P1335" t="str">
            <v>EUR</v>
          </cell>
          <cell r="Q1335" t="str">
            <v>?</v>
          </cell>
          <cell r="R1335" t="str">
            <v>?</v>
          </cell>
          <cell r="S1335">
            <v>39</v>
          </cell>
          <cell r="W1335" t="str">
            <v>No</v>
          </cell>
          <cell r="X1335" t="str">
            <v>No</v>
          </cell>
          <cell r="Y1335" t="str">
            <v>No</v>
          </cell>
          <cell r="AA1335" t="str">
            <v>Yes</v>
          </cell>
          <cell r="AB1335">
            <v>0.2</v>
          </cell>
          <cell r="AC1335">
            <v>0.74</v>
          </cell>
          <cell r="AD1335">
            <v>52.7</v>
          </cell>
          <cell r="AE1335">
            <v>0.50876903699999998</v>
          </cell>
          <cell r="AF1335">
            <v>0.521992609</v>
          </cell>
        </row>
        <row r="1336">
          <cell r="C1336" t="str">
            <v>Slovenia</v>
          </cell>
          <cell r="D1336" t="str">
            <v>T2 [Slovenia]</v>
          </cell>
          <cell r="E1336" t="str">
            <v>VDSL</v>
          </cell>
          <cell r="F1336" t="str">
            <v>VDSL Access</v>
          </cell>
          <cell r="H1336">
            <v>5</v>
          </cell>
          <cell r="I1336" t="str">
            <v>Mbps</v>
          </cell>
          <cell r="J1336">
            <v>5</v>
          </cell>
          <cell r="K1336">
            <v>5</v>
          </cell>
          <cell r="L1336" t="str">
            <v>Mbps</v>
          </cell>
          <cell r="P1336" t="str">
            <v>EUR</v>
          </cell>
          <cell r="Q1336" t="str">
            <v>?</v>
          </cell>
          <cell r="R1336" t="str">
            <v>?</v>
          </cell>
          <cell r="S1336">
            <v>39</v>
          </cell>
          <cell r="W1336" t="str">
            <v>No</v>
          </cell>
          <cell r="X1336" t="str">
            <v>No</v>
          </cell>
          <cell r="Y1336" t="str">
            <v>No</v>
          </cell>
          <cell r="AA1336" t="str">
            <v>Yes</v>
          </cell>
          <cell r="AB1336">
            <v>0.2</v>
          </cell>
          <cell r="AC1336">
            <v>0.74</v>
          </cell>
          <cell r="AD1336">
            <v>52.7</v>
          </cell>
          <cell r="AE1336">
            <v>0.50876903699999998</v>
          </cell>
          <cell r="AF1336">
            <v>0.521992609</v>
          </cell>
        </row>
        <row r="1337">
          <cell r="C1337" t="str">
            <v>Slovenia</v>
          </cell>
          <cell r="D1337" t="str">
            <v>T2 [Slovenia]</v>
          </cell>
          <cell r="E1337" t="str">
            <v>VDSL</v>
          </cell>
          <cell r="F1337" t="str">
            <v>VDSL Access</v>
          </cell>
          <cell r="H1337">
            <v>40</v>
          </cell>
          <cell r="I1337" t="str">
            <v>Mbps</v>
          </cell>
          <cell r="J1337">
            <v>40</v>
          </cell>
          <cell r="K1337">
            <v>8</v>
          </cell>
          <cell r="L1337" t="str">
            <v>Mbps</v>
          </cell>
          <cell r="P1337" t="str">
            <v>EUR</v>
          </cell>
          <cell r="Q1337" t="str">
            <v>?</v>
          </cell>
          <cell r="R1337" t="str">
            <v>?</v>
          </cell>
          <cell r="S1337">
            <v>63</v>
          </cell>
          <cell r="W1337" t="str">
            <v>No</v>
          </cell>
          <cell r="X1337" t="str">
            <v>No</v>
          </cell>
          <cell r="Y1337" t="str">
            <v>No</v>
          </cell>
          <cell r="AA1337" t="str">
            <v>Yes</v>
          </cell>
          <cell r="AB1337">
            <v>0.2</v>
          </cell>
          <cell r="AC1337">
            <v>0.74</v>
          </cell>
          <cell r="AD1337">
            <v>85.14</v>
          </cell>
          <cell r="AE1337">
            <v>0.50876903699999998</v>
          </cell>
          <cell r="AF1337">
            <v>0.521992609</v>
          </cell>
        </row>
        <row r="1338">
          <cell r="C1338" t="str">
            <v>Slovenia</v>
          </cell>
          <cell r="D1338" t="str">
            <v>T2 [Slovenia]</v>
          </cell>
          <cell r="E1338" t="str">
            <v>VDSL</v>
          </cell>
          <cell r="F1338" t="str">
            <v>VDSL Access</v>
          </cell>
          <cell r="H1338">
            <v>20</v>
          </cell>
          <cell r="I1338" t="str">
            <v>Mbps</v>
          </cell>
          <cell r="J1338">
            <v>20</v>
          </cell>
          <cell r="K1338">
            <v>10</v>
          </cell>
          <cell r="L1338" t="str">
            <v>Mbps</v>
          </cell>
          <cell r="P1338" t="str">
            <v>EUR</v>
          </cell>
          <cell r="Q1338" t="str">
            <v>?</v>
          </cell>
          <cell r="R1338" t="str">
            <v>?</v>
          </cell>
          <cell r="S1338">
            <v>63</v>
          </cell>
          <cell r="W1338" t="str">
            <v>No</v>
          </cell>
          <cell r="X1338" t="str">
            <v>No</v>
          </cell>
          <cell r="Y1338" t="str">
            <v>No</v>
          </cell>
          <cell r="AA1338" t="str">
            <v>Yes</v>
          </cell>
          <cell r="AB1338">
            <v>0.2</v>
          </cell>
          <cell r="AC1338">
            <v>0.74</v>
          </cell>
          <cell r="AD1338">
            <v>85.14</v>
          </cell>
          <cell r="AE1338">
            <v>0.50876903699999998</v>
          </cell>
          <cell r="AF1338">
            <v>0.521992609</v>
          </cell>
        </row>
        <row r="1339">
          <cell r="C1339" t="str">
            <v>Slovenia</v>
          </cell>
          <cell r="D1339" t="str">
            <v>T2 [Slovenia]</v>
          </cell>
          <cell r="E1339" t="str">
            <v>VDSL</v>
          </cell>
          <cell r="F1339" t="str">
            <v>VDSL Access</v>
          </cell>
          <cell r="H1339">
            <v>40</v>
          </cell>
          <cell r="I1339" t="str">
            <v>Mbps</v>
          </cell>
          <cell r="J1339">
            <v>40</v>
          </cell>
          <cell r="K1339">
            <v>15</v>
          </cell>
          <cell r="L1339" t="str">
            <v>Mbps</v>
          </cell>
          <cell r="P1339" t="str">
            <v>EUR</v>
          </cell>
          <cell r="Q1339" t="str">
            <v>?</v>
          </cell>
          <cell r="R1339" t="str">
            <v>?</v>
          </cell>
          <cell r="S1339">
            <v>71</v>
          </cell>
          <cell r="W1339" t="str">
            <v>No</v>
          </cell>
          <cell r="X1339" t="str">
            <v>No</v>
          </cell>
          <cell r="Y1339" t="str">
            <v>No</v>
          </cell>
          <cell r="AA1339" t="str">
            <v>Yes</v>
          </cell>
          <cell r="AB1339">
            <v>0.2</v>
          </cell>
          <cell r="AC1339">
            <v>0.74</v>
          </cell>
          <cell r="AD1339">
            <v>95.95</v>
          </cell>
          <cell r="AE1339">
            <v>0.50876903699999998</v>
          </cell>
          <cell r="AF1339">
            <v>0.521992609</v>
          </cell>
        </row>
        <row r="1340">
          <cell r="C1340" t="str">
            <v>Slovenia</v>
          </cell>
          <cell r="D1340" t="str">
            <v>T2 [Slovenia]</v>
          </cell>
          <cell r="E1340" t="str">
            <v>VDSL</v>
          </cell>
          <cell r="F1340" t="str">
            <v>VDSL Access</v>
          </cell>
          <cell r="H1340">
            <v>60</v>
          </cell>
          <cell r="I1340" t="str">
            <v>Mbps</v>
          </cell>
          <cell r="J1340">
            <v>60</v>
          </cell>
          <cell r="K1340">
            <v>25</v>
          </cell>
          <cell r="L1340" t="str">
            <v>Mbps</v>
          </cell>
          <cell r="P1340" t="str">
            <v>EUR</v>
          </cell>
          <cell r="Q1340" t="str">
            <v>?</v>
          </cell>
          <cell r="R1340" t="str">
            <v>?</v>
          </cell>
          <cell r="S1340">
            <v>81</v>
          </cell>
          <cell r="W1340" t="str">
            <v>No</v>
          </cell>
          <cell r="X1340" t="str">
            <v>No</v>
          </cell>
          <cell r="Y1340" t="str">
            <v>No</v>
          </cell>
          <cell r="AA1340" t="str">
            <v>Yes</v>
          </cell>
          <cell r="AB1340">
            <v>0.2</v>
          </cell>
          <cell r="AC1340">
            <v>0.74</v>
          </cell>
          <cell r="AD1340">
            <v>109.46</v>
          </cell>
          <cell r="AE1340">
            <v>0.50876903699999998</v>
          </cell>
          <cell r="AF1340">
            <v>0.521992609</v>
          </cell>
        </row>
        <row r="1341">
          <cell r="C1341" t="str">
            <v>Slovenia</v>
          </cell>
          <cell r="D1341" t="str">
            <v>T2 [Slovenia]</v>
          </cell>
          <cell r="E1341" t="str">
            <v>VDSL</v>
          </cell>
          <cell r="F1341" t="str">
            <v>VDSL Access</v>
          </cell>
          <cell r="H1341">
            <v>1</v>
          </cell>
          <cell r="I1341" t="str">
            <v>Mbps</v>
          </cell>
          <cell r="J1341">
            <v>1</v>
          </cell>
          <cell r="K1341">
            <v>0.25600000000000001</v>
          </cell>
          <cell r="L1341" t="str">
            <v>Mbps</v>
          </cell>
          <cell r="P1341" t="str">
            <v>EUR</v>
          </cell>
          <cell r="Q1341" t="str">
            <v>?</v>
          </cell>
          <cell r="R1341" t="str">
            <v>?</v>
          </cell>
          <cell r="S1341">
            <v>17</v>
          </cell>
          <cell r="W1341" t="str">
            <v>No</v>
          </cell>
          <cell r="X1341" t="str">
            <v>Yes</v>
          </cell>
          <cell r="Y1341" t="str">
            <v>No</v>
          </cell>
          <cell r="AA1341" t="str">
            <v>Yes</v>
          </cell>
          <cell r="AB1341">
            <v>0.2</v>
          </cell>
          <cell r="AC1341">
            <v>0.74</v>
          </cell>
          <cell r="AD1341">
            <v>22.97</v>
          </cell>
          <cell r="AE1341">
            <v>0.50876903699999998</v>
          </cell>
          <cell r="AF1341">
            <v>0.521992609</v>
          </cell>
        </row>
        <row r="1342">
          <cell r="C1342" t="str">
            <v>Slovenia</v>
          </cell>
          <cell r="D1342" t="str">
            <v>T2 [Slovenia]</v>
          </cell>
          <cell r="E1342" t="str">
            <v>VDSL</v>
          </cell>
          <cell r="F1342" t="str">
            <v>VDSL Access</v>
          </cell>
          <cell r="H1342">
            <v>1</v>
          </cell>
          <cell r="I1342" t="str">
            <v>Mbps</v>
          </cell>
          <cell r="J1342">
            <v>1</v>
          </cell>
          <cell r="K1342">
            <v>1</v>
          </cell>
          <cell r="L1342" t="str">
            <v>Mbps</v>
          </cell>
          <cell r="P1342" t="str">
            <v>EUR</v>
          </cell>
          <cell r="Q1342" t="str">
            <v>?</v>
          </cell>
          <cell r="R1342" t="str">
            <v>?</v>
          </cell>
          <cell r="S1342">
            <v>20</v>
          </cell>
          <cell r="W1342" t="str">
            <v>No</v>
          </cell>
          <cell r="X1342" t="str">
            <v>Yes</v>
          </cell>
          <cell r="Y1342" t="str">
            <v>No</v>
          </cell>
          <cell r="AA1342" t="str">
            <v>Yes</v>
          </cell>
          <cell r="AB1342">
            <v>0.2</v>
          </cell>
          <cell r="AC1342">
            <v>0.74</v>
          </cell>
          <cell r="AD1342">
            <v>27.03</v>
          </cell>
          <cell r="AE1342">
            <v>0.50876903699999998</v>
          </cell>
          <cell r="AF1342">
            <v>0.521992609</v>
          </cell>
        </row>
        <row r="1343">
          <cell r="C1343" t="str">
            <v>Slovenia</v>
          </cell>
          <cell r="D1343" t="str">
            <v>T2 [Slovenia]</v>
          </cell>
          <cell r="E1343" t="str">
            <v>VDSL</v>
          </cell>
          <cell r="F1343" t="str">
            <v>VDSL Access</v>
          </cell>
          <cell r="H1343">
            <v>4</v>
          </cell>
          <cell r="I1343" t="str">
            <v>Mbps</v>
          </cell>
          <cell r="J1343">
            <v>4</v>
          </cell>
          <cell r="K1343">
            <v>0.51200000000000001</v>
          </cell>
          <cell r="L1343" t="str">
            <v>Mbps</v>
          </cell>
          <cell r="P1343" t="str">
            <v>EUR</v>
          </cell>
          <cell r="Q1343" t="str">
            <v>?</v>
          </cell>
          <cell r="R1343" t="str">
            <v>?</v>
          </cell>
          <cell r="S1343">
            <v>22</v>
          </cell>
          <cell r="W1343" t="str">
            <v>No</v>
          </cell>
          <cell r="X1343" t="str">
            <v>Yes</v>
          </cell>
          <cell r="Y1343" t="str">
            <v>No</v>
          </cell>
          <cell r="AA1343" t="str">
            <v>Yes</v>
          </cell>
          <cell r="AB1343">
            <v>0.2</v>
          </cell>
          <cell r="AC1343">
            <v>0.74</v>
          </cell>
          <cell r="AD1343">
            <v>29.73</v>
          </cell>
          <cell r="AE1343">
            <v>0.50876903699999998</v>
          </cell>
          <cell r="AF1343">
            <v>0.521992609</v>
          </cell>
        </row>
        <row r="1344">
          <cell r="C1344" t="str">
            <v>Slovenia</v>
          </cell>
          <cell r="D1344" t="str">
            <v>T2 [Slovenia]</v>
          </cell>
          <cell r="E1344" t="str">
            <v>VDSL</v>
          </cell>
          <cell r="F1344" t="str">
            <v>VDSL Access</v>
          </cell>
          <cell r="H1344">
            <v>4</v>
          </cell>
          <cell r="I1344" t="str">
            <v>Mbps</v>
          </cell>
          <cell r="J1344">
            <v>4</v>
          </cell>
          <cell r="K1344">
            <v>1</v>
          </cell>
          <cell r="L1344" t="str">
            <v>Mbps</v>
          </cell>
          <cell r="P1344" t="str">
            <v>EUR</v>
          </cell>
          <cell r="Q1344" t="str">
            <v>?</v>
          </cell>
          <cell r="R1344" t="str">
            <v>?</v>
          </cell>
          <cell r="S1344">
            <v>23</v>
          </cell>
          <cell r="W1344" t="str">
            <v>No</v>
          </cell>
          <cell r="X1344" t="str">
            <v>Yes</v>
          </cell>
          <cell r="Y1344" t="str">
            <v>No</v>
          </cell>
          <cell r="AA1344" t="str">
            <v>Yes</v>
          </cell>
          <cell r="AB1344">
            <v>0.2</v>
          </cell>
          <cell r="AC1344">
            <v>0.74</v>
          </cell>
          <cell r="AD1344">
            <v>31.08</v>
          </cell>
          <cell r="AE1344">
            <v>0.50876903699999998</v>
          </cell>
          <cell r="AF1344">
            <v>0.521992609</v>
          </cell>
        </row>
        <row r="1345">
          <cell r="C1345" t="str">
            <v>Slovenia</v>
          </cell>
          <cell r="D1345" t="str">
            <v>T2 [Slovenia]</v>
          </cell>
          <cell r="E1345" t="str">
            <v>VDSL</v>
          </cell>
          <cell r="F1345" t="str">
            <v>VDSL Access</v>
          </cell>
          <cell r="H1345">
            <v>8</v>
          </cell>
          <cell r="I1345" t="str">
            <v>Mbps</v>
          </cell>
          <cell r="J1345">
            <v>8</v>
          </cell>
          <cell r="K1345">
            <v>1</v>
          </cell>
          <cell r="L1345" t="str">
            <v>Mbps</v>
          </cell>
          <cell r="P1345" t="str">
            <v>EUR</v>
          </cell>
          <cell r="Q1345" t="str">
            <v>?</v>
          </cell>
          <cell r="R1345" t="str">
            <v>?</v>
          </cell>
          <cell r="S1345">
            <v>24</v>
          </cell>
          <cell r="W1345" t="str">
            <v>No</v>
          </cell>
          <cell r="X1345" t="str">
            <v>Yes</v>
          </cell>
          <cell r="Y1345" t="str">
            <v>No</v>
          </cell>
          <cell r="AA1345" t="str">
            <v>Yes</v>
          </cell>
          <cell r="AB1345">
            <v>0.2</v>
          </cell>
          <cell r="AC1345">
            <v>0.74</v>
          </cell>
          <cell r="AD1345">
            <v>32.43</v>
          </cell>
          <cell r="AE1345">
            <v>0.50876903699999998</v>
          </cell>
          <cell r="AF1345">
            <v>0.521992609</v>
          </cell>
        </row>
        <row r="1346">
          <cell r="C1346" t="str">
            <v>Slovenia</v>
          </cell>
          <cell r="D1346" t="str">
            <v>T2 [Slovenia]</v>
          </cell>
          <cell r="E1346" t="str">
            <v>VDSL</v>
          </cell>
          <cell r="F1346" t="str">
            <v>VDSL Access</v>
          </cell>
          <cell r="H1346">
            <v>2</v>
          </cell>
          <cell r="I1346" t="str">
            <v>Mbps</v>
          </cell>
          <cell r="J1346">
            <v>2</v>
          </cell>
          <cell r="K1346">
            <v>2</v>
          </cell>
          <cell r="L1346" t="str">
            <v>Mbps</v>
          </cell>
          <cell r="P1346" t="str">
            <v>EUR</v>
          </cell>
          <cell r="Q1346" t="str">
            <v>?</v>
          </cell>
          <cell r="R1346" t="str">
            <v>?</v>
          </cell>
          <cell r="S1346">
            <v>25</v>
          </cell>
          <cell r="W1346" t="str">
            <v>No</v>
          </cell>
          <cell r="X1346" t="str">
            <v>Yes</v>
          </cell>
          <cell r="Y1346" t="str">
            <v>No</v>
          </cell>
          <cell r="AA1346" t="str">
            <v>Yes</v>
          </cell>
          <cell r="AB1346">
            <v>0.2</v>
          </cell>
          <cell r="AC1346">
            <v>0.74</v>
          </cell>
          <cell r="AD1346">
            <v>33.78</v>
          </cell>
          <cell r="AE1346">
            <v>0.50876903699999998</v>
          </cell>
          <cell r="AF1346">
            <v>0.521992609</v>
          </cell>
        </row>
        <row r="1347">
          <cell r="C1347" t="str">
            <v>Slovenia</v>
          </cell>
          <cell r="D1347" t="str">
            <v>T2 [Slovenia]</v>
          </cell>
          <cell r="E1347" t="str">
            <v>VDSL</v>
          </cell>
          <cell r="F1347" t="str">
            <v>VDSL Access</v>
          </cell>
          <cell r="H1347">
            <v>10</v>
          </cell>
          <cell r="I1347" t="str">
            <v>Mbps</v>
          </cell>
          <cell r="J1347">
            <v>10</v>
          </cell>
          <cell r="K1347">
            <v>1</v>
          </cell>
          <cell r="L1347" t="str">
            <v>Mbps</v>
          </cell>
          <cell r="P1347" t="str">
            <v>EUR</v>
          </cell>
          <cell r="Q1347" t="str">
            <v>?</v>
          </cell>
          <cell r="R1347" t="str">
            <v>?</v>
          </cell>
          <cell r="S1347">
            <v>25</v>
          </cell>
          <cell r="W1347" t="str">
            <v>No</v>
          </cell>
          <cell r="X1347" t="str">
            <v>Yes</v>
          </cell>
          <cell r="Y1347" t="str">
            <v>No</v>
          </cell>
          <cell r="AA1347" t="str">
            <v>Yes</v>
          </cell>
          <cell r="AB1347">
            <v>0.2</v>
          </cell>
          <cell r="AC1347">
            <v>0.74</v>
          </cell>
          <cell r="AD1347">
            <v>33.78</v>
          </cell>
          <cell r="AE1347">
            <v>0.50876903699999998</v>
          </cell>
          <cell r="AF1347">
            <v>0.521992609</v>
          </cell>
        </row>
        <row r="1348">
          <cell r="C1348" t="str">
            <v>Slovenia</v>
          </cell>
          <cell r="D1348" t="str">
            <v>T2 [Slovenia]</v>
          </cell>
          <cell r="E1348" t="str">
            <v>VDSL</v>
          </cell>
          <cell r="F1348" t="str">
            <v>VDSL Access</v>
          </cell>
          <cell r="H1348">
            <v>10</v>
          </cell>
          <cell r="I1348" t="str">
            <v>Mbps</v>
          </cell>
          <cell r="J1348">
            <v>10</v>
          </cell>
          <cell r="K1348">
            <v>2</v>
          </cell>
          <cell r="L1348" t="str">
            <v>Mbps</v>
          </cell>
          <cell r="P1348" t="str">
            <v>EUR</v>
          </cell>
          <cell r="Q1348" t="str">
            <v>?</v>
          </cell>
          <cell r="R1348" t="str">
            <v>?</v>
          </cell>
          <cell r="S1348">
            <v>27</v>
          </cell>
          <cell r="W1348" t="str">
            <v>No</v>
          </cell>
          <cell r="X1348" t="str">
            <v>Yes</v>
          </cell>
          <cell r="Y1348" t="str">
            <v>No</v>
          </cell>
          <cell r="AA1348" t="str">
            <v>Yes</v>
          </cell>
          <cell r="AB1348">
            <v>0.2</v>
          </cell>
          <cell r="AC1348">
            <v>0.74</v>
          </cell>
          <cell r="AD1348">
            <v>36.49</v>
          </cell>
          <cell r="AE1348">
            <v>0.50876903699999998</v>
          </cell>
          <cell r="AF1348">
            <v>0.521992609</v>
          </cell>
        </row>
        <row r="1349">
          <cell r="C1349" t="str">
            <v>Slovenia</v>
          </cell>
          <cell r="D1349" t="str">
            <v>T2 [Slovenia]</v>
          </cell>
          <cell r="E1349" t="str">
            <v>VDSL</v>
          </cell>
          <cell r="F1349" t="str">
            <v>VDSL Access</v>
          </cell>
          <cell r="H1349">
            <v>10</v>
          </cell>
          <cell r="I1349" t="str">
            <v>Mbps</v>
          </cell>
          <cell r="J1349">
            <v>10</v>
          </cell>
          <cell r="K1349">
            <v>4</v>
          </cell>
          <cell r="L1349" t="str">
            <v>Mbps</v>
          </cell>
          <cell r="P1349" t="str">
            <v>EUR</v>
          </cell>
          <cell r="Q1349" t="str">
            <v>?</v>
          </cell>
          <cell r="R1349" t="str">
            <v>?</v>
          </cell>
          <cell r="S1349">
            <v>29</v>
          </cell>
          <cell r="W1349" t="str">
            <v>No</v>
          </cell>
          <cell r="X1349" t="str">
            <v>Yes</v>
          </cell>
          <cell r="Y1349" t="str">
            <v>No</v>
          </cell>
          <cell r="AA1349" t="str">
            <v>Yes</v>
          </cell>
          <cell r="AB1349">
            <v>0.2</v>
          </cell>
          <cell r="AC1349">
            <v>0.74</v>
          </cell>
          <cell r="AD1349">
            <v>39.19</v>
          </cell>
          <cell r="AE1349">
            <v>0.50876903699999998</v>
          </cell>
          <cell r="AF1349">
            <v>0.521992609</v>
          </cell>
        </row>
        <row r="1350">
          <cell r="C1350" t="str">
            <v>Slovenia</v>
          </cell>
          <cell r="D1350" t="str">
            <v>T2 [Slovenia]</v>
          </cell>
          <cell r="E1350" t="str">
            <v>VDSL</v>
          </cell>
          <cell r="F1350" t="str">
            <v>VDSL Access</v>
          </cell>
          <cell r="H1350">
            <v>20</v>
          </cell>
          <cell r="I1350" t="str">
            <v>Mbps</v>
          </cell>
          <cell r="J1350">
            <v>20</v>
          </cell>
          <cell r="K1350">
            <v>1</v>
          </cell>
          <cell r="L1350" t="str">
            <v>Mbps</v>
          </cell>
          <cell r="P1350" t="str">
            <v>EUR</v>
          </cell>
          <cell r="Q1350" t="str">
            <v>?</v>
          </cell>
          <cell r="R1350" t="str">
            <v>?</v>
          </cell>
          <cell r="S1350">
            <v>31</v>
          </cell>
          <cell r="W1350" t="str">
            <v>No</v>
          </cell>
          <cell r="X1350" t="str">
            <v>Yes</v>
          </cell>
          <cell r="Y1350" t="str">
            <v>No</v>
          </cell>
          <cell r="AA1350" t="str">
            <v>Yes</v>
          </cell>
          <cell r="AB1350">
            <v>0.2</v>
          </cell>
          <cell r="AC1350">
            <v>0.74</v>
          </cell>
          <cell r="AD1350">
            <v>41.89</v>
          </cell>
          <cell r="AE1350">
            <v>0.50876903699999998</v>
          </cell>
          <cell r="AF1350">
            <v>0.521992609</v>
          </cell>
        </row>
        <row r="1351">
          <cell r="C1351" t="str">
            <v>Slovenia</v>
          </cell>
          <cell r="D1351" t="str">
            <v>T2 [Slovenia]</v>
          </cell>
          <cell r="E1351" t="str">
            <v>VDSL</v>
          </cell>
          <cell r="F1351" t="str">
            <v>VDSL Access</v>
          </cell>
          <cell r="H1351">
            <v>20</v>
          </cell>
          <cell r="I1351" t="str">
            <v>Mbps</v>
          </cell>
          <cell r="J1351">
            <v>20</v>
          </cell>
          <cell r="K1351">
            <v>4</v>
          </cell>
          <cell r="L1351" t="str">
            <v>Mbps</v>
          </cell>
          <cell r="P1351" t="str">
            <v>EUR</v>
          </cell>
          <cell r="Q1351" t="str">
            <v>?</v>
          </cell>
          <cell r="R1351" t="str">
            <v>?</v>
          </cell>
          <cell r="S1351">
            <v>33</v>
          </cell>
          <cell r="W1351" t="str">
            <v>No</v>
          </cell>
          <cell r="X1351" t="str">
            <v>Yes</v>
          </cell>
          <cell r="Y1351" t="str">
            <v>No</v>
          </cell>
          <cell r="AA1351" t="str">
            <v>Yes</v>
          </cell>
          <cell r="AB1351">
            <v>0.2</v>
          </cell>
          <cell r="AC1351">
            <v>0.74</v>
          </cell>
          <cell r="AD1351">
            <v>44.59</v>
          </cell>
          <cell r="AE1351">
            <v>0.50876903699999998</v>
          </cell>
          <cell r="AF1351">
            <v>0.521992609</v>
          </cell>
        </row>
        <row r="1352">
          <cell r="C1352" t="str">
            <v>Slovenia</v>
          </cell>
          <cell r="D1352" t="str">
            <v>T2 [Slovenia]</v>
          </cell>
          <cell r="E1352" t="str">
            <v>VDSL</v>
          </cell>
          <cell r="F1352" t="str">
            <v>VDSL Access</v>
          </cell>
          <cell r="H1352">
            <v>5</v>
          </cell>
          <cell r="I1352" t="str">
            <v>Mbps</v>
          </cell>
          <cell r="J1352">
            <v>5</v>
          </cell>
          <cell r="K1352">
            <v>5</v>
          </cell>
          <cell r="L1352" t="str">
            <v>Mbps</v>
          </cell>
          <cell r="P1352" t="str">
            <v>EUR</v>
          </cell>
          <cell r="Q1352" t="str">
            <v>?</v>
          </cell>
          <cell r="R1352" t="str">
            <v>?</v>
          </cell>
          <cell r="S1352">
            <v>33</v>
          </cell>
          <cell r="W1352" t="str">
            <v>No</v>
          </cell>
          <cell r="X1352" t="str">
            <v>Yes</v>
          </cell>
          <cell r="Y1352" t="str">
            <v>No</v>
          </cell>
          <cell r="AA1352" t="str">
            <v>Yes</v>
          </cell>
          <cell r="AB1352">
            <v>0.2</v>
          </cell>
          <cell r="AC1352">
            <v>0.74</v>
          </cell>
          <cell r="AD1352">
            <v>44.59</v>
          </cell>
          <cell r="AE1352">
            <v>0.50876903699999998</v>
          </cell>
          <cell r="AF1352">
            <v>0.521992609</v>
          </cell>
        </row>
        <row r="1353">
          <cell r="C1353" t="str">
            <v>Slovenia</v>
          </cell>
          <cell r="D1353" t="str">
            <v>T2 [Slovenia]</v>
          </cell>
          <cell r="E1353" t="str">
            <v>VDSL</v>
          </cell>
          <cell r="F1353" t="str">
            <v>VDSL Access</v>
          </cell>
          <cell r="H1353">
            <v>40</v>
          </cell>
          <cell r="I1353" t="str">
            <v>Mbps</v>
          </cell>
          <cell r="J1353">
            <v>40</v>
          </cell>
          <cell r="K1353">
            <v>8</v>
          </cell>
          <cell r="L1353" t="str">
            <v>Mbps</v>
          </cell>
          <cell r="P1353" t="str">
            <v>EUR</v>
          </cell>
          <cell r="Q1353" t="str">
            <v>?</v>
          </cell>
          <cell r="R1353" t="str">
            <v>?</v>
          </cell>
          <cell r="S1353">
            <v>57</v>
          </cell>
          <cell r="W1353" t="str">
            <v>No</v>
          </cell>
          <cell r="X1353" t="str">
            <v>Yes</v>
          </cell>
          <cell r="Y1353" t="str">
            <v>No</v>
          </cell>
          <cell r="AA1353" t="str">
            <v>Yes</v>
          </cell>
          <cell r="AB1353">
            <v>0.2</v>
          </cell>
          <cell r="AC1353">
            <v>0.74</v>
          </cell>
          <cell r="AD1353">
            <v>77.03</v>
          </cell>
          <cell r="AE1353">
            <v>0.50876903699999998</v>
          </cell>
          <cell r="AF1353">
            <v>0.521992609</v>
          </cell>
        </row>
        <row r="1354">
          <cell r="C1354" t="str">
            <v>Slovenia</v>
          </cell>
          <cell r="D1354" t="str">
            <v>T2 [Slovenia]</v>
          </cell>
          <cell r="E1354" t="str">
            <v>VDSL</v>
          </cell>
          <cell r="F1354" t="str">
            <v>VDSL Access</v>
          </cell>
          <cell r="H1354">
            <v>20</v>
          </cell>
          <cell r="I1354" t="str">
            <v>Mbps</v>
          </cell>
          <cell r="J1354">
            <v>20</v>
          </cell>
          <cell r="K1354">
            <v>10</v>
          </cell>
          <cell r="L1354" t="str">
            <v>Mbps</v>
          </cell>
          <cell r="P1354" t="str">
            <v>EUR</v>
          </cell>
          <cell r="Q1354" t="str">
            <v>?</v>
          </cell>
          <cell r="R1354" t="str">
            <v>?</v>
          </cell>
          <cell r="S1354">
            <v>57</v>
          </cell>
          <cell r="W1354" t="str">
            <v>No</v>
          </cell>
          <cell r="X1354" t="str">
            <v>Yes</v>
          </cell>
          <cell r="Y1354" t="str">
            <v>No</v>
          </cell>
          <cell r="AA1354" t="str">
            <v>Yes</v>
          </cell>
          <cell r="AB1354">
            <v>0.2</v>
          </cell>
          <cell r="AC1354">
            <v>0.74</v>
          </cell>
          <cell r="AD1354">
            <v>77.03</v>
          </cell>
          <cell r="AE1354">
            <v>0.50876903699999998</v>
          </cell>
          <cell r="AF1354">
            <v>0.521992609</v>
          </cell>
        </row>
        <row r="1355">
          <cell r="C1355" t="str">
            <v>Slovenia</v>
          </cell>
          <cell r="D1355" t="str">
            <v>T2 [Slovenia]</v>
          </cell>
          <cell r="E1355" t="str">
            <v>VDSL</v>
          </cell>
          <cell r="F1355" t="str">
            <v>VDSL Access</v>
          </cell>
          <cell r="H1355">
            <v>40</v>
          </cell>
          <cell r="I1355" t="str">
            <v>Mbps</v>
          </cell>
          <cell r="J1355">
            <v>40</v>
          </cell>
          <cell r="K1355">
            <v>15</v>
          </cell>
          <cell r="L1355" t="str">
            <v>Mbps</v>
          </cell>
          <cell r="P1355" t="str">
            <v>EUR</v>
          </cell>
          <cell r="Q1355" t="str">
            <v>?</v>
          </cell>
          <cell r="R1355" t="str">
            <v>?</v>
          </cell>
          <cell r="S1355">
            <v>65</v>
          </cell>
          <cell r="W1355" t="str">
            <v>No</v>
          </cell>
          <cell r="X1355" t="str">
            <v>Yes</v>
          </cell>
          <cell r="Y1355" t="str">
            <v>No</v>
          </cell>
          <cell r="AA1355" t="str">
            <v>Yes</v>
          </cell>
          <cell r="AB1355">
            <v>0.2</v>
          </cell>
          <cell r="AC1355">
            <v>0.74</v>
          </cell>
          <cell r="AD1355">
            <v>87.84</v>
          </cell>
          <cell r="AE1355">
            <v>0.50876903699999998</v>
          </cell>
          <cell r="AF1355">
            <v>0.521992609</v>
          </cell>
        </row>
        <row r="1356">
          <cell r="C1356" t="str">
            <v>Slovenia</v>
          </cell>
          <cell r="D1356" t="str">
            <v>T2 [Slovenia]</v>
          </cell>
          <cell r="E1356" t="str">
            <v>VDSL</v>
          </cell>
          <cell r="F1356" t="str">
            <v>VDSL Access</v>
          </cell>
          <cell r="H1356">
            <v>60</v>
          </cell>
          <cell r="I1356" t="str">
            <v>Mbps</v>
          </cell>
          <cell r="J1356">
            <v>60</v>
          </cell>
          <cell r="K1356">
            <v>25</v>
          </cell>
          <cell r="L1356" t="str">
            <v>Mbps</v>
          </cell>
          <cell r="P1356" t="str">
            <v>EUR</v>
          </cell>
          <cell r="Q1356" t="str">
            <v>?</v>
          </cell>
          <cell r="R1356" t="str">
            <v>?</v>
          </cell>
          <cell r="S1356">
            <v>75</v>
          </cell>
          <cell r="W1356" t="str">
            <v>No</v>
          </cell>
          <cell r="X1356" t="str">
            <v>Yes</v>
          </cell>
          <cell r="Y1356" t="str">
            <v>No</v>
          </cell>
          <cell r="AA1356" t="str">
            <v>Yes</v>
          </cell>
          <cell r="AB1356">
            <v>0.2</v>
          </cell>
          <cell r="AC1356">
            <v>0.74</v>
          </cell>
          <cell r="AD1356">
            <v>101.35</v>
          </cell>
          <cell r="AE1356">
            <v>0.50876903699999998</v>
          </cell>
          <cell r="AF1356">
            <v>0.521992609</v>
          </cell>
        </row>
        <row r="1357">
          <cell r="C1357" t="str">
            <v>Slovenia</v>
          </cell>
          <cell r="D1357" t="str">
            <v>Telekom Slovenije [Slovenia]</v>
          </cell>
          <cell r="E1357" t="str">
            <v>xDSL</v>
          </cell>
          <cell r="F1357" t="str">
            <v>Klasicna Povezava</v>
          </cell>
          <cell r="G1357" t="str">
            <v>Up to</v>
          </cell>
          <cell r="H1357">
            <v>1</v>
          </cell>
          <cell r="I1357" t="str">
            <v>Mbps</v>
          </cell>
          <cell r="J1357">
            <v>1</v>
          </cell>
          <cell r="K1357">
            <v>512</v>
          </cell>
          <cell r="L1357" t="str">
            <v>Kbps</v>
          </cell>
          <cell r="P1357" t="str">
            <v>EUR</v>
          </cell>
          <cell r="Q1357" t="str">
            <v>?</v>
          </cell>
          <cell r="R1357" t="str">
            <v>?</v>
          </cell>
          <cell r="S1357">
            <v>19</v>
          </cell>
          <cell r="W1357" t="str">
            <v>Yes</v>
          </cell>
          <cell r="X1357" t="str">
            <v>No</v>
          </cell>
          <cell r="Y1357" t="str">
            <v>No</v>
          </cell>
          <cell r="AA1357" t="str">
            <v>Yes</v>
          </cell>
          <cell r="AB1357">
            <v>0.2</v>
          </cell>
          <cell r="AC1357">
            <v>0.74</v>
          </cell>
          <cell r="AD1357">
            <v>25.68</v>
          </cell>
          <cell r="AE1357">
            <v>0.50876903699999998</v>
          </cell>
          <cell r="AF1357">
            <v>0.521992609</v>
          </cell>
        </row>
        <row r="1358">
          <cell r="C1358" t="str">
            <v>Slovenia</v>
          </cell>
          <cell r="D1358" t="str">
            <v>Telekom Slovenije [Slovenia]</v>
          </cell>
          <cell r="E1358" t="str">
            <v>xDSL</v>
          </cell>
          <cell r="F1358" t="str">
            <v>Klasicna Povezava</v>
          </cell>
          <cell r="G1358" t="str">
            <v>Up to</v>
          </cell>
          <cell r="H1358">
            <v>1</v>
          </cell>
          <cell r="I1358" t="str">
            <v>Mbps</v>
          </cell>
          <cell r="J1358">
            <v>1</v>
          </cell>
          <cell r="K1358">
            <v>512</v>
          </cell>
          <cell r="L1358" t="str">
            <v>Kbps</v>
          </cell>
          <cell r="P1358" t="str">
            <v>EUR</v>
          </cell>
          <cell r="Q1358" t="str">
            <v>?</v>
          </cell>
          <cell r="R1358" t="str">
            <v>?</v>
          </cell>
          <cell r="S1358">
            <v>23</v>
          </cell>
          <cell r="W1358" t="str">
            <v>No</v>
          </cell>
          <cell r="X1358" t="str">
            <v>No</v>
          </cell>
          <cell r="Y1358" t="str">
            <v>No</v>
          </cell>
          <cell r="AA1358" t="str">
            <v>Yes</v>
          </cell>
          <cell r="AB1358">
            <v>0.2</v>
          </cell>
          <cell r="AC1358">
            <v>0.74</v>
          </cell>
          <cell r="AD1358">
            <v>31.08</v>
          </cell>
          <cell r="AE1358">
            <v>0.50876903699999998</v>
          </cell>
          <cell r="AF1358">
            <v>0.521992609</v>
          </cell>
        </row>
        <row r="1359">
          <cell r="C1359" t="str">
            <v>Slovenia</v>
          </cell>
          <cell r="D1359" t="str">
            <v>Telekom Slovenije [Slovenia]</v>
          </cell>
          <cell r="E1359" t="str">
            <v>xDSL</v>
          </cell>
          <cell r="F1359" t="str">
            <v>Klasicna Povezava</v>
          </cell>
          <cell r="G1359" t="str">
            <v>Up to</v>
          </cell>
          <cell r="H1359">
            <v>2</v>
          </cell>
          <cell r="I1359" t="str">
            <v>Mbps</v>
          </cell>
          <cell r="J1359">
            <v>2</v>
          </cell>
          <cell r="K1359">
            <v>384</v>
          </cell>
          <cell r="L1359" t="str">
            <v>Kbps</v>
          </cell>
          <cell r="P1359" t="str">
            <v>EUR</v>
          </cell>
          <cell r="Q1359" t="str">
            <v>?</v>
          </cell>
          <cell r="R1359" t="str">
            <v>?</v>
          </cell>
          <cell r="S1359">
            <v>26.5</v>
          </cell>
          <cell r="T1359">
            <v>15.5</v>
          </cell>
          <cell r="U1359">
            <v>6</v>
          </cell>
          <cell r="W1359" t="str">
            <v>No</v>
          </cell>
          <cell r="X1359" t="str">
            <v>No</v>
          </cell>
          <cell r="Y1359" t="str">
            <v>No</v>
          </cell>
          <cell r="AA1359" t="str">
            <v>Yes</v>
          </cell>
          <cell r="AB1359">
            <v>0.2</v>
          </cell>
          <cell r="AC1359">
            <v>0.74</v>
          </cell>
          <cell r="AD1359">
            <v>35.81</v>
          </cell>
          <cell r="AE1359">
            <v>0.50876903699999998</v>
          </cell>
          <cell r="AF1359">
            <v>0.521992609</v>
          </cell>
        </row>
        <row r="1360">
          <cell r="C1360" t="str">
            <v>Slovenia</v>
          </cell>
          <cell r="D1360" t="str">
            <v>Telekom Slovenije [Slovenia]</v>
          </cell>
          <cell r="E1360" t="str">
            <v>xDSL</v>
          </cell>
          <cell r="F1360" t="str">
            <v>Klasicna Povezava</v>
          </cell>
          <cell r="G1360" t="str">
            <v>Up to</v>
          </cell>
          <cell r="H1360">
            <v>4</v>
          </cell>
          <cell r="I1360" t="str">
            <v>Mbps</v>
          </cell>
          <cell r="J1360">
            <v>4</v>
          </cell>
          <cell r="K1360">
            <v>512</v>
          </cell>
          <cell r="L1360" t="str">
            <v>Kbps</v>
          </cell>
          <cell r="P1360" t="str">
            <v>EUR</v>
          </cell>
          <cell r="Q1360" t="str">
            <v>?</v>
          </cell>
          <cell r="R1360">
            <v>0</v>
          </cell>
          <cell r="S1360">
            <v>32.6</v>
          </cell>
          <cell r="W1360" t="str">
            <v>No</v>
          </cell>
          <cell r="X1360" t="str">
            <v>No</v>
          </cell>
          <cell r="Y1360" t="str">
            <v>No</v>
          </cell>
          <cell r="AA1360" t="str">
            <v>Yes</v>
          </cell>
          <cell r="AB1360">
            <v>0.2</v>
          </cell>
          <cell r="AC1360">
            <v>0.74</v>
          </cell>
          <cell r="AD1360">
            <v>44.05</v>
          </cell>
          <cell r="AE1360">
            <v>0.50876903699999998</v>
          </cell>
          <cell r="AF1360">
            <v>0.521992609</v>
          </cell>
        </row>
        <row r="1361">
          <cell r="C1361" t="str">
            <v>Slovenia</v>
          </cell>
          <cell r="D1361" t="str">
            <v>Telekom Slovenije [Slovenia]</v>
          </cell>
          <cell r="E1361" t="str">
            <v>Various</v>
          </cell>
          <cell r="F1361" t="str">
            <v>Top Trio</v>
          </cell>
          <cell r="G1361" t="str">
            <v>Up to</v>
          </cell>
          <cell r="H1361">
            <v>4</v>
          </cell>
          <cell r="I1361" t="str">
            <v>Mbps</v>
          </cell>
          <cell r="J1361">
            <v>4</v>
          </cell>
          <cell r="K1361">
            <v>2</v>
          </cell>
          <cell r="L1361" t="str">
            <v>Mbps</v>
          </cell>
          <cell r="P1361" t="str">
            <v>EUR</v>
          </cell>
          <cell r="Q1361" t="str">
            <v>?</v>
          </cell>
          <cell r="R1361" t="str">
            <v>?</v>
          </cell>
          <cell r="S1361">
            <v>32.9</v>
          </cell>
          <cell r="T1361">
            <v>0</v>
          </cell>
          <cell r="U1361">
            <v>2</v>
          </cell>
          <cell r="W1361" t="str">
            <v>No</v>
          </cell>
          <cell r="X1361" t="str">
            <v>Yes</v>
          </cell>
          <cell r="Y1361" t="str">
            <v>Yes</v>
          </cell>
          <cell r="Z1361">
            <v>60</v>
          </cell>
          <cell r="AA1361" t="str">
            <v>Yes</v>
          </cell>
          <cell r="AB1361">
            <v>0.2</v>
          </cell>
          <cell r="AC1361">
            <v>0.74</v>
          </cell>
          <cell r="AD1361">
            <v>44.46</v>
          </cell>
          <cell r="AE1361">
            <v>0.50876903699999998</v>
          </cell>
          <cell r="AF1361">
            <v>0.521992609</v>
          </cell>
        </row>
        <row r="1362">
          <cell r="C1362" t="str">
            <v>Slovenia</v>
          </cell>
          <cell r="D1362" t="str">
            <v>Telekom Slovenije [Slovenia]</v>
          </cell>
          <cell r="E1362" t="str">
            <v>Various</v>
          </cell>
          <cell r="F1362" t="str">
            <v>Top Trio</v>
          </cell>
          <cell r="G1362" t="str">
            <v>Up to</v>
          </cell>
          <cell r="H1362">
            <v>8</v>
          </cell>
          <cell r="I1362" t="str">
            <v>Mbps</v>
          </cell>
          <cell r="J1362">
            <v>8</v>
          </cell>
          <cell r="K1362">
            <v>2</v>
          </cell>
          <cell r="L1362" t="str">
            <v>Mbps</v>
          </cell>
          <cell r="P1362" t="str">
            <v>EUR</v>
          </cell>
          <cell r="Q1362" t="str">
            <v>?</v>
          </cell>
          <cell r="R1362" t="str">
            <v>?</v>
          </cell>
          <cell r="S1362">
            <v>39</v>
          </cell>
          <cell r="T1362">
            <v>0</v>
          </cell>
          <cell r="U1362">
            <v>2</v>
          </cell>
          <cell r="W1362" t="str">
            <v>No</v>
          </cell>
          <cell r="X1362" t="str">
            <v>Yes</v>
          </cell>
          <cell r="Y1362" t="str">
            <v>Yes</v>
          </cell>
          <cell r="Z1362">
            <v>60</v>
          </cell>
          <cell r="AA1362" t="str">
            <v>Yes</v>
          </cell>
          <cell r="AB1362">
            <v>0.2</v>
          </cell>
          <cell r="AC1362">
            <v>0.74</v>
          </cell>
          <cell r="AD1362">
            <v>52.7</v>
          </cell>
          <cell r="AE1362">
            <v>0.50876903699999998</v>
          </cell>
          <cell r="AF1362">
            <v>0.521992609</v>
          </cell>
        </row>
        <row r="1363">
          <cell r="C1363" t="str">
            <v>Slovenia</v>
          </cell>
          <cell r="D1363" t="str">
            <v>Telekom Slovenije [Slovenia]</v>
          </cell>
          <cell r="E1363" t="str">
            <v>Various</v>
          </cell>
          <cell r="F1363" t="str">
            <v>Top Trio</v>
          </cell>
          <cell r="G1363" t="str">
            <v>Up to</v>
          </cell>
          <cell r="H1363">
            <v>15</v>
          </cell>
          <cell r="I1363" t="str">
            <v>Mbps</v>
          </cell>
          <cell r="J1363">
            <v>15</v>
          </cell>
          <cell r="K1363">
            <v>2</v>
          </cell>
          <cell r="L1363" t="str">
            <v>Mbps</v>
          </cell>
          <cell r="P1363" t="str">
            <v>EUR</v>
          </cell>
          <cell r="Q1363" t="str">
            <v>?</v>
          </cell>
          <cell r="R1363" t="str">
            <v>?</v>
          </cell>
          <cell r="S1363">
            <v>45.1</v>
          </cell>
          <cell r="T1363">
            <v>0</v>
          </cell>
          <cell r="U1363">
            <v>2</v>
          </cell>
          <cell r="W1363" t="str">
            <v>No</v>
          </cell>
          <cell r="X1363" t="str">
            <v>Yes</v>
          </cell>
          <cell r="Y1363" t="str">
            <v>Yes</v>
          </cell>
          <cell r="Z1363">
            <v>60</v>
          </cell>
          <cell r="AA1363" t="str">
            <v>Yes</v>
          </cell>
          <cell r="AB1363">
            <v>0.2</v>
          </cell>
          <cell r="AC1363">
            <v>0.74</v>
          </cell>
          <cell r="AD1363">
            <v>60.95</v>
          </cell>
          <cell r="AE1363">
            <v>0.50876903699999998</v>
          </cell>
          <cell r="AF1363">
            <v>0.521992609</v>
          </cell>
        </row>
        <row r="1364">
          <cell r="C1364" t="str">
            <v>Slovenia</v>
          </cell>
          <cell r="D1364" t="str">
            <v>Telekom Slovenije [Slovenia]</v>
          </cell>
          <cell r="E1364" t="str">
            <v>Various</v>
          </cell>
          <cell r="F1364" t="str">
            <v>Top Trio</v>
          </cell>
          <cell r="G1364" t="str">
            <v>Up to</v>
          </cell>
          <cell r="H1364">
            <v>20</v>
          </cell>
          <cell r="I1364" t="str">
            <v>Mbps</v>
          </cell>
          <cell r="J1364">
            <v>20</v>
          </cell>
          <cell r="K1364">
            <v>5</v>
          </cell>
          <cell r="L1364" t="str">
            <v>Mbps</v>
          </cell>
          <cell r="P1364" t="str">
            <v>EUR</v>
          </cell>
          <cell r="Q1364" t="str">
            <v>?</v>
          </cell>
          <cell r="R1364" t="str">
            <v>?</v>
          </cell>
          <cell r="S1364">
            <v>51.2</v>
          </cell>
          <cell r="T1364">
            <v>0</v>
          </cell>
          <cell r="U1364">
            <v>2</v>
          </cell>
          <cell r="W1364" t="str">
            <v>No</v>
          </cell>
          <cell r="X1364" t="str">
            <v>Yes</v>
          </cell>
          <cell r="Y1364" t="str">
            <v>Yes</v>
          </cell>
          <cell r="Z1364">
            <v>60</v>
          </cell>
          <cell r="AA1364" t="str">
            <v>Yes</v>
          </cell>
          <cell r="AB1364">
            <v>0.2</v>
          </cell>
          <cell r="AC1364">
            <v>0.74</v>
          </cell>
          <cell r="AD1364">
            <v>69.19</v>
          </cell>
          <cell r="AE1364">
            <v>0.50876903699999998</v>
          </cell>
          <cell r="AF1364">
            <v>0.521992609</v>
          </cell>
        </row>
        <row r="1365">
          <cell r="C1365" t="str">
            <v>Slovenia</v>
          </cell>
          <cell r="D1365" t="str">
            <v>Telekom Slovenije [Slovenia]</v>
          </cell>
          <cell r="E1365" t="str">
            <v>Various</v>
          </cell>
          <cell r="F1365" t="str">
            <v>Top Trio</v>
          </cell>
          <cell r="G1365" t="str">
            <v>Up to</v>
          </cell>
          <cell r="H1365">
            <v>30</v>
          </cell>
          <cell r="I1365" t="str">
            <v>Mbps</v>
          </cell>
          <cell r="J1365">
            <v>30</v>
          </cell>
          <cell r="K1365">
            <v>5</v>
          </cell>
          <cell r="L1365" t="str">
            <v>Mbps</v>
          </cell>
          <cell r="P1365" t="str">
            <v>EUR</v>
          </cell>
          <cell r="Q1365" t="str">
            <v>?</v>
          </cell>
          <cell r="R1365" t="str">
            <v>?</v>
          </cell>
          <cell r="S1365">
            <v>57.3</v>
          </cell>
          <cell r="T1365">
            <v>0</v>
          </cell>
          <cell r="U1365">
            <v>2</v>
          </cell>
          <cell r="W1365" t="str">
            <v>No</v>
          </cell>
          <cell r="X1365" t="str">
            <v>Yes</v>
          </cell>
          <cell r="Y1365" t="str">
            <v>Yes</v>
          </cell>
          <cell r="Z1365">
            <v>60</v>
          </cell>
          <cell r="AA1365" t="str">
            <v>Yes</v>
          </cell>
          <cell r="AB1365">
            <v>0.2</v>
          </cell>
          <cell r="AC1365">
            <v>0.74</v>
          </cell>
          <cell r="AD1365">
            <v>77.430000000000007</v>
          </cell>
          <cell r="AE1365">
            <v>0.50876903699999998</v>
          </cell>
          <cell r="AF1365">
            <v>0.521992609</v>
          </cell>
        </row>
        <row r="1366">
          <cell r="C1366" t="str">
            <v>Slovenia</v>
          </cell>
          <cell r="D1366" t="str">
            <v>Telekom Slovenije [Slovenia]</v>
          </cell>
          <cell r="E1366" t="str">
            <v>Various</v>
          </cell>
          <cell r="F1366" t="str">
            <v>Top Trio</v>
          </cell>
          <cell r="G1366" t="str">
            <v>Up to</v>
          </cell>
          <cell r="H1366">
            <v>30</v>
          </cell>
          <cell r="I1366" t="str">
            <v>Mbps</v>
          </cell>
          <cell r="J1366">
            <v>30</v>
          </cell>
          <cell r="K1366">
            <v>10</v>
          </cell>
          <cell r="L1366" t="str">
            <v>Mbps</v>
          </cell>
          <cell r="P1366" t="str">
            <v>EUR</v>
          </cell>
          <cell r="Q1366" t="str">
            <v>?</v>
          </cell>
          <cell r="R1366" t="str">
            <v>?</v>
          </cell>
          <cell r="S1366">
            <v>69.5</v>
          </cell>
          <cell r="T1366">
            <v>0</v>
          </cell>
          <cell r="U1366">
            <v>2</v>
          </cell>
          <cell r="W1366" t="str">
            <v>No</v>
          </cell>
          <cell r="X1366" t="str">
            <v>Yes</v>
          </cell>
          <cell r="Y1366" t="str">
            <v>Yes</v>
          </cell>
          <cell r="Z1366">
            <v>60</v>
          </cell>
          <cell r="AA1366" t="str">
            <v>Yes</v>
          </cell>
          <cell r="AB1366">
            <v>0.2</v>
          </cell>
          <cell r="AC1366">
            <v>0.74</v>
          </cell>
          <cell r="AD1366">
            <v>93.92</v>
          </cell>
          <cell r="AE1366">
            <v>0.50876903699999998</v>
          </cell>
          <cell r="AF1366">
            <v>0.521992609</v>
          </cell>
        </row>
        <row r="1367">
          <cell r="C1367" t="str">
            <v>Slovenia</v>
          </cell>
          <cell r="D1367" t="str">
            <v>Telekom Slovenije [Slovenia]</v>
          </cell>
          <cell r="E1367" t="str">
            <v>Various</v>
          </cell>
          <cell r="F1367" t="str">
            <v>Top Trio</v>
          </cell>
          <cell r="G1367" t="str">
            <v>Up to</v>
          </cell>
          <cell r="H1367">
            <v>40</v>
          </cell>
          <cell r="I1367" t="str">
            <v>Mbps</v>
          </cell>
          <cell r="J1367">
            <v>40</v>
          </cell>
          <cell r="K1367">
            <v>20</v>
          </cell>
          <cell r="L1367" t="str">
            <v>Mbps</v>
          </cell>
          <cell r="P1367" t="str">
            <v>EUR</v>
          </cell>
          <cell r="Q1367" t="str">
            <v>?</v>
          </cell>
          <cell r="R1367" t="str">
            <v>?</v>
          </cell>
          <cell r="S1367">
            <v>81.7</v>
          </cell>
          <cell r="T1367">
            <v>0</v>
          </cell>
          <cell r="U1367">
            <v>2</v>
          </cell>
          <cell r="W1367" t="str">
            <v>No</v>
          </cell>
          <cell r="X1367" t="str">
            <v>Yes</v>
          </cell>
          <cell r="Y1367" t="str">
            <v>Yes</v>
          </cell>
          <cell r="Z1367">
            <v>60</v>
          </cell>
          <cell r="AA1367" t="str">
            <v>Yes</v>
          </cell>
          <cell r="AB1367">
            <v>0.2</v>
          </cell>
          <cell r="AC1367">
            <v>0.74</v>
          </cell>
          <cell r="AD1367">
            <v>110.41</v>
          </cell>
          <cell r="AE1367">
            <v>0.50876903699999998</v>
          </cell>
          <cell r="AF1367">
            <v>0.521992609</v>
          </cell>
        </row>
        <row r="1368">
          <cell r="C1368" t="str">
            <v>Slovenia</v>
          </cell>
          <cell r="D1368" t="str">
            <v>Telekom Slovenije [Slovenia]</v>
          </cell>
          <cell r="E1368" t="str">
            <v>Various</v>
          </cell>
          <cell r="F1368" t="str">
            <v>Top Trio</v>
          </cell>
          <cell r="G1368" t="str">
            <v>Up to</v>
          </cell>
          <cell r="H1368">
            <v>20</v>
          </cell>
          <cell r="I1368" t="str">
            <v>Mbps</v>
          </cell>
          <cell r="J1368">
            <v>20</v>
          </cell>
          <cell r="K1368">
            <v>20</v>
          </cell>
          <cell r="L1368" t="str">
            <v>Mbps</v>
          </cell>
          <cell r="P1368" t="str">
            <v>EUR</v>
          </cell>
          <cell r="Q1368" t="str">
            <v>?</v>
          </cell>
          <cell r="R1368" t="str">
            <v>?</v>
          </cell>
          <cell r="S1368">
            <v>39</v>
          </cell>
          <cell r="T1368">
            <v>0</v>
          </cell>
          <cell r="U1368">
            <v>2</v>
          </cell>
          <cell r="W1368" t="str">
            <v>No</v>
          </cell>
          <cell r="X1368" t="str">
            <v>Yes</v>
          </cell>
          <cell r="Y1368" t="str">
            <v>Yes</v>
          </cell>
          <cell r="Z1368">
            <v>60</v>
          </cell>
          <cell r="AA1368" t="str">
            <v>Yes</v>
          </cell>
          <cell r="AB1368">
            <v>0.2</v>
          </cell>
          <cell r="AC1368">
            <v>0.74</v>
          </cell>
          <cell r="AD1368">
            <v>52.7</v>
          </cell>
          <cell r="AE1368">
            <v>0.50876903699999998</v>
          </cell>
          <cell r="AF1368">
            <v>0.521992609</v>
          </cell>
        </row>
        <row r="1369">
          <cell r="C1369" t="str">
            <v>South Africa</v>
          </cell>
          <cell r="D1369" t="str">
            <v>Axxess DSL [South Africa]</v>
          </cell>
          <cell r="E1369" t="str">
            <v>ADSL</v>
          </cell>
          <cell r="F1369" t="str">
            <v>Uncapped ADSL (All inclusive)</v>
          </cell>
          <cell r="H1369">
            <v>384</v>
          </cell>
          <cell r="I1369" t="str">
            <v>Kbps</v>
          </cell>
          <cell r="J1369">
            <v>0.38400000000000001</v>
          </cell>
          <cell r="M1369" t="str">
            <v>Unlmited</v>
          </cell>
          <cell r="P1369" t="str">
            <v>ZAR</v>
          </cell>
          <cell r="Q1369" t="str">
            <v>?</v>
          </cell>
          <cell r="R1369">
            <v>599</v>
          </cell>
          <cell r="S1369">
            <v>269</v>
          </cell>
          <cell r="W1369" t="str">
            <v>Yes</v>
          </cell>
          <cell r="X1369" t="str">
            <v>No</v>
          </cell>
          <cell r="Y1369" t="str">
            <v>No</v>
          </cell>
          <cell r="AA1369" t="str">
            <v>Yes</v>
          </cell>
          <cell r="AB1369">
            <v>0.14000000000000001</v>
          </cell>
          <cell r="AC1369">
            <v>10.08</v>
          </cell>
          <cell r="AD1369">
            <v>26.69</v>
          </cell>
          <cell r="AE1369">
            <v>4.9480043406054799</v>
          </cell>
          <cell r="AF1369">
            <v>5.4765971960000002</v>
          </cell>
        </row>
        <row r="1370">
          <cell r="C1370" t="str">
            <v>South Africa</v>
          </cell>
          <cell r="D1370" t="str">
            <v>Axxess DSL [South Africa]</v>
          </cell>
          <cell r="E1370" t="str">
            <v>ADSL</v>
          </cell>
          <cell r="F1370" t="str">
            <v>Uncapped ADSL (All inclusive)</v>
          </cell>
          <cell r="H1370">
            <v>1</v>
          </cell>
          <cell r="I1370" t="str">
            <v>Mbps</v>
          </cell>
          <cell r="J1370">
            <v>1</v>
          </cell>
          <cell r="M1370" t="str">
            <v>Unlmited</v>
          </cell>
          <cell r="P1370" t="str">
            <v>ZAR</v>
          </cell>
          <cell r="Q1370" t="str">
            <v>?</v>
          </cell>
          <cell r="R1370">
            <v>599</v>
          </cell>
          <cell r="S1370">
            <v>299</v>
          </cell>
          <cell r="W1370" t="str">
            <v>Yes</v>
          </cell>
          <cell r="X1370" t="str">
            <v>No</v>
          </cell>
          <cell r="Y1370" t="str">
            <v>No</v>
          </cell>
          <cell r="AA1370" t="str">
            <v>Yes</v>
          </cell>
          <cell r="AB1370">
            <v>0.14000000000000001</v>
          </cell>
          <cell r="AC1370">
            <v>10.08</v>
          </cell>
          <cell r="AD1370">
            <v>29.66</v>
          </cell>
          <cell r="AE1370">
            <v>4.9480043406054799</v>
          </cell>
          <cell r="AF1370">
            <v>5.4765971960000002</v>
          </cell>
        </row>
        <row r="1371">
          <cell r="C1371" t="str">
            <v>South Africa</v>
          </cell>
          <cell r="D1371" t="str">
            <v>Axxess DSL [South Africa]</v>
          </cell>
          <cell r="E1371" t="str">
            <v>ADSL</v>
          </cell>
          <cell r="F1371" t="str">
            <v>Uncapped ADSL (All inclusive)</v>
          </cell>
          <cell r="H1371">
            <v>2</v>
          </cell>
          <cell r="I1371" t="str">
            <v>Mbps</v>
          </cell>
          <cell r="J1371">
            <v>2</v>
          </cell>
          <cell r="M1371" t="str">
            <v>Unlmited</v>
          </cell>
          <cell r="P1371" t="str">
            <v>ZAR</v>
          </cell>
          <cell r="Q1371" t="str">
            <v>?</v>
          </cell>
          <cell r="R1371">
            <v>599</v>
          </cell>
          <cell r="S1371">
            <v>499</v>
          </cell>
          <cell r="W1371" t="str">
            <v>Yes</v>
          </cell>
          <cell r="X1371" t="str">
            <v>No</v>
          </cell>
          <cell r="Y1371" t="str">
            <v>No</v>
          </cell>
          <cell r="AA1371" t="str">
            <v>Yes</v>
          </cell>
          <cell r="AB1371">
            <v>0.14000000000000001</v>
          </cell>
          <cell r="AC1371">
            <v>10.08</v>
          </cell>
          <cell r="AD1371">
            <v>49.5</v>
          </cell>
          <cell r="AE1371">
            <v>4.9480043406054799</v>
          </cell>
          <cell r="AF1371">
            <v>5.4765971960000002</v>
          </cell>
        </row>
        <row r="1372">
          <cell r="C1372" t="str">
            <v>South Africa</v>
          </cell>
          <cell r="D1372" t="str">
            <v>Axxess DSL [South Africa]</v>
          </cell>
          <cell r="E1372" t="str">
            <v>ADSL</v>
          </cell>
          <cell r="F1372" t="str">
            <v>Uncapped ADSL (All inclusive)</v>
          </cell>
          <cell r="H1372">
            <v>4</v>
          </cell>
          <cell r="I1372" t="str">
            <v>Mbps</v>
          </cell>
          <cell r="J1372">
            <v>4</v>
          </cell>
          <cell r="M1372" t="str">
            <v>Unlmited</v>
          </cell>
          <cell r="P1372" t="str">
            <v>ZAR</v>
          </cell>
          <cell r="Q1372" t="str">
            <v>?</v>
          </cell>
          <cell r="R1372">
            <v>599</v>
          </cell>
          <cell r="S1372">
            <v>689</v>
          </cell>
          <cell r="W1372" t="str">
            <v>Yes</v>
          </cell>
          <cell r="X1372" t="str">
            <v>No</v>
          </cell>
          <cell r="Y1372" t="str">
            <v>No</v>
          </cell>
          <cell r="AA1372" t="str">
            <v>Yes</v>
          </cell>
          <cell r="AB1372">
            <v>0.14000000000000001</v>
          </cell>
          <cell r="AC1372">
            <v>10.08</v>
          </cell>
          <cell r="AD1372">
            <v>68.349999999999994</v>
          </cell>
          <cell r="AE1372">
            <v>4.9480043406054799</v>
          </cell>
          <cell r="AF1372">
            <v>5.4765971960000002</v>
          </cell>
        </row>
        <row r="1373">
          <cell r="C1373" t="str">
            <v>South Africa</v>
          </cell>
          <cell r="D1373" t="str">
            <v>Axxess DSL [South Africa]</v>
          </cell>
          <cell r="E1373" t="str">
            <v>ADSL</v>
          </cell>
          <cell r="F1373" t="str">
            <v>Uncapped ADSL (All inclusive)</v>
          </cell>
          <cell r="H1373">
            <v>10</v>
          </cell>
          <cell r="I1373" t="str">
            <v>Mbps</v>
          </cell>
          <cell r="J1373">
            <v>10</v>
          </cell>
          <cell r="M1373" t="str">
            <v>Unlmited</v>
          </cell>
          <cell r="P1373" t="str">
            <v>ZAR</v>
          </cell>
          <cell r="Q1373" t="str">
            <v>?</v>
          </cell>
          <cell r="R1373">
            <v>599</v>
          </cell>
          <cell r="S1373">
            <v>899</v>
          </cell>
          <cell r="W1373" t="str">
            <v>Yes</v>
          </cell>
          <cell r="X1373" t="str">
            <v>No</v>
          </cell>
          <cell r="Y1373" t="str">
            <v>No</v>
          </cell>
          <cell r="AA1373" t="str">
            <v>Yes</v>
          </cell>
          <cell r="AB1373">
            <v>0.14000000000000001</v>
          </cell>
          <cell r="AC1373">
            <v>10.08</v>
          </cell>
          <cell r="AD1373">
            <v>89.19</v>
          </cell>
          <cell r="AE1373">
            <v>4.9480043406054799</v>
          </cell>
          <cell r="AF1373">
            <v>5.4765971960000002</v>
          </cell>
        </row>
        <row r="1374">
          <cell r="C1374" t="str">
            <v>South Africa</v>
          </cell>
          <cell r="D1374" t="str">
            <v>Axxess DSL [South Africa]</v>
          </cell>
          <cell r="E1374" t="str">
            <v>VDSL</v>
          </cell>
          <cell r="F1374" t="str">
            <v>Uncapped ADSL (All inclusive)</v>
          </cell>
          <cell r="H1374">
            <v>20</v>
          </cell>
          <cell r="I1374" t="str">
            <v>Mbps</v>
          </cell>
          <cell r="J1374">
            <v>20</v>
          </cell>
          <cell r="M1374" t="str">
            <v>Unlmited</v>
          </cell>
          <cell r="P1374" t="str">
            <v>ZAR</v>
          </cell>
          <cell r="Q1374" t="str">
            <v>?</v>
          </cell>
          <cell r="R1374">
            <v>999</v>
          </cell>
          <cell r="S1374">
            <v>1399</v>
          </cell>
          <cell r="W1374" t="str">
            <v>Yes</v>
          </cell>
          <cell r="X1374" t="str">
            <v>No</v>
          </cell>
          <cell r="Y1374" t="str">
            <v>No</v>
          </cell>
          <cell r="AA1374" t="str">
            <v>Yes</v>
          </cell>
          <cell r="AB1374">
            <v>0.14000000000000001</v>
          </cell>
          <cell r="AC1374">
            <v>10.08</v>
          </cell>
          <cell r="AD1374">
            <v>138.79</v>
          </cell>
          <cell r="AE1374">
            <v>4.9480043406054799</v>
          </cell>
          <cell r="AF1374">
            <v>5.4765971960000002</v>
          </cell>
        </row>
        <row r="1375">
          <cell r="C1375" t="str">
            <v>South Africa</v>
          </cell>
          <cell r="D1375" t="str">
            <v>Axxess DSL [South Africa]</v>
          </cell>
          <cell r="E1375" t="str">
            <v>VDSL</v>
          </cell>
          <cell r="F1375" t="str">
            <v>Uncapped ADSL (All inclusive)</v>
          </cell>
          <cell r="H1375">
            <v>40</v>
          </cell>
          <cell r="I1375" t="str">
            <v>Mbps</v>
          </cell>
          <cell r="J1375">
            <v>40</v>
          </cell>
          <cell r="M1375" t="str">
            <v>Unlmited</v>
          </cell>
          <cell r="P1375" t="str">
            <v>ZAR</v>
          </cell>
          <cell r="Q1375" t="str">
            <v>?</v>
          </cell>
          <cell r="R1375">
            <v>999</v>
          </cell>
          <cell r="S1375">
            <v>1999</v>
          </cell>
          <cell r="W1375" t="str">
            <v>Yes</v>
          </cell>
          <cell r="X1375" t="str">
            <v>No</v>
          </cell>
          <cell r="Y1375" t="str">
            <v>No</v>
          </cell>
          <cell r="AA1375" t="str">
            <v>Yes</v>
          </cell>
          <cell r="AB1375">
            <v>0.14000000000000001</v>
          </cell>
          <cell r="AC1375">
            <v>10.08</v>
          </cell>
          <cell r="AD1375">
            <v>198.31</v>
          </cell>
          <cell r="AE1375">
            <v>4.9480043406054799</v>
          </cell>
          <cell r="AF1375">
            <v>5.4765971960000002</v>
          </cell>
        </row>
        <row r="1376">
          <cell r="C1376" t="str">
            <v>South Africa</v>
          </cell>
          <cell r="D1376" t="str">
            <v>Axxess DSL [South Africa]</v>
          </cell>
          <cell r="E1376" t="str">
            <v>ADSL</v>
          </cell>
          <cell r="F1376" t="str">
            <v>Capped ADSL (All inclusive)</v>
          </cell>
          <cell r="H1376">
            <v>1</v>
          </cell>
          <cell r="I1376" t="str">
            <v>Mbps</v>
          </cell>
          <cell r="J1376">
            <v>1</v>
          </cell>
          <cell r="M1376">
            <v>10</v>
          </cell>
          <cell r="N1376" t="str">
            <v>GB</v>
          </cell>
          <cell r="O1376">
            <v>10</v>
          </cell>
          <cell r="P1376" t="str">
            <v>ZAR</v>
          </cell>
          <cell r="Q1376" t="str">
            <v>?</v>
          </cell>
          <cell r="R1376">
            <v>599</v>
          </cell>
          <cell r="S1376">
            <v>299</v>
          </cell>
          <cell r="W1376" t="str">
            <v>Yes</v>
          </cell>
          <cell r="X1376" t="str">
            <v>No</v>
          </cell>
          <cell r="Y1376" t="str">
            <v>No</v>
          </cell>
          <cell r="AA1376" t="str">
            <v>Yes</v>
          </cell>
          <cell r="AB1376">
            <v>0.14000000000000001</v>
          </cell>
          <cell r="AC1376">
            <v>10.08</v>
          </cell>
          <cell r="AD1376">
            <v>29.66</v>
          </cell>
          <cell r="AE1376">
            <v>4.9480043406054799</v>
          </cell>
          <cell r="AF1376">
            <v>5.4765971960000002</v>
          </cell>
        </row>
        <row r="1377">
          <cell r="C1377" t="str">
            <v>South Africa</v>
          </cell>
          <cell r="D1377" t="str">
            <v>Axxess DSL [South Africa]</v>
          </cell>
          <cell r="E1377" t="str">
            <v>ADSL</v>
          </cell>
          <cell r="F1377" t="str">
            <v>Capped ADSL (All inclusive)</v>
          </cell>
          <cell r="H1377">
            <v>1</v>
          </cell>
          <cell r="I1377" t="str">
            <v>Mbps</v>
          </cell>
          <cell r="J1377">
            <v>1</v>
          </cell>
          <cell r="M1377">
            <v>30</v>
          </cell>
          <cell r="N1377" t="str">
            <v>GB</v>
          </cell>
          <cell r="O1377">
            <v>30</v>
          </cell>
          <cell r="P1377" t="str">
            <v>ZAR</v>
          </cell>
          <cell r="Q1377" t="str">
            <v>?</v>
          </cell>
          <cell r="R1377">
            <v>599</v>
          </cell>
          <cell r="S1377">
            <v>399</v>
          </cell>
          <cell r="W1377" t="str">
            <v>Yes</v>
          </cell>
          <cell r="X1377" t="str">
            <v>No</v>
          </cell>
          <cell r="Y1377" t="str">
            <v>No</v>
          </cell>
          <cell r="AA1377" t="str">
            <v>Yes</v>
          </cell>
          <cell r="AB1377">
            <v>0.14000000000000001</v>
          </cell>
          <cell r="AC1377">
            <v>10.08</v>
          </cell>
          <cell r="AD1377">
            <v>39.58</v>
          </cell>
          <cell r="AE1377">
            <v>4.9480043406054799</v>
          </cell>
          <cell r="AF1377">
            <v>5.4765971960000002</v>
          </cell>
        </row>
        <row r="1378">
          <cell r="C1378" t="str">
            <v>South Africa</v>
          </cell>
          <cell r="D1378" t="str">
            <v>Axxess DSL [South Africa]</v>
          </cell>
          <cell r="E1378" t="str">
            <v>ADSL</v>
          </cell>
          <cell r="F1378" t="str">
            <v>Capped ADSL (All inclusive)</v>
          </cell>
          <cell r="H1378">
            <v>1</v>
          </cell>
          <cell r="I1378" t="str">
            <v>Mbps</v>
          </cell>
          <cell r="J1378">
            <v>1</v>
          </cell>
          <cell r="M1378">
            <v>50</v>
          </cell>
          <cell r="N1378" t="str">
            <v>GB</v>
          </cell>
          <cell r="O1378">
            <v>50</v>
          </cell>
          <cell r="P1378" t="str">
            <v>ZAR</v>
          </cell>
          <cell r="Q1378" t="str">
            <v>?</v>
          </cell>
          <cell r="R1378">
            <v>599</v>
          </cell>
          <cell r="S1378">
            <v>599</v>
          </cell>
          <cell r="W1378" t="str">
            <v>Yes</v>
          </cell>
          <cell r="X1378" t="str">
            <v>No</v>
          </cell>
          <cell r="Y1378" t="str">
            <v>No</v>
          </cell>
          <cell r="AA1378" t="str">
            <v>Yes</v>
          </cell>
          <cell r="AB1378">
            <v>0.14000000000000001</v>
          </cell>
          <cell r="AC1378">
            <v>10.08</v>
          </cell>
          <cell r="AD1378">
            <v>59.42</v>
          </cell>
          <cell r="AE1378">
            <v>4.9480043406054799</v>
          </cell>
          <cell r="AF1378">
            <v>5.4765971960000002</v>
          </cell>
        </row>
        <row r="1379">
          <cell r="C1379" t="str">
            <v>South Africa</v>
          </cell>
          <cell r="D1379" t="str">
            <v>Axxess DSL [South Africa]</v>
          </cell>
          <cell r="E1379" t="str">
            <v>ADSL</v>
          </cell>
          <cell r="F1379" t="str">
            <v>Capped ADSL (All inclusive)</v>
          </cell>
          <cell r="H1379">
            <v>1</v>
          </cell>
          <cell r="I1379" t="str">
            <v>Mbps</v>
          </cell>
          <cell r="J1379">
            <v>1</v>
          </cell>
          <cell r="M1379">
            <v>100</v>
          </cell>
          <cell r="N1379" t="str">
            <v>GB</v>
          </cell>
          <cell r="O1379">
            <v>100</v>
          </cell>
          <cell r="P1379" t="str">
            <v>ZAR</v>
          </cell>
          <cell r="Q1379" t="str">
            <v>?</v>
          </cell>
          <cell r="R1379">
            <v>599</v>
          </cell>
          <cell r="S1379">
            <v>799</v>
          </cell>
          <cell r="W1379" t="str">
            <v>Yes</v>
          </cell>
          <cell r="X1379" t="str">
            <v>No</v>
          </cell>
          <cell r="Y1379" t="str">
            <v>No</v>
          </cell>
          <cell r="AA1379" t="str">
            <v>Yes</v>
          </cell>
          <cell r="AB1379">
            <v>0.14000000000000001</v>
          </cell>
          <cell r="AC1379">
            <v>10.08</v>
          </cell>
          <cell r="AD1379">
            <v>79.27</v>
          </cell>
          <cell r="AE1379">
            <v>4.9480043406054799</v>
          </cell>
          <cell r="AF1379">
            <v>5.4765971960000002</v>
          </cell>
        </row>
        <row r="1380">
          <cell r="C1380" t="str">
            <v>South Africa</v>
          </cell>
          <cell r="D1380" t="str">
            <v>Axxess DSL [South Africa]</v>
          </cell>
          <cell r="E1380" t="str">
            <v>ADSL</v>
          </cell>
          <cell r="F1380" t="str">
            <v>Capped ADSL (All inclusive)</v>
          </cell>
          <cell r="H1380">
            <v>1</v>
          </cell>
          <cell r="I1380" t="str">
            <v>Mbps</v>
          </cell>
          <cell r="J1380">
            <v>1</v>
          </cell>
          <cell r="M1380">
            <v>150</v>
          </cell>
          <cell r="N1380" t="str">
            <v>GB</v>
          </cell>
          <cell r="O1380">
            <v>150</v>
          </cell>
          <cell r="P1380" t="str">
            <v>ZAR</v>
          </cell>
          <cell r="Q1380" t="str">
            <v>?</v>
          </cell>
          <cell r="R1380">
            <v>599</v>
          </cell>
          <cell r="S1380">
            <v>1099</v>
          </cell>
          <cell r="W1380" t="str">
            <v>Yes</v>
          </cell>
          <cell r="X1380" t="str">
            <v>No</v>
          </cell>
          <cell r="Y1380" t="str">
            <v>No</v>
          </cell>
          <cell r="AA1380" t="str">
            <v>Yes</v>
          </cell>
          <cell r="AB1380">
            <v>0.14000000000000001</v>
          </cell>
          <cell r="AC1380">
            <v>10.08</v>
          </cell>
          <cell r="AD1380">
            <v>109.03</v>
          </cell>
          <cell r="AE1380">
            <v>4.9480043406054799</v>
          </cell>
          <cell r="AF1380">
            <v>5.4765971960000002</v>
          </cell>
        </row>
        <row r="1381">
          <cell r="C1381" t="str">
            <v>South Africa</v>
          </cell>
          <cell r="D1381" t="str">
            <v>Axxess DSL [South Africa]</v>
          </cell>
          <cell r="E1381" t="str">
            <v>ADSL</v>
          </cell>
          <cell r="F1381" t="str">
            <v>Capped ADSL (All inclusive)</v>
          </cell>
          <cell r="H1381">
            <v>1</v>
          </cell>
          <cell r="I1381" t="str">
            <v>Mbps</v>
          </cell>
          <cell r="J1381">
            <v>1</v>
          </cell>
          <cell r="M1381">
            <v>200</v>
          </cell>
          <cell r="N1381" t="str">
            <v>GB</v>
          </cell>
          <cell r="O1381">
            <v>200</v>
          </cell>
          <cell r="P1381" t="str">
            <v>ZAR</v>
          </cell>
          <cell r="Q1381" t="str">
            <v>?</v>
          </cell>
          <cell r="R1381">
            <v>599</v>
          </cell>
          <cell r="S1381">
            <v>1399</v>
          </cell>
          <cell r="W1381" t="str">
            <v>Yes</v>
          </cell>
          <cell r="X1381" t="str">
            <v>No</v>
          </cell>
          <cell r="Y1381" t="str">
            <v>No</v>
          </cell>
          <cell r="AA1381" t="str">
            <v>Yes</v>
          </cell>
          <cell r="AB1381">
            <v>0.14000000000000001</v>
          </cell>
          <cell r="AC1381">
            <v>10.08</v>
          </cell>
          <cell r="AD1381">
            <v>138.79</v>
          </cell>
          <cell r="AE1381">
            <v>4.9480043406054799</v>
          </cell>
          <cell r="AF1381">
            <v>5.4765971960000002</v>
          </cell>
        </row>
        <row r="1382">
          <cell r="C1382" t="str">
            <v>South Africa</v>
          </cell>
          <cell r="D1382" t="str">
            <v>Axxess DSL [South Africa]</v>
          </cell>
          <cell r="E1382" t="str">
            <v>VDSL</v>
          </cell>
          <cell r="F1382" t="str">
            <v>Capped ADSL (All inclusive)</v>
          </cell>
          <cell r="H1382">
            <v>20</v>
          </cell>
          <cell r="I1382" t="str">
            <v>Mbps</v>
          </cell>
          <cell r="J1382">
            <v>20</v>
          </cell>
          <cell r="M1382">
            <v>10</v>
          </cell>
          <cell r="N1382" t="str">
            <v>GB</v>
          </cell>
          <cell r="O1382">
            <v>10</v>
          </cell>
          <cell r="P1382" t="str">
            <v>ZAR</v>
          </cell>
          <cell r="Q1382" t="str">
            <v>?</v>
          </cell>
          <cell r="R1382">
            <v>999</v>
          </cell>
          <cell r="S1382">
            <v>649</v>
          </cell>
          <cell r="W1382" t="str">
            <v>Yes</v>
          </cell>
          <cell r="X1382" t="str">
            <v>No</v>
          </cell>
          <cell r="Y1382" t="str">
            <v>No</v>
          </cell>
          <cell r="AA1382" t="str">
            <v>Yes</v>
          </cell>
          <cell r="AB1382">
            <v>0.14000000000000001</v>
          </cell>
          <cell r="AC1382">
            <v>10.08</v>
          </cell>
          <cell r="AD1382">
            <v>64.38</v>
          </cell>
          <cell r="AE1382">
            <v>4.9480043406054799</v>
          </cell>
          <cell r="AF1382">
            <v>5.4765971960000002</v>
          </cell>
        </row>
        <row r="1383">
          <cell r="C1383" t="str">
            <v>South Africa</v>
          </cell>
          <cell r="D1383" t="str">
            <v>Axxess DSL [South Africa]</v>
          </cell>
          <cell r="E1383" t="str">
            <v>VDSL</v>
          </cell>
          <cell r="F1383" t="str">
            <v>Capped ADSL (All inclusive)</v>
          </cell>
          <cell r="H1383">
            <v>20</v>
          </cell>
          <cell r="I1383" t="str">
            <v>Mbps</v>
          </cell>
          <cell r="J1383">
            <v>20</v>
          </cell>
          <cell r="M1383">
            <v>30</v>
          </cell>
          <cell r="N1383" t="str">
            <v>GB</v>
          </cell>
          <cell r="O1383">
            <v>30</v>
          </cell>
          <cell r="P1383" t="str">
            <v>ZAR</v>
          </cell>
          <cell r="Q1383" t="str">
            <v>?</v>
          </cell>
          <cell r="R1383">
            <v>999</v>
          </cell>
          <cell r="S1383">
            <v>749</v>
          </cell>
          <cell r="W1383" t="str">
            <v>Yes</v>
          </cell>
          <cell r="X1383" t="str">
            <v>No</v>
          </cell>
          <cell r="Y1383" t="str">
            <v>No</v>
          </cell>
          <cell r="AA1383" t="str">
            <v>Yes</v>
          </cell>
          <cell r="AB1383">
            <v>0.14000000000000001</v>
          </cell>
          <cell r="AC1383">
            <v>10.08</v>
          </cell>
          <cell r="AD1383">
            <v>74.31</v>
          </cell>
          <cell r="AE1383">
            <v>4.9480043406054799</v>
          </cell>
          <cell r="AF1383">
            <v>5.4765971960000002</v>
          </cell>
        </row>
        <row r="1384">
          <cell r="C1384" t="str">
            <v>South Africa</v>
          </cell>
          <cell r="D1384" t="str">
            <v>Axxess DSL [South Africa]</v>
          </cell>
          <cell r="E1384" t="str">
            <v>VDSL</v>
          </cell>
          <cell r="F1384" t="str">
            <v>Capped ADSL (All inclusive)</v>
          </cell>
          <cell r="H1384">
            <v>20</v>
          </cell>
          <cell r="I1384" t="str">
            <v>Mbps</v>
          </cell>
          <cell r="J1384">
            <v>20</v>
          </cell>
          <cell r="M1384">
            <v>50</v>
          </cell>
          <cell r="N1384" t="str">
            <v>GB</v>
          </cell>
          <cell r="O1384">
            <v>50</v>
          </cell>
          <cell r="P1384" t="str">
            <v>ZAR</v>
          </cell>
          <cell r="Q1384" t="str">
            <v>?</v>
          </cell>
          <cell r="R1384">
            <v>999</v>
          </cell>
          <cell r="S1384">
            <v>849</v>
          </cell>
          <cell r="W1384" t="str">
            <v>Yes</v>
          </cell>
          <cell r="X1384" t="str">
            <v>No</v>
          </cell>
          <cell r="Y1384" t="str">
            <v>No</v>
          </cell>
          <cell r="AA1384" t="str">
            <v>Yes</v>
          </cell>
          <cell r="AB1384">
            <v>0.14000000000000001</v>
          </cell>
          <cell r="AC1384">
            <v>10.08</v>
          </cell>
          <cell r="AD1384">
            <v>84.23</v>
          </cell>
          <cell r="AE1384">
            <v>4.9480043406054799</v>
          </cell>
          <cell r="AF1384">
            <v>5.4765971960000002</v>
          </cell>
        </row>
        <row r="1385">
          <cell r="C1385" t="str">
            <v>South Africa</v>
          </cell>
          <cell r="D1385" t="str">
            <v>Axxess DSL [South Africa]</v>
          </cell>
          <cell r="E1385" t="str">
            <v>VDSL</v>
          </cell>
          <cell r="F1385" t="str">
            <v>Capped ADSL (All inclusive)</v>
          </cell>
          <cell r="H1385">
            <v>20</v>
          </cell>
          <cell r="I1385" t="str">
            <v>Mbps</v>
          </cell>
          <cell r="J1385">
            <v>20</v>
          </cell>
          <cell r="M1385">
            <v>100</v>
          </cell>
          <cell r="N1385" t="str">
            <v>GB</v>
          </cell>
          <cell r="O1385">
            <v>100</v>
          </cell>
          <cell r="P1385" t="str">
            <v>ZAR</v>
          </cell>
          <cell r="Q1385" t="str">
            <v>?</v>
          </cell>
          <cell r="R1385">
            <v>999</v>
          </cell>
          <cell r="S1385">
            <v>1099</v>
          </cell>
          <cell r="W1385" t="str">
            <v>Yes</v>
          </cell>
          <cell r="X1385" t="str">
            <v>No</v>
          </cell>
          <cell r="Y1385" t="str">
            <v>No</v>
          </cell>
          <cell r="AA1385" t="str">
            <v>Yes</v>
          </cell>
          <cell r="AB1385">
            <v>0.14000000000000001</v>
          </cell>
          <cell r="AC1385">
            <v>10.08</v>
          </cell>
          <cell r="AD1385">
            <v>109.03</v>
          </cell>
          <cell r="AE1385">
            <v>4.9480043406054799</v>
          </cell>
          <cell r="AF1385">
            <v>5.4765971960000002</v>
          </cell>
        </row>
        <row r="1386">
          <cell r="C1386" t="str">
            <v>South Africa</v>
          </cell>
          <cell r="D1386" t="str">
            <v>Axxess DSL [South Africa]</v>
          </cell>
          <cell r="E1386" t="str">
            <v>VDSL</v>
          </cell>
          <cell r="F1386" t="str">
            <v>Capped ADSL (All inclusive)</v>
          </cell>
          <cell r="H1386">
            <v>20</v>
          </cell>
          <cell r="I1386" t="str">
            <v>Mbps</v>
          </cell>
          <cell r="J1386">
            <v>20</v>
          </cell>
          <cell r="M1386">
            <v>150</v>
          </cell>
          <cell r="N1386" t="str">
            <v>GB</v>
          </cell>
          <cell r="O1386">
            <v>150</v>
          </cell>
          <cell r="P1386" t="str">
            <v>ZAR</v>
          </cell>
          <cell r="Q1386" t="str">
            <v>?</v>
          </cell>
          <cell r="R1386">
            <v>999</v>
          </cell>
          <cell r="S1386">
            <v>1359</v>
          </cell>
          <cell r="W1386" t="str">
            <v>Yes</v>
          </cell>
          <cell r="X1386" t="str">
            <v>No</v>
          </cell>
          <cell r="Y1386" t="str">
            <v>No</v>
          </cell>
          <cell r="AA1386" t="str">
            <v>Yes</v>
          </cell>
          <cell r="AB1386">
            <v>0.14000000000000001</v>
          </cell>
          <cell r="AC1386">
            <v>10.08</v>
          </cell>
          <cell r="AD1386">
            <v>134.82</v>
          </cell>
          <cell r="AE1386">
            <v>4.9480043406054799</v>
          </cell>
          <cell r="AF1386">
            <v>5.4765971960000002</v>
          </cell>
        </row>
        <row r="1387">
          <cell r="C1387" t="str">
            <v>South Africa</v>
          </cell>
          <cell r="D1387" t="str">
            <v>Axxess DSL [South Africa]</v>
          </cell>
          <cell r="E1387" t="str">
            <v>VDSL</v>
          </cell>
          <cell r="F1387" t="str">
            <v>Capped ADSL (All inclusive)</v>
          </cell>
          <cell r="H1387">
            <v>20</v>
          </cell>
          <cell r="I1387" t="str">
            <v>Mbps</v>
          </cell>
          <cell r="J1387">
            <v>20</v>
          </cell>
          <cell r="M1387">
            <v>200</v>
          </cell>
          <cell r="N1387" t="str">
            <v>GB</v>
          </cell>
          <cell r="O1387">
            <v>200</v>
          </cell>
          <cell r="P1387" t="str">
            <v>ZAR</v>
          </cell>
          <cell r="Q1387" t="str">
            <v>?</v>
          </cell>
          <cell r="R1387">
            <v>999</v>
          </cell>
          <cell r="S1387">
            <v>1699</v>
          </cell>
          <cell r="W1387" t="str">
            <v>Yes</v>
          </cell>
          <cell r="X1387" t="str">
            <v>No</v>
          </cell>
          <cell r="Y1387" t="str">
            <v>No</v>
          </cell>
          <cell r="AA1387" t="str">
            <v>Yes</v>
          </cell>
          <cell r="AB1387">
            <v>0.14000000000000001</v>
          </cell>
          <cell r="AC1387">
            <v>10.08</v>
          </cell>
          <cell r="AD1387">
            <v>168.55</v>
          </cell>
          <cell r="AE1387">
            <v>4.9480043406054799</v>
          </cell>
          <cell r="AF1387">
            <v>5.4765971960000002</v>
          </cell>
        </row>
        <row r="1388">
          <cell r="C1388" t="str">
            <v>South Africa</v>
          </cell>
          <cell r="D1388" t="str">
            <v>MWEB [South Africa]</v>
          </cell>
          <cell r="E1388" t="str">
            <v>ADSL</v>
          </cell>
          <cell r="F1388" t="str">
            <v>Uncapped ADSL (All inclusive)</v>
          </cell>
          <cell r="G1388" t="str">
            <v>Up to</v>
          </cell>
          <cell r="H1388">
            <v>1</v>
          </cell>
          <cell r="I1388" t="str">
            <v>Mbps</v>
          </cell>
          <cell r="J1388">
            <v>1</v>
          </cell>
          <cell r="K1388">
            <v>256</v>
          </cell>
          <cell r="L1388" t="str">
            <v>Kbps</v>
          </cell>
          <cell r="M1388" t="str">
            <v>Unlmited</v>
          </cell>
          <cell r="P1388" t="str">
            <v>ZAR</v>
          </cell>
          <cell r="Q1388" t="str">
            <v>?</v>
          </cell>
          <cell r="R1388" t="str">
            <v>?</v>
          </cell>
          <cell r="S1388">
            <v>339</v>
          </cell>
          <cell r="W1388" t="str">
            <v>Yes</v>
          </cell>
          <cell r="X1388" t="str">
            <v>No</v>
          </cell>
          <cell r="Y1388" t="str">
            <v>No</v>
          </cell>
          <cell r="AA1388" t="str">
            <v>Yes</v>
          </cell>
          <cell r="AB1388">
            <v>0.14000000000000001</v>
          </cell>
          <cell r="AC1388">
            <v>10.08</v>
          </cell>
          <cell r="AD1388">
            <v>33.630000000000003</v>
          </cell>
          <cell r="AE1388">
            <v>4.9480043406054799</v>
          </cell>
          <cell r="AF1388">
            <v>5.4765971960000002</v>
          </cell>
        </row>
        <row r="1389">
          <cell r="C1389" t="str">
            <v>South Africa</v>
          </cell>
          <cell r="D1389" t="str">
            <v>MWEB [South Africa]</v>
          </cell>
          <cell r="E1389" t="str">
            <v>ADSL</v>
          </cell>
          <cell r="F1389" t="str">
            <v>Uncapped ADSL (All inclusive)</v>
          </cell>
          <cell r="G1389" t="str">
            <v>Up to</v>
          </cell>
          <cell r="H1389">
            <v>2</v>
          </cell>
          <cell r="I1389" t="str">
            <v>Mbps</v>
          </cell>
          <cell r="J1389">
            <v>2</v>
          </cell>
          <cell r="K1389">
            <v>256</v>
          </cell>
          <cell r="L1389" t="str">
            <v>Kbps</v>
          </cell>
          <cell r="M1389" t="str">
            <v>Unlmited</v>
          </cell>
          <cell r="P1389" t="str">
            <v>ZAR</v>
          </cell>
          <cell r="Q1389" t="str">
            <v>?</v>
          </cell>
          <cell r="R1389" t="str">
            <v>?</v>
          </cell>
          <cell r="S1389">
            <v>449</v>
          </cell>
          <cell r="W1389" t="str">
            <v>Yes</v>
          </cell>
          <cell r="X1389" t="str">
            <v>No</v>
          </cell>
          <cell r="Y1389" t="str">
            <v>No</v>
          </cell>
          <cell r="AA1389" t="str">
            <v>Yes</v>
          </cell>
          <cell r="AB1389">
            <v>0.14000000000000001</v>
          </cell>
          <cell r="AC1389">
            <v>10.08</v>
          </cell>
          <cell r="AD1389">
            <v>44.54</v>
          </cell>
          <cell r="AE1389">
            <v>4.9480043406054799</v>
          </cell>
          <cell r="AF1389">
            <v>5.4765971960000002</v>
          </cell>
        </row>
        <row r="1390">
          <cell r="C1390" t="str">
            <v>South Africa</v>
          </cell>
          <cell r="D1390" t="str">
            <v>MWEB [South Africa]</v>
          </cell>
          <cell r="E1390" t="str">
            <v>ADSL</v>
          </cell>
          <cell r="F1390" t="str">
            <v>Uncapped ADSL (All inclusive)</v>
          </cell>
          <cell r="G1390" t="str">
            <v>Up to</v>
          </cell>
          <cell r="H1390">
            <v>4</v>
          </cell>
          <cell r="I1390" t="str">
            <v>Mbps</v>
          </cell>
          <cell r="J1390">
            <v>4</v>
          </cell>
          <cell r="K1390">
            <v>512</v>
          </cell>
          <cell r="L1390" t="str">
            <v>Kbps</v>
          </cell>
          <cell r="M1390" t="str">
            <v>Unlmited</v>
          </cell>
          <cell r="P1390" t="str">
            <v>ZAR</v>
          </cell>
          <cell r="Q1390" t="str">
            <v>?</v>
          </cell>
          <cell r="R1390" t="str">
            <v>?</v>
          </cell>
          <cell r="S1390">
            <v>689</v>
          </cell>
          <cell r="W1390" t="str">
            <v>Yes</v>
          </cell>
          <cell r="X1390" t="str">
            <v>No</v>
          </cell>
          <cell r="Y1390" t="str">
            <v>No</v>
          </cell>
          <cell r="AA1390" t="str">
            <v>Yes</v>
          </cell>
          <cell r="AB1390">
            <v>0.14000000000000001</v>
          </cell>
          <cell r="AC1390">
            <v>10.08</v>
          </cell>
          <cell r="AD1390">
            <v>68.349999999999994</v>
          </cell>
          <cell r="AE1390">
            <v>4.9480043406054799</v>
          </cell>
          <cell r="AF1390">
            <v>5.4765971960000002</v>
          </cell>
        </row>
        <row r="1391">
          <cell r="C1391" t="str">
            <v>South Africa</v>
          </cell>
          <cell r="D1391" t="str">
            <v>MWEB [South Africa]</v>
          </cell>
          <cell r="E1391" t="str">
            <v>ADSL</v>
          </cell>
          <cell r="F1391" t="str">
            <v>Uncapped ADSL (All inclusive)</v>
          </cell>
          <cell r="G1391" t="str">
            <v>Up to</v>
          </cell>
          <cell r="H1391">
            <v>10</v>
          </cell>
          <cell r="I1391" t="str">
            <v>Mbps</v>
          </cell>
          <cell r="J1391">
            <v>10</v>
          </cell>
          <cell r="K1391">
            <v>1024</v>
          </cell>
          <cell r="L1391" t="str">
            <v>Kbps</v>
          </cell>
          <cell r="M1391" t="str">
            <v>Unlmited</v>
          </cell>
          <cell r="P1391" t="str">
            <v>ZAR</v>
          </cell>
          <cell r="Q1391" t="str">
            <v>?</v>
          </cell>
          <cell r="R1391" t="str">
            <v>?</v>
          </cell>
          <cell r="S1391">
            <v>1109</v>
          </cell>
          <cell r="W1391" t="str">
            <v>Yes</v>
          </cell>
          <cell r="X1391" t="str">
            <v>No</v>
          </cell>
          <cell r="Y1391" t="str">
            <v>No</v>
          </cell>
          <cell r="AA1391" t="str">
            <v>Yes</v>
          </cell>
          <cell r="AB1391">
            <v>0.14000000000000001</v>
          </cell>
          <cell r="AC1391">
            <v>10.08</v>
          </cell>
          <cell r="AD1391">
            <v>110.02</v>
          </cell>
          <cell r="AE1391">
            <v>4.9480043406054799</v>
          </cell>
          <cell r="AF1391">
            <v>5.4765971960000002</v>
          </cell>
        </row>
        <row r="1392">
          <cell r="C1392" t="str">
            <v>South Africa</v>
          </cell>
          <cell r="D1392" t="str">
            <v>MWEB [South Africa]</v>
          </cell>
          <cell r="E1392" t="str">
            <v>ADSL</v>
          </cell>
          <cell r="F1392" t="str">
            <v>Capped ADSL (All inclusive)</v>
          </cell>
          <cell r="G1392" t="str">
            <v>Up to</v>
          </cell>
          <cell r="H1392">
            <v>1</v>
          </cell>
          <cell r="I1392" t="str">
            <v>Mbps</v>
          </cell>
          <cell r="J1392">
            <v>1</v>
          </cell>
          <cell r="M1392">
            <v>1</v>
          </cell>
          <cell r="N1392" t="str">
            <v>GB</v>
          </cell>
          <cell r="O1392">
            <v>1</v>
          </cell>
          <cell r="P1392" t="str">
            <v>ZAR</v>
          </cell>
          <cell r="Q1392" t="str">
            <v>?</v>
          </cell>
          <cell r="R1392" t="str">
            <v>?</v>
          </cell>
          <cell r="S1392">
            <v>159</v>
          </cell>
          <cell r="W1392" t="str">
            <v>Yes</v>
          </cell>
          <cell r="X1392" t="str">
            <v>No</v>
          </cell>
          <cell r="Y1392" t="str">
            <v>No</v>
          </cell>
          <cell r="AA1392" t="str">
            <v>Yes</v>
          </cell>
          <cell r="AB1392">
            <v>0.14000000000000001</v>
          </cell>
          <cell r="AC1392">
            <v>10.08</v>
          </cell>
          <cell r="AD1392">
            <v>15.77</v>
          </cell>
          <cell r="AE1392">
            <v>4.9480043406054799</v>
          </cell>
          <cell r="AF1392">
            <v>5.4765971960000002</v>
          </cell>
        </row>
        <row r="1393">
          <cell r="C1393" t="str">
            <v>South Africa</v>
          </cell>
          <cell r="D1393" t="str">
            <v>MWEB [South Africa]</v>
          </cell>
          <cell r="E1393" t="str">
            <v>ADSL</v>
          </cell>
          <cell r="F1393" t="str">
            <v>Capped ADSL (All inclusive)</v>
          </cell>
          <cell r="G1393" t="str">
            <v>Up to</v>
          </cell>
          <cell r="H1393">
            <v>1</v>
          </cell>
          <cell r="I1393" t="str">
            <v>Mbps</v>
          </cell>
          <cell r="J1393">
            <v>1</v>
          </cell>
          <cell r="M1393">
            <v>2</v>
          </cell>
          <cell r="N1393" t="str">
            <v>GB</v>
          </cell>
          <cell r="O1393">
            <v>2</v>
          </cell>
          <cell r="P1393" t="str">
            <v>ZAR</v>
          </cell>
          <cell r="Q1393" t="str">
            <v>?</v>
          </cell>
          <cell r="R1393" t="str">
            <v>?</v>
          </cell>
          <cell r="S1393">
            <v>209</v>
          </cell>
          <cell r="W1393" t="str">
            <v>Yes</v>
          </cell>
          <cell r="X1393" t="str">
            <v>No</v>
          </cell>
          <cell r="Y1393" t="str">
            <v>No</v>
          </cell>
          <cell r="AA1393" t="str">
            <v>Yes</v>
          </cell>
          <cell r="AB1393">
            <v>0.14000000000000001</v>
          </cell>
          <cell r="AC1393">
            <v>10.08</v>
          </cell>
          <cell r="AD1393">
            <v>20.73</v>
          </cell>
          <cell r="AE1393">
            <v>4.9480043406054799</v>
          </cell>
          <cell r="AF1393">
            <v>5.4765971960000002</v>
          </cell>
        </row>
        <row r="1394">
          <cell r="C1394" t="str">
            <v>South Africa</v>
          </cell>
          <cell r="D1394" t="str">
            <v>MWEB [South Africa]</v>
          </cell>
          <cell r="E1394" t="str">
            <v>ADSL</v>
          </cell>
          <cell r="F1394" t="str">
            <v>Capped ADSL (All inclusive)</v>
          </cell>
          <cell r="G1394" t="str">
            <v>Up to</v>
          </cell>
          <cell r="H1394">
            <v>1</v>
          </cell>
          <cell r="I1394" t="str">
            <v>Mbps</v>
          </cell>
          <cell r="J1394">
            <v>1</v>
          </cell>
          <cell r="M1394">
            <v>5</v>
          </cell>
          <cell r="N1394" t="str">
            <v>GB</v>
          </cell>
          <cell r="O1394">
            <v>5</v>
          </cell>
          <cell r="P1394" t="str">
            <v>ZAR</v>
          </cell>
          <cell r="Q1394" t="str">
            <v>?</v>
          </cell>
          <cell r="R1394" t="str">
            <v>?</v>
          </cell>
          <cell r="S1394">
            <v>219</v>
          </cell>
          <cell r="W1394" t="str">
            <v>Yes</v>
          </cell>
          <cell r="X1394" t="str">
            <v>No</v>
          </cell>
          <cell r="Y1394" t="str">
            <v>No</v>
          </cell>
          <cell r="AA1394" t="str">
            <v>Yes</v>
          </cell>
          <cell r="AB1394">
            <v>0.14000000000000001</v>
          </cell>
          <cell r="AC1394">
            <v>10.08</v>
          </cell>
          <cell r="AD1394">
            <v>21.73</v>
          </cell>
          <cell r="AE1394">
            <v>4.9480043406054799</v>
          </cell>
          <cell r="AF1394">
            <v>5.4765971960000002</v>
          </cell>
        </row>
        <row r="1395">
          <cell r="C1395" t="str">
            <v>South Africa</v>
          </cell>
          <cell r="D1395" t="str">
            <v>MWEB [South Africa]</v>
          </cell>
          <cell r="E1395" t="str">
            <v>ADSL</v>
          </cell>
          <cell r="F1395" t="str">
            <v>Capped ADSL (All inclusive)</v>
          </cell>
          <cell r="G1395" t="str">
            <v>Up to</v>
          </cell>
          <cell r="H1395">
            <v>2</v>
          </cell>
          <cell r="I1395" t="str">
            <v>Mbps</v>
          </cell>
          <cell r="J1395">
            <v>2</v>
          </cell>
          <cell r="M1395">
            <v>8</v>
          </cell>
          <cell r="N1395" t="str">
            <v>GB</v>
          </cell>
          <cell r="O1395">
            <v>8</v>
          </cell>
          <cell r="P1395" t="str">
            <v>ZAR</v>
          </cell>
          <cell r="Q1395" t="str">
            <v>?</v>
          </cell>
          <cell r="R1395" t="str">
            <v>?</v>
          </cell>
          <cell r="S1395">
            <v>389</v>
          </cell>
          <cell r="W1395" t="str">
            <v>Yes</v>
          </cell>
          <cell r="X1395" t="str">
            <v>No</v>
          </cell>
          <cell r="Y1395" t="str">
            <v>No</v>
          </cell>
          <cell r="AA1395" t="str">
            <v>Yes</v>
          </cell>
          <cell r="AB1395">
            <v>0.14000000000000001</v>
          </cell>
          <cell r="AC1395">
            <v>10.08</v>
          </cell>
          <cell r="AD1395">
            <v>38.590000000000003</v>
          </cell>
          <cell r="AE1395">
            <v>4.9480043406054799</v>
          </cell>
          <cell r="AF1395">
            <v>5.4765971960000002</v>
          </cell>
        </row>
        <row r="1396">
          <cell r="C1396" t="str">
            <v>South Africa</v>
          </cell>
          <cell r="D1396" t="str">
            <v>MWEB [South Africa]</v>
          </cell>
          <cell r="E1396" t="str">
            <v>ADSL</v>
          </cell>
          <cell r="F1396" t="str">
            <v>Capped ADSL (All inclusive)</v>
          </cell>
          <cell r="G1396" t="str">
            <v>Up to</v>
          </cell>
          <cell r="H1396">
            <v>4</v>
          </cell>
          <cell r="I1396" t="str">
            <v>Mbps</v>
          </cell>
          <cell r="J1396">
            <v>4</v>
          </cell>
          <cell r="M1396">
            <v>15</v>
          </cell>
          <cell r="N1396" t="str">
            <v>GB</v>
          </cell>
          <cell r="O1396">
            <v>15</v>
          </cell>
          <cell r="P1396" t="str">
            <v>ZAR</v>
          </cell>
          <cell r="Q1396" t="str">
            <v>?</v>
          </cell>
          <cell r="R1396" t="str">
            <v>?</v>
          </cell>
          <cell r="S1396">
            <v>549</v>
          </cell>
          <cell r="W1396" t="str">
            <v>Yes</v>
          </cell>
          <cell r="X1396" t="str">
            <v>No</v>
          </cell>
          <cell r="Y1396" t="str">
            <v>No</v>
          </cell>
          <cell r="AA1396" t="str">
            <v>Yes</v>
          </cell>
          <cell r="AB1396">
            <v>0.14000000000000001</v>
          </cell>
          <cell r="AC1396">
            <v>10.08</v>
          </cell>
          <cell r="AD1396">
            <v>54.46</v>
          </cell>
          <cell r="AE1396">
            <v>4.9480043406054799</v>
          </cell>
          <cell r="AF1396">
            <v>5.4765971960000002</v>
          </cell>
        </row>
        <row r="1397">
          <cell r="C1397" t="str">
            <v>South Africa</v>
          </cell>
          <cell r="D1397" t="str">
            <v>MWEB [South Africa]</v>
          </cell>
          <cell r="E1397" t="str">
            <v>VDSL</v>
          </cell>
          <cell r="F1397" t="str">
            <v>VDSL</v>
          </cell>
          <cell r="G1397" t="str">
            <v>Up to</v>
          </cell>
          <cell r="H1397">
            <v>20</v>
          </cell>
          <cell r="I1397" t="str">
            <v>Mbps</v>
          </cell>
          <cell r="J1397">
            <v>20</v>
          </cell>
          <cell r="K1397">
            <v>1</v>
          </cell>
          <cell r="L1397" t="str">
            <v>Mbps</v>
          </cell>
          <cell r="P1397" t="str">
            <v>ZAR</v>
          </cell>
          <cell r="Q1397" t="str">
            <v>?</v>
          </cell>
          <cell r="R1397" t="str">
            <v>?</v>
          </cell>
          <cell r="S1397">
            <v>1959</v>
          </cell>
          <cell r="W1397" t="str">
            <v>Yes</v>
          </cell>
          <cell r="X1397" t="str">
            <v>No</v>
          </cell>
          <cell r="Y1397" t="str">
            <v>No</v>
          </cell>
          <cell r="AA1397" t="str">
            <v>Yes</v>
          </cell>
          <cell r="AB1397">
            <v>0.14000000000000001</v>
          </cell>
          <cell r="AC1397">
            <v>10.08</v>
          </cell>
          <cell r="AD1397">
            <v>194.35</v>
          </cell>
          <cell r="AE1397">
            <v>4.9480043406054799</v>
          </cell>
          <cell r="AF1397">
            <v>5.4765971960000002</v>
          </cell>
        </row>
        <row r="1398">
          <cell r="C1398" t="str">
            <v>South Africa</v>
          </cell>
          <cell r="D1398" t="str">
            <v>MWEB [South Africa]</v>
          </cell>
          <cell r="E1398" t="str">
            <v>VDSL</v>
          </cell>
          <cell r="F1398" t="str">
            <v>VDSL</v>
          </cell>
          <cell r="G1398" t="str">
            <v>Up to</v>
          </cell>
          <cell r="H1398">
            <v>40</v>
          </cell>
          <cell r="I1398" t="str">
            <v>Mbps</v>
          </cell>
          <cell r="J1398">
            <v>40</v>
          </cell>
          <cell r="K1398">
            <v>1</v>
          </cell>
          <cell r="L1398" t="str">
            <v>Mbps</v>
          </cell>
          <cell r="P1398" t="str">
            <v>ZAR</v>
          </cell>
          <cell r="Q1398" t="str">
            <v>?</v>
          </cell>
          <cell r="R1398" t="str">
            <v>?</v>
          </cell>
          <cell r="S1398">
            <v>2939</v>
          </cell>
          <cell r="W1398" t="str">
            <v>Yes</v>
          </cell>
          <cell r="X1398" t="str">
            <v>No</v>
          </cell>
          <cell r="Y1398" t="str">
            <v>No</v>
          </cell>
          <cell r="AA1398" t="str">
            <v>Yes</v>
          </cell>
          <cell r="AB1398">
            <v>0.14000000000000001</v>
          </cell>
          <cell r="AC1398">
            <v>10.08</v>
          </cell>
          <cell r="AD1398">
            <v>291.57</v>
          </cell>
          <cell r="AE1398">
            <v>4.9480043406054799</v>
          </cell>
          <cell r="AF1398">
            <v>5.4765971960000002</v>
          </cell>
        </row>
        <row r="1399">
          <cell r="C1399" t="str">
            <v>South Africa</v>
          </cell>
          <cell r="D1399" t="str">
            <v>Telkom Internet [South Africa]</v>
          </cell>
          <cell r="E1399" t="str">
            <v>ADSL</v>
          </cell>
          <cell r="F1399" t="str">
            <v>do Basic</v>
          </cell>
          <cell r="G1399" t="str">
            <v>Up to</v>
          </cell>
          <cell r="H1399">
            <v>1</v>
          </cell>
          <cell r="I1399" t="str">
            <v>Mbps</v>
          </cell>
          <cell r="J1399">
            <v>1</v>
          </cell>
          <cell r="M1399">
            <v>10</v>
          </cell>
          <cell r="N1399" t="str">
            <v>GB</v>
          </cell>
          <cell r="O1399">
            <v>10</v>
          </cell>
          <cell r="P1399" t="str">
            <v>ZAR</v>
          </cell>
          <cell r="Q1399" t="str">
            <v>?</v>
          </cell>
          <cell r="R1399">
            <v>799</v>
          </cell>
          <cell r="S1399">
            <v>219</v>
          </cell>
          <cell r="W1399" t="str">
            <v>Yes</v>
          </cell>
          <cell r="X1399" t="str">
            <v>No</v>
          </cell>
          <cell r="Y1399" t="str">
            <v>No</v>
          </cell>
          <cell r="AA1399" t="str">
            <v>Yes</v>
          </cell>
          <cell r="AB1399">
            <v>0.14000000000000001</v>
          </cell>
          <cell r="AC1399">
            <v>10.08</v>
          </cell>
          <cell r="AD1399">
            <v>21.73</v>
          </cell>
          <cell r="AE1399">
            <v>4.9480043406054799</v>
          </cell>
          <cell r="AF1399">
            <v>5.4765971960000002</v>
          </cell>
        </row>
        <row r="1400">
          <cell r="C1400" t="str">
            <v>South Africa</v>
          </cell>
          <cell r="D1400" t="str">
            <v>Telkom Internet [South Africa]</v>
          </cell>
          <cell r="E1400" t="str">
            <v>ADSL</v>
          </cell>
          <cell r="F1400" t="str">
            <v>do Advanced</v>
          </cell>
          <cell r="G1400" t="str">
            <v>Up to</v>
          </cell>
          <cell r="H1400">
            <v>2</v>
          </cell>
          <cell r="I1400" t="str">
            <v>Mbps</v>
          </cell>
          <cell r="J1400">
            <v>2</v>
          </cell>
          <cell r="M1400">
            <v>20</v>
          </cell>
          <cell r="N1400" t="str">
            <v>GB</v>
          </cell>
          <cell r="O1400">
            <v>20</v>
          </cell>
          <cell r="P1400" t="str">
            <v>ZAR</v>
          </cell>
          <cell r="Q1400" t="str">
            <v>?</v>
          </cell>
          <cell r="R1400">
            <v>799</v>
          </cell>
          <cell r="S1400">
            <v>395</v>
          </cell>
          <cell r="W1400" t="str">
            <v>Yes</v>
          </cell>
          <cell r="X1400" t="str">
            <v>No</v>
          </cell>
          <cell r="Y1400" t="str">
            <v>No</v>
          </cell>
          <cell r="AA1400" t="str">
            <v>Yes</v>
          </cell>
          <cell r="AB1400">
            <v>0.14000000000000001</v>
          </cell>
          <cell r="AC1400">
            <v>10.08</v>
          </cell>
          <cell r="AD1400">
            <v>39.19</v>
          </cell>
          <cell r="AE1400">
            <v>4.9480043406054799</v>
          </cell>
          <cell r="AF1400">
            <v>5.4765971960000002</v>
          </cell>
        </row>
        <row r="1401">
          <cell r="C1401" t="str">
            <v>South Africa</v>
          </cell>
          <cell r="D1401" t="str">
            <v>Telkom Internet [South Africa]</v>
          </cell>
          <cell r="E1401" t="str">
            <v>ADSL</v>
          </cell>
          <cell r="F1401" t="str">
            <v>do Premium</v>
          </cell>
          <cell r="G1401" t="str">
            <v>Up to</v>
          </cell>
          <cell r="H1401">
            <v>10</v>
          </cell>
          <cell r="I1401" t="str">
            <v>Mbps</v>
          </cell>
          <cell r="J1401">
            <v>10</v>
          </cell>
          <cell r="M1401">
            <v>40</v>
          </cell>
          <cell r="N1401" t="str">
            <v>GB</v>
          </cell>
          <cell r="O1401">
            <v>40</v>
          </cell>
          <cell r="P1401" t="str">
            <v>ZAR</v>
          </cell>
          <cell r="Q1401" t="str">
            <v>?</v>
          </cell>
          <cell r="R1401">
            <v>799</v>
          </cell>
          <cell r="S1401">
            <v>554</v>
          </cell>
          <cell r="W1401" t="str">
            <v>Yes</v>
          </cell>
          <cell r="X1401" t="str">
            <v>No</v>
          </cell>
          <cell r="Y1401" t="str">
            <v>No</v>
          </cell>
          <cell r="AA1401" t="str">
            <v>Yes</v>
          </cell>
          <cell r="AB1401">
            <v>0.14000000000000001</v>
          </cell>
          <cell r="AC1401">
            <v>10.08</v>
          </cell>
          <cell r="AD1401">
            <v>54.96</v>
          </cell>
          <cell r="AE1401">
            <v>4.9480043406054799</v>
          </cell>
          <cell r="AF1401">
            <v>5.4765971960000002</v>
          </cell>
        </row>
        <row r="1402">
          <cell r="C1402" t="str">
            <v>South Africa</v>
          </cell>
          <cell r="D1402" t="str">
            <v>Telkom Internet [South Africa]</v>
          </cell>
          <cell r="E1402" t="str">
            <v>ADSL</v>
          </cell>
          <cell r="F1402" t="str">
            <v>do Premium Plus</v>
          </cell>
          <cell r="G1402" t="str">
            <v>Up to</v>
          </cell>
          <cell r="H1402">
            <v>10</v>
          </cell>
          <cell r="I1402" t="str">
            <v>Mbps</v>
          </cell>
          <cell r="J1402">
            <v>10</v>
          </cell>
          <cell r="M1402">
            <v>60</v>
          </cell>
          <cell r="N1402" t="str">
            <v>GB</v>
          </cell>
          <cell r="O1402">
            <v>60</v>
          </cell>
          <cell r="P1402" t="str">
            <v>ZAR</v>
          </cell>
          <cell r="Q1402" t="str">
            <v>?</v>
          </cell>
          <cell r="R1402">
            <v>799</v>
          </cell>
          <cell r="S1402">
            <v>639</v>
          </cell>
          <cell r="W1402" t="str">
            <v>Yes</v>
          </cell>
          <cell r="X1402" t="str">
            <v>No</v>
          </cell>
          <cell r="Y1402" t="str">
            <v>No</v>
          </cell>
          <cell r="AA1402" t="str">
            <v>Yes</v>
          </cell>
          <cell r="AB1402">
            <v>0.14000000000000001</v>
          </cell>
          <cell r="AC1402">
            <v>10.08</v>
          </cell>
          <cell r="AD1402">
            <v>63.39</v>
          </cell>
          <cell r="AE1402">
            <v>4.9480043406054799</v>
          </cell>
          <cell r="AF1402">
            <v>5.4765971960000002</v>
          </cell>
        </row>
        <row r="1403">
          <cell r="C1403" t="str">
            <v>South Africa</v>
          </cell>
          <cell r="D1403" t="str">
            <v>Telkom Internet [South Africa]</v>
          </cell>
          <cell r="E1403" t="str">
            <v>ADSL</v>
          </cell>
          <cell r="F1403" t="str">
            <v>do Elite</v>
          </cell>
          <cell r="G1403" t="str">
            <v>Up to</v>
          </cell>
          <cell r="H1403">
            <v>20</v>
          </cell>
          <cell r="I1403" t="str">
            <v>Mbps</v>
          </cell>
          <cell r="J1403">
            <v>20</v>
          </cell>
          <cell r="M1403">
            <v>30</v>
          </cell>
          <cell r="N1403" t="str">
            <v>GB</v>
          </cell>
          <cell r="O1403">
            <v>30</v>
          </cell>
          <cell r="P1403" t="str">
            <v>ZAR</v>
          </cell>
          <cell r="Q1403" t="str">
            <v>?</v>
          </cell>
          <cell r="R1403">
            <v>799</v>
          </cell>
          <cell r="S1403">
            <v>727</v>
          </cell>
          <cell r="W1403" t="str">
            <v>Yes</v>
          </cell>
          <cell r="X1403" t="str">
            <v>No</v>
          </cell>
          <cell r="Y1403" t="str">
            <v>No</v>
          </cell>
          <cell r="AA1403" t="str">
            <v>Yes</v>
          </cell>
          <cell r="AB1403">
            <v>0.14000000000000001</v>
          </cell>
          <cell r="AC1403">
            <v>10.08</v>
          </cell>
          <cell r="AD1403">
            <v>72.12</v>
          </cell>
          <cell r="AE1403">
            <v>4.9480043406054799</v>
          </cell>
          <cell r="AF1403">
            <v>5.4765971960000002</v>
          </cell>
        </row>
        <row r="1404">
          <cell r="C1404" t="str">
            <v>South Africa</v>
          </cell>
          <cell r="D1404" t="str">
            <v>Telkom Internet [South Africa]</v>
          </cell>
          <cell r="E1404" t="str">
            <v>VDSL</v>
          </cell>
          <cell r="F1404" t="str">
            <v>do Elite Plus</v>
          </cell>
          <cell r="G1404" t="str">
            <v>Up to</v>
          </cell>
          <cell r="H1404">
            <v>40</v>
          </cell>
          <cell r="I1404" t="str">
            <v>Mbps</v>
          </cell>
          <cell r="J1404">
            <v>40</v>
          </cell>
          <cell r="M1404">
            <v>100</v>
          </cell>
          <cell r="N1404" t="str">
            <v>GB</v>
          </cell>
          <cell r="O1404">
            <v>100</v>
          </cell>
          <cell r="P1404" t="str">
            <v>ZAR</v>
          </cell>
          <cell r="Q1404" t="str">
            <v>?</v>
          </cell>
          <cell r="R1404">
            <v>1249</v>
          </cell>
          <cell r="S1404">
            <v>1099</v>
          </cell>
          <cell r="W1404" t="str">
            <v>Yes</v>
          </cell>
          <cell r="X1404" t="str">
            <v>No</v>
          </cell>
          <cell r="Y1404" t="str">
            <v>No</v>
          </cell>
          <cell r="AA1404" t="str">
            <v>Yes</v>
          </cell>
          <cell r="AB1404">
            <v>0.14000000000000001</v>
          </cell>
          <cell r="AC1404">
            <v>10.08</v>
          </cell>
          <cell r="AD1404">
            <v>109.03</v>
          </cell>
          <cell r="AE1404">
            <v>4.9480043406054799</v>
          </cell>
          <cell r="AF1404">
            <v>5.4765971960000002</v>
          </cell>
        </row>
        <row r="1405">
          <cell r="C1405" t="str">
            <v>South Africa</v>
          </cell>
          <cell r="D1405" t="str">
            <v>Telkom Internet [South Africa]</v>
          </cell>
          <cell r="E1405" t="str">
            <v>ADSL</v>
          </cell>
          <cell r="F1405" t="str">
            <v>doUncapped Basic</v>
          </cell>
          <cell r="G1405" t="str">
            <v>Up to</v>
          </cell>
          <cell r="H1405">
            <v>1</v>
          </cell>
          <cell r="I1405" t="str">
            <v>Mbps</v>
          </cell>
          <cell r="J1405">
            <v>1</v>
          </cell>
          <cell r="M1405" t="str">
            <v>Unlimited</v>
          </cell>
          <cell r="P1405" t="str">
            <v>ZAR</v>
          </cell>
          <cell r="Q1405" t="str">
            <v>?</v>
          </cell>
          <cell r="R1405">
            <v>799</v>
          </cell>
          <cell r="S1405">
            <v>329</v>
          </cell>
          <cell r="W1405" t="str">
            <v>Yes</v>
          </cell>
          <cell r="X1405" t="str">
            <v>No</v>
          </cell>
          <cell r="Y1405" t="str">
            <v>No</v>
          </cell>
          <cell r="AA1405" t="str">
            <v>Yes</v>
          </cell>
          <cell r="AB1405">
            <v>0.14000000000000001</v>
          </cell>
          <cell r="AC1405">
            <v>10.08</v>
          </cell>
          <cell r="AD1405">
            <v>32.64</v>
          </cell>
          <cell r="AE1405">
            <v>4.9480043406054799</v>
          </cell>
          <cell r="AF1405">
            <v>5.4765971960000002</v>
          </cell>
        </row>
        <row r="1406">
          <cell r="C1406" t="str">
            <v>South Africa</v>
          </cell>
          <cell r="D1406" t="str">
            <v>Telkom Internet [South Africa]</v>
          </cell>
          <cell r="E1406" t="str">
            <v>ADSL</v>
          </cell>
          <cell r="F1406" t="str">
            <v>doUncapped Advanced</v>
          </cell>
          <cell r="G1406" t="str">
            <v>Up to</v>
          </cell>
          <cell r="H1406">
            <v>2</v>
          </cell>
          <cell r="I1406" t="str">
            <v>Mbps</v>
          </cell>
          <cell r="J1406">
            <v>2</v>
          </cell>
          <cell r="M1406" t="str">
            <v>Unlimited</v>
          </cell>
          <cell r="P1406" t="str">
            <v>ZAR</v>
          </cell>
          <cell r="Q1406" t="str">
            <v>?</v>
          </cell>
          <cell r="R1406">
            <v>799</v>
          </cell>
          <cell r="S1406">
            <v>459</v>
          </cell>
          <cell r="W1406" t="str">
            <v>Yes</v>
          </cell>
          <cell r="X1406" t="str">
            <v>No</v>
          </cell>
          <cell r="Y1406" t="str">
            <v>No</v>
          </cell>
          <cell r="AA1406" t="str">
            <v>Yes</v>
          </cell>
          <cell r="AB1406">
            <v>0.14000000000000001</v>
          </cell>
          <cell r="AC1406">
            <v>10.08</v>
          </cell>
          <cell r="AD1406">
            <v>45.54</v>
          </cell>
          <cell r="AE1406">
            <v>4.9480043406054799</v>
          </cell>
          <cell r="AF1406">
            <v>5.4765971960000002</v>
          </cell>
        </row>
        <row r="1407">
          <cell r="C1407" t="str">
            <v>South Africa</v>
          </cell>
          <cell r="D1407" t="str">
            <v>Telkom Internet [South Africa]</v>
          </cell>
          <cell r="E1407" t="str">
            <v>ADSL</v>
          </cell>
          <cell r="F1407" t="str">
            <v>doUncapped Premium</v>
          </cell>
          <cell r="G1407" t="str">
            <v>Up to</v>
          </cell>
          <cell r="H1407">
            <v>4</v>
          </cell>
          <cell r="I1407" t="str">
            <v>Mbps</v>
          </cell>
          <cell r="J1407">
            <v>4</v>
          </cell>
          <cell r="M1407" t="str">
            <v>Unlimited</v>
          </cell>
          <cell r="P1407" t="str">
            <v>ZAR</v>
          </cell>
          <cell r="Q1407" t="str">
            <v>?</v>
          </cell>
          <cell r="R1407">
            <v>799</v>
          </cell>
          <cell r="S1407">
            <v>699</v>
          </cell>
          <cell r="W1407" t="str">
            <v>Yes</v>
          </cell>
          <cell r="X1407" t="str">
            <v>No</v>
          </cell>
          <cell r="Y1407" t="str">
            <v>No</v>
          </cell>
          <cell r="AA1407" t="str">
            <v>Yes</v>
          </cell>
          <cell r="AB1407">
            <v>0.14000000000000001</v>
          </cell>
          <cell r="AC1407">
            <v>10.08</v>
          </cell>
          <cell r="AD1407">
            <v>69.349999999999994</v>
          </cell>
          <cell r="AE1407">
            <v>4.9480043406054799</v>
          </cell>
          <cell r="AF1407">
            <v>5.4765971960000002</v>
          </cell>
        </row>
        <row r="1408">
          <cell r="C1408" t="str">
            <v>South Africa</v>
          </cell>
          <cell r="D1408" t="str">
            <v>Telkom Internet [South Africa]</v>
          </cell>
          <cell r="E1408" t="str">
            <v>ADSL</v>
          </cell>
          <cell r="F1408" t="str">
            <v>doUncapped Premium Plus</v>
          </cell>
          <cell r="G1408" t="str">
            <v>Up to</v>
          </cell>
          <cell r="H1408">
            <v>10</v>
          </cell>
          <cell r="I1408" t="str">
            <v>Mbps</v>
          </cell>
          <cell r="J1408">
            <v>10</v>
          </cell>
          <cell r="M1408" t="str">
            <v>Unlimited</v>
          </cell>
          <cell r="P1408" t="str">
            <v>ZAR</v>
          </cell>
          <cell r="Q1408" t="str">
            <v>?</v>
          </cell>
          <cell r="R1408">
            <v>799</v>
          </cell>
          <cell r="S1408">
            <v>999</v>
          </cell>
          <cell r="W1408" t="str">
            <v>Yes</v>
          </cell>
          <cell r="X1408" t="str">
            <v>No</v>
          </cell>
          <cell r="Y1408" t="str">
            <v>No</v>
          </cell>
          <cell r="AA1408" t="str">
            <v>Yes</v>
          </cell>
          <cell r="AB1408">
            <v>0.14000000000000001</v>
          </cell>
          <cell r="AC1408">
            <v>10.08</v>
          </cell>
          <cell r="AD1408">
            <v>99.11</v>
          </cell>
          <cell r="AE1408">
            <v>4.9480043406054799</v>
          </cell>
          <cell r="AF1408">
            <v>5.4765971960000002</v>
          </cell>
        </row>
        <row r="1409">
          <cell r="C1409" t="str">
            <v>South Africa</v>
          </cell>
          <cell r="D1409" t="str">
            <v>Telkom Internet [South Africa]</v>
          </cell>
          <cell r="E1409" t="str">
            <v>ADSL</v>
          </cell>
          <cell r="F1409" t="str">
            <v>doUncapped Elite</v>
          </cell>
          <cell r="G1409" t="str">
            <v>Up to</v>
          </cell>
          <cell r="H1409">
            <v>20</v>
          </cell>
          <cell r="I1409" t="str">
            <v>Mbps</v>
          </cell>
          <cell r="J1409">
            <v>20</v>
          </cell>
          <cell r="M1409" t="str">
            <v>Unlimited</v>
          </cell>
          <cell r="P1409" t="str">
            <v>ZAR</v>
          </cell>
          <cell r="Q1409" t="str">
            <v>?</v>
          </cell>
          <cell r="R1409">
            <v>799</v>
          </cell>
          <cell r="S1409">
            <v>1899</v>
          </cell>
          <cell r="W1409" t="str">
            <v>Yes</v>
          </cell>
          <cell r="X1409" t="str">
            <v>No</v>
          </cell>
          <cell r="Y1409" t="str">
            <v>No</v>
          </cell>
          <cell r="AA1409" t="str">
            <v>Yes</v>
          </cell>
          <cell r="AB1409">
            <v>0.14000000000000001</v>
          </cell>
          <cell r="AC1409">
            <v>10.08</v>
          </cell>
          <cell r="AD1409">
            <v>188.39</v>
          </cell>
          <cell r="AE1409">
            <v>4.9480043406054799</v>
          </cell>
          <cell r="AF1409">
            <v>5.4765971960000002</v>
          </cell>
        </row>
        <row r="1410">
          <cell r="C1410" t="str">
            <v>South Africa</v>
          </cell>
          <cell r="D1410" t="str">
            <v>Telkom Internet [South Africa]</v>
          </cell>
          <cell r="E1410" t="str">
            <v>VDSL</v>
          </cell>
          <cell r="F1410" t="str">
            <v>doUncapped Elite Plus</v>
          </cell>
          <cell r="G1410" t="str">
            <v>Up to</v>
          </cell>
          <cell r="H1410">
            <v>40</v>
          </cell>
          <cell r="I1410" t="str">
            <v>Mbps</v>
          </cell>
          <cell r="J1410">
            <v>40</v>
          </cell>
          <cell r="M1410" t="str">
            <v>Unlimited</v>
          </cell>
          <cell r="P1410" t="str">
            <v>ZAR</v>
          </cell>
          <cell r="Q1410" t="str">
            <v>?</v>
          </cell>
          <cell r="R1410">
            <v>1249</v>
          </cell>
          <cell r="S1410">
            <v>3499</v>
          </cell>
          <cell r="W1410" t="str">
            <v>Yes</v>
          </cell>
          <cell r="X1410" t="str">
            <v>No</v>
          </cell>
          <cell r="Y1410" t="str">
            <v>No</v>
          </cell>
          <cell r="AA1410" t="str">
            <v>Yes</v>
          </cell>
          <cell r="AB1410">
            <v>0.14000000000000001</v>
          </cell>
          <cell r="AC1410">
            <v>10.08</v>
          </cell>
          <cell r="AD1410">
            <v>347.12</v>
          </cell>
          <cell r="AE1410">
            <v>4.9480043406054799</v>
          </cell>
          <cell r="AF1410">
            <v>5.4765971960000002</v>
          </cell>
        </row>
        <row r="1411">
          <cell r="C1411" t="str">
            <v>South Africa</v>
          </cell>
          <cell r="D1411" t="str">
            <v>Web Africa [South Africa]</v>
          </cell>
          <cell r="E1411" t="str">
            <v>ADSL</v>
          </cell>
          <cell r="F1411" t="str">
            <v>Uncapped ADSL (with ADSL line addition)</v>
          </cell>
          <cell r="H1411">
            <v>1</v>
          </cell>
          <cell r="I1411" t="str">
            <v>Mbps</v>
          </cell>
          <cell r="J1411">
            <v>1</v>
          </cell>
          <cell r="M1411" t="str">
            <v>Unlimited</v>
          </cell>
          <cell r="P1411" t="str">
            <v>ZAR</v>
          </cell>
          <cell r="Q1411">
            <v>0</v>
          </cell>
          <cell r="R1411">
            <v>329</v>
          </cell>
          <cell r="S1411">
            <v>329</v>
          </cell>
          <cell r="W1411" t="str">
            <v>Yes</v>
          </cell>
          <cell r="X1411" t="str">
            <v>No</v>
          </cell>
          <cell r="Y1411" t="str">
            <v>No</v>
          </cell>
          <cell r="AA1411" t="str">
            <v>Yes</v>
          </cell>
          <cell r="AB1411">
            <v>0.14000000000000001</v>
          </cell>
          <cell r="AC1411">
            <v>10.08</v>
          </cell>
          <cell r="AD1411">
            <v>32.64</v>
          </cell>
          <cell r="AE1411">
            <v>4.9480043406054799</v>
          </cell>
          <cell r="AF1411">
            <v>5.4765971960000002</v>
          </cell>
        </row>
        <row r="1412">
          <cell r="C1412" t="str">
            <v>South Africa</v>
          </cell>
          <cell r="D1412" t="str">
            <v>Web Africa [South Africa]</v>
          </cell>
          <cell r="E1412" t="str">
            <v>ADSL</v>
          </cell>
          <cell r="F1412" t="str">
            <v>Uncapped ADSL (with ADSL line addition)</v>
          </cell>
          <cell r="H1412">
            <v>2</v>
          </cell>
          <cell r="I1412" t="str">
            <v>Mbps</v>
          </cell>
          <cell r="J1412">
            <v>2</v>
          </cell>
          <cell r="M1412" t="str">
            <v>Unlimited</v>
          </cell>
          <cell r="P1412" t="str">
            <v>ZAR</v>
          </cell>
          <cell r="Q1412">
            <v>0</v>
          </cell>
          <cell r="R1412">
            <v>329</v>
          </cell>
          <cell r="S1412">
            <v>489</v>
          </cell>
          <cell r="W1412" t="str">
            <v>Yes</v>
          </cell>
          <cell r="X1412" t="str">
            <v>No</v>
          </cell>
          <cell r="Y1412" t="str">
            <v>No</v>
          </cell>
          <cell r="AA1412" t="str">
            <v>Yes</v>
          </cell>
          <cell r="AB1412">
            <v>0.14000000000000001</v>
          </cell>
          <cell r="AC1412">
            <v>10.08</v>
          </cell>
          <cell r="AD1412">
            <v>48.51</v>
          </cell>
          <cell r="AE1412">
            <v>4.9480043406054799</v>
          </cell>
          <cell r="AF1412">
            <v>5.4765971960000002</v>
          </cell>
        </row>
        <row r="1413">
          <cell r="C1413" t="str">
            <v>South Africa</v>
          </cell>
          <cell r="D1413" t="str">
            <v>Web Africa [South Africa]</v>
          </cell>
          <cell r="E1413" t="str">
            <v>ADSL</v>
          </cell>
          <cell r="F1413" t="str">
            <v>Uncapped ADSL (with ADSL line addition)</v>
          </cell>
          <cell r="H1413">
            <v>4</v>
          </cell>
          <cell r="I1413" t="str">
            <v>Mbps</v>
          </cell>
          <cell r="J1413">
            <v>4</v>
          </cell>
          <cell r="M1413" t="str">
            <v>Unlimited</v>
          </cell>
          <cell r="P1413" t="str">
            <v>ZAR</v>
          </cell>
          <cell r="Q1413">
            <v>0</v>
          </cell>
          <cell r="R1413">
            <v>329</v>
          </cell>
          <cell r="S1413">
            <v>739</v>
          </cell>
          <cell r="W1413" t="str">
            <v>Yes</v>
          </cell>
          <cell r="X1413" t="str">
            <v>No</v>
          </cell>
          <cell r="Y1413" t="str">
            <v>No</v>
          </cell>
          <cell r="AA1413" t="str">
            <v>Yes</v>
          </cell>
          <cell r="AB1413">
            <v>0.14000000000000001</v>
          </cell>
          <cell r="AC1413">
            <v>10.08</v>
          </cell>
          <cell r="AD1413">
            <v>73.31</v>
          </cell>
          <cell r="AE1413">
            <v>4.9480043406054799</v>
          </cell>
          <cell r="AF1413">
            <v>5.4765971960000002</v>
          </cell>
        </row>
        <row r="1414">
          <cell r="C1414" t="str">
            <v>South Africa</v>
          </cell>
          <cell r="D1414" t="str">
            <v>Web Africa [South Africa]</v>
          </cell>
          <cell r="E1414" t="str">
            <v>ADSL</v>
          </cell>
          <cell r="F1414" t="str">
            <v>Uncapped ADSL (with ADSL line addition)</v>
          </cell>
          <cell r="H1414">
            <v>10</v>
          </cell>
          <cell r="I1414" t="str">
            <v>Mbps</v>
          </cell>
          <cell r="J1414">
            <v>10</v>
          </cell>
          <cell r="M1414" t="str">
            <v>Unlimited</v>
          </cell>
          <cell r="P1414" t="str">
            <v>ZAR</v>
          </cell>
          <cell r="Q1414">
            <v>0</v>
          </cell>
          <cell r="R1414">
            <v>329</v>
          </cell>
          <cell r="S1414">
            <v>1099</v>
          </cell>
          <cell r="W1414" t="str">
            <v>Yes</v>
          </cell>
          <cell r="X1414" t="str">
            <v>No</v>
          </cell>
          <cell r="Y1414" t="str">
            <v>No</v>
          </cell>
          <cell r="AA1414" t="str">
            <v>Yes</v>
          </cell>
          <cell r="AB1414">
            <v>0.14000000000000001</v>
          </cell>
          <cell r="AC1414">
            <v>10.08</v>
          </cell>
          <cell r="AD1414">
            <v>109.03</v>
          </cell>
          <cell r="AE1414">
            <v>4.9480043406054799</v>
          </cell>
          <cell r="AF1414">
            <v>5.4765971960000002</v>
          </cell>
        </row>
        <row r="1415">
          <cell r="C1415" t="str">
            <v>South Africa</v>
          </cell>
          <cell r="D1415" t="str">
            <v>Web Africa [South Africa]</v>
          </cell>
          <cell r="E1415" t="str">
            <v>ADSL</v>
          </cell>
          <cell r="F1415" t="str">
            <v>Home ADSL (with ADSL line addition)</v>
          </cell>
          <cell r="G1415" t="str">
            <v>Up to</v>
          </cell>
          <cell r="H1415">
            <v>1</v>
          </cell>
          <cell r="I1415" t="str">
            <v>Mbps</v>
          </cell>
          <cell r="J1415">
            <v>1</v>
          </cell>
          <cell r="M1415">
            <v>2</v>
          </cell>
          <cell r="N1415" t="str">
            <v>GB</v>
          </cell>
          <cell r="O1415">
            <v>2</v>
          </cell>
          <cell r="P1415" t="str">
            <v>ZAR</v>
          </cell>
          <cell r="Q1415">
            <v>0</v>
          </cell>
          <cell r="R1415">
            <v>329</v>
          </cell>
          <cell r="S1415">
            <v>189</v>
          </cell>
          <cell r="W1415" t="str">
            <v>Yes</v>
          </cell>
          <cell r="X1415" t="str">
            <v>No</v>
          </cell>
          <cell r="Y1415" t="str">
            <v>No</v>
          </cell>
          <cell r="AA1415" t="str">
            <v>Yes</v>
          </cell>
          <cell r="AB1415">
            <v>0.14000000000000001</v>
          </cell>
          <cell r="AC1415">
            <v>10.08</v>
          </cell>
          <cell r="AD1415">
            <v>18.75</v>
          </cell>
          <cell r="AE1415">
            <v>4.9480043406054799</v>
          </cell>
          <cell r="AF1415">
            <v>5.4765971960000002</v>
          </cell>
        </row>
        <row r="1416">
          <cell r="C1416" t="str">
            <v>South Africa</v>
          </cell>
          <cell r="D1416" t="str">
            <v>Web Africa [South Africa]</v>
          </cell>
          <cell r="E1416" t="str">
            <v>ADSL</v>
          </cell>
          <cell r="F1416" t="str">
            <v>Home ADSL (with ADSL line addition)</v>
          </cell>
          <cell r="G1416" t="str">
            <v>Up to</v>
          </cell>
          <cell r="H1416">
            <v>1</v>
          </cell>
          <cell r="I1416" t="str">
            <v>Mbps</v>
          </cell>
          <cell r="J1416">
            <v>1</v>
          </cell>
          <cell r="M1416">
            <v>5</v>
          </cell>
          <cell r="N1416" t="str">
            <v>GB</v>
          </cell>
          <cell r="O1416">
            <v>5</v>
          </cell>
          <cell r="P1416" t="str">
            <v>ZAR</v>
          </cell>
          <cell r="Q1416">
            <v>0</v>
          </cell>
          <cell r="R1416">
            <v>329</v>
          </cell>
          <cell r="S1416">
            <v>229</v>
          </cell>
          <cell r="W1416" t="str">
            <v>Yes</v>
          </cell>
          <cell r="X1416" t="str">
            <v>No</v>
          </cell>
          <cell r="Y1416" t="str">
            <v>No</v>
          </cell>
          <cell r="AA1416" t="str">
            <v>Yes</v>
          </cell>
          <cell r="AB1416">
            <v>0.14000000000000001</v>
          </cell>
          <cell r="AC1416">
            <v>10.08</v>
          </cell>
          <cell r="AD1416">
            <v>22.72</v>
          </cell>
          <cell r="AE1416">
            <v>4.9480043406054799</v>
          </cell>
          <cell r="AF1416">
            <v>5.4765971960000002</v>
          </cell>
        </row>
        <row r="1417">
          <cell r="C1417" t="str">
            <v>South Africa</v>
          </cell>
          <cell r="D1417" t="str">
            <v>Web Africa [South Africa]</v>
          </cell>
          <cell r="E1417" t="str">
            <v>ADSL</v>
          </cell>
          <cell r="F1417" t="str">
            <v>Home ADSL (with ADSL line addition)</v>
          </cell>
          <cell r="G1417" t="str">
            <v>Up to</v>
          </cell>
          <cell r="H1417">
            <v>1</v>
          </cell>
          <cell r="I1417" t="str">
            <v>Mbps</v>
          </cell>
          <cell r="J1417">
            <v>1</v>
          </cell>
          <cell r="M1417">
            <v>10</v>
          </cell>
          <cell r="N1417" t="str">
            <v>GB</v>
          </cell>
          <cell r="O1417">
            <v>10</v>
          </cell>
          <cell r="P1417" t="str">
            <v>ZAR</v>
          </cell>
          <cell r="Q1417">
            <v>0</v>
          </cell>
          <cell r="R1417">
            <v>329</v>
          </cell>
          <cell r="S1417">
            <v>299</v>
          </cell>
          <cell r="W1417" t="str">
            <v>Yes</v>
          </cell>
          <cell r="X1417" t="str">
            <v>No</v>
          </cell>
          <cell r="Y1417" t="str">
            <v>No</v>
          </cell>
          <cell r="AA1417" t="str">
            <v>Yes</v>
          </cell>
          <cell r="AB1417">
            <v>0.14000000000000001</v>
          </cell>
          <cell r="AC1417">
            <v>10.08</v>
          </cell>
          <cell r="AD1417">
            <v>29.66</v>
          </cell>
          <cell r="AE1417">
            <v>4.9480043406054799</v>
          </cell>
          <cell r="AF1417">
            <v>5.4765971960000002</v>
          </cell>
        </row>
        <row r="1418">
          <cell r="C1418" t="str">
            <v>South Africa</v>
          </cell>
          <cell r="D1418" t="str">
            <v>Web Africa [South Africa]</v>
          </cell>
          <cell r="E1418" t="str">
            <v>ADSL</v>
          </cell>
          <cell r="F1418" t="str">
            <v>Home ADSL (with ADSL line addition)</v>
          </cell>
          <cell r="G1418" t="str">
            <v>Up to</v>
          </cell>
          <cell r="H1418">
            <v>1</v>
          </cell>
          <cell r="I1418" t="str">
            <v>Mbps</v>
          </cell>
          <cell r="J1418">
            <v>1</v>
          </cell>
          <cell r="M1418">
            <v>15</v>
          </cell>
          <cell r="N1418" t="str">
            <v>GB</v>
          </cell>
          <cell r="O1418">
            <v>15</v>
          </cell>
          <cell r="P1418" t="str">
            <v>ZAR</v>
          </cell>
          <cell r="Q1418">
            <v>0</v>
          </cell>
          <cell r="R1418">
            <v>329</v>
          </cell>
          <cell r="S1418">
            <v>349</v>
          </cell>
          <cell r="W1418" t="str">
            <v>Yes</v>
          </cell>
          <cell r="X1418" t="str">
            <v>No</v>
          </cell>
          <cell r="Y1418" t="str">
            <v>No</v>
          </cell>
          <cell r="AA1418" t="str">
            <v>Yes</v>
          </cell>
          <cell r="AB1418">
            <v>0.14000000000000001</v>
          </cell>
          <cell r="AC1418">
            <v>10.08</v>
          </cell>
          <cell r="AD1418">
            <v>34.619999999999997</v>
          </cell>
          <cell r="AE1418">
            <v>4.9480043406054799</v>
          </cell>
          <cell r="AF1418">
            <v>5.4765971960000002</v>
          </cell>
        </row>
        <row r="1419">
          <cell r="C1419" t="str">
            <v>South Africa</v>
          </cell>
          <cell r="D1419" t="str">
            <v>Web Africa [South Africa]</v>
          </cell>
          <cell r="E1419" t="str">
            <v>ADSL</v>
          </cell>
          <cell r="F1419" t="str">
            <v>Home ADSL (with ADSL line addition)</v>
          </cell>
          <cell r="G1419" t="str">
            <v>Up to</v>
          </cell>
          <cell r="H1419">
            <v>1</v>
          </cell>
          <cell r="I1419" t="str">
            <v>Mbps</v>
          </cell>
          <cell r="J1419">
            <v>1</v>
          </cell>
          <cell r="M1419">
            <v>25</v>
          </cell>
          <cell r="N1419" t="str">
            <v>GB</v>
          </cell>
          <cell r="O1419">
            <v>25</v>
          </cell>
          <cell r="P1419" t="str">
            <v>ZAR</v>
          </cell>
          <cell r="Q1419">
            <v>0</v>
          </cell>
          <cell r="R1419">
            <v>329</v>
          </cell>
          <cell r="S1419">
            <v>449</v>
          </cell>
          <cell r="W1419" t="str">
            <v>Yes</v>
          </cell>
          <cell r="X1419" t="str">
            <v>No</v>
          </cell>
          <cell r="Y1419" t="str">
            <v>No</v>
          </cell>
          <cell r="AA1419" t="str">
            <v>Yes</v>
          </cell>
          <cell r="AB1419">
            <v>0.14000000000000001</v>
          </cell>
          <cell r="AC1419">
            <v>10.08</v>
          </cell>
          <cell r="AD1419">
            <v>44.54</v>
          </cell>
          <cell r="AE1419">
            <v>4.9480043406054799</v>
          </cell>
          <cell r="AF1419">
            <v>5.4765971960000002</v>
          </cell>
        </row>
        <row r="1420">
          <cell r="C1420" t="str">
            <v>South Africa</v>
          </cell>
          <cell r="D1420" t="str">
            <v>Web Africa [South Africa]</v>
          </cell>
          <cell r="E1420" t="str">
            <v>ADSL</v>
          </cell>
          <cell r="F1420" t="str">
            <v>Home ADSL (with ADSL line addition)</v>
          </cell>
          <cell r="G1420" t="str">
            <v>Up to</v>
          </cell>
          <cell r="H1420">
            <v>1</v>
          </cell>
          <cell r="I1420" t="str">
            <v>Mbps</v>
          </cell>
          <cell r="J1420">
            <v>1</v>
          </cell>
          <cell r="M1420">
            <v>50</v>
          </cell>
          <cell r="N1420" t="str">
            <v>GB</v>
          </cell>
          <cell r="O1420">
            <v>50</v>
          </cell>
          <cell r="P1420" t="str">
            <v>ZAR</v>
          </cell>
          <cell r="Q1420">
            <v>0</v>
          </cell>
          <cell r="R1420">
            <v>329</v>
          </cell>
          <cell r="S1420">
            <v>549</v>
          </cell>
          <cell r="W1420" t="str">
            <v>Yes</v>
          </cell>
          <cell r="X1420" t="str">
            <v>No</v>
          </cell>
          <cell r="Y1420" t="str">
            <v>No</v>
          </cell>
          <cell r="AA1420" t="str">
            <v>Yes</v>
          </cell>
          <cell r="AB1420">
            <v>0.14000000000000001</v>
          </cell>
          <cell r="AC1420">
            <v>10.08</v>
          </cell>
          <cell r="AD1420">
            <v>54.46</v>
          </cell>
          <cell r="AE1420">
            <v>4.9480043406054799</v>
          </cell>
          <cell r="AF1420">
            <v>5.4765971960000002</v>
          </cell>
        </row>
        <row r="1421">
          <cell r="C1421" t="str">
            <v>South Africa</v>
          </cell>
          <cell r="D1421" t="str">
            <v>Web Africa [South Africa]</v>
          </cell>
          <cell r="E1421" t="str">
            <v>ADSL</v>
          </cell>
          <cell r="F1421" t="str">
            <v>Home ADSL (with ADSL line addition)</v>
          </cell>
          <cell r="G1421" t="str">
            <v>Up to</v>
          </cell>
          <cell r="H1421">
            <v>1</v>
          </cell>
          <cell r="I1421" t="str">
            <v>Mbps</v>
          </cell>
          <cell r="J1421">
            <v>1</v>
          </cell>
          <cell r="M1421">
            <v>100</v>
          </cell>
          <cell r="N1421" t="str">
            <v>GB</v>
          </cell>
          <cell r="O1421">
            <v>100</v>
          </cell>
          <cell r="P1421" t="str">
            <v>ZAR</v>
          </cell>
          <cell r="Q1421">
            <v>0</v>
          </cell>
          <cell r="R1421">
            <v>329</v>
          </cell>
          <cell r="S1421">
            <v>749</v>
          </cell>
          <cell r="W1421" t="str">
            <v>Yes</v>
          </cell>
          <cell r="X1421" t="str">
            <v>No</v>
          </cell>
          <cell r="Y1421" t="str">
            <v>No</v>
          </cell>
          <cell r="AA1421" t="str">
            <v>Yes</v>
          </cell>
          <cell r="AB1421">
            <v>0.14000000000000001</v>
          </cell>
          <cell r="AC1421">
            <v>10.08</v>
          </cell>
          <cell r="AD1421">
            <v>74.31</v>
          </cell>
          <cell r="AE1421">
            <v>4.9480043406054799</v>
          </cell>
          <cell r="AF1421">
            <v>5.4765971960000002</v>
          </cell>
        </row>
        <row r="1422">
          <cell r="C1422" t="str">
            <v>South Africa</v>
          </cell>
          <cell r="D1422" t="str">
            <v>Web Africa [South Africa]</v>
          </cell>
          <cell r="E1422" t="str">
            <v>ADSL</v>
          </cell>
          <cell r="F1422" t="str">
            <v>Home ADSL (with ADSL line addition)</v>
          </cell>
          <cell r="G1422" t="str">
            <v>Up to</v>
          </cell>
          <cell r="H1422">
            <v>1</v>
          </cell>
          <cell r="I1422" t="str">
            <v>Mbps</v>
          </cell>
          <cell r="J1422">
            <v>1</v>
          </cell>
          <cell r="M1422">
            <v>150</v>
          </cell>
          <cell r="N1422" t="str">
            <v>GB</v>
          </cell>
          <cell r="O1422">
            <v>150</v>
          </cell>
          <cell r="P1422" t="str">
            <v>ZAR</v>
          </cell>
          <cell r="Q1422">
            <v>0</v>
          </cell>
          <cell r="R1422">
            <v>329</v>
          </cell>
          <cell r="S1422">
            <v>1049</v>
          </cell>
          <cell r="W1422" t="str">
            <v>Yes</v>
          </cell>
          <cell r="X1422" t="str">
            <v>No</v>
          </cell>
          <cell r="Y1422" t="str">
            <v>No</v>
          </cell>
          <cell r="AA1422" t="str">
            <v>Yes</v>
          </cell>
          <cell r="AB1422">
            <v>0.14000000000000001</v>
          </cell>
          <cell r="AC1422">
            <v>10.08</v>
          </cell>
          <cell r="AD1422">
            <v>104.07</v>
          </cell>
          <cell r="AE1422">
            <v>4.9480043406054799</v>
          </cell>
          <cell r="AF1422">
            <v>5.4765971960000002</v>
          </cell>
        </row>
        <row r="1423">
          <cell r="C1423" t="str">
            <v>South Africa</v>
          </cell>
          <cell r="D1423" t="str">
            <v>Web Africa [South Africa]</v>
          </cell>
          <cell r="E1423" t="str">
            <v>ADSL</v>
          </cell>
          <cell r="F1423" t="str">
            <v>Home ADSL (with ADSL line addition)</v>
          </cell>
          <cell r="G1423" t="str">
            <v>Up to</v>
          </cell>
          <cell r="H1423">
            <v>1</v>
          </cell>
          <cell r="I1423" t="str">
            <v>Mbps</v>
          </cell>
          <cell r="J1423">
            <v>1</v>
          </cell>
          <cell r="M1423">
            <v>200</v>
          </cell>
          <cell r="N1423" t="str">
            <v>GB</v>
          </cell>
          <cell r="O1423">
            <v>200</v>
          </cell>
          <cell r="P1423" t="str">
            <v>ZAR</v>
          </cell>
          <cell r="Q1423">
            <v>0</v>
          </cell>
          <cell r="R1423">
            <v>329</v>
          </cell>
          <cell r="S1423">
            <v>1349</v>
          </cell>
          <cell r="W1423" t="str">
            <v>Yes</v>
          </cell>
          <cell r="X1423" t="str">
            <v>No</v>
          </cell>
          <cell r="Y1423" t="str">
            <v>No</v>
          </cell>
          <cell r="AA1423" t="str">
            <v>Yes</v>
          </cell>
          <cell r="AB1423">
            <v>0.14000000000000001</v>
          </cell>
          <cell r="AC1423">
            <v>10.08</v>
          </cell>
          <cell r="AD1423">
            <v>133.83000000000001</v>
          </cell>
          <cell r="AE1423">
            <v>4.9480043406054799</v>
          </cell>
          <cell r="AF1423">
            <v>5.4765971960000002</v>
          </cell>
        </row>
        <row r="1424">
          <cell r="C1424" t="str">
            <v>South Africa</v>
          </cell>
          <cell r="D1424" t="str">
            <v>Web Africa [South Africa]</v>
          </cell>
          <cell r="E1424" t="str">
            <v>ADSL</v>
          </cell>
          <cell r="F1424" t="str">
            <v>Home ADSL (with ADSL line addition)</v>
          </cell>
          <cell r="G1424" t="str">
            <v>Up to</v>
          </cell>
          <cell r="H1424">
            <v>2</v>
          </cell>
          <cell r="I1424" t="str">
            <v>Mbps</v>
          </cell>
          <cell r="J1424">
            <v>2</v>
          </cell>
          <cell r="M1424">
            <v>2</v>
          </cell>
          <cell r="N1424" t="str">
            <v>GB</v>
          </cell>
          <cell r="O1424">
            <v>2</v>
          </cell>
          <cell r="P1424" t="str">
            <v>ZAR</v>
          </cell>
          <cell r="Q1424">
            <v>0</v>
          </cell>
          <cell r="R1424">
            <v>329</v>
          </cell>
          <cell r="S1424">
            <v>289</v>
          </cell>
          <cell r="W1424" t="str">
            <v>Yes</v>
          </cell>
          <cell r="X1424" t="str">
            <v>No</v>
          </cell>
          <cell r="Y1424" t="str">
            <v>No</v>
          </cell>
          <cell r="AA1424" t="str">
            <v>Yes</v>
          </cell>
          <cell r="AB1424">
            <v>0.14000000000000001</v>
          </cell>
          <cell r="AC1424">
            <v>10.08</v>
          </cell>
          <cell r="AD1424">
            <v>28.67</v>
          </cell>
          <cell r="AE1424">
            <v>4.9480043406054799</v>
          </cell>
          <cell r="AF1424">
            <v>5.4765971960000002</v>
          </cell>
        </row>
        <row r="1425">
          <cell r="C1425" t="str">
            <v>South Africa</v>
          </cell>
          <cell r="D1425" t="str">
            <v>Web Africa [South Africa]</v>
          </cell>
          <cell r="E1425" t="str">
            <v>ADSL</v>
          </cell>
          <cell r="F1425" t="str">
            <v>Home ADSL (with ADSL line addition)</v>
          </cell>
          <cell r="G1425" t="str">
            <v>Up to</v>
          </cell>
          <cell r="H1425">
            <v>2</v>
          </cell>
          <cell r="I1425" t="str">
            <v>Mbps</v>
          </cell>
          <cell r="J1425">
            <v>2</v>
          </cell>
          <cell r="M1425">
            <v>5</v>
          </cell>
          <cell r="N1425" t="str">
            <v>GB</v>
          </cell>
          <cell r="O1425">
            <v>5</v>
          </cell>
          <cell r="P1425" t="str">
            <v>ZAR</v>
          </cell>
          <cell r="Q1425">
            <v>0</v>
          </cell>
          <cell r="R1425">
            <v>329</v>
          </cell>
          <cell r="S1425">
            <v>329</v>
          </cell>
          <cell r="W1425" t="str">
            <v>Yes</v>
          </cell>
          <cell r="X1425" t="str">
            <v>No</v>
          </cell>
          <cell r="Y1425" t="str">
            <v>No</v>
          </cell>
          <cell r="AA1425" t="str">
            <v>Yes</v>
          </cell>
          <cell r="AB1425">
            <v>0.14000000000000001</v>
          </cell>
          <cell r="AC1425">
            <v>10.08</v>
          </cell>
          <cell r="AD1425">
            <v>32.64</v>
          </cell>
          <cell r="AE1425">
            <v>4.9480043406054799</v>
          </cell>
          <cell r="AF1425">
            <v>5.4765971960000002</v>
          </cell>
        </row>
        <row r="1426">
          <cell r="C1426" t="str">
            <v>South Africa</v>
          </cell>
          <cell r="D1426" t="str">
            <v>Web Africa [South Africa]</v>
          </cell>
          <cell r="E1426" t="str">
            <v>ADSL</v>
          </cell>
          <cell r="F1426" t="str">
            <v>Home ADSL (with ADSL line addition)</v>
          </cell>
          <cell r="G1426" t="str">
            <v>Up to</v>
          </cell>
          <cell r="H1426">
            <v>2</v>
          </cell>
          <cell r="I1426" t="str">
            <v>Mbps</v>
          </cell>
          <cell r="J1426">
            <v>2</v>
          </cell>
          <cell r="M1426">
            <v>10</v>
          </cell>
          <cell r="N1426" t="str">
            <v>GB</v>
          </cell>
          <cell r="O1426">
            <v>10</v>
          </cell>
          <cell r="P1426" t="str">
            <v>ZAR</v>
          </cell>
          <cell r="Q1426">
            <v>0</v>
          </cell>
          <cell r="R1426">
            <v>329</v>
          </cell>
          <cell r="S1426">
            <v>399</v>
          </cell>
          <cell r="W1426" t="str">
            <v>Yes</v>
          </cell>
          <cell r="X1426" t="str">
            <v>No</v>
          </cell>
          <cell r="Y1426" t="str">
            <v>No</v>
          </cell>
          <cell r="AA1426" t="str">
            <v>Yes</v>
          </cell>
          <cell r="AB1426">
            <v>0.14000000000000001</v>
          </cell>
          <cell r="AC1426">
            <v>10.08</v>
          </cell>
          <cell r="AD1426">
            <v>39.58</v>
          </cell>
          <cell r="AE1426">
            <v>4.9480043406054799</v>
          </cell>
          <cell r="AF1426">
            <v>5.4765971960000002</v>
          </cell>
        </row>
        <row r="1427">
          <cell r="C1427" t="str">
            <v>South Africa</v>
          </cell>
          <cell r="D1427" t="str">
            <v>Web Africa [South Africa]</v>
          </cell>
          <cell r="E1427" t="str">
            <v>ADSL</v>
          </cell>
          <cell r="F1427" t="str">
            <v>Home ADSL (with ADSL line addition)</v>
          </cell>
          <cell r="G1427" t="str">
            <v>Up to</v>
          </cell>
          <cell r="H1427">
            <v>2</v>
          </cell>
          <cell r="I1427" t="str">
            <v>Mbps</v>
          </cell>
          <cell r="J1427">
            <v>2</v>
          </cell>
          <cell r="M1427">
            <v>15</v>
          </cell>
          <cell r="N1427" t="str">
            <v>GB</v>
          </cell>
          <cell r="O1427">
            <v>15</v>
          </cell>
          <cell r="P1427" t="str">
            <v>ZAR</v>
          </cell>
          <cell r="Q1427">
            <v>0</v>
          </cell>
          <cell r="R1427">
            <v>329</v>
          </cell>
          <cell r="S1427">
            <v>449</v>
          </cell>
          <cell r="W1427" t="str">
            <v>Yes</v>
          </cell>
          <cell r="X1427" t="str">
            <v>No</v>
          </cell>
          <cell r="Y1427" t="str">
            <v>No</v>
          </cell>
          <cell r="AA1427" t="str">
            <v>Yes</v>
          </cell>
          <cell r="AB1427">
            <v>0.14000000000000001</v>
          </cell>
          <cell r="AC1427">
            <v>10.08</v>
          </cell>
          <cell r="AD1427">
            <v>44.54</v>
          </cell>
          <cell r="AE1427">
            <v>4.9480043406054799</v>
          </cell>
          <cell r="AF1427">
            <v>5.4765971960000002</v>
          </cell>
        </row>
        <row r="1428">
          <cell r="C1428" t="str">
            <v>South Africa</v>
          </cell>
          <cell r="D1428" t="str">
            <v>Web Africa [South Africa]</v>
          </cell>
          <cell r="E1428" t="str">
            <v>ADSL</v>
          </cell>
          <cell r="F1428" t="str">
            <v>Home ADSL (with ADSL line addition)</v>
          </cell>
          <cell r="G1428" t="str">
            <v>Up to</v>
          </cell>
          <cell r="H1428">
            <v>2</v>
          </cell>
          <cell r="I1428" t="str">
            <v>Mbps</v>
          </cell>
          <cell r="J1428">
            <v>2</v>
          </cell>
          <cell r="M1428">
            <v>25</v>
          </cell>
          <cell r="N1428" t="str">
            <v>GB</v>
          </cell>
          <cell r="O1428">
            <v>25</v>
          </cell>
          <cell r="P1428" t="str">
            <v>ZAR</v>
          </cell>
          <cell r="Q1428">
            <v>0</v>
          </cell>
          <cell r="R1428">
            <v>329</v>
          </cell>
          <cell r="S1428">
            <v>549</v>
          </cell>
          <cell r="W1428" t="str">
            <v>Yes</v>
          </cell>
          <cell r="X1428" t="str">
            <v>No</v>
          </cell>
          <cell r="Y1428" t="str">
            <v>No</v>
          </cell>
          <cell r="AA1428" t="str">
            <v>Yes</v>
          </cell>
          <cell r="AB1428">
            <v>0.14000000000000001</v>
          </cell>
          <cell r="AC1428">
            <v>10.08</v>
          </cell>
          <cell r="AD1428">
            <v>54.46</v>
          </cell>
          <cell r="AE1428">
            <v>4.9480043406054799</v>
          </cell>
          <cell r="AF1428">
            <v>5.4765971960000002</v>
          </cell>
        </row>
        <row r="1429">
          <cell r="C1429" t="str">
            <v>South Africa</v>
          </cell>
          <cell r="D1429" t="str">
            <v>Web Africa [South Africa]</v>
          </cell>
          <cell r="E1429" t="str">
            <v>ADSL</v>
          </cell>
          <cell r="F1429" t="str">
            <v>Home ADSL (with ADSL line addition)</v>
          </cell>
          <cell r="G1429" t="str">
            <v>Up to</v>
          </cell>
          <cell r="H1429">
            <v>2</v>
          </cell>
          <cell r="I1429" t="str">
            <v>Mbps</v>
          </cell>
          <cell r="J1429">
            <v>2</v>
          </cell>
          <cell r="M1429">
            <v>50</v>
          </cell>
          <cell r="N1429" t="str">
            <v>GB</v>
          </cell>
          <cell r="O1429">
            <v>50</v>
          </cell>
          <cell r="P1429" t="str">
            <v>ZAR</v>
          </cell>
          <cell r="Q1429">
            <v>0</v>
          </cell>
          <cell r="R1429">
            <v>329</v>
          </cell>
          <cell r="S1429">
            <v>649</v>
          </cell>
          <cell r="W1429" t="str">
            <v>Yes</v>
          </cell>
          <cell r="X1429" t="str">
            <v>No</v>
          </cell>
          <cell r="Y1429" t="str">
            <v>No</v>
          </cell>
          <cell r="AA1429" t="str">
            <v>Yes</v>
          </cell>
          <cell r="AB1429">
            <v>0.14000000000000001</v>
          </cell>
          <cell r="AC1429">
            <v>10.08</v>
          </cell>
          <cell r="AD1429">
            <v>64.38</v>
          </cell>
          <cell r="AE1429">
            <v>4.9480043406054799</v>
          </cell>
          <cell r="AF1429">
            <v>5.4765971960000002</v>
          </cell>
        </row>
        <row r="1430">
          <cell r="C1430" t="str">
            <v>South Africa</v>
          </cell>
          <cell r="D1430" t="str">
            <v>Web Africa [South Africa]</v>
          </cell>
          <cell r="E1430" t="str">
            <v>ADSL</v>
          </cell>
          <cell r="F1430" t="str">
            <v>Home ADSL (with ADSL line addition)</v>
          </cell>
          <cell r="G1430" t="str">
            <v>Up to</v>
          </cell>
          <cell r="H1430">
            <v>2</v>
          </cell>
          <cell r="I1430" t="str">
            <v>Mbps</v>
          </cell>
          <cell r="J1430">
            <v>2</v>
          </cell>
          <cell r="M1430">
            <v>100</v>
          </cell>
          <cell r="N1430" t="str">
            <v>GB</v>
          </cell>
          <cell r="O1430">
            <v>100</v>
          </cell>
          <cell r="P1430" t="str">
            <v>ZAR</v>
          </cell>
          <cell r="Q1430">
            <v>0</v>
          </cell>
          <cell r="R1430">
            <v>329</v>
          </cell>
          <cell r="S1430">
            <v>849</v>
          </cell>
          <cell r="W1430" t="str">
            <v>Yes</v>
          </cell>
          <cell r="X1430" t="str">
            <v>No</v>
          </cell>
          <cell r="Y1430" t="str">
            <v>No</v>
          </cell>
          <cell r="AA1430" t="str">
            <v>Yes</v>
          </cell>
          <cell r="AB1430">
            <v>0.14000000000000001</v>
          </cell>
          <cell r="AC1430">
            <v>10.08</v>
          </cell>
          <cell r="AD1430">
            <v>84.23</v>
          </cell>
          <cell r="AE1430">
            <v>4.9480043406054799</v>
          </cell>
          <cell r="AF1430">
            <v>5.4765971960000002</v>
          </cell>
        </row>
        <row r="1431">
          <cell r="C1431" t="str">
            <v>South Africa</v>
          </cell>
          <cell r="D1431" t="str">
            <v>Web Africa [South Africa]</v>
          </cell>
          <cell r="E1431" t="str">
            <v>ADSL</v>
          </cell>
          <cell r="F1431" t="str">
            <v>Home ADSL (with ADSL line addition)</v>
          </cell>
          <cell r="G1431" t="str">
            <v>Up to</v>
          </cell>
          <cell r="H1431">
            <v>2</v>
          </cell>
          <cell r="I1431" t="str">
            <v>Mbps</v>
          </cell>
          <cell r="J1431">
            <v>2</v>
          </cell>
          <cell r="M1431">
            <v>150</v>
          </cell>
          <cell r="N1431" t="str">
            <v>GB</v>
          </cell>
          <cell r="O1431">
            <v>150</v>
          </cell>
          <cell r="P1431" t="str">
            <v>ZAR</v>
          </cell>
          <cell r="Q1431">
            <v>0</v>
          </cell>
          <cell r="R1431">
            <v>329</v>
          </cell>
          <cell r="S1431">
            <v>1149</v>
          </cell>
          <cell r="W1431" t="str">
            <v>Yes</v>
          </cell>
          <cell r="X1431" t="str">
            <v>No</v>
          </cell>
          <cell r="Y1431" t="str">
            <v>No</v>
          </cell>
          <cell r="AA1431" t="str">
            <v>Yes</v>
          </cell>
          <cell r="AB1431">
            <v>0.14000000000000001</v>
          </cell>
          <cell r="AC1431">
            <v>10.08</v>
          </cell>
          <cell r="AD1431">
            <v>113.99</v>
          </cell>
          <cell r="AE1431">
            <v>4.9480043406054799</v>
          </cell>
          <cell r="AF1431">
            <v>5.4765971960000002</v>
          </cell>
        </row>
        <row r="1432">
          <cell r="C1432" t="str">
            <v>South Africa</v>
          </cell>
          <cell r="D1432" t="str">
            <v>Web Africa [South Africa]</v>
          </cell>
          <cell r="E1432" t="str">
            <v>ADSL</v>
          </cell>
          <cell r="F1432" t="str">
            <v>Home ADSL (with ADSL line addition)</v>
          </cell>
          <cell r="G1432" t="str">
            <v>Up to</v>
          </cell>
          <cell r="H1432">
            <v>2</v>
          </cell>
          <cell r="I1432" t="str">
            <v>Mbps</v>
          </cell>
          <cell r="J1432">
            <v>2</v>
          </cell>
          <cell r="M1432">
            <v>200</v>
          </cell>
          <cell r="N1432" t="str">
            <v>GB</v>
          </cell>
          <cell r="O1432">
            <v>200</v>
          </cell>
          <cell r="P1432" t="str">
            <v>ZAR</v>
          </cell>
          <cell r="Q1432">
            <v>0</v>
          </cell>
          <cell r="R1432">
            <v>329</v>
          </cell>
          <cell r="S1432">
            <v>1449</v>
          </cell>
          <cell r="W1432" t="str">
            <v>Yes</v>
          </cell>
          <cell r="X1432" t="str">
            <v>No</v>
          </cell>
          <cell r="Y1432" t="str">
            <v>No</v>
          </cell>
          <cell r="AA1432" t="str">
            <v>Yes</v>
          </cell>
          <cell r="AB1432">
            <v>0.14000000000000001</v>
          </cell>
          <cell r="AC1432">
            <v>10.08</v>
          </cell>
          <cell r="AD1432">
            <v>143.75</v>
          </cell>
          <cell r="AE1432">
            <v>4.9480043406054799</v>
          </cell>
          <cell r="AF1432">
            <v>5.4765971960000002</v>
          </cell>
        </row>
        <row r="1433">
          <cell r="C1433" t="str">
            <v>South Africa</v>
          </cell>
          <cell r="D1433" t="str">
            <v>Web Africa [South Africa]</v>
          </cell>
          <cell r="E1433" t="str">
            <v>ADSL</v>
          </cell>
          <cell r="F1433" t="str">
            <v>Home ADSL (with ADSL line addition)</v>
          </cell>
          <cell r="G1433" t="str">
            <v>Up to</v>
          </cell>
          <cell r="H1433">
            <v>10</v>
          </cell>
          <cell r="I1433" t="str">
            <v>Mbps</v>
          </cell>
          <cell r="J1433">
            <v>10</v>
          </cell>
          <cell r="M1433">
            <v>2</v>
          </cell>
          <cell r="N1433" t="str">
            <v>GB</v>
          </cell>
          <cell r="O1433">
            <v>2</v>
          </cell>
          <cell r="P1433" t="str">
            <v>ZAR</v>
          </cell>
          <cell r="Q1433">
            <v>0</v>
          </cell>
          <cell r="R1433">
            <v>329</v>
          </cell>
          <cell r="S1433">
            <v>439</v>
          </cell>
          <cell r="W1433" t="str">
            <v>Yes</v>
          </cell>
          <cell r="X1433" t="str">
            <v>No</v>
          </cell>
          <cell r="Y1433" t="str">
            <v>No</v>
          </cell>
          <cell r="AA1433" t="str">
            <v>Yes</v>
          </cell>
          <cell r="AB1433">
            <v>0.14000000000000001</v>
          </cell>
          <cell r="AC1433">
            <v>10.08</v>
          </cell>
          <cell r="AD1433">
            <v>43.55</v>
          </cell>
          <cell r="AE1433">
            <v>4.9480043406054799</v>
          </cell>
          <cell r="AF1433">
            <v>5.4765971960000002</v>
          </cell>
        </row>
        <row r="1434">
          <cell r="C1434" t="str">
            <v>South Africa</v>
          </cell>
          <cell r="D1434" t="str">
            <v>Web Africa [South Africa]</v>
          </cell>
          <cell r="E1434" t="str">
            <v>ADSL</v>
          </cell>
          <cell r="F1434" t="str">
            <v>Home ADSL (with ADSL line addition)</v>
          </cell>
          <cell r="G1434" t="str">
            <v>Up to</v>
          </cell>
          <cell r="H1434">
            <v>10</v>
          </cell>
          <cell r="I1434" t="str">
            <v>Mbps</v>
          </cell>
          <cell r="J1434">
            <v>10</v>
          </cell>
          <cell r="M1434">
            <v>5</v>
          </cell>
          <cell r="N1434" t="str">
            <v>GB</v>
          </cell>
          <cell r="O1434">
            <v>5</v>
          </cell>
          <cell r="P1434" t="str">
            <v>ZAR</v>
          </cell>
          <cell r="Q1434">
            <v>0</v>
          </cell>
          <cell r="R1434">
            <v>329</v>
          </cell>
          <cell r="S1434">
            <v>479</v>
          </cell>
          <cell r="W1434" t="str">
            <v>Yes</v>
          </cell>
          <cell r="X1434" t="str">
            <v>No</v>
          </cell>
          <cell r="Y1434" t="str">
            <v>No</v>
          </cell>
          <cell r="AA1434" t="str">
            <v>Yes</v>
          </cell>
          <cell r="AB1434">
            <v>0.14000000000000001</v>
          </cell>
          <cell r="AC1434">
            <v>10.08</v>
          </cell>
          <cell r="AD1434">
            <v>47.52</v>
          </cell>
          <cell r="AE1434">
            <v>4.9480043406054799</v>
          </cell>
          <cell r="AF1434">
            <v>5.4765971960000002</v>
          </cell>
        </row>
        <row r="1435">
          <cell r="C1435" t="str">
            <v>South Africa</v>
          </cell>
          <cell r="D1435" t="str">
            <v>Web Africa [South Africa]</v>
          </cell>
          <cell r="E1435" t="str">
            <v>ADSL</v>
          </cell>
          <cell r="F1435" t="str">
            <v>Home ADSL (with ADSL line addition)</v>
          </cell>
          <cell r="G1435" t="str">
            <v>Up to</v>
          </cell>
          <cell r="H1435">
            <v>10</v>
          </cell>
          <cell r="I1435" t="str">
            <v>Mbps</v>
          </cell>
          <cell r="J1435">
            <v>10</v>
          </cell>
          <cell r="M1435">
            <v>10</v>
          </cell>
          <cell r="N1435" t="str">
            <v>GB</v>
          </cell>
          <cell r="O1435">
            <v>10</v>
          </cell>
          <cell r="P1435" t="str">
            <v>ZAR</v>
          </cell>
          <cell r="Q1435">
            <v>0</v>
          </cell>
          <cell r="R1435">
            <v>329</v>
          </cell>
          <cell r="S1435">
            <v>549</v>
          </cell>
          <cell r="W1435" t="str">
            <v>Yes</v>
          </cell>
          <cell r="X1435" t="str">
            <v>No</v>
          </cell>
          <cell r="Y1435" t="str">
            <v>No</v>
          </cell>
          <cell r="AA1435" t="str">
            <v>Yes</v>
          </cell>
          <cell r="AB1435">
            <v>0.14000000000000001</v>
          </cell>
          <cell r="AC1435">
            <v>10.08</v>
          </cell>
          <cell r="AD1435">
            <v>54.46</v>
          </cell>
          <cell r="AE1435">
            <v>4.9480043406054799</v>
          </cell>
          <cell r="AF1435">
            <v>5.4765971960000002</v>
          </cell>
        </row>
        <row r="1436">
          <cell r="C1436" t="str">
            <v>South Africa</v>
          </cell>
          <cell r="D1436" t="str">
            <v>Web Africa [South Africa]</v>
          </cell>
          <cell r="E1436" t="str">
            <v>ADSL</v>
          </cell>
          <cell r="F1436" t="str">
            <v>Home ADSL (with ADSL line addition)</v>
          </cell>
          <cell r="G1436" t="str">
            <v>Up to</v>
          </cell>
          <cell r="H1436">
            <v>10</v>
          </cell>
          <cell r="I1436" t="str">
            <v>Mbps</v>
          </cell>
          <cell r="J1436">
            <v>10</v>
          </cell>
          <cell r="M1436">
            <v>15</v>
          </cell>
          <cell r="N1436" t="str">
            <v>GB</v>
          </cell>
          <cell r="O1436">
            <v>15</v>
          </cell>
          <cell r="P1436" t="str">
            <v>ZAR</v>
          </cell>
          <cell r="Q1436">
            <v>0</v>
          </cell>
          <cell r="R1436">
            <v>329</v>
          </cell>
          <cell r="S1436">
            <v>599</v>
          </cell>
          <cell r="W1436" t="str">
            <v>Yes</v>
          </cell>
          <cell r="X1436" t="str">
            <v>No</v>
          </cell>
          <cell r="Y1436" t="str">
            <v>No</v>
          </cell>
          <cell r="AA1436" t="str">
            <v>Yes</v>
          </cell>
          <cell r="AB1436">
            <v>0.14000000000000001</v>
          </cell>
          <cell r="AC1436">
            <v>10.08</v>
          </cell>
          <cell r="AD1436">
            <v>59.42</v>
          </cell>
          <cell r="AE1436">
            <v>4.9480043406054799</v>
          </cell>
          <cell r="AF1436">
            <v>5.4765971960000002</v>
          </cell>
        </row>
        <row r="1437">
          <cell r="C1437" t="str">
            <v>South Africa</v>
          </cell>
          <cell r="D1437" t="str">
            <v>Web Africa [South Africa]</v>
          </cell>
          <cell r="E1437" t="str">
            <v>ADSL</v>
          </cell>
          <cell r="F1437" t="str">
            <v>Home ADSL (with ADSL line addition)</v>
          </cell>
          <cell r="G1437" t="str">
            <v>Up to</v>
          </cell>
          <cell r="H1437">
            <v>10</v>
          </cell>
          <cell r="I1437" t="str">
            <v>Mbps</v>
          </cell>
          <cell r="J1437">
            <v>10</v>
          </cell>
          <cell r="M1437">
            <v>25</v>
          </cell>
          <cell r="N1437" t="str">
            <v>GB</v>
          </cell>
          <cell r="O1437">
            <v>25</v>
          </cell>
          <cell r="P1437" t="str">
            <v>ZAR</v>
          </cell>
          <cell r="Q1437">
            <v>0</v>
          </cell>
          <cell r="R1437">
            <v>329</v>
          </cell>
          <cell r="S1437">
            <v>699</v>
          </cell>
          <cell r="W1437" t="str">
            <v>Yes</v>
          </cell>
          <cell r="X1437" t="str">
            <v>No</v>
          </cell>
          <cell r="Y1437" t="str">
            <v>No</v>
          </cell>
          <cell r="AA1437" t="str">
            <v>Yes</v>
          </cell>
          <cell r="AB1437">
            <v>0.14000000000000001</v>
          </cell>
          <cell r="AC1437">
            <v>10.08</v>
          </cell>
          <cell r="AD1437">
            <v>69.349999999999994</v>
          </cell>
          <cell r="AE1437">
            <v>4.9480043406054799</v>
          </cell>
          <cell r="AF1437">
            <v>5.4765971960000002</v>
          </cell>
        </row>
        <row r="1438">
          <cell r="C1438" t="str">
            <v>South Africa</v>
          </cell>
          <cell r="D1438" t="str">
            <v>Web Africa [South Africa]</v>
          </cell>
          <cell r="E1438" t="str">
            <v>ADSL</v>
          </cell>
          <cell r="F1438" t="str">
            <v>Home ADSL (with ADSL line addition)</v>
          </cell>
          <cell r="G1438" t="str">
            <v>Up to</v>
          </cell>
          <cell r="H1438">
            <v>10</v>
          </cell>
          <cell r="I1438" t="str">
            <v>Mbps</v>
          </cell>
          <cell r="J1438">
            <v>10</v>
          </cell>
          <cell r="M1438">
            <v>50</v>
          </cell>
          <cell r="N1438" t="str">
            <v>GB</v>
          </cell>
          <cell r="O1438">
            <v>50</v>
          </cell>
          <cell r="P1438" t="str">
            <v>ZAR</v>
          </cell>
          <cell r="Q1438">
            <v>0</v>
          </cell>
          <cell r="R1438">
            <v>329</v>
          </cell>
          <cell r="S1438">
            <v>799</v>
          </cell>
          <cell r="W1438" t="str">
            <v>Yes</v>
          </cell>
          <cell r="X1438" t="str">
            <v>No</v>
          </cell>
          <cell r="Y1438" t="str">
            <v>No</v>
          </cell>
          <cell r="AA1438" t="str">
            <v>Yes</v>
          </cell>
          <cell r="AB1438">
            <v>0.14000000000000001</v>
          </cell>
          <cell r="AC1438">
            <v>10.08</v>
          </cell>
          <cell r="AD1438">
            <v>79.27</v>
          </cell>
          <cell r="AE1438">
            <v>4.9480043406054799</v>
          </cell>
          <cell r="AF1438">
            <v>5.4765971960000002</v>
          </cell>
        </row>
        <row r="1439">
          <cell r="C1439" t="str">
            <v>South Africa</v>
          </cell>
          <cell r="D1439" t="str">
            <v>Web Africa [South Africa]</v>
          </cell>
          <cell r="E1439" t="str">
            <v>ADSL</v>
          </cell>
          <cell r="F1439" t="str">
            <v>Home ADSL (with ADSL line addition)</v>
          </cell>
          <cell r="G1439" t="str">
            <v>Up to</v>
          </cell>
          <cell r="H1439">
            <v>10</v>
          </cell>
          <cell r="I1439" t="str">
            <v>Mbps</v>
          </cell>
          <cell r="J1439">
            <v>10</v>
          </cell>
          <cell r="M1439">
            <v>100</v>
          </cell>
          <cell r="N1439" t="str">
            <v>GB</v>
          </cell>
          <cell r="O1439">
            <v>100</v>
          </cell>
          <cell r="P1439" t="str">
            <v>ZAR</v>
          </cell>
          <cell r="Q1439">
            <v>0</v>
          </cell>
          <cell r="R1439">
            <v>329</v>
          </cell>
          <cell r="S1439">
            <v>999</v>
          </cell>
          <cell r="W1439" t="str">
            <v>Yes</v>
          </cell>
          <cell r="X1439" t="str">
            <v>No</v>
          </cell>
          <cell r="Y1439" t="str">
            <v>No</v>
          </cell>
          <cell r="AA1439" t="str">
            <v>Yes</v>
          </cell>
          <cell r="AB1439">
            <v>0.14000000000000001</v>
          </cell>
          <cell r="AC1439">
            <v>10.08</v>
          </cell>
          <cell r="AD1439">
            <v>99.11</v>
          </cell>
          <cell r="AE1439">
            <v>4.9480043406054799</v>
          </cell>
          <cell r="AF1439">
            <v>5.4765971960000002</v>
          </cell>
        </row>
        <row r="1440">
          <cell r="C1440" t="str">
            <v>South Africa</v>
          </cell>
          <cell r="D1440" t="str">
            <v>Web Africa [South Africa]</v>
          </cell>
          <cell r="E1440" t="str">
            <v>ADSL</v>
          </cell>
          <cell r="F1440" t="str">
            <v>Home ADSL (with ADSL line addition)</v>
          </cell>
          <cell r="G1440" t="str">
            <v>Up to</v>
          </cell>
          <cell r="H1440">
            <v>10</v>
          </cell>
          <cell r="I1440" t="str">
            <v>Mbps</v>
          </cell>
          <cell r="J1440">
            <v>10</v>
          </cell>
          <cell r="M1440">
            <v>150</v>
          </cell>
          <cell r="N1440" t="str">
            <v>GB</v>
          </cell>
          <cell r="O1440">
            <v>150</v>
          </cell>
          <cell r="P1440" t="str">
            <v>ZAR</v>
          </cell>
          <cell r="Q1440">
            <v>0</v>
          </cell>
          <cell r="R1440">
            <v>329</v>
          </cell>
          <cell r="S1440">
            <v>1299</v>
          </cell>
          <cell r="W1440" t="str">
            <v>Yes</v>
          </cell>
          <cell r="X1440" t="str">
            <v>No</v>
          </cell>
          <cell r="Y1440" t="str">
            <v>No</v>
          </cell>
          <cell r="AA1440" t="str">
            <v>Yes</v>
          </cell>
          <cell r="AB1440">
            <v>0.14000000000000001</v>
          </cell>
          <cell r="AC1440">
            <v>10.08</v>
          </cell>
          <cell r="AD1440">
            <v>128.87</v>
          </cell>
          <cell r="AE1440">
            <v>4.9480043406054799</v>
          </cell>
          <cell r="AF1440">
            <v>5.4765971960000002</v>
          </cell>
        </row>
        <row r="1441">
          <cell r="C1441" t="str">
            <v>South Africa</v>
          </cell>
          <cell r="D1441" t="str">
            <v>Web Africa [South Africa]</v>
          </cell>
          <cell r="E1441" t="str">
            <v>ADSL</v>
          </cell>
          <cell r="F1441" t="str">
            <v>Home ADSL (with ADSL line addition)</v>
          </cell>
          <cell r="G1441" t="str">
            <v>Up to</v>
          </cell>
          <cell r="H1441">
            <v>10</v>
          </cell>
          <cell r="I1441" t="str">
            <v>Mbps</v>
          </cell>
          <cell r="J1441">
            <v>10</v>
          </cell>
          <cell r="M1441">
            <v>200</v>
          </cell>
          <cell r="N1441" t="str">
            <v>GB</v>
          </cell>
          <cell r="O1441">
            <v>200</v>
          </cell>
          <cell r="P1441" t="str">
            <v>ZAR</v>
          </cell>
          <cell r="Q1441">
            <v>0</v>
          </cell>
          <cell r="R1441">
            <v>329</v>
          </cell>
          <cell r="S1441">
            <v>1599</v>
          </cell>
          <cell r="W1441" t="str">
            <v>Yes</v>
          </cell>
          <cell r="X1441" t="str">
            <v>No</v>
          </cell>
          <cell r="Y1441" t="str">
            <v>No</v>
          </cell>
          <cell r="AA1441" t="str">
            <v>Yes</v>
          </cell>
          <cell r="AB1441">
            <v>0.14000000000000001</v>
          </cell>
          <cell r="AC1441">
            <v>10.08</v>
          </cell>
          <cell r="AD1441">
            <v>158.63</v>
          </cell>
          <cell r="AE1441">
            <v>4.9480043406054799</v>
          </cell>
          <cell r="AF1441">
            <v>5.4765971960000002</v>
          </cell>
        </row>
        <row r="1442">
          <cell r="C1442" t="str">
            <v>South Africa</v>
          </cell>
          <cell r="D1442" t="str">
            <v>Web Africa [South Africa]</v>
          </cell>
          <cell r="E1442" t="str">
            <v>VDSL</v>
          </cell>
          <cell r="F1442" t="str">
            <v>Uncapped VDSL</v>
          </cell>
          <cell r="G1442" t="str">
            <v>Up to</v>
          </cell>
          <cell r="H1442">
            <v>20</v>
          </cell>
          <cell r="I1442" t="str">
            <v>Mbps</v>
          </cell>
          <cell r="J1442">
            <v>20</v>
          </cell>
          <cell r="M1442" t="str">
            <v>Unlimited</v>
          </cell>
          <cell r="P1442" t="str">
            <v>ZAR</v>
          </cell>
          <cell r="Q1442">
            <v>0</v>
          </cell>
          <cell r="R1442">
            <v>1499</v>
          </cell>
          <cell r="S1442">
            <v>2499</v>
          </cell>
          <cell r="W1442" t="str">
            <v>Yes</v>
          </cell>
          <cell r="X1442" t="str">
            <v>No</v>
          </cell>
          <cell r="Y1442" t="str">
            <v>No</v>
          </cell>
          <cell r="AA1442" t="str">
            <v>Yes</v>
          </cell>
          <cell r="AB1442">
            <v>0.14000000000000001</v>
          </cell>
          <cell r="AC1442">
            <v>10.08</v>
          </cell>
          <cell r="AD1442">
            <v>247.92</v>
          </cell>
          <cell r="AE1442">
            <v>4.9480043406054799</v>
          </cell>
          <cell r="AF1442">
            <v>5.4765971960000002</v>
          </cell>
        </row>
        <row r="1443">
          <cell r="C1443" t="str">
            <v>South Africa</v>
          </cell>
          <cell r="D1443" t="str">
            <v>Web Africa [South Africa]</v>
          </cell>
          <cell r="E1443" t="str">
            <v>VDSL</v>
          </cell>
          <cell r="F1443" t="str">
            <v>Uncapped VDSL</v>
          </cell>
          <cell r="G1443" t="str">
            <v>Up to</v>
          </cell>
          <cell r="H1443">
            <v>40</v>
          </cell>
          <cell r="I1443" t="str">
            <v>Mbps</v>
          </cell>
          <cell r="J1443">
            <v>40</v>
          </cell>
          <cell r="M1443" t="str">
            <v>Unlimited</v>
          </cell>
          <cell r="P1443" t="str">
            <v>ZAR</v>
          </cell>
          <cell r="Q1443">
            <v>0</v>
          </cell>
          <cell r="R1443">
            <v>1499</v>
          </cell>
          <cell r="S1443">
            <v>4449</v>
          </cell>
          <cell r="W1443" t="str">
            <v>Yes</v>
          </cell>
          <cell r="X1443" t="str">
            <v>No</v>
          </cell>
          <cell r="Y1443" t="str">
            <v>No</v>
          </cell>
          <cell r="AA1443" t="str">
            <v>Yes</v>
          </cell>
          <cell r="AB1443">
            <v>0.14000000000000001</v>
          </cell>
          <cell r="AC1443">
            <v>10.08</v>
          </cell>
          <cell r="AD1443">
            <v>441.37</v>
          </cell>
          <cell r="AE1443">
            <v>4.9480043406054799</v>
          </cell>
          <cell r="AF1443">
            <v>5.4765971960000002</v>
          </cell>
        </row>
        <row r="1444">
          <cell r="C1444" t="str">
            <v>South Africa</v>
          </cell>
          <cell r="D1444" t="str">
            <v>Web Africa [South Africa]</v>
          </cell>
          <cell r="E1444" t="str">
            <v>VDSL</v>
          </cell>
          <cell r="F1444" t="str">
            <v>Capped VDSL</v>
          </cell>
          <cell r="G1444" t="str">
            <v>Up to</v>
          </cell>
          <cell r="H1444">
            <v>20</v>
          </cell>
          <cell r="I1444" t="str">
            <v>Mbps</v>
          </cell>
          <cell r="J1444">
            <v>20</v>
          </cell>
          <cell r="M1444">
            <v>50</v>
          </cell>
          <cell r="N1444" t="str">
            <v>GB</v>
          </cell>
          <cell r="O1444">
            <v>50</v>
          </cell>
          <cell r="P1444" t="str">
            <v>ZAR</v>
          </cell>
          <cell r="Q1444">
            <v>0</v>
          </cell>
          <cell r="R1444">
            <v>1499</v>
          </cell>
          <cell r="S1444">
            <v>899</v>
          </cell>
          <cell r="W1444" t="str">
            <v>Yes</v>
          </cell>
          <cell r="X1444" t="str">
            <v>No</v>
          </cell>
          <cell r="Y1444" t="str">
            <v>No</v>
          </cell>
          <cell r="AA1444" t="str">
            <v>Yes</v>
          </cell>
          <cell r="AB1444">
            <v>0.14000000000000001</v>
          </cell>
          <cell r="AC1444">
            <v>10.08</v>
          </cell>
          <cell r="AD1444">
            <v>89.19</v>
          </cell>
          <cell r="AE1444">
            <v>4.9480043406054799</v>
          </cell>
          <cell r="AF1444">
            <v>5.4765971960000002</v>
          </cell>
        </row>
        <row r="1445">
          <cell r="C1445" t="str">
            <v>South Africa</v>
          </cell>
          <cell r="D1445" t="str">
            <v>Web Africa [South Africa]</v>
          </cell>
          <cell r="E1445" t="str">
            <v>VDSL</v>
          </cell>
          <cell r="F1445" t="str">
            <v>Capped VDSL</v>
          </cell>
          <cell r="G1445" t="str">
            <v>Up to</v>
          </cell>
          <cell r="H1445">
            <v>40</v>
          </cell>
          <cell r="I1445" t="str">
            <v>Mbps</v>
          </cell>
          <cell r="J1445">
            <v>40</v>
          </cell>
          <cell r="M1445">
            <v>50</v>
          </cell>
          <cell r="N1445" t="str">
            <v>GB</v>
          </cell>
          <cell r="O1445">
            <v>50</v>
          </cell>
          <cell r="P1445" t="str">
            <v>ZAR</v>
          </cell>
          <cell r="Q1445">
            <v>0</v>
          </cell>
          <cell r="R1445">
            <v>1499</v>
          </cell>
          <cell r="S1445">
            <v>1149</v>
          </cell>
          <cell r="W1445" t="str">
            <v>Yes</v>
          </cell>
          <cell r="X1445" t="str">
            <v>No</v>
          </cell>
          <cell r="Y1445" t="str">
            <v>No</v>
          </cell>
          <cell r="AA1445" t="str">
            <v>Yes</v>
          </cell>
          <cell r="AB1445">
            <v>0.14000000000000001</v>
          </cell>
          <cell r="AC1445">
            <v>10.08</v>
          </cell>
          <cell r="AD1445">
            <v>113.99</v>
          </cell>
          <cell r="AE1445">
            <v>4.9480043406054799</v>
          </cell>
          <cell r="AF1445">
            <v>5.4765971960000002</v>
          </cell>
        </row>
        <row r="1446">
          <cell r="C1446" t="str">
            <v>South Africa</v>
          </cell>
          <cell r="D1446" t="str">
            <v>Web Africa [South Africa]</v>
          </cell>
          <cell r="E1446" t="str">
            <v>VDSL</v>
          </cell>
          <cell r="F1446" t="str">
            <v>Capped VDSL</v>
          </cell>
          <cell r="G1446" t="str">
            <v>Up to</v>
          </cell>
          <cell r="H1446">
            <v>20</v>
          </cell>
          <cell r="I1446" t="str">
            <v>Mbps</v>
          </cell>
          <cell r="J1446">
            <v>20</v>
          </cell>
          <cell r="M1446">
            <v>100</v>
          </cell>
          <cell r="N1446" t="str">
            <v>GB</v>
          </cell>
          <cell r="O1446">
            <v>100</v>
          </cell>
          <cell r="P1446" t="str">
            <v>ZAR</v>
          </cell>
          <cell r="Q1446">
            <v>0</v>
          </cell>
          <cell r="R1446">
            <v>1499</v>
          </cell>
          <cell r="S1446">
            <v>1099</v>
          </cell>
          <cell r="W1446" t="str">
            <v>Yes</v>
          </cell>
          <cell r="X1446" t="str">
            <v>No</v>
          </cell>
          <cell r="Y1446" t="str">
            <v>No</v>
          </cell>
          <cell r="AA1446" t="str">
            <v>Yes</v>
          </cell>
          <cell r="AB1446">
            <v>0.14000000000000001</v>
          </cell>
          <cell r="AC1446">
            <v>10.08</v>
          </cell>
          <cell r="AD1446">
            <v>109.03</v>
          </cell>
          <cell r="AE1446">
            <v>4.9480043406054799</v>
          </cell>
          <cell r="AF1446">
            <v>5.4765971960000002</v>
          </cell>
        </row>
        <row r="1447">
          <cell r="C1447" t="str">
            <v>South Africa</v>
          </cell>
          <cell r="D1447" t="str">
            <v>Web Africa [South Africa]</v>
          </cell>
          <cell r="E1447" t="str">
            <v>VDSL</v>
          </cell>
          <cell r="F1447" t="str">
            <v>Capped VDSL</v>
          </cell>
          <cell r="G1447" t="str">
            <v>Up to</v>
          </cell>
          <cell r="H1447">
            <v>40</v>
          </cell>
          <cell r="I1447" t="str">
            <v>Mbps</v>
          </cell>
          <cell r="J1447">
            <v>40</v>
          </cell>
          <cell r="M1447">
            <v>100</v>
          </cell>
          <cell r="N1447" t="str">
            <v>GB</v>
          </cell>
          <cell r="O1447">
            <v>100</v>
          </cell>
          <cell r="P1447" t="str">
            <v>ZAR</v>
          </cell>
          <cell r="Q1447">
            <v>0</v>
          </cell>
          <cell r="R1447">
            <v>1499</v>
          </cell>
          <cell r="S1447">
            <v>1349</v>
          </cell>
          <cell r="W1447" t="str">
            <v>Yes</v>
          </cell>
          <cell r="X1447" t="str">
            <v>No</v>
          </cell>
          <cell r="Y1447" t="str">
            <v>No</v>
          </cell>
          <cell r="AA1447" t="str">
            <v>Yes</v>
          </cell>
          <cell r="AB1447">
            <v>0.14000000000000001</v>
          </cell>
          <cell r="AC1447">
            <v>10.08</v>
          </cell>
          <cell r="AD1447">
            <v>133.83000000000001</v>
          </cell>
          <cell r="AE1447">
            <v>4.9480043406054799</v>
          </cell>
          <cell r="AF1447">
            <v>5.4765971960000002</v>
          </cell>
        </row>
        <row r="1448">
          <cell r="C1448" t="str">
            <v>South Africa</v>
          </cell>
          <cell r="D1448" t="str">
            <v>Web Africa [South Africa]</v>
          </cell>
          <cell r="E1448" t="str">
            <v>VDSL</v>
          </cell>
          <cell r="F1448" t="str">
            <v>Capped VDSL</v>
          </cell>
          <cell r="G1448" t="str">
            <v>Up to</v>
          </cell>
          <cell r="H1448">
            <v>20</v>
          </cell>
          <cell r="I1448" t="str">
            <v>Mbps</v>
          </cell>
          <cell r="J1448">
            <v>20</v>
          </cell>
          <cell r="M1448">
            <v>200</v>
          </cell>
          <cell r="N1448" t="str">
            <v>GB</v>
          </cell>
          <cell r="O1448">
            <v>200</v>
          </cell>
          <cell r="P1448" t="str">
            <v>ZAR</v>
          </cell>
          <cell r="Q1448">
            <v>0</v>
          </cell>
          <cell r="R1448">
            <v>1499</v>
          </cell>
          <cell r="S1448">
            <v>1699</v>
          </cell>
          <cell r="W1448" t="str">
            <v>Yes</v>
          </cell>
          <cell r="X1448" t="str">
            <v>No</v>
          </cell>
          <cell r="Y1448" t="str">
            <v>No</v>
          </cell>
          <cell r="AA1448" t="str">
            <v>Yes</v>
          </cell>
          <cell r="AB1448">
            <v>0.14000000000000001</v>
          </cell>
          <cell r="AC1448">
            <v>10.08</v>
          </cell>
          <cell r="AD1448">
            <v>168.55</v>
          </cell>
          <cell r="AE1448">
            <v>4.9480043406054799</v>
          </cell>
          <cell r="AF1448">
            <v>5.4765971960000002</v>
          </cell>
        </row>
        <row r="1449">
          <cell r="C1449" t="str">
            <v>South Africa</v>
          </cell>
          <cell r="D1449" t="str">
            <v>Web Africa [South Africa]</v>
          </cell>
          <cell r="E1449" t="str">
            <v>VDSL</v>
          </cell>
          <cell r="F1449" t="str">
            <v>Capped VDSL</v>
          </cell>
          <cell r="G1449" t="str">
            <v>Up to</v>
          </cell>
          <cell r="H1449">
            <v>40</v>
          </cell>
          <cell r="I1449" t="str">
            <v>Mbps</v>
          </cell>
          <cell r="J1449">
            <v>40</v>
          </cell>
          <cell r="M1449">
            <v>200</v>
          </cell>
          <cell r="N1449" t="str">
            <v>GB</v>
          </cell>
          <cell r="O1449">
            <v>200</v>
          </cell>
          <cell r="P1449" t="str">
            <v>ZAR</v>
          </cell>
          <cell r="Q1449">
            <v>0</v>
          </cell>
          <cell r="R1449">
            <v>1499</v>
          </cell>
          <cell r="S1449">
            <v>1949</v>
          </cell>
          <cell r="W1449" t="str">
            <v>Yes</v>
          </cell>
          <cell r="X1449" t="str">
            <v>No</v>
          </cell>
          <cell r="Y1449" t="str">
            <v>No</v>
          </cell>
          <cell r="AA1449" t="str">
            <v>Yes</v>
          </cell>
          <cell r="AB1449">
            <v>0.14000000000000001</v>
          </cell>
          <cell r="AC1449">
            <v>10.08</v>
          </cell>
          <cell r="AD1449">
            <v>193.35</v>
          </cell>
          <cell r="AE1449">
            <v>4.9480043406054799</v>
          </cell>
          <cell r="AF1449">
            <v>5.4765971960000002</v>
          </cell>
        </row>
        <row r="1450">
          <cell r="C1450" t="str">
            <v>Spain</v>
          </cell>
          <cell r="D1450" t="str">
            <v>ONO [Spain]</v>
          </cell>
          <cell r="E1450" t="str">
            <v>Cable</v>
          </cell>
          <cell r="F1450" t="str">
            <v>30mb Broadband</v>
          </cell>
          <cell r="H1450">
            <v>20</v>
          </cell>
          <cell r="I1450" t="str">
            <v>Mbps</v>
          </cell>
          <cell r="J1450">
            <v>20</v>
          </cell>
          <cell r="K1450">
            <v>1</v>
          </cell>
          <cell r="L1450" t="str">
            <v>Mbps</v>
          </cell>
          <cell r="P1450" t="str">
            <v>EUR</v>
          </cell>
          <cell r="Q1450">
            <v>0</v>
          </cell>
          <cell r="R1450">
            <v>0</v>
          </cell>
          <cell r="S1450">
            <v>25.9</v>
          </cell>
          <cell r="T1450">
            <v>15.9</v>
          </cell>
          <cell r="U1450">
            <v>12</v>
          </cell>
          <cell r="V1450">
            <v>1</v>
          </cell>
          <cell r="W1450" t="str">
            <v>No</v>
          </cell>
          <cell r="X1450" t="str">
            <v>No</v>
          </cell>
          <cell r="Y1450" t="str">
            <v>Yes</v>
          </cell>
          <cell r="Z1450" t="str">
            <v>Unlimited to landlines, 60 mins to mobile</v>
          </cell>
          <cell r="AA1450" t="str">
            <v>No</v>
          </cell>
          <cell r="AB1450">
            <v>0.21</v>
          </cell>
          <cell r="AC1450">
            <v>0.74</v>
          </cell>
          <cell r="AD1450">
            <v>35</v>
          </cell>
          <cell r="AE1450">
            <v>0.68479476399999994</v>
          </cell>
          <cell r="AF1450">
            <v>0.69482975000000002</v>
          </cell>
        </row>
        <row r="1451">
          <cell r="C1451" t="str">
            <v>Spain</v>
          </cell>
          <cell r="D1451" t="str">
            <v>ONO [Spain]</v>
          </cell>
          <cell r="E1451" t="str">
            <v>Cable</v>
          </cell>
          <cell r="F1451" t="str">
            <v>50mb Broadband</v>
          </cell>
          <cell r="H1451">
            <v>50</v>
          </cell>
          <cell r="I1451" t="str">
            <v>Mbps</v>
          </cell>
          <cell r="J1451">
            <v>50</v>
          </cell>
          <cell r="K1451">
            <v>5</v>
          </cell>
          <cell r="L1451" t="str">
            <v>Mbps</v>
          </cell>
          <cell r="P1451" t="str">
            <v>EUR</v>
          </cell>
          <cell r="Q1451">
            <v>0</v>
          </cell>
          <cell r="R1451">
            <v>0</v>
          </cell>
          <cell r="S1451">
            <v>31.9</v>
          </cell>
          <cell r="T1451">
            <v>19.899999999999999</v>
          </cell>
          <cell r="U1451">
            <v>12</v>
          </cell>
          <cell r="V1451">
            <v>1</v>
          </cell>
          <cell r="W1451" t="str">
            <v>No</v>
          </cell>
          <cell r="X1451" t="str">
            <v>No</v>
          </cell>
          <cell r="Y1451" t="str">
            <v>Yes</v>
          </cell>
          <cell r="Z1451" t="str">
            <v>Unlimited to landlines, 60 mins to mobile</v>
          </cell>
          <cell r="AA1451" t="str">
            <v>No</v>
          </cell>
          <cell r="AB1451">
            <v>0.21</v>
          </cell>
          <cell r="AC1451">
            <v>0.74</v>
          </cell>
          <cell r="AD1451">
            <v>43.11</v>
          </cell>
          <cell r="AE1451">
            <v>0.68479476399999994</v>
          </cell>
          <cell r="AF1451">
            <v>0.69482975000000002</v>
          </cell>
        </row>
        <row r="1452">
          <cell r="C1452" t="str">
            <v>Spain</v>
          </cell>
          <cell r="D1452" t="str">
            <v>ONO [Spain]</v>
          </cell>
          <cell r="E1452" t="str">
            <v>Cable</v>
          </cell>
          <cell r="F1452" t="str">
            <v>100mb Broadband</v>
          </cell>
          <cell r="H1452">
            <v>100</v>
          </cell>
          <cell r="I1452" t="str">
            <v>Mbps</v>
          </cell>
          <cell r="J1452">
            <v>100</v>
          </cell>
          <cell r="K1452">
            <v>10</v>
          </cell>
          <cell r="L1452" t="str">
            <v>Mbps</v>
          </cell>
          <cell r="P1452" t="str">
            <v>EUR</v>
          </cell>
          <cell r="Q1452">
            <v>0</v>
          </cell>
          <cell r="R1452">
            <v>0</v>
          </cell>
          <cell r="S1452">
            <v>37.9</v>
          </cell>
          <cell r="T1452">
            <v>27.9</v>
          </cell>
          <cell r="U1452">
            <v>12</v>
          </cell>
          <cell r="V1452">
            <v>1</v>
          </cell>
          <cell r="W1452" t="str">
            <v>No</v>
          </cell>
          <cell r="X1452" t="str">
            <v>No</v>
          </cell>
          <cell r="Y1452" t="str">
            <v>Yes</v>
          </cell>
          <cell r="Z1452" t="str">
            <v>Unlimited to landlines, 60 mins to mobile</v>
          </cell>
          <cell r="AA1452" t="str">
            <v>No</v>
          </cell>
          <cell r="AB1452">
            <v>0.21</v>
          </cell>
          <cell r="AC1452">
            <v>0.74</v>
          </cell>
          <cell r="AD1452">
            <v>51.22</v>
          </cell>
          <cell r="AE1452">
            <v>0.68479476399999994</v>
          </cell>
          <cell r="AF1452">
            <v>0.69482975000000002</v>
          </cell>
        </row>
        <row r="1453">
          <cell r="C1453" t="str">
            <v>Spain</v>
          </cell>
          <cell r="D1453" t="str">
            <v>Orange [Spain]</v>
          </cell>
          <cell r="E1453" t="str">
            <v>ADSL</v>
          </cell>
          <cell r="F1453" t="str">
            <v>ADSL maxima velocidad</v>
          </cell>
          <cell r="G1453" t="str">
            <v>Up to</v>
          </cell>
          <cell r="H1453">
            <v>20</v>
          </cell>
          <cell r="I1453" t="str">
            <v>Mbps</v>
          </cell>
          <cell r="J1453">
            <v>20</v>
          </cell>
          <cell r="K1453">
            <v>1</v>
          </cell>
          <cell r="L1453" t="str">
            <v>Mbps</v>
          </cell>
          <cell r="P1453" t="str">
            <v>EUR</v>
          </cell>
          <cell r="Q1453" t="str">
            <v>?</v>
          </cell>
          <cell r="R1453" t="str">
            <v>?</v>
          </cell>
          <cell r="S1453">
            <v>15.95</v>
          </cell>
          <cell r="T1453">
            <v>10.95</v>
          </cell>
          <cell r="U1453">
            <v>12</v>
          </cell>
          <cell r="V1453">
            <v>12</v>
          </cell>
          <cell r="W1453" t="str">
            <v>Yes</v>
          </cell>
          <cell r="X1453" t="str">
            <v>No</v>
          </cell>
          <cell r="Y1453" t="str">
            <v>No</v>
          </cell>
          <cell r="AA1453" t="str">
            <v>?</v>
          </cell>
          <cell r="AB1453">
            <v>0.21</v>
          </cell>
          <cell r="AC1453">
            <v>0.74</v>
          </cell>
          <cell r="AD1453">
            <v>21.55</v>
          </cell>
          <cell r="AE1453">
            <v>0.68479476399999994</v>
          </cell>
          <cell r="AF1453">
            <v>0.69482975000000002</v>
          </cell>
        </row>
        <row r="1454">
          <cell r="C1454" t="str">
            <v>Spain</v>
          </cell>
          <cell r="D1454" t="str">
            <v>Telefonica (Movistar) [Spain]</v>
          </cell>
          <cell r="E1454" t="str">
            <v>ADSL</v>
          </cell>
          <cell r="F1454" t="str">
            <v>Up to 10 Mb</v>
          </cell>
          <cell r="G1454" t="str">
            <v>Up to</v>
          </cell>
          <cell r="H1454">
            <v>10</v>
          </cell>
          <cell r="I1454" t="str">
            <v>Mbps</v>
          </cell>
          <cell r="J1454">
            <v>10</v>
          </cell>
          <cell r="K1454">
            <v>820</v>
          </cell>
          <cell r="L1454" t="str">
            <v>Kbps</v>
          </cell>
          <cell r="M1454" t="str">
            <v>Unlimited</v>
          </cell>
          <cell r="P1454" t="str">
            <v>EUR</v>
          </cell>
          <cell r="Q1454">
            <v>0</v>
          </cell>
          <cell r="R1454">
            <v>0</v>
          </cell>
          <cell r="S1454">
            <v>34.28</v>
          </cell>
          <cell r="V1454">
            <v>12</v>
          </cell>
          <cell r="W1454" t="str">
            <v>No</v>
          </cell>
          <cell r="X1454" t="str">
            <v>No</v>
          </cell>
          <cell r="Y1454" t="str">
            <v>Yes</v>
          </cell>
          <cell r="Z1454" t="str">
            <v>National calls</v>
          </cell>
          <cell r="AA1454" t="str">
            <v>No</v>
          </cell>
          <cell r="AB1454">
            <v>0.21</v>
          </cell>
          <cell r="AC1454">
            <v>0.74</v>
          </cell>
          <cell r="AD1454">
            <v>46.32</v>
          </cell>
          <cell r="AE1454">
            <v>0.68479476399999994</v>
          </cell>
          <cell r="AF1454">
            <v>0.69482975000000002</v>
          </cell>
        </row>
        <row r="1455">
          <cell r="C1455" t="str">
            <v>Spain</v>
          </cell>
          <cell r="D1455" t="str">
            <v>Telefonica (Movistar) [Spain]</v>
          </cell>
          <cell r="E1455" t="str">
            <v>VDSL</v>
          </cell>
          <cell r="F1455" t="str">
            <v>Up to 30 Mb</v>
          </cell>
          <cell r="G1455" t="str">
            <v>Up to</v>
          </cell>
          <cell r="H1455">
            <v>30</v>
          </cell>
          <cell r="I1455" t="str">
            <v>Mbps</v>
          </cell>
          <cell r="J1455">
            <v>30</v>
          </cell>
          <cell r="K1455">
            <v>1</v>
          </cell>
          <cell r="L1455" t="str">
            <v>Mbps</v>
          </cell>
          <cell r="M1455" t="str">
            <v>Unlimited</v>
          </cell>
          <cell r="P1455" t="str">
            <v>EUR</v>
          </cell>
          <cell r="Q1455">
            <v>0</v>
          </cell>
          <cell r="R1455">
            <v>0</v>
          </cell>
          <cell r="S1455">
            <v>44.28</v>
          </cell>
          <cell r="V1455">
            <v>12</v>
          </cell>
          <cell r="W1455" t="str">
            <v>No</v>
          </cell>
          <cell r="X1455" t="str">
            <v>No</v>
          </cell>
          <cell r="Y1455" t="str">
            <v>Yes</v>
          </cell>
          <cell r="Z1455" t="str">
            <v>National calls plus some mobile</v>
          </cell>
          <cell r="AA1455" t="str">
            <v>No</v>
          </cell>
          <cell r="AB1455">
            <v>0.21</v>
          </cell>
          <cell r="AC1455">
            <v>0.74</v>
          </cell>
          <cell r="AD1455">
            <v>59.84</v>
          </cell>
          <cell r="AE1455">
            <v>0.68479476399999994</v>
          </cell>
          <cell r="AF1455">
            <v>0.69482975000000002</v>
          </cell>
        </row>
        <row r="1456">
          <cell r="C1456" t="str">
            <v>Spain</v>
          </cell>
          <cell r="D1456" t="str">
            <v>Telefonica (Movistar) [Spain]</v>
          </cell>
          <cell r="E1456" t="str">
            <v>Fiber</v>
          </cell>
          <cell r="F1456" t="str">
            <v>Up to 100 Mb</v>
          </cell>
          <cell r="G1456" t="str">
            <v>Up to</v>
          </cell>
          <cell r="H1456">
            <v>100</v>
          </cell>
          <cell r="I1456" t="str">
            <v>Mbps</v>
          </cell>
          <cell r="J1456">
            <v>100</v>
          </cell>
          <cell r="K1456">
            <v>10</v>
          </cell>
          <cell r="L1456" t="str">
            <v>Mbps</v>
          </cell>
          <cell r="M1456" t="str">
            <v>Unlimited</v>
          </cell>
          <cell r="P1456" t="str">
            <v>EUR</v>
          </cell>
          <cell r="Q1456">
            <v>0</v>
          </cell>
          <cell r="R1456">
            <v>0</v>
          </cell>
          <cell r="S1456">
            <v>44.28</v>
          </cell>
          <cell r="V1456">
            <v>12</v>
          </cell>
          <cell r="W1456" t="str">
            <v>No</v>
          </cell>
          <cell r="X1456" t="str">
            <v>No</v>
          </cell>
          <cell r="Y1456" t="str">
            <v>Yes</v>
          </cell>
          <cell r="Z1456" t="str">
            <v>National calls plus some mobile</v>
          </cell>
          <cell r="AA1456" t="str">
            <v>No</v>
          </cell>
          <cell r="AB1456">
            <v>0.21</v>
          </cell>
          <cell r="AC1456">
            <v>0.74</v>
          </cell>
          <cell r="AD1456">
            <v>59.84</v>
          </cell>
          <cell r="AE1456">
            <v>0.68479476399999994</v>
          </cell>
          <cell r="AF1456">
            <v>0.69482975000000002</v>
          </cell>
        </row>
        <row r="1457">
          <cell r="C1457" t="str">
            <v>Sri Lanka</v>
          </cell>
          <cell r="D1457" t="str">
            <v>Dialog [Sri Lanka]</v>
          </cell>
          <cell r="E1457" t="str">
            <v>WiMax</v>
          </cell>
          <cell r="F1457" t="str">
            <v>Package 1</v>
          </cell>
          <cell r="G1457" t="str">
            <v>Up to</v>
          </cell>
          <cell r="H1457">
            <v>1</v>
          </cell>
          <cell r="I1457" t="str">
            <v>Mbps</v>
          </cell>
          <cell r="J1457">
            <v>1</v>
          </cell>
          <cell r="K1457">
            <v>256</v>
          </cell>
          <cell r="L1457" t="str">
            <v>Kbps</v>
          </cell>
          <cell r="M1457">
            <v>15</v>
          </cell>
          <cell r="N1457" t="str">
            <v>GB</v>
          </cell>
          <cell r="O1457">
            <v>15</v>
          </cell>
          <cell r="P1457" t="str">
            <v>LKR</v>
          </cell>
          <cell r="Q1457">
            <v>5000</v>
          </cell>
          <cell r="R1457" t="str">
            <v>?</v>
          </cell>
          <cell r="S1457">
            <v>2000</v>
          </cell>
          <cell r="W1457" t="str">
            <v>No</v>
          </cell>
          <cell r="X1457" t="str">
            <v>No</v>
          </cell>
          <cell r="Y1457" t="str">
            <v>No</v>
          </cell>
          <cell r="AA1457" t="str">
            <v>No</v>
          </cell>
          <cell r="AB1457">
            <v>0.22489999999999999</v>
          </cell>
          <cell r="AC1457">
            <v>132</v>
          </cell>
          <cell r="AD1457">
            <v>15.15</v>
          </cell>
          <cell r="AE1457">
            <v>41.366061715355798</v>
          </cell>
          <cell r="AF1457">
            <v>60.71</v>
          </cell>
        </row>
        <row r="1458">
          <cell r="C1458" t="str">
            <v>Sri Lanka</v>
          </cell>
          <cell r="D1458" t="str">
            <v>Dialog [Sri Lanka]</v>
          </cell>
          <cell r="E1458" t="str">
            <v>WiMax</v>
          </cell>
          <cell r="F1458" t="str">
            <v>Package 2</v>
          </cell>
          <cell r="G1458" t="str">
            <v>Up to</v>
          </cell>
          <cell r="H1458">
            <v>1</v>
          </cell>
          <cell r="I1458" t="str">
            <v>Mbps</v>
          </cell>
          <cell r="J1458">
            <v>1</v>
          </cell>
          <cell r="K1458">
            <v>256</v>
          </cell>
          <cell r="L1458" t="str">
            <v>Kbps</v>
          </cell>
          <cell r="M1458">
            <v>40</v>
          </cell>
          <cell r="N1458" t="str">
            <v>GB</v>
          </cell>
          <cell r="O1458">
            <v>40</v>
          </cell>
          <cell r="P1458" t="str">
            <v>LKR</v>
          </cell>
          <cell r="Q1458">
            <v>5000</v>
          </cell>
          <cell r="R1458" t="str">
            <v>?</v>
          </cell>
          <cell r="S1458">
            <v>3000</v>
          </cell>
          <cell r="W1458" t="str">
            <v>No</v>
          </cell>
          <cell r="X1458" t="str">
            <v>No</v>
          </cell>
          <cell r="Y1458" t="str">
            <v>No</v>
          </cell>
          <cell r="AA1458" t="str">
            <v>No</v>
          </cell>
          <cell r="AB1458">
            <v>0.22489999999999999</v>
          </cell>
          <cell r="AC1458">
            <v>132</v>
          </cell>
          <cell r="AD1458">
            <v>22.73</v>
          </cell>
          <cell r="AE1458">
            <v>41.366061715355798</v>
          </cell>
          <cell r="AF1458">
            <v>60.71</v>
          </cell>
        </row>
        <row r="1459">
          <cell r="C1459" t="str">
            <v>Sri Lanka</v>
          </cell>
          <cell r="D1459" t="str">
            <v>Lanka Bell [Sri Lanka]</v>
          </cell>
          <cell r="E1459" t="str">
            <v>WiMax</v>
          </cell>
          <cell r="F1459" t="str">
            <v>Package 1</v>
          </cell>
          <cell r="G1459" t="str">
            <v>Up to</v>
          </cell>
          <cell r="H1459">
            <v>512</v>
          </cell>
          <cell r="I1459" t="str">
            <v>Kbps</v>
          </cell>
          <cell r="J1459">
            <v>0.51200000000000001</v>
          </cell>
          <cell r="K1459">
            <v>128</v>
          </cell>
          <cell r="L1459" t="str">
            <v>Kbps</v>
          </cell>
          <cell r="M1459" t="str">
            <v>Unlimited</v>
          </cell>
          <cell r="P1459" t="str">
            <v>LKR</v>
          </cell>
          <cell r="Q1459">
            <v>7900</v>
          </cell>
          <cell r="R1459" t="str">
            <v>?</v>
          </cell>
          <cell r="S1459">
            <v>2000</v>
          </cell>
          <cell r="V1459">
            <v>24</v>
          </cell>
          <cell r="W1459" t="str">
            <v>No</v>
          </cell>
          <cell r="X1459" t="str">
            <v>No</v>
          </cell>
          <cell r="Y1459" t="str">
            <v>No</v>
          </cell>
          <cell r="AA1459" t="str">
            <v>No</v>
          </cell>
          <cell r="AB1459">
            <v>0.22489999999999999</v>
          </cell>
          <cell r="AC1459">
            <v>132</v>
          </cell>
          <cell r="AD1459">
            <v>15.15</v>
          </cell>
          <cell r="AE1459">
            <v>41.366061715355798</v>
          </cell>
          <cell r="AF1459">
            <v>60.71</v>
          </cell>
        </row>
        <row r="1460">
          <cell r="C1460" t="str">
            <v>Sri Lanka</v>
          </cell>
          <cell r="D1460" t="str">
            <v>Lanka Bell [Sri Lanka]</v>
          </cell>
          <cell r="E1460" t="str">
            <v>WiMax</v>
          </cell>
          <cell r="F1460" t="str">
            <v>Package 2</v>
          </cell>
          <cell r="G1460" t="str">
            <v>Up to</v>
          </cell>
          <cell r="H1460">
            <v>1</v>
          </cell>
          <cell r="I1460" t="str">
            <v>Mbps</v>
          </cell>
          <cell r="J1460">
            <v>1</v>
          </cell>
          <cell r="K1460">
            <v>256</v>
          </cell>
          <cell r="L1460" t="str">
            <v>Kbps</v>
          </cell>
          <cell r="M1460" t="str">
            <v>Unlimited</v>
          </cell>
          <cell r="P1460" t="str">
            <v>LKR</v>
          </cell>
          <cell r="Q1460">
            <v>2900</v>
          </cell>
          <cell r="R1460" t="str">
            <v>?</v>
          </cell>
          <cell r="S1460">
            <v>3000</v>
          </cell>
          <cell r="V1460">
            <v>12</v>
          </cell>
          <cell r="W1460" t="str">
            <v>No</v>
          </cell>
          <cell r="X1460" t="str">
            <v>No</v>
          </cell>
          <cell r="Y1460" t="str">
            <v>No</v>
          </cell>
          <cell r="AA1460" t="str">
            <v>No</v>
          </cell>
          <cell r="AB1460">
            <v>0.22489999999999999</v>
          </cell>
          <cell r="AC1460">
            <v>132</v>
          </cell>
          <cell r="AD1460">
            <v>22.73</v>
          </cell>
          <cell r="AE1460">
            <v>41.366061715355798</v>
          </cell>
          <cell r="AF1460">
            <v>60.71</v>
          </cell>
        </row>
        <row r="1461">
          <cell r="C1461" t="str">
            <v>Sri Lanka</v>
          </cell>
          <cell r="D1461" t="str">
            <v>Lanka Bell [Sri Lanka]</v>
          </cell>
          <cell r="E1461" t="str">
            <v>WiMax</v>
          </cell>
          <cell r="F1461" t="str">
            <v>Package 3</v>
          </cell>
          <cell r="G1461" t="str">
            <v>Up to</v>
          </cell>
          <cell r="H1461">
            <v>2</v>
          </cell>
          <cell r="I1461" t="str">
            <v>Mbps</v>
          </cell>
          <cell r="J1461">
            <v>2</v>
          </cell>
          <cell r="K1461">
            <v>512</v>
          </cell>
          <cell r="L1461" t="str">
            <v>Kbps</v>
          </cell>
          <cell r="M1461" t="str">
            <v>Unlimited</v>
          </cell>
          <cell r="P1461" t="str">
            <v>LKR</v>
          </cell>
          <cell r="Q1461">
            <v>2900</v>
          </cell>
          <cell r="R1461" t="str">
            <v>?</v>
          </cell>
          <cell r="S1461">
            <v>5500</v>
          </cell>
          <cell r="V1461">
            <v>12</v>
          </cell>
          <cell r="W1461" t="str">
            <v>No</v>
          </cell>
          <cell r="X1461" t="str">
            <v>No</v>
          </cell>
          <cell r="Y1461" t="str">
            <v>No</v>
          </cell>
          <cell r="AA1461" t="str">
            <v>No</v>
          </cell>
          <cell r="AB1461">
            <v>0.22489999999999999</v>
          </cell>
          <cell r="AC1461">
            <v>132</v>
          </cell>
          <cell r="AD1461">
            <v>41.67</v>
          </cell>
          <cell r="AE1461">
            <v>41.366061715355798</v>
          </cell>
          <cell r="AF1461">
            <v>60.71</v>
          </cell>
        </row>
        <row r="1462">
          <cell r="C1462" t="str">
            <v>Sri Lanka</v>
          </cell>
          <cell r="D1462" t="str">
            <v>Lanka Bell [Sri Lanka]</v>
          </cell>
          <cell r="E1462" t="str">
            <v>WiMax</v>
          </cell>
          <cell r="F1462" t="str">
            <v>Package 4</v>
          </cell>
          <cell r="G1462" t="str">
            <v>Up to</v>
          </cell>
          <cell r="H1462">
            <v>2</v>
          </cell>
          <cell r="I1462" t="str">
            <v>Mbps</v>
          </cell>
          <cell r="J1462">
            <v>2</v>
          </cell>
          <cell r="K1462">
            <v>512</v>
          </cell>
          <cell r="L1462" t="str">
            <v>Kbps</v>
          </cell>
          <cell r="M1462" t="str">
            <v>Unlimited</v>
          </cell>
          <cell r="P1462" t="str">
            <v>LKR</v>
          </cell>
          <cell r="Q1462">
            <v>2900</v>
          </cell>
          <cell r="R1462" t="str">
            <v>?</v>
          </cell>
          <cell r="S1462">
            <v>8500</v>
          </cell>
          <cell r="V1462">
            <v>12</v>
          </cell>
          <cell r="W1462" t="str">
            <v>No</v>
          </cell>
          <cell r="X1462" t="str">
            <v>No</v>
          </cell>
          <cell r="Y1462" t="str">
            <v>No</v>
          </cell>
          <cell r="AA1462" t="str">
            <v>No</v>
          </cell>
          <cell r="AB1462">
            <v>0.22489999999999999</v>
          </cell>
          <cell r="AC1462">
            <v>132</v>
          </cell>
          <cell r="AD1462">
            <v>64.39</v>
          </cell>
          <cell r="AE1462">
            <v>41.366061715355798</v>
          </cell>
          <cell r="AF1462">
            <v>60.71</v>
          </cell>
        </row>
        <row r="1463">
          <cell r="C1463" t="str">
            <v>Sri Lanka</v>
          </cell>
          <cell r="D1463" t="str">
            <v>Lanka Bell [Sri Lanka]</v>
          </cell>
          <cell r="E1463" t="str">
            <v>WiMax</v>
          </cell>
          <cell r="F1463" t="str">
            <v>Swift Light</v>
          </cell>
          <cell r="G1463" t="str">
            <v>Up to</v>
          </cell>
          <cell r="H1463">
            <v>1</v>
          </cell>
          <cell r="I1463" t="str">
            <v>Mbps</v>
          </cell>
          <cell r="J1463">
            <v>1</v>
          </cell>
          <cell r="K1463">
            <v>256</v>
          </cell>
          <cell r="L1463" t="str">
            <v>Kbps</v>
          </cell>
          <cell r="M1463">
            <v>10</v>
          </cell>
          <cell r="N1463" t="str">
            <v>GB</v>
          </cell>
          <cell r="O1463">
            <v>10</v>
          </cell>
          <cell r="P1463" t="str">
            <v>LKR</v>
          </cell>
          <cell r="Q1463">
            <v>6125</v>
          </cell>
          <cell r="R1463" t="str">
            <v>?</v>
          </cell>
          <cell r="S1463">
            <v>500</v>
          </cell>
          <cell r="V1463">
            <v>36</v>
          </cell>
          <cell r="W1463" t="str">
            <v>No</v>
          </cell>
          <cell r="X1463" t="str">
            <v>No</v>
          </cell>
          <cell r="Y1463" t="str">
            <v>No</v>
          </cell>
          <cell r="AA1463" t="str">
            <v>No</v>
          </cell>
          <cell r="AB1463">
            <v>0.22489999999999999</v>
          </cell>
          <cell r="AC1463">
            <v>132</v>
          </cell>
          <cell r="AD1463">
            <v>3.79</v>
          </cell>
          <cell r="AE1463">
            <v>41.366061715355798</v>
          </cell>
          <cell r="AF1463">
            <v>60.71</v>
          </cell>
        </row>
        <row r="1464">
          <cell r="C1464" t="str">
            <v>Sri Lanka</v>
          </cell>
          <cell r="D1464" t="str">
            <v>Lanka Bell [Sri Lanka]</v>
          </cell>
          <cell r="E1464" t="str">
            <v>WiMax</v>
          </cell>
          <cell r="F1464" t="str">
            <v>Swift Standard</v>
          </cell>
          <cell r="G1464" t="str">
            <v>Up to</v>
          </cell>
          <cell r="H1464">
            <v>1</v>
          </cell>
          <cell r="I1464" t="str">
            <v>Mbps</v>
          </cell>
          <cell r="J1464">
            <v>1</v>
          </cell>
          <cell r="K1464">
            <v>256</v>
          </cell>
          <cell r="L1464" t="str">
            <v>Kbps</v>
          </cell>
          <cell r="M1464">
            <v>25</v>
          </cell>
          <cell r="N1464" t="str">
            <v>GB</v>
          </cell>
          <cell r="O1464">
            <v>25</v>
          </cell>
          <cell r="P1464" t="str">
            <v>LKR</v>
          </cell>
          <cell r="Q1464">
            <v>6125</v>
          </cell>
          <cell r="R1464" t="str">
            <v>?</v>
          </cell>
          <cell r="S1464">
            <v>1250</v>
          </cell>
          <cell r="V1464">
            <v>36</v>
          </cell>
          <cell r="W1464" t="str">
            <v>No</v>
          </cell>
          <cell r="X1464" t="str">
            <v>No</v>
          </cell>
          <cell r="Y1464" t="str">
            <v>No</v>
          </cell>
          <cell r="AA1464" t="str">
            <v>No</v>
          </cell>
          <cell r="AB1464">
            <v>0.22489999999999999</v>
          </cell>
          <cell r="AC1464">
            <v>132</v>
          </cell>
          <cell r="AD1464">
            <v>9.4700000000000006</v>
          </cell>
          <cell r="AE1464">
            <v>41.366061715355798</v>
          </cell>
          <cell r="AF1464">
            <v>60.71</v>
          </cell>
        </row>
        <row r="1465">
          <cell r="C1465" t="str">
            <v>Sri Lanka</v>
          </cell>
          <cell r="D1465" t="str">
            <v>Lanka Bell [Sri Lanka]</v>
          </cell>
          <cell r="E1465" t="str">
            <v>WiMax</v>
          </cell>
          <cell r="F1465" t="str">
            <v>Swift Speed</v>
          </cell>
          <cell r="G1465" t="str">
            <v>Up to</v>
          </cell>
          <cell r="H1465">
            <v>1</v>
          </cell>
          <cell r="I1465" t="str">
            <v>Mbps</v>
          </cell>
          <cell r="J1465">
            <v>1</v>
          </cell>
          <cell r="K1465">
            <v>256</v>
          </cell>
          <cell r="L1465" t="str">
            <v>Kbps</v>
          </cell>
          <cell r="M1465">
            <v>50</v>
          </cell>
          <cell r="N1465" t="str">
            <v>GB</v>
          </cell>
          <cell r="O1465">
            <v>50</v>
          </cell>
          <cell r="P1465" t="str">
            <v>LKR</v>
          </cell>
          <cell r="Q1465">
            <v>6125</v>
          </cell>
          <cell r="R1465" t="str">
            <v>?</v>
          </cell>
          <cell r="S1465">
            <v>2750</v>
          </cell>
          <cell r="V1465">
            <v>24</v>
          </cell>
          <cell r="W1465" t="str">
            <v>No</v>
          </cell>
          <cell r="X1465" t="str">
            <v>No</v>
          </cell>
          <cell r="Y1465" t="str">
            <v>No</v>
          </cell>
          <cell r="AA1465" t="str">
            <v>No</v>
          </cell>
          <cell r="AB1465">
            <v>0.22489999999999999</v>
          </cell>
          <cell r="AC1465">
            <v>132</v>
          </cell>
          <cell r="AD1465">
            <v>20.83</v>
          </cell>
          <cell r="AE1465">
            <v>41.366061715355798</v>
          </cell>
          <cell r="AF1465">
            <v>60.71</v>
          </cell>
        </row>
        <row r="1466">
          <cell r="C1466" t="str">
            <v>Sri Lanka</v>
          </cell>
          <cell r="D1466" t="str">
            <v>Lanka Bell [Sri Lanka]</v>
          </cell>
          <cell r="E1466" t="str">
            <v>WiMax</v>
          </cell>
          <cell r="F1466" t="str">
            <v>Lightning Pro</v>
          </cell>
          <cell r="G1466" t="str">
            <v>Up to</v>
          </cell>
          <cell r="H1466">
            <v>2</v>
          </cell>
          <cell r="I1466" t="str">
            <v>Mbps</v>
          </cell>
          <cell r="J1466">
            <v>2</v>
          </cell>
          <cell r="K1466">
            <v>512</v>
          </cell>
          <cell r="L1466" t="str">
            <v>Kbps</v>
          </cell>
          <cell r="M1466">
            <v>25</v>
          </cell>
          <cell r="N1466" t="str">
            <v>GB</v>
          </cell>
          <cell r="O1466">
            <v>25</v>
          </cell>
          <cell r="P1466" t="str">
            <v>LKR</v>
          </cell>
          <cell r="Q1466">
            <v>6125</v>
          </cell>
          <cell r="R1466" t="str">
            <v>?</v>
          </cell>
          <cell r="S1466">
            <v>2750</v>
          </cell>
          <cell r="V1466">
            <v>36</v>
          </cell>
          <cell r="W1466" t="str">
            <v>No</v>
          </cell>
          <cell r="X1466" t="str">
            <v>No</v>
          </cell>
          <cell r="Y1466" t="str">
            <v>No</v>
          </cell>
          <cell r="AA1466" t="str">
            <v>No</v>
          </cell>
          <cell r="AB1466">
            <v>0.22489999999999999</v>
          </cell>
          <cell r="AC1466">
            <v>132</v>
          </cell>
          <cell r="AD1466">
            <v>20.83</v>
          </cell>
          <cell r="AE1466">
            <v>41.366061715355798</v>
          </cell>
          <cell r="AF1466">
            <v>60.71</v>
          </cell>
        </row>
        <row r="1467">
          <cell r="C1467" t="str">
            <v>Sri Lanka</v>
          </cell>
          <cell r="D1467" t="str">
            <v>Lanka Bell [Sri Lanka]</v>
          </cell>
          <cell r="E1467" t="str">
            <v>WiMax</v>
          </cell>
          <cell r="F1467" t="str">
            <v>Lightning Plus</v>
          </cell>
          <cell r="G1467" t="str">
            <v>Up to</v>
          </cell>
          <cell r="H1467">
            <v>2</v>
          </cell>
          <cell r="I1467" t="str">
            <v>Mbps</v>
          </cell>
          <cell r="J1467">
            <v>2</v>
          </cell>
          <cell r="K1467">
            <v>512</v>
          </cell>
          <cell r="L1467" t="str">
            <v>Kbps</v>
          </cell>
          <cell r="M1467">
            <v>100</v>
          </cell>
          <cell r="N1467" t="str">
            <v>GB</v>
          </cell>
          <cell r="O1467">
            <v>100</v>
          </cell>
          <cell r="P1467" t="str">
            <v>LKR</v>
          </cell>
          <cell r="Q1467">
            <v>6125</v>
          </cell>
          <cell r="R1467" t="str">
            <v>?</v>
          </cell>
          <cell r="S1467">
            <v>4500</v>
          </cell>
          <cell r="V1467">
            <v>24</v>
          </cell>
          <cell r="W1467" t="str">
            <v>No</v>
          </cell>
          <cell r="X1467" t="str">
            <v>No</v>
          </cell>
          <cell r="Y1467" t="str">
            <v>No</v>
          </cell>
          <cell r="AA1467" t="str">
            <v>No</v>
          </cell>
          <cell r="AB1467">
            <v>0.22489999999999999</v>
          </cell>
          <cell r="AC1467">
            <v>132</v>
          </cell>
          <cell r="AD1467">
            <v>34.090000000000003</v>
          </cell>
          <cell r="AE1467">
            <v>41.366061715355798</v>
          </cell>
          <cell r="AF1467">
            <v>60.71</v>
          </cell>
        </row>
        <row r="1468">
          <cell r="C1468" t="str">
            <v>Sri Lanka</v>
          </cell>
          <cell r="D1468" t="str">
            <v>Lanka Bell [Sri Lanka]</v>
          </cell>
          <cell r="E1468" t="str">
            <v>WiMax</v>
          </cell>
          <cell r="F1468" t="str">
            <v>Lightining Premium</v>
          </cell>
          <cell r="G1468" t="str">
            <v>Up to</v>
          </cell>
          <cell r="H1468">
            <v>2</v>
          </cell>
          <cell r="I1468" t="str">
            <v>Mbps</v>
          </cell>
          <cell r="J1468">
            <v>2</v>
          </cell>
          <cell r="K1468">
            <v>512</v>
          </cell>
          <cell r="L1468" t="str">
            <v>Kbps</v>
          </cell>
          <cell r="M1468">
            <v>150</v>
          </cell>
          <cell r="N1468" t="str">
            <v>GB</v>
          </cell>
          <cell r="O1468">
            <v>150</v>
          </cell>
          <cell r="P1468" t="str">
            <v>LKR</v>
          </cell>
          <cell r="Q1468">
            <v>6125</v>
          </cell>
          <cell r="R1468" t="str">
            <v>?</v>
          </cell>
          <cell r="S1468">
            <v>7500</v>
          </cell>
          <cell r="V1468">
            <v>12</v>
          </cell>
          <cell r="W1468" t="str">
            <v>No</v>
          </cell>
          <cell r="X1468" t="str">
            <v>No</v>
          </cell>
          <cell r="Y1468" t="str">
            <v>No</v>
          </cell>
          <cell r="AA1468" t="str">
            <v>No</v>
          </cell>
          <cell r="AB1468">
            <v>0.22489999999999999</v>
          </cell>
          <cell r="AC1468">
            <v>132</v>
          </cell>
          <cell r="AD1468">
            <v>56.82</v>
          </cell>
          <cell r="AE1468">
            <v>41.366061715355798</v>
          </cell>
          <cell r="AF1468">
            <v>60.71</v>
          </cell>
        </row>
        <row r="1469">
          <cell r="C1469" t="str">
            <v>Sri Lanka</v>
          </cell>
          <cell r="D1469" t="str">
            <v>Lanka Bell [Sri Lanka]</v>
          </cell>
          <cell r="E1469" t="str">
            <v>WiMax</v>
          </cell>
          <cell r="F1469" t="str">
            <v>Laser Gold</v>
          </cell>
          <cell r="G1469" t="str">
            <v>Up to</v>
          </cell>
          <cell r="H1469">
            <v>4</v>
          </cell>
          <cell r="I1469" t="str">
            <v>Mbps</v>
          </cell>
          <cell r="J1469">
            <v>4</v>
          </cell>
          <cell r="K1469">
            <v>1</v>
          </cell>
          <cell r="L1469" t="str">
            <v>Mbps</v>
          </cell>
          <cell r="M1469">
            <v>200</v>
          </cell>
          <cell r="N1469" t="str">
            <v>GB</v>
          </cell>
          <cell r="O1469">
            <v>200</v>
          </cell>
          <cell r="P1469" t="str">
            <v>LKR</v>
          </cell>
          <cell r="Q1469">
            <v>6125</v>
          </cell>
          <cell r="R1469" t="str">
            <v>?</v>
          </cell>
          <cell r="S1469">
            <v>8000</v>
          </cell>
          <cell r="V1469">
            <v>12</v>
          </cell>
          <cell r="W1469" t="str">
            <v>No</v>
          </cell>
          <cell r="X1469" t="str">
            <v>No</v>
          </cell>
          <cell r="Y1469" t="str">
            <v>No</v>
          </cell>
          <cell r="AA1469" t="str">
            <v>No</v>
          </cell>
          <cell r="AB1469">
            <v>0.22489999999999999</v>
          </cell>
          <cell r="AC1469">
            <v>132</v>
          </cell>
          <cell r="AD1469">
            <v>60.61</v>
          </cell>
          <cell r="AE1469">
            <v>41.366061715355798</v>
          </cell>
          <cell r="AF1469">
            <v>60.71</v>
          </cell>
        </row>
        <row r="1470">
          <cell r="C1470" t="str">
            <v>Sri Lanka</v>
          </cell>
          <cell r="D1470" t="str">
            <v>Lanka Bell [Sri Lanka]</v>
          </cell>
          <cell r="E1470" t="str">
            <v>WiMax</v>
          </cell>
          <cell r="F1470" t="str">
            <v>Laser Platinum</v>
          </cell>
          <cell r="G1470" t="str">
            <v>Up to</v>
          </cell>
          <cell r="H1470">
            <v>4</v>
          </cell>
          <cell r="I1470" t="str">
            <v>Mbps</v>
          </cell>
          <cell r="J1470">
            <v>4</v>
          </cell>
          <cell r="K1470">
            <v>1</v>
          </cell>
          <cell r="L1470" t="str">
            <v>Mbps</v>
          </cell>
          <cell r="M1470">
            <v>15</v>
          </cell>
          <cell r="N1470" t="str">
            <v>GB</v>
          </cell>
          <cell r="O1470">
            <v>15</v>
          </cell>
          <cell r="P1470" t="str">
            <v>LKR</v>
          </cell>
          <cell r="Q1470">
            <v>6125</v>
          </cell>
          <cell r="R1470" t="str">
            <v>?</v>
          </cell>
          <cell r="S1470">
            <v>1950</v>
          </cell>
          <cell r="V1470">
            <v>24</v>
          </cell>
          <cell r="W1470" t="str">
            <v>No</v>
          </cell>
          <cell r="X1470" t="str">
            <v>No</v>
          </cell>
          <cell r="Y1470" t="str">
            <v>No</v>
          </cell>
          <cell r="AA1470" t="str">
            <v>No</v>
          </cell>
          <cell r="AB1470">
            <v>0.22489999999999999</v>
          </cell>
          <cell r="AC1470">
            <v>132</v>
          </cell>
          <cell r="AD1470">
            <v>14.77</v>
          </cell>
          <cell r="AE1470">
            <v>41.366061715355798</v>
          </cell>
          <cell r="AF1470">
            <v>60.71</v>
          </cell>
        </row>
        <row r="1471">
          <cell r="C1471" t="str">
            <v>Sri Lanka</v>
          </cell>
          <cell r="D1471" t="str">
            <v>SLT [Sri Lanka]</v>
          </cell>
          <cell r="E1471" t="str">
            <v>ADSL</v>
          </cell>
          <cell r="F1471" t="str">
            <v>Entree</v>
          </cell>
          <cell r="G1471" t="str">
            <v>Up to</v>
          </cell>
          <cell r="H1471">
            <v>2</v>
          </cell>
          <cell r="I1471" t="str">
            <v>Mbps</v>
          </cell>
          <cell r="J1471">
            <v>2</v>
          </cell>
          <cell r="K1471">
            <v>512</v>
          </cell>
          <cell r="L1471" t="str">
            <v>Kbps</v>
          </cell>
          <cell r="M1471">
            <v>1.5</v>
          </cell>
          <cell r="N1471" t="str">
            <v>GB</v>
          </cell>
          <cell r="O1471">
            <v>1.5</v>
          </cell>
          <cell r="P1471" t="str">
            <v>LKR</v>
          </cell>
          <cell r="Q1471" t="str">
            <v>?</v>
          </cell>
          <cell r="R1471">
            <v>1980</v>
          </cell>
          <cell r="S1471">
            <v>499</v>
          </cell>
          <cell r="W1471" t="str">
            <v>Yes</v>
          </cell>
          <cell r="X1471" t="str">
            <v>No</v>
          </cell>
          <cell r="Y1471" t="str">
            <v>No</v>
          </cell>
          <cell r="AA1471" t="str">
            <v>No</v>
          </cell>
          <cell r="AB1471">
            <v>0.22489999999999999</v>
          </cell>
          <cell r="AC1471">
            <v>132</v>
          </cell>
          <cell r="AD1471">
            <v>3.78</v>
          </cell>
          <cell r="AE1471">
            <v>41.366061715355798</v>
          </cell>
          <cell r="AF1471">
            <v>60.71</v>
          </cell>
        </row>
        <row r="1472">
          <cell r="C1472" t="str">
            <v>Sri Lanka</v>
          </cell>
          <cell r="D1472" t="str">
            <v>SLT [Sri Lanka]</v>
          </cell>
          <cell r="E1472" t="str">
            <v>ADSL</v>
          </cell>
          <cell r="F1472" t="str">
            <v>Web Starter</v>
          </cell>
          <cell r="G1472" t="str">
            <v>Up to</v>
          </cell>
          <cell r="H1472">
            <v>4</v>
          </cell>
          <cell r="I1472" t="str">
            <v>Mbps</v>
          </cell>
          <cell r="J1472">
            <v>4</v>
          </cell>
          <cell r="K1472">
            <v>512</v>
          </cell>
          <cell r="L1472" t="str">
            <v>Mbps</v>
          </cell>
          <cell r="M1472">
            <v>5</v>
          </cell>
          <cell r="N1472" t="str">
            <v>GB</v>
          </cell>
          <cell r="O1472">
            <v>5</v>
          </cell>
          <cell r="P1472" t="str">
            <v>LKR</v>
          </cell>
          <cell r="Q1472" t="str">
            <v>?</v>
          </cell>
          <cell r="R1472">
            <v>1980</v>
          </cell>
          <cell r="S1472">
            <v>740</v>
          </cell>
          <cell r="W1472" t="str">
            <v>Yes</v>
          </cell>
          <cell r="X1472" t="str">
            <v>No</v>
          </cell>
          <cell r="Y1472" t="str">
            <v>No</v>
          </cell>
          <cell r="AA1472" t="str">
            <v>No</v>
          </cell>
          <cell r="AB1472">
            <v>0.22489999999999999</v>
          </cell>
          <cell r="AC1472">
            <v>132</v>
          </cell>
          <cell r="AD1472">
            <v>5.61</v>
          </cell>
          <cell r="AE1472">
            <v>41.366061715355798</v>
          </cell>
          <cell r="AF1472">
            <v>60.71</v>
          </cell>
        </row>
        <row r="1473">
          <cell r="C1473" t="str">
            <v>Sri Lanka</v>
          </cell>
          <cell r="D1473" t="str">
            <v>SLT [Sri Lanka]</v>
          </cell>
          <cell r="E1473" t="str">
            <v>ADSL</v>
          </cell>
          <cell r="F1473" t="str">
            <v>Web Pal</v>
          </cell>
          <cell r="G1473" t="str">
            <v>Up to</v>
          </cell>
          <cell r="H1473">
            <v>4</v>
          </cell>
          <cell r="I1473" t="str">
            <v>Mbps</v>
          </cell>
          <cell r="J1473">
            <v>4</v>
          </cell>
          <cell r="K1473">
            <v>512</v>
          </cell>
          <cell r="L1473" t="str">
            <v>Mbps</v>
          </cell>
          <cell r="M1473">
            <v>8</v>
          </cell>
          <cell r="N1473" t="str">
            <v>GB</v>
          </cell>
          <cell r="O1473">
            <v>8</v>
          </cell>
          <cell r="P1473" t="str">
            <v>LKR</v>
          </cell>
          <cell r="Q1473" t="str">
            <v>?</v>
          </cell>
          <cell r="R1473">
            <v>1980</v>
          </cell>
          <cell r="S1473">
            <v>990</v>
          </cell>
          <cell r="W1473" t="str">
            <v>Yes</v>
          </cell>
          <cell r="X1473" t="str">
            <v>No</v>
          </cell>
          <cell r="Y1473" t="str">
            <v>No</v>
          </cell>
          <cell r="AA1473" t="str">
            <v>No</v>
          </cell>
          <cell r="AB1473">
            <v>0.22489999999999999</v>
          </cell>
          <cell r="AC1473">
            <v>132</v>
          </cell>
          <cell r="AD1473">
            <v>7.5</v>
          </cell>
          <cell r="AE1473">
            <v>41.366061715355798</v>
          </cell>
          <cell r="AF1473">
            <v>60.71</v>
          </cell>
        </row>
        <row r="1474">
          <cell r="C1474" t="str">
            <v>Sri Lanka</v>
          </cell>
          <cell r="D1474" t="str">
            <v>SLT [Sri Lanka]</v>
          </cell>
          <cell r="E1474" t="str">
            <v>ADSL</v>
          </cell>
          <cell r="F1474" t="str">
            <v>Web Family</v>
          </cell>
          <cell r="G1474" t="str">
            <v>Up to</v>
          </cell>
          <cell r="H1474">
            <v>8</v>
          </cell>
          <cell r="I1474" t="str">
            <v>Mbps</v>
          </cell>
          <cell r="J1474">
            <v>8</v>
          </cell>
          <cell r="K1474">
            <v>1</v>
          </cell>
          <cell r="L1474" t="str">
            <v>Mbps</v>
          </cell>
          <cell r="M1474">
            <v>20</v>
          </cell>
          <cell r="N1474" t="str">
            <v>GB</v>
          </cell>
          <cell r="O1474">
            <v>20</v>
          </cell>
          <cell r="P1474" t="str">
            <v>LKR</v>
          </cell>
          <cell r="Q1474" t="str">
            <v>?</v>
          </cell>
          <cell r="R1474">
            <v>1980</v>
          </cell>
          <cell r="S1474">
            <v>1490</v>
          </cell>
          <cell r="W1474" t="str">
            <v>Yes</v>
          </cell>
          <cell r="X1474" t="str">
            <v>No</v>
          </cell>
          <cell r="Y1474" t="str">
            <v>No</v>
          </cell>
          <cell r="AA1474" t="str">
            <v>No</v>
          </cell>
          <cell r="AB1474">
            <v>0.22489999999999999</v>
          </cell>
          <cell r="AC1474">
            <v>132</v>
          </cell>
          <cell r="AD1474">
            <v>11.29</v>
          </cell>
          <cell r="AE1474">
            <v>41.366061715355798</v>
          </cell>
          <cell r="AF1474">
            <v>60.71</v>
          </cell>
        </row>
        <row r="1475">
          <cell r="C1475" t="str">
            <v>Sri Lanka</v>
          </cell>
          <cell r="D1475" t="str">
            <v>SLT [Sri Lanka]</v>
          </cell>
          <cell r="E1475" t="str">
            <v>ADSL</v>
          </cell>
          <cell r="F1475" t="str">
            <v>Web Surfer</v>
          </cell>
          <cell r="G1475" t="str">
            <v>Up to</v>
          </cell>
          <cell r="H1475">
            <v>8</v>
          </cell>
          <cell r="I1475" t="str">
            <v>Mbps</v>
          </cell>
          <cell r="J1475">
            <v>8</v>
          </cell>
          <cell r="K1475">
            <v>1</v>
          </cell>
          <cell r="L1475" t="str">
            <v>Mbps</v>
          </cell>
          <cell r="M1475">
            <v>25</v>
          </cell>
          <cell r="N1475" t="str">
            <v>GB</v>
          </cell>
          <cell r="O1475">
            <v>25</v>
          </cell>
          <cell r="P1475" t="str">
            <v>LKR</v>
          </cell>
          <cell r="Q1475" t="str">
            <v>?</v>
          </cell>
          <cell r="R1475">
            <v>1980</v>
          </cell>
          <cell r="S1475">
            <v>2690</v>
          </cell>
          <cell r="W1475" t="str">
            <v>Yes</v>
          </cell>
          <cell r="X1475" t="str">
            <v>No</v>
          </cell>
          <cell r="Y1475" t="str">
            <v>No</v>
          </cell>
          <cell r="AA1475" t="str">
            <v>No</v>
          </cell>
          <cell r="AB1475">
            <v>0.22489999999999999</v>
          </cell>
          <cell r="AC1475">
            <v>132</v>
          </cell>
          <cell r="AD1475">
            <v>20.38</v>
          </cell>
          <cell r="AE1475">
            <v>41.366061715355798</v>
          </cell>
          <cell r="AF1475">
            <v>60.71</v>
          </cell>
        </row>
        <row r="1476">
          <cell r="C1476" t="str">
            <v>Sri Lanka</v>
          </cell>
          <cell r="D1476" t="str">
            <v>SLT [Sri Lanka]</v>
          </cell>
          <cell r="E1476" t="str">
            <v>ADSL</v>
          </cell>
          <cell r="F1476" t="str">
            <v>Web Pro</v>
          </cell>
          <cell r="G1476" t="str">
            <v>Up to</v>
          </cell>
          <cell r="H1476">
            <v>8</v>
          </cell>
          <cell r="I1476" t="str">
            <v>Mbps</v>
          </cell>
          <cell r="J1476">
            <v>8</v>
          </cell>
          <cell r="K1476">
            <v>1</v>
          </cell>
          <cell r="L1476" t="str">
            <v>Mbps</v>
          </cell>
          <cell r="M1476">
            <v>35</v>
          </cell>
          <cell r="N1476" t="str">
            <v>GB</v>
          </cell>
          <cell r="O1476">
            <v>35</v>
          </cell>
          <cell r="P1476" t="str">
            <v>LKR</v>
          </cell>
          <cell r="Q1476" t="str">
            <v>?</v>
          </cell>
          <cell r="R1476">
            <v>1980</v>
          </cell>
          <cell r="S1476">
            <v>4890</v>
          </cell>
          <cell r="W1476" t="str">
            <v>Yes</v>
          </cell>
          <cell r="X1476" t="str">
            <v>No</v>
          </cell>
          <cell r="Y1476" t="str">
            <v>No</v>
          </cell>
          <cell r="AA1476" t="str">
            <v>No</v>
          </cell>
          <cell r="AB1476">
            <v>0.22489999999999999</v>
          </cell>
          <cell r="AC1476">
            <v>132</v>
          </cell>
          <cell r="AD1476">
            <v>37.049999999999997</v>
          </cell>
          <cell r="AE1476">
            <v>41.366061715355798</v>
          </cell>
          <cell r="AF1476">
            <v>60.71</v>
          </cell>
        </row>
        <row r="1477">
          <cell r="C1477" t="str">
            <v>Sudan</v>
          </cell>
          <cell r="D1477" t="str">
            <v>Sudanet [Sudan]</v>
          </cell>
          <cell r="E1477" t="str">
            <v>ADSL</v>
          </cell>
          <cell r="F1477" t="str">
            <v>Tawfeer Package</v>
          </cell>
          <cell r="J1477">
            <v>0</v>
          </cell>
          <cell r="M1477">
            <v>2</v>
          </cell>
          <cell r="N1477" t="str">
            <v>GB</v>
          </cell>
          <cell r="O1477">
            <v>2</v>
          </cell>
          <cell r="P1477" t="str">
            <v>SDG</v>
          </cell>
          <cell r="Q1477" t="str">
            <v>?</v>
          </cell>
          <cell r="R1477" t="str">
            <v>?</v>
          </cell>
          <cell r="S1477">
            <v>20</v>
          </cell>
          <cell r="V1477">
            <v>1</v>
          </cell>
          <cell r="W1477" t="str">
            <v>Yes</v>
          </cell>
          <cell r="X1477" t="str">
            <v>No</v>
          </cell>
          <cell r="Y1477" t="str">
            <v>No</v>
          </cell>
          <cell r="AA1477" t="str">
            <v>No</v>
          </cell>
          <cell r="AC1477">
            <v>5.8</v>
          </cell>
          <cell r="AD1477">
            <v>3.45</v>
          </cell>
          <cell r="AE1477">
            <v>1.6463313477796799</v>
          </cell>
          <cell r="AF1477">
            <v>2.6109840900000001</v>
          </cell>
        </row>
        <row r="1478">
          <cell r="C1478" t="str">
            <v>Sudan</v>
          </cell>
          <cell r="D1478" t="str">
            <v>Sudanet [Sudan]</v>
          </cell>
          <cell r="E1478" t="str">
            <v>ADSL</v>
          </cell>
          <cell r="F1478" t="str">
            <v>Super - 10</v>
          </cell>
          <cell r="G1478" t="str">
            <v>Up to</v>
          </cell>
          <cell r="H1478">
            <v>512</v>
          </cell>
          <cell r="I1478" t="str">
            <v>Kbps</v>
          </cell>
          <cell r="J1478">
            <v>0.51200000000000001</v>
          </cell>
          <cell r="M1478">
            <v>10</v>
          </cell>
          <cell r="N1478" t="str">
            <v>GB</v>
          </cell>
          <cell r="O1478">
            <v>10</v>
          </cell>
          <cell r="P1478" t="str">
            <v>SDG</v>
          </cell>
          <cell r="Q1478" t="str">
            <v>?</v>
          </cell>
          <cell r="R1478" t="str">
            <v>?</v>
          </cell>
          <cell r="S1478">
            <v>60</v>
          </cell>
          <cell r="W1478" t="str">
            <v>Yes</v>
          </cell>
          <cell r="X1478" t="str">
            <v>No</v>
          </cell>
          <cell r="Y1478" t="str">
            <v>No</v>
          </cell>
          <cell r="Z1478" t="str">
            <v>100 mins inside Sudatel network</v>
          </cell>
          <cell r="AA1478" t="str">
            <v>No</v>
          </cell>
          <cell r="AC1478">
            <v>5.8</v>
          </cell>
          <cell r="AD1478">
            <v>10.34</v>
          </cell>
          <cell r="AE1478">
            <v>1.6463313477796799</v>
          </cell>
          <cell r="AF1478">
            <v>2.6109840900000001</v>
          </cell>
        </row>
        <row r="1479">
          <cell r="C1479" t="str">
            <v>Sudan</v>
          </cell>
          <cell r="D1479" t="str">
            <v>Sudanet [Sudan]</v>
          </cell>
          <cell r="E1479" t="str">
            <v>ADSL</v>
          </cell>
          <cell r="F1479" t="str">
            <v>Super - 20</v>
          </cell>
          <cell r="G1479" t="str">
            <v>Up to</v>
          </cell>
          <cell r="H1479">
            <v>512</v>
          </cell>
          <cell r="I1479" t="str">
            <v>Kbps</v>
          </cell>
          <cell r="J1479">
            <v>0.51200000000000001</v>
          </cell>
          <cell r="M1479">
            <v>20</v>
          </cell>
          <cell r="N1479" t="str">
            <v>GB</v>
          </cell>
          <cell r="O1479">
            <v>20</v>
          </cell>
          <cell r="P1479" t="str">
            <v>SDG</v>
          </cell>
          <cell r="Q1479" t="str">
            <v>?</v>
          </cell>
          <cell r="R1479" t="str">
            <v>?</v>
          </cell>
          <cell r="S1479">
            <v>90</v>
          </cell>
          <cell r="W1479" t="str">
            <v>Yes</v>
          </cell>
          <cell r="X1479" t="str">
            <v>No</v>
          </cell>
          <cell r="Y1479" t="str">
            <v>No</v>
          </cell>
          <cell r="Z1479" t="str">
            <v>150 mins inside Sudatel network</v>
          </cell>
          <cell r="AA1479" t="str">
            <v>No</v>
          </cell>
          <cell r="AC1479">
            <v>5.8</v>
          </cell>
          <cell r="AD1479">
            <v>15.52</v>
          </cell>
          <cell r="AE1479">
            <v>1.6463313477796799</v>
          </cell>
          <cell r="AF1479">
            <v>2.6109840900000001</v>
          </cell>
        </row>
        <row r="1480">
          <cell r="C1480" t="str">
            <v>Sudan</v>
          </cell>
          <cell r="D1480" t="str">
            <v>Sudanet [Sudan]</v>
          </cell>
          <cell r="E1480" t="str">
            <v>ADSL</v>
          </cell>
          <cell r="F1480" t="str">
            <v>Super - 40</v>
          </cell>
          <cell r="G1480" t="str">
            <v>Up to</v>
          </cell>
          <cell r="H1480">
            <v>1</v>
          </cell>
          <cell r="I1480" t="str">
            <v>Mbps</v>
          </cell>
          <cell r="J1480">
            <v>1</v>
          </cell>
          <cell r="M1480">
            <v>40</v>
          </cell>
          <cell r="N1480" t="str">
            <v>GB</v>
          </cell>
          <cell r="O1480">
            <v>40</v>
          </cell>
          <cell r="P1480" t="str">
            <v>SDG</v>
          </cell>
          <cell r="Q1480" t="str">
            <v>?</v>
          </cell>
          <cell r="R1480" t="str">
            <v>?</v>
          </cell>
          <cell r="S1480">
            <v>150</v>
          </cell>
          <cell r="W1480" t="str">
            <v>Yes</v>
          </cell>
          <cell r="X1480" t="str">
            <v>No</v>
          </cell>
          <cell r="Y1480" t="str">
            <v>No</v>
          </cell>
          <cell r="Z1480" t="str">
            <v>250 mins inside Sudatel network</v>
          </cell>
          <cell r="AA1480" t="str">
            <v>No</v>
          </cell>
          <cell r="AC1480">
            <v>5.8</v>
          </cell>
          <cell r="AD1480">
            <v>25.86</v>
          </cell>
          <cell r="AE1480">
            <v>1.6463313477796799</v>
          </cell>
          <cell r="AF1480">
            <v>2.6109840900000001</v>
          </cell>
        </row>
        <row r="1481">
          <cell r="C1481" t="str">
            <v>Sudan</v>
          </cell>
          <cell r="D1481" t="str">
            <v>Sudanet [Sudan]</v>
          </cell>
          <cell r="E1481" t="str">
            <v>ADSL</v>
          </cell>
          <cell r="F1481" t="str">
            <v>Super - 100</v>
          </cell>
          <cell r="G1481" t="str">
            <v>Up to</v>
          </cell>
          <cell r="H1481">
            <v>2</v>
          </cell>
          <cell r="I1481" t="str">
            <v>Mbps</v>
          </cell>
          <cell r="J1481">
            <v>2</v>
          </cell>
          <cell r="M1481">
            <v>100</v>
          </cell>
          <cell r="N1481" t="str">
            <v>GB</v>
          </cell>
          <cell r="O1481">
            <v>100</v>
          </cell>
          <cell r="P1481" t="str">
            <v>SDG</v>
          </cell>
          <cell r="Q1481" t="str">
            <v>?</v>
          </cell>
          <cell r="R1481" t="str">
            <v>?</v>
          </cell>
          <cell r="S1481">
            <v>250</v>
          </cell>
          <cell r="W1481" t="str">
            <v>Yes</v>
          </cell>
          <cell r="X1481" t="str">
            <v>No</v>
          </cell>
          <cell r="Y1481" t="str">
            <v>No</v>
          </cell>
          <cell r="Z1481" t="str">
            <v>500 mins inside Sudatel network</v>
          </cell>
          <cell r="AA1481" t="str">
            <v>No</v>
          </cell>
          <cell r="AC1481">
            <v>5.8</v>
          </cell>
          <cell r="AD1481">
            <v>43.1</v>
          </cell>
          <cell r="AE1481">
            <v>1.6463313477796799</v>
          </cell>
          <cell r="AF1481">
            <v>2.6109840900000001</v>
          </cell>
        </row>
        <row r="1482">
          <cell r="C1482" t="str">
            <v>Sudan</v>
          </cell>
          <cell r="D1482" t="str">
            <v>Sudanet [Sudan]</v>
          </cell>
          <cell r="E1482" t="str">
            <v>ADSL</v>
          </cell>
          <cell r="F1482" t="str">
            <v>Super 512</v>
          </cell>
          <cell r="G1482" t="str">
            <v>Up to</v>
          </cell>
          <cell r="H1482">
            <v>512</v>
          </cell>
          <cell r="I1482" t="str">
            <v>Kbps</v>
          </cell>
          <cell r="J1482">
            <v>0.51200000000000001</v>
          </cell>
          <cell r="M1482" t="str">
            <v>Unlmited</v>
          </cell>
          <cell r="P1482" t="str">
            <v>SDG</v>
          </cell>
          <cell r="Q1482" t="str">
            <v>?</v>
          </cell>
          <cell r="R1482" t="str">
            <v>?</v>
          </cell>
          <cell r="S1482">
            <v>300</v>
          </cell>
          <cell r="W1482" t="str">
            <v>Yes</v>
          </cell>
          <cell r="X1482" t="str">
            <v>No</v>
          </cell>
          <cell r="Y1482" t="str">
            <v>No</v>
          </cell>
          <cell r="Z1482" t="str">
            <v>300 mins inside Sudatel network</v>
          </cell>
          <cell r="AA1482" t="str">
            <v>No</v>
          </cell>
          <cell r="AC1482">
            <v>5.8</v>
          </cell>
          <cell r="AD1482">
            <v>51.72</v>
          </cell>
          <cell r="AE1482">
            <v>1.6463313477796799</v>
          </cell>
          <cell r="AF1482">
            <v>2.6109840900000001</v>
          </cell>
        </row>
        <row r="1483">
          <cell r="C1483" t="str">
            <v>Sudan</v>
          </cell>
          <cell r="D1483" t="str">
            <v>Sudanet [Sudan]</v>
          </cell>
          <cell r="E1483" t="str">
            <v>ADSL</v>
          </cell>
          <cell r="F1483" t="str">
            <v>Super 1000</v>
          </cell>
          <cell r="G1483" t="str">
            <v>Up to</v>
          </cell>
          <cell r="H1483">
            <v>1</v>
          </cell>
          <cell r="I1483" t="str">
            <v>Mbps</v>
          </cell>
          <cell r="J1483">
            <v>1</v>
          </cell>
          <cell r="M1483" t="str">
            <v>Unlmited</v>
          </cell>
          <cell r="P1483" t="str">
            <v>SDG</v>
          </cell>
          <cell r="Q1483" t="str">
            <v>?</v>
          </cell>
          <cell r="R1483" t="str">
            <v>?</v>
          </cell>
          <cell r="S1483">
            <v>450</v>
          </cell>
          <cell r="W1483" t="str">
            <v>Yes</v>
          </cell>
          <cell r="X1483" t="str">
            <v>No</v>
          </cell>
          <cell r="Y1483" t="str">
            <v>No</v>
          </cell>
          <cell r="Z1483" t="str">
            <v>400 mins inside Sudatel network</v>
          </cell>
          <cell r="AA1483" t="str">
            <v>No</v>
          </cell>
          <cell r="AC1483">
            <v>5.8</v>
          </cell>
          <cell r="AD1483">
            <v>77.59</v>
          </cell>
          <cell r="AE1483">
            <v>1.6463313477796799</v>
          </cell>
          <cell r="AF1483">
            <v>2.6109840900000001</v>
          </cell>
        </row>
        <row r="1484">
          <cell r="C1484" t="str">
            <v>Sudan</v>
          </cell>
          <cell r="D1484" t="str">
            <v>Sudanet [Sudan]</v>
          </cell>
          <cell r="E1484" t="str">
            <v>ADSL</v>
          </cell>
          <cell r="F1484" t="str">
            <v>Super 4000</v>
          </cell>
          <cell r="G1484" t="str">
            <v>Up to</v>
          </cell>
          <cell r="H1484">
            <v>4</v>
          </cell>
          <cell r="I1484" t="str">
            <v>Mbps</v>
          </cell>
          <cell r="J1484">
            <v>4</v>
          </cell>
          <cell r="M1484" t="str">
            <v>Unlmited</v>
          </cell>
          <cell r="P1484" t="str">
            <v>SDG</v>
          </cell>
          <cell r="Q1484" t="str">
            <v>?</v>
          </cell>
          <cell r="R1484" t="str">
            <v>?</v>
          </cell>
          <cell r="S1484">
            <v>700</v>
          </cell>
          <cell r="W1484" t="str">
            <v>Yes</v>
          </cell>
          <cell r="X1484" t="str">
            <v>No</v>
          </cell>
          <cell r="Y1484" t="str">
            <v>No</v>
          </cell>
          <cell r="Z1484" t="str">
            <v>1000 mins inside Sudatel network</v>
          </cell>
          <cell r="AA1484" t="str">
            <v>No</v>
          </cell>
          <cell r="AC1484">
            <v>5.8</v>
          </cell>
          <cell r="AD1484">
            <v>120.69</v>
          </cell>
          <cell r="AE1484">
            <v>1.6463313477796799</v>
          </cell>
          <cell r="AF1484">
            <v>2.6109840900000001</v>
          </cell>
        </row>
        <row r="1485">
          <cell r="C1485" t="str">
            <v>Sweden</v>
          </cell>
          <cell r="D1485" t="str">
            <v>Com Hem [Sweden]</v>
          </cell>
          <cell r="E1485" t="str">
            <v>Cable</v>
          </cell>
          <cell r="F1485" t="str">
            <v>Bredband</v>
          </cell>
          <cell r="G1485" t="str">
            <v>Up to</v>
          </cell>
          <cell r="H1485">
            <v>500</v>
          </cell>
          <cell r="I1485" t="str">
            <v>Mbps</v>
          </cell>
          <cell r="J1485">
            <v>500</v>
          </cell>
          <cell r="K1485">
            <v>50</v>
          </cell>
          <cell r="L1485" t="str">
            <v>Mbps</v>
          </cell>
          <cell r="P1485" t="str">
            <v>SEK</v>
          </cell>
          <cell r="Q1485">
            <v>0</v>
          </cell>
          <cell r="R1485">
            <v>0</v>
          </cell>
          <cell r="S1485">
            <v>899</v>
          </cell>
          <cell r="T1485">
            <v>199</v>
          </cell>
          <cell r="U1485">
            <v>3</v>
          </cell>
          <cell r="V1485">
            <v>12</v>
          </cell>
          <cell r="W1485" t="str">
            <v>No</v>
          </cell>
          <cell r="X1485" t="str">
            <v>No</v>
          </cell>
          <cell r="Y1485" t="str">
            <v>No</v>
          </cell>
          <cell r="AA1485" t="str">
            <v>Yes</v>
          </cell>
          <cell r="AB1485">
            <v>0.25</v>
          </cell>
          <cell r="AC1485">
            <v>6.41</v>
          </cell>
          <cell r="AD1485">
            <v>140.25</v>
          </cell>
          <cell r="AE1485">
            <v>8.6990775609999993</v>
          </cell>
          <cell r="AF1485">
            <v>8.6679200279999993</v>
          </cell>
        </row>
        <row r="1486">
          <cell r="C1486" t="str">
            <v>Sweden</v>
          </cell>
          <cell r="D1486" t="str">
            <v>Com Hem [Sweden]</v>
          </cell>
          <cell r="E1486" t="str">
            <v>Cable</v>
          </cell>
          <cell r="F1486" t="str">
            <v>Bredband</v>
          </cell>
          <cell r="G1486" t="str">
            <v>Up to</v>
          </cell>
          <cell r="H1486">
            <v>250</v>
          </cell>
          <cell r="I1486" t="str">
            <v>Mbps</v>
          </cell>
          <cell r="J1486">
            <v>250</v>
          </cell>
          <cell r="K1486">
            <v>10</v>
          </cell>
          <cell r="L1486" t="str">
            <v>Mbps</v>
          </cell>
          <cell r="P1486" t="str">
            <v>SEK</v>
          </cell>
          <cell r="Q1486">
            <v>0</v>
          </cell>
          <cell r="R1486">
            <v>0</v>
          </cell>
          <cell r="S1486">
            <v>499</v>
          </cell>
          <cell r="T1486">
            <v>199</v>
          </cell>
          <cell r="U1486">
            <v>3</v>
          </cell>
          <cell r="V1486">
            <v>12</v>
          </cell>
          <cell r="W1486" t="str">
            <v>No</v>
          </cell>
          <cell r="X1486" t="str">
            <v>No</v>
          </cell>
          <cell r="Y1486" t="str">
            <v>No</v>
          </cell>
          <cell r="AA1486" t="str">
            <v>Yes</v>
          </cell>
          <cell r="AB1486">
            <v>0.25</v>
          </cell>
          <cell r="AC1486">
            <v>6.41</v>
          </cell>
          <cell r="AD1486">
            <v>77.849999999999994</v>
          </cell>
          <cell r="AE1486">
            <v>8.6990775609999993</v>
          </cell>
          <cell r="AF1486">
            <v>8.6679200279999993</v>
          </cell>
        </row>
        <row r="1487">
          <cell r="C1487" t="str">
            <v>Sweden</v>
          </cell>
          <cell r="D1487" t="str">
            <v>Com Hem [Sweden]</v>
          </cell>
          <cell r="E1487" t="str">
            <v>Cable</v>
          </cell>
          <cell r="F1487" t="str">
            <v>Bredband</v>
          </cell>
          <cell r="G1487" t="str">
            <v>Up to</v>
          </cell>
          <cell r="H1487">
            <v>100</v>
          </cell>
          <cell r="I1487" t="str">
            <v>Mbps</v>
          </cell>
          <cell r="J1487">
            <v>100</v>
          </cell>
          <cell r="K1487">
            <v>10</v>
          </cell>
          <cell r="L1487" t="str">
            <v>Mbps</v>
          </cell>
          <cell r="P1487" t="str">
            <v>SEK</v>
          </cell>
          <cell r="Q1487">
            <v>0</v>
          </cell>
          <cell r="R1487">
            <v>0</v>
          </cell>
          <cell r="S1487">
            <v>399</v>
          </cell>
          <cell r="T1487">
            <v>199</v>
          </cell>
          <cell r="U1487">
            <v>3</v>
          </cell>
          <cell r="V1487">
            <v>12</v>
          </cell>
          <cell r="W1487" t="str">
            <v>No</v>
          </cell>
          <cell r="X1487" t="str">
            <v>No</v>
          </cell>
          <cell r="Y1487" t="str">
            <v>No</v>
          </cell>
          <cell r="AA1487" t="str">
            <v>Yes</v>
          </cell>
          <cell r="AB1487">
            <v>0.25</v>
          </cell>
          <cell r="AC1487">
            <v>6.41</v>
          </cell>
          <cell r="AD1487">
            <v>62.25</v>
          </cell>
          <cell r="AE1487">
            <v>8.6990775609999993</v>
          </cell>
          <cell r="AF1487">
            <v>8.6679200279999993</v>
          </cell>
        </row>
        <row r="1488">
          <cell r="C1488" t="str">
            <v>Sweden</v>
          </cell>
          <cell r="D1488" t="str">
            <v>Com Hem [Sweden]</v>
          </cell>
          <cell r="E1488" t="str">
            <v>Cable</v>
          </cell>
          <cell r="F1488" t="str">
            <v>Bredband</v>
          </cell>
          <cell r="G1488" t="str">
            <v>Up to</v>
          </cell>
          <cell r="H1488">
            <v>50</v>
          </cell>
          <cell r="I1488" t="str">
            <v>Mbps</v>
          </cell>
          <cell r="J1488">
            <v>50</v>
          </cell>
          <cell r="K1488">
            <v>10</v>
          </cell>
          <cell r="L1488" t="str">
            <v>Mbps</v>
          </cell>
          <cell r="P1488" t="str">
            <v>SEK</v>
          </cell>
          <cell r="Q1488">
            <v>199</v>
          </cell>
          <cell r="R1488">
            <v>100</v>
          </cell>
          <cell r="S1488">
            <v>339</v>
          </cell>
          <cell r="T1488">
            <v>199</v>
          </cell>
          <cell r="U1488">
            <v>3</v>
          </cell>
          <cell r="V1488">
            <v>12</v>
          </cell>
          <cell r="W1488" t="str">
            <v>No</v>
          </cell>
          <cell r="X1488" t="str">
            <v>No</v>
          </cell>
          <cell r="Y1488" t="str">
            <v>No</v>
          </cell>
          <cell r="AA1488" t="str">
            <v>Yes</v>
          </cell>
          <cell r="AB1488">
            <v>0.25</v>
          </cell>
          <cell r="AC1488">
            <v>6.41</v>
          </cell>
          <cell r="AD1488">
            <v>52.89</v>
          </cell>
          <cell r="AE1488">
            <v>8.6990775609999993</v>
          </cell>
          <cell r="AF1488">
            <v>8.6679200279999993</v>
          </cell>
        </row>
        <row r="1489">
          <cell r="C1489" t="str">
            <v>Sweden</v>
          </cell>
          <cell r="D1489" t="str">
            <v>Com Hem [Sweden]</v>
          </cell>
          <cell r="E1489" t="str">
            <v>Cable</v>
          </cell>
          <cell r="F1489" t="str">
            <v>Bredband</v>
          </cell>
          <cell r="G1489" t="str">
            <v>Up to</v>
          </cell>
          <cell r="H1489">
            <v>50</v>
          </cell>
          <cell r="I1489" t="str">
            <v>Mbps</v>
          </cell>
          <cell r="J1489">
            <v>50</v>
          </cell>
          <cell r="K1489">
            <v>50</v>
          </cell>
          <cell r="L1489" t="str">
            <v>Mbps</v>
          </cell>
          <cell r="P1489" t="str">
            <v>SEK</v>
          </cell>
          <cell r="Q1489">
            <v>199</v>
          </cell>
          <cell r="R1489">
            <v>100</v>
          </cell>
          <cell r="S1489">
            <v>399</v>
          </cell>
          <cell r="T1489">
            <v>199</v>
          </cell>
          <cell r="U1489">
            <v>3</v>
          </cell>
          <cell r="V1489">
            <v>12</v>
          </cell>
          <cell r="W1489" t="str">
            <v>No</v>
          </cell>
          <cell r="X1489" t="str">
            <v>No</v>
          </cell>
          <cell r="Y1489" t="str">
            <v>No</v>
          </cell>
          <cell r="AA1489" t="str">
            <v>Yes</v>
          </cell>
          <cell r="AB1489">
            <v>0.25</v>
          </cell>
          <cell r="AC1489">
            <v>6.41</v>
          </cell>
          <cell r="AD1489">
            <v>62.25</v>
          </cell>
          <cell r="AE1489">
            <v>8.6990775609999993</v>
          </cell>
          <cell r="AF1489">
            <v>8.6679200279999993</v>
          </cell>
        </row>
        <row r="1490">
          <cell r="C1490" t="str">
            <v>Sweden</v>
          </cell>
          <cell r="D1490" t="str">
            <v>Com Hem [Sweden]</v>
          </cell>
          <cell r="E1490" t="str">
            <v>Cable</v>
          </cell>
          <cell r="F1490" t="str">
            <v>Bredband</v>
          </cell>
          <cell r="G1490" t="str">
            <v>Up to</v>
          </cell>
          <cell r="H1490">
            <v>10</v>
          </cell>
          <cell r="I1490" t="str">
            <v>Mbps</v>
          </cell>
          <cell r="J1490">
            <v>10</v>
          </cell>
          <cell r="K1490">
            <v>1</v>
          </cell>
          <cell r="L1490" t="str">
            <v>Mbps</v>
          </cell>
          <cell r="P1490" t="str">
            <v>SEK</v>
          </cell>
          <cell r="Q1490">
            <v>199</v>
          </cell>
          <cell r="R1490">
            <v>394</v>
          </cell>
          <cell r="S1490">
            <v>259</v>
          </cell>
          <cell r="T1490">
            <v>199</v>
          </cell>
          <cell r="U1490">
            <v>3</v>
          </cell>
          <cell r="V1490">
            <v>12</v>
          </cell>
          <cell r="W1490" t="str">
            <v>No</v>
          </cell>
          <cell r="X1490" t="str">
            <v>No</v>
          </cell>
          <cell r="Y1490" t="str">
            <v>No</v>
          </cell>
          <cell r="AA1490" t="str">
            <v>Yes</v>
          </cell>
          <cell r="AB1490">
            <v>0.25</v>
          </cell>
          <cell r="AC1490">
            <v>6.41</v>
          </cell>
          <cell r="AD1490">
            <v>40.409999999999997</v>
          </cell>
          <cell r="AE1490">
            <v>8.6990775609999993</v>
          </cell>
          <cell r="AF1490">
            <v>8.6679200279999993</v>
          </cell>
        </row>
        <row r="1491">
          <cell r="C1491" t="str">
            <v>Sweden</v>
          </cell>
          <cell r="D1491" t="str">
            <v>Com Hem [Sweden]</v>
          </cell>
          <cell r="E1491" t="str">
            <v>Cable</v>
          </cell>
          <cell r="F1491" t="str">
            <v>Bredband</v>
          </cell>
          <cell r="G1491" t="str">
            <v>Up to</v>
          </cell>
          <cell r="H1491">
            <v>10</v>
          </cell>
          <cell r="I1491" t="str">
            <v>Mbps</v>
          </cell>
          <cell r="J1491">
            <v>10</v>
          </cell>
          <cell r="K1491">
            <v>10</v>
          </cell>
          <cell r="L1491" t="str">
            <v>Mbps</v>
          </cell>
          <cell r="P1491" t="str">
            <v>SEK</v>
          </cell>
          <cell r="Q1491">
            <v>199</v>
          </cell>
          <cell r="R1491">
            <v>394</v>
          </cell>
          <cell r="S1491">
            <v>319</v>
          </cell>
          <cell r="T1491">
            <v>199</v>
          </cell>
          <cell r="U1491">
            <v>3</v>
          </cell>
          <cell r="V1491">
            <v>12</v>
          </cell>
          <cell r="W1491" t="str">
            <v>No</v>
          </cell>
          <cell r="X1491" t="str">
            <v>No</v>
          </cell>
          <cell r="Y1491" t="str">
            <v>No</v>
          </cell>
          <cell r="AA1491" t="str">
            <v>Yes</v>
          </cell>
          <cell r="AB1491">
            <v>0.25</v>
          </cell>
          <cell r="AC1491">
            <v>6.41</v>
          </cell>
          <cell r="AD1491">
            <v>49.77</v>
          </cell>
          <cell r="AE1491">
            <v>8.6990775609999993</v>
          </cell>
          <cell r="AF1491">
            <v>8.6679200279999993</v>
          </cell>
        </row>
        <row r="1492">
          <cell r="C1492" t="str">
            <v>Sweden</v>
          </cell>
          <cell r="D1492" t="str">
            <v>Com Hem [Sweden]</v>
          </cell>
          <cell r="E1492" t="str">
            <v>FibreLAN</v>
          </cell>
          <cell r="F1492" t="str">
            <v>Bredband</v>
          </cell>
          <cell r="H1492">
            <v>100</v>
          </cell>
          <cell r="I1492" t="str">
            <v>Mbps</v>
          </cell>
          <cell r="J1492">
            <v>100</v>
          </cell>
          <cell r="K1492">
            <v>100</v>
          </cell>
          <cell r="L1492" t="str">
            <v>Mbps</v>
          </cell>
          <cell r="P1492" t="str">
            <v>SEK</v>
          </cell>
          <cell r="Q1492">
            <v>0</v>
          </cell>
          <cell r="R1492">
            <v>100</v>
          </cell>
          <cell r="S1492">
            <v>349</v>
          </cell>
          <cell r="T1492">
            <v>0</v>
          </cell>
          <cell r="U1492">
            <v>3</v>
          </cell>
          <cell r="V1492">
            <v>12</v>
          </cell>
          <cell r="W1492" t="str">
            <v>No</v>
          </cell>
          <cell r="X1492" t="str">
            <v>No</v>
          </cell>
          <cell r="Y1492" t="str">
            <v>No</v>
          </cell>
          <cell r="AA1492" t="str">
            <v>Yes</v>
          </cell>
          <cell r="AB1492">
            <v>0.25</v>
          </cell>
          <cell r="AC1492">
            <v>6.41</v>
          </cell>
          <cell r="AD1492">
            <v>54.45</v>
          </cell>
          <cell r="AE1492">
            <v>8.6990775609999993</v>
          </cell>
          <cell r="AF1492">
            <v>8.6679200279999993</v>
          </cell>
        </row>
        <row r="1493">
          <cell r="C1493" t="str">
            <v>Sweden</v>
          </cell>
          <cell r="D1493" t="str">
            <v>Tele2 [Sweden]</v>
          </cell>
          <cell r="E1493" t="str">
            <v>ADSL</v>
          </cell>
          <cell r="F1493" t="str">
            <v>Bredband</v>
          </cell>
          <cell r="G1493" t="str">
            <v>Up to</v>
          </cell>
          <cell r="H1493">
            <v>2</v>
          </cell>
          <cell r="I1493" t="str">
            <v>Mbps</v>
          </cell>
          <cell r="J1493">
            <v>2</v>
          </cell>
          <cell r="K1493">
            <v>0.4</v>
          </cell>
          <cell r="M1493" t="str">
            <v>Unlimited</v>
          </cell>
          <cell r="P1493" t="str">
            <v>SEK</v>
          </cell>
          <cell r="Q1493">
            <v>0</v>
          </cell>
          <cell r="R1493">
            <v>99</v>
          </cell>
          <cell r="S1493">
            <v>259</v>
          </cell>
          <cell r="V1493">
            <v>12</v>
          </cell>
          <cell r="W1493" t="str">
            <v>Yes</v>
          </cell>
          <cell r="X1493" t="str">
            <v>No</v>
          </cell>
          <cell r="Y1493" t="str">
            <v>No</v>
          </cell>
          <cell r="AA1493" t="str">
            <v>Yes</v>
          </cell>
          <cell r="AB1493">
            <v>0.25</v>
          </cell>
          <cell r="AC1493">
            <v>6.41</v>
          </cell>
          <cell r="AD1493">
            <v>40.409999999999997</v>
          </cell>
          <cell r="AE1493">
            <v>8.6990775609999993</v>
          </cell>
          <cell r="AF1493">
            <v>8.6679200279999993</v>
          </cell>
        </row>
        <row r="1494">
          <cell r="C1494" t="str">
            <v>Sweden</v>
          </cell>
          <cell r="D1494" t="str">
            <v>Tele2 [Sweden]</v>
          </cell>
          <cell r="E1494" t="str">
            <v>ADSL</v>
          </cell>
          <cell r="F1494" t="str">
            <v>Bredband</v>
          </cell>
          <cell r="G1494" t="str">
            <v>Up to</v>
          </cell>
          <cell r="H1494">
            <v>8</v>
          </cell>
          <cell r="I1494" t="str">
            <v>Mbps</v>
          </cell>
          <cell r="J1494">
            <v>8</v>
          </cell>
          <cell r="K1494">
            <v>0.8</v>
          </cell>
          <cell r="M1494" t="str">
            <v>Unlimited</v>
          </cell>
          <cell r="P1494" t="str">
            <v>SEK</v>
          </cell>
          <cell r="Q1494">
            <v>0</v>
          </cell>
          <cell r="R1494">
            <v>99</v>
          </cell>
          <cell r="S1494">
            <v>279</v>
          </cell>
          <cell r="V1494">
            <v>12</v>
          </cell>
          <cell r="W1494" t="str">
            <v>Yes</v>
          </cell>
          <cell r="X1494" t="str">
            <v>No</v>
          </cell>
          <cell r="Y1494" t="str">
            <v>No</v>
          </cell>
          <cell r="AA1494" t="str">
            <v>Yes</v>
          </cell>
          <cell r="AB1494">
            <v>0.25</v>
          </cell>
          <cell r="AC1494">
            <v>6.41</v>
          </cell>
          <cell r="AD1494">
            <v>43.53</v>
          </cell>
          <cell r="AE1494">
            <v>8.6990775609999993</v>
          </cell>
          <cell r="AF1494">
            <v>8.6679200279999993</v>
          </cell>
        </row>
        <row r="1495">
          <cell r="C1495" t="str">
            <v>Sweden</v>
          </cell>
          <cell r="D1495" t="str">
            <v>Tele2 [Sweden]</v>
          </cell>
          <cell r="E1495" t="str">
            <v>Various</v>
          </cell>
          <cell r="F1495" t="str">
            <v>Bredband</v>
          </cell>
          <cell r="G1495" t="str">
            <v>Up to</v>
          </cell>
          <cell r="H1495">
            <v>10</v>
          </cell>
          <cell r="I1495" t="str">
            <v>Mbps</v>
          </cell>
          <cell r="J1495">
            <v>10</v>
          </cell>
          <cell r="K1495">
            <v>10</v>
          </cell>
          <cell r="M1495" t="str">
            <v>Unlimited</v>
          </cell>
          <cell r="P1495" t="str">
            <v>SEK</v>
          </cell>
          <cell r="Q1495">
            <v>0</v>
          </cell>
          <cell r="R1495">
            <v>99</v>
          </cell>
          <cell r="S1495">
            <v>229</v>
          </cell>
          <cell r="T1495">
            <v>99</v>
          </cell>
          <cell r="U1495">
            <v>3</v>
          </cell>
          <cell r="V1495">
            <v>12</v>
          </cell>
          <cell r="W1495" t="str">
            <v>No</v>
          </cell>
          <cell r="X1495" t="str">
            <v>No</v>
          </cell>
          <cell r="Y1495" t="str">
            <v>No</v>
          </cell>
          <cell r="AA1495" t="str">
            <v>Yes</v>
          </cell>
          <cell r="AB1495">
            <v>0.25</v>
          </cell>
          <cell r="AC1495">
            <v>6.41</v>
          </cell>
          <cell r="AD1495">
            <v>35.729999999999997</v>
          </cell>
          <cell r="AE1495">
            <v>8.6990775609999993</v>
          </cell>
          <cell r="AF1495">
            <v>8.6679200279999993</v>
          </cell>
        </row>
        <row r="1496">
          <cell r="C1496" t="str">
            <v>Sweden</v>
          </cell>
          <cell r="D1496" t="str">
            <v>Tele2 [Sweden]</v>
          </cell>
          <cell r="E1496" t="str">
            <v>4G</v>
          </cell>
          <cell r="F1496" t="str">
            <v>Bredband</v>
          </cell>
          <cell r="G1496" t="str">
            <v>Up to</v>
          </cell>
          <cell r="H1496">
            <v>10</v>
          </cell>
          <cell r="I1496" t="str">
            <v>Mbps</v>
          </cell>
          <cell r="J1496">
            <v>10</v>
          </cell>
          <cell r="K1496">
            <v>3</v>
          </cell>
          <cell r="M1496">
            <v>15</v>
          </cell>
          <cell r="O1496">
            <v>15</v>
          </cell>
          <cell r="P1496" t="str">
            <v>SEK</v>
          </cell>
          <cell r="Q1496">
            <v>250</v>
          </cell>
          <cell r="R1496">
            <v>0</v>
          </cell>
          <cell r="S1496">
            <v>169</v>
          </cell>
          <cell r="V1496">
            <v>24</v>
          </cell>
          <cell r="W1496" t="str">
            <v>No</v>
          </cell>
          <cell r="X1496" t="str">
            <v>No</v>
          </cell>
          <cell r="Y1496" t="str">
            <v>No</v>
          </cell>
          <cell r="AA1496" t="str">
            <v>Yes</v>
          </cell>
          <cell r="AB1496">
            <v>0.25</v>
          </cell>
          <cell r="AC1496">
            <v>6.41</v>
          </cell>
          <cell r="AD1496">
            <v>26.37</v>
          </cell>
          <cell r="AE1496">
            <v>8.6990775609999993</v>
          </cell>
          <cell r="AF1496">
            <v>8.6679200279999993</v>
          </cell>
        </row>
        <row r="1497">
          <cell r="C1497" t="str">
            <v>Sweden</v>
          </cell>
          <cell r="D1497" t="str">
            <v>Tele2 [Sweden]</v>
          </cell>
          <cell r="E1497" t="str">
            <v>ADSL</v>
          </cell>
          <cell r="F1497" t="str">
            <v>Bredband</v>
          </cell>
          <cell r="G1497" t="str">
            <v>Up to</v>
          </cell>
          <cell r="H1497">
            <v>24</v>
          </cell>
          <cell r="I1497" t="str">
            <v>Mbps</v>
          </cell>
          <cell r="J1497">
            <v>24</v>
          </cell>
          <cell r="K1497">
            <v>1</v>
          </cell>
          <cell r="M1497" t="str">
            <v>Unlimited</v>
          </cell>
          <cell r="P1497" t="str">
            <v>SEK</v>
          </cell>
          <cell r="Q1497">
            <v>0</v>
          </cell>
          <cell r="R1497">
            <v>99</v>
          </cell>
          <cell r="S1497">
            <v>309</v>
          </cell>
          <cell r="V1497">
            <v>12</v>
          </cell>
          <cell r="W1497" t="str">
            <v>Yes</v>
          </cell>
          <cell r="X1497" t="str">
            <v>No</v>
          </cell>
          <cell r="Y1497" t="str">
            <v>No</v>
          </cell>
          <cell r="AA1497" t="str">
            <v>Yes</v>
          </cell>
          <cell r="AB1497">
            <v>0.25</v>
          </cell>
          <cell r="AC1497">
            <v>6.41</v>
          </cell>
          <cell r="AD1497">
            <v>48.21</v>
          </cell>
          <cell r="AE1497">
            <v>8.6990775609999993</v>
          </cell>
          <cell r="AF1497">
            <v>8.6679200279999993</v>
          </cell>
        </row>
        <row r="1498">
          <cell r="C1498" t="str">
            <v>Sweden</v>
          </cell>
          <cell r="D1498" t="str">
            <v>Tele2 [Sweden]</v>
          </cell>
          <cell r="E1498" t="str">
            <v>4G</v>
          </cell>
          <cell r="F1498" t="str">
            <v>Bredband</v>
          </cell>
          <cell r="G1498" t="str">
            <v>Up to</v>
          </cell>
          <cell r="H1498">
            <v>20</v>
          </cell>
          <cell r="I1498" t="str">
            <v>Mbps</v>
          </cell>
          <cell r="J1498">
            <v>20</v>
          </cell>
          <cell r="K1498">
            <v>6</v>
          </cell>
          <cell r="M1498">
            <v>40</v>
          </cell>
          <cell r="O1498">
            <v>40</v>
          </cell>
          <cell r="P1498" t="str">
            <v>SEK</v>
          </cell>
          <cell r="Q1498">
            <v>250</v>
          </cell>
          <cell r="R1498">
            <v>0</v>
          </cell>
          <cell r="S1498">
            <v>269</v>
          </cell>
          <cell r="V1498">
            <v>24</v>
          </cell>
          <cell r="W1498" t="str">
            <v>No</v>
          </cell>
          <cell r="X1498" t="str">
            <v>No</v>
          </cell>
          <cell r="Y1498" t="str">
            <v>No</v>
          </cell>
          <cell r="AA1498" t="str">
            <v>Yes</v>
          </cell>
          <cell r="AB1498">
            <v>0.25</v>
          </cell>
          <cell r="AC1498">
            <v>6.41</v>
          </cell>
          <cell r="AD1498">
            <v>41.97</v>
          </cell>
          <cell r="AE1498">
            <v>8.6990775609999993</v>
          </cell>
          <cell r="AF1498">
            <v>8.6679200279999993</v>
          </cell>
        </row>
        <row r="1499">
          <cell r="C1499" t="str">
            <v>Sweden</v>
          </cell>
          <cell r="D1499" t="str">
            <v>Tele2 [Sweden]</v>
          </cell>
          <cell r="E1499" t="str">
            <v>Various</v>
          </cell>
          <cell r="F1499" t="str">
            <v>Bredband</v>
          </cell>
          <cell r="G1499" t="str">
            <v>Up to</v>
          </cell>
          <cell r="H1499">
            <v>25</v>
          </cell>
          <cell r="I1499" t="str">
            <v>Mbps</v>
          </cell>
          <cell r="J1499">
            <v>25</v>
          </cell>
          <cell r="K1499">
            <v>10</v>
          </cell>
          <cell r="M1499" t="str">
            <v>Unlimited</v>
          </cell>
          <cell r="P1499" t="str">
            <v>SEK</v>
          </cell>
          <cell r="Q1499">
            <v>0</v>
          </cell>
          <cell r="R1499">
            <v>99</v>
          </cell>
          <cell r="S1499">
            <v>259</v>
          </cell>
          <cell r="T1499">
            <v>99</v>
          </cell>
          <cell r="U1499">
            <v>3</v>
          </cell>
          <cell r="V1499">
            <v>12</v>
          </cell>
          <cell r="W1499" t="str">
            <v>No</v>
          </cell>
          <cell r="X1499" t="str">
            <v>No</v>
          </cell>
          <cell r="Y1499" t="str">
            <v>No</v>
          </cell>
          <cell r="AA1499" t="str">
            <v>Yes</v>
          </cell>
          <cell r="AB1499">
            <v>0.25</v>
          </cell>
          <cell r="AC1499">
            <v>6.41</v>
          </cell>
          <cell r="AD1499">
            <v>40.409999999999997</v>
          </cell>
          <cell r="AE1499">
            <v>8.6990775609999993</v>
          </cell>
          <cell r="AF1499">
            <v>8.6679200279999993</v>
          </cell>
        </row>
        <row r="1500">
          <cell r="C1500" t="str">
            <v>Sweden</v>
          </cell>
          <cell r="D1500" t="str">
            <v>Tele2 [Sweden]</v>
          </cell>
          <cell r="E1500" t="str">
            <v>Various</v>
          </cell>
          <cell r="F1500" t="str">
            <v>Bredband</v>
          </cell>
          <cell r="G1500" t="str">
            <v>Up to</v>
          </cell>
          <cell r="H1500">
            <v>30</v>
          </cell>
          <cell r="I1500" t="str">
            <v>Mbps</v>
          </cell>
          <cell r="J1500">
            <v>30</v>
          </cell>
          <cell r="K1500">
            <v>12</v>
          </cell>
          <cell r="M1500" t="str">
            <v>Unlimited</v>
          </cell>
          <cell r="N1500" t="str">
            <v>GB</v>
          </cell>
          <cell r="P1500" t="str">
            <v>SEK</v>
          </cell>
          <cell r="Q1500">
            <v>0</v>
          </cell>
          <cell r="R1500">
            <v>99</v>
          </cell>
          <cell r="S1500">
            <v>339</v>
          </cell>
          <cell r="V1500">
            <v>12</v>
          </cell>
          <cell r="W1500" t="str">
            <v>Yes</v>
          </cell>
          <cell r="X1500" t="str">
            <v>No</v>
          </cell>
          <cell r="Y1500" t="str">
            <v>No</v>
          </cell>
          <cell r="AA1500" t="str">
            <v>Yes</v>
          </cell>
          <cell r="AB1500">
            <v>0.25</v>
          </cell>
          <cell r="AC1500">
            <v>6.41</v>
          </cell>
          <cell r="AD1500">
            <v>52.89</v>
          </cell>
          <cell r="AE1500">
            <v>8.6990775609999993</v>
          </cell>
          <cell r="AF1500">
            <v>8.6679200279999993</v>
          </cell>
        </row>
        <row r="1501">
          <cell r="C1501" t="str">
            <v>Sweden</v>
          </cell>
          <cell r="D1501" t="str">
            <v>Tele2 [Sweden]</v>
          </cell>
          <cell r="E1501" t="str">
            <v>Various</v>
          </cell>
          <cell r="F1501" t="str">
            <v>Bredband</v>
          </cell>
          <cell r="G1501" t="str">
            <v>Up to</v>
          </cell>
          <cell r="H1501">
            <v>60</v>
          </cell>
          <cell r="I1501" t="str">
            <v>Mbps</v>
          </cell>
          <cell r="J1501">
            <v>60</v>
          </cell>
          <cell r="K1501">
            <v>12</v>
          </cell>
          <cell r="M1501" t="str">
            <v>Unlimited</v>
          </cell>
          <cell r="N1501" t="str">
            <v>GB</v>
          </cell>
          <cell r="P1501" t="str">
            <v>SEK</v>
          </cell>
          <cell r="Q1501">
            <v>0</v>
          </cell>
          <cell r="R1501">
            <v>99</v>
          </cell>
          <cell r="S1501">
            <v>409</v>
          </cell>
          <cell r="V1501">
            <v>12</v>
          </cell>
          <cell r="W1501" t="str">
            <v>Yes</v>
          </cell>
          <cell r="X1501" t="str">
            <v>No</v>
          </cell>
          <cell r="Y1501" t="str">
            <v>No</v>
          </cell>
          <cell r="AA1501" t="str">
            <v>Yes</v>
          </cell>
          <cell r="AB1501">
            <v>0.25</v>
          </cell>
          <cell r="AC1501">
            <v>6.41</v>
          </cell>
          <cell r="AD1501">
            <v>63.81</v>
          </cell>
          <cell r="AE1501">
            <v>8.6990775609999993</v>
          </cell>
          <cell r="AF1501">
            <v>8.6679200279999993</v>
          </cell>
        </row>
        <row r="1502">
          <cell r="C1502" t="str">
            <v>Sweden</v>
          </cell>
          <cell r="D1502" t="str">
            <v>Tele2 [Sweden]</v>
          </cell>
          <cell r="E1502" t="str">
            <v>4G</v>
          </cell>
          <cell r="F1502" t="str">
            <v>Bredband</v>
          </cell>
          <cell r="G1502" t="str">
            <v>Up to</v>
          </cell>
          <cell r="H1502">
            <v>50</v>
          </cell>
          <cell r="I1502" t="str">
            <v>Mbps</v>
          </cell>
          <cell r="J1502">
            <v>50</v>
          </cell>
          <cell r="K1502">
            <v>10</v>
          </cell>
          <cell r="M1502">
            <v>60</v>
          </cell>
          <cell r="N1502" t="str">
            <v>GB</v>
          </cell>
          <cell r="O1502">
            <v>60</v>
          </cell>
          <cell r="P1502" t="str">
            <v>SEK</v>
          </cell>
          <cell r="Q1502">
            <v>250</v>
          </cell>
          <cell r="R1502">
            <v>0</v>
          </cell>
          <cell r="S1502">
            <v>369</v>
          </cell>
          <cell r="V1502">
            <v>24</v>
          </cell>
          <cell r="W1502" t="str">
            <v>No</v>
          </cell>
          <cell r="X1502" t="str">
            <v>No</v>
          </cell>
          <cell r="Y1502" t="str">
            <v>No</v>
          </cell>
          <cell r="AA1502" t="str">
            <v>Yes</v>
          </cell>
          <cell r="AB1502">
            <v>0.25</v>
          </cell>
          <cell r="AC1502">
            <v>6.41</v>
          </cell>
          <cell r="AD1502">
            <v>57.57</v>
          </cell>
          <cell r="AE1502">
            <v>8.6990775609999993</v>
          </cell>
          <cell r="AF1502">
            <v>8.6679200279999993</v>
          </cell>
        </row>
        <row r="1503">
          <cell r="C1503" t="str">
            <v>Sweden</v>
          </cell>
          <cell r="D1503" t="str">
            <v>Tele2 [Sweden]</v>
          </cell>
          <cell r="E1503" t="str">
            <v>Various</v>
          </cell>
          <cell r="F1503" t="str">
            <v>Bredband</v>
          </cell>
          <cell r="G1503" t="str">
            <v>Up to</v>
          </cell>
          <cell r="H1503">
            <v>100</v>
          </cell>
          <cell r="I1503" t="str">
            <v>Mbps</v>
          </cell>
          <cell r="J1503">
            <v>100</v>
          </cell>
          <cell r="K1503">
            <v>10</v>
          </cell>
          <cell r="M1503" t="str">
            <v>Unlimited</v>
          </cell>
          <cell r="N1503" t="str">
            <v>GB</v>
          </cell>
          <cell r="P1503" t="str">
            <v>SEK</v>
          </cell>
          <cell r="Q1503">
            <v>0</v>
          </cell>
          <cell r="R1503">
            <v>99</v>
          </cell>
          <cell r="S1503">
            <v>299</v>
          </cell>
          <cell r="T1503">
            <v>99</v>
          </cell>
          <cell r="U1503">
            <v>3</v>
          </cell>
          <cell r="V1503">
            <v>12</v>
          </cell>
          <cell r="W1503" t="str">
            <v>No</v>
          </cell>
          <cell r="X1503" t="str">
            <v>No</v>
          </cell>
          <cell r="Y1503" t="str">
            <v>No</v>
          </cell>
          <cell r="AA1503" t="str">
            <v>Yes</v>
          </cell>
          <cell r="AB1503">
            <v>0.25</v>
          </cell>
          <cell r="AC1503">
            <v>6.41</v>
          </cell>
          <cell r="AD1503">
            <v>46.65</v>
          </cell>
          <cell r="AE1503">
            <v>8.6990775609999993</v>
          </cell>
          <cell r="AF1503">
            <v>8.6679200279999993</v>
          </cell>
        </row>
        <row r="1504">
          <cell r="C1504" t="str">
            <v>Sweden</v>
          </cell>
          <cell r="D1504" t="str">
            <v>Tele2 [Sweden]</v>
          </cell>
          <cell r="E1504" t="str">
            <v>Various</v>
          </cell>
          <cell r="F1504" t="str">
            <v>Bredband</v>
          </cell>
          <cell r="G1504" t="str">
            <v>Up to</v>
          </cell>
          <cell r="H1504">
            <v>250</v>
          </cell>
          <cell r="I1504" t="str">
            <v>Mbps</v>
          </cell>
          <cell r="J1504">
            <v>250</v>
          </cell>
          <cell r="K1504">
            <v>10</v>
          </cell>
          <cell r="M1504" t="str">
            <v>Unlimited</v>
          </cell>
          <cell r="N1504" t="str">
            <v>GB</v>
          </cell>
          <cell r="P1504" t="str">
            <v>SEK</v>
          </cell>
          <cell r="Q1504">
            <v>0</v>
          </cell>
          <cell r="R1504">
            <v>99</v>
          </cell>
          <cell r="S1504">
            <v>399</v>
          </cell>
          <cell r="T1504">
            <v>99</v>
          </cell>
          <cell r="U1504">
            <v>3</v>
          </cell>
          <cell r="V1504">
            <v>12</v>
          </cell>
          <cell r="W1504" t="str">
            <v>No</v>
          </cell>
          <cell r="X1504" t="str">
            <v>No</v>
          </cell>
          <cell r="Y1504" t="str">
            <v>No</v>
          </cell>
          <cell r="AA1504" t="str">
            <v>Yes</v>
          </cell>
          <cell r="AB1504">
            <v>0.25</v>
          </cell>
          <cell r="AC1504">
            <v>6.41</v>
          </cell>
          <cell r="AD1504">
            <v>62.25</v>
          </cell>
          <cell r="AE1504">
            <v>8.6990775609999993</v>
          </cell>
          <cell r="AF1504">
            <v>8.6679200279999993</v>
          </cell>
        </row>
        <row r="1505">
          <cell r="C1505" t="str">
            <v>Sweden</v>
          </cell>
          <cell r="D1505" t="str">
            <v>Tele2 [Sweden]</v>
          </cell>
          <cell r="E1505" t="str">
            <v>Various</v>
          </cell>
          <cell r="F1505" t="str">
            <v>Bredband</v>
          </cell>
          <cell r="G1505" t="str">
            <v>Up to</v>
          </cell>
          <cell r="H1505">
            <v>1000</v>
          </cell>
          <cell r="I1505" t="str">
            <v>Mbps</v>
          </cell>
          <cell r="J1505">
            <v>1000</v>
          </cell>
          <cell r="K1505">
            <v>100</v>
          </cell>
          <cell r="M1505" t="str">
            <v>Unlimited</v>
          </cell>
          <cell r="N1505" t="str">
            <v>GB</v>
          </cell>
          <cell r="P1505" t="str">
            <v>SEK</v>
          </cell>
          <cell r="Q1505">
            <v>0</v>
          </cell>
          <cell r="R1505">
            <v>99</v>
          </cell>
          <cell r="S1505">
            <v>799</v>
          </cell>
          <cell r="T1505">
            <v>99</v>
          </cell>
          <cell r="U1505">
            <v>3</v>
          </cell>
          <cell r="V1505">
            <v>12</v>
          </cell>
          <cell r="W1505" t="str">
            <v>No</v>
          </cell>
          <cell r="X1505" t="str">
            <v>No</v>
          </cell>
          <cell r="Y1505" t="str">
            <v>No</v>
          </cell>
          <cell r="AA1505" t="str">
            <v>Yes</v>
          </cell>
          <cell r="AB1505">
            <v>0.25</v>
          </cell>
          <cell r="AC1505">
            <v>6.41</v>
          </cell>
          <cell r="AD1505">
            <v>124.65</v>
          </cell>
          <cell r="AE1505">
            <v>8.6990775609999993</v>
          </cell>
          <cell r="AF1505">
            <v>8.6679200279999993</v>
          </cell>
        </row>
        <row r="1506">
          <cell r="C1506" t="str">
            <v>Sweden</v>
          </cell>
          <cell r="D1506" t="str">
            <v>TeliaSonera [Sweden]</v>
          </cell>
          <cell r="E1506" t="str">
            <v>xDSL</v>
          </cell>
          <cell r="F1506" t="str">
            <v>Bredband 2</v>
          </cell>
          <cell r="G1506" t="str">
            <v>Up to</v>
          </cell>
          <cell r="H1506">
            <v>2</v>
          </cell>
          <cell r="I1506" t="str">
            <v>Mbps</v>
          </cell>
          <cell r="J1506">
            <v>2</v>
          </cell>
          <cell r="K1506">
            <v>0.4</v>
          </cell>
          <cell r="L1506" t="str">
            <v>Mbps</v>
          </cell>
          <cell r="P1506" t="str">
            <v>SEK</v>
          </cell>
          <cell r="Q1506">
            <v>0</v>
          </cell>
          <cell r="R1506">
            <v>495</v>
          </cell>
          <cell r="S1506">
            <v>252</v>
          </cell>
          <cell r="W1506" t="str">
            <v>Yes</v>
          </cell>
          <cell r="X1506" t="str">
            <v>No</v>
          </cell>
          <cell r="Y1506" t="str">
            <v>No</v>
          </cell>
          <cell r="AA1506" t="str">
            <v>Yes</v>
          </cell>
          <cell r="AB1506">
            <v>0.25</v>
          </cell>
          <cell r="AC1506">
            <v>6.41</v>
          </cell>
          <cell r="AD1506">
            <v>39.31</v>
          </cell>
          <cell r="AE1506">
            <v>8.6990775609999993</v>
          </cell>
          <cell r="AF1506">
            <v>8.6679200279999993</v>
          </cell>
        </row>
        <row r="1507">
          <cell r="C1507" t="str">
            <v>Sweden</v>
          </cell>
          <cell r="D1507" t="str">
            <v>TeliaSonera [Sweden]</v>
          </cell>
          <cell r="E1507" t="str">
            <v>xDSL</v>
          </cell>
          <cell r="F1507" t="str">
            <v>Bredband 8</v>
          </cell>
          <cell r="G1507" t="str">
            <v>Up to</v>
          </cell>
          <cell r="H1507">
            <v>8</v>
          </cell>
          <cell r="I1507" t="str">
            <v>Mbps</v>
          </cell>
          <cell r="J1507">
            <v>8</v>
          </cell>
          <cell r="K1507">
            <v>0.8</v>
          </cell>
          <cell r="L1507" t="str">
            <v>Mbps</v>
          </cell>
          <cell r="P1507" t="str">
            <v>SEK</v>
          </cell>
          <cell r="Q1507">
            <v>0</v>
          </cell>
          <cell r="R1507">
            <v>495</v>
          </cell>
          <cell r="S1507">
            <v>309</v>
          </cell>
          <cell r="W1507" t="str">
            <v>Yes</v>
          </cell>
          <cell r="X1507" t="str">
            <v>No</v>
          </cell>
          <cell r="Y1507" t="str">
            <v>No</v>
          </cell>
          <cell r="AA1507" t="str">
            <v>Yes</v>
          </cell>
          <cell r="AB1507">
            <v>0.25</v>
          </cell>
          <cell r="AC1507">
            <v>6.41</v>
          </cell>
          <cell r="AD1507">
            <v>48.21</v>
          </cell>
          <cell r="AE1507">
            <v>8.6990775609999993</v>
          </cell>
          <cell r="AF1507">
            <v>8.6679200279999993</v>
          </cell>
        </row>
        <row r="1508">
          <cell r="C1508" t="str">
            <v>Sweden</v>
          </cell>
          <cell r="D1508" t="str">
            <v>TeliaSonera [Sweden]</v>
          </cell>
          <cell r="E1508" t="str">
            <v>xDSL</v>
          </cell>
          <cell r="F1508" t="str">
            <v>Bredband 30</v>
          </cell>
          <cell r="G1508" t="str">
            <v>Up to</v>
          </cell>
          <cell r="H1508">
            <v>30</v>
          </cell>
          <cell r="I1508" t="str">
            <v>Mbps</v>
          </cell>
          <cell r="J1508">
            <v>30</v>
          </cell>
          <cell r="K1508">
            <v>12</v>
          </cell>
          <cell r="L1508" t="str">
            <v>Mbps</v>
          </cell>
          <cell r="P1508" t="str">
            <v>SEK</v>
          </cell>
          <cell r="Q1508">
            <v>0</v>
          </cell>
          <cell r="R1508">
            <v>0</v>
          </cell>
          <cell r="S1508">
            <v>388</v>
          </cell>
          <cell r="W1508" t="str">
            <v>Yes</v>
          </cell>
          <cell r="X1508" t="str">
            <v>No</v>
          </cell>
          <cell r="Y1508" t="str">
            <v>No</v>
          </cell>
          <cell r="AA1508" t="str">
            <v>Yes</v>
          </cell>
          <cell r="AB1508">
            <v>0.25</v>
          </cell>
          <cell r="AC1508">
            <v>6.41</v>
          </cell>
          <cell r="AD1508">
            <v>60.53</v>
          </cell>
          <cell r="AE1508">
            <v>8.6990775609999993</v>
          </cell>
          <cell r="AF1508">
            <v>8.6679200279999993</v>
          </cell>
        </row>
        <row r="1509">
          <cell r="C1509" t="str">
            <v>Sweden</v>
          </cell>
          <cell r="D1509" t="str">
            <v>TeliaSonera [Sweden]</v>
          </cell>
          <cell r="E1509" t="str">
            <v>xDSL</v>
          </cell>
          <cell r="F1509" t="str">
            <v>Bredband 60</v>
          </cell>
          <cell r="G1509" t="str">
            <v>Up to</v>
          </cell>
          <cell r="H1509">
            <v>60</v>
          </cell>
          <cell r="I1509" t="str">
            <v>Mbps</v>
          </cell>
          <cell r="J1509">
            <v>60</v>
          </cell>
          <cell r="K1509">
            <v>12</v>
          </cell>
          <cell r="L1509" t="str">
            <v>Mbps</v>
          </cell>
          <cell r="P1509" t="str">
            <v>SEK</v>
          </cell>
          <cell r="Q1509">
            <v>0</v>
          </cell>
          <cell r="R1509">
            <v>0</v>
          </cell>
          <cell r="S1509">
            <v>459</v>
          </cell>
          <cell r="W1509" t="str">
            <v>Yes</v>
          </cell>
          <cell r="X1509" t="str">
            <v>No</v>
          </cell>
          <cell r="Y1509" t="str">
            <v>No</v>
          </cell>
          <cell r="AA1509" t="str">
            <v>Yes</v>
          </cell>
          <cell r="AB1509">
            <v>0.25</v>
          </cell>
          <cell r="AC1509">
            <v>6.41</v>
          </cell>
          <cell r="AD1509">
            <v>71.61</v>
          </cell>
          <cell r="AE1509">
            <v>8.6990775609999993</v>
          </cell>
          <cell r="AF1509">
            <v>8.6679200279999993</v>
          </cell>
        </row>
        <row r="1510">
          <cell r="C1510" t="str">
            <v>Sweden</v>
          </cell>
          <cell r="D1510" t="str">
            <v>TeliaSonera [Sweden]</v>
          </cell>
          <cell r="E1510" t="str">
            <v>xDSL</v>
          </cell>
          <cell r="F1510" t="str">
            <v>Bredband 2</v>
          </cell>
          <cell r="G1510" t="str">
            <v>Up to</v>
          </cell>
          <cell r="H1510">
            <v>2</v>
          </cell>
          <cell r="I1510" t="str">
            <v>Mbps</v>
          </cell>
          <cell r="J1510">
            <v>2</v>
          </cell>
          <cell r="K1510">
            <v>0.4</v>
          </cell>
          <cell r="L1510" t="str">
            <v>Mbps</v>
          </cell>
          <cell r="P1510" t="str">
            <v>SEK</v>
          </cell>
          <cell r="Q1510">
            <v>0</v>
          </cell>
          <cell r="R1510">
            <v>495</v>
          </cell>
          <cell r="S1510">
            <v>341</v>
          </cell>
          <cell r="W1510" t="str">
            <v>No</v>
          </cell>
          <cell r="X1510" t="str">
            <v>No</v>
          </cell>
          <cell r="Y1510" t="str">
            <v>No</v>
          </cell>
          <cell r="AA1510" t="str">
            <v>Yes</v>
          </cell>
          <cell r="AB1510">
            <v>0.25</v>
          </cell>
          <cell r="AC1510">
            <v>6.41</v>
          </cell>
          <cell r="AD1510">
            <v>53.2</v>
          </cell>
          <cell r="AE1510">
            <v>8.6990775609999993</v>
          </cell>
          <cell r="AF1510">
            <v>8.6679200279999993</v>
          </cell>
        </row>
        <row r="1511">
          <cell r="C1511" t="str">
            <v>Sweden</v>
          </cell>
          <cell r="D1511" t="str">
            <v>TeliaSonera [Sweden]</v>
          </cell>
          <cell r="E1511" t="str">
            <v>xDSL</v>
          </cell>
          <cell r="F1511" t="str">
            <v>Bredband 8</v>
          </cell>
          <cell r="G1511" t="str">
            <v>Up to</v>
          </cell>
          <cell r="H1511">
            <v>8</v>
          </cell>
          <cell r="I1511" t="str">
            <v>Mbps</v>
          </cell>
          <cell r="J1511">
            <v>8</v>
          </cell>
          <cell r="K1511">
            <v>0.8</v>
          </cell>
          <cell r="L1511" t="str">
            <v>Mbps</v>
          </cell>
          <cell r="P1511" t="str">
            <v>SEK</v>
          </cell>
          <cell r="Q1511">
            <v>0</v>
          </cell>
          <cell r="R1511">
            <v>495</v>
          </cell>
          <cell r="S1511">
            <v>398</v>
          </cell>
          <cell r="W1511" t="str">
            <v>No</v>
          </cell>
          <cell r="X1511" t="str">
            <v>No</v>
          </cell>
          <cell r="Y1511" t="str">
            <v>No</v>
          </cell>
          <cell r="AA1511" t="str">
            <v>Yes</v>
          </cell>
          <cell r="AB1511">
            <v>0.25</v>
          </cell>
          <cell r="AC1511">
            <v>6.41</v>
          </cell>
          <cell r="AD1511">
            <v>62.09</v>
          </cell>
          <cell r="AE1511">
            <v>8.6990775609999993</v>
          </cell>
          <cell r="AF1511">
            <v>8.6679200279999993</v>
          </cell>
        </row>
        <row r="1512">
          <cell r="C1512" t="str">
            <v>Sweden</v>
          </cell>
          <cell r="D1512" t="str">
            <v>TeliaSonera [Sweden]</v>
          </cell>
          <cell r="E1512" t="str">
            <v>xDSL</v>
          </cell>
          <cell r="F1512" t="str">
            <v>Bredband 30</v>
          </cell>
          <cell r="G1512" t="str">
            <v>Up to</v>
          </cell>
          <cell r="H1512">
            <v>30</v>
          </cell>
          <cell r="I1512" t="str">
            <v>Mbps</v>
          </cell>
          <cell r="J1512">
            <v>30</v>
          </cell>
          <cell r="K1512">
            <v>12</v>
          </cell>
          <cell r="L1512" t="str">
            <v>Mbps</v>
          </cell>
          <cell r="P1512" t="str">
            <v>SEK</v>
          </cell>
          <cell r="Q1512">
            <v>0</v>
          </cell>
          <cell r="R1512">
            <v>0</v>
          </cell>
          <cell r="S1512">
            <v>477</v>
          </cell>
          <cell r="W1512" t="str">
            <v>No</v>
          </cell>
          <cell r="X1512" t="str">
            <v>No</v>
          </cell>
          <cell r="Y1512" t="str">
            <v>No</v>
          </cell>
          <cell r="AA1512" t="str">
            <v>Yes</v>
          </cell>
          <cell r="AB1512">
            <v>0.25</v>
          </cell>
          <cell r="AC1512">
            <v>6.41</v>
          </cell>
          <cell r="AD1512">
            <v>74.41</v>
          </cell>
          <cell r="AE1512">
            <v>8.6990775609999993</v>
          </cell>
          <cell r="AF1512">
            <v>8.6679200279999993</v>
          </cell>
        </row>
        <row r="1513">
          <cell r="C1513" t="str">
            <v>Sweden</v>
          </cell>
          <cell r="D1513" t="str">
            <v>TeliaSonera [Sweden]</v>
          </cell>
          <cell r="E1513" t="str">
            <v>xDSL</v>
          </cell>
          <cell r="F1513" t="str">
            <v>Bredband 60</v>
          </cell>
          <cell r="G1513" t="str">
            <v>Up to</v>
          </cell>
          <cell r="H1513">
            <v>60</v>
          </cell>
          <cell r="I1513" t="str">
            <v>Mbps</v>
          </cell>
          <cell r="J1513">
            <v>60</v>
          </cell>
          <cell r="K1513">
            <v>12</v>
          </cell>
          <cell r="L1513" t="str">
            <v>Mbps</v>
          </cell>
          <cell r="P1513" t="str">
            <v>SEK</v>
          </cell>
          <cell r="Q1513">
            <v>0</v>
          </cell>
          <cell r="R1513">
            <v>0</v>
          </cell>
          <cell r="S1513">
            <v>548</v>
          </cell>
          <cell r="W1513" t="str">
            <v>No</v>
          </cell>
          <cell r="X1513" t="str">
            <v>No</v>
          </cell>
          <cell r="Y1513" t="str">
            <v>No</v>
          </cell>
          <cell r="AA1513" t="str">
            <v>Yes</v>
          </cell>
          <cell r="AB1513">
            <v>0.25</v>
          </cell>
          <cell r="AC1513">
            <v>6.41</v>
          </cell>
          <cell r="AD1513">
            <v>85.49</v>
          </cell>
          <cell r="AE1513">
            <v>8.6990775609999993</v>
          </cell>
          <cell r="AF1513">
            <v>8.6679200279999993</v>
          </cell>
        </row>
        <row r="1514">
          <cell r="C1514" t="str">
            <v>Sweden</v>
          </cell>
          <cell r="D1514" t="str">
            <v>TeliaSonera [Sweden]</v>
          </cell>
          <cell r="E1514" t="str">
            <v>Fibre</v>
          </cell>
          <cell r="F1514" t="str">
            <v>Bredband 10/10</v>
          </cell>
          <cell r="G1514" t="str">
            <v>Up to</v>
          </cell>
          <cell r="H1514">
            <v>10</v>
          </cell>
          <cell r="I1514" t="str">
            <v>Mbps</v>
          </cell>
          <cell r="J1514">
            <v>10</v>
          </cell>
          <cell r="K1514">
            <v>10</v>
          </cell>
          <cell r="L1514" t="str">
            <v>Mbps</v>
          </cell>
          <cell r="P1514" t="str">
            <v>SEK</v>
          </cell>
          <cell r="Q1514" t="str">
            <v>?</v>
          </cell>
          <cell r="R1514" t="str">
            <v>?</v>
          </cell>
          <cell r="S1514">
            <v>299</v>
          </cell>
          <cell r="W1514" t="str">
            <v>No</v>
          </cell>
          <cell r="X1514" t="str">
            <v>No</v>
          </cell>
          <cell r="Y1514" t="str">
            <v>No</v>
          </cell>
          <cell r="AA1514" t="str">
            <v>Yes</v>
          </cell>
          <cell r="AB1514">
            <v>0.25</v>
          </cell>
          <cell r="AC1514">
            <v>6.41</v>
          </cell>
          <cell r="AD1514">
            <v>46.65</v>
          </cell>
          <cell r="AE1514">
            <v>8.6990775609999993</v>
          </cell>
          <cell r="AF1514">
            <v>8.6679200279999993</v>
          </cell>
        </row>
        <row r="1515">
          <cell r="C1515" t="str">
            <v>Sweden</v>
          </cell>
          <cell r="D1515" t="str">
            <v>TeliaSonera [Sweden]</v>
          </cell>
          <cell r="E1515" t="str">
            <v>Fibre</v>
          </cell>
          <cell r="F1515" t="str">
            <v>Bredband 100</v>
          </cell>
          <cell r="G1515" t="str">
            <v>Up to</v>
          </cell>
          <cell r="H1515">
            <v>100</v>
          </cell>
          <cell r="I1515" t="str">
            <v>Mbps</v>
          </cell>
          <cell r="J1515">
            <v>100</v>
          </cell>
          <cell r="K1515">
            <v>10</v>
          </cell>
          <cell r="L1515" t="str">
            <v>Mbps</v>
          </cell>
          <cell r="P1515" t="str">
            <v>SEK</v>
          </cell>
          <cell r="Q1515" t="str">
            <v>?</v>
          </cell>
          <cell r="R1515" t="str">
            <v>?</v>
          </cell>
          <cell r="S1515">
            <v>339</v>
          </cell>
          <cell r="W1515" t="str">
            <v>No</v>
          </cell>
          <cell r="X1515" t="str">
            <v>No</v>
          </cell>
          <cell r="Y1515" t="str">
            <v>No</v>
          </cell>
          <cell r="AA1515" t="str">
            <v>Yes</v>
          </cell>
          <cell r="AB1515">
            <v>0.25</v>
          </cell>
          <cell r="AC1515">
            <v>6.41</v>
          </cell>
          <cell r="AD1515">
            <v>52.89</v>
          </cell>
          <cell r="AE1515">
            <v>8.6990775609999993</v>
          </cell>
          <cell r="AF1515">
            <v>8.6679200279999993</v>
          </cell>
        </row>
        <row r="1516">
          <cell r="C1516" t="str">
            <v>Sweden</v>
          </cell>
          <cell r="D1516" t="str">
            <v>TeliaSonera [Sweden]</v>
          </cell>
          <cell r="E1516" t="str">
            <v>Fibre</v>
          </cell>
          <cell r="F1516" t="str">
            <v>Bredband 100/100</v>
          </cell>
          <cell r="G1516" t="str">
            <v>Up to</v>
          </cell>
          <cell r="H1516">
            <v>100</v>
          </cell>
          <cell r="I1516" t="str">
            <v>Mbps</v>
          </cell>
          <cell r="J1516">
            <v>100</v>
          </cell>
          <cell r="K1516">
            <v>100</v>
          </cell>
          <cell r="L1516" t="str">
            <v>Mbps</v>
          </cell>
          <cell r="P1516" t="str">
            <v>SEK</v>
          </cell>
          <cell r="Q1516" t="str">
            <v>?</v>
          </cell>
          <cell r="R1516" t="str">
            <v>?</v>
          </cell>
          <cell r="S1516">
            <v>399</v>
          </cell>
          <cell r="W1516" t="str">
            <v>No</v>
          </cell>
          <cell r="X1516" t="str">
            <v>No</v>
          </cell>
          <cell r="Y1516" t="str">
            <v>No</v>
          </cell>
          <cell r="AA1516" t="str">
            <v>Yes</v>
          </cell>
          <cell r="AB1516">
            <v>0.25</v>
          </cell>
          <cell r="AC1516">
            <v>6.41</v>
          </cell>
          <cell r="AD1516">
            <v>62.25</v>
          </cell>
          <cell r="AE1516">
            <v>8.6990775609999993</v>
          </cell>
          <cell r="AF1516">
            <v>8.6679200279999993</v>
          </cell>
        </row>
        <row r="1517">
          <cell r="C1517" t="str">
            <v>Sweden</v>
          </cell>
          <cell r="D1517" t="str">
            <v>TeliaSonera [Sweden]</v>
          </cell>
          <cell r="E1517" t="str">
            <v>Fibre</v>
          </cell>
          <cell r="F1517" t="str">
            <v>Bredband 250</v>
          </cell>
          <cell r="G1517" t="str">
            <v>Up to</v>
          </cell>
          <cell r="H1517">
            <v>250</v>
          </cell>
          <cell r="I1517" t="str">
            <v>Mbps</v>
          </cell>
          <cell r="J1517">
            <v>250</v>
          </cell>
          <cell r="K1517">
            <v>100</v>
          </cell>
          <cell r="L1517" t="str">
            <v>Mbps</v>
          </cell>
          <cell r="P1517" t="str">
            <v>SEK</v>
          </cell>
          <cell r="Q1517" t="str">
            <v>?</v>
          </cell>
          <cell r="R1517" t="str">
            <v>?</v>
          </cell>
          <cell r="S1517">
            <v>499</v>
          </cell>
          <cell r="W1517" t="str">
            <v>No</v>
          </cell>
          <cell r="X1517" t="str">
            <v>No</v>
          </cell>
          <cell r="Y1517" t="str">
            <v>No</v>
          </cell>
          <cell r="AA1517" t="str">
            <v>Yes</v>
          </cell>
          <cell r="AB1517">
            <v>0.25</v>
          </cell>
          <cell r="AC1517">
            <v>6.41</v>
          </cell>
          <cell r="AD1517">
            <v>77.849999999999994</v>
          </cell>
          <cell r="AE1517">
            <v>8.6990775609999993</v>
          </cell>
          <cell r="AF1517">
            <v>8.6679200279999993</v>
          </cell>
        </row>
        <row r="1518">
          <cell r="C1518" t="str">
            <v>Sweden</v>
          </cell>
          <cell r="D1518" t="str">
            <v>TeliaSonera [Sweden]</v>
          </cell>
          <cell r="E1518" t="str">
            <v>Fibre</v>
          </cell>
          <cell r="F1518" t="str">
            <v>Bredband 1000</v>
          </cell>
          <cell r="G1518" t="str">
            <v>Up to</v>
          </cell>
          <cell r="H1518">
            <v>1000</v>
          </cell>
          <cell r="I1518" t="str">
            <v>Mbps</v>
          </cell>
          <cell r="J1518">
            <v>1000</v>
          </cell>
          <cell r="K1518">
            <v>100</v>
          </cell>
          <cell r="L1518" t="str">
            <v>Mbps</v>
          </cell>
          <cell r="P1518" t="str">
            <v>SEK</v>
          </cell>
          <cell r="Q1518" t="str">
            <v>?</v>
          </cell>
          <cell r="R1518" t="str">
            <v>?</v>
          </cell>
          <cell r="S1518">
            <v>999</v>
          </cell>
          <cell r="W1518" t="str">
            <v>No</v>
          </cell>
          <cell r="X1518" t="str">
            <v>No</v>
          </cell>
          <cell r="Y1518" t="str">
            <v>No</v>
          </cell>
          <cell r="AA1518" t="str">
            <v>Yes</v>
          </cell>
          <cell r="AB1518">
            <v>0.25</v>
          </cell>
          <cell r="AC1518">
            <v>6.41</v>
          </cell>
          <cell r="AD1518">
            <v>155.85</v>
          </cell>
          <cell r="AE1518">
            <v>8.6990775609999993</v>
          </cell>
          <cell r="AF1518">
            <v>8.6679200279999993</v>
          </cell>
        </row>
        <row r="1519">
          <cell r="C1519" t="str">
            <v>Switzerland</v>
          </cell>
          <cell r="D1519" t="str">
            <v>Cablecom [Switzerland]</v>
          </cell>
          <cell r="E1519" t="str">
            <v>Cable</v>
          </cell>
          <cell r="F1519" t="str">
            <v>Fiber power internet 150</v>
          </cell>
          <cell r="H1519">
            <v>150000</v>
          </cell>
          <cell r="I1519" t="str">
            <v>Kbps</v>
          </cell>
          <cell r="J1519">
            <v>150</v>
          </cell>
          <cell r="K1519">
            <v>10000</v>
          </cell>
          <cell r="L1519" t="str">
            <v>Kbps</v>
          </cell>
          <cell r="P1519" t="str">
            <v>CHF</v>
          </cell>
          <cell r="Q1519">
            <v>49</v>
          </cell>
          <cell r="R1519">
            <v>0</v>
          </cell>
          <cell r="S1519">
            <v>79</v>
          </cell>
          <cell r="W1519" t="str">
            <v>No</v>
          </cell>
          <cell r="X1519" t="str">
            <v>No</v>
          </cell>
          <cell r="Y1519" t="str">
            <v>No</v>
          </cell>
          <cell r="AA1519" t="str">
            <v>Yes</v>
          </cell>
          <cell r="AB1519">
            <v>0.08</v>
          </cell>
          <cell r="AC1519">
            <v>0.91</v>
          </cell>
          <cell r="AD1519">
            <v>86.81</v>
          </cell>
          <cell r="AE1519">
            <v>1.3914025370000001</v>
          </cell>
          <cell r="AF1519">
            <v>1.389018909</v>
          </cell>
        </row>
        <row r="1520">
          <cell r="C1520" t="str">
            <v>Switzerland</v>
          </cell>
          <cell r="D1520" t="str">
            <v>Cablecom [Switzerland]</v>
          </cell>
          <cell r="E1520" t="str">
            <v>Cable</v>
          </cell>
          <cell r="F1520" t="str">
            <v>Fiber power internet 75</v>
          </cell>
          <cell r="H1520">
            <v>75000</v>
          </cell>
          <cell r="I1520" t="str">
            <v>Kbps</v>
          </cell>
          <cell r="J1520">
            <v>75</v>
          </cell>
          <cell r="K1520">
            <v>7000</v>
          </cell>
          <cell r="L1520" t="str">
            <v>Kbps</v>
          </cell>
          <cell r="P1520" t="str">
            <v>CHF</v>
          </cell>
          <cell r="Q1520">
            <v>49</v>
          </cell>
          <cell r="R1520">
            <v>0</v>
          </cell>
          <cell r="S1520">
            <v>65</v>
          </cell>
          <cell r="W1520" t="str">
            <v>No</v>
          </cell>
          <cell r="X1520" t="str">
            <v>No</v>
          </cell>
          <cell r="Y1520" t="str">
            <v>No</v>
          </cell>
          <cell r="AA1520" t="str">
            <v>Yes</v>
          </cell>
          <cell r="AB1520">
            <v>0.08</v>
          </cell>
          <cell r="AC1520">
            <v>0.91</v>
          </cell>
          <cell r="AD1520">
            <v>71.430000000000007</v>
          </cell>
          <cell r="AE1520">
            <v>1.3914025370000001</v>
          </cell>
          <cell r="AF1520">
            <v>1.389018909</v>
          </cell>
        </row>
        <row r="1521">
          <cell r="C1521" t="str">
            <v>Switzerland</v>
          </cell>
          <cell r="D1521" t="str">
            <v>Cablecom [Switzerland]</v>
          </cell>
          <cell r="E1521" t="str">
            <v>Cable</v>
          </cell>
          <cell r="F1521" t="str">
            <v>Fiber power internet 35</v>
          </cell>
          <cell r="H1521">
            <v>35000</v>
          </cell>
          <cell r="I1521" t="str">
            <v>Kbps</v>
          </cell>
          <cell r="J1521">
            <v>35</v>
          </cell>
          <cell r="K1521">
            <v>3500</v>
          </cell>
          <cell r="L1521" t="str">
            <v>Kbps</v>
          </cell>
          <cell r="P1521" t="str">
            <v>CHF</v>
          </cell>
          <cell r="Q1521">
            <v>49</v>
          </cell>
          <cell r="R1521">
            <v>0</v>
          </cell>
          <cell r="S1521">
            <v>55</v>
          </cell>
          <cell r="W1521" t="str">
            <v>No</v>
          </cell>
          <cell r="X1521" t="str">
            <v>No</v>
          </cell>
          <cell r="Y1521" t="str">
            <v>No</v>
          </cell>
          <cell r="AA1521" t="str">
            <v>Yes</v>
          </cell>
          <cell r="AB1521">
            <v>0.08</v>
          </cell>
          <cell r="AC1521">
            <v>0.91</v>
          </cell>
          <cell r="AD1521">
            <v>60.44</v>
          </cell>
          <cell r="AE1521">
            <v>1.3914025370000001</v>
          </cell>
          <cell r="AF1521">
            <v>1.389018909</v>
          </cell>
        </row>
        <row r="1522">
          <cell r="C1522" t="str">
            <v>Switzerland</v>
          </cell>
          <cell r="D1522" t="str">
            <v>Cablecom [Switzerland]</v>
          </cell>
          <cell r="E1522" t="str">
            <v>Cable</v>
          </cell>
          <cell r="F1522" t="str">
            <v>Fiber power internet 10</v>
          </cell>
          <cell r="H1522">
            <v>10000</v>
          </cell>
          <cell r="I1522" t="str">
            <v>Kbps</v>
          </cell>
          <cell r="J1522">
            <v>10</v>
          </cell>
          <cell r="K1522">
            <v>1000</v>
          </cell>
          <cell r="L1522" t="str">
            <v>Kbps</v>
          </cell>
          <cell r="P1522" t="str">
            <v>CHF</v>
          </cell>
          <cell r="Q1522">
            <v>49</v>
          </cell>
          <cell r="R1522">
            <v>0</v>
          </cell>
          <cell r="S1522">
            <v>39</v>
          </cell>
          <cell r="W1522" t="str">
            <v>No</v>
          </cell>
          <cell r="X1522" t="str">
            <v>No</v>
          </cell>
          <cell r="Y1522" t="str">
            <v>No</v>
          </cell>
          <cell r="AA1522" t="str">
            <v>Yes</v>
          </cell>
          <cell r="AB1522">
            <v>0.08</v>
          </cell>
          <cell r="AC1522">
            <v>0.91</v>
          </cell>
          <cell r="AD1522">
            <v>42.86</v>
          </cell>
          <cell r="AE1522">
            <v>1.3914025370000001</v>
          </cell>
          <cell r="AF1522">
            <v>1.389018909</v>
          </cell>
        </row>
        <row r="1523">
          <cell r="C1523" t="str">
            <v>Switzerland</v>
          </cell>
          <cell r="D1523" t="str">
            <v>Sunrise [Switzerland]</v>
          </cell>
          <cell r="E1523" t="str">
            <v>ADSL</v>
          </cell>
          <cell r="F1523" t="str">
            <v>Basic</v>
          </cell>
          <cell r="H1523">
            <v>5</v>
          </cell>
          <cell r="I1523" t="str">
            <v>Mbps</v>
          </cell>
          <cell r="J1523">
            <v>5</v>
          </cell>
          <cell r="K1523">
            <v>512</v>
          </cell>
          <cell r="L1523" t="str">
            <v>Kbps</v>
          </cell>
          <cell r="P1523" t="str">
            <v>CHF</v>
          </cell>
          <cell r="Q1523" t="str">
            <v>?</v>
          </cell>
          <cell r="R1523">
            <v>0</v>
          </cell>
          <cell r="S1523">
            <v>55</v>
          </cell>
          <cell r="T1523">
            <v>45</v>
          </cell>
          <cell r="U1523">
            <v>12</v>
          </cell>
          <cell r="V1523">
            <v>12</v>
          </cell>
          <cell r="W1523" t="str">
            <v>No</v>
          </cell>
          <cell r="X1523" t="str">
            <v>No</v>
          </cell>
          <cell r="Y1523" t="str">
            <v>Yes</v>
          </cell>
          <cell r="AA1523" t="str">
            <v>Yes</v>
          </cell>
          <cell r="AB1523">
            <v>0.08</v>
          </cell>
          <cell r="AC1523">
            <v>0.91</v>
          </cell>
          <cell r="AD1523">
            <v>60.44</v>
          </cell>
          <cell r="AE1523">
            <v>1.3914025370000001</v>
          </cell>
          <cell r="AF1523">
            <v>1.389018909</v>
          </cell>
        </row>
        <row r="1524">
          <cell r="C1524" t="str">
            <v>Switzerland</v>
          </cell>
          <cell r="D1524" t="str">
            <v>Sunrise [Switzerland]</v>
          </cell>
          <cell r="E1524" t="str">
            <v>ADSL</v>
          </cell>
          <cell r="F1524" t="str">
            <v>Start</v>
          </cell>
          <cell r="H1524">
            <v>15</v>
          </cell>
          <cell r="I1524" t="str">
            <v>Mbps</v>
          </cell>
          <cell r="J1524">
            <v>15</v>
          </cell>
          <cell r="K1524">
            <v>1</v>
          </cell>
          <cell r="L1524" t="str">
            <v>Mbps</v>
          </cell>
          <cell r="P1524" t="str">
            <v>CHF</v>
          </cell>
          <cell r="Q1524" t="str">
            <v>?</v>
          </cell>
          <cell r="R1524">
            <v>0</v>
          </cell>
          <cell r="S1524">
            <v>75</v>
          </cell>
          <cell r="T1524">
            <v>65</v>
          </cell>
          <cell r="U1524">
            <v>12</v>
          </cell>
          <cell r="V1524">
            <v>12</v>
          </cell>
          <cell r="W1524" t="str">
            <v>No</v>
          </cell>
          <cell r="X1524" t="str">
            <v>No</v>
          </cell>
          <cell r="Y1524" t="str">
            <v>Yes</v>
          </cell>
          <cell r="AA1524" t="str">
            <v>Yes</v>
          </cell>
          <cell r="AB1524">
            <v>0.08</v>
          </cell>
          <cell r="AC1524">
            <v>0.91</v>
          </cell>
          <cell r="AD1524">
            <v>82.42</v>
          </cell>
          <cell r="AE1524">
            <v>1.3914025370000001</v>
          </cell>
          <cell r="AF1524">
            <v>1.389018909</v>
          </cell>
        </row>
        <row r="1525">
          <cell r="C1525" t="str">
            <v>Switzerland</v>
          </cell>
          <cell r="D1525" t="str">
            <v>Sunrise [Switzerland]</v>
          </cell>
          <cell r="E1525" t="str">
            <v>ADSL</v>
          </cell>
          <cell r="F1525" t="str">
            <v>Comfort</v>
          </cell>
          <cell r="H1525">
            <v>30</v>
          </cell>
          <cell r="I1525" t="str">
            <v>Mbps</v>
          </cell>
          <cell r="J1525">
            <v>30</v>
          </cell>
          <cell r="K1525">
            <v>3</v>
          </cell>
          <cell r="L1525" t="str">
            <v>Mbps</v>
          </cell>
          <cell r="P1525" t="str">
            <v>CHF</v>
          </cell>
          <cell r="Q1525" t="str">
            <v>?</v>
          </cell>
          <cell r="R1525">
            <v>0</v>
          </cell>
          <cell r="S1525">
            <v>95</v>
          </cell>
          <cell r="T1525">
            <v>85</v>
          </cell>
          <cell r="U1525">
            <v>12</v>
          </cell>
          <cell r="V1525">
            <v>12</v>
          </cell>
          <cell r="W1525" t="str">
            <v>No</v>
          </cell>
          <cell r="X1525" t="str">
            <v>No</v>
          </cell>
          <cell r="Y1525" t="str">
            <v>Yes</v>
          </cell>
          <cell r="AA1525" t="str">
            <v>Yes</v>
          </cell>
          <cell r="AB1525">
            <v>0.08</v>
          </cell>
          <cell r="AC1525">
            <v>0.91</v>
          </cell>
          <cell r="AD1525">
            <v>104.4</v>
          </cell>
          <cell r="AE1525">
            <v>1.3914025370000001</v>
          </cell>
          <cell r="AF1525">
            <v>1.389018909</v>
          </cell>
        </row>
        <row r="1526">
          <cell r="C1526" t="str">
            <v>Switzerland</v>
          </cell>
          <cell r="D1526" t="str">
            <v>Swisscom [Switzerland]</v>
          </cell>
          <cell r="E1526" t="str">
            <v>ADSL</v>
          </cell>
          <cell r="F1526" t="str">
            <v>DSL mini</v>
          </cell>
          <cell r="G1526" t="str">
            <v>Up to</v>
          </cell>
          <cell r="H1526">
            <v>5</v>
          </cell>
          <cell r="I1526" t="str">
            <v>Mbps</v>
          </cell>
          <cell r="J1526">
            <v>5</v>
          </cell>
          <cell r="K1526">
            <v>0.5</v>
          </cell>
          <cell r="L1526" t="str">
            <v>Mbps</v>
          </cell>
          <cell r="M1526" t="str">
            <v>Unlimited</v>
          </cell>
          <cell r="P1526" t="str">
            <v>CHF</v>
          </cell>
          <cell r="Q1526">
            <v>0</v>
          </cell>
          <cell r="R1526">
            <v>0</v>
          </cell>
          <cell r="S1526">
            <v>34</v>
          </cell>
          <cell r="V1526">
            <v>12</v>
          </cell>
          <cell r="W1526" t="str">
            <v>Yes</v>
          </cell>
          <cell r="X1526" t="str">
            <v>No</v>
          </cell>
          <cell r="Y1526" t="str">
            <v>No</v>
          </cell>
          <cell r="AA1526" t="str">
            <v>Yes</v>
          </cell>
          <cell r="AB1526">
            <v>0.08</v>
          </cell>
          <cell r="AC1526">
            <v>0.91</v>
          </cell>
          <cell r="AD1526">
            <v>37.36</v>
          </cell>
          <cell r="AE1526">
            <v>1.3914025370000001</v>
          </cell>
          <cell r="AF1526">
            <v>1.389018909</v>
          </cell>
        </row>
        <row r="1527">
          <cell r="C1527" t="str">
            <v>Switzerland</v>
          </cell>
          <cell r="D1527" t="str">
            <v>Swisscom [Switzerland]</v>
          </cell>
          <cell r="E1527" t="str">
            <v>ADSL</v>
          </cell>
          <cell r="F1527" t="str">
            <v>DSL standard</v>
          </cell>
          <cell r="G1527" t="str">
            <v>Up to</v>
          </cell>
          <cell r="H1527">
            <v>10</v>
          </cell>
          <cell r="I1527" t="str">
            <v>Mbps</v>
          </cell>
          <cell r="J1527">
            <v>10</v>
          </cell>
          <cell r="K1527">
            <v>1</v>
          </cell>
          <cell r="L1527" t="str">
            <v>Mbps</v>
          </cell>
          <cell r="M1527" t="str">
            <v>Unlimited</v>
          </cell>
          <cell r="P1527" t="str">
            <v>CHF</v>
          </cell>
          <cell r="Q1527">
            <v>0</v>
          </cell>
          <cell r="R1527">
            <v>0</v>
          </cell>
          <cell r="S1527">
            <v>49</v>
          </cell>
          <cell r="V1527">
            <v>12</v>
          </cell>
          <cell r="W1527" t="str">
            <v>Yes</v>
          </cell>
          <cell r="X1527" t="str">
            <v>No</v>
          </cell>
          <cell r="Y1527" t="str">
            <v>No</v>
          </cell>
          <cell r="AA1527" t="str">
            <v>Yes</v>
          </cell>
          <cell r="AB1527">
            <v>0.08</v>
          </cell>
          <cell r="AC1527">
            <v>0.91</v>
          </cell>
          <cell r="AD1527">
            <v>53.85</v>
          </cell>
          <cell r="AE1527">
            <v>1.3914025370000001</v>
          </cell>
          <cell r="AF1527">
            <v>1.389018909</v>
          </cell>
        </row>
        <row r="1528">
          <cell r="C1528" t="str">
            <v>Switzerland</v>
          </cell>
          <cell r="D1528" t="str">
            <v>Swisscom [Switzerland]</v>
          </cell>
          <cell r="E1528" t="str">
            <v>ADSL</v>
          </cell>
          <cell r="F1528" t="str">
            <v>DSL infinity</v>
          </cell>
          <cell r="G1528" t="str">
            <v>Up to</v>
          </cell>
          <cell r="H1528">
            <v>20</v>
          </cell>
          <cell r="I1528" t="str">
            <v>Mbps</v>
          </cell>
          <cell r="J1528">
            <v>20</v>
          </cell>
          <cell r="K1528">
            <v>2</v>
          </cell>
          <cell r="L1528" t="str">
            <v>Mbps</v>
          </cell>
          <cell r="M1528" t="str">
            <v>Unlimited</v>
          </cell>
          <cell r="P1528" t="str">
            <v>CHF</v>
          </cell>
          <cell r="Q1528">
            <v>0</v>
          </cell>
          <cell r="R1528">
            <v>0</v>
          </cell>
          <cell r="S1528">
            <v>69</v>
          </cell>
          <cell r="V1528">
            <v>12</v>
          </cell>
          <cell r="W1528" t="str">
            <v>Yes</v>
          </cell>
          <cell r="X1528" t="str">
            <v>No</v>
          </cell>
          <cell r="Y1528" t="str">
            <v>No</v>
          </cell>
          <cell r="Z1528" t="str">
            <v>Unlimited</v>
          </cell>
          <cell r="AA1528" t="str">
            <v>Yes</v>
          </cell>
          <cell r="AB1528">
            <v>0.08</v>
          </cell>
          <cell r="AC1528">
            <v>0.91</v>
          </cell>
          <cell r="AD1528">
            <v>75.819999999999993</v>
          </cell>
          <cell r="AE1528">
            <v>1.3914025370000001</v>
          </cell>
          <cell r="AF1528">
            <v>1.389018909</v>
          </cell>
        </row>
        <row r="1529">
          <cell r="C1529" t="str">
            <v>Switzerland</v>
          </cell>
          <cell r="D1529" t="str">
            <v>Swisscom [Switzerland]</v>
          </cell>
          <cell r="E1529" t="str">
            <v>Fibre</v>
          </cell>
          <cell r="F1529" t="str">
            <v>Vivo Casa *</v>
          </cell>
          <cell r="G1529" t="str">
            <v>Up to</v>
          </cell>
          <cell r="H1529">
            <v>2</v>
          </cell>
          <cell r="I1529" t="str">
            <v>Mbps</v>
          </cell>
          <cell r="J1529">
            <v>2</v>
          </cell>
          <cell r="K1529">
            <v>0.2</v>
          </cell>
          <cell r="L1529" t="str">
            <v>Mbps</v>
          </cell>
          <cell r="M1529" t="str">
            <v>Unlimited</v>
          </cell>
          <cell r="P1529" t="str">
            <v>CHF</v>
          </cell>
          <cell r="Q1529" t="str">
            <v>?</v>
          </cell>
          <cell r="R1529">
            <v>0</v>
          </cell>
          <cell r="S1529">
            <v>54</v>
          </cell>
          <cell r="T1529">
            <v>27</v>
          </cell>
          <cell r="U1529">
            <v>3</v>
          </cell>
          <cell r="V1529">
            <v>12</v>
          </cell>
          <cell r="W1529" t="str">
            <v>No</v>
          </cell>
          <cell r="X1529" t="str">
            <v>Yes</v>
          </cell>
          <cell r="Y1529" t="str">
            <v>No</v>
          </cell>
          <cell r="AA1529" t="str">
            <v>Yes</v>
          </cell>
          <cell r="AB1529">
            <v>0.08</v>
          </cell>
          <cell r="AC1529">
            <v>0.91</v>
          </cell>
          <cell r="AD1529">
            <v>59.34</v>
          </cell>
          <cell r="AE1529">
            <v>1.3914025370000001</v>
          </cell>
          <cell r="AF1529">
            <v>1.389018909</v>
          </cell>
        </row>
        <row r="1530">
          <cell r="C1530" t="str">
            <v>Switzerland</v>
          </cell>
          <cell r="D1530" t="str">
            <v>Swisscom [Switzerland]</v>
          </cell>
          <cell r="E1530" t="str">
            <v>Fibre</v>
          </cell>
          <cell r="F1530" t="str">
            <v>Vivo Casa **</v>
          </cell>
          <cell r="G1530" t="str">
            <v>Up to</v>
          </cell>
          <cell r="H1530">
            <v>8</v>
          </cell>
          <cell r="I1530" t="str">
            <v>Mbps</v>
          </cell>
          <cell r="J1530">
            <v>8</v>
          </cell>
          <cell r="K1530">
            <v>0.8</v>
          </cell>
          <cell r="L1530" t="str">
            <v>Mbps</v>
          </cell>
          <cell r="M1530" t="str">
            <v>Unlimited</v>
          </cell>
          <cell r="P1530" t="str">
            <v>CHF</v>
          </cell>
          <cell r="Q1530" t="str">
            <v>?</v>
          </cell>
          <cell r="R1530">
            <v>0</v>
          </cell>
          <cell r="S1530">
            <v>74</v>
          </cell>
          <cell r="T1530">
            <v>37</v>
          </cell>
          <cell r="U1530">
            <v>3</v>
          </cell>
          <cell r="V1530">
            <v>12</v>
          </cell>
          <cell r="W1530" t="str">
            <v>No</v>
          </cell>
          <cell r="X1530" t="str">
            <v>Yes</v>
          </cell>
          <cell r="Y1530" t="str">
            <v>No</v>
          </cell>
          <cell r="AA1530" t="str">
            <v>Yes</v>
          </cell>
          <cell r="AB1530">
            <v>0.08</v>
          </cell>
          <cell r="AC1530">
            <v>0.91</v>
          </cell>
          <cell r="AD1530">
            <v>81.319999999999993</v>
          </cell>
          <cell r="AE1530">
            <v>1.3914025370000001</v>
          </cell>
          <cell r="AF1530">
            <v>1.389018909</v>
          </cell>
        </row>
        <row r="1531">
          <cell r="C1531" t="str">
            <v>Switzerland</v>
          </cell>
          <cell r="D1531" t="str">
            <v>Swisscom [Switzerland]</v>
          </cell>
          <cell r="E1531" t="str">
            <v>Fibre</v>
          </cell>
          <cell r="F1531" t="str">
            <v>Vivo Casa ***</v>
          </cell>
          <cell r="G1531" t="str">
            <v>Up to</v>
          </cell>
          <cell r="H1531">
            <v>15</v>
          </cell>
          <cell r="I1531" t="str">
            <v>Mbps</v>
          </cell>
          <cell r="J1531">
            <v>15</v>
          </cell>
          <cell r="K1531">
            <v>1.5</v>
          </cell>
          <cell r="L1531" t="str">
            <v>Mbps</v>
          </cell>
          <cell r="M1531" t="str">
            <v>Unlimited</v>
          </cell>
          <cell r="P1531" t="str">
            <v>CHF</v>
          </cell>
          <cell r="Q1531" t="str">
            <v>?</v>
          </cell>
          <cell r="R1531">
            <v>0</v>
          </cell>
          <cell r="S1531">
            <v>94</v>
          </cell>
          <cell r="T1531">
            <v>47</v>
          </cell>
          <cell r="U1531">
            <v>3</v>
          </cell>
          <cell r="V1531">
            <v>12</v>
          </cell>
          <cell r="W1531" t="str">
            <v>No</v>
          </cell>
          <cell r="X1531" t="str">
            <v>Yes</v>
          </cell>
          <cell r="Y1531" t="str">
            <v>No</v>
          </cell>
          <cell r="AA1531" t="str">
            <v>Yes</v>
          </cell>
          <cell r="AB1531">
            <v>0.08</v>
          </cell>
          <cell r="AC1531">
            <v>0.91</v>
          </cell>
          <cell r="AD1531">
            <v>103.3</v>
          </cell>
          <cell r="AE1531">
            <v>1.3914025370000001</v>
          </cell>
          <cell r="AF1531">
            <v>1.389018909</v>
          </cell>
        </row>
        <row r="1532">
          <cell r="C1532" t="str">
            <v>Switzerland</v>
          </cell>
          <cell r="D1532" t="str">
            <v>Swisscom [Switzerland]</v>
          </cell>
          <cell r="E1532" t="str">
            <v>Fibre</v>
          </cell>
          <cell r="F1532" t="str">
            <v>Vivo Casa ****</v>
          </cell>
          <cell r="G1532" t="str">
            <v>Up to</v>
          </cell>
          <cell r="H1532">
            <v>30</v>
          </cell>
          <cell r="I1532" t="str">
            <v>Mbps</v>
          </cell>
          <cell r="J1532">
            <v>30</v>
          </cell>
          <cell r="K1532">
            <v>3</v>
          </cell>
          <cell r="L1532" t="str">
            <v>Mbps</v>
          </cell>
          <cell r="M1532" t="str">
            <v>Unlimited</v>
          </cell>
          <cell r="P1532" t="str">
            <v>CHF</v>
          </cell>
          <cell r="Q1532" t="str">
            <v>?</v>
          </cell>
          <cell r="R1532">
            <v>0</v>
          </cell>
          <cell r="S1532">
            <v>114</v>
          </cell>
          <cell r="T1532">
            <v>57</v>
          </cell>
          <cell r="U1532">
            <v>3</v>
          </cell>
          <cell r="V1532">
            <v>12</v>
          </cell>
          <cell r="W1532" t="str">
            <v>No</v>
          </cell>
          <cell r="X1532" t="str">
            <v>Yes</v>
          </cell>
          <cell r="Y1532" t="str">
            <v>No</v>
          </cell>
          <cell r="AA1532" t="str">
            <v>Yes</v>
          </cell>
          <cell r="AB1532">
            <v>0.08</v>
          </cell>
          <cell r="AC1532">
            <v>0.91</v>
          </cell>
          <cell r="AD1532">
            <v>125.27</v>
          </cell>
          <cell r="AE1532">
            <v>1.3914025370000001</v>
          </cell>
          <cell r="AF1532">
            <v>1.389018909</v>
          </cell>
        </row>
        <row r="1533">
          <cell r="C1533" t="str">
            <v>Switzerland</v>
          </cell>
          <cell r="D1533" t="str">
            <v>Swisscom [Switzerland]</v>
          </cell>
          <cell r="E1533" t="str">
            <v>Fibre</v>
          </cell>
          <cell r="F1533" t="str">
            <v>Vivo Casa *****</v>
          </cell>
          <cell r="G1533" t="str">
            <v>Up to</v>
          </cell>
          <cell r="H1533">
            <v>100</v>
          </cell>
          <cell r="I1533" t="str">
            <v>Mbps</v>
          </cell>
          <cell r="J1533">
            <v>100</v>
          </cell>
          <cell r="K1533">
            <v>10</v>
          </cell>
          <cell r="L1533" t="str">
            <v>Mbps</v>
          </cell>
          <cell r="M1533" t="str">
            <v>Unlimited</v>
          </cell>
          <cell r="P1533" t="str">
            <v>CHF</v>
          </cell>
          <cell r="Q1533" t="str">
            <v>?</v>
          </cell>
          <cell r="R1533">
            <v>0</v>
          </cell>
          <cell r="S1533">
            <v>134</v>
          </cell>
          <cell r="T1533">
            <v>67</v>
          </cell>
          <cell r="U1533">
            <v>3</v>
          </cell>
          <cell r="V1533">
            <v>12</v>
          </cell>
          <cell r="W1533" t="str">
            <v>No</v>
          </cell>
          <cell r="X1533" t="str">
            <v>Yes</v>
          </cell>
          <cell r="Y1533" t="str">
            <v>No</v>
          </cell>
          <cell r="AA1533" t="str">
            <v>Yes</v>
          </cell>
          <cell r="AB1533">
            <v>0.08</v>
          </cell>
          <cell r="AC1533">
            <v>0.91</v>
          </cell>
          <cell r="AD1533">
            <v>147.25</v>
          </cell>
          <cell r="AE1533">
            <v>1.3914025370000001</v>
          </cell>
          <cell r="AF1533">
            <v>1.389018909</v>
          </cell>
        </row>
        <row r="1534">
          <cell r="C1534" t="str">
            <v>Switzerland</v>
          </cell>
          <cell r="D1534" t="str">
            <v>Swisscom [Switzerland]</v>
          </cell>
          <cell r="E1534" t="str">
            <v>Fibre</v>
          </cell>
          <cell r="F1534" t="str">
            <v>Vivo Casa *****+300</v>
          </cell>
          <cell r="G1534" t="str">
            <v>Up to</v>
          </cell>
          <cell r="H1534">
            <v>300</v>
          </cell>
          <cell r="I1534" t="str">
            <v>Mbps</v>
          </cell>
          <cell r="J1534">
            <v>300</v>
          </cell>
          <cell r="K1534">
            <v>30</v>
          </cell>
          <cell r="L1534" t="str">
            <v>Mbps</v>
          </cell>
          <cell r="M1534" t="str">
            <v>Unlimited</v>
          </cell>
          <cell r="P1534" t="str">
            <v>CHF</v>
          </cell>
          <cell r="Q1534" t="str">
            <v>?</v>
          </cell>
          <cell r="R1534">
            <v>0</v>
          </cell>
          <cell r="S1534">
            <v>154</v>
          </cell>
          <cell r="T1534">
            <v>87</v>
          </cell>
          <cell r="U1534">
            <v>3</v>
          </cell>
          <cell r="V1534">
            <v>12</v>
          </cell>
          <cell r="W1534" t="str">
            <v>No</v>
          </cell>
          <cell r="X1534" t="str">
            <v>Yes</v>
          </cell>
          <cell r="Y1534" t="str">
            <v>No</v>
          </cell>
          <cell r="AA1534" t="str">
            <v>Yes</v>
          </cell>
          <cell r="AB1534">
            <v>0.08</v>
          </cell>
          <cell r="AC1534">
            <v>0.91</v>
          </cell>
          <cell r="AD1534">
            <v>169.23</v>
          </cell>
          <cell r="AE1534">
            <v>1.3914025370000001</v>
          </cell>
          <cell r="AF1534">
            <v>1.389018909</v>
          </cell>
        </row>
        <row r="1535">
          <cell r="C1535" t="str">
            <v>Switzerland</v>
          </cell>
          <cell r="D1535" t="str">
            <v>Swisscom [Switzerland]</v>
          </cell>
          <cell r="E1535" t="str">
            <v>Fibre</v>
          </cell>
          <cell r="F1535" t="str">
            <v>Vivo Casa *****+1000</v>
          </cell>
          <cell r="G1535" t="str">
            <v>Up to</v>
          </cell>
          <cell r="H1535">
            <v>1000</v>
          </cell>
          <cell r="I1535" t="str">
            <v>Mbps</v>
          </cell>
          <cell r="J1535">
            <v>1000</v>
          </cell>
          <cell r="K1535">
            <v>30</v>
          </cell>
          <cell r="L1535" t="str">
            <v>Mbps</v>
          </cell>
          <cell r="M1535" t="str">
            <v>Unlimited</v>
          </cell>
          <cell r="P1535" t="str">
            <v>CHF</v>
          </cell>
          <cell r="Q1535" t="str">
            <v>?</v>
          </cell>
          <cell r="R1535">
            <v>0</v>
          </cell>
          <cell r="S1535">
            <v>234</v>
          </cell>
          <cell r="T1535">
            <v>167</v>
          </cell>
          <cell r="U1535">
            <v>3</v>
          </cell>
          <cell r="V1535">
            <v>12</v>
          </cell>
          <cell r="W1535" t="str">
            <v>No</v>
          </cell>
          <cell r="X1535" t="str">
            <v>Yes</v>
          </cell>
          <cell r="Y1535" t="str">
            <v>No</v>
          </cell>
          <cell r="AA1535" t="str">
            <v>Yes</v>
          </cell>
          <cell r="AB1535">
            <v>0.08</v>
          </cell>
          <cell r="AC1535">
            <v>0.91</v>
          </cell>
          <cell r="AD1535">
            <v>257.14</v>
          </cell>
          <cell r="AE1535">
            <v>1.3914025370000001</v>
          </cell>
          <cell r="AF1535">
            <v>1.389018909</v>
          </cell>
        </row>
        <row r="1536">
          <cell r="C1536" t="str">
            <v>Syria</v>
          </cell>
          <cell r="D1536" t="str">
            <v>AYA [Syria]</v>
          </cell>
          <cell r="E1536" t="str">
            <v>ADSL</v>
          </cell>
          <cell r="F1536" t="str">
            <v>Open Monthly</v>
          </cell>
          <cell r="G1536" t="str">
            <v>Up to</v>
          </cell>
          <cell r="H1536">
            <v>256</v>
          </cell>
          <cell r="I1536" t="str">
            <v>Kbps</v>
          </cell>
          <cell r="J1536">
            <v>0.25600000000000001</v>
          </cell>
          <cell r="M1536" t="str">
            <v>Unlimited</v>
          </cell>
          <cell r="P1536" t="str">
            <v>SYP</v>
          </cell>
          <cell r="Q1536">
            <v>4000</v>
          </cell>
          <cell r="R1536" t="str">
            <v>?</v>
          </cell>
          <cell r="S1536">
            <v>700</v>
          </cell>
          <cell r="W1536" t="str">
            <v>Yes</v>
          </cell>
          <cell r="X1536" t="str">
            <v>No</v>
          </cell>
          <cell r="Y1536" t="str">
            <v>No</v>
          </cell>
          <cell r="AA1536" t="str">
            <v>?</v>
          </cell>
          <cell r="AC1536">
            <v>135.52000000000001</v>
          </cell>
          <cell r="AD1536">
            <v>5.17</v>
          </cell>
          <cell r="AE1536">
            <v>21.3249</v>
          </cell>
          <cell r="AF1536">
            <v>28.728876360000001</v>
          </cell>
        </row>
        <row r="1537">
          <cell r="C1537" t="str">
            <v>Syria</v>
          </cell>
          <cell r="D1537" t="str">
            <v>AYA [Syria]</v>
          </cell>
          <cell r="E1537" t="str">
            <v>ADSL</v>
          </cell>
          <cell r="F1537" t="str">
            <v>Open Monthly</v>
          </cell>
          <cell r="G1537" t="str">
            <v>Up to</v>
          </cell>
          <cell r="H1537">
            <v>512</v>
          </cell>
          <cell r="I1537" t="str">
            <v>Kbps</v>
          </cell>
          <cell r="J1537">
            <v>0.51200000000000001</v>
          </cell>
          <cell r="M1537" t="str">
            <v>Unlimited</v>
          </cell>
          <cell r="P1537" t="str">
            <v>SYP</v>
          </cell>
          <cell r="Q1537">
            <v>4000</v>
          </cell>
          <cell r="R1537" t="str">
            <v>?</v>
          </cell>
          <cell r="S1537">
            <v>1050</v>
          </cell>
          <cell r="W1537" t="str">
            <v>Yes</v>
          </cell>
          <cell r="X1537" t="str">
            <v>No</v>
          </cell>
          <cell r="Y1537" t="str">
            <v>No</v>
          </cell>
          <cell r="AA1537" t="str">
            <v>?</v>
          </cell>
          <cell r="AC1537">
            <v>135.52000000000001</v>
          </cell>
          <cell r="AD1537">
            <v>7.75</v>
          </cell>
          <cell r="AE1537">
            <v>21.3249</v>
          </cell>
          <cell r="AF1537">
            <v>28.728876360000001</v>
          </cell>
        </row>
        <row r="1538">
          <cell r="C1538" t="str">
            <v>Syria</v>
          </cell>
          <cell r="D1538" t="str">
            <v>AYA [Syria]</v>
          </cell>
          <cell r="E1538" t="str">
            <v>ADSL</v>
          </cell>
          <cell r="F1538" t="str">
            <v>Open Monthly</v>
          </cell>
          <cell r="G1538" t="str">
            <v>Up to</v>
          </cell>
          <cell r="H1538">
            <v>1</v>
          </cell>
          <cell r="I1538" t="str">
            <v>Mbps</v>
          </cell>
          <cell r="J1538">
            <v>1</v>
          </cell>
          <cell r="M1538" t="str">
            <v>Unlimited</v>
          </cell>
          <cell r="P1538" t="str">
            <v>SYP</v>
          </cell>
          <cell r="Q1538">
            <v>4000</v>
          </cell>
          <cell r="R1538" t="str">
            <v>?</v>
          </cell>
          <cell r="S1538">
            <v>1650</v>
          </cell>
          <cell r="W1538" t="str">
            <v>Yes</v>
          </cell>
          <cell r="X1538" t="str">
            <v>No</v>
          </cell>
          <cell r="Y1538" t="str">
            <v>No</v>
          </cell>
          <cell r="AA1538" t="str">
            <v>?</v>
          </cell>
          <cell r="AC1538">
            <v>135.52000000000001</v>
          </cell>
          <cell r="AD1538">
            <v>12.18</v>
          </cell>
          <cell r="AE1538">
            <v>21.3249</v>
          </cell>
          <cell r="AF1538">
            <v>28.728876360000001</v>
          </cell>
        </row>
        <row r="1539">
          <cell r="C1539" t="str">
            <v>Syria</v>
          </cell>
          <cell r="D1539" t="str">
            <v>AYA [Syria]</v>
          </cell>
          <cell r="E1539" t="str">
            <v>ADSL</v>
          </cell>
          <cell r="F1539" t="str">
            <v>Open Monthly</v>
          </cell>
          <cell r="G1539" t="str">
            <v>Up to</v>
          </cell>
          <cell r="H1539">
            <v>2</v>
          </cell>
          <cell r="I1539" t="str">
            <v>Mbps</v>
          </cell>
          <cell r="J1539">
            <v>2</v>
          </cell>
          <cell r="M1539" t="str">
            <v>Unlimited</v>
          </cell>
          <cell r="P1539" t="str">
            <v>SYP</v>
          </cell>
          <cell r="Q1539">
            <v>4000</v>
          </cell>
          <cell r="R1539" t="str">
            <v>?</v>
          </cell>
          <cell r="S1539">
            <v>2800</v>
          </cell>
          <cell r="W1539" t="str">
            <v>Yes</v>
          </cell>
          <cell r="X1539" t="str">
            <v>No</v>
          </cell>
          <cell r="Y1539" t="str">
            <v>No</v>
          </cell>
          <cell r="AA1539" t="str">
            <v>?</v>
          </cell>
          <cell r="AC1539">
            <v>135.52000000000001</v>
          </cell>
          <cell r="AD1539">
            <v>20.66</v>
          </cell>
          <cell r="AE1539">
            <v>21.3249</v>
          </cell>
          <cell r="AF1539">
            <v>28.728876360000001</v>
          </cell>
        </row>
        <row r="1540">
          <cell r="C1540" t="str">
            <v>Syria</v>
          </cell>
          <cell r="D1540" t="str">
            <v>AYA [Syria]</v>
          </cell>
          <cell r="E1540" t="str">
            <v>ADSL</v>
          </cell>
          <cell r="F1540" t="str">
            <v>Open Monthly</v>
          </cell>
          <cell r="G1540" t="str">
            <v>Up to</v>
          </cell>
          <cell r="H1540">
            <v>4</v>
          </cell>
          <cell r="I1540" t="str">
            <v>Mbps</v>
          </cell>
          <cell r="J1540">
            <v>4</v>
          </cell>
          <cell r="M1540" t="str">
            <v>Unlimited</v>
          </cell>
          <cell r="P1540" t="str">
            <v>SYP</v>
          </cell>
          <cell r="Q1540">
            <v>4000</v>
          </cell>
          <cell r="R1540" t="str">
            <v>?</v>
          </cell>
          <cell r="S1540">
            <v>5100</v>
          </cell>
          <cell r="W1540" t="str">
            <v>Yes</v>
          </cell>
          <cell r="X1540" t="str">
            <v>No</v>
          </cell>
          <cell r="Y1540" t="str">
            <v>No</v>
          </cell>
          <cell r="AA1540" t="str">
            <v>?</v>
          </cell>
          <cell r="AC1540">
            <v>135.52000000000001</v>
          </cell>
          <cell r="AD1540">
            <v>37.630000000000003</v>
          </cell>
          <cell r="AE1540">
            <v>21.3249</v>
          </cell>
          <cell r="AF1540">
            <v>28.728876360000001</v>
          </cell>
        </row>
        <row r="1541">
          <cell r="C1541" t="str">
            <v>Syria</v>
          </cell>
          <cell r="D1541" t="str">
            <v>AYA [Syria]</v>
          </cell>
          <cell r="E1541" t="str">
            <v>ADSL</v>
          </cell>
          <cell r="F1541" t="str">
            <v>By Traffic</v>
          </cell>
          <cell r="G1541" t="str">
            <v>Up to</v>
          </cell>
          <cell r="H1541">
            <v>256</v>
          </cell>
          <cell r="I1541" t="str">
            <v>Kbps</v>
          </cell>
          <cell r="J1541">
            <v>0.25600000000000001</v>
          </cell>
          <cell r="M1541">
            <v>2</v>
          </cell>
          <cell r="N1541" t="str">
            <v>GB</v>
          </cell>
          <cell r="O1541">
            <v>2</v>
          </cell>
          <cell r="P1541" t="str">
            <v>SYP</v>
          </cell>
          <cell r="Q1541">
            <v>4000</v>
          </cell>
          <cell r="R1541" t="str">
            <v>?</v>
          </cell>
          <cell r="S1541">
            <v>550</v>
          </cell>
          <cell r="W1541" t="str">
            <v>Yes</v>
          </cell>
          <cell r="X1541" t="str">
            <v>No</v>
          </cell>
          <cell r="Y1541" t="str">
            <v>No</v>
          </cell>
          <cell r="AA1541" t="str">
            <v>?</v>
          </cell>
          <cell r="AC1541">
            <v>135.52000000000001</v>
          </cell>
          <cell r="AD1541">
            <v>4.0599999999999996</v>
          </cell>
          <cell r="AE1541">
            <v>21.3249</v>
          </cell>
          <cell r="AF1541">
            <v>28.728876360000001</v>
          </cell>
        </row>
        <row r="1542">
          <cell r="C1542" t="str">
            <v>Syria</v>
          </cell>
          <cell r="D1542" t="str">
            <v>AYA [Syria]</v>
          </cell>
          <cell r="E1542" t="str">
            <v>ADSL</v>
          </cell>
          <cell r="F1542" t="str">
            <v>By Traffic</v>
          </cell>
          <cell r="G1542" t="str">
            <v>Up to</v>
          </cell>
          <cell r="H1542">
            <v>512</v>
          </cell>
          <cell r="I1542" t="str">
            <v>Kbps</v>
          </cell>
          <cell r="J1542">
            <v>0.51200000000000001</v>
          </cell>
          <cell r="M1542">
            <v>5</v>
          </cell>
          <cell r="N1542" t="str">
            <v>GB</v>
          </cell>
          <cell r="O1542">
            <v>5</v>
          </cell>
          <cell r="P1542" t="str">
            <v>SYP</v>
          </cell>
          <cell r="Q1542">
            <v>4000</v>
          </cell>
          <cell r="R1542" t="str">
            <v>?</v>
          </cell>
          <cell r="S1542">
            <v>750</v>
          </cell>
          <cell r="W1542" t="str">
            <v>Yes</v>
          </cell>
          <cell r="X1542" t="str">
            <v>No</v>
          </cell>
          <cell r="Y1542" t="str">
            <v>No</v>
          </cell>
          <cell r="AA1542" t="str">
            <v>?</v>
          </cell>
          <cell r="AC1542">
            <v>135.52000000000001</v>
          </cell>
          <cell r="AD1542">
            <v>5.53</v>
          </cell>
          <cell r="AE1542">
            <v>21.3249</v>
          </cell>
          <cell r="AF1542">
            <v>28.728876360000001</v>
          </cell>
        </row>
        <row r="1543">
          <cell r="C1543" t="str">
            <v>Syria</v>
          </cell>
          <cell r="D1543" t="str">
            <v>AYA [Syria]</v>
          </cell>
          <cell r="E1543" t="str">
            <v>ADSL</v>
          </cell>
          <cell r="F1543" t="str">
            <v>By Traffic</v>
          </cell>
          <cell r="G1543" t="str">
            <v>Up to</v>
          </cell>
          <cell r="H1543">
            <v>1</v>
          </cell>
          <cell r="I1543" t="str">
            <v>Mbps</v>
          </cell>
          <cell r="J1543">
            <v>1</v>
          </cell>
          <cell r="M1543">
            <v>14</v>
          </cell>
          <cell r="N1543" t="str">
            <v>GB</v>
          </cell>
          <cell r="O1543">
            <v>14</v>
          </cell>
          <cell r="P1543" t="str">
            <v>SYP</v>
          </cell>
          <cell r="Q1543">
            <v>4000</v>
          </cell>
          <cell r="R1543" t="str">
            <v>?</v>
          </cell>
          <cell r="S1543">
            <v>1200</v>
          </cell>
          <cell r="W1543" t="str">
            <v>Yes</v>
          </cell>
          <cell r="X1543" t="str">
            <v>No</v>
          </cell>
          <cell r="Y1543" t="str">
            <v>No</v>
          </cell>
          <cell r="AA1543" t="str">
            <v>?</v>
          </cell>
          <cell r="AC1543">
            <v>135.52000000000001</v>
          </cell>
          <cell r="AD1543">
            <v>8.85</v>
          </cell>
          <cell r="AE1543">
            <v>21.3249</v>
          </cell>
          <cell r="AF1543">
            <v>28.728876360000001</v>
          </cell>
        </row>
        <row r="1544">
          <cell r="C1544" t="str">
            <v>Syria</v>
          </cell>
          <cell r="D1544" t="str">
            <v>AYA [Syria]</v>
          </cell>
          <cell r="E1544" t="str">
            <v>ADSL</v>
          </cell>
          <cell r="F1544" t="str">
            <v>By Traffic</v>
          </cell>
          <cell r="G1544" t="str">
            <v>Up to</v>
          </cell>
          <cell r="H1544">
            <v>2</v>
          </cell>
          <cell r="I1544" t="str">
            <v>Mbps</v>
          </cell>
          <cell r="J1544">
            <v>2</v>
          </cell>
          <cell r="M1544">
            <v>25</v>
          </cell>
          <cell r="N1544" t="str">
            <v>GB</v>
          </cell>
          <cell r="O1544">
            <v>25</v>
          </cell>
          <cell r="P1544" t="str">
            <v>SYP</v>
          </cell>
          <cell r="Q1544">
            <v>4000</v>
          </cell>
          <cell r="R1544" t="str">
            <v>?</v>
          </cell>
          <cell r="S1544">
            <v>2100</v>
          </cell>
          <cell r="W1544" t="str">
            <v>Yes</v>
          </cell>
          <cell r="X1544" t="str">
            <v>No</v>
          </cell>
          <cell r="Y1544" t="str">
            <v>No</v>
          </cell>
          <cell r="AA1544" t="str">
            <v>?</v>
          </cell>
          <cell r="AC1544">
            <v>135.52000000000001</v>
          </cell>
          <cell r="AD1544">
            <v>15.5</v>
          </cell>
          <cell r="AE1544">
            <v>21.3249</v>
          </cell>
          <cell r="AF1544">
            <v>28.728876360000001</v>
          </cell>
        </row>
        <row r="1545">
          <cell r="C1545" t="str">
            <v>Syria</v>
          </cell>
          <cell r="D1545" t="str">
            <v>AYA [Syria]</v>
          </cell>
          <cell r="E1545" t="str">
            <v>ADSL</v>
          </cell>
          <cell r="F1545" t="str">
            <v>By Traffic</v>
          </cell>
          <cell r="G1545" t="str">
            <v>Up to</v>
          </cell>
          <cell r="H1545">
            <v>4</v>
          </cell>
          <cell r="I1545" t="str">
            <v>Mbps</v>
          </cell>
          <cell r="J1545">
            <v>4</v>
          </cell>
          <cell r="M1545">
            <v>50</v>
          </cell>
          <cell r="N1545" t="str">
            <v>GB</v>
          </cell>
          <cell r="O1545">
            <v>50</v>
          </cell>
          <cell r="P1545" t="str">
            <v>SYP</v>
          </cell>
          <cell r="Q1545">
            <v>4000</v>
          </cell>
          <cell r="R1545" t="str">
            <v>?</v>
          </cell>
          <cell r="S1545">
            <v>4000</v>
          </cell>
          <cell r="W1545" t="str">
            <v>Yes</v>
          </cell>
          <cell r="X1545" t="str">
            <v>No</v>
          </cell>
          <cell r="Y1545" t="str">
            <v>No</v>
          </cell>
          <cell r="AA1545" t="str">
            <v>?</v>
          </cell>
          <cell r="AC1545">
            <v>135.52000000000001</v>
          </cell>
          <cell r="AD1545">
            <v>29.52</v>
          </cell>
          <cell r="AE1545">
            <v>21.3249</v>
          </cell>
          <cell r="AF1545">
            <v>28.728876360000001</v>
          </cell>
        </row>
        <row r="1546">
          <cell r="C1546" t="str">
            <v>Syria</v>
          </cell>
          <cell r="D1546" t="str">
            <v>Syrian Computer Society (SCS) [Syria]</v>
          </cell>
          <cell r="E1546" t="str">
            <v>ADSL</v>
          </cell>
          <cell r="F1546" t="str">
            <v>The first tranche</v>
          </cell>
          <cell r="G1546" t="str">
            <v>Up to</v>
          </cell>
          <cell r="H1546">
            <v>256</v>
          </cell>
          <cell r="I1546" t="str">
            <v>Kbps</v>
          </cell>
          <cell r="J1546">
            <v>0.25600000000000001</v>
          </cell>
          <cell r="P1546" t="str">
            <v>SYP</v>
          </cell>
          <cell r="Q1546">
            <v>2750</v>
          </cell>
          <cell r="R1546" t="str">
            <v>?</v>
          </cell>
          <cell r="S1546">
            <v>750</v>
          </cell>
          <cell r="V1546">
            <v>1</v>
          </cell>
          <cell r="W1546" t="str">
            <v>Yes</v>
          </cell>
          <cell r="X1546" t="str">
            <v>No</v>
          </cell>
          <cell r="Y1546" t="str">
            <v>No</v>
          </cell>
          <cell r="AA1546" t="str">
            <v>?</v>
          </cell>
          <cell r="AC1546">
            <v>135.52000000000001</v>
          </cell>
          <cell r="AD1546">
            <v>5.53</v>
          </cell>
          <cell r="AE1546">
            <v>21.3249</v>
          </cell>
          <cell r="AF1546">
            <v>28.728876360000001</v>
          </cell>
        </row>
        <row r="1547">
          <cell r="C1547" t="str">
            <v>Syria</v>
          </cell>
          <cell r="D1547" t="str">
            <v>Syrian Computer Society (SCS) [Syria]</v>
          </cell>
          <cell r="E1547" t="str">
            <v>ADSL</v>
          </cell>
          <cell r="F1547" t="str">
            <v>The second tranche</v>
          </cell>
          <cell r="G1547" t="str">
            <v>Up to</v>
          </cell>
          <cell r="H1547">
            <v>512</v>
          </cell>
          <cell r="I1547" t="str">
            <v>Kbps</v>
          </cell>
          <cell r="J1547">
            <v>0.51200000000000001</v>
          </cell>
          <cell r="P1547" t="str">
            <v>SYP</v>
          </cell>
          <cell r="Q1547">
            <v>2750</v>
          </cell>
          <cell r="R1547" t="str">
            <v>?</v>
          </cell>
          <cell r="S1547">
            <v>1100</v>
          </cell>
          <cell r="V1547">
            <v>1</v>
          </cell>
          <cell r="W1547" t="str">
            <v>Yes</v>
          </cell>
          <cell r="X1547" t="str">
            <v>No</v>
          </cell>
          <cell r="Y1547" t="str">
            <v>No</v>
          </cell>
          <cell r="AA1547" t="str">
            <v>?</v>
          </cell>
          <cell r="AC1547">
            <v>135.52000000000001</v>
          </cell>
          <cell r="AD1547">
            <v>8.1199999999999992</v>
          </cell>
          <cell r="AE1547">
            <v>21.3249</v>
          </cell>
          <cell r="AF1547">
            <v>28.728876360000001</v>
          </cell>
        </row>
        <row r="1548">
          <cell r="C1548" t="str">
            <v>Syria</v>
          </cell>
          <cell r="D1548" t="str">
            <v>Syrian Computer Society (SCS) [Syria]</v>
          </cell>
          <cell r="E1548" t="str">
            <v>ADSL</v>
          </cell>
          <cell r="F1548" t="str">
            <v>The third tranche</v>
          </cell>
          <cell r="G1548" t="str">
            <v>Up to</v>
          </cell>
          <cell r="H1548">
            <v>1</v>
          </cell>
          <cell r="I1548" t="str">
            <v>Mbps</v>
          </cell>
          <cell r="J1548">
            <v>1</v>
          </cell>
          <cell r="P1548" t="str">
            <v>SYP</v>
          </cell>
          <cell r="Q1548">
            <v>2750</v>
          </cell>
          <cell r="R1548" t="str">
            <v>?</v>
          </cell>
          <cell r="S1548">
            <v>1650</v>
          </cell>
          <cell r="V1548">
            <v>1</v>
          </cell>
          <cell r="W1548" t="str">
            <v>Yes</v>
          </cell>
          <cell r="X1548" t="str">
            <v>No</v>
          </cell>
          <cell r="Y1548" t="str">
            <v>No</v>
          </cell>
          <cell r="AA1548" t="str">
            <v>?</v>
          </cell>
          <cell r="AC1548">
            <v>135.52000000000001</v>
          </cell>
          <cell r="AD1548">
            <v>12.18</v>
          </cell>
          <cell r="AE1548">
            <v>21.3249</v>
          </cell>
          <cell r="AF1548">
            <v>28.728876360000001</v>
          </cell>
        </row>
        <row r="1549">
          <cell r="C1549" t="str">
            <v>Syria</v>
          </cell>
          <cell r="D1549" t="str">
            <v>Syrian Computer Society (SCS) [Syria]</v>
          </cell>
          <cell r="E1549" t="str">
            <v>ADSL</v>
          </cell>
          <cell r="F1549" t="str">
            <v>Fourth tranche</v>
          </cell>
          <cell r="G1549" t="str">
            <v>Up to</v>
          </cell>
          <cell r="H1549">
            <v>2</v>
          </cell>
          <cell r="I1549" t="str">
            <v>Mbps</v>
          </cell>
          <cell r="J1549">
            <v>2</v>
          </cell>
          <cell r="P1549" t="str">
            <v>SYP</v>
          </cell>
          <cell r="Q1549">
            <v>2750</v>
          </cell>
          <cell r="R1549" t="str">
            <v>?</v>
          </cell>
          <cell r="S1549">
            <v>2750</v>
          </cell>
          <cell r="V1549">
            <v>1</v>
          </cell>
          <cell r="W1549" t="str">
            <v>Yes</v>
          </cell>
          <cell r="X1549" t="str">
            <v>No</v>
          </cell>
          <cell r="Y1549" t="str">
            <v>No</v>
          </cell>
          <cell r="AA1549" t="str">
            <v>?</v>
          </cell>
          <cell r="AC1549">
            <v>135.52000000000001</v>
          </cell>
          <cell r="AD1549">
            <v>20.29</v>
          </cell>
          <cell r="AE1549">
            <v>21.3249</v>
          </cell>
          <cell r="AF1549">
            <v>28.728876360000001</v>
          </cell>
        </row>
        <row r="1550">
          <cell r="C1550" t="str">
            <v>Taiwan, China</v>
          </cell>
          <cell r="D1550" t="str">
            <v>Chunghwa Telecom [Taiwan, China]</v>
          </cell>
          <cell r="E1550" t="str">
            <v>ADSL</v>
          </cell>
          <cell r="F1550" t="str">
            <v>Hinet ADSL</v>
          </cell>
          <cell r="G1550" t="str">
            <v>Up to</v>
          </cell>
          <cell r="H1550">
            <v>1</v>
          </cell>
          <cell r="I1550" t="str">
            <v>Mbps</v>
          </cell>
          <cell r="J1550">
            <v>1</v>
          </cell>
          <cell r="K1550">
            <v>64</v>
          </cell>
          <cell r="L1550" t="str">
            <v>Kbps</v>
          </cell>
          <cell r="P1550" t="str">
            <v>TWD</v>
          </cell>
          <cell r="Q1550" t="str">
            <v>?</v>
          </cell>
          <cell r="R1550" t="str">
            <v>?</v>
          </cell>
          <cell r="S1550">
            <v>234</v>
          </cell>
          <cell r="W1550" t="str">
            <v>Yes</v>
          </cell>
          <cell r="X1550" t="str">
            <v>No</v>
          </cell>
          <cell r="Y1550" t="str">
            <v>No</v>
          </cell>
          <cell r="AA1550" t="str">
            <v>?</v>
          </cell>
          <cell r="AC1550">
            <v>29.56</v>
          </cell>
          <cell r="AD1550">
            <v>7.92</v>
          </cell>
          <cell r="AE1550">
            <v>1.10035537332862</v>
          </cell>
          <cell r="AF1550">
            <v>15.702</v>
          </cell>
        </row>
        <row r="1551">
          <cell r="C1551" t="str">
            <v>Taiwan, China</v>
          </cell>
          <cell r="D1551" t="str">
            <v>Chunghwa Telecom [Taiwan, China]</v>
          </cell>
          <cell r="E1551" t="str">
            <v>ADSL</v>
          </cell>
          <cell r="F1551" t="str">
            <v>Hinet ADSL</v>
          </cell>
          <cell r="G1551" t="str">
            <v>Up to</v>
          </cell>
          <cell r="H1551">
            <v>2</v>
          </cell>
          <cell r="I1551" t="str">
            <v>Mbps</v>
          </cell>
          <cell r="J1551">
            <v>2</v>
          </cell>
          <cell r="K1551">
            <v>256</v>
          </cell>
          <cell r="L1551" t="str">
            <v>Kbps</v>
          </cell>
          <cell r="P1551" t="str">
            <v>TWD</v>
          </cell>
          <cell r="Q1551" t="str">
            <v>?</v>
          </cell>
          <cell r="R1551" t="str">
            <v>?</v>
          </cell>
          <cell r="S1551">
            <v>473</v>
          </cell>
          <cell r="W1551" t="str">
            <v>Yes</v>
          </cell>
          <cell r="X1551" t="str">
            <v>No</v>
          </cell>
          <cell r="Y1551" t="str">
            <v>No</v>
          </cell>
          <cell r="AA1551" t="str">
            <v>?</v>
          </cell>
          <cell r="AC1551">
            <v>29.56</v>
          </cell>
          <cell r="AD1551">
            <v>16</v>
          </cell>
          <cell r="AE1551">
            <v>1.10035537332862</v>
          </cell>
          <cell r="AF1551">
            <v>15.702</v>
          </cell>
        </row>
        <row r="1552">
          <cell r="C1552" t="str">
            <v>Taiwan, China</v>
          </cell>
          <cell r="D1552" t="str">
            <v>Chunghwa Telecom [Taiwan, China]</v>
          </cell>
          <cell r="E1552" t="str">
            <v>ADSL</v>
          </cell>
          <cell r="F1552" t="str">
            <v>Hinet ADSL</v>
          </cell>
          <cell r="G1552" t="str">
            <v>Up to</v>
          </cell>
          <cell r="H1552">
            <v>5</v>
          </cell>
          <cell r="I1552" t="str">
            <v>Mbps</v>
          </cell>
          <cell r="J1552">
            <v>5</v>
          </cell>
          <cell r="K1552">
            <v>384</v>
          </cell>
          <cell r="L1552" t="str">
            <v>Kbps</v>
          </cell>
          <cell r="P1552" t="str">
            <v>TWD</v>
          </cell>
          <cell r="Q1552" t="str">
            <v>?</v>
          </cell>
          <cell r="R1552" t="str">
            <v>?</v>
          </cell>
          <cell r="S1552">
            <v>526</v>
          </cell>
          <cell r="W1552" t="str">
            <v>Yes</v>
          </cell>
          <cell r="X1552" t="str">
            <v>No</v>
          </cell>
          <cell r="Y1552" t="str">
            <v>No</v>
          </cell>
          <cell r="AA1552" t="str">
            <v>?</v>
          </cell>
          <cell r="AC1552">
            <v>29.56</v>
          </cell>
          <cell r="AD1552">
            <v>17.79</v>
          </cell>
          <cell r="AE1552">
            <v>1.10035537332862</v>
          </cell>
          <cell r="AF1552">
            <v>15.702</v>
          </cell>
        </row>
        <row r="1553">
          <cell r="C1553" t="str">
            <v>Taiwan, China</v>
          </cell>
          <cell r="D1553" t="str">
            <v>Chunghwa Telecom [Taiwan, China]</v>
          </cell>
          <cell r="E1553" t="str">
            <v>ADSL</v>
          </cell>
          <cell r="F1553" t="str">
            <v>Hinet ADSL</v>
          </cell>
          <cell r="G1553" t="str">
            <v>Up to</v>
          </cell>
          <cell r="H1553">
            <v>8</v>
          </cell>
          <cell r="I1553" t="str">
            <v>Mbps</v>
          </cell>
          <cell r="J1553">
            <v>8</v>
          </cell>
          <cell r="K1553">
            <v>640</v>
          </cell>
          <cell r="L1553" t="str">
            <v>Kbps</v>
          </cell>
          <cell r="P1553" t="str">
            <v>TWD</v>
          </cell>
          <cell r="Q1553" t="str">
            <v>?</v>
          </cell>
          <cell r="R1553" t="str">
            <v>?</v>
          </cell>
          <cell r="S1553">
            <v>715</v>
          </cell>
          <cell r="W1553" t="str">
            <v>Yes</v>
          </cell>
          <cell r="X1553" t="str">
            <v>No</v>
          </cell>
          <cell r="Y1553" t="str">
            <v>No</v>
          </cell>
          <cell r="AA1553" t="str">
            <v>?</v>
          </cell>
          <cell r="AC1553">
            <v>29.56</v>
          </cell>
          <cell r="AD1553">
            <v>24.19</v>
          </cell>
          <cell r="AE1553">
            <v>1.10035537332862</v>
          </cell>
          <cell r="AF1553">
            <v>15.702</v>
          </cell>
        </row>
        <row r="1554">
          <cell r="C1554" t="str">
            <v>Taiwan, China</v>
          </cell>
          <cell r="D1554" t="str">
            <v>Chunghwa Telecom [Taiwan, China]</v>
          </cell>
          <cell r="E1554" t="str">
            <v>FTTx</v>
          </cell>
          <cell r="F1554" t="str">
            <v>Hinet FTTx</v>
          </cell>
          <cell r="G1554" t="str">
            <v>Up to</v>
          </cell>
          <cell r="H1554">
            <v>6</v>
          </cell>
          <cell r="I1554" t="str">
            <v>Mbps</v>
          </cell>
          <cell r="J1554">
            <v>6</v>
          </cell>
          <cell r="K1554">
            <v>2</v>
          </cell>
          <cell r="L1554" t="str">
            <v>Mbps</v>
          </cell>
          <cell r="P1554" t="str">
            <v>TWD</v>
          </cell>
          <cell r="Q1554" t="str">
            <v>?</v>
          </cell>
          <cell r="R1554" t="str">
            <v>?</v>
          </cell>
          <cell r="S1554">
            <v>699</v>
          </cell>
          <cell r="W1554" t="str">
            <v>?</v>
          </cell>
          <cell r="X1554" t="str">
            <v>No</v>
          </cell>
          <cell r="Y1554" t="str">
            <v>?</v>
          </cell>
          <cell r="AA1554" t="str">
            <v>?</v>
          </cell>
          <cell r="AC1554">
            <v>29.56</v>
          </cell>
          <cell r="AD1554">
            <v>23.65</v>
          </cell>
          <cell r="AE1554">
            <v>1.10035537332862</v>
          </cell>
          <cell r="AF1554">
            <v>15.702</v>
          </cell>
        </row>
        <row r="1555">
          <cell r="C1555" t="str">
            <v>Taiwan, China</v>
          </cell>
          <cell r="D1555" t="str">
            <v>Chunghwa Telecom [Taiwan, China]</v>
          </cell>
          <cell r="E1555" t="str">
            <v>FTTx</v>
          </cell>
          <cell r="F1555" t="str">
            <v>Hinet FTTx</v>
          </cell>
          <cell r="G1555" t="str">
            <v>Up to</v>
          </cell>
          <cell r="H1555">
            <v>20</v>
          </cell>
          <cell r="I1555" t="str">
            <v>Mbps</v>
          </cell>
          <cell r="J1555">
            <v>20</v>
          </cell>
          <cell r="K1555">
            <v>5</v>
          </cell>
          <cell r="L1555" t="str">
            <v>Mbps</v>
          </cell>
          <cell r="P1555" t="str">
            <v>TWD</v>
          </cell>
          <cell r="Q1555" t="str">
            <v>?</v>
          </cell>
          <cell r="R1555" t="str">
            <v>?</v>
          </cell>
          <cell r="S1555">
            <v>879</v>
          </cell>
          <cell r="W1555" t="str">
            <v>?</v>
          </cell>
          <cell r="X1555" t="str">
            <v>No</v>
          </cell>
          <cell r="Y1555" t="str">
            <v>?</v>
          </cell>
          <cell r="AA1555" t="str">
            <v>?</v>
          </cell>
          <cell r="AC1555">
            <v>29.56</v>
          </cell>
          <cell r="AD1555">
            <v>29.74</v>
          </cell>
          <cell r="AE1555">
            <v>1.10035537332862</v>
          </cell>
          <cell r="AF1555">
            <v>15.702</v>
          </cell>
        </row>
        <row r="1556">
          <cell r="C1556" t="str">
            <v>Taiwan, China</v>
          </cell>
          <cell r="D1556" t="str">
            <v>Chunghwa Telecom [Taiwan, China]</v>
          </cell>
          <cell r="E1556" t="str">
            <v>FTTx</v>
          </cell>
          <cell r="F1556" t="str">
            <v>Hinet FTTx</v>
          </cell>
          <cell r="G1556" t="str">
            <v>Up to</v>
          </cell>
          <cell r="H1556">
            <v>60</v>
          </cell>
          <cell r="I1556" t="str">
            <v>Mbps</v>
          </cell>
          <cell r="J1556">
            <v>60</v>
          </cell>
          <cell r="K1556">
            <v>15</v>
          </cell>
          <cell r="L1556" t="str">
            <v>Mbps</v>
          </cell>
          <cell r="P1556" t="str">
            <v>TWD</v>
          </cell>
          <cell r="Q1556" t="str">
            <v>?</v>
          </cell>
          <cell r="R1556" t="str">
            <v>?</v>
          </cell>
          <cell r="S1556">
            <v>929</v>
          </cell>
          <cell r="W1556" t="str">
            <v>?</v>
          </cell>
          <cell r="X1556" t="str">
            <v>No</v>
          </cell>
          <cell r="Y1556" t="str">
            <v>?</v>
          </cell>
          <cell r="AA1556" t="str">
            <v>?</v>
          </cell>
          <cell r="AC1556">
            <v>29.56</v>
          </cell>
          <cell r="AD1556">
            <v>31.43</v>
          </cell>
          <cell r="AE1556">
            <v>1.10035537332862</v>
          </cell>
          <cell r="AF1556">
            <v>15.702</v>
          </cell>
        </row>
        <row r="1557">
          <cell r="C1557" t="str">
            <v>Taiwan, China</v>
          </cell>
          <cell r="D1557" t="str">
            <v>Chunghwa Telecom [Taiwan, China]</v>
          </cell>
          <cell r="E1557" t="str">
            <v>FTTx</v>
          </cell>
          <cell r="F1557" t="str">
            <v>Hinet FTTx</v>
          </cell>
          <cell r="G1557" t="str">
            <v>Up to</v>
          </cell>
          <cell r="H1557">
            <v>100</v>
          </cell>
          <cell r="I1557" t="str">
            <v>Mbps</v>
          </cell>
          <cell r="J1557">
            <v>100</v>
          </cell>
          <cell r="K1557">
            <v>20</v>
          </cell>
          <cell r="L1557" t="str">
            <v>Mbps</v>
          </cell>
          <cell r="P1557" t="str">
            <v>TWD</v>
          </cell>
          <cell r="Q1557" t="str">
            <v>?</v>
          </cell>
          <cell r="R1557" t="str">
            <v>?</v>
          </cell>
          <cell r="S1557">
            <v>999</v>
          </cell>
          <cell r="W1557" t="str">
            <v>?</v>
          </cell>
          <cell r="X1557" t="str">
            <v>No</v>
          </cell>
          <cell r="Y1557" t="str">
            <v>?</v>
          </cell>
          <cell r="AA1557" t="str">
            <v>?</v>
          </cell>
          <cell r="AC1557">
            <v>29.56</v>
          </cell>
          <cell r="AD1557">
            <v>33.799999999999997</v>
          </cell>
          <cell r="AE1557">
            <v>1.10035537332862</v>
          </cell>
          <cell r="AF1557">
            <v>15.702</v>
          </cell>
        </row>
        <row r="1558">
          <cell r="C1558" t="str">
            <v>Taiwan, China</v>
          </cell>
          <cell r="D1558" t="str">
            <v>Chunghwa Telecom [Taiwan, China]</v>
          </cell>
          <cell r="E1558" t="str">
            <v>FTTx</v>
          </cell>
          <cell r="F1558" t="str">
            <v>Hinet FTTx</v>
          </cell>
          <cell r="G1558" t="str">
            <v>Up to</v>
          </cell>
          <cell r="H1558">
            <v>100</v>
          </cell>
          <cell r="I1558" t="str">
            <v>Mbps</v>
          </cell>
          <cell r="J1558">
            <v>100</v>
          </cell>
          <cell r="K1558">
            <v>40</v>
          </cell>
          <cell r="L1558" t="str">
            <v>Mbps</v>
          </cell>
          <cell r="P1558" t="str">
            <v>TWD</v>
          </cell>
          <cell r="Q1558" t="str">
            <v>?</v>
          </cell>
          <cell r="R1558" t="str">
            <v>?</v>
          </cell>
          <cell r="S1558">
            <v>1199</v>
          </cell>
          <cell r="W1558" t="str">
            <v>?</v>
          </cell>
          <cell r="X1558" t="str">
            <v>No</v>
          </cell>
          <cell r="Y1558" t="str">
            <v>?</v>
          </cell>
          <cell r="AA1558" t="str">
            <v>?</v>
          </cell>
          <cell r="AC1558">
            <v>29.56</v>
          </cell>
          <cell r="AD1558">
            <v>40.56</v>
          </cell>
          <cell r="AE1558">
            <v>1.10035537332862</v>
          </cell>
          <cell r="AF1558">
            <v>15.702</v>
          </cell>
        </row>
        <row r="1559">
          <cell r="C1559" t="str">
            <v>Taiwan, China</v>
          </cell>
          <cell r="D1559" t="str">
            <v>Chunghwa Telecom [Taiwan, China]</v>
          </cell>
          <cell r="E1559" t="str">
            <v>FTTx</v>
          </cell>
          <cell r="F1559" t="str">
            <v>Hinet FTTx</v>
          </cell>
          <cell r="G1559" t="str">
            <v>Up to</v>
          </cell>
          <cell r="H1559">
            <v>100</v>
          </cell>
          <cell r="I1559" t="str">
            <v>Mbps</v>
          </cell>
          <cell r="J1559">
            <v>100</v>
          </cell>
          <cell r="K1559">
            <v>100</v>
          </cell>
          <cell r="L1559" t="str">
            <v>Mbps</v>
          </cell>
          <cell r="P1559" t="str">
            <v>TWD</v>
          </cell>
          <cell r="Q1559" t="str">
            <v>?</v>
          </cell>
          <cell r="R1559" t="str">
            <v>?</v>
          </cell>
          <cell r="S1559">
            <v>1299</v>
          </cell>
          <cell r="W1559" t="str">
            <v>?</v>
          </cell>
          <cell r="X1559" t="str">
            <v>No</v>
          </cell>
          <cell r="Y1559" t="str">
            <v>?</v>
          </cell>
          <cell r="AA1559" t="str">
            <v>?</v>
          </cell>
          <cell r="AC1559">
            <v>29.56</v>
          </cell>
          <cell r="AD1559">
            <v>43.94</v>
          </cell>
          <cell r="AE1559">
            <v>1.10035537332862</v>
          </cell>
          <cell r="AF1559">
            <v>15.702</v>
          </cell>
        </row>
        <row r="1560">
          <cell r="C1560" t="str">
            <v>Taiwan, China</v>
          </cell>
          <cell r="D1560" t="str">
            <v>kbro [Taiwan, China]</v>
          </cell>
          <cell r="E1560" t="str">
            <v>Cable</v>
          </cell>
          <cell r="F1560" t="str">
            <v>Cable kbro</v>
          </cell>
          <cell r="G1560" t="str">
            <v>Up to</v>
          </cell>
          <cell r="H1560">
            <v>6</v>
          </cell>
          <cell r="I1560" t="str">
            <v>Mbps</v>
          </cell>
          <cell r="J1560">
            <v>6</v>
          </cell>
          <cell r="K1560">
            <v>2</v>
          </cell>
          <cell r="L1560" t="str">
            <v>Mbps</v>
          </cell>
          <cell r="P1560" t="str">
            <v>TWD</v>
          </cell>
          <cell r="Q1560">
            <v>500</v>
          </cell>
          <cell r="R1560">
            <v>0</v>
          </cell>
          <cell r="S1560">
            <v>799</v>
          </cell>
          <cell r="W1560" t="str">
            <v>No</v>
          </cell>
          <cell r="X1560" t="str">
            <v>No</v>
          </cell>
          <cell r="Y1560" t="str">
            <v>No</v>
          </cell>
          <cell r="AA1560" t="str">
            <v>?</v>
          </cell>
          <cell r="AC1560">
            <v>29.56</v>
          </cell>
          <cell r="AD1560">
            <v>27.03</v>
          </cell>
          <cell r="AE1560">
            <v>1.10035537332862</v>
          </cell>
          <cell r="AF1560">
            <v>15.702</v>
          </cell>
        </row>
        <row r="1561">
          <cell r="C1561" t="str">
            <v>Taiwan, China</v>
          </cell>
          <cell r="D1561" t="str">
            <v>kbro [Taiwan, China]</v>
          </cell>
          <cell r="E1561" t="str">
            <v>Cable</v>
          </cell>
          <cell r="F1561" t="str">
            <v>Cable kbro</v>
          </cell>
          <cell r="G1561" t="str">
            <v>Up to</v>
          </cell>
          <cell r="H1561">
            <v>12</v>
          </cell>
          <cell r="I1561" t="str">
            <v>Mbps</v>
          </cell>
          <cell r="J1561">
            <v>12</v>
          </cell>
          <cell r="K1561">
            <v>3</v>
          </cell>
          <cell r="L1561" t="str">
            <v>Mbps</v>
          </cell>
          <cell r="P1561" t="str">
            <v>TWD</v>
          </cell>
          <cell r="Q1561">
            <v>500</v>
          </cell>
          <cell r="R1561">
            <v>0</v>
          </cell>
          <cell r="S1561">
            <v>960</v>
          </cell>
          <cell r="W1561" t="str">
            <v>No</v>
          </cell>
          <cell r="X1561" t="str">
            <v>No</v>
          </cell>
          <cell r="Y1561" t="str">
            <v>No</v>
          </cell>
          <cell r="AA1561" t="str">
            <v>?</v>
          </cell>
          <cell r="AC1561">
            <v>29.56</v>
          </cell>
          <cell r="AD1561">
            <v>32.479999999999997</v>
          </cell>
          <cell r="AE1561">
            <v>1.10035537332862</v>
          </cell>
          <cell r="AF1561">
            <v>15.702</v>
          </cell>
        </row>
        <row r="1562">
          <cell r="C1562" t="str">
            <v>Taiwan, China</v>
          </cell>
          <cell r="D1562" t="str">
            <v>kbro [Taiwan, China]</v>
          </cell>
          <cell r="E1562" t="str">
            <v>Cable</v>
          </cell>
          <cell r="F1562" t="str">
            <v>Cable kbro</v>
          </cell>
          <cell r="G1562" t="str">
            <v>Up to</v>
          </cell>
          <cell r="H1562">
            <v>24</v>
          </cell>
          <cell r="I1562" t="str">
            <v>Mbps</v>
          </cell>
          <cell r="J1562">
            <v>24</v>
          </cell>
          <cell r="K1562">
            <v>5</v>
          </cell>
          <cell r="L1562" t="str">
            <v>Mbps</v>
          </cell>
          <cell r="P1562" t="str">
            <v>TWD</v>
          </cell>
          <cell r="Q1562">
            <v>1000</v>
          </cell>
          <cell r="R1562">
            <v>0</v>
          </cell>
          <cell r="S1562">
            <v>1020</v>
          </cell>
          <cell r="W1562" t="str">
            <v>No</v>
          </cell>
          <cell r="X1562" t="str">
            <v>No</v>
          </cell>
          <cell r="Y1562" t="str">
            <v>No</v>
          </cell>
          <cell r="AA1562" t="str">
            <v>?</v>
          </cell>
          <cell r="AC1562">
            <v>29.56</v>
          </cell>
          <cell r="AD1562">
            <v>34.51</v>
          </cell>
          <cell r="AE1562">
            <v>1.10035537332862</v>
          </cell>
          <cell r="AF1562">
            <v>15.702</v>
          </cell>
        </row>
        <row r="1563">
          <cell r="C1563" t="str">
            <v>Taiwan, China</v>
          </cell>
          <cell r="D1563" t="str">
            <v>kbro [Taiwan, China]</v>
          </cell>
          <cell r="E1563" t="str">
            <v>Cable</v>
          </cell>
          <cell r="F1563" t="str">
            <v>Cable kbro</v>
          </cell>
          <cell r="G1563" t="str">
            <v>Up to</v>
          </cell>
          <cell r="H1563">
            <v>60</v>
          </cell>
          <cell r="I1563" t="str">
            <v>Mbps</v>
          </cell>
          <cell r="J1563">
            <v>60</v>
          </cell>
          <cell r="K1563">
            <v>10</v>
          </cell>
          <cell r="L1563" t="str">
            <v>Mbps</v>
          </cell>
          <cell r="P1563" t="str">
            <v>TWD</v>
          </cell>
          <cell r="Q1563">
            <v>1000</v>
          </cell>
          <cell r="R1563">
            <v>0</v>
          </cell>
          <cell r="S1563">
            <v>1200</v>
          </cell>
          <cell r="W1563" t="str">
            <v>No</v>
          </cell>
          <cell r="X1563" t="str">
            <v>No</v>
          </cell>
          <cell r="Y1563" t="str">
            <v>No</v>
          </cell>
          <cell r="AA1563" t="str">
            <v>?</v>
          </cell>
          <cell r="AC1563">
            <v>29.56</v>
          </cell>
          <cell r="AD1563">
            <v>40.6</v>
          </cell>
          <cell r="AE1563">
            <v>1.10035537332862</v>
          </cell>
          <cell r="AF1563">
            <v>15.702</v>
          </cell>
        </row>
        <row r="1564">
          <cell r="C1564" t="str">
            <v>Taiwan, China</v>
          </cell>
          <cell r="D1564" t="str">
            <v>kbro [Taiwan, China]</v>
          </cell>
          <cell r="E1564" t="str">
            <v>Cable</v>
          </cell>
          <cell r="F1564" t="str">
            <v>Cable kbro</v>
          </cell>
          <cell r="G1564" t="str">
            <v>Up to</v>
          </cell>
          <cell r="H1564">
            <v>100</v>
          </cell>
          <cell r="I1564" t="str">
            <v>Mbps</v>
          </cell>
          <cell r="J1564">
            <v>100</v>
          </cell>
          <cell r="K1564">
            <v>10</v>
          </cell>
          <cell r="L1564" t="str">
            <v>Mbps</v>
          </cell>
          <cell r="P1564" t="str">
            <v>TWD</v>
          </cell>
          <cell r="Q1564">
            <v>1000</v>
          </cell>
          <cell r="R1564">
            <v>0</v>
          </cell>
          <cell r="S1564">
            <v>1290</v>
          </cell>
          <cell r="W1564" t="str">
            <v>No</v>
          </cell>
          <cell r="X1564" t="str">
            <v>No</v>
          </cell>
          <cell r="Y1564" t="str">
            <v>No</v>
          </cell>
          <cell r="AA1564" t="str">
            <v>?</v>
          </cell>
          <cell r="AC1564">
            <v>29.56</v>
          </cell>
          <cell r="AD1564">
            <v>43.64</v>
          </cell>
          <cell r="AE1564">
            <v>1.10035537332862</v>
          </cell>
          <cell r="AF1564">
            <v>15.702</v>
          </cell>
        </row>
        <row r="1565">
          <cell r="C1565" t="str">
            <v>Taiwan, China</v>
          </cell>
          <cell r="D1565" t="str">
            <v>kbro [Taiwan, China]</v>
          </cell>
          <cell r="E1565" t="str">
            <v>Cable</v>
          </cell>
          <cell r="F1565" t="str">
            <v>Cable kbro</v>
          </cell>
          <cell r="G1565" t="str">
            <v>Up to</v>
          </cell>
          <cell r="H1565">
            <v>120</v>
          </cell>
          <cell r="I1565" t="str">
            <v>Mbps</v>
          </cell>
          <cell r="J1565">
            <v>120</v>
          </cell>
          <cell r="K1565">
            <v>20</v>
          </cell>
          <cell r="L1565" t="str">
            <v>Mbps</v>
          </cell>
          <cell r="P1565" t="str">
            <v>TWD</v>
          </cell>
          <cell r="Q1565">
            <v>1000</v>
          </cell>
          <cell r="R1565">
            <v>0</v>
          </cell>
          <cell r="S1565">
            <v>1350</v>
          </cell>
          <cell r="W1565" t="str">
            <v>No</v>
          </cell>
          <cell r="X1565" t="str">
            <v>No</v>
          </cell>
          <cell r="Y1565" t="str">
            <v>No</v>
          </cell>
          <cell r="AA1565" t="str">
            <v>?</v>
          </cell>
          <cell r="AC1565">
            <v>29.56</v>
          </cell>
          <cell r="AD1565">
            <v>45.67</v>
          </cell>
          <cell r="AE1565">
            <v>1.10035537332862</v>
          </cell>
          <cell r="AF1565">
            <v>15.702</v>
          </cell>
        </row>
        <row r="1566">
          <cell r="C1566" t="str">
            <v>Taiwan, China</v>
          </cell>
          <cell r="D1566" t="str">
            <v>kbro [Taiwan, China]</v>
          </cell>
          <cell r="E1566" t="str">
            <v>Fibre</v>
          </cell>
          <cell r="F1566" t="str">
            <v>Fibre optic kbro</v>
          </cell>
          <cell r="G1566" t="str">
            <v>Up to</v>
          </cell>
          <cell r="H1566">
            <v>6</v>
          </cell>
          <cell r="I1566" t="str">
            <v>Mbps</v>
          </cell>
          <cell r="J1566">
            <v>6</v>
          </cell>
          <cell r="K1566">
            <v>2</v>
          </cell>
          <cell r="L1566" t="str">
            <v>Mbps</v>
          </cell>
          <cell r="P1566" t="str">
            <v>TWD</v>
          </cell>
          <cell r="Q1566">
            <v>500</v>
          </cell>
          <cell r="R1566" t="str">
            <v>?</v>
          </cell>
          <cell r="S1566">
            <v>649</v>
          </cell>
          <cell r="W1566" t="str">
            <v>No</v>
          </cell>
          <cell r="X1566" t="str">
            <v>No</v>
          </cell>
          <cell r="Y1566" t="str">
            <v>No</v>
          </cell>
          <cell r="AA1566" t="str">
            <v>?</v>
          </cell>
          <cell r="AC1566">
            <v>29.56</v>
          </cell>
          <cell r="AD1566">
            <v>21.96</v>
          </cell>
          <cell r="AE1566">
            <v>1.10035537332862</v>
          </cell>
          <cell r="AF1566">
            <v>15.702</v>
          </cell>
        </row>
        <row r="1567">
          <cell r="C1567" t="str">
            <v>Taiwan, China</v>
          </cell>
          <cell r="D1567" t="str">
            <v>kbro [Taiwan, China]</v>
          </cell>
          <cell r="E1567" t="str">
            <v>Fibre</v>
          </cell>
          <cell r="F1567" t="str">
            <v>Fibre optic kbro</v>
          </cell>
          <cell r="G1567" t="str">
            <v>Up to</v>
          </cell>
          <cell r="H1567">
            <v>12</v>
          </cell>
          <cell r="I1567" t="str">
            <v>Mbps</v>
          </cell>
          <cell r="J1567">
            <v>12</v>
          </cell>
          <cell r="K1567">
            <v>3</v>
          </cell>
          <cell r="L1567" t="str">
            <v>Mbps</v>
          </cell>
          <cell r="P1567" t="str">
            <v>TWD</v>
          </cell>
          <cell r="Q1567">
            <v>500</v>
          </cell>
          <cell r="R1567" t="str">
            <v>?</v>
          </cell>
          <cell r="S1567">
            <v>699</v>
          </cell>
          <cell r="W1567" t="str">
            <v>No</v>
          </cell>
          <cell r="X1567" t="str">
            <v>No</v>
          </cell>
          <cell r="Y1567" t="str">
            <v>No</v>
          </cell>
          <cell r="AA1567" t="str">
            <v>?</v>
          </cell>
          <cell r="AC1567">
            <v>29.56</v>
          </cell>
          <cell r="AD1567">
            <v>23.65</v>
          </cell>
          <cell r="AE1567">
            <v>1.10035537332862</v>
          </cell>
          <cell r="AF1567">
            <v>15.702</v>
          </cell>
        </row>
        <row r="1568">
          <cell r="C1568" t="str">
            <v>Taiwan, China</v>
          </cell>
          <cell r="D1568" t="str">
            <v>kbro [Taiwan, China]</v>
          </cell>
          <cell r="E1568" t="str">
            <v>Fibre</v>
          </cell>
          <cell r="F1568" t="str">
            <v>Fibre optic kbro</v>
          </cell>
          <cell r="G1568" t="str">
            <v>Up to</v>
          </cell>
          <cell r="H1568">
            <v>24</v>
          </cell>
          <cell r="I1568" t="str">
            <v>Mbps</v>
          </cell>
          <cell r="J1568">
            <v>24</v>
          </cell>
          <cell r="K1568">
            <v>5</v>
          </cell>
          <cell r="L1568" t="str">
            <v>Mbps</v>
          </cell>
          <cell r="P1568" t="str">
            <v>TWD</v>
          </cell>
          <cell r="Q1568">
            <v>1000</v>
          </cell>
          <cell r="R1568" t="str">
            <v>?</v>
          </cell>
          <cell r="S1568">
            <v>799</v>
          </cell>
          <cell r="W1568" t="str">
            <v>No</v>
          </cell>
          <cell r="X1568" t="str">
            <v>No</v>
          </cell>
          <cell r="Y1568" t="str">
            <v>No</v>
          </cell>
          <cell r="AA1568" t="str">
            <v>?</v>
          </cell>
          <cell r="AC1568">
            <v>29.56</v>
          </cell>
          <cell r="AD1568">
            <v>27.03</v>
          </cell>
          <cell r="AE1568">
            <v>1.10035537332862</v>
          </cell>
          <cell r="AF1568">
            <v>15.702</v>
          </cell>
        </row>
        <row r="1569">
          <cell r="C1569" t="str">
            <v>Taiwan, China</v>
          </cell>
          <cell r="D1569" t="str">
            <v>kbro [Taiwan, China]</v>
          </cell>
          <cell r="E1569" t="str">
            <v>Fibre</v>
          </cell>
          <cell r="F1569" t="str">
            <v>Fibre optic kbro</v>
          </cell>
          <cell r="G1569" t="str">
            <v>Up to</v>
          </cell>
          <cell r="H1569">
            <v>60</v>
          </cell>
          <cell r="I1569" t="str">
            <v>Mbps</v>
          </cell>
          <cell r="J1569">
            <v>60</v>
          </cell>
          <cell r="K1569">
            <v>10</v>
          </cell>
          <cell r="L1569" t="str">
            <v>Mbps</v>
          </cell>
          <cell r="P1569" t="str">
            <v>TWD</v>
          </cell>
          <cell r="Q1569">
            <v>1000</v>
          </cell>
          <cell r="R1569" t="str">
            <v>?</v>
          </cell>
          <cell r="S1569">
            <v>1000</v>
          </cell>
          <cell r="W1569" t="str">
            <v>No</v>
          </cell>
          <cell r="X1569" t="str">
            <v>No</v>
          </cell>
          <cell r="Y1569" t="str">
            <v>No</v>
          </cell>
          <cell r="AA1569" t="str">
            <v>?</v>
          </cell>
          <cell r="AC1569">
            <v>29.56</v>
          </cell>
          <cell r="AD1569">
            <v>33.83</v>
          </cell>
          <cell r="AE1569">
            <v>1.10035537332862</v>
          </cell>
          <cell r="AF1569">
            <v>15.702</v>
          </cell>
        </row>
        <row r="1570">
          <cell r="C1570" t="str">
            <v>Taiwan, China</v>
          </cell>
          <cell r="D1570" t="str">
            <v>kbro [Taiwan, China]</v>
          </cell>
          <cell r="E1570" t="str">
            <v>Fibre</v>
          </cell>
          <cell r="F1570" t="str">
            <v>Fibre optic kbro</v>
          </cell>
          <cell r="G1570" t="str">
            <v>Up to</v>
          </cell>
          <cell r="H1570">
            <v>10</v>
          </cell>
          <cell r="I1570" t="str">
            <v>Mbps</v>
          </cell>
          <cell r="J1570">
            <v>10</v>
          </cell>
          <cell r="K1570">
            <v>10</v>
          </cell>
          <cell r="L1570" t="str">
            <v>Mbps</v>
          </cell>
          <cell r="P1570" t="str">
            <v>TWD</v>
          </cell>
          <cell r="Q1570">
            <v>500</v>
          </cell>
          <cell r="R1570" t="str">
            <v>?</v>
          </cell>
          <cell r="S1570">
            <v>1199</v>
          </cell>
          <cell r="W1570" t="str">
            <v>No</v>
          </cell>
          <cell r="X1570" t="str">
            <v>No</v>
          </cell>
          <cell r="Y1570" t="str">
            <v>No</v>
          </cell>
          <cell r="AA1570" t="str">
            <v>?</v>
          </cell>
          <cell r="AC1570">
            <v>29.56</v>
          </cell>
          <cell r="AD1570">
            <v>40.56</v>
          </cell>
          <cell r="AE1570">
            <v>1.10035537332862</v>
          </cell>
          <cell r="AF1570">
            <v>15.702</v>
          </cell>
        </row>
        <row r="1571">
          <cell r="C1571" t="str">
            <v>Taiwan, China</v>
          </cell>
          <cell r="D1571" t="str">
            <v>Taiwan Broadband Communications  [Taiwan]</v>
          </cell>
          <cell r="E1571" t="str">
            <v>Cable</v>
          </cell>
          <cell r="F1571" t="str">
            <v>Broadband</v>
          </cell>
          <cell r="H1571">
            <v>8</v>
          </cell>
          <cell r="I1571" t="str">
            <v>Mbps</v>
          </cell>
          <cell r="J1571">
            <v>8</v>
          </cell>
          <cell r="K1571">
            <v>640</v>
          </cell>
          <cell r="L1571" t="str">
            <v>Kbps</v>
          </cell>
          <cell r="P1571" t="str">
            <v>TWD</v>
          </cell>
          <cell r="Q1571">
            <v>0</v>
          </cell>
          <cell r="R1571" t="str">
            <v>?</v>
          </cell>
          <cell r="S1571">
            <v>499</v>
          </cell>
          <cell r="V1571">
            <v>24</v>
          </cell>
          <cell r="W1571" t="str">
            <v>No</v>
          </cell>
          <cell r="X1571" t="str">
            <v>No</v>
          </cell>
          <cell r="Y1571" t="str">
            <v>No</v>
          </cell>
          <cell r="AA1571" t="str">
            <v>?</v>
          </cell>
          <cell r="AC1571">
            <v>29.56</v>
          </cell>
          <cell r="AD1571">
            <v>16.88</v>
          </cell>
          <cell r="AE1571">
            <v>1.10035537332862</v>
          </cell>
          <cell r="AF1571">
            <v>15.702</v>
          </cell>
        </row>
        <row r="1572">
          <cell r="C1572" t="str">
            <v>Taiwan, China</v>
          </cell>
          <cell r="D1572" t="str">
            <v>Taiwan Broadband Communications  [Taiwan]</v>
          </cell>
          <cell r="E1572" t="str">
            <v>Cable</v>
          </cell>
          <cell r="F1572" t="str">
            <v>Broadband</v>
          </cell>
          <cell r="H1572">
            <v>15</v>
          </cell>
          <cell r="I1572" t="str">
            <v>Mbps</v>
          </cell>
          <cell r="J1572">
            <v>15</v>
          </cell>
          <cell r="K1572">
            <v>3</v>
          </cell>
          <cell r="L1572" t="str">
            <v>Mbps</v>
          </cell>
          <cell r="P1572" t="str">
            <v>TWD</v>
          </cell>
          <cell r="Q1572">
            <v>0</v>
          </cell>
          <cell r="R1572" t="str">
            <v>?</v>
          </cell>
          <cell r="S1572">
            <v>699</v>
          </cell>
          <cell r="V1572">
            <v>24</v>
          </cell>
          <cell r="W1572" t="str">
            <v>No</v>
          </cell>
          <cell r="X1572" t="str">
            <v>No</v>
          </cell>
          <cell r="Y1572" t="str">
            <v>No</v>
          </cell>
          <cell r="AA1572" t="str">
            <v>?</v>
          </cell>
          <cell r="AC1572">
            <v>29.56</v>
          </cell>
          <cell r="AD1572">
            <v>23.65</v>
          </cell>
          <cell r="AE1572">
            <v>1.10035537332862</v>
          </cell>
          <cell r="AF1572">
            <v>15.702</v>
          </cell>
        </row>
        <row r="1573">
          <cell r="C1573" t="str">
            <v>Taiwan, China</v>
          </cell>
          <cell r="D1573" t="str">
            <v>Taiwan Broadband Communications  [Taiwan]</v>
          </cell>
          <cell r="E1573" t="str">
            <v>Cable</v>
          </cell>
          <cell r="F1573" t="str">
            <v>Broadband</v>
          </cell>
          <cell r="H1573">
            <v>25</v>
          </cell>
          <cell r="I1573" t="str">
            <v>Mbps</v>
          </cell>
          <cell r="J1573">
            <v>25</v>
          </cell>
          <cell r="K1573">
            <v>3</v>
          </cell>
          <cell r="L1573" t="str">
            <v>Mbps</v>
          </cell>
          <cell r="P1573" t="str">
            <v>TWD</v>
          </cell>
          <cell r="Q1573">
            <v>0</v>
          </cell>
          <cell r="R1573" t="str">
            <v>?</v>
          </cell>
          <cell r="S1573">
            <v>799</v>
          </cell>
          <cell r="V1573">
            <v>24</v>
          </cell>
          <cell r="W1573" t="str">
            <v>No</v>
          </cell>
          <cell r="X1573" t="str">
            <v>No</v>
          </cell>
          <cell r="Y1573" t="str">
            <v>No</v>
          </cell>
          <cell r="AA1573" t="str">
            <v>?</v>
          </cell>
          <cell r="AC1573">
            <v>29.56</v>
          </cell>
          <cell r="AD1573">
            <v>27.03</v>
          </cell>
          <cell r="AE1573">
            <v>1.10035537332862</v>
          </cell>
          <cell r="AF1573">
            <v>15.702</v>
          </cell>
        </row>
        <row r="1574">
          <cell r="C1574" t="str">
            <v>Taiwan, China</v>
          </cell>
          <cell r="D1574" t="str">
            <v>Taiwan Broadband Communications  [Taiwan]</v>
          </cell>
          <cell r="E1574" t="str">
            <v>Cable</v>
          </cell>
          <cell r="F1574" t="str">
            <v>Broadband</v>
          </cell>
          <cell r="H1574">
            <v>70</v>
          </cell>
          <cell r="I1574" t="str">
            <v>Mbps</v>
          </cell>
          <cell r="J1574">
            <v>70</v>
          </cell>
          <cell r="K1574">
            <v>5</v>
          </cell>
          <cell r="L1574" t="str">
            <v>Mbps</v>
          </cell>
          <cell r="P1574" t="str">
            <v>TWD</v>
          </cell>
          <cell r="Q1574">
            <v>0</v>
          </cell>
          <cell r="R1574" t="str">
            <v>?</v>
          </cell>
          <cell r="S1574">
            <v>859</v>
          </cell>
          <cell r="V1574">
            <v>24</v>
          </cell>
          <cell r="W1574" t="str">
            <v>No</v>
          </cell>
          <cell r="X1574" t="str">
            <v>No</v>
          </cell>
          <cell r="Y1574" t="str">
            <v>No</v>
          </cell>
          <cell r="AA1574" t="str">
            <v>?</v>
          </cell>
          <cell r="AC1574">
            <v>29.56</v>
          </cell>
          <cell r="AD1574">
            <v>29.06</v>
          </cell>
          <cell r="AE1574">
            <v>1.10035537332862</v>
          </cell>
          <cell r="AF1574">
            <v>15.702</v>
          </cell>
        </row>
        <row r="1575">
          <cell r="C1575" t="str">
            <v>Taiwan, China</v>
          </cell>
          <cell r="D1575" t="str">
            <v>Taiwan Broadband Communications  [Taiwan]</v>
          </cell>
          <cell r="E1575" t="str">
            <v>Cable</v>
          </cell>
          <cell r="F1575" t="str">
            <v>Broadband</v>
          </cell>
          <cell r="H1575">
            <v>120</v>
          </cell>
          <cell r="I1575" t="str">
            <v>Mbps</v>
          </cell>
          <cell r="J1575">
            <v>120</v>
          </cell>
          <cell r="K1575">
            <v>10</v>
          </cell>
          <cell r="L1575" t="str">
            <v>Mbps</v>
          </cell>
          <cell r="P1575" t="str">
            <v>TWD</v>
          </cell>
          <cell r="Q1575">
            <v>0</v>
          </cell>
          <cell r="R1575" t="str">
            <v>?</v>
          </cell>
          <cell r="S1575">
            <v>1049</v>
          </cell>
          <cell r="V1575">
            <v>24</v>
          </cell>
          <cell r="W1575" t="str">
            <v>No</v>
          </cell>
          <cell r="X1575" t="str">
            <v>No</v>
          </cell>
          <cell r="Y1575" t="str">
            <v>No</v>
          </cell>
          <cell r="AA1575" t="str">
            <v>?</v>
          </cell>
          <cell r="AC1575">
            <v>29.56</v>
          </cell>
          <cell r="AD1575">
            <v>35.49</v>
          </cell>
          <cell r="AE1575">
            <v>1.10035537332862</v>
          </cell>
          <cell r="AF1575">
            <v>15.702</v>
          </cell>
        </row>
        <row r="1576">
          <cell r="C1576" t="str">
            <v>Tajikistan</v>
          </cell>
          <cell r="D1576" t="str">
            <v>Babilon-T [Tajikistan]</v>
          </cell>
          <cell r="E1576" t="str">
            <v>WiMAX</v>
          </cell>
          <cell r="F1576" t="str">
            <v>Home office</v>
          </cell>
          <cell r="H1576">
            <v>256</v>
          </cell>
          <cell r="I1576" t="str">
            <v>Kbps</v>
          </cell>
          <cell r="J1576">
            <v>0.25600000000000001</v>
          </cell>
          <cell r="K1576">
            <v>256</v>
          </cell>
          <cell r="L1576" t="str">
            <v>Kbps</v>
          </cell>
          <cell r="M1576">
            <v>4</v>
          </cell>
          <cell r="N1576" t="str">
            <v>GB</v>
          </cell>
          <cell r="O1576">
            <v>4</v>
          </cell>
          <cell r="P1576" t="str">
            <v>TJS</v>
          </cell>
          <cell r="Q1576">
            <v>0</v>
          </cell>
          <cell r="R1576" t="str">
            <v>?</v>
          </cell>
          <cell r="S1576">
            <v>125</v>
          </cell>
          <cell r="W1576" t="str">
            <v>No</v>
          </cell>
          <cell r="X1576" t="str">
            <v>No</v>
          </cell>
          <cell r="Y1576" t="str">
            <v>No</v>
          </cell>
          <cell r="AA1576" t="str">
            <v>?</v>
          </cell>
          <cell r="AC1576">
            <v>4.76</v>
          </cell>
          <cell r="AD1576">
            <v>26.26</v>
          </cell>
          <cell r="AE1576">
            <v>1.9124388902310501</v>
          </cell>
          <cell r="AF1576">
            <v>2.0599244720000001</v>
          </cell>
        </row>
        <row r="1577">
          <cell r="C1577" t="str">
            <v>Tajikistan</v>
          </cell>
          <cell r="D1577" t="str">
            <v>Babilon-T [Tajikistan]</v>
          </cell>
          <cell r="E1577" t="str">
            <v>WiMAX</v>
          </cell>
          <cell r="F1577" t="str">
            <v>Office</v>
          </cell>
          <cell r="H1577">
            <v>512</v>
          </cell>
          <cell r="I1577" t="str">
            <v>Kbps</v>
          </cell>
          <cell r="J1577">
            <v>0.51200000000000001</v>
          </cell>
          <cell r="K1577">
            <v>512</v>
          </cell>
          <cell r="L1577" t="str">
            <v>Kbps</v>
          </cell>
          <cell r="M1577">
            <v>8</v>
          </cell>
          <cell r="N1577" t="str">
            <v>GB</v>
          </cell>
          <cell r="O1577">
            <v>8</v>
          </cell>
          <cell r="P1577" t="str">
            <v>TJS</v>
          </cell>
          <cell r="Q1577">
            <v>0</v>
          </cell>
          <cell r="R1577" t="str">
            <v>?</v>
          </cell>
          <cell r="S1577">
            <v>250</v>
          </cell>
          <cell r="W1577" t="str">
            <v>No</v>
          </cell>
          <cell r="X1577" t="str">
            <v>No</v>
          </cell>
          <cell r="Y1577" t="str">
            <v>No</v>
          </cell>
          <cell r="AA1577" t="str">
            <v>?</v>
          </cell>
          <cell r="AC1577">
            <v>4.76</v>
          </cell>
          <cell r="AD1577">
            <v>52.52</v>
          </cell>
          <cell r="AE1577">
            <v>1.9124388902310501</v>
          </cell>
          <cell r="AF1577">
            <v>2.0599244720000001</v>
          </cell>
        </row>
        <row r="1578">
          <cell r="C1578" t="str">
            <v>Tajikistan</v>
          </cell>
          <cell r="D1578" t="str">
            <v>Babilon-T [Tajikistan]</v>
          </cell>
          <cell r="E1578" t="str">
            <v>WiMAX</v>
          </cell>
          <cell r="F1578" t="str">
            <v>Partner</v>
          </cell>
          <cell r="H1578">
            <v>1024</v>
          </cell>
          <cell r="I1578" t="str">
            <v>Kbps</v>
          </cell>
          <cell r="J1578">
            <v>1.024</v>
          </cell>
          <cell r="K1578">
            <v>1024</v>
          </cell>
          <cell r="L1578" t="str">
            <v>Kbps</v>
          </cell>
          <cell r="M1578">
            <v>12</v>
          </cell>
          <cell r="N1578" t="str">
            <v>GB</v>
          </cell>
          <cell r="O1578">
            <v>12</v>
          </cell>
          <cell r="P1578" t="str">
            <v>TJS</v>
          </cell>
          <cell r="Q1578">
            <v>0</v>
          </cell>
          <cell r="R1578" t="str">
            <v>?</v>
          </cell>
          <cell r="S1578">
            <v>350</v>
          </cell>
          <cell r="W1578" t="str">
            <v>No</v>
          </cell>
          <cell r="X1578" t="str">
            <v>No</v>
          </cell>
          <cell r="Y1578" t="str">
            <v>No</v>
          </cell>
          <cell r="AA1578" t="str">
            <v>?</v>
          </cell>
          <cell r="AC1578">
            <v>4.76</v>
          </cell>
          <cell r="AD1578">
            <v>73.53</v>
          </cell>
          <cell r="AE1578">
            <v>1.9124388902310501</v>
          </cell>
          <cell r="AF1578">
            <v>2.0599244720000001</v>
          </cell>
        </row>
        <row r="1579">
          <cell r="C1579" t="str">
            <v>Tajikistan</v>
          </cell>
          <cell r="D1579" t="str">
            <v>Babilon-T [Tajikistan]</v>
          </cell>
          <cell r="E1579" t="str">
            <v>WiMAX</v>
          </cell>
          <cell r="F1579" t="str">
            <v>Business</v>
          </cell>
          <cell r="H1579">
            <v>1536</v>
          </cell>
          <cell r="I1579" t="str">
            <v>Kbps</v>
          </cell>
          <cell r="J1579">
            <v>1.536</v>
          </cell>
          <cell r="K1579">
            <v>1536</v>
          </cell>
          <cell r="L1579" t="str">
            <v>Kbps</v>
          </cell>
          <cell r="M1579">
            <v>20</v>
          </cell>
          <cell r="N1579" t="str">
            <v>GB</v>
          </cell>
          <cell r="O1579">
            <v>20</v>
          </cell>
          <cell r="P1579" t="str">
            <v>TJS</v>
          </cell>
          <cell r="Q1579">
            <v>0</v>
          </cell>
          <cell r="R1579" t="str">
            <v>?</v>
          </cell>
          <cell r="S1579">
            <v>600</v>
          </cell>
          <cell r="W1579" t="str">
            <v>No</v>
          </cell>
          <cell r="X1579" t="str">
            <v>No</v>
          </cell>
          <cell r="Y1579" t="str">
            <v>No</v>
          </cell>
          <cell r="AA1579" t="str">
            <v>?</v>
          </cell>
          <cell r="AC1579">
            <v>4.76</v>
          </cell>
          <cell r="AD1579">
            <v>126.05</v>
          </cell>
          <cell r="AE1579">
            <v>1.9124388902310501</v>
          </cell>
          <cell r="AF1579">
            <v>2.0599244720000001</v>
          </cell>
        </row>
        <row r="1580">
          <cell r="C1580" t="str">
            <v>Tajikistan</v>
          </cell>
          <cell r="D1580" t="str">
            <v>Babilon-T [Tajikistan]</v>
          </cell>
          <cell r="E1580" t="str">
            <v>WiMAX</v>
          </cell>
          <cell r="F1580" t="str">
            <v>Mega Business</v>
          </cell>
          <cell r="H1580">
            <v>2048</v>
          </cell>
          <cell r="I1580" t="str">
            <v>Kbps</v>
          </cell>
          <cell r="J1580">
            <v>2.048</v>
          </cell>
          <cell r="K1580">
            <v>2048</v>
          </cell>
          <cell r="L1580" t="str">
            <v>Kbps</v>
          </cell>
          <cell r="M1580">
            <v>32</v>
          </cell>
          <cell r="N1580" t="str">
            <v>GB</v>
          </cell>
          <cell r="O1580">
            <v>32</v>
          </cell>
          <cell r="P1580" t="str">
            <v>TJS</v>
          </cell>
          <cell r="Q1580">
            <v>0</v>
          </cell>
          <cell r="R1580" t="str">
            <v>?</v>
          </cell>
          <cell r="S1580">
            <v>1000</v>
          </cell>
          <cell r="W1580" t="str">
            <v>No</v>
          </cell>
          <cell r="X1580" t="str">
            <v>No</v>
          </cell>
          <cell r="Y1580" t="str">
            <v>No</v>
          </cell>
          <cell r="AA1580" t="str">
            <v>?</v>
          </cell>
          <cell r="AC1580">
            <v>4.76</v>
          </cell>
          <cell r="AD1580">
            <v>210.08</v>
          </cell>
          <cell r="AE1580">
            <v>1.9124388902310501</v>
          </cell>
          <cell r="AF1580">
            <v>2.0599244720000001</v>
          </cell>
        </row>
        <row r="1581">
          <cell r="C1581" t="str">
            <v>Tajikistan</v>
          </cell>
          <cell r="D1581" t="str">
            <v>Babilon-T [Tajikistan]</v>
          </cell>
          <cell r="E1581" t="str">
            <v>WiMAX</v>
          </cell>
          <cell r="F1581" t="str">
            <v>Prestige</v>
          </cell>
          <cell r="H1581">
            <v>64</v>
          </cell>
          <cell r="I1581" t="str">
            <v>Kbps</v>
          </cell>
          <cell r="J1581">
            <v>6.4000000000000001E-2</v>
          </cell>
          <cell r="K1581">
            <v>64</v>
          </cell>
          <cell r="L1581" t="str">
            <v>Kbps</v>
          </cell>
          <cell r="M1581" t="str">
            <v>Unlimited</v>
          </cell>
          <cell r="P1581" t="str">
            <v>TJS</v>
          </cell>
          <cell r="Q1581">
            <v>0</v>
          </cell>
          <cell r="R1581" t="str">
            <v>?</v>
          </cell>
          <cell r="S1581">
            <v>288</v>
          </cell>
          <cell r="W1581" t="str">
            <v>No</v>
          </cell>
          <cell r="X1581" t="str">
            <v>No</v>
          </cell>
          <cell r="Y1581" t="str">
            <v>No</v>
          </cell>
          <cell r="AA1581" t="str">
            <v>?</v>
          </cell>
          <cell r="AC1581">
            <v>4.76</v>
          </cell>
          <cell r="AD1581">
            <v>60.5</v>
          </cell>
          <cell r="AE1581">
            <v>1.9124388902310501</v>
          </cell>
          <cell r="AF1581">
            <v>2.0599244720000001</v>
          </cell>
        </row>
        <row r="1582">
          <cell r="C1582" t="str">
            <v>Tajikistan</v>
          </cell>
          <cell r="D1582" t="str">
            <v>Babilon-T [Tajikistan]</v>
          </cell>
          <cell r="E1582" t="str">
            <v>WiMAX</v>
          </cell>
          <cell r="F1582" t="str">
            <v>Prestige</v>
          </cell>
          <cell r="H1582">
            <v>128</v>
          </cell>
          <cell r="I1582" t="str">
            <v>Kbps</v>
          </cell>
          <cell r="J1582">
            <v>0.128</v>
          </cell>
          <cell r="K1582">
            <v>128</v>
          </cell>
          <cell r="L1582" t="str">
            <v>Kbps</v>
          </cell>
          <cell r="M1582" t="str">
            <v>Unlimited</v>
          </cell>
          <cell r="P1582" t="str">
            <v>TJS</v>
          </cell>
          <cell r="Q1582">
            <v>0</v>
          </cell>
          <cell r="R1582" t="str">
            <v>?</v>
          </cell>
          <cell r="S1582">
            <v>552</v>
          </cell>
          <cell r="W1582" t="str">
            <v>No</v>
          </cell>
          <cell r="X1582" t="str">
            <v>No</v>
          </cell>
          <cell r="Y1582" t="str">
            <v>No</v>
          </cell>
          <cell r="AA1582" t="str">
            <v>?</v>
          </cell>
          <cell r="AC1582">
            <v>4.76</v>
          </cell>
          <cell r="AD1582">
            <v>115.97</v>
          </cell>
          <cell r="AE1582">
            <v>1.9124388902310501</v>
          </cell>
          <cell r="AF1582">
            <v>2.0599244720000001</v>
          </cell>
        </row>
        <row r="1583">
          <cell r="C1583" t="str">
            <v>Tajikistan</v>
          </cell>
          <cell r="D1583" t="str">
            <v>Babilon-T [Tajikistan]</v>
          </cell>
          <cell r="E1583" t="str">
            <v>WiMAX</v>
          </cell>
          <cell r="F1583" t="str">
            <v>Prestige</v>
          </cell>
          <cell r="H1583">
            <v>256</v>
          </cell>
          <cell r="I1583" t="str">
            <v>Kbps</v>
          </cell>
          <cell r="J1583">
            <v>0.25600000000000001</v>
          </cell>
          <cell r="K1583">
            <v>256</v>
          </cell>
          <cell r="L1583" t="str">
            <v>Kbps</v>
          </cell>
          <cell r="M1583" t="str">
            <v>Unlimited</v>
          </cell>
          <cell r="P1583" t="str">
            <v>TJS</v>
          </cell>
          <cell r="Q1583">
            <v>0</v>
          </cell>
          <cell r="R1583" t="str">
            <v>?</v>
          </cell>
          <cell r="S1583">
            <v>1042</v>
          </cell>
          <cell r="W1583" t="str">
            <v>No</v>
          </cell>
          <cell r="X1583" t="str">
            <v>No</v>
          </cell>
          <cell r="Y1583" t="str">
            <v>No</v>
          </cell>
          <cell r="AA1583" t="str">
            <v>?</v>
          </cell>
          <cell r="AC1583">
            <v>4.76</v>
          </cell>
          <cell r="AD1583">
            <v>218.91</v>
          </cell>
          <cell r="AE1583">
            <v>1.9124388902310501</v>
          </cell>
          <cell r="AF1583">
            <v>2.0599244720000001</v>
          </cell>
        </row>
        <row r="1584">
          <cell r="C1584" t="str">
            <v>Tajikistan</v>
          </cell>
          <cell r="D1584" t="str">
            <v>Babilon-T [Tajikistan]</v>
          </cell>
          <cell r="E1584" t="str">
            <v>WiMAX</v>
          </cell>
          <cell r="F1584" t="str">
            <v>Prestige</v>
          </cell>
          <cell r="H1584">
            <v>512</v>
          </cell>
          <cell r="I1584" t="str">
            <v>Kbps</v>
          </cell>
          <cell r="J1584">
            <v>0.51200000000000001</v>
          </cell>
          <cell r="K1584">
            <v>512</v>
          </cell>
          <cell r="L1584" t="str">
            <v>Kbps</v>
          </cell>
          <cell r="M1584" t="str">
            <v>Unlimited</v>
          </cell>
          <cell r="P1584" t="str">
            <v>TJS</v>
          </cell>
          <cell r="Q1584">
            <v>0</v>
          </cell>
          <cell r="R1584" t="str">
            <v>?</v>
          </cell>
          <cell r="S1584">
            <v>2036</v>
          </cell>
          <cell r="W1584" t="str">
            <v>No</v>
          </cell>
          <cell r="X1584" t="str">
            <v>No</v>
          </cell>
          <cell r="Y1584" t="str">
            <v>No</v>
          </cell>
          <cell r="AA1584" t="str">
            <v>?</v>
          </cell>
          <cell r="AC1584">
            <v>4.76</v>
          </cell>
          <cell r="AD1584">
            <v>427.73</v>
          </cell>
          <cell r="AE1584">
            <v>1.9124388902310501</v>
          </cell>
          <cell r="AF1584">
            <v>2.0599244720000001</v>
          </cell>
        </row>
        <row r="1585">
          <cell r="C1585" t="str">
            <v>Tajikistan</v>
          </cell>
          <cell r="D1585" t="str">
            <v>Babilon-T [Tajikistan]</v>
          </cell>
          <cell r="E1585" t="str">
            <v>WiMAX</v>
          </cell>
          <cell r="F1585" t="str">
            <v>Prestige</v>
          </cell>
          <cell r="H1585">
            <v>1024</v>
          </cell>
          <cell r="I1585" t="str">
            <v>Kbps</v>
          </cell>
          <cell r="J1585">
            <v>1.024</v>
          </cell>
          <cell r="K1585">
            <v>1024</v>
          </cell>
          <cell r="L1585" t="str">
            <v>Kbps</v>
          </cell>
          <cell r="M1585" t="str">
            <v>Unlimited</v>
          </cell>
          <cell r="P1585" t="str">
            <v>TJS</v>
          </cell>
          <cell r="Q1585">
            <v>0</v>
          </cell>
          <cell r="R1585" t="str">
            <v>?</v>
          </cell>
          <cell r="S1585">
            <v>4032</v>
          </cell>
          <cell r="W1585" t="str">
            <v>No</v>
          </cell>
          <cell r="X1585" t="str">
            <v>No</v>
          </cell>
          <cell r="Y1585" t="str">
            <v>No</v>
          </cell>
          <cell r="AA1585" t="str">
            <v>?</v>
          </cell>
          <cell r="AC1585">
            <v>4.76</v>
          </cell>
          <cell r="AD1585">
            <v>847.06</v>
          </cell>
          <cell r="AE1585">
            <v>1.9124388902310501</v>
          </cell>
          <cell r="AF1585">
            <v>2.0599244720000001</v>
          </cell>
        </row>
        <row r="1586">
          <cell r="C1586" t="str">
            <v>Tajikistan</v>
          </cell>
          <cell r="D1586" t="str">
            <v>Babilon-T [Tajikistan]</v>
          </cell>
          <cell r="E1586" t="str">
            <v>WiMAX</v>
          </cell>
          <cell r="F1586" t="str">
            <v>CyberSurf</v>
          </cell>
          <cell r="H1586">
            <v>512</v>
          </cell>
          <cell r="I1586" t="str">
            <v>Kbps</v>
          </cell>
          <cell r="J1586">
            <v>0.51200000000000001</v>
          </cell>
          <cell r="K1586">
            <v>512</v>
          </cell>
          <cell r="L1586" t="str">
            <v>Kbps</v>
          </cell>
          <cell r="M1586">
            <v>512</v>
          </cell>
          <cell r="N1586" t="str">
            <v>MB</v>
          </cell>
          <cell r="O1586">
            <v>0.51</v>
          </cell>
          <cell r="P1586" t="str">
            <v>TJS</v>
          </cell>
          <cell r="Q1586">
            <v>0</v>
          </cell>
          <cell r="R1586" t="str">
            <v>?</v>
          </cell>
          <cell r="S1586">
            <v>125</v>
          </cell>
          <cell r="W1586" t="str">
            <v>No</v>
          </cell>
          <cell r="X1586" t="str">
            <v>No</v>
          </cell>
          <cell r="Y1586" t="str">
            <v>No</v>
          </cell>
          <cell r="AA1586" t="str">
            <v>?</v>
          </cell>
          <cell r="AC1586">
            <v>4.76</v>
          </cell>
          <cell r="AD1586">
            <v>26.26</v>
          </cell>
          <cell r="AE1586">
            <v>1.9124388902310501</v>
          </cell>
          <cell r="AF1586">
            <v>2.0599244720000001</v>
          </cell>
        </row>
        <row r="1587">
          <cell r="C1587" t="str">
            <v>Tajikistan</v>
          </cell>
          <cell r="D1587" t="str">
            <v>Babilon-T [Tajikistan]</v>
          </cell>
          <cell r="E1587" t="str">
            <v>WiMAX</v>
          </cell>
          <cell r="F1587" t="str">
            <v>CyberJunior</v>
          </cell>
          <cell r="H1587">
            <v>1024</v>
          </cell>
          <cell r="I1587" t="str">
            <v>Kbps</v>
          </cell>
          <cell r="J1587">
            <v>1.024</v>
          </cell>
          <cell r="K1587">
            <v>1024</v>
          </cell>
          <cell r="L1587" t="str">
            <v>Kbps</v>
          </cell>
          <cell r="M1587">
            <v>3</v>
          </cell>
          <cell r="N1587" t="str">
            <v>GB</v>
          </cell>
          <cell r="O1587">
            <v>3</v>
          </cell>
          <cell r="P1587" t="str">
            <v>TJS</v>
          </cell>
          <cell r="Q1587">
            <v>0</v>
          </cell>
          <cell r="R1587" t="str">
            <v>?</v>
          </cell>
          <cell r="S1587">
            <v>250</v>
          </cell>
          <cell r="W1587" t="str">
            <v>No</v>
          </cell>
          <cell r="X1587" t="str">
            <v>No</v>
          </cell>
          <cell r="Y1587" t="str">
            <v>No</v>
          </cell>
          <cell r="AA1587" t="str">
            <v>?</v>
          </cell>
          <cell r="AC1587">
            <v>4.76</v>
          </cell>
          <cell r="AD1587">
            <v>52.52</v>
          </cell>
          <cell r="AE1587">
            <v>1.9124388902310501</v>
          </cell>
          <cell r="AF1587">
            <v>2.0599244720000001</v>
          </cell>
        </row>
        <row r="1588">
          <cell r="C1588" t="str">
            <v>Tajikistan</v>
          </cell>
          <cell r="D1588" t="str">
            <v>Babilon-T [Tajikistan]</v>
          </cell>
          <cell r="E1588" t="str">
            <v>WiMAX</v>
          </cell>
          <cell r="F1588" t="str">
            <v>CyberZone</v>
          </cell>
          <cell r="H1588">
            <v>1536</v>
          </cell>
          <cell r="I1588" t="str">
            <v>Kbps</v>
          </cell>
          <cell r="J1588">
            <v>1.536</v>
          </cell>
          <cell r="K1588">
            <v>1536</v>
          </cell>
          <cell r="L1588" t="str">
            <v>Kbps</v>
          </cell>
          <cell r="M1588">
            <v>6</v>
          </cell>
          <cell r="N1588" t="str">
            <v>GB</v>
          </cell>
          <cell r="O1588">
            <v>6</v>
          </cell>
          <cell r="P1588" t="str">
            <v>TJS</v>
          </cell>
          <cell r="Q1588">
            <v>0</v>
          </cell>
          <cell r="R1588" t="str">
            <v>?</v>
          </cell>
          <cell r="S1588">
            <v>350</v>
          </cell>
          <cell r="W1588" t="str">
            <v>No</v>
          </cell>
          <cell r="X1588" t="str">
            <v>No</v>
          </cell>
          <cell r="Y1588" t="str">
            <v>No</v>
          </cell>
          <cell r="AA1588" t="str">
            <v>?</v>
          </cell>
          <cell r="AC1588">
            <v>4.76</v>
          </cell>
          <cell r="AD1588">
            <v>73.53</v>
          </cell>
          <cell r="AE1588">
            <v>1.9124388902310501</v>
          </cell>
          <cell r="AF1588">
            <v>2.0599244720000001</v>
          </cell>
        </row>
        <row r="1589">
          <cell r="C1589" t="str">
            <v>Tajikistan</v>
          </cell>
          <cell r="D1589" t="str">
            <v>Babilon-T [Tajikistan]</v>
          </cell>
          <cell r="E1589" t="str">
            <v>WiMAX</v>
          </cell>
          <cell r="F1589" t="str">
            <v>CyberZone</v>
          </cell>
          <cell r="H1589">
            <v>2048</v>
          </cell>
          <cell r="I1589" t="str">
            <v>Kbps</v>
          </cell>
          <cell r="J1589">
            <v>2.048</v>
          </cell>
          <cell r="K1589">
            <v>2048</v>
          </cell>
          <cell r="L1589" t="str">
            <v>Kbps</v>
          </cell>
          <cell r="M1589">
            <v>9</v>
          </cell>
          <cell r="N1589" t="str">
            <v>GB</v>
          </cell>
          <cell r="O1589">
            <v>9</v>
          </cell>
          <cell r="P1589" t="str">
            <v>TJS</v>
          </cell>
          <cell r="Q1589">
            <v>0</v>
          </cell>
          <cell r="R1589" t="str">
            <v>?</v>
          </cell>
          <cell r="S1589">
            <v>600</v>
          </cell>
          <cell r="W1589" t="str">
            <v>No</v>
          </cell>
          <cell r="X1589" t="str">
            <v>No</v>
          </cell>
          <cell r="Y1589" t="str">
            <v>No</v>
          </cell>
          <cell r="AA1589" t="str">
            <v>?</v>
          </cell>
          <cell r="AC1589">
            <v>4.76</v>
          </cell>
          <cell r="AD1589">
            <v>126.05</v>
          </cell>
          <cell r="AE1589">
            <v>1.9124388902310501</v>
          </cell>
          <cell r="AF1589">
            <v>2.0599244720000001</v>
          </cell>
        </row>
        <row r="1590">
          <cell r="C1590" t="str">
            <v>Tajikistan</v>
          </cell>
          <cell r="D1590" t="str">
            <v>Babilon-T [Tajikistan]</v>
          </cell>
          <cell r="E1590" t="str">
            <v>WiMAX</v>
          </cell>
          <cell r="F1590" t="str">
            <v>CyberZone</v>
          </cell>
          <cell r="H1590">
            <v>4096</v>
          </cell>
          <cell r="I1590" t="str">
            <v>Kbps</v>
          </cell>
          <cell r="J1590">
            <v>4.0960000000000001</v>
          </cell>
          <cell r="K1590">
            <v>4096</v>
          </cell>
          <cell r="L1590" t="str">
            <v>Kbps</v>
          </cell>
          <cell r="M1590">
            <v>12</v>
          </cell>
          <cell r="N1590" t="str">
            <v>GB</v>
          </cell>
          <cell r="O1590">
            <v>12</v>
          </cell>
          <cell r="P1590" t="str">
            <v>TJS</v>
          </cell>
          <cell r="Q1590">
            <v>0</v>
          </cell>
          <cell r="R1590" t="str">
            <v>?</v>
          </cell>
          <cell r="S1590">
            <v>1000</v>
          </cell>
          <cell r="W1590" t="str">
            <v>No</v>
          </cell>
          <cell r="X1590" t="str">
            <v>No</v>
          </cell>
          <cell r="Y1590" t="str">
            <v>No</v>
          </cell>
          <cell r="AA1590" t="str">
            <v>?</v>
          </cell>
          <cell r="AC1590">
            <v>4.76</v>
          </cell>
          <cell r="AD1590">
            <v>210.08</v>
          </cell>
          <cell r="AE1590">
            <v>1.9124388902310501</v>
          </cell>
          <cell r="AF1590">
            <v>2.0599244720000001</v>
          </cell>
        </row>
        <row r="1591">
          <cell r="C1591" t="str">
            <v>Tajikistan</v>
          </cell>
          <cell r="D1591" t="str">
            <v>Eastera [Tajikistan]</v>
          </cell>
          <cell r="E1591" t="str">
            <v>ADSL</v>
          </cell>
          <cell r="F1591" t="str">
            <v>Surfer</v>
          </cell>
          <cell r="H1591">
            <v>128</v>
          </cell>
          <cell r="I1591" t="str">
            <v>Kbps</v>
          </cell>
          <cell r="J1591">
            <v>0.128</v>
          </cell>
          <cell r="K1591">
            <v>128</v>
          </cell>
          <cell r="L1591" t="str">
            <v>Kbps</v>
          </cell>
          <cell r="P1591" t="str">
            <v>TJS</v>
          </cell>
          <cell r="Q1591">
            <v>125</v>
          </cell>
          <cell r="R1591">
            <v>150</v>
          </cell>
          <cell r="S1591">
            <v>123</v>
          </cell>
          <cell r="W1591" t="str">
            <v>?</v>
          </cell>
          <cell r="X1591" t="str">
            <v>No</v>
          </cell>
          <cell r="Y1591" t="str">
            <v>No</v>
          </cell>
          <cell r="AA1591" t="str">
            <v>Yes</v>
          </cell>
          <cell r="AB1591">
            <v>0.21</v>
          </cell>
          <cell r="AC1591">
            <v>4.76</v>
          </cell>
          <cell r="AD1591">
            <v>25.84</v>
          </cell>
          <cell r="AE1591">
            <v>1.9124388902310501</v>
          </cell>
          <cell r="AF1591">
            <v>2.0599244720000001</v>
          </cell>
        </row>
        <row r="1592">
          <cell r="C1592" t="str">
            <v>Tajikistan</v>
          </cell>
          <cell r="D1592" t="str">
            <v>Eastera [Tajikistan]</v>
          </cell>
          <cell r="E1592" t="str">
            <v>ADSL</v>
          </cell>
          <cell r="F1592" t="str">
            <v>Surfer</v>
          </cell>
          <cell r="H1592">
            <v>192</v>
          </cell>
          <cell r="I1592" t="str">
            <v>Kbps</v>
          </cell>
          <cell r="J1592">
            <v>0.192</v>
          </cell>
          <cell r="K1592">
            <v>192</v>
          </cell>
          <cell r="L1592" t="str">
            <v>Kbps</v>
          </cell>
          <cell r="P1592" t="str">
            <v>TJS</v>
          </cell>
          <cell r="Q1592">
            <v>125</v>
          </cell>
          <cell r="R1592">
            <v>150</v>
          </cell>
          <cell r="S1592">
            <v>148</v>
          </cell>
          <cell r="W1592" t="str">
            <v>?</v>
          </cell>
          <cell r="X1592" t="str">
            <v>No</v>
          </cell>
          <cell r="Y1592" t="str">
            <v>No</v>
          </cell>
          <cell r="AA1592" t="str">
            <v>Yes</v>
          </cell>
          <cell r="AB1592">
            <v>0.21</v>
          </cell>
          <cell r="AC1592">
            <v>4.76</v>
          </cell>
          <cell r="AD1592">
            <v>31.09</v>
          </cell>
          <cell r="AE1592">
            <v>1.9124388902310501</v>
          </cell>
          <cell r="AF1592">
            <v>2.0599244720000001</v>
          </cell>
        </row>
        <row r="1593">
          <cell r="C1593" t="str">
            <v>Tajikistan</v>
          </cell>
          <cell r="D1593" t="str">
            <v>Eastera [Tajikistan]</v>
          </cell>
          <cell r="E1593" t="str">
            <v>ADSL</v>
          </cell>
          <cell r="F1593" t="str">
            <v>Surfer</v>
          </cell>
          <cell r="H1593">
            <v>256</v>
          </cell>
          <cell r="I1593" t="str">
            <v>Kbps</v>
          </cell>
          <cell r="J1593">
            <v>0.25600000000000001</v>
          </cell>
          <cell r="K1593">
            <v>256</v>
          </cell>
          <cell r="L1593" t="str">
            <v>Kbps</v>
          </cell>
          <cell r="P1593" t="str">
            <v>TJS</v>
          </cell>
          <cell r="Q1593">
            <v>125</v>
          </cell>
          <cell r="R1593">
            <v>150</v>
          </cell>
          <cell r="S1593">
            <v>173</v>
          </cell>
          <cell r="W1593" t="str">
            <v>?</v>
          </cell>
          <cell r="X1593" t="str">
            <v>No</v>
          </cell>
          <cell r="Y1593" t="str">
            <v>No</v>
          </cell>
          <cell r="AA1593" t="str">
            <v>Yes</v>
          </cell>
          <cell r="AB1593">
            <v>0.21</v>
          </cell>
          <cell r="AC1593">
            <v>4.76</v>
          </cell>
          <cell r="AD1593">
            <v>36.340000000000003</v>
          </cell>
          <cell r="AE1593">
            <v>1.9124388902310501</v>
          </cell>
          <cell r="AF1593">
            <v>2.0599244720000001</v>
          </cell>
        </row>
        <row r="1594">
          <cell r="C1594" t="str">
            <v>Tajikistan</v>
          </cell>
          <cell r="D1594" t="str">
            <v>Eastera [Tajikistan]</v>
          </cell>
          <cell r="E1594" t="str">
            <v>ADSL</v>
          </cell>
          <cell r="F1594" t="str">
            <v>Surfer</v>
          </cell>
          <cell r="H1594">
            <v>512</v>
          </cell>
          <cell r="I1594" t="str">
            <v>Kbps</v>
          </cell>
          <cell r="J1594">
            <v>0.51200000000000001</v>
          </cell>
          <cell r="K1594">
            <v>512</v>
          </cell>
          <cell r="L1594" t="str">
            <v>Kbps</v>
          </cell>
          <cell r="P1594" t="str">
            <v>TJS</v>
          </cell>
          <cell r="Q1594">
            <v>125</v>
          </cell>
          <cell r="R1594">
            <v>150</v>
          </cell>
          <cell r="S1594">
            <v>198</v>
          </cell>
          <cell r="W1594" t="str">
            <v>?</v>
          </cell>
          <cell r="X1594" t="str">
            <v>No</v>
          </cell>
          <cell r="Y1594" t="str">
            <v>No</v>
          </cell>
          <cell r="AA1594" t="str">
            <v>Yes</v>
          </cell>
          <cell r="AB1594">
            <v>0.21</v>
          </cell>
          <cell r="AC1594">
            <v>4.76</v>
          </cell>
          <cell r="AD1594">
            <v>41.6</v>
          </cell>
          <cell r="AE1594">
            <v>1.9124388902310501</v>
          </cell>
          <cell r="AF1594">
            <v>2.0599244720000001</v>
          </cell>
        </row>
        <row r="1595">
          <cell r="C1595" t="str">
            <v>Tanzania</v>
          </cell>
          <cell r="D1595" t="str">
            <v>Simply WIreless [Tanzania]</v>
          </cell>
          <cell r="E1595" t="str">
            <v>WiMAX</v>
          </cell>
          <cell r="F1595" t="str">
            <v>64k</v>
          </cell>
          <cell r="G1595" t="str">
            <v>Up to</v>
          </cell>
          <cell r="H1595">
            <v>64</v>
          </cell>
          <cell r="I1595" t="str">
            <v>Kbps</v>
          </cell>
          <cell r="J1595">
            <v>6.4000000000000001E-2</v>
          </cell>
          <cell r="P1595" t="str">
            <v>USD</v>
          </cell>
          <cell r="Q1595" t="str">
            <v>?</v>
          </cell>
          <cell r="R1595" t="str">
            <v>?</v>
          </cell>
          <cell r="S1595">
            <v>50</v>
          </cell>
          <cell r="V1595">
            <v>3</v>
          </cell>
          <cell r="W1595" t="str">
            <v>No</v>
          </cell>
          <cell r="X1595" t="str">
            <v>No</v>
          </cell>
          <cell r="Y1595" t="str">
            <v>No</v>
          </cell>
          <cell r="AA1595" t="str">
            <v>Yes</v>
          </cell>
          <cell r="AB1595">
            <v>0.18</v>
          </cell>
          <cell r="AC1595">
            <v>1</v>
          </cell>
          <cell r="AD1595">
            <v>50</v>
          </cell>
          <cell r="AE1595">
            <v>572.40858618955895</v>
          </cell>
          <cell r="AF1595">
            <v>0.38100626300000001</v>
          </cell>
        </row>
        <row r="1596">
          <cell r="C1596" t="str">
            <v>Tanzania</v>
          </cell>
          <cell r="D1596" t="str">
            <v>Simply WIreless [Tanzania]</v>
          </cell>
          <cell r="E1596" t="str">
            <v>WiMAX</v>
          </cell>
          <cell r="F1596" t="str">
            <v>128k</v>
          </cell>
          <cell r="G1596" t="str">
            <v>Up to</v>
          </cell>
          <cell r="H1596">
            <v>128</v>
          </cell>
          <cell r="I1596" t="str">
            <v>Kbps</v>
          </cell>
          <cell r="J1596">
            <v>0.128</v>
          </cell>
          <cell r="P1596" t="str">
            <v>USD</v>
          </cell>
          <cell r="Q1596" t="str">
            <v>?</v>
          </cell>
          <cell r="R1596" t="str">
            <v>?</v>
          </cell>
          <cell r="S1596">
            <v>83.33</v>
          </cell>
          <cell r="V1596">
            <v>3</v>
          </cell>
          <cell r="W1596" t="str">
            <v>No</v>
          </cell>
          <cell r="X1596" t="str">
            <v>No</v>
          </cell>
          <cell r="Y1596" t="str">
            <v>No</v>
          </cell>
          <cell r="AA1596" t="str">
            <v>Yes</v>
          </cell>
          <cell r="AB1596">
            <v>0.18</v>
          </cell>
          <cell r="AC1596">
            <v>1</v>
          </cell>
          <cell r="AD1596">
            <v>83.33</v>
          </cell>
          <cell r="AE1596">
            <v>572.40858618955895</v>
          </cell>
          <cell r="AF1596">
            <v>0.38100626300000001</v>
          </cell>
        </row>
        <row r="1597">
          <cell r="C1597" t="str">
            <v>Tanzania</v>
          </cell>
          <cell r="D1597" t="str">
            <v>Simply WIreless [Tanzania]</v>
          </cell>
          <cell r="E1597" t="str">
            <v>WiMAX</v>
          </cell>
          <cell r="F1597" t="str">
            <v>256k</v>
          </cell>
          <cell r="G1597" t="str">
            <v>Up to</v>
          </cell>
          <cell r="H1597">
            <v>256</v>
          </cell>
          <cell r="I1597" t="str">
            <v>Kbps</v>
          </cell>
          <cell r="J1597">
            <v>0.25600000000000001</v>
          </cell>
          <cell r="P1597" t="str">
            <v>USD</v>
          </cell>
          <cell r="Q1597" t="str">
            <v>?</v>
          </cell>
          <cell r="R1597" t="str">
            <v>?</v>
          </cell>
          <cell r="S1597">
            <v>116.67</v>
          </cell>
          <cell r="V1597">
            <v>3</v>
          </cell>
          <cell r="W1597" t="str">
            <v>No</v>
          </cell>
          <cell r="X1597" t="str">
            <v>No</v>
          </cell>
          <cell r="Y1597" t="str">
            <v>No</v>
          </cell>
          <cell r="AA1597" t="str">
            <v>Yes</v>
          </cell>
          <cell r="AB1597">
            <v>0.18</v>
          </cell>
          <cell r="AC1597">
            <v>1</v>
          </cell>
          <cell r="AD1597">
            <v>116.67</v>
          </cell>
          <cell r="AE1597">
            <v>572.40858618955895</v>
          </cell>
          <cell r="AF1597">
            <v>0.38100626300000001</v>
          </cell>
        </row>
        <row r="1598">
          <cell r="C1598" t="str">
            <v>Tanzania</v>
          </cell>
          <cell r="D1598" t="str">
            <v>Simply WIreless [Tanzania]</v>
          </cell>
          <cell r="E1598" t="str">
            <v>WiMAX</v>
          </cell>
          <cell r="F1598" t="str">
            <v>64k</v>
          </cell>
          <cell r="G1598" t="str">
            <v>Up to</v>
          </cell>
          <cell r="H1598">
            <v>64</v>
          </cell>
          <cell r="I1598" t="str">
            <v>Kbps</v>
          </cell>
          <cell r="J1598">
            <v>6.4000000000000001E-2</v>
          </cell>
          <cell r="P1598" t="str">
            <v>USD</v>
          </cell>
          <cell r="Q1598" t="str">
            <v>?</v>
          </cell>
          <cell r="R1598" t="str">
            <v>?</v>
          </cell>
          <cell r="S1598">
            <v>41.67</v>
          </cell>
          <cell r="V1598">
            <v>12</v>
          </cell>
          <cell r="W1598" t="str">
            <v>No</v>
          </cell>
          <cell r="X1598" t="str">
            <v>No</v>
          </cell>
          <cell r="Y1598" t="str">
            <v>No</v>
          </cell>
          <cell r="AA1598" t="str">
            <v>Yes</v>
          </cell>
          <cell r="AB1598">
            <v>0.18</v>
          </cell>
          <cell r="AC1598">
            <v>1</v>
          </cell>
          <cell r="AD1598">
            <v>41.67</v>
          </cell>
          <cell r="AE1598">
            <v>572.40858618955895</v>
          </cell>
          <cell r="AF1598">
            <v>0.38100626300000001</v>
          </cell>
        </row>
        <row r="1599">
          <cell r="C1599" t="str">
            <v>Tanzania</v>
          </cell>
          <cell r="D1599" t="str">
            <v>Simply WIreless [Tanzania]</v>
          </cell>
          <cell r="E1599" t="str">
            <v>WiMAX</v>
          </cell>
          <cell r="F1599" t="str">
            <v>128k</v>
          </cell>
          <cell r="G1599" t="str">
            <v>Up to</v>
          </cell>
          <cell r="H1599">
            <v>128</v>
          </cell>
          <cell r="I1599" t="str">
            <v>Kbps</v>
          </cell>
          <cell r="J1599">
            <v>0.128</v>
          </cell>
          <cell r="P1599" t="str">
            <v>USD</v>
          </cell>
          <cell r="Q1599" t="str">
            <v>?</v>
          </cell>
          <cell r="R1599" t="str">
            <v>?</v>
          </cell>
          <cell r="S1599">
            <v>62.5</v>
          </cell>
          <cell r="V1599">
            <v>12</v>
          </cell>
          <cell r="W1599" t="str">
            <v>No</v>
          </cell>
          <cell r="X1599" t="str">
            <v>No</v>
          </cell>
          <cell r="Y1599" t="str">
            <v>No</v>
          </cell>
          <cell r="AA1599" t="str">
            <v>Yes</v>
          </cell>
          <cell r="AB1599">
            <v>0.18</v>
          </cell>
          <cell r="AC1599">
            <v>1</v>
          </cell>
          <cell r="AD1599">
            <v>62.5</v>
          </cell>
          <cell r="AE1599">
            <v>572.40858618955895</v>
          </cell>
          <cell r="AF1599">
            <v>0.38100626300000001</v>
          </cell>
        </row>
        <row r="1600">
          <cell r="C1600" t="str">
            <v>Tanzania</v>
          </cell>
          <cell r="D1600" t="str">
            <v>Simply WIreless [Tanzania]</v>
          </cell>
          <cell r="E1600" t="str">
            <v>WiMAX</v>
          </cell>
          <cell r="F1600" t="str">
            <v>256k</v>
          </cell>
          <cell r="G1600" t="str">
            <v>Up to</v>
          </cell>
          <cell r="H1600">
            <v>256</v>
          </cell>
          <cell r="I1600" t="str">
            <v>Kbps</v>
          </cell>
          <cell r="J1600">
            <v>0.25600000000000001</v>
          </cell>
          <cell r="P1600" t="str">
            <v>USD</v>
          </cell>
          <cell r="Q1600" t="str">
            <v>?</v>
          </cell>
          <cell r="R1600" t="str">
            <v>?</v>
          </cell>
          <cell r="S1600">
            <v>83.33</v>
          </cell>
          <cell r="V1600">
            <v>12</v>
          </cell>
          <cell r="W1600" t="str">
            <v>No</v>
          </cell>
          <cell r="X1600" t="str">
            <v>No</v>
          </cell>
          <cell r="Y1600" t="str">
            <v>No</v>
          </cell>
          <cell r="AA1600" t="str">
            <v>Yes</v>
          </cell>
          <cell r="AB1600">
            <v>0.18</v>
          </cell>
          <cell r="AC1600">
            <v>1</v>
          </cell>
          <cell r="AD1600">
            <v>83.33</v>
          </cell>
          <cell r="AE1600">
            <v>572.40858618955895</v>
          </cell>
          <cell r="AF1600">
            <v>0.38100626300000001</v>
          </cell>
        </row>
        <row r="1601">
          <cell r="C1601" t="str">
            <v>Tanzania</v>
          </cell>
          <cell r="D1601" t="str">
            <v>BOL [Tanzania]</v>
          </cell>
          <cell r="E1601" t="str">
            <v>CDMA</v>
          </cell>
          <cell r="F1601" t="str">
            <v>Modem</v>
          </cell>
          <cell r="G1601" t="str">
            <v>Up to</v>
          </cell>
          <cell r="H1601">
            <v>128</v>
          </cell>
          <cell r="I1601" t="str">
            <v>Kbps</v>
          </cell>
          <cell r="J1601">
            <v>0.128</v>
          </cell>
          <cell r="P1601" t="str">
            <v>USD</v>
          </cell>
          <cell r="Q1601">
            <v>250</v>
          </cell>
          <cell r="R1601" t="str">
            <v>?</v>
          </cell>
          <cell r="S1601">
            <v>32</v>
          </cell>
          <cell r="W1601" t="str">
            <v>No</v>
          </cell>
          <cell r="X1601" t="str">
            <v>No</v>
          </cell>
          <cell r="Y1601" t="str">
            <v>No</v>
          </cell>
          <cell r="AA1601" t="str">
            <v>No</v>
          </cell>
          <cell r="AB1601">
            <v>0.18</v>
          </cell>
          <cell r="AC1601">
            <v>1</v>
          </cell>
          <cell r="AD1601">
            <v>32</v>
          </cell>
          <cell r="AE1601">
            <v>572.40858618955895</v>
          </cell>
          <cell r="AF1601">
            <v>0.38100626300000001</v>
          </cell>
        </row>
        <row r="1602">
          <cell r="C1602" t="str">
            <v>Tanzania</v>
          </cell>
          <cell r="D1602" t="str">
            <v>BOL [Tanzania]</v>
          </cell>
          <cell r="E1602" t="str">
            <v>CDMA</v>
          </cell>
          <cell r="F1602" t="str">
            <v>P2P</v>
          </cell>
          <cell r="H1602">
            <v>128</v>
          </cell>
          <cell r="I1602" t="str">
            <v>Kbps</v>
          </cell>
          <cell r="J1602">
            <v>0.128</v>
          </cell>
          <cell r="P1602" t="str">
            <v>USD</v>
          </cell>
          <cell r="Q1602">
            <v>0</v>
          </cell>
          <cell r="R1602" t="str">
            <v>?</v>
          </cell>
          <cell r="S1602">
            <v>190</v>
          </cell>
          <cell r="W1602" t="str">
            <v>No</v>
          </cell>
          <cell r="X1602" t="str">
            <v>No</v>
          </cell>
          <cell r="Y1602" t="str">
            <v>No</v>
          </cell>
          <cell r="AA1602" t="str">
            <v>No</v>
          </cell>
          <cell r="AB1602">
            <v>0.18</v>
          </cell>
          <cell r="AC1602">
            <v>1</v>
          </cell>
          <cell r="AD1602">
            <v>190</v>
          </cell>
          <cell r="AE1602">
            <v>572.40858618955895</v>
          </cell>
          <cell r="AF1602">
            <v>0.38100626300000001</v>
          </cell>
        </row>
        <row r="1603">
          <cell r="C1603" t="str">
            <v>Tanzania</v>
          </cell>
          <cell r="D1603" t="str">
            <v>BOL [Tanzania]</v>
          </cell>
          <cell r="E1603" t="str">
            <v>CDMA</v>
          </cell>
          <cell r="F1603" t="str">
            <v>P2P</v>
          </cell>
          <cell r="H1603">
            <v>256</v>
          </cell>
          <cell r="I1603" t="str">
            <v>Kbps</v>
          </cell>
          <cell r="J1603">
            <v>0.25600000000000001</v>
          </cell>
          <cell r="P1603" t="str">
            <v>USD</v>
          </cell>
          <cell r="Q1603">
            <v>0</v>
          </cell>
          <cell r="R1603" t="str">
            <v>?</v>
          </cell>
          <cell r="S1603">
            <v>340</v>
          </cell>
          <cell r="W1603" t="str">
            <v>No</v>
          </cell>
          <cell r="X1603" t="str">
            <v>No</v>
          </cell>
          <cell r="Y1603" t="str">
            <v>No</v>
          </cell>
          <cell r="AA1603" t="str">
            <v>No</v>
          </cell>
          <cell r="AB1603">
            <v>0.18</v>
          </cell>
          <cell r="AC1603">
            <v>1</v>
          </cell>
          <cell r="AD1603">
            <v>340</v>
          </cell>
          <cell r="AE1603">
            <v>572.40858618955895</v>
          </cell>
          <cell r="AF1603">
            <v>0.38100626300000001</v>
          </cell>
        </row>
        <row r="1604">
          <cell r="C1604" t="str">
            <v>Tanzania</v>
          </cell>
          <cell r="D1604" t="str">
            <v>BOL [Tanzania]</v>
          </cell>
          <cell r="E1604" t="str">
            <v>CDMA</v>
          </cell>
          <cell r="F1604" t="str">
            <v>P2P</v>
          </cell>
          <cell r="H1604">
            <v>512</v>
          </cell>
          <cell r="I1604" t="str">
            <v>Kbps</v>
          </cell>
          <cell r="J1604">
            <v>0.51200000000000001</v>
          </cell>
          <cell r="P1604" t="str">
            <v>USD</v>
          </cell>
          <cell r="Q1604">
            <v>0</v>
          </cell>
          <cell r="R1604" t="str">
            <v>?</v>
          </cell>
          <cell r="S1604">
            <v>600</v>
          </cell>
          <cell r="W1604" t="str">
            <v>No</v>
          </cell>
          <cell r="X1604" t="str">
            <v>No</v>
          </cell>
          <cell r="Y1604" t="str">
            <v>No</v>
          </cell>
          <cell r="AA1604" t="str">
            <v>No</v>
          </cell>
          <cell r="AB1604">
            <v>0.18</v>
          </cell>
          <cell r="AC1604">
            <v>1</v>
          </cell>
          <cell r="AD1604">
            <v>600</v>
          </cell>
          <cell r="AE1604">
            <v>572.40858618955895</v>
          </cell>
          <cell r="AF1604">
            <v>0.38100626300000001</v>
          </cell>
        </row>
        <row r="1605">
          <cell r="C1605" t="str">
            <v>Tanzania</v>
          </cell>
          <cell r="D1605" t="str">
            <v>BOL [Tanzania]</v>
          </cell>
          <cell r="E1605" t="str">
            <v>CDMA</v>
          </cell>
          <cell r="F1605" t="str">
            <v>P2P</v>
          </cell>
          <cell r="H1605">
            <v>1</v>
          </cell>
          <cell r="I1605" t="str">
            <v>Mbps</v>
          </cell>
          <cell r="J1605">
            <v>1</v>
          </cell>
          <cell r="P1605" t="str">
            <v>USD</v>
          </cell>
          <cell r="Q1605">
            <v>0</v>
          </cell>
          <cell r="R1605" t="str">
            <v>?</v>
          </cell>
          <cell r="S1605">
            <v>900</v>
          </cell>
          <cell r="W1605" t="str">
            <v>No</v>
          </cell>
          <cell r="X1605" t="str">
            <v>No</v>
          </cell>
          <cell r="Y1605" t="str">
            <v>No</v>
          </cell>
          <cell r="AA1605" t="str">
            <v>No</v>
          </cell>
          <cell r="AB1605">
            <v>0.18</v>
          </cell>
          <cell r="AC1605">
            <v>1</v>
          </cell>
          <cell r="AD1605">
            <v>900</v>
          </cell>
          <cell r="AE1605">
            <v>572.40858618955895</v>
          </cell>
          <cell r="AF1605">
            <v>0.38100626300000001</v>
          </cell>
        </row>
        <row r="1606">
          <cell r="C1606" t="str">
            <v>Tanzania</v>
          </cell>
          <cell r="D1606" t="str">
            <v>BOL [Tanzania]</v>
          </cell>
          <cell r="E1606" t="str">
            <v>CDMA</v>
          </cell>
          <cell r="F1606" t="str">
            <v>P2P</v>
          </cell>
          <cell r="H1606">
            <v>2</v>
          </cell>
          <cell r="I1606" t="str">
            <v>Mbps</v>
          </cell>
          <cell r="J1606">
            <v>2</v>
          </cell>
          <cell r="P1606" t="str">
            <v>USD</v>
          </cell>
          <cell r="Q1606">
            <v>0</v>
          </cell>
          <cell r="R1606" t="str">
            <v>?</v>
          </cell>
          <cell r="S1606">
            <v>1600</v>
          </cell>
          <cell r="W1606" t="str">
            <v>No</v>
          </cell>
          <cell r="X1606" t="str">
            <v>No</v>
          </cell>
          <cell r="Y1606" t="str">
            <v>No</v>
          </cell>
          <cell r="AA1606" t="str">
            <v>No</v>
          </cell>
          <cell r="AB1606">
            <v>0.18</v>
          </cell>
          <cell r="AC1606">
            <v>1</v>
          </cell>
          <cell r="AD1606">
            <v>1600</v>
          </cell>
          <cell r="AE1606">
            <v>572.40858618955895</v>
          </cell>
          <cell r="AF1606">
            <v>0.38100626300000001</v>
          </cell>
        </row>
        <row r="1607">
          <cell r="C1607" t="str">
            <v>Tanzania</v>
          </cell>
          <cell r="D1607" t="str">
            <v>TTCL [Tanzania]</v>
          </cell>
          <cell r="E1607" t="str">
            <v>ADSL</v>
          </cell>
          <cell r="F1607" t="str">
            <v>Nduki Bronze</v>
          </cell>
          <cell r="H1607">
            <v>256</v>
          </cell>
          <cell r="I1607" t="str">
            <v>Kbps</v>
          </cell>
          <cell r="J1607">
            <v>0.25600000000000001</v>
          </cell>
          <cell r="P1607" t="str">
            <v>TZS</v>
          </cell>
          <cell r="Q1607" t="str">
            <v>?</v>
          </cell>
          <cell r="R1607" t="str">
            <v>?</v>
          </cell>
          <cell r="S1607">
            <v>30000</v>
          </cell>
          <cell r="W1607" t="str">
            <v>Yes</v>
          </cell>
          <cell r="X1607" t="str">
            <v>No</v>
          </cell>
          <cell r="Y1607" t="str">
            <v>No</v>
          </cell>
          <cell r="AA1607" t="str">
            <v>Yes</v>
          </cell>
          <cell r="AB1607">
            <v>0.18</v>
          </cell>
          <cell r="AC1607">
            <v>1606</v>
          </cell>
          <cell r="AD1607">
            <v>18.68</v>
          </cell>
          <cell r="AE1607">
            <v>572.40858618955895</v>
          </cell>
          <cell r="AF1607">
            <v>611.89605879999999</v>
          </cell>
        </row>
        <row r="1608">
          <cell r="C1608" t="str">
            <v>Tanzania</v>
          </cell>
          <cell r="D1608" t="str">
            <v>TTCL [Tanzania]</v>
          </cell>
          <cell r="E1608" t="str">
            <v>ADSL</v>
          </cell>
          <cell r="F1608" t="str">
            <v>Nduki Silver</v>
          </cell>
          <cell r="H1608">
            <v>512</v>
          </cell>
          <cell r="I1608" t="str">
            <v>Kbps</v>
          </cell>
          <cell r="J1608">
            <v>0.51200000000000001</v>
          </cell>
          <cell r="P1608" t="str">
            <v>TZS</v>
          </cell>
          <cell r="Q1608" t="str">
            <v>?</v>
          </cell>
          <cell r="R1608" t="str">
            <v>?</v>
          </cell>
          <cell r="S1608">
            <v>60000</v>
          </cell>
          <cell r="W1608" t="str">
            <v>Yes</v>
          </cell>
          <cell r="X1608" t="str">
            <v>No</v>
          </cell>
          <cell r="Y1608" t="str">
            <v>No</v>
          </cell>
          <cell r="AA1608" t="str">
            <v>Yes</v>
          </cell>
          <cell r="AB1608">
            <v>0.18</v>
          </cell>
          <cell r="AC1608">
            <v>1606</v>
          </cell>
          <cell r="AD1608">
            <v>37.36</v>
          </cell>
          <cell r="AE1608">
            <v>572.40858618955895</v>
          </cell>
          <cell r="AF1608">
            <v>611.89605879999999</v>
          </cell>
        </row>
        <row r="1609">
          <cell r="C1609" t="str">
            <v>Tanzania</v>
          </cell>
          <cell r="D1609" t="str">
            <v>TTCL [Tanzania]</v>
          </cell>
          <cell r="E1609" t="str">
            <v>ADSL</v>
          </cell>
          <cell r="F1609" t="str">
            <v>Nduki Gold</v>
          </cell>
          <cell r="H1609">
            <v>1</v>
          </cell>
          <cell r="I1609" t="str">
            <v>Mbps</v>
          </cell>
          <cell r="J1609">
            <v>1</v>
          </cell>
          <cell r="P1609" t="str">
            <v>TZS</v>
          </cell>
          <cell r="Q1609" t="str">
            <v>?</v>
          </cell>
          <cell r="R1609" t="str">
            <v>?</v>
          </cell>
          <cell r="S1609">
            <v>100000</v>
          </cell>
          <cell r="W1609" t="str">
            <v>Yes</v>
          </cell>
          <cell r="X1609" t="str">
            <v>No</v>
          </cell>
          <cell r="Y1609" t="str">
            <v>No</v>
          </cell>
          <cell r="AA1609" t="str">
            <v>Yes</v>
          </cell>
          <cell r="AB1609">
            <v>0.18</v>
          </cell>
          <cell r="AC1609">
            <v>1606</v>
          </cell>
          <cell r="AD1609">
            <v>62.27</v>
          </cell>
          <cell r="AE1609">
            <v>572.40858618955895</v>
          </cell>
          <cell r="AF1609">
            <v>611.89605879999999</v>
          </cell>
        </row>
        <row r="1610">
          <cell r="C1610" t="str">
            <v>Tanzania</v>
          </cell>
          <cell r="D1610" t="str">
            <v>TTCL [Tanzania]</v>
          </cell>
          <cell r="E1610" t="str">
            <v>ADSL</v>
          </cell>
          <cell r="F1610" t="str">
            <v>Nduki Diamond</v>
          </cell>
          <cell r="H1610">
            <v>2</v>
          </cell>
          <cell r="I1610" t="str">
            <v>Mbps</v>
          </cell>
          <cell r="J1610">
            <v>2</v>
          </cell>
          <cell r="P1610" t="str">
            <v>TZS</v>
          </cell>
          <cell r="Q1610" t="str">
            <v>?</v>
          </cell>
          <cell r="R1610" t="str">
            <v>?</v>
          </cell>
          <cell r="S1610">
            <v>200000</v>
          </cell>
          <cell r="W1610" t="str">
            <v>Yes</v>
          </cell>
          <cell r="X1610" t="str">
            <v>No</v>
          </cell>
          <cell r="Y1610" t="str">
            <v>No</v>
          </cell>
          <cell r="AA1610" t="str">
            <v>Yes</v>
          </cell>
          <cell r="AB1610">
            <v>0.18</v>
          </cell>
          <cell r="AC1610">
            <v>1606</v>
          </cell>
          <cell r="AD1610">
            <v>124.53</v>
          </cell>
          <cell r="AE1610">
            <v>572.40858618955895</v>
          </cell>
          <cell r="AF1610">
            <v>611.89605879999999</v>
          </cell>
        </row>
        <row r="1611">
          <cell r="C1611" t="str">
            <v>Tanzania</v>
          </cell>
          <cell r="D1611" t="str">
            <v>TTCL [Tanzania]</v>
          </cell>
          <cell r="E1611" t="str">
            <v>EVDO</v>
          </cell>
          <cell r="F1611" t="str">
            <v>EVDO</v>
          </cell>
          <cell r="H1611">
            <v>3.1</v>
          </cell>
          <cell r="I1611" t="str">
            <v>Mbps</v>
          </cell>
          <cell r="J1611">
            <v>3.1</v>
          </cell>
          <cell r="M1611">
            <v>500</v>
          </cell>
          <cell r="N1611" t="str">
            <v>MB</v>
          </cell>
          <cell r="O1611">
            <v>0.5</v>
          </cell>
          <cell r="P1611" t="str">
            <v>TZS</v>
          </cell>
          <cell r="Q1611" t="str">
            <v>?</v>
          </cell>
          <cell r="R1611" t="str">
            <v>?</v>
          </cell>
          <cell r="S1611">
            <v>20000</v>
          </cell>
          <cell r="W1611" t="str">
            <v>No</v>
          </cell>
          <cell r="X1611" t="str">
            <v>No</v>
          </cell>
          <cell r="Y1611" t="str">
            <v>No</v>
          </cell>
          <cell r="AA1611" t="str">
            <v>Yes</v>
          </cell>
          <cell r="AB1611">
            <v>0.18</v>
          </cell>
          <cell r="AC1611">
            <v>1606</v>
          </cell>
          <cell r="AD1611">
            <v>12.45</v>
          </cell>
          <cell r="AE1611">
            <v>572.40858618955895</v>
          </cell>
          <cell r="AF1611">
            <v>611.89605879999999</v>
          </cell>
        </row>
        <row r="1612">
          <cell r="C1612" t="str">
            <v>Tanzania</v>
          </cell>
          <cell r="D1612" t="str">
            <v>TTCL [Tanzania]</v>
          </cell>
          <cell r="E1612" t="str">
            <v>EVDO</v>
          </cell>
          <cell r="F1612" t="str">
            <v>EVDO</v>
          </cell>
          <cell r="H1612">
            <v>3.1</v>
          </cell>
          <cell r="I1612" t="str">
            <v>Mbps</v>
          </cell>
          <cell r="J1612">
            <v>3.1</v>
          </cell>
          <cell r="M1612">
            <v>600</v>
          </cell>
          <cell r="N1612" t="str">
            <v>MB</v>
          </cell>
          <cell r="O1612">
            <v>0.6</v>
          </cell>
          <cell r="P1612" t="str">
            <v>TZS</v>
          </cell>
          <cell r="Q1612" t="str">
            <v>?</v>
          </cell>
          <cell r="R1612" t="str">
            <v>?</v>
          </cell>
          <cell r="S1612">
            <v>30000</v>
          </cell>
          <cell r="W1612" t="str">
            <v>No</v>
          </cell>
          <cell r="X1612" t="str">
            <v>No</v>
          </cell>
          <cell r="Y1612" t="str">
            <v>No</v>
          </cell>
          <cell r="AA1612" t="str">
            <v>Yes</v>
          </cell>
          <cell r="AB1612">
            <v>0.18</v>
          </cell>
          <cell r="AC1612">
            <v>1606</v>
          </cell>
          <cell r="AD1612">
            <v>18.68</v>
          </cell>
          <cell r="AE1612">
            <v>572.40858618955895</v>
          </cell>
          <cell r="AF1612">
            <v>611.89605879999999</v>
          </cell>
        </row>
        <row r="1613">
          <cell r="C1613" t="str">
            <v>Tanzania</v>
          </cell>
          <cell r="D1613" t="str">
            <v>TTCL [Tanzania]</v>
          </cell>
          <cell r="E1613" t="str">
            <v>EVDO</v>
          </cell>
          <cell r="F1613" t="str">
            <v>EVDO</v>
          </cell>
          <cell r="H1613">
            <v>3.1</v>
          </cell>
          <cell r="I1613" t="str">
            <v>Mbps</v>
          </cell>
          <cell r="J1613">
            <v>3.1</v>
          </cell>
          <cell r="M1613">
            <v>1</v>
          </cell>
          <cell r="N1613" t="str">
            <v>GB</v>
          </cell>
          <cell r="O1613">
            <v>1</v>
          </cell>
          <cell r="P1613" t="str">
            <v>TZS</v>
          </cell>
          <cell r="Q1613" t="str">
            <v>?</v>
          </cell>
          <cell r="R1613" t="str">
            <v>?</v>
          </cell>
          <cell r="S1613">
            <v>40000</v>
          </cell>
          <cell r="W1613" t="str">
            <v>No</v>
          </cell>
          <cell r="X1613" t="str">
            <v>No</v>
          </cell>
          <cell r="Y1613" t="str">
            <v>No</v>
          </cell>
          <cell r="AA1613" t="str">
            <v>Yes</v>
          </cell>
          <cell r="AB1613">
            <v>0.18</v>
          </cell>
          <cell r="AC1613">
            <v>1606</v>
          </cell>
          <cell r="AD1613">
            <v>24.91</v>
          </cell>
          <cell r="AE1613">
            <v>572.40858618955895</v>
          </cell>
          <cell r="AF1613">
            <v>611.89605879999999</v>
          </cell>
        </row>
        <row r="1614">
          <cell r="C1614" t="str">
            <v>Tanzania</v>
          </cell>
          <cell r="D1614" t="str">
            <v>TTCL [Tanzania]</v>
          </cell>
          <cell r="E1614" t="str">
            <v>EVDO</v>
          </cell>
          <cell r="F1614" t="str">
            <v>EVDO</v>
          </cell>
          <cell r="H1614">
            <v>3.1</v>
          </cell>
          <cell r="I1614" t="str">
            <v>Mbps</v>
          </cell>
          <cell r="J1614">
            <v>3.1</v>
          </cell>
          <cell r="M1614">
            <v>2</v>
          </cell>
          <cell r="N1614" t="str">
            <v>GB</v>
          </cell>
          <cell r="O1614">
            <v>2</v>
          </cell>
          <cell r="P1614" t="str">
            <v>TZS</v>
          </cell>
          <cell r="Q1614" t="str">
            <v>?</v>
          </cell>
          <cell r="R1614" t="str">
            <v>?</v>
          </cell>
          <cell r="S1614">
            <v>60000</v>
          </cell>
          <cell r="W1614" t="str">
            <v>No</v>
          </cell>
          <cell r="X1614" t="str">
            <v>No</v>
          </cell>
          <cell r="Y1614" t="str">
            <v>No</v>
          </cell>
          <cell r="AA1614" t="str">
            <v>Yes</v>
          </cell>
          <cell r="AB1614">
            <v>0.18</v>
          </cell>
          <cell r="AC1614">
            <v>1606</v>
          </cell>
          <cell r="AD1614">
            <v>37.36</v>
          </cell>
          <cell r="AE1614">
            <v>572.40858618955895</v>
          </cell>
          <cell r="AF1614">
            <v>611.89605879999999</v>
          </cell>
        </row>
        <row r="1615">
          <cell r="C1615" t="str">
            <v>Tanzania</v>
          </cell>
          <cell r="D1615" t="str">
            <v>TTCL [Tanzania]</v>
          </cell>
          <cell r="E1615" t="str">
            <v>EVDO</v>
          </cell>
          <cell r="F1615" t="str">
            <v>EVDO</v>
          </cell>
          <cell r="H1615">
            <v>3.1</v>
          </cell>
          <cell r="I1615" t="str">
            <v>Mbps</v>
          </cell>
          <cell r="J1615">
            <v>3.1</v>
          </cell>
          <cell r="M1615">
            <v>4</v>
          </cell>
          <cell r="N1615" t="str">
            <v>GB</v>
          </cell>
          <cell r="O1615">
            <v>4</v>
          </cell>
          <cell r="P1615" t="str">
            <v>TZS</v>
          </cell>
          <cell r="Q1615" t="str">
            <v>?</v>
          </cell>
          <cell r="R1615" t="str">
            <v>?</v>
          </cell>
          <cell r="S1615">
            <v>90000</v>
          </cell>
          <cell r="W1615" t="str">
            <v>No</v>
          </cell>
          <cell r="X1615" t="str">
            <v>No</v>
          </cell>
          <cell r="Y1615" t="str">
            <v>No</v>
          </cell>
          <cell r="AA1615" t="str">
            <v>Yes</v>
          </cell>
          <cell r="AB1615">
            <v>0.18</v>
          </cell>
          <cell r="AC1615">
            <v>1606</v>
          </cell>
          <cell r="AD1615">
            <v>56.04</v>
          </cell>
          <cell r="AE1615">
            <v>572.40858618955895</v>
          </cell>
          <cell r="AF1615">
            <v>611.89605879999999</v>
          </cell>
        </row>
        <row r="1616">
          <cell r="C1616" t="str">
            <v>Thailand</v>
          </cell>
          <cell r="D1616" t="str">
            <v>True [Thailand]</v>
          </cell>
          <cell r="E1616" t="str">
            <v>xDSL</v>
          </cell>
          <cell r="F1616" t="str">
            <v>High Quality Internet</v>
          </cell>
          <cell r="H1616">
            <v>10</v>
          </cell>
          <cell r="I1616" t="str">
            <v>Mbps</v>
          </cell>
          <cell r="J1616">
            <v>10</v>
          </cell>
          <cell r="K1616">
            <v>1</v>
          </cell>
          <cell r="L1616" t="str">
            <v>Mbps</v>
          </cell>
          <cell r="P1616" t="str">
            <v>THB</v>
          </cell>
          <cell r="Q1616" t="str">
            <v>?</v>
          </cell>
          <cell r="R1616">
            <v>0</v>
          </cell>
          <cell r="S1616">
            <v>599</v>
          </cell>
          <cell r="W1616" t="str">
            <v>?</v>
          </cell>
          <cell r="X1616" t="str">
            <v>No</v>
          </cell>
          <cell r="Y1616" t="str">
            <v>No</v>
          </cell>
          <cell r="AA1616" t="str">
            <v>?</v>
          </cell>
          <cell r="AC1616">
            <v>31.29</v>
          </cell>
          <cell r="AD1616">
            <v>19.14</v>
          </cell>
          <cell r="AE1616">
            <v>12.3215237170755</v>
          </cell>
          <cell r="AF1616">
            <v>17.631414849999999</v>
          </cell>
        </row>
        <row r="1617">
          <cell r="C1617" t="str">
            <v>Thailand</v>
          </cell>
          <cell r="D1617" t="str">
            <v>True [Thailand]</v>
          </cell>
          <cell r="E1617" t="str">
            <v>xDSL</v>
          </cell>
          <cell r="F1617" t="str">
            <v>High Quality Internet</v>
          </cell>
          <cell r="H1617">
            <v>13</v>
          </cell>
          <cell r="I1617" t="str">
            <v>Mbps</v>
          </cell>
          <cell r="J1617">
            <v>13</v>
          </cell>
          <cell r="K1617">
            <v>1</v>
          </cell>
          <cell r="L1617" t="str">
            <v>Mbps</v>
          </cell>
          <cell r="P1617" t="str">
            <v>THB</v>
          </cell>
          <cell r="Q1617" t="str">
            <v>?</v>
          </cell>
          <cell r="R1617">
            <v>0</v>
          </cell>
          <cell r="S1617">
            <v>899</v>
          </cell>
          <cell r="W1617" t="str">
            <v>?</v>
          </cell>
          <cell r="X1617" t="str">
            <v>No</v>
          </cell>
          <cell r="Y1617" t="str">
            <v>No</v>
          </cell>
          <cell r="AA1617" t="str">
            <v>?</v>
          </cell>
          <cell r="AC1617">
            <v>31.29</v>
          </cell>
          <cell r="AD1617">
            <v>28.73</v>
          </cell>
          <cell r="AE1617">
            <v>12.3215237170755</v>
          </cell>
          <cell r="AF1617">
            <v>17.631414849999999</v>
          </cell>
        </row>
        <row r="1618">
          <cell r="C1618" t="str">
            <v>Thailand</v>
          </cell>
          <cell r="D1618" t="str">
            <v>True [Thailand]</v>
          </cell>
          <cell r="E1618" t="str">
            <v>xDSL</v>
          </cell>
          <cell r="F1618" t="str">
            <v>High Quality Internet</v>
          </cell>
          <cell r="H1618">
            <v>16</v>
          </cell>
          <cell r="I1618" t="str">
            <v>Mbps</v>
          </cell>
          <cell r="J1618">
            <v>16</v>
          </cell>
          <cell r="K1618">
            <v>1</v>
          </cell>
          <cell r="L1618" t="str">
            <v>Mbps</v>
          </cell>
          <cell r="P1618" t="str">
            <v>THB</v>
          </cell>
          <cell r="Q1618" t="str">
            <v>?</v>
          </cell>
          <cell r="R1618">
            <v>0</v>
          </cell>
          <cell r="S1618">
            <v>1399</v>
          </cell>
          <cell r="W1618" t="str">
            <v>?</v>
          </cell>
          <cell r="X1618" t="str">
            <v>No</v>
          </cell>
          <cell r="Y1618" t="str">
            <v>No</v>
          </cell>
          <cell r="AA1618" t="str">
            <v>?</v>
          </cell>
          <cell r="AC1618">
            <v>31.29</v>
          </cell>
          <cell r="AD1618">
            <v>44.71</v>
          </cell>
          <cell r="AE1618">
            <v>12.3215237170755</v>
          </cell>
          <cell r="AF1618">
            <v>17.631414849999999</v>
          </cell>
        </row>
        <row r="1619">
          <cell r="C1619" t="str">
            <v>Thailand</v>
          </cell>
          <cell r="D1619" t="str">
            <v>True [Thailand]</v>
          </cell>
          <cell r="E1619" t="str">
            <v>xDSL</v>
          </cell>
          <cell r="F1619" t="str">
            <v>High Quality Internet</v>
          </cell>
          <cell r="H1619">
            <v>20</v>
          </cell>
          <cell r="I1619" t="str">
            <v>Mbps</v>
          </cell>
          <cell r="J1619">
            <v>20</v>
          </cell>
          <cell r="K1619">
            <v>5</v>
          </cell>
          <cell r="L1619" t="str">
            <v>Mbps</v>
          </cell>
          <cell r="P1619" t="str">
            <v>THB</v>
          </cell>
          <cell r="Q1619" t="str">
            <v>?</v>
          </cell>
          <cell r="R1619">
            <v>0</v>
          </cell>
          <cell r="S1619">
            <v>2299</v>
          </cell>
          <cell r="W1619" t="str">
            <v>?</v>
          </cell>
          <cell r="X1619" t="str">
            <v>No</v>
          </cell>
          <cell r="Y1619" t="str">
            <v>No</v>
          </cell>
          <cell r="AA1619" t="str">
            <v>?</v>
          </cell>
          <cell r="AC1619">
            <v>31.29</v>
          </cell>
          <cell r="AD1619">
            <v>73.47</v>
          </cell>
          <cell r="AE1619">
            <v>12.3215237170755</v>
          </cell>
          <cell r="AF1619">
            <v>17.631414849999999</v>
          </cell>
        </row>
        <row r="1620">
          <cell r="C1620" t="str">
            <v>Thailand</v>
          </cell>
          <cell r="D1620" t="str">
            <v>True [Thailand]</v>
          </cell>
          <cell r="E1620" t="str">
            <v>xDSL</v>
          </cell>
          <cell r="F1620" t="str">
            <v>High Quality Internet</v>
          </cell>
          <cell r="H1620">
            <v>30</v>
          </cell>
          <cell r="I1620" t="str">
            <v>Mbps</v>
          </cell>
          <cell r="J1620">
            <v>30</v>
          </cell>
          <cell r="K1620">
            <v>5</v>
          </cell>
          <cell r="L1620" t="str">
            <v>Mbps</v>
          </cell>
          <cell r="P1620" t="str">
            <v>THB</v>
          </cell>
          <cell r="Q1620" t="str">
            <v>?</v>
          </cell>
          <cell r="R1620">
            <v>0</v>
          </cell>
          <cell r="S1620">
            <v>2999</v>
          </cell>
          <cell r="W1620" t="str">
            <v>?</v>
          </cell>
          <cell r="X1620" t="str">
            <v>No</v>
          </cell>
          <cell r="Y1620" t="str">
            <v>No</v>
          </cell>
          <cell r="AA1620" t="str">
            <v>?</v>
          </cell>
          <cell r="AC1620">
            <v>31.29</v>
          </cell>
          <cell r="AD1620">
            <v>95.85</v>
          </cell>
          <cell r="AE1620">
            <v>12.3215237170755</v>
          </cell>
          <cell r="AF1620">
            <v>17.631414849999999</v>
          </cell>
        </row>
        <row r="1621">
          <cell r="C1621" t="str">
            <v>Thailand</v>
          </cell>
          <cell r="D1621" t="str">
            <v>True [Thailand]</v>
          </cell>
          <cell r="E1621" t="str">
            <v>xDSL</v>
          </cell>
          <cell r="F1621" t="str">
            <v>High Quality Internet</v>
          </cell>
          <cell r="H1621">
            <v>50</v>
          </cell>
          <cell r="I1621" t="str">
            <v>Mbps</v>
          </cell>
          <cell r="J1621">
            <v>50</v>
          </cell>
          <cell r="K1621">
            <v>10</v>
          </cell>
          <cell r="L1621" t="str">
            <v>Mbps</v>
          </cell>
          <cell r="P1621" t="str">
            <v>THB</v>
          </cell>
          <cell r="Q1621" t="str">
            <v>?</v>
          </cell>
          <cell r="R1621">
            <v>0</v>
          </cell>
          <cell r="S1621">
            <v>3599</v>
          </cell>
          <cell r="W1621" t="str">
            <v>?</v>
          </cell>
          <cell r="X1621" t="str">
            <v>No</v>
          </cell>
          <cell r="Y1621" t="str">
            <v>No</v>
          </cell>
          <cell r="AA1621" t="str">
            <v>?</v>
          </cell>
          <cell r="AC1621">
            <v>31.29</v>
          </cell>
          <cell r="AD1621">
            <v>115.02</v>
          </cell>
          <cell r="AE1621">
            <v>12.3215237170755</v>
          </cell>
          <cell r="AF1621">
            <v>17.631414849999999</v>
          </cell>
        </row>
        <row r="1622">
          <cell r="C1622" t="str">
            <v>Thailand</v>
          </cell>
          <cell r="D1622" t="str">
            <v>True [Thailand]</v>
          </cell>
          <cell r="E1622" t="str">
            <v>HFC</v>
          </cell>
          <cell r="F1622" t="str">
            <v>High Quality Internet</v>
          </cell>
          <cell r="H1622">
            <v>10</v>
          </cell>
          <cell r="I1622" t="str">
            <v>Mbps</v>
          </cell>
          <cell r="J1622">
            <v>10</v>
          </cell>
          <cell r="K1622">
            <v>1</v>
          </cell>
          <cell r="L1622" t="str">
            <v>Mbps</v>
          </cell>
          <cell r="P1622" t="str">
            <v>THB</v>
          </cell>
          <cell r="Q1622" t="str">
            <v>?</v>
          </cell>
          <cell r="R1622" t="str">
            <v>?</v>
          </cell>
          <cell r="S1622">
            <v>599</v>
          </cell>
          <cell r="W1622" t="str">
            <v>?</v>
          </cell>
          <cell r="X1622" t="str">
            <v>No</v>
          </cell>
          <cell r="Y1622" t="str">
            <v>No</v>
          </cell>
          <cell r="AA1622" t="str">
            <v>?</v>
          </cell>
          <cell r="AC1622">
            <v>31.29</v>
          </cell>
          <cell r="AD1622">
            <v>19.14</v>
          </cell>
          <cell r="AE1622">
            <v>12.3215237170755</v>
          </cell>
          <cell r="AF1622">
            <v>17.631414849999999</v>
          </cell>
        </row>
        <row r="1623">
          <cell r="C1623" t="str">
            <v>Thailand</v>
          </cell>
          <cell r="D1623" t="str">
            <v>True [Thailand]</v>
          </cell>
          <cell r="E1623" t="str">
            <v>HFC</v>
          </cell>
          <cell r="F1623" t="str">
            <v>High Quality Internet</v>
          </cell>
          <cell r="H1623">
            <v>14</v>
          </cell>
          <cell r="I1623" t="str">
            <v>Mbps</v>
          </cell>
          <cell r="J1623">
            <v>14</v>
          </cell>
          <cell r="K1623">
            <v>1.4</v>
          </cell>
          <cell r="L1623" t="str">
            <v>Mbps</v>
          </cell>
          <cell r="P1623" t="str">
            <v>THB</v>
          </cell>
          <cell r="Q1623" t="str">
            <v>?</v>
          </cell>
          <cell r="R1623" t="str">
            <v>?</v>
          </cell>
          <cell r="S1623">
            <v>699</v>
          </cell>
          <cell r="W1623" t="str">
            <v>?</v>
          </cell>
          <cell r="X1623" t="str">
            <v>No</v>
          </cell>
          <cell r="Y1623" t="str">
            <v>No</v>
          </cell>
          <cell r="AA1623" t="str">
            <v>?</v>
          </cell>
          <cell r="AC1623">
            <v>31.29</v>
          </cell>
          <cell r="AD1623">
            <v>22.34</v>
          </cell>
          <cell r="AE1623">
            <v>12.3215237170755</v>
          </cell>
          <cell r="AF1623">
            <v>17.631414849999999</v>
          </cell>
        </row>
        <row r="1624">
          <cell r="C1624" t="str">
            <v>Thailand</v>
          </cell>
          <cell r="D1624" t="str">
            <v>True [Thailand]</v>
          </cell>
          <cell r="E1624" t="str">
            <v>HFC</v>
          </cell>
          <cell r="F1624" t="str">
            <v>High Quality Internet</v>
          </cell>
          <cell r="H1624">
            <v>20</v>
          </cell>
          <cell r="I1624" t="str">
            <v>Mbps</v>
          </cell>
          <cell r="J1624">
            <v>20</v>
          </cell>
          <cell r="K1624">
            <v>2</v>
          </cell>
          <cell r="L1624" t="str">
            <v>Mbps</v>
          </cell>
          <cell r="P1624" t="str">
            <v>THB</v>
          </cell>
          <cell r="Q1624" t="str">
            <v>?</v>
          </cell>
          <cell r="R1624" t="str">
            <v>?</v>
          </cell>
          <cell r="S1624">
            <v>1299</v>
          </cell>
          <cell r="W1624" t="str">
            <v>?</v>
          </cell>
          <cell r="X1624" t="str">
            <v>No</v>
          </cell>
          <cell r="Y1624" t="str">
            <v>No</v>
          </cell>
          <cell r="AA1624" t="str">
            <v>?</v>
          </cell>
          <cell r="AC1624">
            <v>31.29</v>
          </cell>
          <cell r="AD1624">
            <v>41.51</v>
          </cell>
          <cell r="AE1624">
            <v>12.3215237170755</v>
          </cell>
          <cell r="AF1624">
            <v>17.631414849999999</v>
          </cell>
        </row>
        <row r="1625">
          <cell r="C1625" t="str">
            <v>Thailand</v>
          </cell>
          <cell r="D1625" t="str">
            <v>True [Thailand]</v>
          </cell>
          <cell r="E1625" t="str">
            <v>HFC</v>
          </cell>
          <cell r="F1625" t="str">
            <v>High Quality Internet</v>
          </cell>
          <cell r="H1625">
            <v>50</v>
          </cell>
          <cell r="I1625" t="str">
            <v>Mbps</v>
          </cell>
          <cell r="J1625">
            <v>50</v>
          </cell>
          <cell r="K1625">
            <v>5</v>
          </cell>
          <cell r="L1625" t="str">
            <v>Mbps</v>
          </cell>
          <cell r="P1625" t="str">
            <v>THB</v>
          </cell>
          <cell r="Q1625" t="str">
            <v>?</v>
          </cell>
          <cell r="R1625" t="str">
            <v>?</v>
          </cell>
          <cell r="S1625">
            <v>2799</v>
          </cell>
          <cell r="W1625" t="str">
            <v>?</v>
          </cell>
          <cell r="X1625" t="str">
            <v>No</v>
          </cell>
          <cell r="Y1625" t="str">
            <v>No</v>
          </cell>
          <cell r="AA1625" t="str">
            <v>?</v>
          </cell>
          <cell r="AC1625">
            <v>31.29</v>
          </cell>
          <cell r="AD1625">
            <v>89.45</v>
          </cell>
          <cell r="AE1625">
            <v>12.3215237170755</v>
          </cell>
          <cell r="AF1625">
            <v>17.631414849999999</v>
          </cell>
        </row>
        <row r="1626">
          <cell r="C1626" t="str">
            <v>Thailand</v>
          </cell>
          <cell r="D1626" t="str">
            <v>True [Thailand]</v>
          </cell>
          <cell r="E1626" t="str">
            <v>HFC</v>
          </cell>
          <cell r="F1626" t="str">
            <v>High Quality Internet</v>
          </cell>
          <cell r="H1626">
            <v>100</v>
          </cell>
          <cell r="I1626" t="str">
            <v>Mbps</v>
          </cell>
          <cell r="J1626">
            <v>100</v>
          </cell>
          <cell r="K1626">
            <v>10</v>
          </cell>
          <cell r="L1626" t="str">
            <v>Mbps</v>
          </cell>
          <cell r="P1626" t="str">
            <v>THB</v>
          </cell>
          <cell r="Q1626" t="str">
            <v>?</v>
          </cell>
          <cell r="R1626" t="str">
            <v>?</v>
          </cell>
          <cell r="S1626">
            <v>4999</v>
          </cell>
          <cell r="W1626" t="str">
            <v>?</v>
          </cell>
          <cell r="X1626" t="str">
            <v>No</v>
          </cell>
          <cell r="Y1626" t="str">
            <v>No</v>
          </cell>
          <cell r="AA1626" t="str">
            <v>?</v>
          </cell>
          <cell r="AC1626">
            <v>31.29</v>
          </cell>
          <cell r="AD1626">
            <v>159.76</v>
          </cell>
          <cell r="AE1626">
            <v>12.3215237170755</v>
          </cell>
          <cell r="AF1626">
            <v>17.631414849999999</v>
          </cell>
        </row>
        <row r="1627">
          <cell r="C1627" t="str">
            <v>Thailand</v>
          </cell>
          <cell r="D1627" t="str">
            <v>True [Thailand]</v>
          </cell>
          <cell r="E1627" t="str">
            <v>HFC</v>
          </cell>
          <cell r="F1627" t="str">
            <v>High Quality Internet</v>
          </cell>
          <cell r="H1627">
            <v>200</v>
          </cell>
          <cell r="I1627" t="str">
            <v>Mbps</v>
          </cell>
          <cell r="J1627">
            <v>200</v>
          </cell>
          <cell r="K1627">
            <v>15</v>
          </cell>
          <cell r="L1627" t="str">
            <v>Mbps</v>
          </cell>
          <cell r="P1627" t="str">
            <v>THB</v>
          </cell>
          <cell r="Q1627" t="str">
            <v>?</v>
          </cell>
          <cell r="R1627" t="str">
            <v>?</v>
          </cell>
          <cell r="S1627">
            <v>9999</v>
          </cell>
          <cell r="W1627" t="str">
            <v>?</v>
          </cell>
          <cell r="X1627" t="str">
            <v>No</v>
          </cell>
          <cell r="Y1627" t="str">
            <v>No</v>
          </cell>
          <cell r="AA1627" t="str">
            <v>?</v>
          </cell>
          <cell r="AC1627">
            <v>31.29</v>
          </cell>
          <cell r="AD1627">
            <v>319.56</v>
          </cell>
          <cell r="AE1627">
            <v>12.3215237170755</v>
          </cell>
          <cell r="AF1627">
            <v>17.631414849999999</v>
          </cell>
        </row>
        <row r="1628">
          <cell r="C1628" t="str">
            <v>Thailand</v>
          </cell>
          <cell r="D1628" t="str">
            <v>3BB [Thailand]</v>
          </cell>
          <cell r="E1628" t="str">
            <v>ADSL</v>
          </cell>
          <cell r="F1628" t="str">
            <v>3BB Broadband</v>
          </cell>
          <cell r="H1628">
            <v>10</v>
          </cell>
          <cell r="I1628" t="str">
            <v>Mbps</v>
          </cell>
          <cell r="J1628">
            <v>10</v>
          </cell>
          <cell r="K1628">
            <v>512</v>
          </cell>
          <cell r="L1628" t="str">
            <v>Kbps</v>
          </cell>
          <cell r="P1628" t="str">
            <v>THB</v>
          </cell>
          <cell r="Q1628" t="str">
            <v>?</v>
          </cell>
          <cell r="R1628">
            <v>100</v>
          </cell>
          <cell r="S1628">
            <v>590</v>
          </cell>
          <cell r="W1628" t="str">
            <v>?</v>
          </cell>
          <cell r="X1628" t="str">
            <v>No</v>
          </cell>
          <cell r="Y1628" t="str">
            <v>No</v>
          </cell>
          <cell r="AA1628" t="str">
            <v>?</v>
          </cell>
          <cell r="AC1628">
            <v>31.29</v>
          </cell>
          <cell r="AD1628">
            <v>18.86</v>
          </cell>
          <cell r="AE1628">
            <v>12.3215237170755</v>
          </cell>
          <cell r="AF1628">
            <v>17.631414849999999</v>
          </cell>
        </row>
        <row r="1629">
          <cell r="C1629" t="str">
            <v>Thailand</v>
          </cell>
          <cell r="D1629" t="str">
            <v>3BB [Thailand]</v>
          </cell>
          <cell r="E1629" t="str">
            <v>ADSL</v>
          </cell>
          <cell r="F1629" t="str">
            <v>3BB Broadband</v>
          </cell>
          <cell r="H1629">
            <v>13</v>
          </cell>
          <cell r="I1629" t="str">
            <v>Mbps</v>
          </cell>
          <cell r="J1629">
            <v>13</v>
          </cell>
          <cell r="K1629">
            <v>1</v>
          </cell>
          <cell r="L1629" t="str">
            <v>Mbps</v>
          </cell>
          <cell r="P1629" t="str">
            <v>THB</v>
          </cell>
          <cell r="Q1629" t="str">
            <v>?</v>
          </cell>
          <cell r="R1629">
            <v>100</v>
          </cell>
          <cell r="S1629">
            <v>900</v>
          </cell>
          <cell r="W1629" t="str">
            <v>?</v>
          </cell>
          <cell r="X1629" t="str">
            <v>No</v>
          </cell>
          <cell r="Y1629" t="str">
            <v>No</v>
          </cell>
          <cell r="AA1629" t="str">
            <v>?</v>
          </cell>
          <cell r="AC1629">
            <v>31.29</v>
          </cell>
          <cell r="AD1629">
            <v>28.76</v>
          </cell>
          <cell r="AE1629">
            <v>12.3215237170755</v>
          </cell>
          <cell r="AF1629">
            <v>17.631414849999999</v>
          </cell>
        </row>
        <row r="1630">
          <cell r="C1630" t="str">
            <v>Thailand</v>
          </cell>
          <cell r="D1630" t="str">
            <v>3BB [Thailand]</v>
          </cell>
          <cell r="E1630" t="str">
            <v>ADSL</v>
          </cell>
          <cell r="F1630" t="str">
            <v>3BB Broadband</v>
          </cell>
          <cell r="H1630">
            <v>16</v>
          </cell>
          <cell r="I1630" t="str">
            <v>Mbps</v>
          </cell>
          <cell r="J1630">
            <v>16</v>
          </cell>
          <cell r="K1630">
            <v>1</v>
          </cell>
          <cell r="L1630" t="str">
            <v>Mbps</v>
          </cell>
          <cell r="P1630" t="str">
            <v>THB</v>
          </cell>
          <cell r="Q1630" t="str">
            <v>?</v>
          </cell>
          <cell r="R1630">
            <v>100</v>
          </cell>
          <cell r="S1630">
            <v>1490</v>
          </cell>
          <cell r="W1630" t="str">
            <v>?</v>
          </cell>
          <cell r="X1630" t="str">
            <v>No</v>
          </cell>
          <cell r="Y1630" t="str">
            <v>No</v>
          </cell>
          <cell r="AA1630" t="str">
            <v>?</v>
          </cell>
          <cell r="AC1630">
            <v>31.29</v>
          </cell>
          <cell r="AD1630">
            <v>47.62</v>
          </cell>
          <cell r="AE1630">
            <v>12.3215237170755</v>
          </cell>
          <cell r="AF1630">
            <v>17.631414849999999</v>
          </cell>
        </row>
        <row r="1631">
          <cell r="C1631" t="str">
            <v>Thailand</v>
          </cell>
          <cell r="D1631" t="str">
            <v>3BB [Thailand]</v>
          </cell>
          <cell r="E1631" t="str">
            <v>ADSL</v>
          </cell>
          <cell r="F1631" t="str">
            <v>3BB Broadband</v>
          </cell>
          <cell r="H1631">
            <v>20</v>
          </cell>
          <cell r="I1631" t="str">
            <v>Mbps</v>
          </cell>
          <cell r="J1631">
            <v>20</v>
          </cell>
          <cell r="K1631">
            <v>1</v>
          </cell>
          <cell r="L1631" t="str">
            <v>Mbps</v>
          </cell>
          <cell r="P1631" t="str">
            <v>THB</v>
          </cell>
          <cell r="Q1631" t="str">
            <v>?</v>
          </cell>
          <cell r="R1631">
            <v>100</v>
          </cell>
          <cell r="S1631">
            <v>2290</v>
          </cell>
          <cell r="W1631" t="str">
            <v>?</v>
          </cell>
          <cell r="X1631" t="str">
            <v>No</v>
          </cell>
          <cell r="Y1631" t="str">
            <v>No</v>
          </cell>
          <cell r="AA1631" t="str">
            <v>?</v>
          </cell>
          <cell r="AC1631">
            <v>31.29</v>
          </cell>
          <cell r="AD1631">
            <v>73.19</v>
          </cell>
          <cell r="AE1631">
            <v>12.3215237170755</v>
          </cell>
          <cell r="AF1631">
            <v>17.631414849999999</v>
          </cell>
        </row>
        <row r="1632">
          <cell r="C1632" t="str">
            <v>Thailand</v>
          </cell>
          <cell r="D1632" t="str">
            <v>3BB [Thailand]</v>
          </cell>
          <cell r="E1632" t="str">
            <v>VDSL</v>
          </cell>
          <cell r="F1632" t="str">
            <v>3BB Broadband</v>
          </cell>
          <cell r="H1632">
            <v>20</v>
          </cell>
          <cell r="I1632" t="str">
            <v>Mbps</v>
          </cell>
          <cell r="J1632">
            <v>20</v>
          </cell>
          <cell r="K1632">
            <v>5</v>
          </cell>
          <cell r="L1632" t="str">
            <v>Mbps</v>
          </cell>
          <cell r="P1632" t="str">
            <v>THB</v>
          </cell>
          <cell r="Q1632" t="str">
            <v>?</v>
          </cell>
          <cell r="R1632">
            <v>100</v>
          </cell>
          <cell r="S1632">
            <v>3390</v>
          </cell>
          <cell r="W1632" t="str">
            <v>?</v>
          </cell>
          <cell r="X1632" t="str">
            <v>No</v>
          </cell>
          <cell r="Y1632" t="str">
            <v>No</v>
          </cell>
          <cell r="AA1632" t="str">
            <v>?</v>
          </cell>
          <cell r="AC1632">
            <v>31.29</v>
          </cell>
          <cell r="AD1632">
            <v>108.34</v>
          </cell>
          <cell r="AE1632">
            <v>12.3215237170755</v>
          </cell>
          <cell r="AF1632">
            <v>17.631414849999999</v>
          </cell>
        </row>
        <row r="1633">
          <cell r="C1633" t="str">
            <v>Thailand</v>
          </cell>
          <cell r="D1633" t="str">
            <v>3BB [Thailand]</v>
          </cell>
          <cell r="E1633" t="str">
            <v>VDSL</v>
          </cell>
          <cell r="F1633" t="str">
            <v>3BB Broadband</v>
          </cell>
          <cell r="H1633">
            <v>50</v>
          </cell>
          <cell r="I1633" t="str">
            <v>Mbps</v>
          </cell>
          <cell r="J1633">
            <v>50</v>
          </cell>
          <cell r="K1633">
            <v>20</v>
          </cell>
          <cell r="L1633" t="str">
            <v>Mbps</v>
          </cell>
          <cell r="P1633" t="str">
            <v>THB</v>
          </cell>
          <cell r="Q1633" t="str">
            <v>?</v>
          </cell>
          <cell r="R1633">
            <v>100</v>
          </cell>
          <cell r="S1633">
            <v>5390</v>
          </cell>
          <cell r="W1633" t="str">
            <v>?</v>
          </cell>
          <cell r="X1633" t="str">
            <v>No</v>
          </cell>
          <cell r="Y1633" t="str">
            <v>No</v>
          </cell>
          <cell r="AA1633" t="str">
            <v>?</v>
          </cell>
          <cell r="AC1633">
            <v>31.29</v>
          </cell>
          <cell r="AD1633">
            <v>172.26</v>
          </cell>
          <cell r="AE1633">
            <v>12.3215237170755</v>
          </cell>
          <cell r="AF1633">
            <v>17.631414849999999</v>
          </cell>
        </row>
        <row r="1634">
          <cell r="C1634" t="str">
            <v>Thailand</v>
          </cell>
          <cell r="D1634" t="str">
            <v>3BB [Thailand]</v>
          </cell>
          <cell r="E1634" t="str">
            <v>FTTx</v>
          </cell>
          <cell r="F1634" t="str">
            <v>3BB Broadband FTTx</v>
          </cell>
          <cell r="H1634">
            <v>30</v>
          </cell>
          <cell r="I1634" t="str">
            <v>Mbps</v>
          </cell>
          <cell r="J1634">
            <v>30</v>
          </cell>
          <cell r="K1634">
            <v>3</v>
          </cell>
          <cell r="L1634" t="str">
            <v>Mbps</v>
          </cell>
          <cell r="P1634" t="str">
            <v>THB</v>
          </cell>
          <cell r="Q1634" t="str">
            <v>?</v>
          </cell>
          <cell r="R1634">
            <v>2000</v>
          </cell>
          <cell r="S1634">
            <v>1200</v>
          </cell>
          <cell r="W1634" t="str">
            <v>No</v>
          </cell>
          <cell r="X1634" t="str">
            <v>No</v>
          </cell>
          <cell r="Y1634" t="str">
            <v>No</v>
          </cell>
          <cell r="AA1634" t="str">
            <v>?</v>
          </cell>
          <cell r="AC1634">
            <v>31.29</v>
          </cell>
          <cell r="AD1634">
            <v>38.35</v>
          </cell>
          <cell r="AE1634">
            <v>12.3215237170755</v>
          </cell>
          <cell r="AF1634">
            <v>17.631414849999999</v>
          </cell>
        </row>
        <row r="1635">
          <cell r="C1635" t="str">
            <v>Thailand</v>
          </cell>
          <cell r="D1635" t="str">
            <v>3BB [Thailand]</v>
          </cell>
          <cell r="E1635" t="str">
            <v>FTTx</v>
          </cell>
          <cell r="F1635" t="str">
            <v>3BB Broadband FTTx</v>
          </cell>
          <cell r="H1635">
            <v>50</v>
          </cell>
          <cell r="I1635" t="str">
            <v>Mbps</v>
          </cell>
          <cell r="J1635">
            <v>50</v>
          </cell>
          <cell r="K1635">
            <v>5</v>
          </cell>
          <cell r="L1635" t="str">
            <v>Mbps</v>
          </cell>
          <cell r="P1635" t="str">
            <v>THB</v>
          </cell>
          <cell r="Q1635" t="str">
            <v>?</v>
          </cell>
          <cell r="R1635">
            <v>2000</v>
          </cell>
          <cell r="S1635">
            <v>5390</v>
          </cell>
          <cell r="W1635" t="str">
            <v>No</v>
          </cell>
          <cell r="X1635" t="str">
            <v>No</v>
          </cell>
          <cell r="Y1635" t="str">
            <v>No</v>
          </cell>
          <cell r="AA1635" t="str">
            <v>?</v>
          </cell>
          <cell r="AC1635">
            <v>31.29</v>
          </cell>
          <cell r="AD1635">
            <v>172.26</v>
          </cell>
          <cell r="AE1635">
            <v>12.3215237170755</v>
          </cell>
          <cell r="AF1635">
            <v>17.631414849999999</v>
          </cell>
        </row>
        <row r="1636">
          <cell r="C1636" t="str">
            <v>Thailand</v>
          </cell>
          <cell r="D1636" t="str">
            <v>3BB [Thailand]</v>
          </cell>
          <cell r="E1636" t="str">
            <v>FTTx</v>
          </cell>
          <cell r="F1636" t="str">
            <v>3BB Broadband FTTx</v>
          </cell>
          <cell r="H1636">
            <v>100</v>
          </cell>
          <cell r="I1636" t="str">
            <v>Mbps</v>
          </cell>
          <cell r="J1636">
            <v>100</v>
          </cell>
          <cell r="K1636">
            <v>20</v>
          </cell>
          <cell r="L1636" t="str">
            <v>Mbps</v>
          </cell>
          <cell r="P1636" t="str">
            <v>THB</v>
          </cell>
          <cell r="Q1636" t="str">
            <v>?</v>
          </cell>
          <cell r="R1636">
            <v>2000</v>
          </cell>
          <cell r="S1636">
            <v>24900</v>
          </cell>
          <cell r="W1636" t="str">
            <v>No</v>
          </cell>
          <cell r="X1636" t="str">
            <v>No</v>
          </cell>
          <cell r="Y1636" t="str">
            <v>No</v>
          </cell>
          <cell r="AA1636" t="str">
            <v>?</v>
          </cell>
          <cell r="AC1636">
            <v>31.29</v>
          </cell>
          <cell r="AD1636">
            <v>795.78</v>
          </cell>
          <cell r="AE1636">
            <v>12.3215237170755</v>
          </cell>
          <cell r="AF1636">
            <v>17.631414849999999</v>
          </cell>
        </row>
        <row r="1637">
          <cell r="C1637" t="str">
            <v>Thailand</v>
          </cell>
          <cell r="D1637" t="str">
            <v>TOT [Thailand]</v>
          </cell>
          <cell r="E1637" t="str">
            <v>ADSL</v>
          </cell>
          <cell r="F1637" t="str">
            <v>Hi-Speed</v>
          </cell>
          <cell r="H1637">
            <v>6</v>
          </cell>
          <cell r="I1637" t="str">
            <v>Mbps</v>
          </cell>
          <cell r="J1637">
            <v>6</v>
          </cell>
          <cell r="K1637">
            <v>512</v>
          </cell>
          <cell r="L1637" t="str">
            <v>Kbps</v>
          </cell>
          <cell r="P1637" t="str">
            <v>THB</v>
          </cell>
          <cell r="Q1637" t="str">
            <v>?</v>
          </cell>
          <cell r="R1637" t="str">
            <v>?</v>
          </cell>
          <cell r="S1637">
            <v>490</v>
          </cell>
          <cell r="W1637" t="str">
            <v>Yes</v>
          </cell>
          <cell r="X1637" t="str">
            <v>No</v>
          </cell>
          <cell r="Y1637" t="str">
            <v>No</v>
          </cell>
          <cell r="Z1637" t="str">
            <v>Yes</v>
          </cell>
          <cell r="AA1637" t="str">
            <v>?</v>
          </cell>
          <cell r="AC1637">
            <v>31.29</v>
          </cell>
          <cell r="AD1637">
            <v>15.66</v>
          </cell>
          <cell r="AE1637">
            <v>12.3215237170755</v>
          </cell>
          <cell r="AF1637">
            <v>17.631414849999999</v>
          </cell>
        </row>
        <row r="1638">
          <cell r="C1638" t="str">
            <v>Thailand</v>
          </cell>
          <cell r="D1638" t="str">
            <v>TOT [Thailand]</v>
          </cell>
          <cell r="E1638" t="str">
            <v>ADSL</v>
          </cell>
          <cell r="F1638" t="str">
            <v>Hi-Speed</v>
          </cell>
          <cell r="H1638">
            <v>10</v>
          </cell>
          <cell r="I1638" t="str">
            <v>Mbps</v>
          </cell>
          <cell r="J1638">
            <v>10</v>
          </cell>
          <cell r="K1638">
            <v>512</v>
          </cell>
          <cell r="L1638" t="str">
            <v>Kbps</v>
          </cell>
          <cell r="P1638" t="str">
            <v>THB</v>
          </cell>
          <cell r="Q1638" t="str">
            <v>?</v>
          </cell>
          <cell r="R1638" t="str">
            <v>?</v>
          </cell>
          <cell r="S1638">
            <v>590</v>
          </cell>
          <cell r="W1638" t="str">
            <v>Yes</v>
          </cell>
          <cell r="X1638" t="str">
            <v>No</v>
          </cell>
          <cell r="Y1638" t="str">
            <v>No</v>
          </cell>
          <cell r="Z1638" t="str">
            <v>Yes</v>
          </cell>
          <cell r="AA1638" t="str">
            <v>?</v>
          </cell>
          <cell r="AC1638">
            <v>31.29</v>
          </cell>
          <cell r="AD1638">
            <v>18.86</v>
          </cell>
          <cell r="AE1638">
            <v>12.3215237170755</v>
          </cell>
          <cell r="AF1638">
            <v>17.631414849999999</v>
          </cell>
        </row>
        <row r="1639">
          <cell r="C1639" t="str">
            <v>Thailand</v>
          </cell>
          <cell r="D1639" t="str">
            <v>TOT [Thailand]</v>
          </cell>
          <cell r="E1639" t="str">
            <v>ADSL</v>
          </cell>
          <cell r="F1639" t="str">
            <v>Hi-Speed</v>
          </cell>
          <cell r="H1639">
            <v>13</v>
          </cell>
          <cell r="I1639" t="str">
            <v>Mbps</v>
          </cell>
          <cell r="J1639">
            <v>13</v>
          </cell>
          <cell r="K1639">
            <v>1</v>
          </cell>
          <cell r="L1639" t="str">
            <v>Mbps</v>
          </cell>
          <cell r="P1639" t="str">
            <v>THB</v>
          </cell>
          <cell r="Q1639" t="str">
            <v>?</v>
          </cell>
          <cell r="R1639" t="str">
            <v>?</v>
          </cell>
          <cell r="S1639">
            <v>690</v>
          </cell>
          <cell r="W1639" t="str">
            <v>Yes</v>
          </cell>
          <cell r="X1639" t="str">
            <v>No</v>
          </cell>
          <cell r="Y1639" t="str">
            <v>No</v>
          </cell>
          <cell r="Z1639" t="str">
            <v>Yes</v>
          </cell>
          <cell r="AA1639" t="str">
            <v>?</v>
          </cell>
          <cell r="AC1639">
            <v>31.29</v>
          </cell>
          <cell r="AD1639">
            <v>22.05</v>
          </cell>
          <cell r="AE1639">
            <v>12.3215237170755</v>
          </cell>
          <cell r="AF1639">
            <v>17.631414849999999</v>
          </cell>
        </row>
        <row r="1640">
          <cell r="C1640" t="str">
            <v>Thailand</v>
          </cell>
          <cell r="D1640" t="str">
            <v>TOT [Thailand]</v>
          </cell>
          <cell r="E1640" t="str">
            <v>ADSL</v>
          </cell>
          <cell r="F1640" t="str">
            <v>Hi-Speed</v>
          </cell>
          <cell r="H1640">
            <v>16</v>
          </cell>
          <cell r="I1640" t="str">
            <v>Mbps</v>
          </cell>
          <cell r="J1640">
            <v>16</v>
          </cell>
          <cell r="K1640">
            <v>1</v>
          </cell>
          <cell r="L1640" t="str">
            <v>Mbps</v>
          </cell>
          <cell r="P1640" t="str">
            <v>THB</v>
          </cell>
          <cell r="Q1640" t="str">
            <v>?</v>
          </cell>
          <cell r="R1640" t="str">
            <v>?</v>
          </cell>
          <cell r="S1640">
            <v>990</v>
          </cell>
          <cell r="W1640" t="str">
            <v>Yes</v>
          </cell>
          <cell r="X1640" t="str">
            <v>No</v>
          </cell>
          <cell r="Y1640" t="str">
            <v>No</v>
          </cell>
          <cell r="Z1640" t="str">
            <v>Yes</v>
          </cell>
          <cell r="AA1640" t="str">
            <v>?</v>
          </cell>
          <cell r="AC1640">
            <v>31.29</v>
          </cell>
          <cell r="AD1640">
            <v>31.64</v>
          </cell>
          <cell r="AE1640">
            <v>12.3215237170755</v>
          </cell>
          <cell r="AF1640">
            <v>17.631414849999999</v>
          </cell>
        </row>
        <row r="1641">
          <cell r="C1641" t="str">
            <v>Thailand</v>
          </cell>
          <cell r="D1641" t="str">
            <v>TOT [Thailand]</v>
          </cell>
          <cell r="E1641" t="str">
            <v>ADSL</v>
          </cell>
          <cell r="F1641" t="str">
            <v>Hi-Speed</v>
          </cell>
          <cell r="H1641">
            <v>20</v>
          </cell>
          <cell r="I1641" t="str">
            <v>Mbps</v>
          </cell>
          <cell r="J1641">
            <v>20</v>
          </cell>
          <cell r="K1641">
            <v>1</v>
          </cell>
          <cell r="L1641" t="str">
            <v>Mbps</v>
          </cell>
          <cell r="P1641" t="str">
            <v>THB</v>
          </cell>
          <cell r="Q1641" t="str">
            <v>?</v>
          </cell>
          <cell r="R1641" t="str">
            <v>?</v>
          </cell>
          <cell r="S1641">
            <v>1290</v>
          </cell>
          <cell r="W1641" t="str">
            <v>Yes</v>
          </cell>
          <cell r="X1641" t="str">
            <v>No</v>
          </cell>
          <cell r="Y1641" t="str">
            <v>No</v>
          </cell>
          <cell r="Z1641" t="str">
            <v>Yes</v>
          </cell>
          <cell r="AA1641" t="str">
            <v>?</v>
          </cell>
          <cell r="AC1641">
            <v>31.29</v>
          </cell>
          <cell r="AD1641">
            <v>41.23</v>
          </cell>
          <cell r="AE1641">
            <v>12.3215237170755</v>
          </cell>
          <cell r="AF1641">
            <v>17.631414849999999</v>
          </cell>
        </row>
        <row r="1642">
          <cell r="C1642" t="str">
            <v>Tunisia</v>
          </cell>
          <cell r="D1642" t="str">
            <v>Gnet [Tunisia]</v>
          </cell>
          <cell r="E1642" t="str">
            <v>ADSL</v>
          </cell>
          <cell r="F1642" t="str">
            <v>ADSL Forca</v>
          </cell>
          <cell r="H1642">
            <v>2</v>
          </cell>
          <cell r="I1642" t="str">
            <v>Mbps</v>
          </cell>
          <cell r="J1642">
            <v>2</v>
          </cell>
          <cell r="P1642" t="str">
            <v>TND</v>
          </cell>
          <cell r="Q1642" t="str">
            <v>?</v>
          </cell>
          <cell r="R1642">
            <v>0</v>
          </cell>
          <cell r="S1642">
            <v>23.25</v>
          </cell>
          <cell r="V1642">
            <v>12</v>
          </cell>
          <cell r="W1642" t="str">
            <v>No</v>
          </cell>
          <cell r="X1642" t="str">
            <v>No</v>
          </cell>
          <cell r="Y1642" t="str">
            <v>No</v>
          </cell>
          <cell r="AA1642" t="str">
            <v>Yes</v>
          </cell>
          <cell r="AC1642">
            <v>1.65</v>
          </cell>
          <cell r="AD1642">
            <v>14.09</v>
          </cell>
          <cell r="AE1642">
            <v>0.61286928777980998</v>
          </cell>
          <cell r="AF1642">
            <v>0.68676219500000002</v>
          </cell>
        </row>
        <row r="1643">
          <cell r="C1643" t="str">
            <v>Tunisia</v>
          </cell>
          <cell r="D1643" t="str">
            <v>Gnet [Tunisia]</v>
          </cell>
          <cell r="E1643" t="str">
            <v>ADSL</v>
          </cell>
          <cell r="F1643" t="str">
            <v>ADSL Forca</v>
          </cell>
          <cell r="H1643">
            <v>4</v>
          </cell>
          <cell r="I1643" t="str">
            <v>Mbps</v>
          </cell>
          <cell r="J1643">
            <v>4</v>
          </cell>
          <cell r="P1643" t="str">
            <v>TND</v>
          </cell>
          <cell r="Q1643" t="str">
            <v>?</v>
          </cell>
          <cell r="R1643">
            <v>0</v>
          </cell>
          <cell r="S1643">
            <v>32.380000000000003</v>
          </cell>
          <cell r="V1643">
            <v>12</v>
          </cell>
          <cell r="W1643" t="str">
            <v>No</v>
          </cell>
          <cell r="X1643" t="str">
            <v>No</v>
          </cell>
          <cell r="Y1643" t="str">
            <v>No</v>
          </cell>
          <cell r="AA1643" t="str">
            <v>Yes</v>
          </cell>
          <cell r="AC1643">
            <v>1.65</v>
          </cell>
          <cell r="AD1643">
            <v>19.62</v>
          </cell>
          <cell r="AE1643">
            <v>0.61286928777980998</v>
          </cell>
          <cell r="AF1643">
            <v>0.68676219500000002</v>
          </cell>
        </row>
        <row r="1644">
          <cell r="C1644" t="str">
            <v>Tunisia</v>
          </cell>
          <cell r="D1644" t="str">
            <v>Gnet [Tunisia]</v>
          </cell>
          <cell r="E1644" t="str">
            <v>ADSL</v>
          </cell>
          <cell r="F1644" t="str">
            <v>ADSL Forca</v>
          </cell>
          <cell r="H1644">
            <v>8</v>
          </cell>
          <cell r="I1644" t="str">
            <v>Mbps</v>
          </cell>
          <cell r="J1644">
            <v>8</v>
          </cell>
          <cell r="P1644" t="str">
            <v>TND</v>
          </cell>
          <cell r="Q1644" t="str">
            <v>?</v>
          </cell>
          <cell r="R1644">
            <v>0</v>
          </cell>
          <cell r="S1644">
            <v>46.5</v>
          </cell>
          <cell r="V1644">
            <v>12</v>
          </cell>
          <cell r="W1644" t="str">
            <v>No</v>
          </cell>
          <cell r="X1644" t="str">
            <v>No</v>
          </cell>
          <cell r="Y1644" t="str">
            <v>No</v>
          </cell>
          <cell r="AA1644" t="str">
            <v>Yes</v>
          </cell>
          <cell r="AC1644">
            <v>1.65</v>
          </cell>
          <cell r="AD1644">
            <v>28.18</v>
          </cell>
          <cell r="AE1644">
            <v>0.61286928777980998</v>
          </cell>
          <cell r="AF1644">
            <v>0.68676219500000002</v>
          </cell>
        </row>
        <row r="1645">
          <cell r="C1645" t="str">
            <v>Tunisia</v>
          </cell>
          <cell r="D1645" t="str">
            <v>Gnet [Tunisia]</v>
          </cell>
          <cell r="E1645" t="str">
            <v>ADSL</v>
          </cell>
          <cell r="F1645" t="str">
            <v>ADSL Forca</v>
          </cell>
          <cell r="G1645" t="str">
            <v>Up to</v>
          </cell>
          <cell r="H1645">
            <v>20</v>
          </cell>
          <cell r="I1645" t="str">
            <v>Mbps</v>
          </cell>
          <cell r="J1645">
            <v>20</v>
          </cell>
          <cell r="P1645" t="str">
            <v>TND</v>
          </cell>
          <cell r="Q1645" t="str">
            <v>?</v>
          </cell>
          <cell r="R1645">
            <v>0</v>
          </cell>
          <cell r="S1645">
            <v>72</v>
          </cell>
          <cell r="V1645">
            <v>12</v>
          </cell>
          <cell r="W1645" t="str">
            <v>No</v>
          </cell>
          <cell r="X1645" t="str">
            <v>No</v>
          </cell>
          <cell r="Y1645" t="str">
            <v>No</v>
          </cell>
          <cell r="AA1645" t="str">
            <v>Yes</v>
          </cell>
          <cell r="AC1645">
            <v>1.65</v>
          </cell>
          <cell r="AD1645">
            <v>43.64</v>
          </cell>
          <cell r="AE1645">
            <v>0.61286928777980998</v>
          </cell>
          <cell r="AF1645">
            <v>0.68676219500000002</v>
          </cell>
        </row>
        <row r="1646">
          <cell r="C1646" t="str">
            <v>Tunisia</v>
          </cell>
          <cell r="D1646" t="str">
            <v>Hexabyte [Tunisia]</v>
          </cell>
          <cell r="E1646" t="str">
            <v>ADSL</v>
          </cell>
          <cell r="F1646" t="str">
            <v>Pack ADSL</v>
          </cell>
          <cell r="H1646">
            <v>1</v>
          </cell>
          <cell r="I1646" t="str">
            <v>Mbps</v>
          </cell>
          <cell r="J1646">
            <v>1</v>
          </cell>
          <cell r="P1646" t="str">
            <v>TND</v>
          </cell>
          <cell r="Q1646" t="str">
            <v>?</v>
          </cell>
          <cell r="R1646">
            <v>0</v>
          </cell>
          <cell r="S1646">
            <v>24.92</v>
          </cell>
          <cell r="V1646">
            <v>12</v>
          </cell>
          <cell r="W1646" t="str">
            <v>No</v>
          </cell>
          <cell r="X1646" t="str">
            <v>No</v>
          </cell>
          <cell r="Y1646" t="str">
            <v>No</v>
          </cell>
          <cell r="AA1646" t="str">
            <v>Yes</v>
          </cell>
          <cell r="AC1646">
            <v>1.65</v>
          </cell>
          <cell r="AD1646">
            <v>15.1</v>
          </cell>
          <cell r="AE1646">
            <v>0.61286928777980998</v>
          </cell>
          <cell r="AF1646">
            <v>0.68676219500000002</v>
          </cell>
        </row>
        <row r="1647">
          <cell r="C1647" t="str">
            <v>Tunisia</v>
          </cell>
          <cell r="D1647" t="str">
            <v>Hexabyte [Tunisia]</v>
          </cell>
          <cell r="E1647" t="str">
            <v>ADSL</v>
          </cell>
          <cell r="F1647" t="str">
            <v>Pack ADSL</v>
          </cell>
          <cell r="H1647">
            <v>2</v>
          </cell>
          <cell r="I1647" t="str">
            <v>Mbps</v>
          </cell>
          <cell r="J1647">
            <v>2</v>
          </cell>
          <cell r="P1647" t="str">
            <v>TND</v>
          </cell>
          <cell r="Q1647" t="str">
            <v>?</v>
          </cell>
          <cell r="R1647">
            <v>0</v>
          </cell>
          <cell r="S1647">
            <v>24.92</v>
          </cell>
          <cell r="V1647">
            <v>12</v>
          </cell>
          <cell r="W1647" t="str">
            <v>No</v>
          </cell>
          <cell r="X1647" t="str">
            <v>No</v>
          </cell>
          <cell r="Y1647" t="str">
            <v>No</v>
          </cell>
          <cell r="AA1647" t="str">
            <v>Yes</v>
          </cell>
          <cell r="AC1647">
            <v>1.65</v>
          </cell>
          <cell r="AD1647">
            <v>15.1</v>
          </cell>
          <cell r="AE1647">
            <v>0.61286928777980998</v>
          </cell>
          <cell r="AF1647">
            <v>0.68676219500000002</v>
          </cell>
        </row>
        <row r="1648">
          <cell r="C1648" t="str">
            <v>Tunisia</v>
          </cell>
          <cell r="D1648" t="str">
            <v>Hexabyte [Tunisia]</v>
          </cell>
          <cell r="E1648" t="str">
            <v>ADSL</v>
          </cell>
          <cell r="F1648" t="str">
            <v>Pack ADSL</v>
          </cell>
          <cell r="H1648">
            <v>4</v>
          </cell>
          <cell r="I1648" t="str">
            <v>Mbps</v>
          </cell>
          <cell r="J1648">
            <v>4</v>
          </cell>
          <cell r="P1648" t="str">
            <v>TND</v>
          </cell>
          <cell r="Q1648" t="str">
            <v>?</v>
          </cell>
          <cell r="R1648">
            <v>0</v>
          </cell>
          <cell r="S1648">
            <v>34.92</v>
          </cell>
          <cell r="V1648">
            <v>12</v>
          </cell>
          <cell r="W1648" t="str">
            <v>No</v>
          </cell>
          <cell r="X1648" t="str">
            <v>No</v>
          </cell>
          <cell r="Y1648" t="str">
            <v>No</v>
          </cell>
          <cell r="AA1648" t="str">
            <v>Yes</v>
          </cell>
          <cell r="AC1648">
            <v>1.65</v>
          </cell>
          <cell r="AD1648">
            <v>21.16</v>
          </cell>
          <cell r="AE1648">
            <v>0.61286928777980998</v>
          </cell>
          <cell r="AF1648">
            <v>0.68676219500000002</v>
          </cell>
        </row>
        <row r="1649">
          <cell r="C1649" t="str">
            <v>Tunisia</v>
          </cell>
          <cell r="D1649" t="str">
            <v>Hexabyte [Tunisia]</v>
          </cell>
          <cell r="E1649" t="str">
            <v>ADSL</v>
          </cell>
          <cell r="F1649" t="str">
            <v>Pack ADSL</v>
          </cell>
          <cell r="H1649">
            <v>8</v>
          </cell>
          <cell r="I1649" t="str">
            <v>Mbps</v>
          </cell>
          <cell r="J1649">
            <v>8</v>
          </cell>
          <cell r="P1649" t="str">
            <v>TND</v>
          </cell>
          <cell r="Q1649" t="str">
            <v>?</v>
          </cell>
          <cell r="R1649">
            <v>0</v>
          </cell>
          <cell r="S1649">
            <v>49.92</v>
          </cell>
          <cell r="V1649">
            <v>12</v>
          </cell>
          <cell r="W1649" t="str">
            <v>No</v>
          </cell>
          <cell r="X1649" t="str">
            <v>No</v>
          </cell>
          <cell r="Y1649" t="str">
            <v>No</v>
          </cell>
          <cell r="AA1649" t="str">
            <v>Yes</v>
          </cell>
          <cell r="AC1649">
            <v>1.65</v>
          </cell>
          <cell r="AD1649">
            <v>30.25</v>
          </cell>
          <cell r="AE1649">
            <v>0.61286928777980998</v>
          </cell>
          <cell r="AF1649">
            <v>0.68676219500000002</v>
          </cell>
        </row>
        <row r="1650">
          <cell r="C1650" t="str">
            <v>Tunisia</v>
          </cell>
          <cell r="D1650" t="str">
            <v>Hexabyte [Tunisia]</v>
          </cell>
          <cell r="E1650" t="str">
            <v>ADSL</v>
          </cell>
          <cell r="F1650" t="str">
            <v>Pack ADSL</v>
          </cell>
          <cell r="G1650" t="str">
            <v>Up to</v>
          </cell>
          <cell r="H1650">
            <v>20</v>
          </cell>
          <cell r="I1650" t="str">
            <v>Mbps</v>
          </cell>
          <cell r="J1650">
            <v>20</v>
          </cell>
          <cell r="P1650" t="str">
            <v>TND</v>
          </cell>
          <cell r="Q1650" t="str">
            <v>?</v>
          </cell>
          <cell r="R1650">
            <v>0</v>
          </cell>
          <cell r="S1650">
            <v>72.42</v>
          </cell>
          <cell r="V1650">
            <v>12</v>
          </cell>
          <cell r="W1650" t="str">
            <v>No</v>
          </cell>
          <cell r="X1650" t="str">
            <v>No</v>
          </cell>
          <cell r="Y1650" t="str">
            <v>No</v>
          </cell>
          <cell r="AA1650" t="str">
            <v>Yes</v>
          </cell>
          <cell r="AC1650">
            <v>1.65</v>
          </cell>
          <cell r="AD1650">
            <v>43.89</v>
          </cell>
          <cell r="AE1650">
            <v>0.61286928777980998</v>
          </cell>
          <cell r="AF1650">
            <v>0.68676219500000002</v>
          </cell>
        </row>
        <row r="1651">
          <cell r="C1651" t="str">
            <v>Tunisia</v>
          </cell>
          <cell r="D1651" t="str">
            <v>Topnet [Tunisia]</v>
          </cell>
          <cell r="E1651" t="str">
            <v>ADSL</v>
          </cell>
          <cell r="F1651" t="str">
            <v>Pack Relax</v>
          </cell>
          <cell r="H1651">
            <v>2</v>
          </cell>
          <cell r="I1651" t="str">
            <v>Mbps</v>
          </cell>
          <cell r="J1651">
            <v>2</v>
          </cell>
          <cell r="P1651" t="str">
            <v>TND</v>
          </cell>
          <cell r="Q1651" t="str">
            <v>?</v>
          </cell>
          <cell r="R1651">
            <v>0</v>
          </cell>
          <cell r="S1651">
            <v>23.25</v>
          </cell>
          <cell r="V1651">
            <v>12</v>
          </cell>
          <cell r="W1651" t="str">
            <v>No</v>
          </cell>
          <cell r="X1651" t="str">
            <v>No</v>
          </cell>
          <cell r="Y1651" t="str">
            <v>No</v>
          </cell>
          <cell r="AA1651" t="str">
            <v>Yes</v>
          </cell>
          <cell r="AC1651">
            <v>1.65</v>
          </cell>
          <cell r="AD1651">
            <v>14.09</v>
          </cell>
          <cell r="AE1651">
            <v>0.61286928777980998</v>
          </cell>
          <cell r="AF1651">
            <v>0.68676219500000002</v>
          </cell>
        </row>
        <row r="1652">
          <cell r="C1652" t="str">
            <v>Tunisia</v>
          </cell>
          <cell r="D1652" t="str">
            <v>Topnet [Tunisia]</v>
          </cell>
          <cell r="E1652" t="str">
            <v>ADSL</v>
          </cell>
          <cell r="F1652" t="str">
            <v>Pack Relax</v>
          </cell>
          <cell r="H1652">
            <v>4</v>
          </cell>
          <cell r="I1652" t="str">
            <v>Mbps</v>
          </cell>
          <cell r="J1652">
            <v>4</v>
          </cell>
          <cell r="P1652" t="str">
            <v>TND</v>
          </cell>
          <cell r="Q1652" t="str">
            <v>?</v>
          </cell>
          <cell r="R1652">
            <v>0</v>
          </cell>
          <cell r="S1652">
            <v>32.42</v>
          </cell>
          <cell r="V1652">
            <v>12</v>
          </cell>
          <cell r="W1652" t="str">
            <v>No</v>
          </cell>
          <cell r="X1652" t="str">
            <v>No</v>
          </cell>
          <cell r="Y1652" t="str">
            <v>No</v>
          </cell>
          <cell r="AA1652" t="str">
            <v>Yes</v>
          </cell>
          <cell r="AC1652">
            <v>1.65</v>
          </cell>
          <cell r="AD1652">
            <v>19.649999999999999</v>
          </cell>
          <cell r="AE1652">
            <v>0.61286928777980998</v>
          </cell>
          <cell r="AF1652">
            <v>0.68676219500000002</v>
          </cell>
        </row>
        <row r="1653">
          <cell r="C1653" t="str">
            <v>Tunisia</v>
          </cell>
          <cell r="D1653" t="str">
            <v>Topnet [Tunisia]</v>
          </cell>
          <cell r="E1653" t="str">
            <v>ADSL</v>
          </cell>
          <cell r="F1653" t="str">
            <v>Pack Relax</v>
          </cell>
          <cell r="H1653">
            <v>8</v>
          </cell>
          <cell r="I1653" t="str">
            <v>Mbps</v>
          </cell>
          <cell r="J1653">
            <v>8</v>
          </cell>
          <cell r="P1653" t="str">
            <v>TND</v>
          </cell>
          <cell r="Q1653" t="str">
            <v>?</v>
          </cell>
          <cell r="R1653">
            <v>0</v>
          </cell>
          <cell r="S1653">
            <v>46.58</v>
          </cell>
          <cell r="V1653">
            <v>12</v>
          </cell>
          <cell r="W1653" t="str">
            <v>No</v>
          </cell>
          <cell r="X1653" t="str">
            <v>No</v>
          </cell>
          <cell r="Y1653" t="str">
            <v>No</v>
          </cell>
          <cell r="AA1653" t="str">
            <v>Yes</v>
          </cell>
          <cell r="AC1653">
            <v>1.65</v>
          </cell>
          <cell r="AD1653">
            <v>28.23</v>
          </cell>
          <cell r="AE1653">
            <v>0.61286928777980998</v>
          </cell>
          <cell r="AF1653">
            <v>0.68676219500000002</v>
          </cell>
        </row>
        <row r="1654">
          <cell r="C1654" t="str">
            <v>Tunisia</v>
          </cell>
          <cell r="D1654" t="str">
            <v>Topnet [Tunisia]</v>
          </cell>
          <cell r="E1654" t="str">
            <v>ADSL</v>
          </cell>
          <cell r="F1654" t="str">
            <v>Pack Relax</v>
          </cell>
          <cell r="G1654" t="str">
            <v>Up to</v>
          </cell>
          <cell r="H1654">
            <v>20</v>
          </cell>
          <cell r="I1654" t="str">
            <v>Mbps</v>
          </cell>
          <cell r="J1654">
            <v>20</v>
          </cell>
          <cell r="P1654" t="str">
            <v>TND</v>
          </cell>
          <cell r="Q1654" t="str">
            <v>?</v>
          </cell>
          <cell r="R1654">
            <v>0</v>
          </cell>
          <cell r="S1654">
            <v>70.75</v>
          </cell>
          <cell r="V1654">
            <v>12</v>
          </cell>
          <cell r="W1654" t="str">
            <v>No</v>
          </cell>
          <cell r="X1654" t="str">
            <v>No</v>
          </cell>
          <cell r="Y1654" t="str">
            <v>No</v>
          </cell>
          <cell r="AA1654" t="str">
            <v>Yes</v>
          </cell>
          <cell r="AC1654">
            <v>1.65</v>
          </cell>
          <cell r="AD1654">
            <v>42.88</v>
          </cell>
          <cell r="AE1654">
            <v>0.61286928777980998</v>
          </cell>
          <cell r="AF1654">
            <v>0.68676219500000002</v>
          </cell>
        </row>
        <row r="1655">
          <cell r="C1655" t="str">
            <v>Uganda</v>
          </cell>
          <cell r="D1655" t="str">
            <v>Tangerine [Uganda]</v>
          </cell>
          <cell r="E1655" t="str">
            <v>WiMax</v>
          </cell>
          <cell r="F1655" t="str">
            <v>Bronze</v>
          </cell>
          <cell r="H1655">
            <v>512</v>
          </cell>
          <cell r="I1655" t="str">
            <v>Kbps</v>
          </cell>
          <cell r="J1655">
            <v>0.51200000000000001</v>
          </cell>
          <cell r="M1655">
            <v>10</v>
          </cell>
          <cell r="O1655">
            <v>10</v>
          </cell>
          <cell r="P1655" t="str">
            <v>USD</v>
          </cell>
          <cell r="Q1655" t="str">
            <v>?</v>
          </cell>
          <cell r="R1655">
            <v>0</v>
          </cell>
          <cell r="S1655">
            <v>75</v>
          </cell>
          <cell r="W1655" t="str">
            <v>No</v>
          </cell>
          <cell r="X1655" t="str">
            <v>No</v>
          </cell>
          <cell r="Y1655" t="str">
            <v>No</v>
          </cell>
          <cell r="AA1655" t="str">
            <v>?</v>
          </cell>
          <cell r="AC1655">
            <v>1</v>
          </cell>
          <cell r="AD1655">
            <v>75</v>
          </cell>
          <cell r="AE1655">
            <v>1016.90002977136</v>
          </cell>
          <cell r="AF1655">
            <v>0.40322665600000002</v>
          </cell>
        </row>
        <row r="1656">
          <cell r="C1656" t="str">
            <v>Uganda</v>
          </cell>
          <cell r="D1656" t="str">
            <v>Tangerine [Uganda]</v>
          </cell>
          <cell r="E1656" t="str">
            <v>WiMax</v>
          </cell>
          <cell r="F1656" t="str">
            <v>Sliver</v>
          </cell>
          <cell r="H1656">
            <v>1024</v>
          </cell>
          <cell r="I1656" t="str">
            <v>Kbps</v>
          </cell>
          <cell r="J1656">
            <v>1.024</v>
          </cell>
          <cell r="M1656">
            <v>45</v>
          </cell>
          <cell r="O1656">
            <v>45</v>
          </cell>
          <cell r="P1656" t="str">
            <v>USD</v>
          </cell>
          <cell r="Q1656" t="str">
            <v>?</v>
          </cell>
          <cell r="R1656">
            <v>0</v>
          </cell>
          <cell r="S1656">
            <v>175</v>
          </cell>
          <cell r="W1656" t="str">
            <v>No</v>
          </cell>
          <cell r="X1656" t="str">
            <v>No</v>
          </cell>
          <cell r="Y1656" t="str">
            <v>No</v>
          </cell>
          <cell r="AA1656" t="str">
            <v>?</v>
          </cell>
          <cell r="AC1656">
            <v>1</v>
          </cell>
          <cell r="AD1656">
            <v>175</v>
          </cell>
          <cell r="AE1656">
            <v>1016.90002977136</v>
          </cell>
          <cell r="AF1656">
            <v>0.40322665600000002</v>
          </cell>
        </row>
        <row r="1657">
          <cell r="C1657" t="str">
            <v>Uganda</v>
          </cell>
          <cell r="D1657" t="str">
            <v>Tangerine [Uganda]</v>
          </cell>
          <cell r="E1657" t="str">
            <v>WiMax</v>
          </cell>
          <cell r="F1657" t="str">
            <v>Sliver</v>
          </cell>
          <cell r="H1657">
            <v>512</v>
          </cell>
          <cell r="I1657" t="str">
            <v>Kbps</v>
          </cell>
          <cell r="J1657">
            <v>0.51200000000000001</v>
          </cell>
          <cell r="M1657">
            <v>30</v>
          </cell>
          <cell r="O1657">
            <v>30</v>
          </cell>
          <cell r="P1657" t="str">
            <v>USD</v>
          </cell>
          <cell r="Q1657" t="str">
            <v>?</v>
          </cell>
          <cell r="R1657">
            <v>0</v>
          </cell>
          <cell r="S1657">
            <v>110</v>
          </cell>
          <cell r="W1657" t="str">
            <v>No</v>
          </cell>
          <cell r="X1657" t="str">
            <v>No</v>
          </cell>
          <cell r="Y1657" t="str">
            <v>No</v>
          </cell>
          <cell r="AA1657" t="str">
            <v>?</v>
          </cell>
          <cell r="AC1657">
            <v>1</v>
          </cell>
          <cell r="AD1657">
            <v>110</v>
          </cell>
          <cell r="AE1657">
            <v>1016.90002977136</v>
          </cell>
          <cell r="AF1657">
            <v>0.40322665600000002</v>
          </cell>
        </row>
        <row r="1658">
          <cell r="C1658" t="str">
            <v>Uganda</v>
          </cell>
          <cell r="D1658" t="str">
            <v>Tangerine [Uganda]</v>
          </cell>
          <cell r="E1658" t="str">
            <v>WiMax</v>
          </cell>
          <cell r="F1658" t="str">
            <v>Sliver</v>
          </cell>
          <cell r="H1658">
            <v>768</v>
          </cell>
          <cell r="I1658" t="str">
            <v>Kbps</v>
          </cell>
          <cell r="J1658">
            <v>0.76800000000000002</v>
          </cell>
          <cell r="M1658">
            <v>35</v>
          </cell>
          <cell r="O1658">
            <v>35</v>
          </cell>
          <cell r="P1658" t="str">
            <v>USD</v>
          </cell>
          <cell r="Q1658" t="str">
            <v>?</v>
          </cell>
          <cell r="R1658">
            <v>0</v>
          </cell>
          <cell r="S1658">
            <v>170</v>
          </cell>
          <cell r="W1658" t="str">
            <v>No</v>
          </cell>
          <cell r="X1658" t="str">
            <v>No</v>
          </cell>
          <cell r="Y1658" t="str">
            <v>No</v>
          </cell>
          <cell r="AA1658" t="str">
            <v>?</v>
          </cell>
          <cell r="AC1658">
            <v>1</v>
          </cell>
          <cell r="AD1658">
            <v>170</v>
          </cell>
          <cell r="AE1658">
            <v>1016.90002977136</v>
          </cell>
          <cell r="AF1658">
            <v>0.40322665600000002</v>
          </cell>
        </row>
        <row r="1659">
          <cell r="C1659" t="str">
            <v>Uganda</v>
          </cell>
          <cell r="D1659" t="str">
            <v>Tangerine [Uganda]</v>
          </cell>
          <cell r="E1659" t="str">
            <v>WiMax</v>
          </cell>
          <cell r="F1659" t="str">
            <v>Gold</v>
          </cell>
          <cell r="H1659">
            <v>1024</v>
          </cell>
          <cell r="I1659" t="str">
            <v>Kbps</v>
          </cell>
          <cell r="J1659">
            <v>1.024</v>
          </cell>
          <cell r="M1659">
            <v>85</v>
          </cell>
          <cell r="O1659">
            <v>85</v>
          </cell>
          <cell r="P1659" t="str">
            <v>USD</v>
          </cell>
          <cell r="Q1659" t="str">
            <v>?</v>
          </cell>
          <cell r="R1659">
            <v>0</v>
          </cell>
          <cell r="S1659">
            <v>270</v>
          </cell>
          <cell r="W1659" t="str">
            <v>No</v>
          </cell>
          <cell r="X1659" t="str">
            <v>No</v>
          </cell>
          <cell r="Y1659" t="str">
            <v>No</v>
          </cell>
          <cell r="AA1659" t="str">
            <v>?</v>
          </cell>
          <cell r="AC1659">
            <v>1</v>
          </cell>
          <cell r="AD1659">
            <v>270</v>
          </cell>
          <cell r="AE1659">
            <v>1016.90002977136</v>
          </cell>
          <cell r="AF1659">
            <v>0.40322665600000002</v>
          </cell>
        </row>
        <row r="1660">
          <cell r="C1660" t="str">
            <v>Uganda</v>
          </cell>
          <cell r="D1660" t="str">
            <v>Tangerine [Uganda]</v>
          </cell>
          <cell r="E1660" t="str">
            <v>WiMax</v>
          </cell>
          <cell r="F1660" t="str">
            <v>Gold</v>
          </cell>
          <cell r="H1660">
            <v>512</v>
          </cell>
          <cell r="I1660" t="str">
            <v>Kbps</v>
          </cell>
          <cell r="J1660">
            <v>0.51200000000000001</v>
          </cell>
          <cell r="M1660">
            <v>45</v>
          </cell>
          <cell r="O1660">
            <v>45</v>
          </cell>
          <cell r="P1660" t="str">
            <v>USD</v>
          </cell>
          <cell r="Q1660" t="str">
            <v>?</v>
          </cell>
          <cell r="R1660">
            <v>0</v>
          </cell>
          <cell r="S1660">
            <v>155</v>
          </cell>
          <cell r="W1660" t="str">
            <v>No</v>
          </cell>
          <cell r="X1660" t="str">
            <v>No</v>
          </cell>
          <cell r="Y1660" t="str">
            <v>No</v>
          </cell>
          <cell r="AA1660" t="str">
            <v>?</v>
          </cell>
          <cell r="AC1660">
            <v>1</v>
          </cell>
          <cell r="AD1660">
            <v>155</v>
          </cell>
          <cell r="AE1660">
            <v>1016.90002977136</v>
          </cell>
          <cell r="AF1660">
            <v>0.40322665600000002</v>
          </cell>
        </row>
        <row r="1661">
          <cell r="C1661" t="str">
            <v>Uganda</v>
          </cell>
          <cell r="D1661" t="str">
            <v>Tangerine [Uganda]</v>
          </cell>
          <cell r="E1661" t="str">
            <v>WiMax</v>
          </cell>
          <cell r="F1661" t="str">
            <v>Gold</v>
          </cell>
          <cell r="H1661">
            <v>768</v>
          </cell>
          <cell r="I1661" t="str">
            <v>Kbps</v>
          </cell>
          <cell r="J1661">
            <v>0.76800000000000002</v>
          </cell>
          <cell r="M1661">
            <v>65</v>
          </cell>
          <cell r="O1661">
            <v>65</v>
          </cell>
          <cell r="P1661" t="str">
            <v>USD</v>
          </cell>
          <cell r="Q1661" t="str">
            <v>?</v>
          </cell>
          <cell r="R1661">
            <v>0</v>
          </cell>
          <cell r="S1661">
            <v>200</v>
          </cell>
          <cell r="W1661" t="str">
            <v>No</v>
          </cell>
          <cell r="X1661" t="str">
            <v>No</v>
          </cell>
          <cell r="Y1661" t="str">
            <v>No</v>
          </cell>
          <cell r="AA1661" t="str">
            <v>?</v>
          </cell>
          <cell r="AC1661">
            <v>1</v>
          </cell>
          <cell r="AD1661">
            <v>200</v>
          </cell>
          <cell r="AE1661">
            <v>1016.90002977136</v>
          </cell>
          <cell r="AF1661">
            <v>0.40322665600000002</v>
          </cell>
        </row>
        <row r="1662">
          <cell r="C1662" t="str">
            <v>Uganda</v>
          </cell>
          <cell r="D1662" t="str">
            <v>Uganda Telecom [Uganda]</v>
          </cell>
          <cell r="E1662" t="str">
            <v>ADSL</v>
          </cell>
          <cell r="H1662">
            <v>64</v>
          </cell>
          <cell r="I1662" t="str">
            <v>Kbps</v>
          </cell>
          <cell r="J1662">
            <v>6.4000000000000001E-2</v>
          </cell>
          <cell r="P1662" t="str">
            <v>USD</v>
          </cell>
          <cell r="Q1662">
            <v>50</v>
          </cell>
          <cell r="R1662">
            <v>53.79</v>
          </cell>
          <cell r="S1662">
            <v>90</v>
          </cell>
          <cell r="W1662" t="str">
            <v>?</v>
          </cell>
          <cell r="X1662" t="str">
            <v>No</v>
          </cell>
          <cell r="Y1662" t="str">
            <v>No</v>
          </cell>
          <cell r="AA1662" t="str">
            <v>?</v>
          </cell>
          <cell r="AC1662">
            <v>1</v>
          </cell>
          <cell r="AD1662">
            <v>90</v>
          </cell>
          <cell r="AE1662">
            <v>1016.90002977136</v>
          </cell>
          <cell r="AF1662">
            <v>0.40322665600000002</v>
          </cell>
        </row>
        <row r="1663">
          <cell r="C1663" t="str">
            <v>Uganda</v>
          </cell>
          <cell r="D1663" t="str">
            <v>Uganda Telecom [Uganda]</v>
          </cell>
          <cell r="E1663" t="str">
            <v>ADSL</v>
          </cell>
          <cell r="H1663">
            <v>128</v>
          </cell>
          <cell r="I1663" t="str">
            <v>Kbps</v>
          </cell>
          <cell r="J1663">
            <v>0.128</v>
          </cell>
          <cell r="P1663" t="str">
            <v>USD</v>
          </cell>
          <cell r="Q1663">
            <v>50</v>
          </cell>
          <cell r="R1663">
            <v>53.79</v>
          </cell>
          <cell r="S1663">
            <v>170</v>
          </cell>
          <cell r="W1663" t="str">
            <v>?</v>
          </cell>
          <cell r="X1663" t="str">
            <v>No</v>
          </cell>
          <cell r="Y1663" t="str">
            <v>No</v>
          </cell>
          <cell r="AA1663" t="str">
            <v>?</v>
          </cell>
          <cell r="AC1663">
            <v>1</v>
          </cell>
          <cell r="AD1663">
            <v>170</v>
          </cell>
          <cell r="AE1663">
            <v>1016.90002977136</v>
          </cell>
          <cell r="AF1663">
            <v>0.40322665600000002</v>
          </cell>
        </row>
        <row r="1664">
          <cell r="C1664" t="str">
            <v>Uganda</v>
          </cell>
          <cell r="D1664" t="str">
            <v>Uganda Telecom [Uganda]</v>
          </cell>
          <cell r="E1664" t="str">
            <v>ADSL</v>
          </cell>
          <cell r="H1664">
            <v>256</v>
          </cell>
          <cell r="I1664" t="str">
            <v>Kbps</v>
          </cell>
          <cell r="J1664">
            <v>0.25600000000000001</v>
          </cell>
          <cell r="P1664" t="str">
            <v>USD</v>
          </cell>
          <cell r="Q1664">
            <v>50</v>
          </cell>
          <cell r="R1664">
            <v>53.79</v>
          </cell>
          <cell r="S1664">
            <v>300</v>
          </cell>
          <cell r="W1664" t="str">
            <v>?</v>
          </cell>
          <cell r="X1664" t="str">
            <v>No</v>
          </cell>
          <cell r="Y1664" t="str">
            <v>No</v>
          </cell>
          <cell r="AA1664" t="str">
            <v>?</v>
          </cell>
          <cell r="AC1664">
            <v>1</v>
          </cell>
          <cell r="AD1664">
            <v>300</v>
          </cell>
          <cell r="AE1664">
            <v>1016.90002977136</v>
          </cell>
          <cell r="AF1664">
            <v>0.40322665600000002</v>
          </cell>
        </row>
        <row r="1665">
          <cell r="C1665" t="str">
            <v>Ukraine</v>
          </cell>
          <cell r="D1665" t="str">
            <v>Ukrtelecom [Ukraine]</v>
          </cell>
          <cell r="E1665" t="str">
            <v>ADSL</v>
          </cell>
          <cell r="F1665" t="str">
            <v>OGO! 512-2010</v>
          </cell>
          <cell r="G1665" t="str">
            <v>Up to</v>
          </cell>
          <cell r="H1665">
            <v>512</v>
          </cell>
          <cell r="I1665" t="str">
            <v>Kbps</v>
          </cell>
          <cell r="J1665">
            <v>0.51200000000000001</v>
          </cell>
          <cell r="K1665">
            <v>256</v>
          </cell>
          <cell r="L1665" t="str">
            <v>Kbps</v>
          </cell>
          <cell r="M1665" t="str">
            <v>Unlimited</v>
          </cell>
          <cell r="P1665" t="str">
            <v>UAH</v>
          </cell>
          <cell r="Q1665" t="str">
            <v>?</v>
          </cell>
          <cell r="R1665" t="str">
            <v>?</v>
          </cell>
          <cell r="S1665">
            <v>60</v>
          </cell>
          <cell r="W1665" t="str">
            <v>Yes</v>
          </cell>
          <cell r="X1665" t="str">
            <v>No</v>
          </cell>
          <cell r="Y1665" t="str">
            <v>No</v>
          </cell>
          <cell r="AA1665" t="str">
            <v>Yes</v>
          </cell>
          <cell r="AB1665">
            <v>0.2</v>
          </cell>
          <cell r="AC1665">
            <v>8.19</v>
          </cell>
          <cell r="AD1665">
            <v>7.33</v>
          </cell>
          <cell r="AE1665">
            <v>3.6448742132662701</v>
          </cell>
          <cell r="AF1665">
            <v>4.2341483039999996</v>
          </cell>
        </row>
        <row r="1666">
          <cell r="C1666" t="str">
            <v>Ukraine</v>
          </cell>
          <cell r="D1666" t="str">
            <v>Ukrtelecom [Ukraine]</v>
          </cell>
          <cell r="E1666" t="str">
            <v>ADSL</v>
          </cell>
          <cell r="F1666" t="str">
            <v>OGO! 1+</v>
          </cell>
          <cell r="G1666" t="str">
            <v>Up to</v>
          </cell>
          <cell r="H1666">
            <v>1</v>
          </cell>
          <cell r="I1666" t="str">
            <v>Mbps</v>
          </cell>
          <cell r="J1666">
            <v>1</v>
          </cell>
          <cell r="K1666">
            <v>512</v>
          </cell>
          <cell r="L1666" t="str">
            <v>Kbps</v>
          </cell>
          <cell r="M1666" t="str">
            <v>Unlimited</v>
          </cell>
          <cell r="P1666" t="str">
            <v>UAH</v>
          </cell>
          <cell r="Q1666" t="str">
            <v>?</v>
          </cell>
          <cell r="R1666" t="str">
            <v>?</v>
          </cell>
          <cell r="S1666">
            <v>100</v>
          </cell>
          <cell r="W1666" t="str">
            <v>Yes</v>
          </cell>
          <cell r="X1666" t="str">
            <v>No</v>
          </cell>
          <cell r="Y1666" t="str">
            <v>No</v>
          </cell>
          <cell r="AA1666" t="str">
            <v>Yes</v>
          </cell>
          <cell r="AB1666">
            <v>0.2</v>
          </cell>
          <cell r="AC1666">
            <v>8.19</v>
          </cell>
          <cell r="AD1666">
            <v>12.21</v>
          </cell>
          <cell r="AE1666">
            <v>3.6448742132662701</v>
          </cell>
          <cell r="AF1666">
            <v>4.2341483039999996</v>
          </cell>
        </row>
        <row r="1667">
          <cell r="C1667" t="str">
            <v>Ukraine</v>
          </cell>
          <cell r="D1667" t="str">
            <v>Ukrtelecom [Ukraine]</v>
          </cell>
          <cell r="E1667" t="str">
            <v>ADSL</v>
          </cell>
          <cell r="F1667" t="str">
            <v>OGO! 2+</v>
          </cell>
          <cell r="G1667" t="str">
            <v>Up to</v>
          </cell>
          <cell r="H1667">
            <v>2</v>
          </cell>
          <cell r="I1667" t="str">
            <v>Mbps</v>
          </cell>
          <cell r="J1667">
            <v>2</v>
          </cell>
          <cell r="K1667">
            <v>1</v>
          </cell>
          <cell r="L1667" t="str">
            <v>Mbps</v>
          </cell>
          <cell r="M1667" t="str">
            <v>Unlimited</v>
          </cell>
          <cell r="P1667" t="str">
            <v>UAH</v>
          </cell>
          <cell r="Q1667" t="str">
            <v>?</v>
          </cell>
          <cell r="R1667" t="str">
            <v>?</v>
          </cell>
          <cell r="S1667">
            <v>150</v>
          </cell>
          <cell r="W1667" t="str">
            <v>Yes</v>
          </cell>
          <cell r="X1667" t="str">
            <v>No</v>
          </cell>
          <cell r="Y1667" t="str">
            <v>No</v>
          </cell>
          <cell r="AA1667" t="str">
            <v>Yes</v>
          </cell>
          <cell r="AB1667">
            <v>0.2</v>
          </cell>
          <cell r="AC1667">
            <v>8.19</v>
          </cell>
          <cell r="AD1667">
            <v>18.32</v>
          </cell>
          <cell r="AE1667">
            <v>3.6448742132662701</v>
          </cell>
          <cell r="AF1667">
            <v>4.2341483039999996</v>
          </cell>
        </row>
        <row r="1668">
          <cell r="C1668" t="str">
            <v>Ukraine</v>
          </cell>
          <cell r="D1668" t="str">
            <v>Ukrtelecom [Ukraine]</v>
          </cell>
          <cell r="E1668" t="str">
            <v>ADSL</v>
          </cell>
          <cell r="F1668" t="str">
            <v>OGO!Ultra</v>
          </cell>
          <cell r="G1668" t="str">
            <v>Up to</v>
          </cell>
          <cell r="H1668">
            <v>24</v>
          </cell>
          <cell r="I1668" t="str">
            <v>Mbps</v>
          </cell>
          <cell r="J1668">
            <v>24</v>
          </cell>
          <cell r="K1668">
            <v>3</v>
          </cell>
          <cell r="L1668" t="str">
            <v>Mbps</v>
          </cell>
          <cell r="M1668" t="str">
            <v>Unlimited</v>
          </cell>
          <cell r="P1668" t="str">
            <v>UAH</v>
          </cell>
          <cell r="Q1668" t="str">
            <v>?</v>
          </cell>
          <cell r="R1668" t="str">
            <v>?</v>
          </cell>
          <cell r="S1668">
            <v>200</v>
          </cell>
          <cell r="W1668" t="str">
            <v>Yes</v>
          </cell>
          <cell r="X1668" t="str">
            <v>No</v>
          </cell>
          <cell r="Y1668" t="str">
            <v>No</v>
          </cell>
          <cell r="AA1668" t="str">
            <v>Yes</v>
          </cell>
          <cell r="AB1668">
            <v>0.2</v>
          </cell>
          <cell r="AC1668">
            <v>8.19</v>
          </cell>
          <cell r="AD1668">
            <v>24.42</v>
          </cell>
          <cell r="AE1668">
            <v>3.6448742132662701</v>
          </cell>
          <cell r="AF1668">
            <v>4.2341483039999996</v>
          </cell>
        </row>
        <row r="1669">
          <cell r="C1669" t="str">
            <v>Ukraine</v>
          </cell>
          <cell r="D1669" t="str">
            <v>Ukrtelecom [Ukraine]</v>
          </cell>
          <cell r="E1669" t="str">
            <v>ADSL</v>
          </cell>
          <cell r="F1669" t="str">
            <v>OGO! 2</v>
          </cell>
          <cell r="G1669" t="str">
            <v>Up to</v>
          </cell>
          <cell r="H1669">
            <v>2</v>
          </cell>
          <cell r="I1669" t="str">
            <v>Mbps</v>
          </cell>
          <cell r="J1669">
            <v>2</v>
          </cell>
          <cell r="K1669">
            <v>3</v>
          </cell>
          <cell r="L1669" t="str">
            <v>Mbps</v>
          </cell>
          <cell r="M1669" t="str">
            <v>Unlimited</v>
          </cell>
          <cell r="P1669" t="str">
            <v>UAH</v>
          </cell>
          <cell r="Q1669" t="str">
            <v>?</v>
          </cell>
          <cell r="R1669" t="str">
            <v>?</v>
          </cell>
          <cell r="S1669">
            <v>60</v>
          </cell>
          <cell r="W1669" t="str">
            <v>Yes</v>
          </cell>
          <cell r="X1669" t="str">
            <v>No</v>
          </cell>
          <cell r="Y1669" t="str">
            <v>No</v>
          </cell>
          <cell r="AA1669" t="str">
            <v>Yes</v>
          </cell>
          <cell r="AB1669">
            <v>0.2</v>
          </cell>
          <cell r="AC1669">
            <v>8.19</v>
          </cell>
          <cell r="AD1669">
            <v>7.33</v>
          </cell>
          <cell r="AE1669">
            <v>3.6448742132662701</v>
          </cell>
          <cell r="AF1669">
            <v>4.2341483039999996</v>
          </cell>
        </row>
        <row r="1670">
          <cell r="C1670" t="str">
            <v>Ukraine</v>
          </cell>
          <cell r="D1670" t="str">
            <v>Ukrtelecom [Ukraine]</v>
          </cell>
          <cell r="E1670" t="str">
            <v>ADSL</v>
          </cell>
          <cell r="F1670" t="str">
            <v>OGO! 4</v>
          </cell>
          <cell r="G1670" t="str">
            <v>Up to</v>
          </cell>
          <cell r="H1670">
            <v>4</v>
          </cell>
          <cell r="I1670" t="str">
            <v>Mbps</v>
          </cell>
          <cell r="J1670">
            <v>4</v>
          </cell>
          <cell r="K1670">
            <v>3</v>
          </cell>
          <cell r="L1670" t="str">
            <v>Mbps</v>
          </cell>
          <cell r="M1670" t="str">
            <v>Unlimited</v>
          </cell>
          <cell r="P1670" t="str">
            <v>UAH</v>
          </cell>
          <cell r="Q1670" t="str">
            <v>?</v>
          </cell>
          <cell r="R1670" t="str">
            <v>?</v>
          </cell>
          <cell r="S1670">
            <v>100</v>
          </cell>
          <cell r="W1670" t="str">
            <v>Yes</v>
          </cell>
          <cell r="X1670" t="str">
            <v>No</v>
          </cell>
          <cell r="Y1670" t="str">
            <v>No</v>
          </cell>
          <cell r="AA1670" t="str">
            <v>Yes</v>
          </cell>
          <cell r="AB1670">
            <v>0.2</v>
          </cell>
          <cell r="AC1670">
            <v>8.19</v>
          </cell>
          <cell r="AD1670">
            <v>12.21</v>
          </cell>
          <cell r="AE1670">
            <v>3.6448742132662701</v>
          </cell>
          <cell r="AF1670">
            <v>4.2341483039999996</v>
          </cell>
        </row>
        <row r="1671">
          <cell r="C1671" t="str">
            <v>Ukraine</v>
          </cell>
          <cell r="D1671" t="str">
            <v>Ukrtelecom [Ukraine]</v>
          </cell>
          <cell r="E1671" t="str">
            <v>ADSL</v>
          </cell>
          <cell r="F1671" t="str">
            <v>OGO! 8</v>
          </cell>
          <cell r="G1671" t="str">
            <v>Up to</v>
          </cell>
          <cell r="H1671">
            <v>8</v>
          </cell>
          <cell r="I1671" t="str">
            <v>Mbps</v>
          </cell>
          <cell r="J1671">
            <v>8</v>
          </cell>
          <cell r="K1671">
            <v>3</v>
          </cell>
          <cell r="L1671" t="str">
            <v>Mbps</v>
          </cell>
          <cell r="M1671" t="str">
            <v>Unlimited</v>
          </cell>
          <cell r="P1671" t="str">
            <v>UAH</v>
          </cell>
          <cell r="Q1671" t="str">
            <v>?</v>
          </cell>
          <cell r="R1671" t="str">
            <v>?</v>
          </cell>
          <cell r="S1671">
            <v>150</v>
          </cell>
          <cell r="W1671" t="str">
            <v>Yes</v>
          </cell>
          <cell r="X1671" t="str">
            <v>No</v>
          </cell>
          <cell r="Y1671" t="str">
            <v>No</v>
          </cell>
          <cell r="AA1671" t="str">
            <v>Yes</v>
          </cell>
          <cell r="AB1671">
            <v>0.2</v>
          </cell>
          <cell r="AC1671">
            <v>8.19</v>
          </cell>
          <cell r="AD1671">
            <v>18.32</v>
          </cell>
          <cell r="AE1671">
            <v>3.6448742132662701</v>
          </cell>
          <cell r="AF1671">
            <v>4.2341483039999996</v>
          </cell>
        </row>
        <row r="1672">
          <cell r="C1672" t="str">
            <v>Ukraine</v>
          </cell>
          <cell r="D1672" t="str">
            <v>Ukrtelecom [Ukraine]</v>
          </cell>
          <cell r="E1672" t="str">
            <v>ADSL</v>
          </cell>
          <cell r="F1672" t="str">
            <v>OGO!Ultra</v>
          </cell>
          <cell r="G1672" t="str">
            <v>Up to</v>
          </cell>
          <cell r="H1672">
            <v>24</v>
          </cell>
          <cell r="I1672" t="str">
            <v>Mbps</v>
          </cell>
          <cell r="J1672">
            <v>24</v>
          </cell>
          <cell r="K1672">
            <v>3</v>
          </cell>
          <cell r="L1672" t="str">
            <v>Mbps</v>
          </cell>
          <cell r="M1672" t="str">
            <v>Unlimited</v>
          </cell>
          <cell r="P1672" t="str">
            <v>UAH</v>
          </cell>
          <cell r="Q1672" t="str">
            <v>?</v>
          </cell>
          <cell r="R1672" t="str">
            <v>?</v>
          </cell>
          <cell r="S1672">
            <v>200</v>
          </cell>
          <cell r="W1672" t="str">
            <v>Yes</v>
          </cell>
          <cell r="X1672" t="str">
            <v>No</v>
          </cell>
          <cell r="Y1672" t="str">
            <v>No</v>
          </cell>
          <cell r="AA1672" t="str">
            <v>Yes</v>
          </cell>
          <cell r="AB1672">
            <v>0.2</v>
          </cell>
          <cell r="AC1672">
            <v>8.19</v>
          </cell>
          <cell r="AD1672">
            <v>24.42</v>
          </cell>
          <cell r="AE1672">
            <v>3.6448742132662701</v>
          </cell>
          <cell r="AF1672">
            <v>4.2341483039999996</v>
          </cell>
        </row>
        <row r="1673">
          <cell r="C1673" t="str">
            <v>Ukraine</v>
          </cell>
          <cell r="D1673" t="str">
            <v>Volia [Ukraine]</v>
          </cell>
          <cell r="E1673" t="str">
            <v>Cable</v>
          </cell>
          <cell r="F1673" t="str">
            <v>Comfortable</v>
          </cell>
          <cell r="H1673">
            <v>100</v>
          </cell>
          <cell r="I1673" t="str">
            <v>Mbps</v>
          </cell>
          <cell r="J1673">
            <v>100</v>
          </cell>
          <cell r="K1673">
            <v>4608</v>
          </cell>
          <cell r="L1673" t="str">
            <v>Kbps</v>
          </cell>
          <cell r="M1673" t="str">
            <v>Unlimited</v>
          </cell>
          <cell r="P1673" t="str">
            <v>UAH</v>
          </cell>
          <cell r="Q1673" t="str">
            <v>?</v>
          </cell>
          <cell r="R1673">
            <v>0</v>
          </cell>
          <cell r="S1673">
            <v>125</v>
          </cell>
          <cell r="W1673" t="str">
            <v>No</v>
          </cell>
          <cell r="X1673" t="str">
            <v>No</v>
          </cell>
          <cell r="Y1673" t="str">
            <v>No</v>
          </cell>
          <cell r="AA1673" t="str">
            <v>Yes</v>
          </cell>
          <cell r="AB1673">
            <v>0.2</v>
          </cell>
          <cell r="AC1673">
            <v>8.19</v>
          </cell>
          <cell r="AD1673">
            <v>15.26</v>
          </cell>
          <cell r="AE1673">
            <v>3.6448742132662701</v>
          </cell>
          <cell r="AF1673">
            <v>4.2341483039999996</v>
          </cell>
        </row>
        <row r="1674">
          <cell r="C1674" t="str">
            <v>Ukraine</v>
          </cell>
          <cell r="D1674" t="str">
            <v>Volia [Ukraine]</v>
          </cell>
          <cell r="E1674" t="str">
            <v>Cable</v>
          </cell>
          <cell r="F1674" t="str">
            <v>Optimal</v>
          </cell>
          <cell r="H1674">
            <v>60</v>
          </cell>
          <cell r="I1674" t="str">
            <v>Mbps</v>
          </cell>
          <cell r="J1674">
            <v>60</v>
          </cell>
          <cell r="K1674">
            <v>1536</v>
          </cell>
          <cell r="L1674" t="str">
            <v>Kbps</v>
          </cell>
          <cell r="M1674" t="str">
            <v>Unlimited</v>
          </cell>
          <cell r="P1674" t="str">
            <v>UAH</v>
          </cell>
          <cell r="Q1674" t="str">
            <v>?</v>
          </cell>
          <cell r="R1674">
            <v>0</v>
          </cell>
          <cell r="S1674">
            <v>105</v>
          </cell>
          <cell r="W1674" t="str">
            <v>No</v>
          </cell>
          <cell r="X1674" t="str">
            <v>No</v>
          </cell>
          <cell r="Y1674" t="str">
            <v>No</v>
          </cell>
          <cell r="AA1674" t="str">
            <v>Yes</v>
          </cell>
          <cell r="AB1674">
            <v>0.2</v>
          </cell>
          <cell r="AC1674">
            <v>8.19</v>
          </cell>
          <cell r="AD1674">
            <v>12.82</v>
          </cell>
          <cell r="AE1674">
            <v>3.6448742132662701</v>
          </cell>
          <cell r="AF1674">
            <v>4.2341483039999996</v>
          </cell>
        </row>
        <row r="1675">
          <cell r="C1675" t="str">
            <v>Ukraine</v>
          </cell>
          <cell r="D1675" t="str">
            <v>Volia [Ukraine]</v>
          </cell>
          <cell r="E1675" t="str">
            <v>Cable</v>
          </cell>
          <cell r="F1675" t="str">
            <v>Entry</v>
          </cell>
          <cell r="H1675">
            <v>20</v>
          </cell>
          <cell r="I1675" t="str">
            <v>Mbps</v>
          </cell>
          <cell r="J1675">
            <v>20</v>
          </cell>
          <cell r="K1675">
            <v>1536</v>
          </cell>
          <cell r="L1675" t="str">
            <v>Kbps</v>
          </cell>
          <cell r="M1675" t="str">
            <v>Unlimited</v>
          </cell>
          <cell r="P1675" t="str">
            <v>UAH</v>
          </cell>
          <cell r="Q1675" t="str">
            <v>?</v>
          </cell>
          <cell r="R1675">
            <v>0</v>
          </cell>
          <cell r="S1675">
            <v>85</v>
          </cell>
          <cell r="W1675" t="str">
            <v>No</v>
          </cell>
          <cell r="X1675" t="str">
            <v>No</v>
          </cell>
          <cell r="Y1675" t="str">
            <v>No</v>
          </cell>
          <cell r="AA1675" t="str">
            <v>Yes</v>
          </cell>
          <cell r="AB1675">
            <v>0.2</v>
          </cell>
          <cell r="AC1675">
            <v>8.19</v>
          </cell>
          <cell r="AD1675">
            <v>10.38</v>
          </cell>
          <cell r="AE1675">
            <v>3.6448742132662701</v>
          </cell>
          <cell r="AF1675">
            <v>4.2341483039999996</v>
          </cell>
        </row>
        <row r="1676">
          <cell r="C1676" t="str">
            <v>Ukraine</v>
          </cell>
          <cell r="D1676" t="str">
            <v>Volia [Ukraine]</v>
          </cell>
          <cell r="E1676" t="str">
            <v>Cable</v>
          </cell>
          <cell r="F1676" t="str">
            <v>Easy</v>
          </cell>
          <cell r="H1676">
            <v>5</v>
          </cell>
          <cell r="I1676" t="str">
            <v>Mbps</v>
          </cell>
          <cell r="J1676">
            <v>5</v>
          </cell>
          <cell r="K1676">
            <v>768</v>
          </cell>
          <cell r="L1676" t="str">
            <v>Kbps</v>
          </cell>
          <cell r="M1676">
            <v>80</v>
          </cell>
          <cell r="N1676" t="str">
            <v>GB</v>
          </cell>
          <cell r="O1676">
            <v>80</v>
          </cell>
          <cell r="P1676" t="str">
            <v>UAH</v>
          </cell>
          <cell r="Q1676" t="str">
            <v>?</v>
          </cell>
          <cell r="R1676">
            <v>0</v>
          </cell>
          <cell r="S1676">
            <v>60</v>
          </cell>
          <cell r="W1676" t="str">
            <v>No</v>
          </cell>
          <cell r="X1676" t="str">
            <v>No</v>
          </cell>
          <cell r="Y1676" t="str">
            <v>No</v>
          </cell>
          <cell r="AA1676" t="str">
            <v>Yes</v>
          </cell>
          <cell r="AB1676">
            <v>0.2</v>
          </cell>
          <cell r="AC1676">
            <v>8.19</v>
          </cell>
          <cell r="AD1676">
            <v>7.33</v>
          </cell>
          <cell r="AE1676">
            <v>3.6448742132662701</v>
          </cell>
          <cell r="AF1676">
            <v>4.2341483039999996</v>
          </cell>
        </row>
        <row r="1677">
          <cell r="C1677" t="str">
            <v>United Arab Emirates</v>
          </cell>
          <cell r="D1677" t="str">
            <v>Etisalat [United Arab Emirates]</v>
          </cell>
          <cell r="E1677" t="str">
            <v>Fibre</v>
          </cell>
          <cell r="F1677" t="str">
            <v>eLife Double Play</v>
          </cell>
          <cell r="H1677">
            <v>500</v>
          </cell>
          <cell r="I1677" t="str">
            <v>Mbps</v>
          </cell>
          <cell r="J1677">
            <v>500</v>
          </cell>
          <cell r="K1677">
            <v>50</v>
          </cell>
          <cell r="L1677" t="str">
            <v>Mbps</v>
          </cell>
          <cell r="M1677" t="str">
            <v>Unlimited</v>
          </cell>
          <cell r="P1677" t="str">
            <v>AED</v>
          </cell>
          <cell r="Q1677">
            <v>199</v>
          </cell>
          <cell r="R1677" t="str">
            <v>?</v>
          </cell>
          <cell r="S1677">
            <v>5000</v>
          </cell>
          <cell r="W1677" t="str">
            <v>No</v>
          </cell>
          <cell r="X1677" t="str">
            <v>No</v>
          </cell>
          <cell r="Y1677" t="str">
            <v>Yes</v>
          </cell>
          <cell r="Z1677" t="str">
            <v>Unlimited national calls</v>
          </cell>
          <cell r="AA1677" t="str">
            <v>?</v>
          </cell>
          <cell r="AC1677">
            <v>3.67</v>
          </cell>
          <cell r="AD1677">
            <v>1362.4</v>
          </cell>
          <cell r="AE1677">
            <v>2.6379701475055599</v>
          </cell>
          <cell r="AF1677">
            <v>3.6986330039999999</v>
          </cell>
        </row>
        <row r="1678">
          <cell r="C1678" t="str">
            <v>United Arab Emirates</v>
          </cell>
          <cell r="D1678" t="str">
            <v>Etisalat [United Arab Emirates]</v>
          </cell>
          <cell r="E1678" t="str">
            <v>Fibre</v>
          </cell>
          <cell r="F1678" t="str">
            <v>eLife Double Play</v>
          </cell>
          <cell r="H1678">
            <v>300</v>
          </cell>
          <cell r="I1678" t="str">
            <v>Mbps</v>
          </cell>
          <cell r="J1678">
            <v>300</v>
          </cell>
          <cell r="K1678">
            <v>30</v>
          </cell>
          <cell r="L1678" t="str">
            <v>Mbps</v>
          </cell>
          <cell r="M1678" t="str">
            <v>Unlimited</v>
          </cell>
          <cell r="P1678" t="str">
            <v>AED</v>
          </cell>
          <cell r="Q1678">
            <v>199</v>
          </cell>
          <cell r="R1678" t="str">
            <v>?</v>
          </cell>
          <cell r="S1678">
            <v>2999</v>
          </cell>
          <cell r="W1678" t="str">
            <v>No</v>
          </cell>
          <cell r="X1678" t="str">
            <v>No</v>
          </cell>
          <cell r="Y1678" t="str">
            <v>Yes</v>
          </cell>
          <cell r="Z1678" t="str">
            <v>Unlimited national calls</v>
          </cell>
          <cell r="AA1678" t="str">
            <v>?</v>
          </cell>
          <cell r="AC1678">
            <v>3.67</v>
          </cell>
          <cell r="AD1678">
            <v>817.17</v>
          </cell>
          <cell r="AE1678">
            <v>2.6379701475055599</v>
          </cell>
          <cell r="AF1678">
            <v>3.6986330039999999</v>
          </cell>
        </row>
        <row r="1679">
          <cell r="C1679" t="str">
            <v>United Arab Emirates</v>
          </cell>
          <cell r="D1679" t="str">
            <v>Etisalat [United Arab Emirates]</v>
          </cell>
          <cell r="E1679" t="str">
            <v>Fibre</v>
          </cell>
          <cell r="F1679" t="str">
            <v>eLife Double Play</v>
          </cell>
          <cell r="H1679">
            <v>100</v>
          </cell>
          <cell r="I1679" t="str">
            <v>Mbps</v>
          </cell>
          <cell r="J1679">
            <v>100</v>
          </cell>
          <cell r="K1679">
            <v>20</v>
          </cell>
          <cell r="L1679" t="str">
            <v>Mbps</v>
          </cell>
          <cell r="M1679" t="str">
            <v>Unlimited</v>
          </cell>
          <cell r="P1679" t="str">
            <v>AED</v>
          </cell>
          <cell r="Q1679">
            <v>199</v>
          </cell>
          <cell r="R1679" t="str">
            <v>?</v>
          </cell>
          <cell r="S1679">
            <v>999</v>
          </cell>
          <cell r="W1679" t="str">
            <v>No</v>
          </cell>
          <cell r="X1679" t="str">
            <v>No</v>
          </cell>
          <cell r="Y1679" t="str">
            <v>Yes</v>
          </cell>
          <cell r="Z1679" t="str">
            <v>Unlimited national calls</v>
          </cell>
          <cell r="AA1679" t="str">
            <v>?</v>
          </cell>
          <cell r="AC1679">
            <v>3.67</v>
          </cell>
          <cell r="AD1679">
            <v>272.20999999999998</v>
          </cell>
          <cell r="AE1679">
            <v>2.6379701475055599</v>
          </cell>
          <cell r="AF1679">
            <v>3.6986330039999999</v>
          </cell>
        </row>
        <row r="1680">
          <cell r="C1680" t="str">
            <v>United Arab Emirates</v>
          </cell>
          <cell r="D1680" t="str">
            <v>Etisalat [United Arab Emirates]</v>
          </cell>
          <cell r="E1680" t="str">
            <v>Fibre</v>
          </cell>
          <cell r="F1680" t="str">
            <v>eLife Double Play</v>
          </cell>
          <cell r="H1680">
            <v>50</v>
          </cell>
          <cell r="I1680" t="str">
            <v>Mbps</v>
          </cell>
          <cell r="J1680">
            <v>50</v>
          </cell>
          <cell r="K1680">
            <v>3</v>
          </cell>
          <cell r="L1680" t="str">
            <v>Mbps</v>
          </cell>
          <cell r="M1680" t="str">
            <v>Unlimited</v>
          </cell>
          <cell r="P1680" t="str">
            <v>AED</v>
          </cell>
          <cell r="Q1680">
            <v>199</v>
          </cell>
          <cell r="R1680" t="str">
            <v>?</v>
          </cell>
          <cell r="S1680">
            <v>599</v>
          </cell>
          <cell r="W1680" t="str">
            <v>No</v>
          </cell>
          <cell r="X1680" t="str">
            <v>No</v>
          </cell>
          <cell r="Y1680" t="str">
            <v>Yes</v>
          </cell>
          <cell r="Z1680" t="str">
            <v>Unlimited national calls</v>
          </cell>
          <cell r="AA1680" t="str">
            <v>?</v>
          </cell>
          <cell r="AC1680">
            <v>3.67</v>
          </cell>
          <cell r="AD1680">
            <v>163.22</v>
          </cell>
          <cell r="AE1680">
            <v>2.6379701475055599</v>
          </cell>
          <cell r="AF1680">
            <v>3.6986330039999999</v>
          </cell>
        </row>
        <row r="1681">
          <cell r="C1681" t="str">
            <v>United Arab Emirates</v>
          </cell>
          <cell r="D1681" t="str">
            <v>Etisalat [United Arab Emirates]</v>
          </cell>
          <cell r="E1681" t="str">
            <v>Fibre</v>
          </cell>
          <cell r="F1681" t="str">
            <v>eLife Double Play</v>
          </cell>
          <cell r="H1681">
            <v>20</v>
          </cell>
          <cell r="I1681" t="str">
            <v>Mbps</v>
          </cell>
          <cell r="J1681">
            <v>20</v>
          </cell>
          <cell r="K1681">
            <v>5</v>
          </cell>
          <cell r="L1681" t="str">
            <v>Mbps</v>
          </cell>
          <cell r="M1681" t="str">
            <v>Unlimited</v>
          </cell>
          <cell r="P1681" t="str">
            <v>AED</v>
          </cell>
          <cell r="Q1681">
            <v>199</v>
          </cell>
          <cell r="R1681" t="str">
            <v>?</v>
          </cell>
          <cell r="S1681">
            <v>399</v>
          </cell>
          <cell r="W1681" t="str">
            <v>No</v>
          </cell>
          <cell r="X1681" t="str">
            <v>No</v>
          </cell>
          <cell r="Y1681" t="str">
            <v>Yes</v>
          </cell>
          <cell r="Z1681" t="str">
            <v>Unlimited national calls</v>
          </cell>
          <cell r="AA1681" t="str">
            <v>?</v>
          </cell>
          <cell r="AC1681">
            <v>3.67</v>
          </cell>
          <cell r="AD1681">
            <v>108.72</v>
          </cell>
          <cell r="AE1681">
            <v>2.6379701475055599</v>
          </cell>
          <cell r="AF1681">
            <v>3.6986330039999999</v>
          </cell>
        </row>
        <row r="1682">
          <cell r="C1682" t="str">
            <v>United Arab Emirates</v>
          </cell>
          <cell r="D1682" t="str">
            <v>Etisalat [United Arab Emirates]</v>
          </cell>
          <cell r="E1682" t="str">
            <v>Fibre</v>
          </cell>
          <cell r="F1682" t="str">
            <v>eLife Double Play</v>
          </cell>
          <cell r="H1682">
            <v>10</v>
          </cell>
          <cell r="I1682" t="str">
            <v>Mbps</v>
          </cell>
          <cell r="J1682">
            <v>10</v>
          </cell>
          <cell r="K1682">
            <v>2</v>
          </cell>
          <cell r="L1682" t="str">
            <v>Mbps</v>
          </cell>
          <cell r="M1682" t="str">
            <v>Unlimited</v>
          </cell>
          <cell r="P1682" t="str">
            <v>AED</v>
          </cell>
          <cell r="Q1682">
            <v>199</v>
          </cell>
          <cell r="R1682" t="str">
            <v>?</v>
          </cell>
          <cell r="S1682">
            <v>299</v>
          </cell>
          <cell r="W1682" t="str">
            <v>No</v>
          </cell>
          <cell r="X1682" t="str">
            <v>No</v>
          </cell>
          <cell r="Y1682" t="str">
            <v>Yes</v>
          </cell>
          <cell r="Z1682" t="str">
            <v>Unlimited national calls</v>
          </cell>
          <cell r="AA1682" t="str">
            <v>?</v>
          </cell>
          <cell r="AC1682">
            <v>3.67</v>
          </cell>
          <cell r="AD1682">
            <v>81.47</v>
          </cell>
          <cell r="AE1682">
            <v>2.6379701475055599</v>
          </cell>
          <cell r="AF1682">
            <v>3.6986330039999999</v>
          </cell>
        </row>
        <row r="1683">
          <cell r="C1683" t="str">
            <v>United Arab Emirates</v>
          </cell>
          <cell r="D1683" t="str">
            <v>Etisalat [United Arab Emirates]</v>
          </cell>
          <cell r="E1683" t="str">
            <v>Fibre</v>
          </cell>
          <cell r="F1683" t="str">
            <v>eLife Double Play</v>
          </cell>
          <cell r="H1683">
            <v>1</v>
          </cell>
          <cell r="I1683" t="str">
            <v>Mbps</v>
          </cell>
          <cell r="J1683">
            <v>1</v>
          </cell>
          <cell r="K1683">
            <v>1</v>
          </cell>
          <cell r="L1683" t="str">
            <v>Mbps</v>
          </cell>
          <cell r="M1683">
            <v>6</v>
          </cell>
          <cell r="N1683" t="str">
            <v>GB</v>
          </cell>
          <cell r="O1683">
            <v>6</v>
          </cell>
          <cell r="P1683" t="str">
            <v>AED</v>
          </cell>
          <cell r="Q1683">
            <v>199</v>
          </cell>
          <cell r="R1683" t="str">
            <v>?</v>
          </cell>
          <cell r="S1683">
            <v>259</v>
          </cell>
          <cell r="W1683" t="str">
            <v>No</v>
          </cell>
          <cell r="X1683" t="str">
            <v>No</v>
          </cell>
          <cell r="Y1683" t="str">
            <v>Yes</v>
          </cell>
          <cell r="Z1683" t="str">
            <v>Unlimited national calls</v>
          </cell>
          <cell r="AA1683" t="str">
            <v>?</v>
          </cell>
          <cell r="AC1683">
            <v>3.67</v>
          </cell>
          <cell r="AD1683">
            <v>70.569999999999993</v>
          </cell>
          <cell r="AE1683">
            <v>2.6379701475055599</v>
          </cell>
          <cell r="AF1683">
            <v>3.6986330039999999</v>
          </cell>
        </row>
        <row r="1684">
          <cell r="C1684" t="str">
            <v>United Arab Emirates</v>
          </cell>
          <cell r="D1684" t="str">
            <v>Etisalat [United Arab Emirates]</v>
          </cell>
          <cell r="E1684" t="str">
            <v>ADSL</v>
          </cell>
          <cell r="F1684" t="str">
            <v>Al Shamil</v>
          </cell>
          <cell r="H1684">
            <v>1</v>
          </cell>
          <cell r="I1684" t="str">
            <v>Mbps</v>
          </cell>
          <cell r="J1684">
            <v>1</v>
          </cell>
          <cell r="K1684">
            <v>1</v>
          </cell>
          <cell r="L1684" t="str">
            <v>Mbps</v>
          </cell>
          <cell r="M1684" t="str">
            <v>Unlimited</v>
          </cell>
          <cell r="P1684" t="str">
            <v>AED</v>
          </cell>
          <cell r="Q1684">
            <v>199</v>
          </cell>
          <cell r="R1684">
            <v>240</v>
          </cell>
          <cell r="S1684">
            <v>259</v>
          </cell>
          <cell r="W1684" t="str">
            <v>Yes</v>
          </cell>
          <cell r="X1684" t="str">
            <v>No</v>
          </cell>
          <cell r="Y1684" t="str">
            <v>No</v>
          </cell>
          <cell r="AA1684" t="str">
            <v>?</v>
          </cell>
          <cell r="AC1684">
            <v>3.67</v>
          </cell>
          <cell r="AD1684">
            <v>70.569999999999993</v>
          </cell>
          <cell r="AE1684">
            <v>2.6379701475055599</v>
          </cell>
          <cell r="AF1684">
            <v>3.6986330039999999</v>
          </cell>
        </row>
        <row r="1685">
          <cell r="C1685" t="str">
            <v>United Arab Emirates</v>
          </cell>
          <cell r="D1685" t="str">
            <v>Etisalat [United Arab Emirates]</v>
          </cell>
          <cell r="E1685" t="str">
            <v>ADSL</v>
          </cell>
          <cell r="F1685" t="str">
            <v>Al Shamil</v>
          </cell>
          <cell r="H1685">
            <v>512</v>
          </cell>
          <cell r="I1685" t="str">
            <v>Kbps</v>
          </cell>
          <cell r="J1685">
            <v>0.51200000000000001</v>
          </cell>
          <cell r="K1685">
            <v>512</v>
          </cell>
          <cell r="L1685" t="str">
            <v>Kbps</v>
          </cell>
          <cell r="M1685" t="str">
            <v>Unlimited</v>
          </cell>
          <cell r="P1685" t="str">
            <v>AED</v>
          </cell>
          <cell r="Q1685">
            <v>199</v>
          </cell>
          <cell r="R1685">
            <v>240</v>
          </cell>
          <cell r="S1685">
            <v>199</v>
          </cell>
          <cell r="W1685" t="str">
            <v>Yes</v>
          </cell>
          <cell r="X1685" t="str">
            <v>No</v>
          </cell>
          <cell r="Y1685" t="str">
            <v>No</v>
          </cell>
          <cell r="AA1685" t="str">
            <v>?</v>
          </cell>
          <cell r="AC1685">
            <v>3.67</v>
          </cell>
          <cell r="AD1685">
            <v>54.22</v>
          </cell>
          <cell r="AE1685">
            <v>2.6379701475055599</v>
          </cell>
          <cell r="AF1685">
            <v>3.6986330039999999</v>
          </cell>
        </row>
        <row r="1686">
          <cell r="C1686" t="str">
            <v>United Kingdom</v>
          </cell>
          <cell r="D1686" t="str">
            <v>BT [United Kingdom]</v>
          </cell>
          <cell r="E1686" t="str">
            <v>ADSL</v>
          </cell>
          <cell r="F1686" t="str">
            <v>Broadband</v>
          </cell>
          <cell r="G1686" t="str">
            <v>Up to</v>
          </cell>
          <cell r="H1686">
            <v>16</v>
          </cell>
          <cell r="I1686" t="str">
            <v>Mbps</v>
          </cell>
          <cell r="J1686">
            <v>16</v>
          </cell>
          <cell r="M1686">
            <v>10</v>
          </cell>
          <cell r="N1686" t="str">
            <v>GB</v>
          </cell>
          <cell r="O1686">
            <v>10</v>
          </cell>
          <cell r="P1686" t="str">
            <v>GBP</v>
          </cell>
          <cell r="Q1686">
            <v>0</v>
          </cell>
          <cell r="R1686">
            <v>6.95</v>
          </cell>
          <cell r="S1686">
            <v>10</v>
          </cell>
          <cell r="V1686">
            <v>18</v>
          </cell>
          <cell r="W1686" t="str">
            <v>Yes</v>
          </cell>
          <cell r="X1686" t="str">
            <v>No</v>
          </cell>
          <cell r="Y1686" t="str">
            <v>No</v>
          </cell>
          <cell r="Z1686" t="str">
            <v>Weekend calls</v>
          </cell>
          <cell r="AA1686" t="str">
            <v>Yes</v>
          </cell>
          <cell r="AB1686">
            <v>0.2</v>
          </cell>
          <cell r="AC1686">
            <v>0.62</v>
          </cell>
          <cell r="AD1686">
            <v>16.13</v>
          </cell>
          <cell r="AE1686">
            <v>0.68965602599999998</v>
          </cell>
          <cell r="AF1686">
            <v>0.66067419199999999</v>
          </cell>
        </row>
        <row r="1687">
          <cell r="C1687" t="str">
            <v>United Kingdom</v>
          </cell>
          <cell r="D1687" t="str">
            <v>BT [United Kingdom]</v>
          </cell>
          <cell r="E1687" t="str">
            <v>ADSL</v>
          </cell>
          <cell r="F1687" t="str">
            <v>Unlimited Broadband</v>
          </cell>
          <cell r="G1687" t="str">
            <v>Up to</v>
          </cell>
          <cell r="H1687">
            <v>16</v>
          </cell>
          <cell r="I1687" t="str">
            <v>Mbps</v>
          </cell>
          <cell r="J1687">
            <v>16</v>
          </cell>
          <cell r="M1687" t="str">
            <v>Unlimited</v>
          </cell>
          <cell r="P1687" t="str">
            <v>GBP</v>
          </cell>
          <cell r="Q1687">
            <v>0</v>
          </cell>
          <cell r="R1687">
            <v>6.95</v>
          </cell>
          <cell r="S1687">
            <v>16</v>
          </cell>
          <cell r="T1687">
            <v>0</v>
          </cell>
          <cell r="U1687">
            <v>6</v>
          </cell>
          <cell r="V1687">
            <v>18</v>
          </cell>
          <cell r="W1687" t="str">
            <v>Yes</v>
          </cell>
          <cell r="X1687" t="str">
            <v>No</v>
          </cell>
          <cell r="Y1687" t="str">
            <v>No</v>
          </cell>
          <cell r="Z1687" t="str">
            <v>Weekend calls</v>
          </cell>
          <cell r="AA1687" t="str">
            <v>Yes</v>
          </cell>
          <cell r="AB1687">
            <v>0.2</v>
          </cell>
          <cell r="AC1687">
            <v>0.62</v>
          </cell>
          <cell r="AD1687">
            <v>25.81</v>
          </cell>
          <cell r="AE1687">
            <v>0.68965602599999998</v>
          </cell>
          <cell r="AF1687">
            <v>0.66067419199999999</v>
          </cell>
        </row>
        <row r="1688">
          <cell r="C1688" t="str">
            <v>United Kingdom</v>
          </cell>
          <cell r="D1688" t="str">
            <v>BT [United Kingdom]</v>
          </cell>
          <cell r="E1688" t="str">
            <v>FTTC</v>
          </cell>
          <cell r="F1688" t="str">
            <v>BT Infinity 1</v>
          </cell>
          <cell r="G1688" t="str">
            <v>Up to</v>
          </cell>
          <cell r="H1688">
            <v>38</v>
          </cell>
          <cell r="I1688" t="str">
            <v>Mbps</v>
          </cell>
          <cell r="J1688">
            <v>38</v>
          </cell>
          <cell r="K1688">
            <v>9.5</v>
          </cell>
          <cell r="L1688" t="str">
            <v>Mbps</v>
          </cell>
          <cell r="M1688">
            <v>40</v>
          </cell>
          <cell r="N1688" t="str">
            <v>GB</v>
          </cell>
          <cell r="O1688">
            <v>40</v>
          </cell>
          <cell r="P1688" t="str">
            <v>GBP</v>
          </cell>
          <cell r="Q1688">
            <v>30</v>
          </cell>
          <cell r="R1688">
            <v>6.95</v>
          </cell>
          <cell r="S1688">
            <v>15</v>
          </cell>
          <cell r="V1688">
            <v>18</v>
          </cell>
          <cell r="W1688" t="str">
            <v>Yes</v>
          </cell>
          <cell r="X1688" t="str">
            <v>No</v>
          </cell>
          <cell r="Y1688" t="str">
            <v>No</v>
          </cell>
          <cell r="Z1688" t="str">
            <v>Weekend calls</v>
          </cell>
          <cell r="AA1688" t="str">
            <v>Yes</v>
          </cell>
          <cell r="AB1688">
            <v>0.2</v>
          </cell>
          <cell r="AC1688">
            <v>0.62</v>
          </cell>
          <cell r="AD1688">
            <v>24.19</v>
          </cell>
          <cell r="AE1688">
            <v>0.68965602599999998</v>
          </cell>
          <cell r="AF1688">
            <v>0.66067419199999999</v>
          </cell>
        </row>
        <row r="1689">
          <cell r="C1689" t="str">
            <v>United Kingdom</v>
          </cell>
          <cell r="D1689" t="str">
            <v>BT [United Kingdom]</v>
          </cell>
          <cell r="E1689" t="str">
            <v>ADSL</v>
          </cell>
          <cell r="F1689" t="str">
            <v>BT Infinity 1 Unlimited</v>
          </cell>
          <cell r="G1689" t="str">
            <v>Up to</v>
          </cell>
          <cell r="H1689">
            <v>38</v>
          </cell>
          <cell r="I1689" t="str">
            <v>Mbps</v>
          </cell>
          <cell r="J1689">
            <v>38</v>
          </cell>
          <cell r="K1689">
            <v>9.5</v>
          </cell>
          <cell r="L1689" t="str">
            <v>Mbps</v>
          </cell>
          <cell r="M1689" t="str">
            <v>Unlimited</v>
          </cell>
          <cell r="P1689" t="str">
            <v>GBP</v>
          </cell>
          <cell r="Q1689">
            <v>30</v>
          </cell>
          <cell r="R1689">
            <v>6.95</v>
          </cell>
          <cell r="S1689">
            <v>23</v>
          </cell>
          <cell r="T1689">
            <v>16</v>
          </cell>
          <cell r="U1689">
            <v>3</v>
          </cell>
          <cell r="V1689">
            <v>18</v>
          </cell>
          <cell r="W1689" t="str">
            <v>Yes</v>
          </cell>
          <cell r="X1689" t="str">
            <v>No</v>
          </cell>
          <cell r="Y1689" t="str">
            <v>No</v>
          </cell>
          <cell r="Z1689" t="str">
            <v>Weekend calls</v>
          </cell>
          <cell r="AA1689" t="str">
            <v>Yes</v>
          </cell>
          <cell r="AB1689">
            <v>0.2</v>
          </cell>
          <cell r="AC1689">
            <v>0.62</v>
          </cell>
          <cell r="AD1689">
            <v>37.1</v>
          </cell>
          <cell r="AE1689">
            <v>0.68965602599999998</v>
          </cell>
          <cell r="AF1689">
            <v>0.66067419199999999</v>
          </cell>
        </row>
        <row r="1690">
          <cell r="C1690" t="str">
            <v>United Kingdom</v>
          </cell>
          <cell r="D1690" t="str">
            <v>BT [United Kingdom]</v>
          </cell>
          <cell r="E1690" t="str">
            <v>FTTC</v>
          </cell>
          <cell r="F1690" t="str">
            <v>BT Infinity 2</v>
          </cell>
          <cell r="G1690" t="str">
            <v>Up to</v>
          </cell>
          <cell r="H1690">
            <v>76</v>
          </cell>
          <cell r="I1690" t="str">
            <v>Mbps</v>
          </cell>
          <cell r="J1690">
            <v>76</v>
          </cell>
          <cell r="K1690">
            <v>19</v>
          </cell>
          <cell r="L1690" t="str">
            <v>Mbps</v>
          </cell>
          <cell r="M1690" t="str">
            <v>Unlimited</v>
          </cell>
          <cell r="P1690" t="str">
            <v>GBP</v>
          </cell>
          <cell r="Q1690">
            <v>0</v>
          </cell>
          <cell r="R1690">
            <v>6.95</v>
          </cell>
          <cell r="S1690">
            <v>26</v>
          </cell>
          <cell r="T1690">
            <v>20</v>
          </cell>
          <cell r="U1690">
            <v>3</v>
          </cell>
          <cell r="V1690">
            <v>18</v>
          </cell>
          <cell r="W1690" t="str">
            <v>Yes</v>
          </cell>
          <cell r="X1690" t="str">
            <v>No</v>
          </cell>
          <cell r="Y1690" t="str">
            <v>No</v>
          </cell>
          <cell r="Z1690" t="str">
            <v>Weekend calls</v>
          </cell>
          <cell r="AA1690" t="str">
            <v>Yes</v>
          </cell>
          <cell r="AB1690">
            <v>0.2</v>
          </cell>
          <cell r="AC1690">
            <v>0.62</v>
          </cell>
          <cell r="AD1690">
            <v>41.94</v>
          </cell>
          <cell r="AE1690">
            <v>0.68965602599999998</v>
          </cell>
          <cell r="AF1690">
            <v>0.66067419199999999</v>
          </cell>
        </row>
        <row r="1691">
          <cell r="C1691" t="str">
            <v>United Kingdom</v>
          </cell>
          <cell r="D1691" t="str">
            <v>TalkTalk [United Kingdom]</v>
          </cell>
          <cell r="E1691" t="str">
            <v>ADSL</v>
          </cell>
          <cell r="F1691" t="str">
            <v>Essentials</v>
          </cell>
          <cell r="J1691">
            <v>0</v>
          </cell>
          <cell r="M1691" t="str">
            <v>Unlimited</v>
          </cell>
          <cell r="P1691" t="str">
            <v>GBP</v>
          </cell>
          <cell r="Q1691" t="str">
            <v>?</v>
          </cell>
          <cell r="R1691" t="str">
            <v>?</v>
          </cell>
          <cell r="S1691">
            <v>2.5</v>
          </cell>
          <cell r="V1691">
            <v>12</v>
          </cell>
          <cell r="W1691" t="str">
            <v>Yes</v>
          </cell>
          <cell r="X1691" t="str">
            <v>No</v>
          </cell>
          <cell r="Y1691" t="str">
            <v>No</v>
          </cell>
          <cell r="Z1691" t="str">
            <v>Evening &amp; Weekend</v>
          </cell>
          <cell r="AA1691" t="str">
            <v>Yes</v>
          </cell>
          <cell r="AB1691">
            <v>0.2</v>
          </cell>
          <cell r="AC1691">
            <v>0.62</v>
          </cell>
          <cell r="AD1691">
            <v>4.03</v>
          </cell>
          <cell r="AE1691">
            <v>0.68965602599999998</v>
          </cell>
          <cell r="AF1691">
            <v>0.66067419199999999</v>
          </cell>
        </row>
        <row r="1692">
          <cell r="C1692" t="str">
            <v>United Kingdom</v>
          </cell>
          <cell r="D1692" t="str">
            <v>TalkTalk [United Kingdom]</v>
          </cell>
          <cell r="E1692" t="str">
            <v>Fibre</v>
          </cell>
          <cell r="F1692" t="str">
            <v>Superfast 38Mb</v>
          </cell>
          <cell r="G1692" t="str">
            <v>Up to</v>
          </cell>
          <cell r="H1692">
            <v>38</v>
          </cell>
          <cell r="I1692" t="str">
            <v>Mbps</v>
          </cell>
          <cell r="J1692">
            <v>38</v>
          </cell>
          <cell r="M1692" t="str">
            <v>Unlimited</v>
          </cell>
          <cell r="P1692" t="str">
            <v>GBP</v>
          </cell>
          <cell r="Q1692">
            <v>30</v>
          </cell>
          <cell r="R1692" t="str">
            <v>?</v>
          </cell>
          <cell r="S1692">
            <v>12.5</v>
          </cell>
          <cell r="V1692">
            <v>18</v>
          </cell>
          <cell r="W1692" t="str">
            <v>Yes</v>
          </cell>
          <cell r="X1692" t="str">
            <v>No</v>
          </cell>
          <cell r="Y1692" t="str">
            <v>No</v>
          </cell>
          <cell r="AA1692" t="str">
            <v>Yes</v>
          </cell>
          <cell r="AB1692">
            <v>0.2</v>
          </cell>
          <cell r="AC1692">
            <v>0.62</v>
          </cell>
          <cell r="AD1692">
            <v>20.16</v>
          </cell>
          <cell r="AE1692">
            <v>0.68965602599999998</v>
          </cell>
          <cell r="AF1692">
            <v>0.66067419199999999</v>
          </cell>
        </row>
        <row r="1693">
          <cell r="C1693" t="str">
            <v>United Kingdom</v>
          </cell>
          <cell r="D1693" t="str">
            <v>TalkTalk [United Kingdom]</v>
          </cell>
          <cell r="E1693" t="str">
            <v>Fibre</v>
          </cell>
          <cell r="F1693" t="str">
            <v>Superfast 76Mb</v>
          </cell>
          <cell r="G1693" t="str">
            <v>Up to</v>
          </cell>
          <cell r="H1693">
            <v>76</v>
          </cell>
          <cell r="I1693" t="str">
            <v>Mbps</v>
          </cell>
          <cell r="J1693">
            <v>76</v>
          </cell>
          <cell r="M1693" t="str">
            <v>Unlimited</v>
          </cell>
          <cell r="P1693" t="str">
            <v>GBP</v>
          </cell>
          <cell r="Q1693">
            <v>30</v>
          </cell>
          <cell r="R1693" t="str">
            <v>?</v>
          </cell>
          <cell r="S1693">
            <v>15</v>
          </cell>
          <cell r="V1693">
            <v>18</v>
          </cell>
          <cell r="W1693" t="str">
            <v>Yes</v>
          </cell>
          <cell r="X1693" t="str">
            <v>No</v>
          </cell>
          <cell r="Y1693" t="str">
            <v>No</v>
          </cell>
          <cell r="AA1693" t="str">
            <v>Yes</v>
          </cell>
          <cell r="AB1693">
            <v>0.2</v>
          </cell>
          <cell r="AC1693">
            <v>0.62</v>
          </cell>
          <cell r="AD1693">
            <v>24.19</v>
          </cell>
          <cell r="AE1693">
            <v>0.68965602599999998</v>
          </cell>
          <cell r="AF1693">
            <v>0.66067419199999999</v>
          </cell>
        </row>
        <row r="1694">
          <cell r="C1694" t="str">
            <v>United Kingdom</v>
          </cell>
          <cell r="D1694" t="str">
            <v>Virgin Media [United Kingdom]</v>
          </cell>
          <cell r="E1694" t="str">
            <v>Cable</v>
          </cell>
          <cell r="F1694" t="str">
            <v>Broadband</v>
          </cell>
          <cell r="G1694" t="str">
            <v>Up to</v>
          </cell>
          <cell r="H1694">
            <v>30</v>
          </cell>
          <cell r="I1694" t="str">
            <v>Mbps</v>
          </cell>
          <cell r="J1694">
            <v>30</v>
          </cell>
          <cell r="M1694" t="str">
            <v>Unlimited</v>
          </cell>
          <cell r="P1694" t="str">
            <v>GBP</v>
          </cell>
          <cell r="Q1694">
            <v>49.95</v>
          </cell>
          <cell r="R1694">
            <v>0</v>
          </cell>
          <cell r="S1694">
            <v>22.5</v>
          </cell>
          <cell r="T1694">
            <v>17.5</v>
          </cell>
          <cell r="U1694">
            <v>3</v>
          </cell>
          <cell r="V1694">
            <v>12</v>
          </cell>
          <cell r="W1694" t="str">
            <v>No</v>
          </cell>
          <cell r="X1694" t="str">
            <v>No</v>
          </cell>
          <cell r="Y1694" t="str">
            <v>No</v>
          </cell>
          <cell r="AA1694" t="str">
            <v>Yes</v>
          </cell>
          <cell r="AB1694">
            <v>0.2</v>
          </cell>
          <cell r="AC1694">
            <v>0.62</v>
          </cell>
          <cell r="AD1694">
            <v>36.29</v>
          </cell>
          <cell r="AE1694">
            <v>0.68965602599999998</v>
          </cell>
          <cell r="AF1694">
            <v>0.66067419199999999</v>
          </cell>
        </row>
        <row r="1695">
          <cell r="C1695" t="str">
            <v>United Kingdom</v>
          </cell>
          <cell r="D1695" t="str">
            <v>Virgin Media [United Kingdom]</v>
          </cell>
          <cell r="E1695" t="str">
            <v>Cable</v>
          </cell>
          <cell r="F1695" t="str">
            <v>Broadband</v>
          </cell>
          <cell r="G1695" t="str">
            <v>Up to</v>
          </cell>
          <cell r="H1695">
            <v>30</v>
          </cell>
          <cell r="I1695" t="str">
            <v>Mbps</v>
          </cell>
          <cell r="J1695">
            <v>30</v>
          </cell>
          <cell r="M1695" t="str">
            <v>Unlimited</v>
          </cell>
          <cell r="P1695" t="str">
            <v>GBP</v>
          </cell>
          <cell r="Q1695">
            <v>49.95</v>
          </cell>
          <cell r="R1695">
            <v>0</v>
          </cell>
          <cell r="S1695">
            <v>29.49</v>
          </cell>
          <cell r="T1695">
            <v>7.5</v>
          </cell>
          <cell r="U1695">
            <v>6</v>
          </cell>
          <cell r="V1695">
            <v>12</v>
          </cell>
          <cell r="W1695" t="str">
            <v>No</v>
          </cell>
          <cell r="X1695" t="str">
            <v>No</v>
          </cell>
          <cell r="Y1695" t="str">
            <v>Yes</v>
          </cell>
          <cell r="AA1695" t="str">
            <v>Yes</v>
          </cell>
          <cell r="AB1695">
            <v>0.2</v>
          </cell>
          <cell r="AC1695">
            <v>0.62</v>
          </cell>
          <cell r="AD1695">
            <v>47.56</v>
          </cell>
          <cell r="AE1695">
            <v>0.68965602599999998</v>
          </cell>
          <cell r="AF1695">
            <v>0.66067419199999999</v>
          </cell>
        </row>
        <row r="1696">
          <cell r="C1696" t="str">
            <v>United Kingdom</v>
          </cell>
          <cell r="D1696" t="str">
            <v>Virgin Media [United Kingdom]</v>
          </cell>
          <cell r="E1696" t="str">
            <v>Cable</v>
          </cell>
          <cell r="F1696" t="str">
            <v>Broadband</v>
          </cell>
          <cell r="G1696" t="str">
            <v>Up to</v>
          </cell>
          <cell r="H1696">
            <v>60</v>
          </cell>
          <cell r="I1696" t="str">
            <v>Mbps</v>
          </cell>
          <cell r="J1696">
            <v>60</v>
          </cell>
          <cell r="M1696" t="str">
            <v>Unlimited</v>
          </cell>
          <cell r="P1696" t="str">
            <v>GBP</v>
          </cell>
          <cell r="Q1696">
            <v>49.95</v>
          </cell>
          <cell r="R1696">
            <v>0</v>
          </cell>
          <cell r="S1696">
            <v>27.5</v>
          </cell>
          <cell r="T1696">
            <v>22.5</v>
          </cell>
          <cell r="U1696">
            <v>3</v>
          </cell>
          <cell r="V1696">
            <v>12</v>
          </cell>
          <cell r="W1696" t="str">
            <v>No</v>
          </cell>
          <cell r="X1696" t="str">
            <v>No</v>
          </cell>
          <cell r="Y1696" t="str">
            <v>No</v>
          </cell>
          <cell r="AA1696" t="str">
            <v>Yes</v>
          </cell>
          <cell r="AB1696">
            <v>0.2</v>
          </cell>
          <cell r="AC1696">
            <v>0.62</v>
          </cell>
          <cell r="AD1696">
            <v>44.35</v>
          </cell>
          <cell r="AE1696">
            <v>0.68965602599999998</v>
          </cell>
          <cell r="AF1696">
            <v>0.66067419199999999</v>
          </cell>
        </row>
        <row r="1697">
          <cell r="C1697" t="str">
            <v>United Kingdom</v>
          </cell>
          <cell r="D1697" t="str">
            <v>Virgin Media [United Kingdom]</v>
          </cell>
          <cell r="E1697" t="str">
            <v>Cable</v>
          </cell>
          <cell r="F1697" t="str">
            <v>Broadband</v>
          </cell>
          <cell r="G1697" t="str">
            <v>Up to</v>
          </cell>
          <cell r="H1697">
            <v>60</v>
          </cell>
          <cell r="I1697" t="str">
            <v>Mbps</v>
          </cell>
          <cell r="J1697">
            <v>60</v>
          </cell>
          <cell r="M1697" t="str">
            <v>Unlimited</v>
          </cell>
          <cell r="P1697" t="str">
            <v>GBP</v>
          </cell>
          <cell r="Q1697">
            <v>49.95</v>
          </cell>
          <cell r="R1697">
            <v>0</v>
          </cell>
          <cell r="S1697">
            <v>34.49</v>
          </cell>
          <cell r="T1697">
            <v>12.5</v>
          </cell>
          <cell r="U1697">
            <v>6</v>
          </cell>
          <cell r="V1697">
            <v>12</v>
          </cell>
          <cell r="W1697" t="str">
            <v>No</v>
          </cell>
          <cell r="X1697" t="str">
            <v>No</v>
          </cell>
          <cell r="Y1697" t="str">
            <v>Yes</v>
          </cell>
          <cell r="AA1697" t="str">
            <v>Yes</v>
          </cell>
          <cell r="AB1697">
            <v>0.2</v>
          </cell>
          <cell r="AC1697">
            <v>0.62</v>
          </cell>
          <cell r="AD1697">
            <v>55.63</v>
          </cell>
          <cell r="AE1697">
            <v>0.68965602599999998</v>
          </cell>
          <cell r="AF1697">
            <v>0.66067419199999999</v>
          </cell>
        </row>
        <row r="1698">
          <cell r="C1698" t="str">
            <v>United Kingdom</v>
          </cell>
          <cell r="D1698" t="str">
            <v>Virgin Media [United Kingdom]</v>
          </cell>
          <cell r="E1698" t="str">
            <v>Cable</v>
          </cell>
          <cell r="F1698" t="str">
            <v>Broadband</v>
          </cell>
          <cell r="G1698" t="str">
            <v>Up to</v>
          </cell>
          <cell r="H1698">
            <v>100</v>
          </cell>
          <cell r="I1698" t="str">
            <v>Mbps</v>
          </cell>
          <cell r="J1698">
            <v>100</v>
          </cell>
          <cell r="M1698" t="str">
            <v>Unlimited</v>
          </cell>
          <cell r="P1698" t="str">
            <v>GBP</v>
          </cell>
          <cell r="Q1698">
            <v>49.95</v>
          </cell>
          <cell r="R1698">
            <v>0</v>
          </cell>
          <cell r="S1698">
            <v>35</v>
          </cell>
          <cell r="T1698">
            <v>30</v>
          </cell>
          <cell r="U1698">
            <v>3</v>
          </cell>
          <cell r="V1698">
            <v>12</v>
          </cell>
          <cell r="W1698" t="str">
            <v>No</v>
          </cell>
          <cell r="X1698" t="str">
            <v>No</v>
          </cell>
          <cell r="Y1698" t="str">
            <v>No</v>
          </cell>
          <cell r="AA1698" t="str">
            <v>Yes</v>
          </cell>
          <cell r="AB1698">
            <v>0.2</v>
          </cell>
          <cell r="AC1698">
            <v>0.62</v>
          </cell>
          <cell r="AD1698">
            <v>56.45</v>
          </cell>
          <cell r="AE1698">
            <v>0.68965602599999998</v>
          </cell>
          <cell r="AF1698">
            <v>0.66067419199999999</v>
          </cell>
        </row>
        <row r="1699">
          <cell r="C1699" t="str">
            <v>United Kingdom</v>
          </cell>
          <cell r="D1699" t="str">
            <v>Virgin Media [United Kingdom]</v>
          </cell>
          <cell r="E1699" t="str">
            <v>Cable</v>
          </cell>
          <cell r="F1699" t="str">
            <v>Broadband</v>
          </cell>
          <cell r="G1699" t="str">
            <v>Up to</v>
          </cell>
          <cell r="H1699">
            <v>100</v>
          </cell>
          <cell r="I1699" t="str">
            <v>Mbps</v>
          </cell>
          <cell r="J1699">
            <v>100</v>
          </cell>
          <cell r="M1699" t="str">
            <v>Unlimited</v>
          </cell>
          <cell r="P1699" t="str">
            <v>GBP</v>
          </cell>
          <cell r="Q1699">
            <v>49.95</v>
          </cell>
          <cell r="R1699">
            <v>0</v>
          </cell>
          <cell r="S1699">
            <v>41.99</v>
          </cell>
          <cell r="T1699">
            <v>20</v>
          </cell>
          <cell r="U1699">
            <v>6</v>
          </cell>
          <cell r="V1699">
            <v>12</v>
          </cell>
          <cell r="W1699" t="str">
            <v>No</v>
          </cell>
          <cell r="X1699" t="str">
            <v>No</v>
          </cell>
          <cell r="Y1699" t="str">
            <v>Yes</v>
          </cell>
          <cell r="AA1699" t="str">
            <v>Yes</v>
          </cell>
          <cell r="AB1699">
            <v>0.2</v>
          </cell>
          <cell r="AC1699">
            <v>0.62</v>
          </cell>
          <cell r="AD1699">
            <v>67.73</v>
          </cell>
          <cell r="AE1699">
            <v>0.68965602599999998</v>
          </cell>
          <cell r="AF1699">
            <v>0.66067419199999999</v>
          </cell>
        </row>
        <row r="1700">
          <cell r="C1700" t="str">
            <v>United States</v>
          </cell>
          <cell r="D1700" t="str">
            <v>AT&amp;T [United States]</v>
          </cell>
          <cell r="E1700" t="str">
            <v>Mixed</v>
          </cell>
          <cell r="F1700" t="str">
            <v>Pro</v>
          </cell>
          <cell r="G1700" t="str">
            <v>Up to</v>
          </cell>
          <cell r="H1700">
            <v>3</v>
          </cell>
          <cell r="I1700" t="str">
            <v>Mbps</v>
          </cell>
          <cell r="J1700">
            <v>3</v>
          </cell>
          <cell r="M1700">
            <v>250</v>
          </cell>
          <cell r="N1700" t="str">
            <v>GB</v>
          </cell>
          <cell r="O1700">
            <v>250</v>
          </cell>
          <cell r="P1700" t="str">
            <v>USD</v>
          </cell>
          <cell r="Q1700">
            <v>0</v>
          </cell>
          <cell r="R1700">
            <v>100</v>
          </cell>
          <cell r="S1700">
            <v>41</v>
          </cell>
          <cell r="T1700">
            <v>29.95</v>
          </cell>
          <cell r="U1700">
            <v>12</v>
          </cell>
          <cell r="V1700">
            <v>12</v>
          </cell>
          <cell r="W1700" t="str">
            <v>No</v>
          </cell>
          <cell r="X1700" t="str">
            <v>No</v>
          </cell>
          <cell r="Y1700" t="str">
            <v>No</v>
          </cell>
          <cell r="AA1700" t="str">
            <v>No</v>
          </cell>
          <cell r="AC1700">
            <v>1</v>
          </cell>
          <cell r="AD1700">
            <v>41</v>
          </cell>
          <cell r="AE1700">
            <v>1</v>
          </cell>
          <cell r="AF1700">
            <v>1</v>
          </cell>
        </row>
        <row r="1701">
          <cell r="C1701" t="str">
            <v>United States</v>
          </cell>
          <cell r="D1701" t="str">
            <v>AT&amp;T [United States]</v>
          </cell>
          <cell r="E1701" t="str">
            <v>Mixed</v>
          </cell>
          <cell r="F1701" t="str">
            <v>Elite</v>
          </cell>
          <cell r="G1701" t="str">
            <v>Up to</v>
          </cell>
          <cell r="H1701">
            <v>6</v>
          </cell>
          <cell r="I1701" t="str">
            <v>Mbps</v>
          </cell>
          <cell r="J1701">
            <v>6</v>
          </cell>
          <cell r="M1701">
            <v>250</v>
          </cell>
          <cell r="N1701" t="str">
            <v>GB</v>
          </cell>
          <cell r="O1701">
            <v>250</v>
          </cell>
          <cell r="P1701" t="str">
            <v>USD</v>
          </cell>
          <cell r="Q1701">
            <v>0</v>
          </cell>
          <cell r="R1701">
            <v>100</v>
          </cell>
          <cell r="S1701">
            <v>46</v>
          </cell>
          <cell r="T1701">
            <v>34.950000000000003</v>
          </cell>
          <cell r="U1701">
            <v>12</v>
          </cell>
          <cell r="V1701">
            <v>12</v>
          </cell>
          <cell r="W1701" t="str">
            <v>No</v>
          </cell>
          <cell r="X1701" t="str">
            <v>No</v>
          </cell>
          <cell r="Y1701" t="str">
            <v>No</v>
          </cell>
          <cell r="AA1701" t="str">
            <v>No</v>
          </cell>
          <cell r="AC1701">
            <v>1</v>
          </cell>
          <cell r="AD1701">
            <v>46</v>
          </cell>
          <cell r="AE1701">
            <v>1</v>
          </cell>
          <cell r="AF1701">
            <v>1</v>
          </cell>
        </row>
        <row r="1702">
          <cell r="C1702" t="str">
            <v>United States</v>
          </cell>
          <cell r="D1702" t="str">
            <v>AT&amp;T [United States]</v>
          </cell>
          <cell r="E1702" t="str">
            <v>Mixed</v>
          </cell>
          <cell r="F1702" t="str">
            <v>Max</v>
          </cell>
          <cell r="G1702" t="str">
            <v>Up to</v>
          </cell>
          <cell r="H1702">
            <v>12</v>
          </cell>
          <cell r="I1702" t="str">
            <v>Mbps</v>
          </cell>
          <cell r="J1702">
            <v>12</v>
          </cell>
          <cell r="M1702">
            <v>250</v>
          </cell>
          <cell r="N1702" t="str">
            <v>GB</v>
          </cell>
          <cell r="O1702">
            <v>250</v>
          </cell>
          <cell r="P1702" t="str">
            <v>USD</v>
          </cell>
          <cell r="Q1702">
            <v>0</v>
          </cell>
          <cell r="R1702">
            <v>100</v>
          </cell>
          <cell r="S1702">
            <v>51</v>
          </cell>
          <cell r="T1702">
            <v>39.950000000000003</v>
          </cell>
          <cell r="U1702">
            <v>12</v>
          </cell>
          <cell r="V1702">
            <v>12</v>
          </cell>
          <cell r="W1702" t="str">
            <v>No</v>
          </cell>
          <cell r="X1702" t="str">
            <v>No</v>
          </cell>
          <cell r="Y1702" t="str">
            <v>No</v>
          </cell>
          <cell r="AA1702" t="str">
            <v>No</v>
          </cell>
          <cell r="AC1702">
            <v>1</v>
          </cell>
          <cell r="AD1702">
            <v>51</v>
          </cell>
          <cell r="AE1702">
            <v>1</v>
          </cell>
          <cell r="AF1702">
            <v>1</v>
          </cell>
        </row>
        <row r="1703">
          <cell r="C1703" t="str">
            <v>United States</v>
          </cell>
          <cell r="D1703" t="str">
            <v>AT&amp;T [United States]</v>
          </cell>
          <cell r="E1703" t="str">
            <v>Mixed</v>
          </cell>
          <cell r="F1703" t="str">
            <v>Max Plus</v>
          </cell>
          <cell r="G1703" t="str">
            <v>Up to</v>
          </cell>
          <cell r="H1703">
            <v>18</v>
          </cell>
          <cell r="I1703" t="str">
            <v>Mbps</v>
          </cell>
          <cell r="J1703">
            <v>18</v>
          </cell>
          <cell r="M1703">
            <v>250</v>
          </cell>
          <cell r="N1703" t="str">
            <v>GB</v>
          </cell>
          <cell r="O1703">
            <v>250</v>
          </cell>
          <cell r="P1703" t="str">
            <v>USD</v>
          </cell>
          <cell r="Q1703">
            <v>99</v>
          </cell>
          <cell r="R1703">
            <v>100</v>
          </cell>
          <cell r="S1703">
            <v>56</v>
          </cell>
          <cell r="T1703">
            <v>44.95</v>
          </cell>
          <cell r="U1703">
            <v>12</v>
          </cell>
          <cell r="V1703">
            <v>12</v>
          </cell>
          <cell r="W1703" t="str">
            <v>No</v>
          </cell>
          <cell r="X1703" t="str">
            <v>No</v>
          </cell>
          <cell r="Y1703" t="str">
            <v>No</v>
          </cell>
          <cell r="AA1703" t="str">
            <v>No</v>
          </cell>
          <cell r="AC1703">
            <v>1</v>
          </cell>
          <cell r="AD1703">
            <v>56</v>
          </cell>
          <cell r="AE1703">
            <v>1</v>
          </cell>
          <cell r="AF1703">
            <v>1</v>
          </cell>
        </row>
        <row r="1704">
          <cell r="C1704" t="str">
            <v>United States</v>
          </cell>
          <cell r="D1704" t="str">
            <v>AT&amp;T [United States]</v>
          </cell>
          <cell r="E1704" t="str">
            <v>Mixed</v>
          </cell>
          <cell r="F1704" t="str">
            <v>Max Turbo</v>
          </cell>
          <cell r="G1704" t="str">
            <v>Up to</v>
          </cell>
          <cell r="H1704">
            <v>24</v>
          </cell>
          <cell r="I1704" t="str">
            <v>Mbps</v>
          </cell>
          <cell r="J1704">
            <v>24</v>
          </cell>
          <cell r="M1704">
            <v>250</v>
          </cell>
          <cell r="N1704" t="str">
            <v>GB</v>
          </cell>
          <cell r="O1704">
            <v>250</v>
          </cell>
          <cell r="P1704" t="str">
            <v>USD</v>
          </cell>
          <cell r="Q1704">
            <v>99</v>
          </cell>
          <cell r="R1704">
            <v>100</v>
          </cell>
          <cell r="S1704">
            <v>66</v>
          </cell>
          <cell r="T1704">
            <v>54.95</v>
          </cell>
          <cell r="U1704">
            <v>12</v>
          </cell>
          <cell r="V1704">
            <v>12</v>
          </cell>
          <cell r="W1704" t="str">
            <v>No</v>
          </cell>
          <cell r="X1704" t="str">
            <v>No</v>
          </cell>
          <cell r="Y1704" t="str">
            <v>No</v>
          </cell>
          <cell r="AA1704" t="str">
            <v>No</v>
          </cell>
          <cell r="AC1704">
            <v>1</v>
          </cell>
          <cell r="AD1704">
            <v>66</v>
          </cell>
          <cell r="AE1704">
            <v>1</v>
          </cell>
          <cell r="AF1704">
            <v>1</v>
          </cell>
        </row>
        <row r="1705">
          <cell r="C1705" t="str">
            <v>United States</v>
          </cell>
          <cell r="D1705" t="str">
            <v>AT&amp;T [United States]</v>
          </cell>
          <cell r="E1705" t="str">
            <v>Mixed</v>
          </cell>
          <cell r="F1705" t="str">
            <v>Max Power</v>
          </cell>
          <cell r="G1705" t="str">
            <v>Up to</v>
          </cell>
          <cell r="H1705">
            <v>45</v>
          </cell>
          <cell r="I1705" t="str">
            <v>Mbps</v>
          </cell>
          <cell r="J1705">
            <v>45</v>
          </cell>
          <cell r="M1705">
            <v>250</v>
          </cell>
          <cell r="N1705" t="str">
            <v>GB</v>
          </cell>
          <cell r="O1705">
            <v>250</v>
          </cell>
          <cell r="P1705" t="str">
            <v>USD</v>
          </cell>
          <cell r="Q1705">
            <v>99</v>
          </cell>
          <cell r="R1705">
            <v>100</v>
          </cell>
          <cell r="S1705">
            <v>76</v>
          </cell>
          <cell r="T1705">
            <v>64.95</v>
          </cell>
          <cell r="U1705">
            <v>12</v>
          </cell>
          <cell r="V1705">
            <v>12</v>
          </cell>
          <cell r="W1705" t="str">
            <v>No</v>
          </cell>
          <cell r="X1705" t="str">
            <v>No</v>
          </cell>
          <cell r="Y1705" t="str">
            <v>No</v>
          </cell>
          <cell r="AA1705" t="str">
            <v>No</v>
          </cell>
          <cell r="AC1705">
            <v>1</v>
          </cell>
          <cell r="AD1705">
            <v>76</v>
          </cell>
          <cell r="AE1705">
            <v>1</v>
          </cell>
          <cell r="AF1705">
            <v>1</v>
          </cell>
        </row>
        <row r="1706">
          <cell r="C1706" t="str">
            <v>United States</v>
          </cell>
          <cell r="D1706" t="str">
            <v>Comcast [United States]</v>
          </cell>
          <cell r="E1706" t="str">
            <v>Cable</v>
          </cell>
          <cell r="F1706" t="str">
            <v>Performance</v>
          </cell>
          <cell r="G1706" t="str">
            <v>Up to</v>
          </cell>
          <cell r="H1706">
            <v>25</v>
          </cell>
          <cell r="I1706" t="str">
            <v>Mbps</v>
          </cell>
          <cell r="J1706">
            <v>25</v>
          </cell>
          <cell r="P1706" t="str">
            <v>USD</v>
          </cell>
          <cell r="Q1706" t="str">
            <v>?</v>
          </cell>
          <cell r="R1706" t="str">
            <v>?</v>
          </cell>
          <cell r="S1706">
            <v>53.95</v>
          </cell>
          <cell r="T1706">
            <v>29.99</v>
          </cell>
          <cell r="U1706">
            <v>24</v>
          </cell>
          <cell r="V1706">
            <v>24</v>
          </cell>
          <cell r="W1706" t="str">
            <v>No</v>
          </cell>
          <cell r="X1706" t="str">
            <v>No</v>
          </cell>
          <cell r="Y1706" t="str">
            <v>No</v>
          </cell>
          <cell r="AA1706" t="str">
            <v>No</v>
          </cell>
          <cell r="AC1706">
            <v>1</v>
          </cell>
          <cell r="AD1706">
            <v>53.95</v>
          </cell>
          <cell r="AE1706">
            <v>1</v>
          </cell>
          <cell r="AF1706">
            <v>1</v>
          </cell>
        </row>
        <row r="1707">
          <cell r="C1707" t="str">
            <v>United States</v>
          </cell>
          <cell r="D1707" t="str">
            <v>Comcast [United States]</v>
          </cell>
          <cell r="E1707" t="str">
            <v>Cable</v>
          </cell>
          <cell r="F1707" t="str">
            <v>Blast</v>
          </cell>
          <cell r="G1707" t="str">
            <v>Up to</v>
          </cell>
          <cell r="H1707">
            <v>50</v>
          </cell>
          <cell r="I1707" t="str">
            <v>Mbps</v>
          </cell>
          <cell r="J1707">
            <v>50</v>
          </cell>
          <cell r="P1707" t="str">
            <v>USD</v>
          </cell>
          <cell r="Q1707" t="str">
            <v>?</v>
          </cell>
          <cell r="R1707" t="str">
            <v>?</v>
          </cell>
          <cell r="S1707">
            <v>66.95</v>
          </cell>
          <cell r="T1707">
            <v>59.99</v>
          </cell>
          <cell r="U1707">
            <v>12</v>
          </cell>
          <cell r="W1707" t="str">
            <v>No</v>
          </cell>
          <cell r="X1707" t="str">
            <v>No</v>
          </cell>
          <cell r="Y1707" t="str">
            <v>No</v>
          </cell>
          <cell r="AA1707" t="str">
            <v>No</v>
          </cell>
          <cell r="AC1707">
            <v>1</v>
          </cell>
          <cell r="AD1707">
            <v>66.95</v>
          </cell>
          <cell r="AE1707">
            <v>1</v>
          </cell>
          <cell r="AF1707">
            <v>1</v>
          </cell>
        </row>
        <row r="1708">
          <cell r="C1708" t="str">
            <v>United States</v>
          </cell>
          <cell r="D1708" t="str">
            <v>Comcast [United States]</v>
          </cell>
          <cell r="E1708" t="str">
            <v>Cable</v>
          </cell>
          <cell r="F1708" t="str">
            <v>Performance Starter</v>
          </cell>
          <cell r="G1708" t="str">
            <v>Up to</v>
          </cell>
          <cell r="H1708">
            <v>6</v>
          </cell>
          <cell r="I1708" t="str">
            <v>Mbps</v>
          </cell>
          <cell r="J1708">
            <v>6</v>
          </cell>
          <cell r="P1708" t="str">
            <v>USD</v>
          </cell>
          <cell r="Q1708" t="str">
            <v>?</v>
          </cell>
          <cell r="R1708" t="str">
            <v>?</v>
          </cell>
          <cell r="S1708">
            <v>49.95</v>
          </cell>
          <cell r="W1708" t="str">
            <v>No</v>
          </cell>
          <cell r="X1708" t="str">
            <v>No</v>
          </cell>
          <cell r="Y1708" t="str">
            <v>No</v>
          </cell>
          <cell r="AA1708" t="str">
            <v>No</v>
          </cell>
          <cell r="AC1708">
            <v>1</v>
          </cell>
          <cell r="AD1708">
            <v>49.95</v>
          </cell>
          <cell r="AE1708">
            <v>1</v>
          </cell>
          <cell r="AF1708">
            <v>1</v>
          </cell>
        </row>
        <row r="1709">
          <cell r="C1709" t="str">
            <v>United States</v>
          </cell>
          <cell r="D1709" t="str">
            <v>Comcast [United States]</v>
          </cell>
          <cell r="E1709" t="str">
            <v>Cable</v>
          </cell>
          <cell r="F1709" t="str">
            <v>Economy Plus</v>
          </cell>
          <cell r="G1709" t="str">
            <v>Up to</v>
          </cell>
          <cell r="H1709">
            <v>3</v>
          </cell>
          <cell r="I1709" t="str">
            <v>Mbps</v>
          </cell>
          <cell r="J1709">
            <v>3</v>
          </cell>
          <cell r="P1709" t="str">
            <v>USD</v>
          </cell>
          <cell r="Q1709" t="str">
            <v>?</v>
          </cell>
          <cell r="R1709" t="str">
            <v>?</v>
          </cell>
          <cell r="S1709">
            <v>39.950000000000003</v>
          </cell>
          <cell r="T1709">
            <v>19.989999999999998</v>
          </cell>
          <cell r="U1709">
            <v>24</v>
          </cell>
          <cell r="W1709" t="str">
            <v>No</v>
          </cell>
          <cell r="X1709" t="str">
            <v>No</v>
          </cell>
          <cell r="Y1709" t="str">
            <v>No</v>
          </cell>
          <cell r="AA1709" t="str">
            <v>No</v>
          </cell>
          <cell r="AC1709">
            <v>1</v>
          </cell>
          <cell r="AD1709">
            <v>39.950000000000003</v>
          </cell>
          <cell r="AE1709">
            <v>1</v>
          </cell>
          <cell r="AF1709">
            <v>1</v>
          </cell>
        </row>
        <row r="1710">
          <cell r="C1710" t="str">
            <v>United States</v>
          </cell>
          <cell r="D1710" t="str">
            <v>Comcast [United States]</v>
          </cell>
          <cell r="E1710" t="str">
            <v>Cable</v>
          </cell>
          <cell r="F1710" t="str">
            <v>Extreme 105</v>
          </cell>
          <cell r="G1710" t="str">
            <v>Up to</v>
          </cell>
          <cell r="H1710">
            <v>105</v>
          </cell>
          <cell r="I1710" t="str">
            <v>Mbps</v>
          </cell>
          <cell r="J1710">
            <v>105</v>
          </cell>
          <cell r="P1710" t="str">
            <v>USD</v>
          </cell>
          <cell r="Q1710" t="str">
            <v>?</v>
          </cell>
          <cell r="R1710" t="str">
            <v>?</v>
          </cell>
          <cell r="S1710">
            <v>114.95</v>
          </cell>
          <cell r="T1710">
            <v>89.99</v>
          </cell>
          <cell r="U1710">
            <v>12</v>
          </cell>
          <cell r="W1710" t="str">
            <v>No</v>
          </cell>
          <cell r="X1710" t="str">
            <v>No</v>
          </cell>
          <cell r="Y1710" t="str">
            <v>No</v>
          </cell>
          <cell r="AA1710" t="str">
            <v>No</v>
          </cell>
          <cell r="AC1710">
            <v>1</v>
          </cell>
          <cell r="AD1710">
            <v>114.95</v>
          </cell>
          <cell r="AE1710">
            <v>1</v>
          </cell>
          <cell r="AF1710">
            <v>1</v>
          </cell>
        </row>
        <row r="1711">
          <cell r="C1711" t="str">
            <v>United States</v>
          </cell>
          <cell r="D1711" t="str">
            <v>Time Warner [United States]</v>
          </cell>
          <cell r="E1711" t="str">
            <v>Cable</v>
          </cell>
          <cell r="F1711" t="str">
            <v>Roadrunner</v>
          </cell>
          <cell r="G1711" t="str">
            <v>Up to</v>
          </cell>
          <cell r="H1711">
            <v>2</v>
          </cell>
          <cell r="I1711" t="str">
            <v>Mbps</v>
          </cell>
          <cell r="J1711">
            <v>2</v>
          </cell>
          <cell r="P1711" t="str">
            <v>USD</v>
          </cell>
          <cell r="Q1711" t="str">
            <v>?</v>
          </cell>
          <cell r="R1711" t="str">
            <v>?</v>
          </cell>
          <cell r="S1711">
            <v>14.99</v>
          </cell>
          <cell r="W1711" t="str">
            <v>No</v>
          </cell>
          <cell r="X1711" t="str">
            <v>No</v>
          </cell>
          <cell r="Y1711" t="str">
            <v>No</v>
          </cell>
          <cell r="AA1711" t="str">
            <v>No</v>
          </cell>
          <cell r="AC1711">
            <v>1</v>
          </cell>
          <cell r="AD1711">
            <v>14.99</v>
          </cell>
          <cell r="AE1711">
            <v>1</v>
          </cell>
          <cell r="AF1711">
            <v>1</v>
          </cell>
        </row>
        <row r="1712">
          <cell r="C1712" t="str">
            <v>United States</v>
          </cell>
          <cell r="D1712" t="str">
            <v>Time Warner [United States]</v>
          </cell>
          <cell r="E1712" t="str">
            <v>Cable</v>
          </cell>
          <cell r="F1712" t="str">
            <v>Roadrunner</v>
          </cell>
          <cell r="G1712" t="str">
            <v>Up to</v>
          </cell>
          <cell r="H1712">
            <v>3</v>
          </cell>
          <cell r="I1712" t="str">
            <v>Mbps</v>
          </cell>
          <cell r="J1712">
            <v>3</v>
          </cell>
          <cell r="P1712" t="str">
            <v>USD</v>
          </cell>
          <cell r="Q1712" t="str">
            <v>?</v>
          </cell>
          <cell r="R1712" t="str">
            <v>?</v>
          </cell>
          <cell r="S1712">
            <v>29.99</v>
          </cell>
          <cell r="W1712" t="str">
            <v>No</v>
          </cell>
          <cell r="X1712" t="str">
            <v>No</v>
          </cell>
          <cell r="Y1712" t="str">
            <v>No</v>
          </cell>
          <cell r="AA1712" t="str">
            <v>No</v>
          </cell>
          <cell r="AC1712">
            <v>1</v>
          </cell>
          <cell r="AD1712">
            <v>29.99</v>
          </cell>
          <cell r="AE1712">
            <v>1</v>
          </cell>
          <cell r="AF1712">
            <v>1</v>
          </cell>
        </row>
        <row r="1713">
          <cell r="C1713" t="str">
            <v>United States</v>
          </cell>
          <cell r="D1713" t="str">
            <v>Time Warner [United States]</v>
          </cell>
          <cell r="E1713" t="str">
            <v>Cable</v>
          </cell>
          <cell r="F1713" t="str">
            <v>Roadrunner</v>
          </cell>
          <cell r="G1713" t="str">
            <v>Up to</v>
          </cell>
          <cell r="H1713">
            <v>15</v>
          </cell>
          <cell r="I1713" t="str">
            <v>Mbps</v>
          </cell>
          <cell r="J1713">
            <v>15</v>
          </cell>
          <cell r="P1713" t="str">
            <v>USD</v>
          </cell>
          <cell r="Q1713" t="str">
            <v>?</v>
          </cell>
          <cell r="R1713" t="str">
            <v>?</v>
          </cell>
          <cell r="S1713">
            <v>34.99</v>
          </cell>
          <cell r="W1713" t="str">
            <v>No</v>
          </cell>
          <cell r="X1713" t="str">
            <v>No</v>
          </cell>
          <cell r="Y1713" t="str">
            <v>No</v>
          </cell>
          <cell r="AA1713" t="str">
            <v>No</v>
          </cell>
          <cell r="AC1713">
            <v>1</v>
          </cell>
          <cell r="AD1713">
            <v>34.99</v>
          </cell>
          <cell r="AE1713">
            <v>1</v>
          </cell>
          <cell r="AF1713">
            <v>1</v>
          </cell>
        </row>
        <row r="1714">
          <cell r="C1714" t="str">
            <v>United States</v>
          </cell>
          <cell r="D1714" t="str">
            <v>Time Warner [United States]</v>
          </cell>
          <cell r="E1714" t="str">
            <v>Cable</v>
          </cell>
          <cell r="F1714" t="str">
            <v>Roadrunner</v>
          </cell>
          <cell r="G1714" t="str">
            <v>Up to</v>
          </cell>
          <cell r="H1714">
            <v>20</v>
          </cell>
          <cell r="I1714" t="str">
            <v>Mbps</v>
          </cell>
          <cell r="J1714">
            <v>20</v>
          </cell>
          <cell r="P1714" t="str">
            <v>USD</v>
          </cell>
          <cell r="Q1714" t="str">
            <v>?</v>
          </cell>
          <cell r="R1714" t="str">
            <v>?</v>
          </cell>
          <cell r="S1714">
            <v>44.99</v>
          </cell>
          <cell r="W1714" t="str">
            <v>No</v>
          </cell>
          <cell r="X1714" t="str">
            <v>No</v>
          </cell>
          <cell r="Y1714" t="str">
            <v>No</v>
          </cell>
          <cell r="AA1714" t="str">
            <v>No</v>
          </cell>
          <cell r="AC1714">
            <v>1</v>
          </cell>
          <cell r="AD1714">
            <v>44.99</v>
          </cell>
          <cell r="AE1714">
            <v>1</v>
          </cell>
          <cell r="AF1714">
            <v>1</v>
          </cell>
        </row>
        <row r="1715">
          <cell r="C1715" t="str">
            <v>United States</v>
          </cell>
          <cell r="D1715" t="str">
            <v>Time Warner [United States]</v>
          </cell>
          <cell r="E1715" t="str">
            <v>Cable</v>
          </cell>
          <cell r="F1715" t="str">
            <v>Roadrunner</v>
          </cell>
          <cell r="G1715" t="str">
            <v>Up to</v>
          </cell>
          <cell r="H1715">
            <v>30</v>
          </cell>
          <cell r="I1715" t="str">
            <v>Mbps</v>
          </cell>
          <cell r="J1715">
            <v>30</v>
          </cell>
          <cell r="P1715" t="str">
            <v>USD</v>
          </cell>
          <cell r="Q1715" t="str">
            <v>?</v>
          </cell>
          <cell r="R1715" t="str">
            <v>?</v>
          </cell>
          <cell r="S1715">
            <v>54.99</v>
          </cell>
          <cell r="W1715" t="str">
            <v>No</v>
          </cell>
          <cell r="X1715" t="str">
            <v>No</v>
          </cell>
          <cell r="Y1715" t="str">
            <v>No</v>
          </cell>
          <cell r="AA1715" t="str">
            <v>No</v>
          </cell>
          <cell r="AC1715">
            <v>1</v>
          </cell>
          <cell r="AD1715">
            <v>54.99</v>
          </cell>
          <cell r="AE1715">
            <v>1</v>
          </cell>
          <cell r="AF1715">
            <v>1</v>
          </cell>
        </row>
        <row r="1716">
          <cell r="C1716" t="str">
            <v>United States</v>
          </cell>
          <cell r="D1716" t="str">
            <v>Time Warner [United States]</v>
          </cell>
          <cell r="E1716" t="str">
            <v>Cable</v>
          </cell>
          <cell r="F1716" t="str">
            <v>Roadrunner</v>
          </cell>
          <cell r="G1716" t="str">
            <v>Up to</v>
          </cell>
          <cell r="H1716">
            <v>50</v>
          </cell>
          <cell r="I1716" t="str">
            <v>Mbps</v>
          </cell>
          <cell r="J1716">
            <v>50</v>
          </cell>
          <cell r="P1716" t="str">
            <v>USD</v>
          </cell>
          <cell r="Q1716" t="str">
            <v>?</v>
          </cell>
          <cell r="R1716" t="str">
            <v>?</v>
          </cell>
          <cell r="S1716">
            <v>64.989999999999995</v>
          </cell>
          <cell r="W1716" t="str">
            <v>No</v>
          </cell>
          <cell r="X1716" t="str">
            <v>No</v>
          </cell>
          <cell r="Y1716" t="str">
            <v>No</v>
          </cell>
          <cell r="AA1716" t="str">
            <v>No</v>
          </cell>
          <cell r="AC1716">
            <v>1</v>
          </cell>
          <cell r="AD1716">
            <v>64.989999999999995</v>
          </cell>
          <cell r="AE1716">
            <v>1</v>
          </cell>
          <cell r="AF1716">
            <v>1</v>
          </cell>
        </row>
        <row r="1717">
          <cell r="C1717" t="str">
            <v>United States</v>
          </cell>
          <cell r="D1717" t="str">
            <v>Verizon [United States]</v>
          </cell>
          <cell r="E1717" t="str">
            <v>FTTH</v>
          </cell>
          <cell r="F1717" t="str">
            <v>FiOS</v>
          </cell>
          <cell r="H1717">
            <v>15</v>
          </cell>
          <cell r="I1717" t="str">
            <v>Mbps</v>
          </cell>
          <cell r="J1717">
            <v>15</v>
          </cell>
          <cell r="K1717">
            <v>5</v>
          </cell>
          <cell r="L1717" t="str">
            <v>Mbps</v>
          </cell>
          <cell r="P1717" t="str">
            <v>USD</v>
          </cell>
          <cell r="Q1717">
            <v>49.99</v>
          </cell>
          <cell r="R1717">
            <v>0</v>
          </cell>
          <cell r="S1717">
            <v>69.989999999999995</v>
          </cell>
          <cell r="T1717">
            <v>49.99</v>
          </cell>
          <cell r="U1717">
            <v>12</v>
          </cell>
          <cell r="V1717">
            <v>24</v>
          </cell>
          <cell r="W1717" t="str">
            <v>No</v>
          </cell>
          <cell r="X1717" t="str">
            <v>No</v>
          </cell>
          <cell r="Y1717" t="str">
            <v>No</v>
          </cell>
          <cell r="AA1717" t="str">
            <v>No</v>
          </cell>
          <cell r="AC1717">
            <v>1</v>
          </cell>
          <cell r="AD1717">
            <v>69.989999999999995</v>
          </cell>
          <cell r="AE1717">
            <v>1</v>
          </cell>
          <cell r="AF1717">
            <v>1</v>
          </cell>
        </row>
        <row r="1718">
          <cell r="C1718" t="str">
            <v>United States</v>
          </cell>
          <cell r="D1718" t="str">
            <v>Verizon [United States]</v>
          </cell>
          <cell r="E1718" t="str">
            <v>FTTH</v>
          </cell>
          <cell r="F1718" t="str">
            <v>FiOS</v>
          </cell>
          <cell r="H1718">
            <v>50</v>
          </cell>
          <cell r="I1718" t="str">
            <v>Mbps</v>
          </cell>
          <cell r="J1718">
            <v>50</v>
          </cell>
          <cell r="K1718">
            <v>25</v>
          </cell>
          <cell r="L1718" t="str">
            <v>Mbps</v>
          </cell>
          <cell r="P1718" t="str">
            <v>USD</v>
          </cell>
          <cell r="Q1718">
            <v>49.99</v>
          </cell>
          <cell r="R1718">
            <v>0</v>
          </cell>
          <cell r="S1718">
            <v>79.989999999999995</v>
          </cell>
          <cell r="T1718">
            <v>59.99</v>
          </cell>
          <cell r="U1718">
            <v>12</v>
          </cell>
          <cell r="V1718">
            <v>24</v>
          </cell>
          <cell r="W1718" t="str">
            <v>No</v>
          </cell>
          <cell r="X1718" t="str">
            <v>No</v>
          </cell>
          <cell r="Y1718" t="str">
            <v>No</v>
          </cell>
          <cell r="AA1718" t="str">
            <v>No</v>
          </cell>
          <cell r="AC1718">
            <v>1</v>
          </cell>
          <cell r="AD1718">
            <v>79.989999999999995</v>
          </cell>
          <cell r="AE1718">
            <v>1</v>
          </cell>
          <cell r="AF1718">
            <v>1</v>
          </cell>
        </row>
        <row r="1719">
          <cell r="C1719" t="str">
            <v>United States</v>
          </cell>
          <cell r="D1719" t="str">
            <v>Verizon [United States]</v>
          </cell>
          <cell r="E1719" t="str">
            <v>FTTH</v>
          </cell>
          <cell r="F1719" t="str">
            <v>FiOS</v>
          </cell>
          <cell r="H1719">
            <v>75</v>
          </cell>
          <cell r="I1719" t="str">
            <v>Mbps</v>
          </cell>
          <cell r="J1719">
            <v>75</v>
          </cell>
          <cell r="K1719">
            <v>35</v>
          </cell>
          <cell r="L1719" t="str">
            <v>Mbps</v>
          </cell>
          <cell r="P1719" t="str">
            <v>USD</v>
          </cell>
          <cell r="Q1719">
            <v>49.99</v>
          </cell>
          <cell r="R1719">
            <v>0</v>
          </cell>
          <cell r="S1719">
            <v>89.99</v>
          </cell>
          <cell r="T1719">
            <v>69.989999999999995</v>
          </cell>
          <cell r="U1719">
            <v>12</v>
          </cell>
          <cell r="V1719">
            <v>24</v>
          </cell>
          <cell r="W1719" t="str">
            <v>No</v>
          </cell>
          <cell r="X1719" t="str">
            <v>No</v>
          </cell>
          <cell r="Y1719" t="str">
            <v>No</v>
          </cell>
          <cell r="AA1719" t="str">
            <v>No</v>
          </cell>
          <cell r="AC1719">
            <v>1</v>
          </cell>
          <cell r="AD1719">
            <v>89.99</v>
          </cell>
          <cell r="AE1719">
            <v>1</v>
          </cell>
          <cell r="AF1719">
            <v>1</v>
          </cell>
        </row>
        <row r="1720">
          <cell r="C1720" t="str">
            <v>United States</v>
          </cell>
          <cell r="D1720" t="str">
            <v>Verizon [United States]</v>
          </cell>
          <cell r="E1720" t="str">
            <v>FTTH</v>
          </cell>
          <cell r="F1720" t="str">
            <v>FiOS</v>
          </cell>
          <cell r="H1720">
            <v>150</v>
          </cell>
          <cell r="I1720" t="str">
            <v>Mbps</v>
          </cell>
          <cell r="J1720">
            <v>150</v>
          </cell>
          <cell r="K1720">
            <v>65</v>
          </cell>
          <cell r="L1720" t="str">
            <v>Mbps</v>
          </cell>
          <cell r="P1720" t="str">
            <v>USD</v>
          </cell>
          <cell r="Q1720">
            <v>49.99</v>
          </cell>
          <cell r="R1720">
            <v>0</v>
          </cell>
          <cell r="S1720">
            <v>129.99</v>
          </cell>
          <cell r="V1720">
            <v>24</v>
          </cell>
          <cell r="W1720" t="str">
            <v>No</v>
          </cell>
          <cell r="X1720" t="str">
            <v>No</v>
          </cell>
          <cell r="Y1720" t="str">
            <v>No</v>
          </cell>
          <cell r="AA1720" t="str">
            <v>No</v>
          </cell>
          <cell r="AC1720">
            <v>1</v>
          </cell>
          <cell r="AD1720">
            <v>129.99</v>
          </cell>
          <cell r="AE1720">
            <v>1</v>
          </cell>
          <cell r="AF1720">
            <v>1</v>
          </cell>
        </row>
        <row r="1721">
          <cell r="C1721" t="str">
            <v>United States</v>
          </cell>
          <cell r="D1721" t="str">
            <v>Verizon [United States]</v>
          </cell>
          <cell r="E1721" t="str">
            <v>FTTH</v>
          </cell>
          <cell r="F1721" t="str">
            <v>FiOS</v>
          </cell>
          <cell r="H1721">
            <v>300</v>
          </cell>
          <cell r="I1721" t="str">
            <v>Mbps</v>
          </cell>
          <cell r="J1721">
            <v>300</v>
          </cell>
          <cell r="K1721">
            <v>65</v>
          </cell>
          <cell r="L1721" t="str">
            <v>Mbps</v>
          </cell>
          <cell r="P1721" t="str">
            <v>USD</v>
          </cell>
          <cell r="Q1721">
            <v>49.99</v>
          </cell>
          <cell r="R1721">
            <v>0</v>
          </cell>
          <cell r="S1721">
            <v>129.99</v>
          </cell>
          <cell r="V1721">
            <v>24</v>
          </cell>
          <cell r="W1721" t="str">
            <v>No</v>
          </cell>
          <cell r="X1721" t="str">
            <v>No</v>
          </cell>
          <cell r="Y1721" t="str">
            <v>No</v>
          </cell>
          <cell r="AA1721" t="str">
            <v>No</v>
          </cell>
          <cell r="AC1721">
            <v>1</v>
          </cell>
          <cell r="AD1721">
            <v>129.99</v>
          </cell>
          <cell r="AE1721">
            <v>1</v>
          </cell>
          <cell r="AF1721">
            <v>1</v>
          </cell>
        </row>
        <row r="1722">
          <cell r="C1722" t="str">
            <v>United States</v>
          </cell>
          <cell r="D1722" t="str">
            <v>Verizon [United States]</v>
          </cell>
          <cell r="E1722" t="str">
            <v>FTTH</v>
          </cell>
          <cell r="F1722" t="str">
            <v>FiOS</v>
          </cell>
          <cell r="H1722">
            <v>500</v>
          </cell>
          <cell r="I1722" t="str">
            <v>Mbps</v>
          </cell>
          <cell r="J1722">
            <v>500</v>
          </cell>
          <cell r="K1722">
            <v>100</v>
          </cell>
          <cell r="L1722" t="str">
            <v>Mbps</v>
          </cell>
          <cell r="P1722" t="str">
            <v>USD</v>
          </cell>
          <cell r="Q1722">
            <v>49.99</v>
          </cell>
          <cell r="R1722">
            <v>0</v>
          </cell>
          <cell r="S1722">
            <v>129.99</v>
          </cell>
          <cell r="V1722">
            <v>24</v>
          </cell>
          <cell r="W1722" t="str">
            <v>No</v>
          </cell>
          <cell r="X1722" t="str">
            <v>No</v>
          </cell>
          <cell r="Y1722" t="str">
            <v>No</v>
          </cell>
          <cell r="AA1722" t="str">
            <v>No</v>
          </cell>
          <cell r="AC1722">
            <v>1</v>
          </cell>
          <cell r="AD1722">
            <v>129.99</v>
          </cell>
          <cell r="AE1722">
            <v>1</v>
          </cell>
          <cell r="AF1722">
            <v>1</v>
          </cell>
        </row>
        <row r="1723">
          <cell r="C1723" t="str">
            <v>Uzbekistan</v>
          </cell>
          <cell r="D1723" t="str">
            <v>East Telecom [Uzbekistan]</v>
          </cell>
          <cell r="E1723" t="str">
            <v>Various</v>
          </cell>
          <cell r="F1723" t="str">
            <v>ET MINI GARANT 256 - 1</v>
          </cell>
          <cell r="G1723" t="str">
            <v>Up to</v>
          </cell>
          <cell r="H1723">
            <v>256</v>
          </cell>
          <cell r="I1723" t="str">
            <v>Kbps</v>
          </cell>
          <cell r="J1723">
            <v>0.25600000000000001</v>
          </cell>
          <cell r="M1723">
            <v>3500</v>
          </cell>
          <cell r="N1723" t="str">
            <v>MB</v>
          </cell>
          <cell r="O1723">
            <v>3.5</v>
          </cell>
          <cell r="P1723" t="str">
            <v>USD</v>
          </cell>
          <cell r="Q1723">
            <v>30</v>
          </cell>
          <cell r="R1723" t="str">
            <v>?</v>
          </cell>
          <cell r="S1723">
            <v>100</v>
          </cell>
          <cell r="W1723" t="str">
            <v>No</v>
          </cell>
          <cell r="X1723" t="str">
            <v>No</v>
          </cell>
          <cell r="Y1723" t="str">
            <v>No</v>
          </cell>
          <cell r="AA1723" t="str">
            <v>Yes</v>
          </cell>
          <cell r="AB1723">
            <v>0.2</v>
          </cell>
          <cell r="AC1723">
            <v>1</v>
          </cell>
          <cell r="AD1723">
            <v>100</v>
          </cell>
          <cell r="AE1723">
            <v>677.709412605735</v>
          </cell>
          <cell r="AF1723">
            <v>0.42118576299999999</v>
          </cell>
        </row>
        <row r="1724">
          <cell r="C1724" t="str">
            <v>Uzbekistan</v>
          </cell>
          <cell r="D1724" t="str">
            <v>East Telecom [Uzbekistan]</v>
          </cell>
          <cell r="E1724" t="str">
            <v>Various</v>
          </cell>
          <cell r="F1724" t="str">
            <v>ET MINI GARANT 256 - 2</v>
          </cell>
          <cell r="G1724" t="str">
            <v>Up to</v>
          </cell>
          <cell r="H1724">
            <v>256</v>
          </cell>
          <cell r="I1724" t="str">
            <v>Kbps</v>
          </cell>
          <cell r="J1724">
            <v>0.25600000000000001</v>
          </cell>
          <cell r="M1724">
            <v>4200</v>
          </cell>
          <cell r="N1724" t="str">
            <v>MB</v>
          </cell>
          <cell r="O1724">
            <v>4.2</v>
          </cell>
          <cell r="P1724" t="str">
            <v>USD</v>
          </cell>
          <cell r="Q1724">
            <v>30</v>
          </cell>
          <cell r="R1724" t="str">
            <v>?</v>
          </cell>
          <cell r="S1724">
            <v>120</v>
          </cell>
          <cell r="W1724" t="str">
            <v>No</v>
          </cell>
          <cell r="X1724" t="str">
            <v>No</v>
          </cell>
          <cell r="Y1724" t="str">
            <v>No</v>
          </cell>
          <cell r="AA1724" t="str">
            <v>Yes</v>
          </cell>
          <cell r="AB1724">
            <v>0.2</v>
          </cell>
          <cell r="AC1724">
            <v>1</v>
          </cell>
          <cell r="AD1724">
            <v>120</v>
          </cell>
          <cell r="AE1724">
            <v>677.709412605735</v>
          </cell>
          <cell r="AF1724">
            <v>0.42118576299999999</v>
          </cell>
        </row>
        <row r="1725">
          <cell r="C1725" t="str">
            <v>Uzbekistan</v>
          </cell>
          <cell r="D1725" t="str">
            <v>East Telecom [Uzbekistan]</v>
          </cell>
          <cell r="E1725" t="str">
            <v>Various</v>
          </cell>
          <cell r="F1725" t="str">
            <v>ET MINI GARANT 256 - 3</v>
          </cell>
          <cell r="G1725" t="str">
            <v>Up to</v>
          </cell>
          <cell r="H1725">
            <v>256</v>
          </cell>
          <cell r="I1725" t="str">
            <v>Kbps</v>
          </cell>
          <cell r="J1725">
            <v>0.25600000000000001</v>
          </cell>
          <cell r="M1725">
            <v>5400</v>
          </cell>
          <cell r="N1725" t="str">
            <v>MB</v>
          </cell>
          <cell r="O1725">
            <v>5.4</v>
          </cell>
          <cell r="P1725" t="str">
            <v>USD</v>
          </cell>
          <cell r="Q1725">
            <v>30</v>
          </cell>
          <cell r="R1725" t="str">
            <v>?</v>
          </cell>
          <cell r="S1725">
            <v>150</v>
          </cell>
          <cell r="W1725" t="str">
            <v>No</v>
          </cell>
          <cell r="X1725" t="str">
            <v>No</v>
          </cell>
          <cell r="Y1725" t="str">
            <v>No</v>
          </cell>
          <cell r="AA1725" t="str">
            <v>Yes</v>
          </cell>
          <cell r="AB1725">
            <v>0.2</v>
          </cell>
          <cell r="AC1725">
            <v>1</v>
          </cell>
          <cell r="AD1725">
            <v>150</v>
          </cell>
          <cell r="AE1725">
            <v>677.709412605735</v>
          </cell>
          <cell r="AF1725">
            <v>0.42118576299999999</v>
          </cell>
        </row>
        <row r="1726">
          <cell r="C1726" t="str">
            <v>Uzbekistan</v>
          </cell>
          <cell r="D1726" t="str">
            <v>East Telecom [Uzbekistan]</v>
          </cell>
          <cell r="E1726" t="str">
            <v>Various</v>
          </cell>
          <cell r="F1726" t="str">
            <v>ET MINI GARANT 256 - 4</v>
          </cell>
          <cell r="G1726" t="str">
            <v>Up to</v>
          </cell>
          <cell r="H1726">
            <v>256</v>
          </cell>
          <cell r="I1726" t="str">
            <v>Kbps</v>
          </cell>
          <cell r="J1726">
            <v>0.25600000000000001</v>
          </cell>
          <cell r="M1726">
            <v>6700</v>
          </cell>
          <cell r="N1726" t="str">
            <v>MB</v>
          </cell>
          <cell r="O1726">
            <v>6.7</v>
          </cell>
          <cell r="P1726" t="str">
            <v>USD</v>
          </cell>
          <cell r="Q1726">
            <v>30</v>
          </cell>
          <cell r="R1726" t="str">
            <v>?</v>
          </cell>
          <cell r="S1726">
            <v>185</v>
          </cell>
          <cell r="W1726" t="str">
            <v>No</v>
          </cell>
          <cell r="X1726" t="str">
            <v>No</v>
          </cell>
          <cell r="Y1726" t="str">
            <v>No</v>
          </cell>
          <cell r="AA1726" t="str">
            <v>Yes</v>
          </cell>
          <cell r="AB1726">
            <v>0.2</v>
          </cell>
          <cell r="AC1726">
            <v>1</v>
          </cell>
          <cell r="AD1726">
            <v>185</v>
          </cell>
          <cell r="AE1726">
            <v>677.709412605735</v>
          </cell>
          <cell r="AF1726">
            <v>0.42118576299999999</v>
          </cell>
        </row>
        <row r="1727">
          <cell r="C1727" t="str">
            <v>Uzbekistan</v>
          </cell>
          <cell r="D1727" t="str">
            <v>East Telecom [Uzbekistan]</v>
          </cell>
          <cell r="E1727" t="str">
            <v>Various</v>
          </cell>
          <cell r="F1727" t="str">
            <v>ET MIDI GARANT 512 - 1</v>
          </cell>
          <cell r="G1727" t="str">
            <v>Up to</v>
          </cell>
          <cell r="H1727">
            <v>512</v>
          </cell>
          <cell r="I1727" t="str">
            <v>Kbps</v>
          </cell>
          <cell r="J1727">
            <v>0.51200000000000001</v>
          </cell>
          <cell r="M1727">
            <v>8400</v>
          </cell>
          <cell r="N1727" t="str">
            <v>MB</v>
          </cell>
          <cell r="O1727">
            <v>8.4</v>
          </cell>
          <cell r="P1727" t="str">
            <v>USD</v>
          </cell>
          <cell r="Q1727">
            <v>30</v>
          </cell>
          <cell r="R1727" t="str">
            <v>?</v>
          </cell>
          <cell r="S1727">
            <v>245</v>
          </cell>
          <cell r="W1727" t="str">
            <v>No</v>
          </cell>
          <cell r="X1727" t="str">
            <v>No</v>
          </cell>
          <cell r="Y1727" t="str">
            <v>No</v>
          </cell>
          <cell r="AA1727" t="str">
            <v>Yes</v>
          </cell>
          <cell r="AB1727">
            <v>0.2</v>
          </cell>
          <cell r="AC1727">
            <v>1</v>
          </cell>
          <cell r="AD1727">
            <v>245</v>
          </cell>
          <cell r="AE1727">
            <v>677.709412605735</v>
          </cell>
          <cell r="AF1727">
            <v>0.42118576299999999</v>
          </cell>
        </row>
        <row r="1728">
          <cell r="C1728" t="str">
            <v>Uzbekistan</v>
          </cell>
          <cell r="D1728" t="str">
            <v>East Telecom [Uzbekistan]</v>
          </cell>
          <cell r="E1728" t="str">
            <v>Various</v>
          </cell>
          <cell r="F1728" t="str">
            <v>ET MIDI GARANT 512 - 2</v>
          </cell>
          <cell r="G1728" t="str">
            <v>Up to</v>
          </cell>
          <cell r="H1728">
            <v>512</v>
          </cell>
          <cell r="I1728" t="str">
            <v>Kbps</v>
          </cell>
          <cell r="J1728">
            <v>0.51200000000000001</v>
          </cell>
          <cell r="M1728">
            <v>12600</v>
          </cell>
          <cell r="N1728" t="str">
            <v>MB</v>
          </cell>
          <cell r="O1728">
            <v>12.6</v>
          </cell>
          <cell r="P1728" t="str">
            <v>USD</v>
          </cell>
          <cell r="Q1728">
            <v>30</v>
          </cell>
          <cell r="R1728" t="str">
            <v>?</v>
          </cell>
          <cell r="S1728">
            <v>370</v>
          </cell>
          <cell r="W1728" t="str">
            <v>No</v>
          </cell>
          <cell r="X1728" t="str">
            <v>No</v>
          </cell>
          <cell r="Y1728" t="str">
            <v>No</v>
          </cell>
          <cell r="AA1728" t="str">
            <v>Yes</v>
          </cell>
          <cell r="AB1728">
            <v>0.2</v>
          </cell>
          <cell r="AC1728">
            <v>1</v>
          </cell>
          <cell r="AD1728">
            <v>370</v>
          </cell>
          <cell r="AE1728">
            <v>677.709412605735</v>
          </cell>
          <cell r="AF1728">
            <v>0.42118576299999999</v>
          </cell>
        </row>
        <row r="1729">
          <cell r="C1729" t="str">
            <v>Uzbekistan</v>
          </cell>
          <cell r="D1729" t="str">
            <v>East Telecom [Uzbekistan]</v>
          </cell>
          <cell r="E1729" t="str">
            <v>Various</v>
          </cell>
          <cell r="F1729" t="str">
            <v>ET MIDI GARANT 512 - 3</v>
          </cell>
          <cell r="G1729" t="str">
            <v>Up to</v>
          </cell>
          <cell r="H1729">
            <v>512</v>
          </cell>
          <cell r="I1729" t="str">
            <v>Kbps</v>
          </cell>
          <cell r="J1729">
            <v>0.51200000000000001</v>
          </cell>
          <cell r="M1729">
            <v>15700</v>
          </cell>
          <cell r="N1729" t="str">
            <v>MB</v>
          </cell>
          <cell r="O1729">
            <v>15.7</v>
          </cell>
          <cell r="P1729" t="str">
            <v>USD</v>
          </cell>
          <cell r="Q1729">
            <v>30</v>
          </cell>
          <cell r="R1729" t="str">
            <v>?</v>
          </cell>
          <cell r="S1729">
            <v>420</v>
          </cell>
          <cell r="W1729" t="str">
            <v>No</v>
          </cell>
          <cell r="X1729" t="str">
            <v>No</v>
          </cell>
          <cell r="Y1729" t="str">
            <v>No</v>
          </cell>
          <cell r="AA1729" t="str">
            <v>Yes</v>
          </cell>
          <cell r="AB1729">
            <v>0.2</v>
          </cell>
          <cell r="AC1729">
            <v>1</v>
          </cell>
          <cell r="AD1729">
            <v>420</v>
          </cell>
          <cell r="AE1729">
            <v>677.709412605735</v>
          </cell>
          <cell r="AF1729">
            <v>0.42118576299999999</v>
          </cell>
        </row>
        <row r="1730">
          <cell r="C1730" t="str">
            <v>Uzbekistan</v>
          </cell>
          <cell r="D1730" t="str">
            <v>East Telecom [Uzbekistan]</v>
          </cell>
          <cell r="E1730" t="str">
            <v>Various</v>
          </cell>
          <cell r="F1730" t="str">
            <v>ET MIDI GARANT 512 - 4</v>
          </cell>
          <cell r="G1730" t="str">
            <v>Up to</v>
          </cell>
          <cell r="H1730">
            <v>512</v>
          </cell>
          <cell r="I1730" t="str">
            <v>Kbps</v>
          </cell>
          <cell r="J1730">
            <v>0.51200000000000001</v>
          </cell>
          <cell r="M1730">
            <v>20200</v>
          </cell>
          <cell r="N1730" t="str">
            <v>MB</v>
          </cell>
          <cell r="O1730">
            <v>20.2</v>
          </cell>
          <cell r="P1730" t="str">
            <v>USD</v>
          </cell>
          <cell r="Q1730">
            <v>30</v>
          </cell>
          <cell r="R1730" t="str">
            <v>?</v>
          </cell>
          <cell r="S1730">
            <v>520</v>
          </cell>
          <cell r="W1730" t="str">
            <v>No</v>
          </cell>
          <cell r="X1730" t="str">
            <v>No</v>
          </cell>
          <cell r="Y1730" t="str">
            <v>No</v>
          </cell>
          <cell r="AA1730" t="str">
            <v>Yes</v>
          </cell>
          <cell r="AB1730">
            <v>0.2</v>
          </cell>
          <cell r="AC1730">
            <v>1</v>
          </cell>
          <cell r="AD1730">
            <v>520</v>
          </cell>
          <cell r="AE1730">
            <v>677.709412605735</v>
          </cell>
          <cell r="AF1730">
            <v>0.42118576299999999</v>
          </cell>
        </row>
        <row r="1731">
          <cell r="C1731" t="str">
            <v>Uzbekistan</v>
          </cell>
          <cell r="D1731" t="str">
            <v>East Telecom [Uzbekistan]</v>
          </cell>
          <cell r="E1731" t="str">
            <v>Various</v>
          </cell>
          <cell r="F1731" t="str">
            <v>ET MAXI GARANT 1024 - 1</v>
          </cell>
          <cell r="G1731" t="str">
            <v>Up to</v>
          </cell>
          <cell r="H1731">
            <v>1024</v>
          </cell>
          <cell r="I1731" t="str">
            <v>Kbps</v>
          </cell>
          <cell r="J1731">
            <v>1.024</v>
          </cell>
          <cell r="M1731">
            <v>6900</v>
          </cell>
          <cell r="N1731" t="str">
            <v>MB</v>
          </cell>
          <cell r="O1731">
            <v>6.9</v>
          </cell>
          <cell r="P1731" t="str">
            <v>USD</v>
          </cell>
          <cell r="Q1731">
            <v>30</v>
          </cell>
          <cell r="R1731" t="str">
            <v>?</v>
          </cell>
          <cell r="S1731">
            <v>255</v>
          </cell>
          <cell r="W1731" t="str">
            <v>No</v>
          </cell>
          <cell r="X1731" t="str">
            <v>No</v>
          </cell>
          <cell r="Y1731" t="str">
            <v>No</v>
          </cell>
          <cell r="AA1731" t="str">
            <v>Yes</v>
          </cell>
          <cell r="AB1731">
            <v>0.2</v>
          </cell>
          <cell r="AC1731">
            <v>1</v>
          </cell>
          <cell r="AD1731">
            <v>255</v>
          </cell>
          <cell r="AE1731">
            <v>677.709412605735</v>
          </cell>
          <cell r="AF1731">
            <v>0.42118576299999999</v>
          </cell>
        </row>
        <row r="1732">
          <cell r="C1732" t="str">
            <v>Uzbekistan</v>
          </cell>
          <cell r="D1732" t="str">
            <v>East Telecom [Uzbekistan]</v>
          </cell>
          <cell r="E1732" t="str">
            <v>Various</v>
          </cell>
          <cell r="F1732" t="str">
            <v>ET MAXI GARANT 1024 - 2</v>
          </cell>
          <cell r="G1732" t="str">
            <v>Up to</v>
          </cell>
          <cell r="H1732">
            <v>1024</v>
          </cell>
          <cell r="I1732" t="str">
            <v>Kbps</v>
          </cell>
          <cell r="J1732">
            <v>1.024</v>
          </cell>
          <cell r="M1732">
            <v>10200</v>
          </cell>
          <cell r="N1732" t="str">
            <v>MB</v>
          </cell>
          <cell r="O1732">
            <v>10.199999999999999</v>
          </cell>
          <cell r="P1732" t="str">
            <v>USD</v>
          </cell>
          <cell r="Q1732">
            <v>30</v>
          </cell>
          <cell r="R1732" t="str">
            <v>?</v>
          </cell>
          <cell r="S1732">
            <v>360</v>
          </cell>
          <cell r="W1732" t="str">
            <v>No</v>
          </cell>
          <cell r="X1732" t="str">
            <v>No</v>
          </cell>
          <cell r="Y1732" t="str">
            <v>No</v>
          </cell>
          <cell r="AA1732" t="str">
            <v>Yes</v>
          </cell>
          <cell r="AB1732">
            <v>0.2</v>
          </cell>
          <cell r="AC1732">
            <v>1</v>
          </cell>
          <cell r="AD1732">
            <v>360</v>
          </cell>
          <cell r="AE1732">
            <v>677.709412605735</v>
          </cell>
          <cell r="AF1732">
            <v>0.42118576299999999</v>
          </cell>
        </row>
        <row r="1733">
          <cell r="C1733" t="str">
            <v>Uzbekistan</v>
          </cell>
          <cell r="D1733" t="str">
            <v>East Telecom [Uzbekistan]</v>
          </cell>
          <cell r="E1733" t="str">
            <v>Various</v>
          </cell>
          <cell r="F1733" t="str">
            <v>ET MAXI GARANT 1024 - 3</v>
          </cell>
          <cell r="G1733" t="str">
            <v>Up to</v>
          </cell>
          <cell r="H1733">
            <v>1024</v>
          </cell>
          <cell r="I1733" t="str">
            <v>Kbps</v>
          </cell>
          <cell r="J1733">
            <v>1.024</v>
          </cell>
          <cell r="M1733">
            <v>15200</v>
          </cell>
          <cell r="N1733" t="str">
            <v>MB</v>
          </cell>
          <cell r="O1733">
            <v>15.2</v>
          </cell>
          <cell r="P1733" t="str">
            <v>USD</v>
          </cell>
          <cell r="Q1733">
            <v>30</v>
          </cell>
          <cell r="R1733" t="str">
            <v>?</v>
          </cell>
          <cell r="S1733">
            <v>530</v>
          </cell>
          <cell r="W1733" t="str">
            <v>No</v>
          </cell>
          <cell r="X1733" t="str">
            <v>No</v>
          </cell>
          <cell r="Y1733" t="str">
            <v>No</v>
          </cell>
          <cell r="AA1733" t="str">
            <v>Yes</v>
          </cell>
          <cell r="AB1733">
            <v>0.2</v>
          </cell>
          <cell r="AC1733">
            <v>1</v>
          </cell>
          <cell r="AD1733">
            <v>530</v>
          </cell>
          <cell r="AE1733">
            <v>677.709412605735</v>
          </cell>
          <cell r="AF1733">
            <v>0.42118576299999999</v>
          </cell>
        </row>
        <row r="1734">
          <cell r="C1734" t="str">
            <v>Uzbekistan</v>
          </cell>
          <cell r="D1734" t="str">
            <v>East Telecom [Uzbekistan]</v>
          </cell>
          <cell r="E1734" t="str">
            <v>Various</v>
          </cell>
          <cell r="F1734" t="str">
            <v>ET MAXI GARANT 1024 - 4</v>
          </cell>
          <cell r="G1734" t="str">
            <v>Up to</v>
          </cell>
          <cell r="H1734">
            <v>1024</v>
          </cell>
          <cell r="I1734" t="str">
            <v>Kbps</v>
          </cell>
          <cell r="J1734">
            <v>1.024</v>
          </cell>
          <cell r="M1734">
            <v>20200</v>
          </cell>
          <cell r="N1734" t="str">
            <v>MB</v>
          </cell>
          <cell r="O1734">
            <v>20.2</v>
          </cell>
          <cell r="P1734" t="str">
            <v>USD</v>
          </cell>
          <cell r="Q1734">
            <v>30</v>
          </cell>
          <cell r="R1734" t="str">
            <v>?</v>
          </cell>
          <cell r="S1734">
            <v>615</v>
          </cell>
          <cell r="W1734" t="str">
            <v>No</v>
          </cell>
          <cell r="X1734" t="str">
            <v>No</v>
          </cell>
          <cell r="Y1734" t="str">
            <v>No</v>
          </cell>
          <cell r="AA1734" t="str">
            <v>Yes</v>
          </cell>
          <cell r="AB1734">
            <v>0.2</v>
          </cell>
          <cell r="AC1734">
            <v>1</v>
          </cell>
          <cell r="AD1734">
            <v>615</v>
          </cell>
          <cell r="AE1734">
            <v>677.709412605735</v>
          </cell>
          <cell r="AF1734">
            <v>0.42118576299999999</v>
          </cell>
        </row>
        <row r="1735">
          <cell r="C1735" t="str">
            <v>Uzbekistan</v>
          </cell>
          <cell r="D1735" t="str">
            <v>East Telecom [Uzbekistan]</v>
          </cell>
          <cell r="E1735" t="str">
            <v>Various</v>
          </cell>
          <cell r="F1735" t="str">
            <v>ET MAXI GARANT 1024 - 5</v>
          </cell>
          <cell r="G1735" t="str">
            <v>Up to</v>
          </cell>
          <cell r="H1735">
            <v>1024</v>
          </cell>
          <cell r="I1735" t="str">
            <v>Kbps</v>
          </cell>
          <cell r="J1735">
            <v>1.024</v>
          </cell>
          <cell r="M1735">
            <v>25200</v>
          </cell>
          <cell r="N1735" t="str">
            <v>MB</v>
          </cell>
          <cell r="O1735">
            <v>25.2</v>
          </cell>
          <cell r="P1735" t="str">
            <v>USD</v>
          </cell>
          <cell r="Q1735">
            <v>30</v>
          </cell>
          <cell r="R1735" t="str">
            <v>?</v>
          </cell>
          <cell r="S1735">
            <v>660</v>
          </cell>
          <cell r="W1735" t="str">
            <v>No</v>
          </cell>
          <cell r="X1735" t="str">
            <v>No</v>
          </cell>
          <cell r="Y1735" t="str">
            <v>No</v>
          </cell>
          <cell r="AA1735" t="str">
            <v>Yes</v>
          </cell>
          <cell r="AB1735">
            <v>0.2</v>
          </cell>
          <cell r="AC1735">
            <v>1</v>
          </cell>
          <cell r="AD1735">
            <v>660</v>
          </cell>
          <cell r="AE1735">
            <v>677.709412605735</v>
          </cell>
          <cell r="AF1735">
            <v>0.42118576299999999</v>
          </cell>
        </row>
        <row r="1736">
          <cell r="C1736" t="str">
            <v>Uzbekistan</v>
          </cell>
          <cell r="D1736" t="str">
            <v>East Telecom [Uzbekistan]</v>
          </cell>
          <cell r="E1736" t="str">
            <v>Various</v>
          </cell>
          <cell r="F1736" t="str">
            <v>ET MAXI GARANT 1024 - 6</v>
          </cell>
          <cell r="G1736" t="str">
            <v>Up to</v>
          </cell>
          <cell r="H1736">
            <v>1024</v>
          </cell>
          <cell r="I1736" t="str">
            <v>Kbps</v>
          </cell>
          <cell r="J1736">
            <v>1.024</v>
          </cell>
          <cell r="M1736">
            <v>30200</v>
          </cell>
          <cell r="N1736" t="str">
            <v>MB</v>
          </cell>
          <cell r="O1736">
            <v>30.2</v>
          </cell>
          <cell r="P1736" t="str">
            <v>USD</v>
          </cell>
          <cell r="Q1736">
            <v>30</v>
          </cell>
          <cell r="R1736" t="str">
            <v>?</v>
          </cell>
          <cell r="S1736">
            <v>730</v>
          </cell>
          <cell r="W1736" t="str">
            <v>No</v>
          </cell>
          <cell r="X1736" t="str">
            <v>No</v>
          </cell>
          <cell r="Y1736" t="str">
            <v>No</v>
          </cell>
          <cell r="AA1736" t="str">
            <v>Yes</v>
          </cell>
          <cell r="AB1736">
            <v>0.2</v>
          </cell>
          <cell r="AC1736">
            <v>1</v>
          </cell>
          <cell r="AD1736">
            <v>730</v>
          </cell>
          <cell r="AE1736">
            <v>677.709412605735</v>
          </cell>
          <cell r="AF1736">
            <v>0.42118576299999999</v>
          </cell>
        </row>
        <row r="1737">
          <cell r="C1737" t="str">
            <v>Uzbekistan</v>
          </cell>
          <cell r="D1737" t="str">
            <v>East Telecom [Uzbekistan]</v>
          </cell>
          <cell r="E1737" t="str">
            <v>Various</v>
          </cell>
          <cell r="F1737" t="str">
            <v>ET VIP GARANT 2048 - 1</v>
          </cell>
          <cell r="G1737" t="str">
            <v>Up to</v>
          </cell>
          <cell r="H1737">
            <v>2048</v>
          </cell>
          <cell r="I1737" t="str">
            <v>Kbps</v>
          </cell>
          <cell r="J1737">
            <v>2.048</v>
          </cell>
          <cell r="M1737">
            <v>13200</v>
          </cell>
          <cell r="N1737" t="str">
            <v>MB</v>
          </cell>
          <cell r="O1737">
            <v>13.2</v>
          </cell>
          <cell r="P1737" t="str">
            <v>USD</v>
          </cell>
          <cell r="Q1737">
            <v>30</v>
          </cell>
          <cell r="R1737" t="str">
            <v>?</v>
          </cell>
          <cell r="S1737">
            <v>490</v>
          </cell>
          <cell r="W1737" t="str">
            <v>No</v>
          </cell>
          <cell r="X1737" t="str">
            <v>No</v>
          </cell>
          <cell r="Y1737" t="str">
            <v>No</v>
          </cell>
          <cell r="AA1737" t="str">
            <v>Yes</v>
          </cell>
          <cell r="AB1737">
            <v>0.2</v>
          </cell>
          <cell r="AC1737">
            <v>1</v>
          </cell>
          <cell r="AD1737">
            <v>490</v>
          </cell>
          <cell r="AE1737">
            <v>677.709412605735</v>
          </cell>
          <cell r="AF1737">
            <v>0.42118576299999999</v>
          </cell>
        </row>
        <row r="1738">
          <cell r="C1738" t="str">
            <v>Uzbekistan</v>
          </cell>
          <cell r="D1738" t="str">
            <v>East Telecom [Uzbekistan]</v>
          </cell>
          <cell r="E1738" t="str">
            <v>Various</v>
          </cell>
          <cell r="F1738" t="str">
            <v>ET VIP GARANT 2048 - 2</v>
          </cell>
          <cell r="G1738" t="str">
            <v>Up to</v>
          </cell>
          <cell r="H1738">
            <v>2048</v>
          </cell>
          <cell r="I1738" t="str">
            <v>Kbps</v>
          </cell>
          <cell r="J1738">
            <v>2.048</v>
          </cell>
          <cell r="M1738">
            <v>16200</v>
          </cell>
          <cell r="N1738" t="str">
            <v>MB</v>
          </cell>
          <cell r="O1738">
            <v>16.2</v>
          </cell>
          <cell r="P1738" t="str">
            <v>USD</v>
          </cell>
          <cell r="Q1738">
            <v>30</v>
          </cell>
          <cell r="R1738" t="str">
            <v>?</v>
          </cell>
          <cell r="S1738">
            <v>545</v>
          </cell>
          <cell r="W1738" t="str">
            <v>No</v>
          </cell>
          <cell r="X1738" t="str">
            <v>No</v>
          </cell>
          <cell r="Y1738" t="str">
            <v>No</v>
          </cell>
          <cell r="AA1738" t="str">
            <v>Yes</v>
          </cell>
          <cell r="AB1738">
            <v>0.2</v>
          </cell>
          <cell r="AC1738">
            <v>1</v>
          </cell>
          <cell r="AD1738">
            <v>545</v>
          </cell>
          <cell r="AE1738">
            <v>677.709412605735</v>
          </cell>
          <cell r="AF1738">
            <v>0.42118576299999999</v>
          </cell>
        </row>
        <row r="1739">
          <cell r="C1739" t="str">
            <v>Uzbekistan</v>
          </cell>
          <cell r="D1739" t="str">
            <v>East Telecom [Uzbekistan]</v>
          </cell>
          <cell r="E1739" t="str">
            <v>Various</v>
          </cell>
          <cell r="F1739" t="str">
            <v>ET VIP GARANT 2048 - 3</v>
          </cell>
          <cell r="G1739" t="str">
            <v>Up to</v>
          </cell>
          <cell r="H1739">
            <v>2048</v>
          </cell>
          <cell r="I1739" t="str">
            <v>Kbps</v>
          </cell>
          <cell r="J1739">
            <v>2.048</v>
          </cell>
          <cell r="M1739">
            <v>23200</v>
          </cell>
          <cell r="N1739" t="str">
            <v>MB</v>
          </cell>
          <cell r="O1739">
            <v>23.2</v>
          </cell>
          <cell r="P1739" t="str">
            <v>USD</v>
          </cell>
          <cell r="Q1739">
            <v>30</v>
          </cell>
          <cell r="R1739" t="str">
            <v>?</v>
          </cell>
          <cell r="S1739">
            <v>755</v>
          </cell>
          <cell r="W1739" t="str">
            <v>No</v>
          </cell>
          <cell r="X1739" t="str">
            <v>No</v>
          </cell>
          <cell r="Y1739" t="str">
            <v>No</v>
          </cell>
          <cell r="AA1739" t="str">
            <v>Yes</v>
          </cell>
          <cell r="AB1739">
            <v>0.2</v>
          </cell>
          <cell r="AC1739">
            <v>1</v>
          </cell>
          <cell r="AD1739">
            <v>755</v>
          </cell>
          <cell r="AE1739">
            <v>677.709412605735</v>
          </cell>
          <cell r="AF1739">
            <v>0.42118576299999999</v>
          </cell>
        </row>
        <row r="1740">
          <cell r="C1740" t="str">
            <v>Uzbekistan</v>
          </cell>
          <cell r="D1740" t="str">
            <v>East Telecom [Uzbekistan]</v>
          </cell>
          <cell r="E1740" t="str">
            <v>Various</v>
          </cell>
          <cell r="F1740" t="str">
            <v>ET VIP GARANT 2048 - 4</v>
          </cell>
          <cell r="G1740" t="str">
            <v>Up to</v>
          </cell>
          <cell r="H1740">
            <v>2048</v>
          </cell>
          <cell r="I1740" t="str">
            <v>Kbps</v>
          </cell>
          <cell r="J1740">
            <v>2.048</v>
          </cell>
          <cell r="M1740">
            <v>30200</v>
          </cell>
          <cell r="N1740" t="str">
            <v>MB</v>
          </cell>
          <cell r="O1740">
            <v>30.2</v>
          </cell>
          <cell r="P1740" t="str">
            <v>USD</v>
          </cell>
          <cell r="Q1740">
            <v>30</v>
          </cell>
          <cell r="R1740" t="str">
            <v>?</v>
          </cell>
          <cell r="S1740">
            <v>875</v>
          </cell>
          <cell r="W1740" t="str">
            <v>No</v>
          </cell>
          <cell r="X1740" t="str">
            <v>No</v>
          </cell>
          <cell r="Y1740" t="str">
            <v>No</v>
          </cell>
          <cell r="AA1740" t="str">
            <v>Yes</v>
          </cell>
          <cell r="AB1740">
            <v>0.2</v>
          </cell>
          <cell r="AC1740">
            <v>1</v>
          </cell>
          <cell r="AD1740">
            <v>875</v>
          </cell>
          <cell r="AE1740">
            <v>677.709412605735</v>
          </cell>
          <cell r="AF1740">
            <v>0.42118576299999999</v>
          </cell>
        </row>
        <row r="1741">
          <cell r="C1741" t="str">
            <v>Uzbekistan</v>
          </cell>
          <cell r="D1741" t="str">
            <v>Sharq [Uzbekistan]</v>
          </cell>
          <cell r="E1741" t="str">
            <v>ADSL</v>
          </cell>
          <cell r="F1741" t="str">
            <v>Home Free</v>
          </cell>
          <cell r="H1741">
            <v>1024</v>
          </cell>
          <cell r="I1741" t="str">
            <v>Kbps</v>
          </cell>
          <cell r="J1741">
            <v>1.024</v>
          </cell>
          <cell r="K1741">
            <v>512</v>
          </cell>
          <cell r="L1741" t="str">
            <v>Kbps</v>
          </cell>
          <cell r="M1741">
            <v>0</v>
          </cell>
          <cell r="N1741" t="str">
            <v>MB</v>
          </cell>
          <cell r="O1741">
            <v>0</v>
          </cell>
          <cell r="P1741" t="str">
            <v>USD</v>
          </cell>
          <cell r="Q1741">
            <v>0</v>
          </cell>
          <cell r="R1741" t="str">
            <v>?</v>
          </cell>
          <cell r="S1741">
            <v>5</v>
          </cell>
          <cell r="W1741" t="str">
            <v>?</v>
          </cell>
          <cell r="X1741" t="str">
            <v>No</v>
          </cell>
          <cell r="Y1741" t="str">
            <v>No</v>
          </cell>
          <cell r="AA1741" t="str">
            <v>?</v>
          </cell>
          <cell r="AC1741">
            <v>1</v>
          </cell>
          <cell r="AD1741">
            <v>5</v>
          </cell>
          <cell r="AE1741">
            <v>677.709412605735</v>
          </cell>
          <cell r="AF1741">
            <v>0.42118576299999999</v>
          </cell>
        </row>
        <row r="1742">
          <cell r="C1742" t="str">
            <v>Uzbekistan</v>
          </cell>
          <cell r="D1742" t="str">
            <v>Sharq [Uzbekistan]</v>
          </cell>
          <cell r="E1742" t="str">
            <v>ADSL</v>
          </cell>
          <cell r="F1742" t="str">
            <v>STREAM Simple</v>
          </cell>
          <cell r="H1742">
            <v>256</v>
          </cell>
          <cell r="I1742" t="str">
            <v>Kbps</v>
          </cell>
          <cell r="J1742">
            <v>0.25600000000000001</v>
          </cell>
          <cell r="K1742">
            <v>1024</v>
          </cell>
          <cell r="L1742" t="str">
            <v>Kbps</v>
          </cell>
          <cell r="M1742">
            <v>1500</v>
          </cell>
          <cell r="N1742" t="str">
            <v>MB</v>
          </cell>
          <cell r="O1742">
            <v>1.5</v>
          </cell>
          <cell r="P1742" t="str">
            <v>USD</v>
          </cell>
          <cell r="Q1742">
            <v>0</v>
          </cell>
          <cell r="R1742" t="str">
            <v>?</v>
          </cell>
          <cell r="S1742">
            <v>10</v>
          </cell>
          <cell r="W1742" t="str">
            <v>?</v>
          </cell>
          <cell r="X1742" t="str">
            <v>No</v>
          </cell>
          <cell r="Y1742" t="str">
            <v>No</v>
          </cell>
          <cell r="AA1742" t="str">
            <v>?</v>
          </cell>
          <cell r="AC1742">
            <v>1</v>
          </cell>
          <cell r="AD1742">
            <v>10</v>
          </cell>
          <cell r="AE1742">
            <v>677.709412605735</v>
          </cell>
          <cell r="AF1742">
            <v>0.42118576299999999</v>
          </cell>
        </row>
        <row r="1743">
          <cell r="C1743" t="str">
            <v>Uzbekistan</v>
          </cell>
          <cell r="D1743" t="str">
            <v>Sharq [Uzbekistan]</v>
          </cell>
          <cell r="E1743" t="str">
            <v>ADSL</v>
          </cell>
          <cell r="F1743" t="str">
            <v>STREAM Standart</v>
          </cell>
          <cell r="H1743">
            <v>512</v>
          </cell>
          <cell r="I1743" t="str">
            <v>Kbps</v>
          </cell>
          <cell r="J1743">
            <v>0.51200000000000001</v>
          </cell>
          <cell r="K1743">
            <v>1024</v>
          </cell>
          <cell r="L1743" t="str">
            <v>Kbps</v>
          </cell>
          <cell r="M1743">
            <v>2500</v>
          </cell>
          <cell r="N1743" t="str">
            <v>MB</v>
          </cell>
          <cell r="O1743">
            <v>2.5</v>
          </cell>
          <cell r="P1743" t="str">
            <v>USD</v>
          </cell>
          <cell r="Q1743">
            <v>0</v>
          </cell>
          <cell r="R1743" t="str">
            <v>?</v>
          </cell>
          <cell r="S1743">
            <v>15</v>
          </cell>
          <cell r="W1743" t="str">
            <v>?</v>
          </cell>
          <cell r="X1743" t="str">
            <v>No</v>
          </cell>
          <cell r="Y1743" t="str">
            <v>No</v>
          </cell>
          <cell r="AA1743" t="str">
            <v>?</v>
          </cell>
          <cell r="AC1743">
            <v>1</v>
          </cell>
          <cell r="AD1743">
            <v>15</v>
          </cell>
          <cell r="AE1743">
            <v>677.709412605735</v>
          </cell>
          <cell r="AF1743">
            <v>0.42118576299999999</v>
          </cell>
        </row>
        <row r="1744">
          <cell r="C1744" t="str">
            <v>Uzbekistan</v>
          </cell>
          <cell r="D1744" t="str">
            <v>Sharq [Uzbekistan]</v>
          </cell>
          <cell r="E1744" t="str">
            <v>ADSL</v>
          </cell>
          <cell r="F1744" t="str">
            <v>STREAM Active</v>
          </cell>
          <cell r="H1744">
            <v>512</v>
          </cell>
          <cell r="I1744" t="str">
            <v>Kbps</v>
          </cell>
          <cell r="J1744">
            <v>0.51200000000000001</v>
          </cell>
          <cell r="K1744">
            <v>1024</v>
          </cell>
          <cell r="L1744" t="str">
            <v>Kbps</v>
          </cell>
          <cell r="M1744">
            <v>5000</v>
          </cell>
          <cell r="N1744" t="str">
            <v>MB</v>
          </cell>
          <cell r="O1744">
            <v>5</v>
          </cell>
          <cell r="P1744" t="str">
            <v>USD</v>
          </cell>
          <cell r="Q1744">
            <v>0</v>
          </cell>
          <cell r="R1744" t="str">
            <v>?</v>
          </cell>
          <cell r="S1744">
            <v>20</v>
          </cell>
          <cell r="W1744" t="str">
            <v>?</v>
          </cell>
          <cell r="X1744" t="str">
            <v>No</v>
          </cell>
          <cell r="Y1744" t="str">
            <v>No</v>
          </cell>
          <cell r="AA1744" t="str">
            <v>?</v>
          </cell>
          <cell r="AC1744">
            <v>1</v>
          </cell>
          <cell r="AD1744">
            <v>20</v>
          </cell>
          <cell r="AE1744">
            <v>677.709412605735</v>
          </cell>
          <cell r="AF1744">
            <v>0.42118576299999999</v>
          </cell>
        </row>
        <row r="1745">
          <cell r="C1745" t="str">
            <v>Uzbekistan</v>
          </cell>
          <cell r="D1745" t="str">
            <v>Sharq [Uzbekistan]</v>
          </cell>
          <cell r="E1745" t="str">
            <v>ADSL</v>
          </cell>
          <cell r="F1745" t="str">
            <v>STREAM Energy</v>
          </cell>
          <cell r="H1745">
            <v>1024</v>
          </cell>
          <cell r="I1745" t="str">
            <v>Kbps</v>
          </cell>
          <cell r="J1745">
            <v>1.024</v>
          </cell>
          <cell r="K1745">
            <v>1024</v>
          </cell>
          <cell r="L1745" t="str">
            <v>Kbps</v>
          </cell>
          <cell r="M1745">
            <v>4200</v>
          </cell>
          <cell r="N1745" t="str">
            <v>MB</v>
          </cell>
          <cell r="O1745">
            <v>4.2</v>
          </cell>
          <cell r="P1745" t="str">
            <v>USD</v>
          </cell>
          <cell r="Q1745">
            <v>0</v>
          </cell>
          <cell r="R1745" t="str">
            <v>?</v>
          </cell>
          <cell r="S1745">
            <v>20</v>
          </cell>
          <cell r="W1745" t="str">
            <v>?</v>
          </cell>
          <cell r="X1745" t="str">
            <v>No</v>
          </cell>
          <cell r="Y1745" t="str">
            <v>No</v>
          </cell>
          <cell r="AA1745" t="str">
            <v>?</v>
          </cell>
          <cell r="AC1745">
            <v>1</v>
          </cell>
          <cell r="AD1745">
            <v>20</v>
          </cell>
          <cell r="AE1745">
            <v>677.709412605735</v>
          </cell>
          <cell r="AF1745">
            <v>0.42118576299999999</v>
          </cell>
        </row>
        <row r="1746">
          <cell r="C1746" t="str">
            <v>Uzbekistan</v>
          </cell>
          <cell r="D1746" t="str">
            <v>Sharq [Uzbekistan]</v>
          </cell>
          <cell r="E1746" t="str">
            <v>ADSL</v>
          </cell>
          <cell r="F1746" t="str">
            <v>STREAM Delta</v>
          </cell>
          <cell r="H1746">
            <v>768</v>
          </cell>
          <cell r="I1746" t="str">
            <v>Kbps</v>
          </cell>
          <cell r="J1746">
            <v>0.76800000000000002</v>
          </cell>
          <cell r="K1746">
            <v>1024</v>
          </cell>
          <cell r="L1746" t="str">
            <v>Kbps</v>
          </cell>
          <cell r="M1746">
            <v>6000</v>
          </cell>
          <cell r="N1746" t="str">
            <v>MB</v>
          </cell>
          <cell r="O1746">
            <v>6</v>
          </cell>
          <cell r="P1746" t="str">
            <v>USD</v>
          </cell>
          <cell r="Q1746">
            <v>0</v>
          </cell>
          <cell r="R1746" t="str">
            <v>?</v>
          </cell>
          <cell r="S1746">
            <v>24</v>
          </cell>
          <cell r="W1746" t="str">
            <v>?</v>
          </cell>
          <cell r="X1746" t="str">
            <v>No</v>
          </cell>
          <cell r="Y1746" t="str">
            <v>No</v>
          </cell>
          <cell r="AA1746" t="str">
            <v>?</v>
          </cell>
          <cell r="AC1746">
            <v>1</v>
          </cell>
          <cell r="AD1746">
            <v>24</v>
          </cell>
          <cell r="AE1746">
            <v>677.709412605735</v>
          </cell>
          <cell r="AF1746">
            <v>0.42118576299999999</v>
          </cell>
        </row>
        <row r="1747">
          <cell r="C1747" t="str">
            <v>Uzbekistan</v>
          </cell>
          <cell r="D1747" t="str">
            <v>Sharq [Uzbekistan]</v>
          </cell>
          <cell r="E1747" t="str">
            <v>ADSL</v>
          </cell>
          <cell r="F1747" t="str">
            <v>STREAM Optima</v>
          </cell>
          <cell r="H1747">
            <v>1024</v>
          </cell>
          <cell r="I1747" t="str">
            <v>Kbps</v>
          </cell>
          <cell r="J1747">
            <v>1.024</v>
          </cell>
          <cell r="K1747">
            <v>1024</v>
          </cell>
          <cell r="L1747" t="str">
            <v>Kbps</v>
          </cell>
          <cell r="M1747">
            <v>8000</v>
          </cell>
          <cell r="N1747" t="str">
            <v>MB</v>
          </cell>
          <cell r="O1747">
            <v>8</v>
          </cell>
          <cell r="P1747" t="str">
            <v>USD</v>
          </cell>
          <cell r="Q1747">
            <v>0</v>
          </cell>
          <cell r="R1747" t="str">
            <v>?</v>
          </cell>
          <cell r="S1747">
            <v>30</v>
          </cell>
          <cell r="W1747" t="str">
            <v>?</v>
          </cell>
          <cell r="X1747" t="str">
            <v>No</v>
          </cell>
          <cell r="Y1747" t="str">
            <v>No</v>
          </cell>
          <cell r="AA1747" t="str">
            <v>?</v>
          </cell>
          <cell r="AC1747">
            <v>1</v>
          </cell>
          <cell r="AD1747">
            <v>30</v>
          </cell>
          <cell r="AE1747">
            <v>677.709412605735</v>
          </cell>
          <cell r="AF1747">
            <v>0.42118576299999999</v>
          </cell>
        </row>
        <row r="1748">
          <cell r="C1748" t="str">
            <v>Uzbekistan</v>
          </cell>
          <cell r="D1748" t="str">
            <v>Sharq [Uzbekistan]</v>
          </cell>
          <cell r="E1748" t="str">
            <v>ADSL</v>
          </cell>
          <cell r="F1748" t="str">
            <v>STREAM Profy</v>
          </cell>
          <cell r="H1748">
            <v>2048</v>
          </cell>
          <cell r="I1748" t="str">
            <v>Kbps</v>
          </cell>
          <cell r="J1748">
            <v>2.048</v>
          </cell>
          <cell r="K1748">
            <v>1024</v>
          </cell>
          <cell r="L1748" t="str">
            <v>Kbps</v>
          </cell>
          <cell r="M1748">
            <v>11000</v>
          </cell>
          <cell r="N1748" t="str">
            <v>MB</v>
          </cell>
          <cell r="O1748">
            <v>11</v>
          </cell>
          <cell r="P1748" t="str">
            <v>USD</v>
          </cell>
          <cell r="Q1748">
            <v>0</v>
          </cell>
          <cell r="R1748" t="str">
            <v>?</v>
          </cell>
          <cell r="S1748">
            <v>40</v>
          </cell>
          <cell r="W1748" t="str">
            <v>?</v>
          </cell>
          <cell r="X1748" t="str">
            <v>No</v>
          </cell>
          <cell r="Y1748" t="str">
            <v>No</v>
          </cell>
          <cell r="AA1748" t="str">
            <v>?</v>
          </cell>
          <cell r="AC1748">
            <v>1</v>
          </cell>
          <cell r="AD1748">
            <v>40</v>
          </cell>
          <cell r="AE1748">
            <v>677.709412605735</v>
          </cell>
          <cell r="AF1748">
            <v>0.42118576299999999</v>
          </cell>
        </row>
        <row r="1749">
          <cell r="C1749" t="str">
            <v>Uzbekistan</v>
          </cell>
          <cell r="D1749" t="str">
            <v>Sharq [Uzbekistan]</v>
          </cell>
          <cell r="E1749" t="str">
            <v>ADSL</v>
          </cell>
          <cell r="F1749" t="str">
            <v>STREAM Medium</v>
          </cell>
          <cell r="H1749">
            <v>2048</v>
          </cell>
          <cell r="I1749" t="str">
            <v>Kbps</v>
          </cell>
          <cell r="J1749">
            <v>2.048</v>
          </cell>
          <cell r="K1749">
            <v>1024</v>
          </cell>
          <cell r="L1749" t="str">
            <v>Kbps</v>
          </cell>
          <cell r="M1749">
            <v>16000</v>
          </cell>
          <cell r="N1749" t="str">
            <v>MB</v>
          </cell>
          <cell r="O1749">
            <v>16</v>
          </cell>
          <cell r="P1749" t="str">
            <v>USD</v>
          </cell>
          <cell r="Q1749">
            <v>0</v>
          </cell>
          <cell r="R1749" t="str">
            <v>?</v>
          </cell>
          <cell r="S1749">
            <v>60</v>
          </cell>
          <cell r="W1749" t="str">
            <v>?</v>
          </cell>
          <cell r="X1749" t="str">
            <v>No</v>
          </cell>
          <cell r="Y1749" t="str">
            <v>No</v>
          </cell>
          <cell r="AA1749" t="str">
            <v>?</v>
          </cell>
          <cell r="AC1749">
            <v>1</v>
          </cell>
          <cell r="AD1749">
            <v>60</v>
          </cell>
          <cell r="AE1749">
            <v>677.709412605735</v>
          </cell>
          <cell r="AF1749">
            <v>0.42118576299999999</v>
          </cell>
        </row>
        <row r="1750">
          <cell r="C1750" t="str">
            <v>Uzbekistan</v>
          </cell>
          <cell r="D1750" t="str">
            <v>Sharq [Uzbekistan]</v>
          </cell>
          <cell r="E1750" t="str">
            <v>ADSL</v>
          </cell>
          <cell r="F1750" t="str">
            <v>STREAM Ultra</v>
          </cell>
          <cell r="H1750">
            <v>2048</v>
          </cell>
          <cell r="I1750" t="str">
            <v>Kbps</v>
          </cell>
          <cell r="J1750">
            <v>2.048</v>
          </cell>
          <cell r="K1750">
            <v>1024</v>
          </cell>
          <cell r="L1750" t="str">
            <v>Kbps</v>
          </cell>
          <cell r="M1750">
            <v>21000</v>
          </cell>
          <cell r="N1750" t="str">
            <v>MB</v>
          </cell>
          <cell r="O1750">
            <v>21</v>
          </cell>
          <cell r="P1750" t="str">
            <v>USD</v>
          </cell>
          <cell r="Q1750">
            <v>0</v>
          </cell>
          <cell r="R1750" t="str">
            <v>?</v>
          </cell>
          <cell r="S1750">
            <v>75</v>
          </cell>
          <cell r="W1750" t="str">
            <v>?</v>
          </cell>
          <cell r="X1750" t="str">
            <v>No</v>
          </cell>
          <cell r="Y1750" t="str">
            <v>No</v>
          </cell>
          <cell r="AA1750" t="str">
            <v>?</v>
          </cell>
          <cell r="AC1750">
            <v>1</v>
          </cell>
          <cell r="AD1750">
            <v>75</v>
          </cell>
          <cell r="AE1750">
            <v>677.709412605735</v>
          </cell>
          <cell r="AF1750">
            <v>0.42118576299999999</v>
          </cell>
        </row>
        <row r="1751">
          <cell r="C1751" t="str">
            <v>Uzbekistan</v>
          </cell>
          <cell r="D1751" t="str">
            <v>Sharq [Uzbekistan]</v>
          </cell>
          <cell r="E1751" t="str">
            <v>ADSL</v>
          </cell>
          <cell r="F1751" t="str">
            <v>STREAM Quadro-128</v>
          </cell>
          <cell r="H1751">
            <v>64</v>
          </cell>
          <cell r="I1751" t="str">
            <v>Kbps</v>
          </cell>
          <cell r="J1751">
            <v>6.4000000000000001E-2</v>
          </cell>
          <cell r="M1751" t="str">
            <v>Unlimited</v>
          </cell>
          <cell r="P1751" t="str">
            <v>USD</v>
          </cell>
          <cell r="Q1751" t="str">
            <v>?</v>
          </cell>
          <cell r="R1751" t="str">
            <v>?</v>
          </cell>
          <cell r="S1751">
            <v>25</v>
          </cell>
          <cell r="W1751" t="str">
            <v>?</v>
          </cell>
          <cell r="X1751" t="str">
            <v>No</v>
          </cell>
          <cell r="Y1751" t="str">
            <v>No</v>
          </cell>
          <cell r="AA1751" t="str">
            <v>?</v>
          </cell>
          <cell r="AC1751">
            <v>1</v>
          </cell>
          <cell r="AD1751">
            <v>25</v>
          </cell>
          <cell r="AE1751">
            <v>677.709412605735</v>
          </cell>
          <cell r="AF1751">
            <v>0.42118576299999999</v>
          </cell>
        </row>
        <row r="1752">
          <cell r="C1752" t="str">
            <v>Uzbekistan</v>
          </cell>
          <cell r="D1752" t="str">
            <v>Sharq [Uzbekistan]</v>
          </cell>
          <cell r="E1752" t="str">
            <v>ADSL</v>
          </cell>
          <cell r="F1752" t="str">
            <v>STREAM Quadro-256</v>
          </cell>
          <cell r="H1752">
            <v>64</v>
          </cell>
          <cell r="I1752" t="str">
            <v>Kbps</v>
          </cell>
          <cell r="J1752">
            <v>6.4000000000000001E-2</v>
          </cell>
          <cell r="M1752" t="str">
            <v>Unlimited</v>
          </cell>
          <cell r="P1752" t="str">
            <v>USD</v>
          </cell>
          <cell r="Q1752" t="str">
            <v>?</v>
          </cell>
          <cell r="R1752" t="str">
            <v>?</v>
          </cell>
          <cell r="S1752">
            <v>40</v>
          </cell>
          <cell r="W1752" t="str">
            <v>?</v>
          </cell>
          <cell r="X1752" t="str">
            <v>No</v>
          </cell>
          <cell r="Y1752" t="str">
            <v>No</v>
          </cell>
          <cell r="AA1752" t="str">
            <v>?</v>
          </cell>
          <cell r="AC1752">
            <v>1</v>
          </cell>
          <cell r="AD1752">
            <v>40</v>
          </cell>
          <cell r="AE1752">
            <v>677.709412605735</v>
          </cell>
          <cell r="AF1752">
            <v>0.42118576299999999</v>
          </cell>
        </row>
        <row r="1753">
          <cell r="C1753" t="str">
            <v>Uzbekistan</v>
          </cell>
          <cell r="D1753" t="str">
            <v>Sharq [Uzbekistan]</v>
          </cell>
          <cell r="E1753" t="str">
            <v>ADSL</v>
          </cell>
          <cell r="F1753" t="str">
            <v>STREAM Quadro-512</v>
          </cell>
          <cell r="H1753">
            <v>128</v>
          </cell>
          <cell r="I1753" t="str">
            <v>Kbps</v>
          </cell>
          <cell r="J1753">
            <v>0.128</v>
          </cell>
          <cell r="M1753" t="str">
            <v>Unlimited</v>
          </cell>
          <cell r="P1753" t="str">
            <v>USD</v>
          </cell>
          <cell r="Q1753" t="str">
            <v>?</v>
          </cell>
          <cell r="R1753" t="str">
            <v>?</v>
          </cell>
          <cell r="S1753">
            <v>75</v>
          </cell>
          <cell r="W1753" t="str">
            <v>?</v>
          </cell>
          <cell r="X1753" t="str">
            <v>No</v>
          </cell>
          <cell r="Y1753" t="str">
            <v>No</v>
          </cell>
          <cell r="AA1753" t="str">
            <v>?</v>
          </cell>
          <cell r="AC1753">
            <v>1</v>
          </cell>
          <cell r="AD1753">
            <v>75</v>
          </cell>
          <cell r="AE1753">
            <v>677.709412605735</v>
          </cell>
          <cell r="AF1753">
            <v>0.42118576299999999</v>
          </cell>
        </row>
        <row r="1754">
          <cell r="C1754" t="str">
            <v>Uzbekistan</v>
          </cell>
          <cell r="D1754" t="str">
            <v>Sharq [Uzbekistan]</v>
          </cell>
          <cell r="E1754" t="str">
            <v>ADSL</v>
          </cell>
          <cell r="F1754" t="str">
            <v>STREAM Quadro-1024</v>
          </cell>
          <cell r="H1754">
            <v>256</v>
          </cell>
          <cell r="I1754" t="str">
            <v>Kbps</v>
          </cell>
          <cell r="J1754">
            <v>0.25600000000000001</v>
          </cell>
          <cell r="M1754" t="str">
            <v>Unlimited</v>
          </cell>
          <cell r="P1754" t="str">
            <v>USD</v>
          </cell>
          <cell r="Q1754" t="str">
            <v>?</v>
          </cell>
          <cell r="R1754" t="str">
            <v>?</v>
          </cell>
          <cell r="S1754">
            <v>150</v>
          </cell>
          <cell r="W1754" t="str">
            <v>?</v>
          </cell>
          <cell r="X1754" t="str">
            <v>No</v>
          </cell>
          <cell r="Y1754" t="str">
            <v>No</v>
          </cell>
          <cell r="AA1754" t="str">
            <v>?</v>
          </cell>
          <cell r="AC1754">
            <v>1</v>
          </cell>
          <cell r="AD1754">
            <v>150</v>
          </cell>
          <cell r="AE1754">
            <v>677.709412605735</v>
          </cell>
          <cell r="AF1754">
            <v>0.42118576299999999</v>
          </cell>
        </row>
        <row r="1755">
          <cell r="C1755" t="str">
            <v>Uzbekistan</v>
          </cell>
          <cell r="D1755" t="str">
            <v>Sharq [Uzbekistan]</v>
          </cell>
          <cell r="E1755" t="str">
            <v>ADSL</v>
          </cell>
          <cell r="F1755" t="str">
            <v>STREAM Night</v>
          </cell>
          <cell r="H1755">
            <v>128</v>
          </cell>
          <cell r="I1755" t="str">
            <v>Kbps</v>
          </cell>
          <cell r="J1755">
            <v>0.128</v>
          </cell>
          <cell r="K1755">
            <v>128</v>
          </cell>
          <cell r="L1755" t="str">
            <v>Kbps</v>
          </cell>
          <cell r="M1755">
            <v>400</v>
          </cell>
          <cell r="N1755" t="str">
            <v>MB</v>
          </cell>
          <cell r="O1755">
            <v>0.4</v>
          </cell>
          <cell r="P1755" t="str">
            <v>USD</v>
          </cell>
          <cell r="Q1755" t="str">
            <v>?</v>
          </cell>
          <cell r="R1755" t="str">
            <v>?</v>
          </cell>
          <cell r="S1755">
            <v>15</v>
          </cell>
          <cell r="W1755" t="str">
            <v>No</v>
          </cell>
          <cell r="X1755" t="str">
            <v>No</v>
          </cell>
          <cell r="Y1755" t="str">
            <v>No</v>
          </cell>
          <cell r="AA1755" t="str">
            <v>?</v>
          </cell>
          <cell r="AC1755">
            <v>1</v>
          </cell>
          <cell r="AD1755">
            <v>15</v>
          </cell>
          <cell r="AE1755">
            <v>677.709412605735</v>
          </cell>
          <cell r="AF1755">
            <v>0.42118576299999999</v>
          </cell>
        </row>
        <row r="1756">
          <cell r="C1756" t="str">
            <v>Uzbekistan</v>
          </cell>
          <cell r="D1756" t="str">
            <v>Sharq [Uzbekistan]</v>
          </cell>
          <cell r="E1756" t="str">
            <v>ADSL</v>
          </cell>
          <cell r="F1756" t="str">
            <v>STREAM Active Night</v>
          </cell>
          <cell r="H1756">
            <v>256</v>
          </cell>
          <cell r="I1756" t="str">
            <v>Kbps</v>
          </cell>
          <cell r="J1756">
            <v>0.25600000000000001</v>
          </cell>
          <cell r="K1756">
            <v>256</v>
          </cell>
          <cell r="L1756" t="str">
            <v>Kbps</v>
          </cell>
          <cell r="M1756">
            <v>700</v>
          </cell>
          <cell r="N1756" t="str">
            <v>MB</v>
          </cell>
          <cell r="O1756">
            <v>0.7</v>
          </cell>
          <cell r="P1756" t="str">
            <v>USD</v>
          </cell>
          <cell r="Q1756" t="str">
            <v>?</v>
          </cell>
          <cell r="R1756" t="str">
            <v>?</v>
          </cell>
          <cell r="S1756">
            <v>20</v>
          </cell>
          <cell r="W1756" t="str">
            <v>No</v>
          </cell>
          <cell r="X1756" t="str">
            <v>No</v>
          </cell>
          <cell r="Y1756" t="str">
            <v>No</v>
          </cell>
          <cell r="AA1756" t="str">
            <v>?</v>
          </cell>
          <cell r="AC1756">
            <v>1</v>
          </cell>
          <cell r="AD1756">
            <v>20</v>
          </cell>
          <cell r="AE1756">
            <v>677.709412605735</v>
          </cell>
          <cell r="AF1756">
            <v>0.42118576299999999</v>
          </cell>
        </row>
        <row r="1757">
          <cell r="C1757" t="str">
            <v>Uzbekistan</v>
          </cell>
          <cell r="D1757" t="str">
            <v>Sharq [Uzbekistan]</v>
          </cell>
          <cell r="E1757" t="str">
            <v>ADSL</v>
          </cell>
          <cell r="F1757" t="str">
            <v>STREAM Optima Night</v>
          </cell>
          <cell r="H1757">
            <v>512</v>
          </cell>
          <cell r="I1757" t="str">
            <v>Kbps</v>
          </cell>
          <cell r="J1757">
            <v>0.51200000000000001</v>
          </cell>
          <cell r="K1757">
            <v>512</v>
          </cell>
          <cell r="L1757" t="str">
            <v>Kbps</v>
          </cell>
          <cell r="M1757">
            <v>1200</v>
          </cell>
          <cell r="N1757" t="str">
            <v>MB</v>
          </cell>
          <cell r="O1757">
            <v>1.2</v>
          </cell>
          <cell r="P1757" t="str">
            <v>USD</v>
          </cell>
          <cell r="Q1757" t="str">
            <v>?</v>
          </cell>
          <cell r="R1757" t="str">
            <v>?</v>
          </cell>
          <cell r="S1757">
            <v>30</v>
          </cell>
          <cell r="W1757" t="str">
            <v>No</v>
          </cell>
          <cell r="X1757" t="str">
            <v>No</v>
          </cell>
          <cell r="Y1757" t="str">
            <v>No</v>
          </cell>
          <cell r="AA1757" t="str">
            <v>?</v>
          </cell>
          <cell r="AC1757">
            <v>1</v>
          </cell>
          <cell r="AD1757">
            <v>30</v>
          </cell>
          <cell r="AE1757">
            <v>677.709412605735</v>
          </cell>
          <cell r="AF1757">
            <v>0.42118576299999999</v>
          </cell>
        </row>
        <row r="1758">
          <cell r="C1758" t="str">
            <v>Uzbekistan</v>
          </cell>
          <cell r="D1758" t="str">
            <v>Sharq [Uzbekistan]</v>
          </cell>
          <cell r="E1758" t="str">
            <v>ADSL</v>
          </cell>
          <cell r="F1758" t="str">
            <v>STREAM Super Night</v>
          </cell>
          <cell r="H1758">
            <v>800</v>
          </cell>
          <cell r="I1758" t="str">
            <v>Kbps</v>
          </cell>
          <cell r="J1758">
            <v>0.8</v>
          </cell>
          <cell r="K1758">
            <v>800</v>
          </cell>
          <cell r="L1758" t="str">
            <v>Kbps</v>
          </cell>
          <cell r="M1758">
            <v>1500</v>
          </cell>
          <cell r="N1758" t="str">
            <v>MB</v>
          </cell>
          <cell r="O1758">
            <v>1.5</v>
          </cell>
          <cell r="P1758" t="str">
            <v>USD</v>
          </cell>
          <cell r="Q1758" t="str">
            <v>?</v>
          </cell>
          <cell r="R1758" t="str">
            <v>?</v>
          </cell>
          <cell r="S1758">
            <v>45</v>
          </cell>
          <cell r="W1758" t="str">
            <v>No</v>
          </cell>
          <cell r="X1758" t="str">
            <v>No</v>
          </cell>
          <cell r="Y1758" t="str">
            <v>No</v>
          </cell>
          <cell r="AA1758" t="str">
            <v>?</v>
          </cell>
          <cell r="AC1758">
            <v>1</v>
          </cell>
          <cell r="AD1758">
            <v>45</v>
          </cell>
          <cell r="AE1758">
            <v>677.709412605735</v>
          </cell>
          <cell r="AF1758">
            <v>0.42118576299999999</v>
          </cell>
        </row>
        <row r="1759">
          <cell r="C1759" t="str">
            <v>Uzbekistan</v>
          </cell>
          <cell r="D1759" t="str">
            <v>Uzbektelecom [Uzbekistan]</v>
          </cell>
          <cell r="E1759" t="str">
            <v>ADSL</v>
          </cell>
          <cell r="F1759" t="str">
            <v>Start-1</v>
          </cell>
          <cell r="G1759" t="str">
            <v>Up to</v>
          </cell>
          <cell r="H1759">
            <v>256</v>
          </cell>
          <cell r="I1759" t="str">
            <v>Kbps</v>
          </cell>
          <cell r="J1759">
            <v>0.25600000000000001</v>
          </cell>
          <cell r="M1759">
            <v>600</v>
          </cell>
          <cell r="N1759" t="str">
            <v>MB</v>
          </cell>
          <cell r="O1759">
            <v>0.6</v>
          </cell>
          <cell r="P1759" t="str">
            <v>UZS</v>
          </cell>
          <cell r="Q1759">
            <v>0</v>
          </cell>
          <cell r="R1759" t="str">
            <v>?</v>
          </cell>
          <cell r="S1759">
            <v>9000</v>
          </cell>
          <cell r="W1759" t="str">
            <v>No</v>
          </cell>
          <cell r="X1759" t="str">
            <v>No</v>
          </cell>
          <cell r="Y1759" t="str">
            <v>No</v>
          </cell>
          <cell r="AA1759" t="str">
            <v>Yes</v>
          </cell>
          <cell r="AB1759">
            <v>0.2</v>
          </cell>
          <cell r="AC1759">
            <v>2180</v>
          </cell>
          <cell r="AD1759">
            <v>4.13</v>
          </cell>
          <cell r="AE1759">
            <v>677.709412605735</v>
          </cell>
          <cell r="AF1759">
            <v>918.1849641</v>
          </cell>
        </row>
        <row r="1760">
          <cell r="C1760" t="str">
            <v>Uzbekistan</v>
          </cell>
          <cell r="D1760" t="str">
            <v>Uzbektelecom [Uzbekistan]</v>
          </cell>
          <cell r="E1760" t="str">
            <v>ADSL</v>
          </cell>
          <cell r="F1760" t="str">
            <v>Start-2</v>
          </cell>
          <cell r="G1760" t="str">
            <v>Up to</v>
          </cell>
          <cell r="H1760">
            <v>256</v>
          </cell>
          <cell r="I1760" t="str">
            <v>Kbps</v>
          </cell>
          <cell r="J1760">
            <v>0.25600000000000001</v>
          </cell>
          <cell r="M1760">
            <v>1200</v>
          </cell>
          <cell r="N1760" t="str">
            <v>MB</v>
          </cell>
          <cell r="O1760">
            <v>1.2</v>
          </cell>
          <cell r="P1760" t="str">
            <v>UZS</v>
          </cell>
          <cell r="Q1760">
            <v>0</v>
          </cell>
          <cell r="R1760" t="str">
            <v>?</v>
          </cell>
          <cell r="S1760">
            <v>17000</v>
          </cell>
          <cell r="W1760" t="str">
            <v>No</v>
          </cell>
          <cell r="X1760" t="str">
            <v>No</v>
          </cell>
          <cell r="Y1760" t="str">
            <v>No</v>
          </cell>
          <cell r="AA1760" t="str">
            <v>Yes</v>
          </cell>
          <cell r="AB1760">
            <v>0.2</v>
          </cell>
          <cell r="AC1760">
            <v>2180</v>
          </cell>
          <cell r="AD1760">
            <v>7.8</v>
          </cell>
          <cell r="AE1760">
            <v>677.709412605735</v>
          </cell>
          <cell r="AF1760">
            <v>918.1849641</v>
          </cell>
        </row>
        <row r="1761">
          <cell r="C1761" t="str">
            <v>Uzbekistan</v>
          </cell>
          <cell r="D1761" t="str">
            <v>Uzbektelecom [Uzbekistan]</v>
          </cell>
          <cell r="E1761" t="str">
            <v>ADSL</v>
          </cell>
          <cell r="F1761" t="str">
            <v>Start-3</v>
          </cell>
          <cell r="G1761" t="str">
            <v>Up to</v>
          </cell>
          <cell r="H1761">
            <v>512</v>
          </cell>
          <cell r="I1761" t="str">
            <v>Kbps</v>
          </cell>
          <cell r="J1761">
            <v>0.51200000000000001</v>
          </cell>
          <cell r="M1761">
            <v>2400</v>
          </cell>
          <cell r="N1761" t="str">
            <v>MB</v>
          </cell>
          <cell r="O1761">
            <v>2.4</v>
          </cell>
          <cell r="P1761" t="str">
            <v>UZS</v>
          </cell>
          <cell r="Q1761">
            <v>0</v>
          </cell>
          <cell r="R1761" t="str">
            <v>?</v>
          </cell>
          <cell r="S1761">
            <v>25000</v>
          </cell>
          <cell r="W1761" t="str">
            <v>No</v>
          </cell>
          <cell r="X1761" t="str">
            <v>No</v>
          </cell>
          <cell r="Y1761" t="str">
            <v>No</v>
          </cell>
          <cell r="AA1761" t="str">
            <v>Yes</v>
          </cell>
          <cell r="AB1761">
            <v>0.2</v>
          </cell>
          <cell r="AC1761">
            <v>2180</v>
          </cell>
          <cell r="AD1761">
            <v>11.47</v>
          </cell>
          <cell r="AE1761">
            <v>677.709412605735</v>
          </cell>
          <cell r="AF1761">
            <v>918.1849641</v>
          </cell>
        </row>
        <row r="1762">
          <cell r="C1762" t="str">
            <v>Uzbekistan</v>
          </cell>
          <cell r="D1762" t="str">
            <v>Uzbektelecom [Uzbekistan]</v>
          </cell>
          <cell r="E1762" t="str">
            <v>Various</v>
          </cell>
          <cell r="F1762" t="str">
            <v>Active - 1</v>
          </cell>
          <cell r="G1762" t="str">
            <v>Up to</v>
          </cell>
          <cell r="H1762">
            <v>512</v>
          </cell>
          <cell r="I1762" t="str">
            <v>Kbps</v>
          </cell>
          <cell r="J1762">
            <v>0.51200000000000001</v>
          </cell>
          <cell r="M1762">
            <v>5000</v>
          </cell>
          <cell r="N1762" t="str">
            <v>MB</v>
          </cell>
          <cell r="O1762">
            <v>5</v>
          </cell>
          <cell r="P1762" t="str">
            <v>UZS</v>
          </cell>
          <cell r="Q1762">
            <v>0</v>
          </cell>
          <cell r="R1762" t="str">
            <v>?</v>
          </cell>
          <cell r="S1762">
            <v>35000</v>
          </cell>
          <cell r="W1762" t="str">
            <v>No</v>
          </cell>
          <cell r="X1762" t="str">
            <v>No</v>
          </cell>
          <cell r="Y1762" t="str">
            <v>No</v>
          </cell>
          <cell r="AA1762" t="str">
            <v>Yes</v>
          </cell>
          <cell r="AB1762">
            <v>0.2</v>
          </cell>
          <cell r="AC1762">
            <v>2180</v>
          </cell>
          <cell r="AD1762">
            <v>16.059999999999999</v>
          </cell>
          <cell r="AE1762">
            <v>677.709412605735</v>
          </cell>
          <cell r="AF1762">
            <v>918.1849641</v>
          </cell>
        </row>
        <row r="1763">
          <cell r="C1763" t="str">
            <v>Uzbekistan</v>
          </cell>
          <cell r="D1763" t="str">
            <v>Uzbektelecom [Uzbekistan]</v>
          </cell>
          <cell r="E1763" t="str">
            <v>Various</v>
          </cell>
          <cell r="F1763" t="str">
            <v>Active - 2</v>
          </cell>
          <cell r="G1763" t="str">
            <v>Up to</v>
          </cell>
          <cell r="H1763">
            <v>1024</v>
          </cell>
          <cell r="I1763" t="str">
            <v>Kbps</v>
          </cell>
          <cell r="J1763">
            <v>1.024</v>
          </cell>
          <cell r="M1763">
            <v>10000</v>
          </cell>
          <cell r="N1763" t="str">
            <v>MB</v>
          </cell>
          <cell r="O1763">
            <v>10</v>
          </cell>
          <cell r="P1763" t="str">
            <v>UZS</v>
          </cell>
          <cell r="Q1763">
            <v>0</v>
          </cell>
          <cell r="R1763" t="str">
            <v>?</v>
          </cell>
          <cell r="S1763">
            <v>60000</v>
          </cell>
          <cell r="W1763" t="str">
            <v>No</v>
          </cell>
          <cell r="X1763" t="str">
            <v>No</v>
          </cell>
          <cell r="Y1763" t="str">
            <v>No</v>
          </cell>
          <cell r="AA1763" t="str">
            <v>Yes</v>
          </cell>
          <cell r="AB1763">
            <v>0.2</v>
          </cell>
          <cell r="AC1763">
            <v>2180</v>
          </cell>
          <cell r="AD1763">
            <v>27.52</v>
          </cell>
          <cell r="AE1763">
            <v>677.709412605735</v>
          </cell>
          <cell r="AF1763">
            <v>918.1849641</v>
          </cell>
        </row>
        <row r="1764">
          <cell r="C1764" t="str">
            <v>Uzbekistan</v>
          </cell>
          <cell r="D1764" t="str">
            <v>Uzbektelecom [Uzbekistan]</v>
          </cell>
          <cell r="E1764" t="str">
            <v>Various</v>
          </cell>
          <cell r="F1764" t="str">
            <v>Active - 3</v>
          </cell>
          <cell r="G1764" t="str">
            <v>Up to</v>
          </cell>
          <cell r="H1764">
            <v>2048</v>
          </cell>
          <cell r="I1764" t="str">
            <v>Kbps</v>
          </cell>
          <cell r="J1764">
            <v>2.048</v>
          </cell>
          <cell r="M1764">
            <v>14000</v>
          </cell>
          <cell r="N1764" t="str">
            <v>MB</v>
          </cell>
          <cell r="O1764">
            <v>14</v>
          </cell>
          <cell r="P1764" t="str">
            <v>UZS</v>
          </cell>
          <cell r="Q1764">
            <v>0</v>
          </cell>
          <cell r="R1764" t="str">
            <v>?</v>
          </cell>
          <cell r="S1764">
            <v>85000</v>
          </cell>
          <cell r="W1764" t="str">
            <v>No</v>
          </cell>
          <cell r="X1764" t="str">
            <v>No</v>
          </cell>
          <cell r="Y1764" t="str">
            <v>No</v>
          </cell>
          <cell r="AA1764" t="str">
            <v>Yes</v>
          </cell>
          <cell r="AB1764">
            <v>0.2</v>
          </cell>
          <cell r="AC1764">
            <v>2180</v>
          </cell>
          <cell r="AD1764">
            <v>38.99</v>
          </cell>
          <cell r="AE1764">
            <v>677.709412605735</v>
          </cell>
          <cell r="AF1764">
            <v>918.1849641</v>
          </cell>
        </row>
        <row r="1765">
          <cell r="C1765" t="str">
            <v>Uzbekistan</v>
          </cell>
          <cell r="D1765" t="str">
            <v>Uzbektelecom [Uzbekistan]</v>
          </cell>
          <cell r="E1765" t="str">
            <v>Various</v>
          </cell>
          <cell r="F1765" t="str">
            <v>Life - 1</v>
          </cell>
          <cell r="G1765" t="str">
            <v>Up to</v>
          </cell>
          <cell r="H1765">
            <v>128</v>
          </cell>
          <cell r="I1765" t="str">
            <v>Kbps</v>
          </cell>
          <cell r="J1765">
            <v>0.128</v>
          </cell>
          <cell r="M1765">
            <v>20</v>
          </cell>
          <cell r="N1765" t="str">
            <v>GB</v>
          </cell>
          <cell r="O1765">
            <v>20</v>
          </cell>
          <cell r="P1765" t="str">
            <v>UZS</v>
          </cell>
          <cell r="Q1765">
            <v>0</v>
          </cell>
          <cell r="R1765" t="str">
            <v>?</v>
          </cell>
          <cell r="S1765">
            <v>35000</v>
          </cell>
          <cell r="W1765" t="str">
            <v>No</v>
          </cell>
          <cell r="X1765" t="str">
            <v>No</v>
          </cell>
          <cell r="Y1765" t="str">
            <v>No</v>
          </cell>
          <cell r="AA1765" t="str">
            <v>Yes</v>
          </cell>
          <cell r="AB1765">
            <v>0.2</v>
          </cell>
          <cell r="AC1765">
            <v>2180</v>
          </cell>
          <cell r="AD1765">
            <v>16.059999999999999</v>
          </cell>
          <cell r="AE1765">
            <v>677.709412605735</v>
          </cell>
          <cell r="AF1765">
            <v>918.1849641</v>
          </cell>
        </row>
        <row r="1766">
          <cell r="C1766" t="str">
            <v>Uzbekistan</v>
          </cell>
          <cell r="D1766" t="str">
            <v>Uzbektelecom [Uzbekistan]</v>
          </cell>
          <cell r="E1766" t="str">
            <v>Various</v>
          </cell>
          <cell r="F1766" t="str">
            <v>Life - 2</v>
          </cell>
          <cell r="G1766" t="str">
            <v>Up to</v>
          </cell>
          <cell r="H1766">
            <v>256</v>
          </cell>
          <cell r="I1766" t="str">
            <v>Kbps</v>
          </cell>
          <cell r="J1766">
            <v>0.25600000000000001</v>
          </cell>
          <cell r="M1766">
            <v>30</v>
          </cell>
          <cell r="N1766" t="str">
            <v>GB</v>
          </cell>
          <cell r="O1766">
            <v>30</v>
          </cell>
          <cell r="P1766" t="str">
            <v>UZS</v>
          </cell>
          <cell r="Q1766">
            <v>0</v>
          </cell>
          <cell r="R1766" t="str">
            <v>?</v>
          </cell>
          <cell r="S1766">
            <v>50000</v>
          </cell>
          <cell r="W1766" t="str">
            <v>No</v>
          </cell>
          <cell r="X1766" t="str">
            <v>No</v>
          </cell>
          <cell r="Y1766" t="str">
            <v>No</v>
          </cell>
          <cell r="AA1766" t="str">
            <v>Yes</v>
          </cell>
          <cell r="AB1766">
            <v>0.2</v>
          </cell>
          <cell r="AC1766">
            <v>2180</v>
          </cell>
          <cell r="AD1766">
            <v>22.94</v>
          </cell>
          <cell r="AE1766">
            <v>677.709412605735</v>
          </cell>
          <cell r="AF1766">
            <v>918.1849641</v>
          </cell>
        </row>
        <row r="1767">
          <cell r="C1767" t="str">
            <v>Uzbekistan</v>
          </cell>
          <cell r="D1767" t="str">
            <v>Uzbektelecom [Uzbekistan]</v>
          </cell>
          <cell r="E1767" t="str">
            <v>Various</v>
          </cell>
          <cell r="F1767" t="str">
            <v>Life - 3</v>
          </cell>
          <cell r="G1767" t="str">
            <v>Up to</v>
          </cell>
          <cell r="H1767">
            <v>512</v>
          </cell>
          <cell r="I1767" t="str">
            <v>Kbps</v>
          </cell>
          <cell r="J1767">
            <v>0.51200000000000001</v>
          </cell>
          <cell r="M1767">
            <v>30</v>
          </cell>
          <cell r="N1767" t="str">
            <v>GB</v>
          </cell>
          <cell r="O1767">
            <v>30</v>
          </cell>
          <cell r="P1767" t="str">
            <v>UZS</v>
          </cell>
          <cell r="Q1767">
            <v>0</v>
          </cell>
          <cell r="R1767" t="str">
            <v>?</v>
          </cell>
          <cell r="S1767">
            <v>75000</v>
          </cell>
          <cell r="W1767" t="str">
            <v>No</v>
          </cell>
          <cell r="X1767" t="str">
            <v>No</v>
          </cell>
          <cell r="Y1767" t="str">
            <v>No</v>
          </cell>
          <cell r="AA1767" t="str">
            <v>Yes</v>
          </cell>
          <cell r="AB1767">
            <v>0.2</v>
          </cell>
          <cell r="AC1767">
            <v>2180</v>
          </cell>
          <cell r="AD1767">
            <v>34.4</v>
          </cell>
          <cell r="AE1767">
            <v>677.709412605735</v>
          </cell>
          <cell r="AF1767">
            <v>918.1849641</v>
          </cell>
        </row>
        <row r="1768">
          <cell r="C1768" t="str">
            <v>Uzbekistan</v>
          </cell>
          <cell r="D1768" t="str">
            <v>Uzbektelecom [Uzbekistan]</v>
          </cell>
          <cell r="E1768" t="str">
            <v>Various</v>
          </cell>
          <cell r="F1768" t="str">
            <v>Life - 4</v>
          </cell>
          <cell r="G1768" t="str">
            <v>Up to</v>
          </cell>
          <cell r="H1768">
            <v>1024</v>
          </cell>
          <cell r="I1768" t="str">
            <v>Kbps</v>
          </cell>
          <cell r="J1768">
            <v>1.024</v>
          </cell>
          <cell r="M1768">
            <v>30</v>
          </cell>
          <cell r="N1768" t="str">
            <v>GB</v>
          </cell>
          <cell r="O1768">
            <v>30</v>
          </cell>
          <cell r="P1768" t="str">
            <v>UZS</v>
          </cell>
          <cell r="Q1768">
            <v>0</v>
          </cell>
          <cell r="R1768" t="str">
            <v>?</v>
          </cell>
          <cell r="S1768">
            <v>95000</v>
          </cell>
          <cell r="W1768" t="str">
            <v>No</v>
          </cell>
          <cell r="X1768" t="str">
            <v>No</v>
          </cell>
          <cell r="Y1768" t="str">
            <v>No</v>
          </cell>
          <cell r="AA1768" t="str">
            <v>Yes</v>
          </cell>
          <cell r="AB1768">
            <v>0.2</v>
          </cell>
          <cell r="AC1768">
            <v>2180</v>
          </cell>
          <cell r="AD1768">
            <v>43.58</v>
          </cell>
          <cell r="AE1768">
            <v>677.709412605735</v>
          </cell>
          <cell r="AF1768">
            <v>918.1849641</v>
          </cell>
        </row>
        <row r="1769">
          <cell r="C1769" t="str">
            <v>Uzbekistan</v>
          </cell>
          <cell r="D1769" t="str">
            <v>Uzbektelecom [Uzbekistan]</v>
          </cell>
          <cell r="E1769" t="str">
            <v>Various</v>
          </cell>
          <cell r="F1769" t="str">
            <v>Life - 5</v>
          </cell>
          <cell r="G1769" t="str">
            <v>Up to</v>
          </cell>
          <cell r="H1769">
            <v>2048</v>
          </cell>
          <cell r="I1769" t="str">
            <v>Kbps</v>
          </cell>
          <cell r="J1769">
            <v>2.048</v>
          </cell>
          <cell r="M1769">
            <v>30</v>
          </cell>
          <cell r="N1769" t="str">
            <v>GB</v>
          </cell>
          <cell r="O1769">
            <v>30</v>
          </cell>
          <cell r="P1769" t="str">
            <v>UZS</v>
          </cell>
          <cell r="Q1769">
            <v>0</v>
          </cell>
          <cell r="R1769" t="str">
            <v>?</v>
          </cell>
          <cell r="S1769">
            <v>170000</v>
          </cell>
          <cell r="W1769" t="str">
            <v>No</v>
          </cell>
          <cell r="X1769" t="str">
            <v>No</v>
          </cell>
          <cell r="Y1769" t="str">
            <v>No</v>
          </cell>
          <cell r="AA1769" t="str">
            <v>Yes</v>
          </cell>
          <cell r="AB1769">
            <v>0.2</v>
          </cell>
          <cell r="AC1769">
            <v>2180</v>
          </cell>
          <cell r="AD1769">
            <v>77.98</v>
          </cell>
          <cell r="AE1769">
            <v>677.709412605735</v>
          </cell>
          <cell r="AF1769">
            <v>918.1849641</v>
          </cell>
        </row>
        <row r="1770">
          <cell r="C1770" t="str">
            <v>Uzbekistan</v>
          </cell>
          <cell r="D1770" t="str">
            <v>Uzbektelecom [Uzbekistan]</v>
          </cell>
          <cell r="E1770" t="str">
            <v>Various</v>
          </cell>
          <cell r="F1770" t="str">
            <v>Life - 6</v>
          </cell>
          <cell r="G1770" t="str">
            <v>Up to</v>
          </cell>
          <cell r="H1770">
            <v>4096</v>
          </cell>
          <cell r="I1770" t="str">
            <v>Kbps</v>
          </cell>
          <cell r="J1770">
            <v>4.0960000000000001</v>
          </cell>
          <cell r="M1770">
            <v>30</v>
          </cell>
          <cell r="N1770" t="str">
            <v>GB</v>
          </cell>
          <cell r="O1770">
            <v>30</v>
          </cell>
          <cell r="P1770" t="str">
            <v>UZS</v>
          </cell>
          <cell r="Q1770">
            <v>0</v>
          </cell>
          <cell r="R1770" t="str">
            <v>?</v>
          </cell>
          <cell r="S1770">
            <v>300000</v>
          </cell>
          <cell r="W1770" t="str">
            <v>No</v>
          </cell>
          <cell r="X1770" t="str">
            <v>No</v>
          </cell>
          <cell r="Y1770" t="str">
            <v>No</v>
          </cell>
          <cell r="AA1770" t="str">
            <v>Yes</v>
          </cell>
          <cell r="AB1770">
            <v>0.2</v>
          </cell>
          <cell r="AC1770">
            <v>2180</v>
          </cell>
          <cell r="AD1770">
            <v>137.61000000000001</v>
          </cell>
          <cell r="AE1770">
            <v>677.709412605735</v>
          </cell>
          <cell r="AF1770">
            <v>918.1849641</v>
          </cell>
        </row>
        <row r="1771">
          <cell r="C1771" t="str">
            <v>Uzbekistan</v>
          </cell>
          <cell r="D1771" t="str">
            <v>Uzbektelecom [Uzbekistan]</v>
          </cell>
          <cell r="E1771" t="str">
            <v>ADSL</v>
          </cell>
          <cell r="F1771" t="str">
            <v>Night Life - 1</v>
          </cell>
          <cell r="G1771" t="str">
            <v>Up to</v>
          </cell>
          <cell r="H1771">
            <v>256</v>
          </cell>
          <cell r="I1771" t="str">
            <v>Kbps</v>
          </cell>
          <cell r="J1771">
            <v>0.25600000000000001</v>
          </cell>
          <cell r="M1771">
            <v>1000</v>
          </cell>
          <cell r="N1771" t="str">
            <v>MB</v>
          </cell>
          <cell r="O1771">
            <v>1</v>
          </cell>
          <cell r="P1771" t="str">
            <v>UZS</v>
          </cell>
          <cell r="Q1771">
            <v>0</v>
          </cell>
          <cell r="R1771" t="str">
            <v>?</v>
          </cell>
          <cell r="S1771">
            <v>30000</v>
          </cell>
          <cell r="W1771" t="str">
            <v>No</v>
          </cell>
          <cell r="X1771" t="str">
            <v>No</v>
          </cell>
          <cell r="Y1771" t="str">
            <v>No</v>
          </cell>
          <cell r="AA1771" t="str">
            <v>Yes</v>
          </cell>
          <cell r="AB1771">
            <v>0.2</v>
          </cell>
          <cell r="AC1771">
            <v>2180</v>
          </cell>
          <cell r="AD1771">
            <v>13.76</v>
          </cell>
          <cell r="AE1771">
            <v>677.709412605735</v>
          </cell>
          <cell r="AF1771">
            <v>918.1849641</v>
          </cell>
        </row>
        <row r="1772">
          <cell r="C1772" t="str">
            <v>Uzbekistan</v>
          </cell>
          <cell r="D1772" t="str">
            <v>Uzbektelecom [Uzbekistan]</v>
          </cell>
          <cell r="E1772" t="str">
            <v>ADSL</v>
          </cell>
          <cell r="F1772" t="str">
            <v>Night Life - 2</v>
          </cell>
          <cell r="G1772" t="str">
            <v>Up to</v>
          </cell>
          <cell r="H1772">
            <v>512</v>
          </cell>
          <cell r="I1772" t="str">
            <v>Kbps</v>
          </cell>
          <cell r="J1772">
            <v>0.51200000000000001</v>
          </cell>
          <cell r="M1772">
            <v>1700</v>
          </cell>
          <cell r="N1772" t="str">
            <v>MB</v>
          </cell>
          <cell r="O1772">
            <v>1.7</v>
          </cell>
          <cell r="P1772" t="str">
            <v>UZS</v>
          </cell>
          <cell r="Q1772">
            <v>0</v>
          </cell>
          <cell r="R1772" t="str">
            <v>?</v>
          </cell>
          <cell r="S1772">
            <v>50000</v>
          </cell>
          <cell r="W1772" t="str">
            <v>No</v>
          </cell>
          <cell r="X1772" t="str">
            <v>No</v>
          </cell>
          <cell r="Y1772" t="str">
            <v>No</v>
          </cell>
          <cell r="AA1772" t="str">
            <v>Yes</v>
          </cell>
          <cell r="AB1772">
            <v>0.2</v>
          </cell>
          <cell r="AC1772">
            <v>2180</v>
          </cell>
          <cell r="AD1772">
            <v>22.94</v>
          </cell>
          <cell r="AE1772">
            <v>677.709412605735</v>
          </cell>
          <cell r="AF1772">
            <v>918.1849641</v>
          </cell>
        </row>
        <row r="1773">
          <cell r="C1773" t="str">
            <v>Uzbekistan</v>
          </cell>
          <cell r="D1773" t="str">
            <v>Uzbektelecom [Uzbekistan]</v>
          </cell>
          <cell r="E1773" t="str">
            <v>FTTB</v>
          </cell>
          <cell r="F1773" t="str">
            <v>Record - 0</v>
          </cell>
          <cell r="G1773" t="str">
            <v>Up to</v>
          </cell>
          <cell r="H1773">
            <v>1024</v>
          </cell>
          <cell r="I1773" t="str">
            <v>Kbps</v>
          </cell>
          <cell r="J1773">
            <v>1.024</v>
          </cell>
          <cell r="M1773">
            <v>600</v>
          </cell>
          <cell r="N1773" t="str">
            <v>MB</v>
          </cell>
          <cell r="O1773">
            <v>0.6</v>
          </cell>
          <cell r="P1773" t="str">
            <v>UZS</v>
          </cell>
          <cell r="Q1773">
            <v>0</v>
          </cell>
          <cell r="R1773" t="str">
            <v>?</v>
          </cell>
          <cell r="S1773">
            <v>10000</v>
          </cell>
          <cell r="W1773" t="str">
            <v>No</v>
          </cell>
          <cell r="X1773" t="str">
            <v>No</v>
          </cell>
          <cell r="Y1773" t="str">
            <v>No</v>
          </cell>
          <cell r="AA1773" t="str">
            <v>Yes</v>
          </cell>
          <cell r="AB1773">
            <v>0.2</v>
          </cell>
          <cell r="AC1773">
            <v>2180</v>
          </cell>
          <cell r="AD1773">
            <v>4.59</v>
          </cell>
          <cell r="AE1773">
            <v>677.709412605735</v>
          </cell>
          <cell r="AF1773">
            <v>918.1849641</v>
          </cell>
        </row>
        <row r="1774">
          <cell r="C1774" t="str">
            <v>Uzbekistan</v>
          </cell>
          <cell r="D1774" t="str">
            <v>Uzbektelecom [Uzbekistan]</v>
          </cell>
          <cell r="E1774" t="str">
            <v>FTTB</v>
          </cell>
          <cell r="F1774" t="str">
            <v>Record - 1</v>
          </cell>
          <cell r="G1774" t="str">
            <v>Up to</v>
          </cell>
          <cell r="H1774">
            <v>1024</v>
          </cell>
          <cell r="I1774" t="str">
            <v>Kbps</v>
          </cell>
          <cell r="J1774">
            <v>1.024</v>
          </cell>
          <cell r="M1774">
            <v>2500</v>
          </cell>
          <cell r="N1774" t="str">
            <v>MB</v>
          </cell>
          <cell r="O1774">
            <v>2.5</v>
          </cell>
          <cell r="P1774" t="str">
            <v>UZS</v>
          </cell>
          <cell r="Q1774">
            <v>0</v>
          </cell>
          <cell r="R1774" t="str">
            <v>?</v>
          </cell>
          <cell r="S1774">
            <v>20000</v>
          </cell>
          <cell r="W1774" t="str">
            <v>No</v>
          </cell>
          <cell r="X1774" t="str">
            <v>No</v>
          </cell>
          <cell r="Y1774" t="str">
            <v>No</v>
          </cell>
          <cell r="AA1774" t="str">
            <v>Yes</v>
          </cell>
          <cell r="AB1774">
            <v>0.2</v>
          </cell>
          <cell r="AC1774">
            <v>2180</v>
          </cell>
          <cell r="AD1774">
            <v>9.17</v>
          </cell>
          <cell r="AE1774">
            <v>677.709412605735</v>
          </cell>
          <cell r="AF1774">
            <v>918.1849641</v>
          </cell>
        </row>
        <row r="1775">
          <cell r="C1775" t="str">
            <v>Uzbekistan</v>
          </cell>
          <cell r="D1775" t="str">
            <v>Uzbektelecom [Uzbekistan]</v>
          </cell>
          <cell r="E1775" t="str">
            <v>FTTB</v>
          </cell>
          <cell r="F1775" t="str">
            <v>Record - 2</v>
          </cell>
          <cell r="G1775" t="str">
            <v>Up to</v>
          </cell>
          <cell r="H1775">
            <v>2048</v>
          </cell>
          <cell r="I1775" t="str">
            <v>Kbps</v>
          </cell>
          <cell r="J1775">
            <v>2.048</v>
          </cell>
          <cell r="M1775">
            <v>3500</v>
          </cell>
          <cell r="N1775" t="str">
            <v>MB</v>
          </cell>
          <cell r="O1775">
            <v>3.5</v>
          </cell>
          <cell r="P1775" t="str">
            <v>UZS</v>
          </cell>
          <cell r="Q1775">
            <v>0</v>
          </cell>
          <cell r="R1775" t="str">
            <v>?</v>
          </cell>
          <cell r="S1775">
            <v>30000</v>
          </cell>
          <cell r="W1775" t="str">
            <v>No</v>
          </cell>
          <cell r="X1775" t="str">
            <v>No</v>
          </cell>
          <cell r="Y1775" t="str">
            <v>No</v>
          </cell>
          <cell r="AA1775" t="str">
            <v>Yes</v>
          </cell>
          <cell r="AB1775">
            <v>0.2</v>
          </cell>
          <cell r="AC1775">
            <v>2180</v>
          </cell>
          <cell r="AD1775">
            <v>13.76</v>
          </cell>
          <cell r="AE1775">
            <v>677.709412605735</v>
          </cell>
          <cell r="AF1775">
            <v>918.1849641</v>
          </cell>
        </row>
        <row r="1776">
          <cell r="C1776" t="str">
            <v>Uzbekistan</v>
          </cell>
          <cell r="D1776" t="str">
            <v>Uzbektelecom [Uzbekistan]</v>
          </cell>
          <cell r="E1776" t="str">
            <v>FTTB</v>
          </cell>
          <cell r="F1776" t="str">
            <v>Record - 3</v>
          </cell>
          <cell r="G1776" t="str">
            <v>Up to</v>
          </cell>
          <cell r="H1776">
            <v>4096</v>
          </cell>
          <cell r="I1776" t="str">
            <v>Kbps</v>
          </cell>
          <cell r="J1776">
            <v>4.0960000000000001</v>
          </cell>
          <cell r="M1776">
            <v>4500</v>
          </cell>
          <cell r="N1776" t="str">
            <v>MB</v>
          </cell>
          <cell r="O1776">
            <v>4.5</v>
          </cell>
          <cell r="P1776" t="str">
            <v>UZS</v>
          </cell>
          <cell r="Q1776">
            <v>0</v>
          </cell>
          <cell r="R1776" t="str">
            <v>?</v>
          </cell>
          <cell r="S1776">
            <v>45000</v>
          </cell>
          <cell r="W1776" t="str">
            <v>No</v>
          </cell>
          <cell r="X1776" t="str">
            <v>No</v>
          </cell>
          <cell r="Y1776" t="str">
            <v>No</v>
          </cell>
          <cell r="AA1776" t="str">
            <v>Yes</v>
          </cell>
          <cell r="AB1776">
            <v>0.2</v>
          </cell>
          <cell r="AC1776">
            <v>2180</v>
          </cell>
          <cell r="AD1776">
            <v>20.64</v>
          </cell>
          <cell r="AE1776">
            <v>677.709412605735</v>
          </cell>
          <cell r="AF1776">
            <v>918.1849641</v>
          </cell>
        </row>
        <row r="1777">
          <cell r="C1777" t="str">
            <v>Uzbekistan</v>
          </cell>
          <cell r="D1777" t="str">
            <v>Uzbektelecom [Uzbekistan]</v>
          </cell>
          <cell r="E1777" t="str">
            <v>FTTB</v>
          </cell>
          <cell r="F1777" t="str">
            <v>Record - 4</v>
          </cell>
          <cell r="G1777" t="str">
            <v>Up to</v>
          </cell>
          <cell r="H1777">
            <v>6144</v>
          </cell>
          <cell r="I1777" t="str">
            <v>Kbps</v>
          </cell>
          <cell r="J1777">
            <v>6.1440000000000001</v>
          </cell>
          <cell r="M1777">
            <v>5500</v>
          </cell>
          <cell r="N1777" t="str">
            <v>MB</v>
          </cell>
          <cell r="O1777">
            <v>5.5</v>
          </cell>
          <cell r="P1777" t="str">
            <v>UZS</v>
          </cell>
          <cell r="Q1777">
            <v>0</v>
          </cell>
          <cell r="R1777" t="str">
            <v>?</v>
          </cell>
          <cell r="S1777">
            <v>60000</v>
          </cell>
          <cell r="W1777" t="str">
            <v>No</v>
          </cell>
          <cell r="X1777" t="str">
            <v>No</v>
          </cell>
          <cell r="Y1777" t="str">
            <v>No</v>
          </cell>
          <cell r="AA1777" t="str">
            <v>Yes</v>
          </cell>
          <cell r="AB1777">
            <v>0.2</v>
          </cell>
          <cell r="AC1777">
            <v>2180</v>
          </cell>
          <cell r="AD1777">
            <v>27.52</v>
          </cell>
          <cell r="AE1777">
            <v>677.709412605735</v>
          </cell>
          <cell r="AF1777">
            <v>918.1849641</v>
          </cell>
        </row>
        <row r="1778">
          <cell r="C1778" t="str">
            <v>Uzbekistan</v>
          </cell>
          <cell r="D1778" t="str">
            <v>Uzbektelecom [Uzbekistan]</v>
          </cell>
          <cell r="E1778" t="str">
            <v>FTTB</v>
          </cell>
          <cell r="F1778" t="str">
            <v>Record - 5</v>
          </cell>
          <cell r="G1778" t="str">
            <v>Up to</v>
          </cell>
          <cell r="H1778">
            <v>8192</v>
          </cell>
          <cell r="I1778" t="str">
            <v>Kbps</v>
          </cell>
          <cell r="J1778">
            <v>8.1920000000000002</v>
          </cell>
          <cell r="M1778">
            <v>6500</v>
          </cell>
          <cell r="N1778" t="str">
            <v>MB</v>
          </cell>
          <cell r="O1778">
            <v>6.5</v>
          </cell>
          <cell r="P1778" t="str">
            <v>UZS</v>
          </cell>
          <cell r="Q1778">
            <v>0</v>
          </cell>
          <cell r="R1778" t="str">
            <v>?</v>
          </cell>
          <cell r="S1778">
            <v>80000</v>
          </cell>
          <cell r="W1778" t="str">
            <v>No</v>
          </cell>
          <cell r="X1778" t="str">
            <v>No</v>
          </cell>
          <cell r="Y1778" t="str">
            <v>No</v>
          </cell>
          <cell r="AA1778" t="str">
            <v>Yes</v>
          </cell>
          <cell r="AB1778">
            <v>0.2</v>
          </cell>
          <cell r="AC1778">
            <v>2180</v>
          </cell>
          <cell r="AD1778">
            <v>36.700000000000003</v>
          </cell>
          <cell r="AE1778">
            <v>677.709412605735</v>
          </cell>
          <cell r="AF1778">
            <v>918.1849641</v>
          </cell>
        </row>
        <row r="1779">
          <cell r="C1779" t="str">
            <v>Uzbekistan</v>
          </cell>
          <cell r="D1779" t="str">
            <v>Uzbektelecom [Uzbekistan]</v>
          </cell>
          <cell r="E1779" t="str">
            <v>FTTB</v>
          </cell>
          <cell r="F1779" t="str">
            <v>Record - 6</v>
          </cell>
          <cell r="G1779" t="str">
            <v>Up to</v>
          </cell>
          <cell r="H1779">
            <v>8192</v>
          </cell>
          <cell r="I1779" t="str">
            <v>Kbps</v>
          </cell>
          <cell r="J1779">
            <v>8.1920000000000002</v>
          </cell>
          <cell r="M1779">
            <v>12000</v>
          </cell>
          <cell r="N1779" t="str">
            <v>MB</v>
          </cell>
          <cell r="O1779">
            <v>12</v>
          </cell>
          <cell r="P1779" t="str">
            <v>UZS</v>
          </cell>
          <cell r="Q1779">
            <v>0</v>
          </cell>
          <cell r="R1779" t="str">
            <v>?</v>
          </cell>
          <cell r="S1779">
            <v>150000</v>
          </cell>
          <cell r="W1779" t="str">
            <v>No</v>
          </cell>
          <cell r="X1779" t="str">
            <v>No</v>
          </cell>
          <cell r="Y1779" t="str">
            <v>No</v>
          </cell>
          <cell r="AA1779" t="str">
            <v>Yes</v>
          </cell>
          <cell r="AB1779">
            <v>0.2</v>
          </cell>
          <cell r="AC1779">
            <v>2180</v>
          </cell>
          <cell r="AD1779">
            <v>68.81</v>
          </cell>
          <cell r="AE1779">
            <v>677.709412605735</v>
          </cell>
          <cell r="AF1779">
            <v>918.1849641</v>
          </cell>
        </row>
        <row r="1780">
          <cell r="C1780" t="str">
            <v>Uzbekistan</v>
          </cell>
          <cell r="D1780" t="str">
            <v>Uzbektelecom [Uzbekistan]</v>
          </cell>
          <cell r="E1780" t="str">
            <v>FTTB</v>
          </cell>
          <cell r="F1780" t="str">
            <v>Record Night - 1</v>
          </cell>
          <cell r="G1780" t="str">
            <v>Up to</v>
          </cell>
          <cell r="H1780">
            <v>2048</v>
          </cell>
          <cell r="I1780" t="str">
            <v>Kbps</v>
          </cell>
          <cell r="J1780">
            <v>2.048</v>
          </cell>
          <cell r="M1780">
            <v>0</v>
          </cell>
          <cell r="N1780" t="str">
            <v>MB</v>
          </cell>
          <cell r="O1780">
            <v>0</v>
          </cell>
          <cell r="P1780" t="str">
            <v>UZS</v>
          </cell>
          <cell r="Q1780">
            <v>0</v>
          </cell>
          <cell r="R1780" t="str">
            <v>?</v>
          </cell>
          <cell r="S1780">
            <v>50000</v>
          </cell>
          <cell r="W1780" t="str">
            <v>No</v>
          </cell>
          <cell r="X1780" t="str">
            <v>No</v>
          </cell>
          <cell r="Y1780" t="str">
            <v>No</v>
          </cell>
          <cell r="AA1780" t="str">
            <v>Yes</v>
          </cell>
          <cell r="AB1780">
            <v>0.2</v>
          </cell>
          <cell r="AC1780">
            <v>2180</v>
          </cell>
          <cell r="AD1780">
            <v>22.94</v>
          </cell>
          <cell r="AE1780">
            <v>677.709412605735</v>
          </cell>
          <cell r="AF1780">
            <v>918.1849641</v>
          </cell>
        </row>
        <row r="1781">
          <cell r="C1781" t="str">
            <v>Uzbekistan</v>
          </cell>
          <cell r="D1781" t="str">
            <v>Uzbektelecom [Uzbekistan]</v>
          </cell>
          <cell r="E1781" t="str">
            <v>FTTB</v>
          </cell>
          <cell r="F1781" t="str">
            <v>Record Night - 2</v>
          </cell>
          <cell r="G1781" t="str">
            <v>Up to</v>
          </cell>
          <cell r="H1781">
            <v>4096</v>
          </cell>
          <cell r="I1781" t="str">
            <v>Kbps</v>
          </cell>
          <cell r="J1781">
            <v>4.0960000000000001</v>
          </cell>
          <cell r="M1781">
            <v>0</v>
          </cell>
          <cell r="N1781" t="str">
            <v>MB</v>
          </cell>
          <cell r="O1781">
            <v>0</v>
          </cell>
          <cell r="P1781" t="str">
            <v>UZS</v>
          </cell>
          <cell r="Q1781">
            <v>0</v>
          </cell>
          <cell r="R1781" t="str">
            <v>?</v>
          </cell>
          <cell r="S1781">
            <v>100000</v>
          </cell>
          <cell r="W1781" t="str">
            <v>No</v>
          </cell>
          <cell r="X1781" t="str">
            <v>No</v>
          </cell>
          <cell r="Y1781" t="str">
            <v>No</v>
          </cell>
          <cell r="AA1781" t="str">
            <v>Yes</v>
          </cell>
          <cell r="AB1781">
            <v>0.2</v>
          </cell>
          <cell r="AC1781">
            <v>2180</v>
          </cell>
          <cell r="AD1781">
            <v>45.87</v>
          </cell>
          <cell r="AE1781">
            <v>677.709412605735</v>
          </cell>
          <cell r="AF1781">
            <v>918.1849641</v>
          </cell>
        </row>
        <row r="1782">
          <cell r="C1782" t="str">
            <v>Venezuela</v>
          </cell>
          <cell r="D1782" t="str">
            <v>CANTV [Venezuela]</v>
          </cell>
          <cell r="E1782" t="str">
            <v>ADSL</v>
          </cell>
          <cell r="F1782" t="str">
            <v>Aba Prepaid Plan</v>
          </cell>
          <cell r="H1782">
            <v>1</v>
          </cell>
          <cell r="I1782" t="str">
            <v>Mbps</v>
          </cell>
          <cell r="J1782">
            <v>1</v>
          </cell>
          <cell r="K1782">
            <v>512</v>
          </cell>
          <cell r="L1782" t="str">
            <v>Kbps</v>
          </cell>
          <cell r="M1782">
            <v>500</v>
          </cell>
          <cell r="N1782" t="str">
            <v>MB</v>
          </cell>
          <cell r="O1782">
            <v>0.5</v>
          </cell>
          <cell r="P1782" t="str">
            <v>VEF</v>
          </cell>
          <cell r="Q1782" t="str">
            <v>?</v>
          </cell>
          <cell r="R1782">
            <v>134.4</v>
          </cell>
          <cell r="S1782">
            <v>20.55</v>
          </cell>
          <cell r="W1782" t="str">
            <v>Yes</v>
          </cell>
          <cell r="X1782" t="str">
            <v>No</v>
          </cell>
          <cell r="Y1782" t="str">
            <v>No</v>
          </cell>
          <cell r="AA1782" t="str">
            <v>?</v>
          </cell>
          <cell r="AC1782">
            <v>6.3</v>
          </cell>
          <cell r="AD1782">
            <v>3.26</v>
          </cell>
          <cell r="AE1782">
            <v>3.04149214932221</v>
          </cell>
          <cell r="AF1782">
            <v>4.1153764669999999</v>
          </cell>
        </row>
        <row r="1783">
          <cell r="C1783" t="str">
            <v>Venezuela</v>
          </cell>
          <cell r="D1783" t="str">
            <v>CANTV [Venezuela]</v>
          </cell>
          <cell r="E1783" t="str">
            <v>ADSL</v>
          </cell>
          <cell r="F1783" t="str">
            <v>Unlimited Prepaid Plan Aba</v>
          </cell>
          <cell r="H1783">
            <v>1</v>
          </cell>
          <cell r="I1783" t="str">
            <v>Mbps</v>
          </cell>
          <cell r="J1783">
            <v>1</v>
          </cell>
          <cell r="K1783">
            <v>512</v>
          </cell>
          <cell r="L1783" t="str">
            <v>Kbps</v>
          </cell>
          <cell r="M1783" t="str">
            <v>Unlimited</v>
          </cell>
          <cell r="P1783" t="str">
            <v>VEF</v>
          </cell>
          <cell r="Q1783" t="str">
            <v>?</v>
          </cell>
          <cell r="R1783">
            <v>134.4</v>
          </cell>
          <cell r="S1783">
            <v>66</v>
          </cell>
          <cell r="W1783" t="str">
            <v>Yes</v>
          </cell>
          <cell r="X1783" t="str">
            <v>No</v>
          </cell>
          <cell r="Y1783" t="str">
            <v>No</v>
          </cell>
          <cell r="AA1783" t="str">
            <v>?</v>
          </cell>
          <cell r="AC1783">
            <v>6.3</v>
          </cell>
          <cell r="AD1783">
            <v>10.48</v>
          </cell>
          <cell r="AE1783">
            <v>3.04149214932221</v>
          </cell>
          <cell r="AF1783">
            <v>4.1153764669999999</v>
          </cell>
        </row>
        <row r="1784">
          <cell r="C1784" t="str">
            <v>Venezuela</v>
          </cell>
          <cell r="D1784" t="str">
            <v>CANTV [Venezuela]</v>
          </cell>
          <cell r="E1784" t="str">
            <v>ADSL</v>
          </cell>
          <cell r="F1784" t="str">
            <v>Aba Home Plan</v>
          </cell>
          <cell r="H1784">
            <v>1</v>
          </cell>
          <cell r="I1784" t="str">
            <v>Mbps</v>
          </cell>
          <cell r="J1784">
            <v>1</v>
          </cell>
          <cell r="K1784">
            <v>512</v>
          </cell>
          <cell r="L1784" t="str">
            <v>Kbps</v>
          </cell>
          <cell r="M1784" t="str">
            <v>Unlimited</v>
          </cell>
          <cell r="P1784" t="str">
            <v>VEF</v>
          </cell>
          <cell r="Q1784" t="str">
            <v>?</v>
          </cell>
          <cell r="R1784">
            <v>134.4</v>
          </cell>
          <cell r="S1784">
            <v>66</v>
          </cell>
          <cell r="W1784" t="str">
            <v>Yes</v>
          </cell>
          <cell r="X1784" t="str">
            <v>No</v>
          </cell>
          <cell r="Y1784" t="str">
            <v>No</v>
          </cell>
          <cell r="AA1784" t="str">
            <v>?</v>
          </cell>
          <cell r="AC1784">
            <v>6.3</v>
          </cell>
          <cell r="AD1784">
            <v>10.48</v>
          </cell>
          <cell r="AE1784">
            <v>3.04149214932221</v>
          </cell>
          <cell r="AF1784">
            <v>4.1153764669999999</v>
          </cell>
        </row>
        <row r="1785">
          <cell r="C1785" t="str">
            <v>Venezuela</v>
          </cell>
          <cell r="D1785" t="str">
            <v>CANTV [Venezuela]</v>
          </cell>
          <cell r="E1785" t="str">
            <v>ADSL</v>
          </cell>
          <cell r="F1785" t="str">
            <v>Aba Plan for Consumption</v>
          </cell>
          <cell r="H1785">
            <v>1.5</v>
          </cell>
          <cell r="I1785" t="str">
            <v>Mbps</v>
          </cell>
          <cell r="J1785">
            <v>1.5</v>
          </cell>
          <cell r="K1785">
            <v>512</v>
          </cell>
          <cell r="L1785" t="str">
            <v>Kbps</v>
          </cell>
          <cell r="M1785">
            <v>300</v>
          </cell>
          <cell r="N1785" t="str">
            <v>MB</v>
          </cell>
          <cell r="O1785">
            <v>0.3</v>
          </cell>
          <cell r="P1785" t="str">
            <v>VEF</v>
          </cell>
          <cell r="Q1785" t="str">
            <v>?</v>
          </cell>
          <cell r="R1785">
            <v>134.4</v>
          </cell>
          <cell r="S1785">
            <v>86.25</v>
          </cell>
          <cell r="W1785" t="str">
            <v>Yes</v>
          </cell>
          <cell r="X1785" t="str">
            <v>No</v>
          </cell>
          <cell r="Y1785" t="str">
            <v>No</v>
          </cell>
          <cell r="AA1785" t="str">
            <v>?</v>
          </cell>
          <cell r="AC1785">
            <v>6.3</v>
          </cell>
          <cell r="AD1785">
            <v>13.69</v>
          </cell>
          <cell r="AE1785">
            <v>3.04149214932221</v>
          </cell>
          <cell r="AF1785">
            <v>4.1153764669999999</v>
          </cell>
        </row>
        <row r="1786">
          <cell r="C1786" t="str">
            <v>Venezuela</v>
          </cell>
          <cell r="D1786" t="str">
            <v>CANTV [Venezuela]</v>
          </cell>
          <cell r="E1786" t="str">
            <v>ADSL</v>
          </cell>
          <cell r="F1786" t="str">
            <v>Aba Plan for All</v>
          </cell>
          <cell r="H1786">
            <v>1.5</v>
          </cell>
          <cell r="I1786" t="str">
            <v>Mbps</v>
          </cell>
          <cell r="J1786">
            <v>1.5</v>
          </cell>
          <cell r="K1786">
            <v>512</v>
          </cell>
          <cell r="L1786" t="str">
            <v>Kbps</v>
          </cell>
          <cell r="M1786" t="str">
            <v>Unlimited</v>
          </cell>
          <cell r="P1786" t="str">
            <v>VEF</v>
          </cell>
          <cell r="Q1786" t="str">
            <v>?</v>
          </cell>
          <cell r="R1786">
            <v>134.4</v>
          </cell>
          <cell r="S1786">
            <v>143.75</v>
          </cell>
          <cell r="W1786" t="str">
            <v>Yes</v>
          </cell>
          <cell r="X1786" t="str">
            <v>No</v>
          </cell>
          <cell r="Y1786" t="str">
            <v>No</v>
          </cell>
          <cell r="AA1786" t="str">
            <v>?</v>
          </cell>
          <cell r="AC1786">
            <v>6.3</v>
          </cell>
          <cell r="AD1786">
            <v>22.82</v>
          </cell>
          <cell r="AE1786">
            <v>3.04149214932221</v>
          </cell>
          <cell r="AF1786">
            <v>4.1153764669999999</v>
          </cell>
        </row>
        <row r="1787">
          <cell r="C1787" t="str">
            <v>Venezuela</v>
          </cell>
          <cell r="D1787" t="str">
            <v>CANTV [Venezuela]</v>
          </cell>
          <cell r="E1787" t="str">
            <v>ADSL</v>
          </cell>
          <cell r="F1787" t="str">
            <v>Aba Production Plan</v>
          </cell>
          <cell r="H1787">
            <v>2</v>
          </cell>
          <cell r="I1787" t="str">
            <v>Mbps</v>
          </cell>
          <cell r="J1787">
            <v>2</v>
          </cell>
          <cell r="K1787">
            <v>512</v>
          </cell>
          <cell r="L1787" t="str">
            <v>Kbps</v>
          </cell>
          <cell r="M1787" t="str">
            <v>Unlimited</v>
          </cell>
          <cell r="P1787" t="str">
            <v>VEF</v>
          </cell>
          <cell r="Q1787" t="str">
            <v>?</v>
          </cell>
          <cell r="R1787">
            <v>134.4</v>
          </cell>
          <cell r="S1787">
            <v>260</v>
          </cell>
          <cell r="W1787" t="str">
            <v>Yes</v>
          </cell>
          <cell r="X1787" t="str">
            <v>No</v>
          </cell>
          <cell r="Y1787" t="str">
            <v>No</v>
          </cell>
          <cell r="AA1787" t="str">
            <v>?</v>
          </cell>
          <cell r="AC1787">
            <v>6.3</v>
          </cell>
          <cell r="AD1787">
            <v>41.27</v>
          </cell>
          <cell r="AE1787">
            <v>3.04149214932221</v>
          </cell>
          <cell r="AF1787">
            <v>4.1153764669999999</v>
          </cell>
        </row>
        <row r="1788">
          <cell r="C1788" t="str">
            <v>Venezuela</v>
          </cell>
          <cell r="D1788" t="str">
            <v>CANTV [Venezuela]</v>
          </cell>
          <cell r="E1788" t="str">
            <v>ADSL</v>
          </cell>
          <cell r="F1788" t="str">
            <v>Aba Plan Super Productive</v>
          </cell>
          <cell r="H1788">
            <v>3</v>
          </cell>
          <cell r="I1788" t="str">
            <v>Mbps</v>
          </cell>
          <cell r="J1788">
            <v>3</v>
          </cell>
          <cell r="K1788">
            <v>768</v>
          </cell>
          <cell r="L1788" t="str">
            <v>Kbps</v>
          </cell>
          <cell r="M1788" t="str">
            <v>Unlimited</v>
          </cell>
          <cell r="P1788" t="str">
            <v>VEF</v>
          </cell>
          <cell r="Q1788" t="str">
            <v>?</v>
          </cell>
          <cell r="R1788">
            <v>134.4</v>
          </cell>
          <cell r="S1788">
            <v>400</v>
          </cell>
          <cell r="W1788" t="str">
            <v>Yes</v>
          </cell>
          <cell r="X1788" t="str">
            <v>No</v>
          </cell>
          <cell r="Y1788" t="str">
            <v>No</v>
          </cell>
          <cell r="AA1788" t="str">
            <v>?</v>
          </cell>
          <cell r="AC1788">
            <v>6.3</v>
          </cell>
          <cell r="AD1788">
            <v>63.49</v>
          </cell>
          <cell r="AE1788">
            <v>3.04149214932221</v>
          </cell>
          <cell r="AF1788">
            <v>4.1153764669999999</v>
          </cell>
        </row>
        <row r="1789">
          <cell r="C1789" t="str">
            <v>Venezuela</v>
          </cell>
          <cell r="D1789" t="str">
            <v>CANTV [Venezuela]</v>
          </cell>
          <cell r="E1789" t="str">
            <v>ADSL</v>
          </cell>
          <cell r="F1789" t="str">
            <v>Aba Mega Production Plan</v>
          </cell>
          <cell r="H1789">
            <v>4</v>
          </cell>
          <cell r="I1789" t="str">
            <v>Mbps</v>
          </cell>
          <cell r="J1789">
            <v>4</v>
          </cell>
          <cell r="K1789">
            <v>768</v>
          </cell>
          <cell r="L1789" t="str">
            <v>Kbps</v>
          </cell>
          <cell r="M1789" t="str">
            <v>Unlimited</v>
          </cell>
          <cell r="P1789" t="str">
            <v>VEF</v>
          </cell>
          <cell r="Q1789" t="str">
            <v>?</v>
          </cell>
          <cell r="R1789">
            <v>134.4</v>
          </cell>
          <cell r="S1789">
            <v>499</v>
          </cell>
          <cell r="W1789" t="str">
            <v>Yes</v>
          </cell>
          <cell r="X1789" t="str">
            <v>No</v>
          </cell>
          <cell r="Y1789" t="str">
            <v>No</v>
          </cell>
          <cell r="AA1789" t="str">
            <v>?</v>
          </cell>
          <cell r="AC1789">
            <v>6.3</v>
          </cell>
          <cell r="AD1789">
            <v>79.209999999999994</v>
          </cell>
          <cell r="AE1789">
            <v>3.04149214932221</v>
          </cell>
          <cell r="AF1789">
            <v>4.1153764669999999</v>
          </cell>
        </row>
        <row r="1790">
          <cell r="C1790" t="str">
            <v>Venezuela</v>
          </cell>
          <cell r="D1790" t="str">
            <v>CANTV [Venezuela]</v>
          </cell>
          <cell r="E1790" t="str">
            <v>ADSL</v>
          </cell>
          <cell r="F1790" t="str">
            <v>Aba 6 Megas</v>
          </cell>
          <cell r="H1790">
            <v>6</v>
          </cell>
          <cell r="I1790" t="str">
            <v>Mbps</v>
          </cell>
          <cell r="J1790">
            <v>6</v>
          </cell>
          <cell r="K1790">
            <v>768</v>
          </cell>
          <cell r="L1790" t="str">
            <v>Kbps</v>
          </cell>
          <cell r="M1790" t="str">
            <v>Unlimited</v>
          </cell>
          <cell r="P1790" t="str">
            <v>VEF</v>
          </cell>
          <cell r="Q1790" t="str">
            <v>?</v>
          </cell>
          <cell r="R1790">
            <v>134.4</v>
          </cell>
          <cell r="S1790">
            <v>499</v>
          </cell>
          <cell r="W1790" t="str">
            <v>Yes</v>
          </cell>
          <cell r="X1790" t="str">
            <v>No</v>
          </cell>
          <cell r="Y1790" t="str">
            <v>No</v>
          </cell>
          <cell r="AA1790" t="str">
            <v>?</v>
          </cell>
          <cell r="AC1790">
            <v>6.3</v>
          </cell>
          <cell r="AD1790">
            <v>79.209999999999994</v>
          </cell>
          <cell r="AE1790">
            <v>3.04149214932221</v>
          </cell>
          <cell r="AF1790">
            <v>4.1153764669999999</v>
          </cell>
        </row>
        <row r="1791">
          <cell r="C1791" t="str">
            <v>Viet Nam</v>
          </cell>
          <cell r="D1791" t="str">
            <v>VNPT [Viet Nam]</v>
          </cell>
          <cell r="E1791" t="str">
            <v>ADSL</v>
          </cell>
          <cell r="F1791" t="str">
            <v>MegaBasic</v>
          </cell>
          <cell r="H1791">
            <v>2.5</v>
          </cell>
          <cell r="I1791" t="str">
            <v>Mbps</v>
          </cell>
          <cell r="J1791">
            <v>2.5</v>
          </cell>
          <cell r="K1791">
            <v>512</v>
          </cell>
          <cell r="L1791" t="str">
            <v>Kbps</v>
          </cell>
          <cell r="M1791">
            <v>400</v>
          </cell>
          <cell r="N1791" t="str">
            <v>MB</v>
          </cell>
          <cell r="O1791">
            <v>0.4</v>
          </cell>
          <cell r="P1791" t="str">
            <v>VND</v>
          </cell>
          <cell r="Q1791" t="str">
            <v>?</v>
          </cell>
          <cell r="R1791" t="str">
            <v>?</v>
          </cell>
          <cell r="S1791">
            <v>18181</v>
          </cell>
          <cell r="W1791" t="str">
            <v>Yes</v>
          </cell>
          <cell r="X1791" t="str">
            <v>No</v>
          </cell>
          <cell r="Y1791" t="str">
            <v>No</v>
          </cell>
          <cell r="AA1791" t="str">
            <v>?</v>
          </cell>
          <cell r="AB1791">
            <v>0.1</v>
          </cell>
          <cell r="AC1791">
            <v>21100</v>
          </cell>
          <cell r="AD1791">
            <v>0.86</v>
          </cell>
          <cell r="AE1791">
            <v>7314.36153830685</v>
          </cell>
          <cell r="AF1791">
            <v>9652.6490250000006</v>
          </cell>
        </row>
        <row r="1792">
          <cell r="C1792" t="str">
            <v>Viet Nam</v>
          </cell>
          <cell r="D1792" t="str">
            <v>VNPT [Viet Nam]</v>
          </cell>
          <cell r="E1792" t="str">
            <v>ADSL</v>
          </cell>
          <cell r="F1792" t="str">
            <v>MegaBasic</v>
          </cell>
          <cell r="H1792">
            <v>2.5</v>
          </cell>
          <cell r="I1792" t="str">
            <v>Mbps</v>
          </cell>
          <cell r="J1792">
            <v>2.5</v>
          </cell>
          <cell r="K1792">
            <v>512</v>
          </cell>
          <cell r="L1792" t="str">
            <v>Kbps</v>
          </cell>
          <cell r="M1792">
            <v>550</v>
          </cell>
          <cell r="N1792" t="str">
            <v>MB</v>
          </cell>
          <cell r="O1792">
            <v>0.55000000000000004</v>
          </cell>
          <cell r="P1792" t="str">
            <v>VND</v>
          </cell>
          <cell r="Q1792" t="str">
            <v>?</v>
          </cell>
          <cell r="R1792" t="str">
            <v>?</v>
          </cell>
          <cell r="S1792">
            <v>29000</v>
          </cell>
          <cell r="W1792" t="str">
            <v>Yes</v>
          </cell>
          <cell r="X1792" t="str">
            <v>No</v>
          </cell>
          <cell r="Y1792" t="str">
            <v>No</v>
          </cell>
          <cell r="AA1792" t="str">
            <v>?</v>
          </cell>
          <cell r="AB1792">
            <v>0.1</v>
          </cell>
          <cell r="AC1792">
            <v>21100</v>
          </cell>
          <cell r="AD1792">
            <v>1.37</v>
          </cell>
          <cell r="AE1792">
            <v>7314.36153830685</v>
          </cell>
          <cell r="AF1792">
            <v>9652.6490250000006</v>
          </cell>
        </row>
        <row r="1793">
          <cell r="C1793" t="str">
            <v>Viet Nam</v>
          </cell>
          <cell r="D1793" t="str">
            <v>VNPT [Viet Nam]</v>
          </cell>
          <cell r="E1793" t="str">
            <v>ADSL</v>
          </cell>
          <cell r="F1793" t="str">
            <v>MegaBasic</v>
          </cell>
          <cell r="H1793">
            <v>2.5</v>
          </cell>
          <cell r="I1793" t="str">
            <v>Mbps</v>
          </cell>
          <cell r="J1793">
            <v>2.5</v>
          </cell>
          <cell r="K1793">
            <v>512</v>
          </cell>
          <cell r="L1793" t="str">
            <v>Kbps</v>
          </cell>
          <cell r="M1793" t="str">
            <v>Unlimited</v>
          </cell>
          <cell r="P1793" t="str">
            <v>VND</v>
          </cell>
          <cell r="Q1793" t="str">
            <v>?</v>
          </cell>
          <cell r="R1793" t="str">
            <v>?</v>
          </cell>
          <cell r="S1793">
            <v>150000</v>
          </cell>
          <cell r="W1793" t="str">
            <v>Yes</v>
          </cell>
          <cell r="X1793" t="str">
            <v>No</v>
          </cell>
          <cell r="Y1793" t="str">
            <v>No</v>
          </cell>
          <cell r="AA1793" t="str">
            <v>?</v>
          </cell>
          <cell r="AB1793">
            <v>0.1</v>
          </cell>
          <cell r="AC1793">
            <v>21100</v>
          </cell>
          <cell r="AD1793">
            <v>7.11</v>
          </cell>
          <cell r="AE1793">
            <v>7314.36153830685</v>
          </cell>
          <cell r="AF1793">
            <v>9652.6490250000006</v>
          </cell>
        </row>
        <row r="1794">
          <cell r="C1794" t="str">
            <v>Viet Nam</v>
          </cell>
          <cell r="D1794" t="str">
            <v>VNPT [Viet Nam]</v>
          </cell>
          <cell r="E1794" t="str">
            <v>ADSL</v>
          </cell>
          <cell r="F1794" t="str">
            <v>MegaEasy</v>
          </cell>
          <cell r="H1794">
            <v>4</v>
          </cell>
          <cell r="I1794" t="str">
            <v>Mbps</v>
          </cell>
          <cell r="J1794">
            <v>4</v>
          </cell>
          <cell r="K1794">
            <v>512</v>
          </cell>
          <cell r="L1794" t="str">
            <v>Kbps</v>
          </cell>
          <cell r="M1794">
            <v>0</v>
          </cell>
          <cell r="N1794" t="str">
            <v>MB</v>
          </cell>
          <cell r="O1794">
            <v>0</v>
          </cell>
          <cell r="P1794" t="str">
            <v>VND</v>
          </cell>
          <cell r="Q1794" t="str">
            <v>?</v>
          </cell>
          <cell r="R1794" t="str">
            <v>?</v>
          </cell>
          <cell r="S1794">
            <v>24000</v>
          </cell>
          <cell r="W1794" t="str">
            <v>Yes</v>
          </cell>
          <cell r="X1794" t="str">
            <v>No</v>
          </cell>
          <cell r="Y1794" t="str">
            <v>No</v>
          </cell>
          <cell r="AA1794" t="str">
            <v>?</v>
          </cell>
          <cell r="AB1794">
            <v>0.1</v>
          </cell>
          <cell r="AC1794">
            <v>21100</v>
          </cell>
          <cell r="AD1794">
            <v>1.1399999999999999</v>
          </cell>
          <cell r="AE1794">
            <v>7314.36153830685</v>
          </cell>
          <cell r="AF1794">
            <v>9652.6490250000006</v>
          </cell>
        </row>
        <row r="1795">
          <cell r="C1795" t="str">
            <v>Viet Nam</v>
          </cell>
          <cell r="D1795" t="str">
            <v>VNPT [Viet Nam]</v>
          </cell>
          <cell r="E1795" t="str">
            <v>ADSL</v>
          </cell>
          <cell r="F1795" t="str">
            <v>MegaEasy</v>
          </cell>
          <cell r="H1795">
            <v>4</v>
          </cell>
          <cell r="I1795" t="str">
            <v>Mbps</v>
          </cell>
          <cell r="J1795">
            <v>4</v>
          </cell>
          <cell r="K1795">
            <v>512</v>
          </cell>
          <cell r="L1795" t="str">
            <v>Kbps</v>
          </cell>
          <cell r="M1795">
            <v>750</v>
          </cell>
          <cell r="N1795" t="str">
            <v>MB</v>
          </cell>
          <cell r="O1795">
            <v>0.75</v>
          </cell>
          <cell r="P1795" t="str">
            <v>VND</v>
          </cell>
          <cell r="Q1795" t="str">
            <v>?</v>
          </cell>
          <cell r="R1795" t="str">
            <v>?</v>
          </cell>
          <cell r="S1795">
            <v>49000</v>
          </cell>
          <cell r="W1795" t="str">
            <v>Yes</v>
          </cell>
          <cell r="X1795" t="str">
            <v>No</v>
          </cell>
          <cell r="Y1795" t="str">
            <v>No</v>
          </cell>
          <cell r="AA1795" t="str">
            <v>?</v>
          </cell>
          <cell r="AB1795">
            <v>0.1</v>
          </cell>
          <cell r="AC1795">
            <v>21100</v>
          </cell>
          <cell r="AD1795">
            <v>2.3199999999999998</v>
          </cell>
          <cell r="AE1795">
            <v>7314.36153830685</v>
          </cell>
          <cell r="AF1795">
            <v>9652.6490250000006</v>
          </cell>
        </row>
        <row r="1796">
          <cell r="C1796" t="str">
            <v>Viet Nam</v>
          </cell>
          <cell r="D1796" t="str">
            <v>VNPT [Viet Nam]</v>
          </cell>
          <cell r="E1796" t="str">
            <v>ADSL</v>
          </cell>
          <cell r="F1796" t="str">
            <v>MegaEasy</v>
          </cell>
          <cell r="H1796">
            <v>4</v>
          </cell>
          <cell r="I1796" t="str">
            <v>Mbps</v>
          </cell>
          <cell r="J1796">
            <v>4</v>
          </cell>
          <cell r="K1796">
            <v>512</v>
          </cell>
          <cell r="L1796" t="str">
            <v>Kbps</v>
          </cell>
          <cell r="M1796" t="str">
            <v>Unlimited</v>
          </cell>
          <cell r="P1796" t="str">
            <v>VND</v>
          </cell>
          <cell r="Q1796" t="str">
            <v>?</v>
          </cell>
          <cell r="R1796" t="str">
            <v>?</v>
          </cell>
          <cell r="S1796">
            <v>250000</v>
          </cell>
          <cell r="W1796" t="str">
            <v>Yes</v>
          </cell>
          <cell r="X1796" t="str">
            <v>No</v>
          </cell>
          <cell r="Y1796" t="str">
            <v>No</v>
          </cell>
          <cell r="AA1796" t="str">
            <v>?</v>
          </cell>
          <cell r="AB1796">
            <v>0.1</v>
          </cell>
          <cell r="AC1796">
            <v>21100</v>
          </cell>
          <cell r="AD1796">
            <v>11.85</v>
          </cell>
          <cell r="AE1796">
            <v>7314.36153830685</v>
          </cell>
          <cell r="AF1796">
            <v>9652.6490250000006</v>
          </cell>
        </row>
        <row r="1797">
          <cell r="C1797" t="str">
            <v>Viet Nam</v>
          </cell>
          <cell r="D1797" t="str">
            <v>VNPT [Viet Nam]</v>
          </cell>
          <cell r="E1797" t="str">
            <v>ADSL</v>
          </cell>
          <cell r="F1797" t="str">
            <v>MegaFamily</v>
          </cell>
          <cell r="H1797">
            <v>5</v>
          </cell>
          <cell r="I1797" t="str">
            <v>Mbps</v>
          </cell>
          <cell r="J1797">
            <v>5</v>
          </cell>
          <cell r="K1797">
            <v>640</v>
          </cell>
          <cell r="L1797" t="str">
            <v>Kbps</v>
          </cell>
          <cell r="M1797">
            <v>0</v>
          </cell>
          <cell r="N1797" t="str">
            <v>MB</v>
          </cell>
          <cell r="O1797">
            <v>0</v>
          </cell>
          <cell r="P1797" t="str">
            <v>VND</v>
          </cell>
          <cell r="Q1797" t="str">
            <v>?</v>
          </cell>
          <cell r="R1797" t="str">
            <v>?</v>
          </cell>
          <cell r="S1797">
            <v>35000</v>
          </cell>
          <cell r="W1797" t="str">
            <v>Yes</v>
          </cell>
          <cell r="X1797" t="str">
            <v>No</v>
          </cell>
          <cell r="Y1797" t="str">
            <v>No</v>
          </cell>
          <cell r="AA1797" t="str">
            <v>?</v>
          </cell>
          <cell r="AB1797">
            <v>0.1</v>
          </cell>
          <cell r="AC1797">
            <v>21100</v>
          </cell>
          <cell r="AD1797">
            <v>1.66</v>
          </cell>
          <cell r="AE1797">
            <v>7314.36153830685</v>
          </cell>
          <cell r="AF1797">
            <v>9652.6490250000006</v>
          </cell>
        </row>
        <row r="1798">
          <cell r="C1798" t="str">
            <v>Viet Nam</v>
          </cell>
          <cell r="D1798" t="str">
            <v>VNPT [Viet Nam]</v>
          </cell>
          <cell r="E1798" t="str">
            <v>ADSL</v>
          </cell>
          <cell r="F1798" t="str">
            <v>MegaFamily</v>
          </cell>
          <cell r="H1798">
            <v>5</v>
          </cell>
          <cell r="I1798" t="str">
            <v>Mbps</v>
          </cell>
          <cell r="J1798">
            <v>5</v>
          </cell>
          <cell r="K1798">
            <v>640</v>
          </cell>
          <cell r="L1798" t="str">
            <v>Kbps</v>
          </cell>
          <cell r="M1798">
            <v>1</v>
          </cell>
          <cell r="N1798" t="str">
            <v>GB</v>
          </cell>
          <cell r="O1798">
            <v>1</v>
          </cell>
          <cell r="P1798" t="str">
            <v>VND</v>
          </cell>
          <cell r="Q1798" t="str">
            <v>?</v>
          </cell>
          <cell r="R1798" t="str">
            <v>?</v>
          </cell>
          <cell r="S1798">
            <v>79000</v>
          </cell>
          <cell r="W1798" t="str">
            <v>Yes</v>
          </cell>
          <cell r="X1798" t="str">
            <v>No</v>
          </cell>
          <cell r="Y1798" t="str">
            <v>No</v>
          </cell>
          <cell r="AA1798" t="str">
            <v>?</v>
          </cell>
          <cell r="AB1798">
            <v>0.1</v>
          </cell>
          <cell r="AC1798">
            <v>21100</v>
          </cell>
          <cell r="AD1798">
            <v>3.74</v>
          </cell>
          <cell r="AE1798">
            <v>7314.36153830685</v>
          </cell>
          <cell r="AF1798">
            <v>9652.6490250000006</v>
          </cell>
        </row>
        <row r="1799">
          <cell r="C1799" t="str">
            <v>Viet Nam</v>
          </cell>
          <cell r="D1799" t="str">
            <v>VNPT [Viet Nam]</v>
          </cell>
          <cell r="E1799" t="str">
            <v>ADSL</v>
          </cell>
          <cell r="F1799" t="str">
            <v>MegaFamily</v>
          </cell>
          <cell r="H1799">
            <v>5</v>
          </cell>
          <cell r="I1799" t="str">
            <v>Mbps</v>
          </cell>
          <cell r="J1799">
            <v>5</v>
          </cell>
          <cell r="K1799">
            <v>640</v>
          </cell>
          <cell r="L1799" t="str">
            <v>Kbps</v>
          </cell>
          <cell r="M1799" t="str">
            <v>Unlimited</v>
          </cell>
          <cell r="P1799" t="str">
            <v>VND</v>
          </cell>
          <cell r="Q1799" t="str">
            <v>?</v>
          </cell>
          <cell r="R1799" t="str">
            <v>?</v>
          </cell>
          <cell r="S1799">
            <v>350000</v>
          </cell>
          <cell r="W1799" t="str">
            <v>Yes</v>
          </cell>
          <cell r="X1799" t="str">
            <v>No</v>
          </cell>
          <cell r="Y1799" t="str">
            <v>No</v>
          </cell>
          <cell r="AA1799" t="str">
            <v>?</v>
          </cell>
          <cell r="AB1799">
            <v>0.1</v>
          </cell>
          <cell r="AC1799">
            <v>21100</v>
          </cell>
          <cell r="AD1799">
            <v>16.59</v>
          </cell>
          <cell r="AE1799">
            <v>7314.36153830685</v>
          </cell>
          <cell r="AF1799">
            <v>9652.6490250000006</v>
          </cell>
        </row>
        <row r="1800">
          <cell r="C1800" t="str">
            <v>Viet Nam</v>
          </cell>
          <cell r="D1800" t="str">
            <v>VNPT [Viet Nam]</v>
          </cell>
          <cell r="E1800" t="str">
            <v>ADSL</v>
          </cell>
          <cell r="F1800" t="str">
            <v>MegaMaxi</v>
          </cell>
          <cell r="H1800">
            <v>8</v>
          </cell>
          <cell r="I1800" t="str">
            <v>Mbps</v>
          </cell>
          <cell r="J1800">
            <v>8</v>
          </cell>
          <cell r="K1800">
            <v>640</v>
          </cell>
          <cell r="L1800" t="str">
            <v>Kbps</v>
          </cell>
          <cell r="M1800">
            <v>0</v>
          </cell>
          <cell r="N1800" t="str">
            <v>MB</v>
          </cell>
          <cell r="O1800">
            <v>0</v>
          </cell>
          <cell r="P1800" t="str">
            <v>VND</v>
          </cell>
          <cell r="Q1800" t="str">
            <v>?</v>
          </cell>
          <cell r="R1800" t="str">
            <v>?</v>
          </cell>
          <cell r="S1800">
            <v>100000</v>
          </cell>
          <cell r="W1800" t="str">
            <v>Yes</v>
          </cell>
          <cell r="X1800" t="str">
            <v>No</v>
          </cell>
          <cell r="Y1800" t="str">
            <v>No</v>
          </cell>
          <cell r="AA1800" t="str">
            <v>?</v>
          </cell>
          <cell r="AB1800">
            <v>0.1</v>
          </cell>
          <cell r="AC1800">
            <v>21100</v>
          </cell>
          <cell r="AD1800">
            <v>4.74</v>
          </cell>
          <cell r="AE1800">
            <v>7314.36153830685</v>
          </cell>
          <cell r="AF1800">
            <v>9652.6490250000006</v>
          </cell>
        </row>
        <row r="1801">
          <cell r="C1801" t="str">
            <v>Viet Nam</v>
          </cell>
          <cell r="D1801" t="str">
            <v>VNPT [Viet Nam]</v>
          </cell>
          <cell r="E1801" t="str">
            <v>ADSL</v>
          </cell>
          <cell r="F1801" t="str">
            <v>MegaMaxi</v>
          </cell>
          <cell r="H1801">
            <v>8</v>
          </cell>
          <cell r="I1801" t="str">
            <v>Mbps</v>
          </cell>
          <cell r="J1801">
            <v>8</v>
          </cell>
          <cell r="K1801">
            <v>640</v>
          </cell>
          <cell r="L1801" t="str">
            <v>Kbps</v>
          </cell>
          <cell r="M1801" t="str">
            <v>Unlimited</v>
          </cell>
          <cell r="P1801" t="str">
            <v>VND</v>
          </cell>
          <cell r="Q1801" t="str">
            <v>?</v>
          </cell>
          <cell r="R1801" t="str">
            <v>?</v>
          </cell>
          <cell r="S1801">
            <v>900000</v>
          </cell>
          <cell r="W1801" t="str">
            <v>Yes</v>
          </cell>
          <cell r="X1801" t="str">
            <v>No</v>
          </cell>
          <cell r="Y1801" t="str">
            <v>No</v>
          </cell>
          <cell r="AA1801" t="str">
            <v>?</v>
          </cell>
          <cell r="AB1801">
            <v>0.1</v>
          </cell>
          <cell r="AC1801">
            <v>21100</v>
          </cell>
          <cell r="AD1801">
            <v>42.65</v>
          </cell>
          <cell r="AE1801">
            <v>7314.36153830685</v>
          </cell>
          <cell r="AF1801">
            <v>9652.6490250000006</v>
          </cell>
        </row>
        <row r="1802">
          <cell r="C1802" t="str">
            <v>Viet Nam</v>
          </cell>
          <cell r="D1802" t="str">
            <v>VNPT [Viet Nam]</v>
          </cell>
          <cell r="E1802" t="str">
            <v>ADSL</v>
          </cell>
          <cell r="F1802" t="str">
            <v>MegaPro</v>
          </cell>
          <cell r="H1802">
            <v>10</v>
          </cell>
          <cell r="I1802" t="str">
            <v>Mbps</v>
          </cell>
          <cell r="J1802">
            <v>10</v>
          </cell>
          <cell r="K1802">
            <v>640</v>
          </cell>
          <cell r="L1802" t="str">
            <v>Kbps</v>
          </cell>
          <cell r="M1802">
            <v>0</v>
          </cell>
          <cell r="N1802" t="str">
            <v>MB</v>
          </cell>
          <cell r="O1802">
            <v>0</v>
          </cell>
          <cell r="P1802" t="str">
            <v>VND</v>
          </cell>
          <cell r="Q1802" t="str">
            <v>?</v>
          </cell>
          <cell r="R1802" t="str">
            <v>?</v>
          </cell>
          <cell r="S1802">
            <v>200000</v>
          </cell>
          <cell r="W1802" t="str">
            <v>Yes</v>
          </cell>
          <cell r="X1802" t="str">
            <v>No</v>
          </cell>
          <cell r="Y1802" t="str">
            <v>No</v>
          </cell>
          <cell r="AA1802" t="str">
            <v>?</v>
          </cell>
          <cell r="AB1802">
            <v>0.1</v>
          </cell>
          <cell r="AC1802">
            <v>21100</v>
          </cell>
          <cell r="AD1802">
            <v>9.48</v>
          </cell>
          <cell r="AE1802">
            <v>7314.36153830685</v>
          </cell>
          <cell r="AF1802">
            <v>9652.6490250000006</v>
          </cell>
        </row>
        <row r="1803">
          <cell r="C1803" t="str">
            <v>Viet Nam</v>
          </cell>
          <cell r="D1803" t="str">
            <v>VNPT [Viet Nam]</v>
          </cell>
          <cell r="E1803" t="str">
            <v>ADSL</v>
          </cell>
          <cell r="F1803" t="str">
            <v>MegaPro</v>
          </cell>
          <cell r="H1803">
            <v>10</v>
          </cell>
          <cell r="I1803" t="str">
            <v>Mbps</v>
          </cell>
          <cell r="J1803">
            <v>10</v>
          </cell>
          <cell r="K1803">
            <v>640</v>
          </cell>
          <cell r="L1803" t="str">
            <v>Kbps</v>
          </cell>
          <cell r="M1803" t="str">
            <v>Unlimited</v>
          </cell>
          <cell r="P1803" t="str">
            <v>VND</v>
          </cell>
          <cell r="Q1803" t="str">
            <v>?</v>
          </cell>
          <cell r="R1803" t="str">
            <v>?</v>
          </cell>
          <cell r="S1803">
            <v>1400000</v>
          </cell>
          <cell r="W1803" t="str">
            <v>Yes</v>
          </cell>
          <cell r="X1803" t="str">
            <v>No</v>
          </cell>
          <cell r="Y1803" t="str">
            <v>No</v>
          </cell>
          <cell r="AA1803" t="str">
            <v>?</v>
          </cell>
          <cell r="AB1803">
            <v>0.1</v>
          </cell>
          <cell r="AC1803">
            <v>21100</v>
          </cell>
          <cell r="AD1803">
            <v>66.349999999999994</v>
          </cell>
          <cell r="AE1803">
            <v>7314.36153830685</v>
          </cell>
          <cell r="AF1803">
            <v>9652.6490250000006</v>
          </cell>
        </row>
        <row r="1804">
          <cell r="C1804" t="str">
            <v>Viet Nam</v>
          </cell>
          <cell r="D1804" t="str">
            <v>Viettel [Viet Nam]</v>
          </cell>
          <cell r="E1804" t="str">
            <v>ADSL</v>
          </cell>
          <cell r="F1804" t="str">
            <v>Home N+</v>
          </cell>
          <cell r="H1804">
            <v>3072</v>
          </cell>
          <cell r="I1804" t="str">
            <v>Kbps</v>
          </cell>
          <cell r="J1804">
            <v>3.0720000000000001</v>
          </cell>
          <cell r="K1804">
            <v>512</v>
          </cell>
          <cell r="L1804" t="str">
            <v>Kbps</v>
          </cell>
          <cell r="M1804" t="str">
            <v>Unlimited</v>
          </cell>
          <cell r="P1804" t="str">
            <v>VND</v>
          </cell>
          <cell r="Q1804" t="str">
            <v>?</v>
          </cell>
          <cell r="R1804" t="str">
            <v>?</v>
          </cell>
          <cell r="S1804">
            <v>230000</v>
          </cell>
          <cell r="W1804" t="str">
            <v>Yes</v>
          </cell>
          <cell r="X1804" t="str">
            <v>No</v>
          </cell>
          <cell r="Y1804" t="str">
            <v>No</v>
          </cell>
          <cell r="AA1804" t="str">
            <v>No</v>
          </cell>
          <cell r="AB1804">
            <v>0.1</v>
          </cell>
          <cell r="AC1804">
            <v>21100</v>
          </cell>
          <cell r="AD1804">
            <v>10.9</v>
          </cell>
          <cell r="AE1804">
            <v>7314.36153830685</v>
          </cell>
          <cell r="AF1804">
            <v>9652.6490250000006</v>
          </cell>
        </row>
        <row r="1805">
          <cell r="C1805" t="str">
            <v>Viet Nam</v>
          </cell>
          <cell r="D1805" t="str">
            <v>Viettel [Viet Nam]</v>
          </cell>
          <cell r="E1805" t="str">
            <v>ADSL</v>
          </cell>
          <cell r="F1805" t="str">
            <v>Home E+</v>
          </cell>
          <cell r="H1805">
            <v>4096</v>
          </cell>
          <cell r="I1805" t="str">
            <v>Kbps</v>
          </cell>
          <cell r="J1805">
            <v>4.0960000000000001</v>
          </cell>
          <cell r="K1805">
            <v>512</v>
          </cell>
          <cell r="L1805" t="str">
            <v>Kbps</v>
          </cell>
          <cell r="M1805" t="str">
            <v>Unlimited</v>
          </cell>
          <cell r="P1805" t="str">
            <v>VND</v>
          </cell>
          <cell r="Q1805" t="str">
            <v>?</v>
          </cell>
          <cell r="R1805" t="str">
            <v>?</v>
          </cell>
          <cell r="S1805">
            <v>300000</v>
          </cell>
          <cell r="W1805" t="str">
            <v>Yes</v>
          </cell>
          <cell r="X1805" t="str">
            <v>No</v>
          </cell>
          <cell r="Y1805" t="str">
            <v>No</v>
          </cell>
          <cell r="AA1805" t="str">
            <v>No</v>
          </cell>
          <cell r="AB1805">
            <v>0.1</v>
          </cell>
          <cell r="AC1805">
            <v>21100</v>
          </cell>
          <cell r="AD1805">
            <v>14.22</v>
          </cell>
          <cell r="AE1805">
            <v>7314.36153830685</v>
          </cell>
          <cell r="AF1805">
            <v>9652.6490250000006</v>
          </cell>
        </row>
        <row r="1806">
          <cell r="C1806" t="str">
            <v>Viet Nam</v>
          </cell>
          <cell r="D1806" t="str">
            <v>Viettel [Viet Nam]</v>
          </cell>
          <cell r="E1806" t="str">
            <v>ADSL</v>
          </cell>
          <cell r="F1806" t="str">
            <v>Office C</v>
          </cell>
          <cell r="H1806">
            <v>4608</v>
          </cell>
          <cell r="I1806" t="str">
            <v>Kbps</v>
          </cell>
          <cell r="J1806">
            <v>4.6079999999999997</v>
          </cell>
          <cell r="K1806">
            <v>640</v>
          </cell>
          <cell r="L1806" t="str">
            <v>Kbps</v>
          </cell>
          <cell r="M1806" t="str">
            <v>Unlimited</v>
          </cell>
          <cell r="P1806" t="str">
            <v>VND</v>
          </cell>
          <cell r="Q1806" t="str">
            <v>?</v>
          </cell>
          <cell r="R1806" t="str">
            <v>?</v>
          </cell>
          <cell r="S1806">
            <v>550000</v>
          </cell>
          <cell r="W1806" t="str">
            <v>Yes</v>
          </cell>
          <cell r="X1806" t="str">
            <v>No</v>
          </cell>
          <cell r="Y1806" t="str">
            <v>No</v>
          </cell>
          <cell r="AA1806" t="str">
            <v>No</v>
          </cell>
          <cell r="AB1806">
            <v>0.1</v>
          </cell>
          <cell r="AC1806">
            <v>21100</v>
          </cell>
          <cell r="AD1806">
            <v>26.07</v>
          </cell>
          <cell r="AE1806">
            <v>7314.36153830685</v>
          </cell>
          <cell r="AF1806">
            <v>9652.6490250000006</v>
          </cell>
        </row>
        <row r="1807">
          <cell r="C1807" t="str">
            <v>Viet Nam</v>
          </cell>
          <cell r="D1807" t="str">
            <v>Viettel [Viet Nam]</v>
          </cell>
          <cell r="E1807" t="str">
            <v>ADSL</v>
          </cell>
          <cell r="F1807" t="str">
            <v>Net C</v>
          </cell>
          <cell r="H1807">
            <v>5120</v>
          </cell>
          <cell r="I1807" t="str">
            <v>Kbps</v>
          </cell>
          <cell r="J1807">
            <v>5.12</v>
          </cell>
          <cell r="K1807">
            <v>640</v>
          </cell>
          <cell r="L1807" t="str">
            <v>Kbps</v>
          </cell>
          <cell r="M1807" t="str">
            <v>Unlimited</v>
          </cell>
          <cell r="P1807" t="str">
            <v>VND</v>
          </cell>
          <cell r="Q1807" t="str">
            <v>?</v>
          </cell>
          <cell r="R1807" t="str">
            <v>?</v>
          </cell>
          <cell r="S1807">
            <v>700000</v>
          </cell>
          <cell r="W1807" t="str">
            <v>Yes</v>
          </cell>
          <cell r="X1807" t="str">
            <v>No</v>
          </cell>
          <cell r="Y1807" t="str">
            <v>No</v>
          </cell>
          <cell r="AA1807" t="str">
            <v>No</v>
          </cell>
          <cell r="AB1807">
            <v>0.1</v>
          </cell>
          <cell r="AC1807">
            <v>21100</v>
          </cell>
          <cell r="AD1807">
            <v>33.18</v>
          </cell>
          <cell r="AE1807">
            <v>7314.36153830685</v>
          </cell>
          <cell r="AF1807">
            <v>9652.6490250000006</v>
          </cell>
        </row>
        <row r="1808">
          <cell r="C1808" t="str">
            <v>Viet Nam</v>
          </cell>
          <cell r="D1808" t="str">
            <v>FPT [Viet Nam]</v>
          </cell>
          <cell r="E1808" t="str">
            <v>ADSL</v>
          </cell>
          <cell r="F1808" t="str">
            <v>You Mega</v>
          </cell>
          <cell r="H1808">
            <v>6144</v>
          </cell>
          <cell r="I1808" t="str">
            <v>Kbps</v>
          </cell>
          <cell r="J1808">
            <v>6.1440000000000001</v>
          </cell>
          <cell r="M1808" t="str">
            <v>Unlimited</v>
          </cell>
          <cell r="P1808" t="str">
            <v>VND</v>
          </cell>
          <cell r="Q1808">
            <v>400000</v>
          </cell>
          <cell r="R1808">
            <v>50000</v>
          </cell>
          <cell r="S1808">
            <v>250000</v>
          </cell>
          <cell r="W1808" t="str">
            <v>Yes</v>
          </cell>
          <cell r="X1808" t="str">
            <v>No</v>
          </cell>
          <cell r="Y1808" t="str">
            <v>No</v>
          </cell>
          <cell r="AA1808" t="str">
            <v>No</v>
          </cell>
          <cell r="AB1808">
            <v>0.1</v>
          </cell>
          <cell r="AC1808">
            <v>21100</v>
          </cell>
          <cell r="AD1808">
            <v>11.85</v>
          </cell>
          <cell r="AE1808">
            <v>7314.36153830685</v>
          </cell>
          <cell r="AF1808">
            <v>9652.6490250000006</v>
          </cell>
        </row>
        <row r="1809">
          <cell r="C1809" t="str">
            <v>Viet Nam</v>
          </cell>
          <cell r="D1809" t="str">
            <v>FPT [Viet Nam]</v>
          </cell>
          <cell r="E1809" t="str">
            <v>ADSL</v>
          </cell>
          <cell r="F1809" t="str">
            <v>MegaMe</v>
          </cell>
          <cell r="H1809">
            <v>8192</v>
          </cell>
          <cell r="I1809" t="str">
            <v>Kbps</v>
          </cell>
          <cell r="J1809">
            <v>8.1920000000000002</v>
          </cell>
          <cell r="M1809" t="str">
            <v>Unlimited</v>
          </cell>
          <cell r="P1809" t="str">
            <v>VND</v>
          </cell>
          <cell r="Q1809">
            <v>200000</v>
          </cell>
          <cell r="R1809">
            <v>50000</v>
          </cell>
          <cell r="S1809">
            <v>350000</v>
          </cell>
          <cell r="W1809" t="str">
            <v>Yes</v>
          </cell>
          <cell r="X1809" t="str">
            <v>No</v>
          </cell>
          <cell r="Y1809" t="str">
            <v>No</v>
          </cell>
          <cell r="AA1809" t="str">
            <v>No</v>
          </cell>
          <cell r="AB1809">
            <v>0.1</v>
          </cell>
          <cell r="AC1809">
            <v>21100</v>
          </cell>
          <cell r="AD1809">
            <v>16.59</v>
          </cell>
          <cell r="AE1809">
            <v>7314.36153830685</v>
          </cell>
          <cell r="AF1809">
            <v>9652.6490250000006</v>
          </cell>
        </row>
        <row r="1810">
          <cell r="C1810" t="str">
            <v>Viet Nam</v>
          </cell>
          <cell r="D1810" t="str">
            <v>FPT [Viet Nam]</v>
          </cell>
          <cell r="E1810" t="str">
            <v>ADSL</v>
          </cell>
          <cell r="F1810" t="str">
            <v>You Mega</v>
          </cell>
          <cell r="H1810">
            <v>6144</v>
          </cell>
          <cell r="I1810" t="str">
            <v>Kbps</v>
          </cell>
          <cell r="J1810">
            <v>6.1440000000000001</v>
          </cell>
          <cell r="M1810" t="str">
            <v>Unlimited</v>
          </cell>
          <cell r="P1810" t="str">
            <v>VND</v>
          </cell>
          <cell r="Q1810" t="str">
            <v>?</v>
          </cell>
          <cell r="R1810">
            <v>0</v>
          </cell>
          <cell r="S1810">
            <v>250000</v>
          </cell>
          <cell r="T1810">
            <v>0</v>
          </cell>
          <cell r="U1810">
            <v>1</v>
          </cell>
          <cell r="V1810">
            <v>13</v>
          </cell>
          <cell r="W1810" t="str">
            <v>Yes</v>
          </cell>
          <cell r="X1810" t="str">
            <v>No</v>
          </cell>
          <cell r="Y1810" t="str">
            <v>No</v>
          </cell>
          <cell r="AA1810" t="str">
            <v>No</v>
          </cell>
          <cell r="AB1810">
            <v>0.1</v>
          </cell>
          <cell r="AC1810">
            <v>21100</v>
          </cell>
          <cell r="AD1810">
            <v>11.85</v>
          </cell>
          <cell r="AE1810">
            <v>7314.36153830685</v>
          </cell>
          <cell r="AF1810">
            <v>9652.6490250000006</v>
          </cell>
        </row>
        <row r="1811">
          <cell r="C1811" t="str">
            <v>Viet Nam</v>
          </cell>
          <cell r="D1811" t="str">
            <v>FPT [Viet Nam]</v>
          </cell>
          <cell r="E1811" t="str">
            <v>ADSL</v>
          </cell>
          <cell r="F1811" t="str">
            <v>MegaMe</v>
          </cell>
          <cell r="H1811">
            <v>8192</v>
          </cell>
          <cell r="I1811" t="str">
            <v>Kbps</v>
          </cell>
          <cell r="J1811">
            <v>8.1920000000000002</v>
          </cell>
          <cell r="M1811" t="str">
            <v>Unlimited</v>
          </cell>
          <cell r="P1811" t="str">
            <v>VND</v>
          </cell>
          <cell r="Q1811" t="str">
            <v>?</v>
          </cell>
          <cell r="R1811">
            <v>0</v>
          </cell>
          <cell r="S1811">
            <v>350000</v>
          </cell>
          <cell r="T1811">
            <v>0</v>
          </cell>
          <cell r="U1811">
            <v>1</v>
          </cell>
          <cell r="V1811">
            <v>13</v>
          </cell>
          <cell r="W1811" t="str">
            <v>Yes</v>
          </cell>
          <cell r="X1811" t="str">
            <v>No</v>
          </cell>
          <cell r="Y1811" t="str">
            <v>No</v>
          </cell>
          <cell r="AA1811" t="str">
            <v>No</v>
          </cell>
          <cell r="AB1811">
            <v>0.1</v>
          </cell>
          <cell r="AC1811">
            <v>21100</v>
          </cell>
          <cell r="AD1811">
            <v>16.59</v>
          </cell>
          <cell r="AE1811">
            <v>7314.36153830685</v>
          </cell>
          <cell r="AF1811">
            <v>9652.6490250000006</v>
          </cell>
        </row>
        <row r="1812">
          <cell r="C1812" t="str">
            <v>Viet Nam</v>
          </cell>
          <cell r="D1812" t="str">
            <v>FPT [Viet Nam]</v>
          </cell>
          <cell r="E1812" t="str">
            <v>FTTH</v>
          </cell>
          <cell r="F1812" t="str">
            <v>Fiber Business</v>
          </cell>
          <cell r="H1812">
            <v>35</v>
          </cell>
          <cell r="I1812" t="str">
            <v>Mbps</v>
          </cell>
          <cell r="J1812">
            <v>35</v>
          </cell>
          <cell r="K1812">
            <v>35</v>
          </cell>
          <cell r="L1812" t="str">
            <v>Mbps</v>
          </cell>
          <cell r="M1812" t="str">
            <v>Unlimited</v>
          </cell>
          <cell r="P1812" t="str">
            <v>VND</v>
          </cell>
          <cell r="Q1812">
            <v>5500000</v>
          </cell>
          <cell r="R1812">
            <v>0</v>
          </cell>
          <cell r="S1812">
            <v>800000</v>
          </cell>
          <cell r="T1812">
            <v>0</v>
          </cell>
          <cell r="U1812">
            <v>3</v>
          </cell>
          <cell r="V1812">
            <v>15</v>
          </cell>
          <cell r="W1812" t="str">
            <v>No</v>
          </cell>
          <cell r="X1812" t="str">
            <v>No</v>
          </cell>
          <cell r="Y1812" t="str">
            <v>No</v>
          </cell>
          <cell r="AA1812" t="str">
            <v>No</v>
          </cell>
          <cell r="AB1812">
            <v>0.1</v>
          </cell>
          <cell r="AC1812">
            <v>21100</v>
          </cell>
          <cell r="AD1812">
            <v>37.909999999999997</v>
          </cell>
          <cell r="AE1812">
            <v>7314.36153830685</v>
          </cell>
          <cell r="AF1812">
            <v>9652.6490250000006</v>
          </cell>
        </row>
        <row r="1813">
          <cell r="C1813" t="str">
            <v>Viet Nam</v>
          </cell>
          <cell r="D1813" t="str">
            <v>FPT [Viet Nam]</v>
          </cell>
          <cell r="E1813" t="str">
            <v>FTTH</v>
          </cell>
          <cell r="F1813" t="str">
            <v>Fiber Play</v>
          </cell>
          <cell r="H1813">
            <v>50</v>
          </cell>
          <cell r="I1813" t="str">
            <v>Mbps</v>
          </cell>
          <cell r="J1813">
            <v>50</v>
          </cell>
          <cell r="K1813">
            <v>50</v>
          </cell>
          <cell r="L1813" t="str">
            <v>Mbps</v>
          </cell>
          <cell r="M1813" t="str">
            <v>Unlimited</v>
          </cell>
          <cell r="P1813" t="str">
            <v>VND</v>
          </cell>
          <cell r="Q1813">
            <v>5500000</v>
          </cell>
          <cell r="R1813">
            <v>0</v>
          </cell>
          <cell r="S1813">
            <v>1500000</v>
          </cell>
          <cell r="T1813">
            <v>0</v>
          </cell>
          <cell r="U1813">
            <v>3</v>
          </cell>
          <cell r="V1813">
            <v>15</v>
          </cell>
          <cell r="W1813" t="str">
            <v>No</v>
          </cell>
          <cell r="X1813" t="str">
            <v>No</v>
          </cell>
          <cell r="Y1813" t="str">
            <v>No</v>
          </cell>
          <cell r="AA1813" t="str">
            <v>No</v>
          </cell>
          <cell r="AB1813">
            <v>0.1</v>
          </cell>
          <cell r="AC1813">
            <v>21100</v>
          </cell>
          <cell r="AD1813">
            <v>71.09</v>
          </cell>
          <cell r="AE1813">
            <v>7314.36153830685</v>
          </cell>
          <cell r="AF1813">
            <v>9652.6490250000006</v>
          </cell>
        </row>
        <row r="1814">
          <cell r="C1814" t="str">
            <v>Viet Nam</v>
          </cell>
          <cell r="D1814" t="str">
            <v>FPT [Viet Nam]</v>
          </cell>
          <cell r="E1814" t="str">
            <v>FTTH</v>
          </cell>
          <cell r="F1814" t="str">
            <v>Fiber Plus</v>
          </cell>
          <cell r="H1814">
            <v>80</v>
          </cell>
          <cell r="I1814" t="str">
            <v>Mbps</v>
          </cell>
          <cell r="J1814">
            <v>80</v>
          </cell>
          <cell r="K1814">
            <v>80</v>
          </cell>
          <cell r="L1814" t="str">
            <v>Mbps</v>
          </cell>
          <cell r="M1814" t="str">
            <v>Unlimited</v>
          </cell>
          <cell r="P1814" t="str">
            <v>VND</v>
          </cell>
          <cell r="Q1814">
            <v>5500000</v>
          </cell>
          <cell r="R1814">
            <v>0</v>
          </cell>
          <cell r="S1814">
            <v>2200000</v>
          </cell>
          <cell r="T1814">
            <v>0</v>
          </cell>
          <cell r="U1814">
            <v>3</v>
          </cell>
          <cell r="V1814">
            <v>15</v>
          </cell>
          <cell r="W1814" t="str">
            <v>No</v>
          </cell>
          <cell r="X1814" t="str">
            <v>No</v>
          </cell>
          <cell r="Y1814" t="str">
            <v>No</v>
          </cell>
          <cell r="AA1814" t="str">
            <v>No</v>
          </cell>
          <cell r="AB1814">
            <v>0.1</v>
          </cell>
          <cell r="AC1814">
            <v>21100</v>
          </cell>
          <cell r="AD1814">
            <v>104.27</v>
          </cell>
          <cell r="AE1814">
            <v>7314.36153830685</v>
          </cell>
          <cell r="AF1814">
            <v>9652.6490250000006</v>
          </cell>
        </row>
        <row r="1815">
          <cell r="C1815" t="str">
            <v>Viet Nam</v>
          </cell>
          <cell r="D1815" t="str">
            <v>FPT [Viet Nam]</v>
          </cell>
          <cell r="E1815" t="str">
            <v>FTTH</v>
          </cell>
          <cell r="F1815" t="str">
            <v>Fiber Business</v>
          </cell>
          <cell r="H1815">
            <v>35</v>
          </cell>
          <cell r="I1815" t="str">
            <v>Mbps</v>
          </cell>
          <cell r="J1815">
            <v>35</v>
          </cell>
          <cell r="K1815">
            <v>35</v>
          </cell>
          <cell r="L1815" t="str">
            <v>Mbps</v>
          </cell>
          <cell r="M1815" t="str">
            <v>Unlimited</v>
          </cell>
          <cell r="P1815" t="str">
            <v>VND</v>
          </cell>
          <cell r="Q1815">
            <v>5500000</v>
          </cell>
          <cell r="R1815">
            <v>0</v>
          </cell>
          <cell r="S1815">
            <v>800000</v>
          </cell>
          <cell r="T1815">
            <v>0</v>
          </cell>
          <cell r="U1815">
            <v>1</v>
          </cell>
          <cell r="V1815">
            <v>7</v>
          </cell>
          <cell r="W1815" t="str">
            <v>No</v>
          </cell>
          <cell r="X1815" t="str">
            <v>No</v>
          </cell>
          <cell r="Y1815" t="str">
            <v>No</v>
          </cell>
          <cell r="AA1815" t="str">
            <v>No</v>
          </cell>
          <cell r="AB1815">
            <v>0.1</v>
          </cell>
          <cell r="AC1815">
            <v>21100</v>
          </cell>
          <cell r="AD1815">
            <v>37.909999999999997</v>
          </cell>
          <cell r="AE1815">
            <v>7314.36153830685</v>
          </cell>
          <cell r="AF1815">
            <v>9652.6490250000006</v>
          </cell>
        </row>
        <row r="1816">
          <cell r="C1816" t="str">
            <v>Viet Nam</v>
          </cell>
          <cell r="D1816" t="str">
            <v>FPT [Viet Nam]</v>
          </cell>
          <cell r="E1816" t="str">
            <v>FTTH</v>
          </cell>
          <cell r="F1816" t="str">
            <v>Fiber Play</v>
          </cell>
          <cell r="H1816">
            <v>50</v>
          </cell>
          <cell r="I1816" t="str">
            <v>Mbps</v>
          </cell>
          <cell r="J1816">
            <v>50</v>
          </cell>
          <cell r="K1816">
            <v>50</v>
          </cell>
          <cell r="L1816" t="str">
            <v>Mbps</v>
          </cell>
          <cell r="M1816" t="str">
            <v>Unlimited</v>
          </cell>
          <cell r="P1816" t="str">
            <v>VND</v>
          </cell>
          <cell r="Q1816">
            <v>5500000</v>
          </cell>
          <cell r="R1816">
            <v>0</v>
          </cell>
          <cell r="S1816">
            <v>1500000</v>
          </cell>
          <cell r="T1816">
            <v>0</v>
          </cell>
          <cell r="U1816">
            <v>1</v>
          </cell>
          <cell r="V1816">
            <v>7</v>
          </cell>
          <cell r="W1816" t="str">
            <v>No</v>
          </cell>
          <cell r="X1816" t="str">
            <v>No</v>
          </cell>
          <cell r="Y1816" t="str">
            <v>No</v>
          </cell>
          <cell r="AA1816" t="str">
            <v>No</v>
          </cell>
          <cell r="AB1816">
            <v>0.1</v>
          </cell>
          <cell r="AC1816">
            <v>21100</v>
          </cell>
          <cell r="AD1816">
            <v>71.09</v>
          </cell>
          <cell r="AE1816">
            <v>7314.36153830685</v>
          </cell>
          <cell r="AF1816">
            <v>9652.6490250000006</v>
          </cell>
        </row>
        <row r="1817">
          <cell r="C1817" t="str">
            <v>Viet Nam</v>
          </cell>
          <cell r="D1817" t="str">
            <v>FPT [Viet Nam]</v>
          </cell>
          <cell r="E1817" t="str">
            <v>FTTH</v>
          </cell>
          <cell r="F1817" t="str">
            <v>Fiber Plus</v>
          </cell>
          <cell r="H1817">
            <v>80</v>
          </cell>
          <cell r="I1817" t="str">
            <v>Mbps</v>
          </cell>
          <cell r="J1817">
            <v>80</v>
          </cell>
          <cell r="K1817">
            <v>80</v>
          </cell>
          <cell r="L1817" t="str">
            <v>Mbps</v>
          </cell>
          <cell r="M1817" t="str">
            <v>Unlimited</v>
          </cell>
          <cell r="P1817" t="str">
            <v>VND</v>
          </cell>
          <cell r="Q1817">
            <v>5500000</v>
          </cell>
          <cell r="R1817">
            <v>0</v>
          </cell>
          <cell r="S1817">
            <v>2200000</v>
          </cell>
          <cell r="T1817">
            <v>0</v>
          </cell>
          <cell r="U1817">
            <v>1</v>
          </cell>
          <cell r="V1817">
            <v>7</v>
          </cell>
          <cell r="W1817" t="str">
            <v>No</v>
          </cell>
          <cell r="X1817" t="str">
            <v>No</v>
          </cell>
          <cell r="Y1817" t="str">
            <v>No</v>
          </cell>
          <cell r="AA1817" t="str">
            <v>No</v>
          </cell>
          <cell r="AB1817">
            <v>0.1</v>
          </cell>
          <cell r="AC1817">
            <v>21100</v>
          </cell>
          <cell r="AD1817">
            <v>104.27</v>
          </cell>
          <cell r="AE1817">
            <v>7314.36153830685</v>
          </cell>
          <cell r="AF1817">
            <v>9652.6490250000006</v>
          </cell>
        </row>
        <row r="1818">
          <cell r="C1818" t="str">
            <v>Yemen</v>
          </cell>
          <cell r="D1818" t="str">
            <v>TeleYemen [Yemen]</v>
          </cell>
          <cell r="E1818" t="str">
            <v>ADSL</v>
          </cell>
          <cell r="F1818" t="str">
            <v>Golden subscription</v>
          </cell>
          <cell r="H1818">
            <v>256</v>
          </cell>
          <cell r="I1818" t="str">
            <v>Kbps</v>
          </cell>
          <cell r="J1818">
            <v>0.25600000000000001</v>
          </cell>
          <cell r="P1818" t="str">
            <v>YER</v>
          </cell>
          <cell r="Q1818">
            <v>10000</v>
          </cell>
          <cell r="R1818" t="str">
            <v>?</v>
          </cell>
          <cell r="S1818">
            <v>18000</v>
          </cell>
          <cell r="W1818" t="str">
            <v>Yes</v>
          </cell>
          <cell r="X1818" t="str">
            <v>No</v>
          </cell>
          <cell r="Y1818" t="str">
            <v>No</v>
          </cell>
          <cell r="AA1818" t="str">
            <v>No</v>
          </cell>
          <cell r="AB1818">
            <v>0.05</v>
          </cell>
          <cell r="AC1818">
            <v>214.5</v>
          </cell>
          <cell r="AD1818">
            <v>83.92</v>
          </cell>
          <cell r="AE1818">
            <v>78.980059047628799</v>
          </cell>
          <cell r="AF1818">
            <v>131.1646753</v>
          </cell>
        </row>
        <row r="1819">
          <cell r="C1819" t="str">
            <v>Yemen</v>
          </cell>
          <cell r="D1819" t="str">
            <v>TeleYemen [Yemen]</v>
          </cell>
          <cell r="E1819" t="str">
            <v>ADSL</v>
          </cell>
          <cell r="F1819" t="str">
            <v>Golden subscription</v>
          </cell>
          <cell r="H1819">
            <v>512</v>
          </cell>
          <cell r="I1819" t="str">
            <v>Kbps</v>
          </cell>
          <cell r="J1819">
            <v>0.51200000000000001</v>
          </cell>
          <cell r="P1819" t="str">
            <v>YER</v>
          </cell>
          <cell r="Q1819">
            <v>10000</v>
          </cell>
          <cell r="R1819" t="str">
            <v>?</v>
          </cell>
          <cell r="S1819">
            <v>28000</v>
          </cell>
          <cell r="W1819" t="str">
            <v>Yes</v>
          </cell>
          <cell r="X1819" t="str">
            <v>No</v>
          </cell>
          <cell r="Y1819" t="str">
            <v>No</v>
          </cell>
          <cell r="AA1819" t="str">
            <v>No</v>
          </cell>
          <cell r="AB1819">
            <v>0.05</v>
          </cell>
          <cell r="AC1819">
            <v>214.5</v>
          </cell>
          <cell r="AD1819">
            <v>130.54</v>
          </cell>
          <cell r="AE1819">
            <v>78.980059047628799</v>
          </cell>
          <cell r="AF1819">
            <v>131.1646753</v>
          </cell>
        </row>
        <row r="1820">
          <cell r="C1820" t="str">
            <v>Yemen</v>
          </cell>
          <cell r="D1820" t="str">
            <v>TeleYemen [Yemen]</v>
          </cell>
          <cell r="E1820" t="str">
            <v>ADSL</v>
          </cell>
          <cell r="F1820" t="str">
            <v>Golden subscription</v>
          </cell>
          <cell r="H1820">
            <v>1024</v>
          </cell>
          <cell r="I1820" t="str">
            <v>Kbps</v>
          </cell>
          <cell r="J1820">
            <v>1.024</v>
          </cell>
          <cell r="P1820" t="str">
            <v>YER</v>
          </cell>
          <cell r="Q1820">
            <v>10000</v>
          </cell>
          <cell r="R1820" t="str">
            <v>?</v>
          </cell>
          <cell r="S1820">
            <v>36000</v>
          </cell>
          <cell r="W1820" t="str">
            <v>Yes</v>
          </cell>
          <cell r="X1820" t="str">
            <v>No</v>
          </cell>
          <cell r="Y1820" t="str">
            <v>No</v>
          </cell>
          <cell r="AA1820" t="str">
            <v>No</v>
          </cell>
          <cell r="AB1820">
            <v>0.05</v>
          </cell>
          <cell r="AC1820">
            <v>214.5</v>
          </cell>
          <cell r="AD1820">
            <v>167.83</v>
          </cell>
          <cell r="AE1820">
            <v>78.980059047628799</v>
          </cell>
          <cell r="AF1820">
            <v>131.1646753</v>
          </cell>
        </row>
        <row r="1821">
          <cell r="C1821" t="str">
            <v>Yemen</v>
          </cell>
          <cell r="D1821" t="str">
            <v>TeleYemen [Yemen]</v>
          </cell>
          <cell r="E1821" t="str">
            <v>ADSL</v>
          </cell>
          <cell r="F1821" t="str">
            <v>Golden subscription</v>
          </cell>
          <cell r="H1821">
            <v>2048</v>
          </cell>
          <cell r="I1821" t="str">
            <v>Kbps</v>
          </cell>
          <cell r="J1821">
            <v>2.048</v>
          </cell>
          <cell r="P1821" t="str">
            <v>YER</v>
          </cell>
          <cell r="Q1821">
            <v>10000</v>
          </cell>
          <cell r="R1821" t="str">
            <v>?</v>
          </cell>
          <cell r="S1821">
            <v>44000</v>
          </cell>
          <cell r="W1821" t="str">
            <v>Yes</v>
          </cell>
          <cell r="X1821" t="str">
            <v>No</v>
          </cell>
          <cell r="Y1821" t="str">
            <v>No</v>
          </cell>
          <cell r="AA1821" t="str">
            <v>No</v>
          </cell>
          <cell r="AB1821">
            <v>0.05</v>
          </cell>
          <cell r="AC1821">
            <v>214.5</v>
          </cell>
          <cell r="AD1821">
            <v>205.13</v>
          </cell>
          <cell r="AE1821">
            <v>78.980059047628799</v>
          </cell>
          <cell r="AF1821">
            <v>131.1646753</v>
          </cell>
        </row>
        <row r="1822">
          <cell r="C1822" t="str">
            <v>Yemen</v>
          </cell>
          <cell r="D1822" t="str">
            <v>TeleYemen [Yemen]</v>
          </cell>
          <cell r="E1822" t="str">
            <v>ADSL</v>
          </cell>
          <cell r="F1822" t="str">
            <v>Silver subscription</v>
          </cell>
          <cell r="H1822">
            <v>256</v>
          </cell>
          <cell r="I1822" t="str">
            <v>Kbps</v>
          </cell>
          <cell r="J1822">
            <v>0.25600000000000001</v>
          </cell>
          <cell r="M1822">
            <v>7</v>
          </cell>
          <cell r="N1822" t="str">
            <v>GB</v>
          </cell>
          <cell r="O1822">
            <v>7</v>
          </cell>
          <cell r="P1822" t="str">
            <v>YER</v>
          </cell>
          <cell r="Q1822">
            <v>6000</v>
          </cell>
          <cell r="R1822" t="str">
            <v>?</v>
          </cell>
          <cell r="S1822">
            <v>3000</v>
          </cell>
          <cell r="W1822" t="str">
            <v>Yes</v>
          </cell>
          <cell r="X1822" t="str">
            <v>No</v>
          </cell>
          <cell r="Y1822" t="str">
            <v>No</v>
          </cell>
          <cell r="AA1822" t="str">
            <v>No</v>
          </cell>
          <cell r="AB1822">
            <v>0.05</v>
          </cell>
          <cell r="AC1822">
            <v>214.5</v>
          </cell>
          <cell r="AD1822">
            <v>13.99</v>
          </cell>
          <cell r="AE1822">
            <v>78.980059047628799</v>
          </cell>
          <cell r="AF1822">
            <v>131.1646753</v>
          </cell>
        </row>
        <row r="1823">
          <cell r="C1823" t="str">
            <v>Yemen</v>
          </cell>
          <cell r="D1823" t="str">
            <v>TeleYemen [Yemen]</v>
          </cell>
          <cell r="E1823" t="str">
            <v>ADSL</v>
          </cell>
          <cell r="F1823" t="str">
            <v>Silver subscription</v>
          </cell>
          <cell r="H1823">
            <v>512</v>
          </cell>
          <cell r="I1823" t="str">
            <v>Kbps</v>
          </cell>
          <cell r="J1823">
            <v>0.51200000000000001</v>
          </cell>
          <cell r="M1823">
            <v>9</v>
          </cell>
          <cell r="N1823" t="str">
            <v>GB</v>
          </cell>
          <cell r="O1823">
            <v>9</v>
          </cell>
          <cell r="P1823" t="str">
            <v>YER</v>
          </cell>
          <cell r="Q1823">
            <v>6000</v>
          </cell>
          <cell r="R1823" t="str">
            <v>?</v>
          </cell>
          <cell r="S1823">
            <v>4000</v>
          </cell>
          <cell r="W1823" t="str">
            <v>Yes</v>
          </cell>
          <cell r="X1823" t="str">
            <v>No</v>
          </cell>
          <cell r="Y1823" t="str">
            <v>No</v>
          </cell>
          <cell r="AA1823" t="str">
            <v>No</v>
          </cell>
          <cell r="AB1823">
            <v>0.05</v>
          </cell>
          <cell r="AC1823">
            <v>214.5</v>
          </cell>
          <cell r="AD1823">
            <v>18.649999999999999</v>
          </cell>
          <cell r="AE1823">
            <v>78.980059047628799</v>
          </cell>
          <cell r="AF1823">
            <v>131.1646753</v>
          </cell>
        </row>
        <row r="1824">
          <cell r="C1824" t="str">
            <v>Yemen</v>
          </cell>
          <cell r="D1824" t="str">
            <v>TeleYemen [Yemen]</v>
          </cell>
          <cell r="E1824" t="str">
            <v>ADSL</v>
          </cell>
          <cell r="F1824" t="str">
            <v>Silver subscription</v>
          </cell>
          <cell r="H1824">
            <v>1024</v>
          </cell>
          <cell r="I1824" t="str">
            <v>Kbps</v>
          </cell>
          <cell r="J1824">
            <v>1.024</v>
          </cell>
          <cell r="M1824">
            <v>11</v>
          </cell>
          <cell r="N1824" t="str">
            <v>GB</v>
          </cell>
          <cell r="O1824">
            <v>11</v>
          </cell>
          <cell r="P1824" t="str">
            <v>YER</v>
          </cell>
          <cell r="Q1824">
            <v>6000</v>
          </cell>
          <cell r="R1824" t="str">
            <v>?</v>
          </cell>
          <cell r="S1824">
            <v>6000</v>
          </cell>
          <cell r="W1824" t="str">
            <v>Yes</v>
          </cell>
          <cell r="X1824" t="str">
            <v>No</v>
          </cell>
          <cell r="Y1824" t="str">
            <v>No</v>
          </cell>
          <cell r="AA1824" t="str">
            <v>No</v>
          </cell>
          <cell r="AB1824">
            <v>0.05</v>
          </cell>
          <cell r="AC1824">
            <v>214.5</v>
          </cell>
          <cell r="AD1824">
            <v>27.97</v>
          </cell>
          <cell r="AE1824">
            <v>78.980059047628799</v>
          </cell>
          <cell r="AF1824">
            <v>131.1646753</v>
          </cell>
        </row>
        <row r="1825">
          <cell r="C1825" t="str">
            <v>Yemen</v>
          </cell>
          <cell r="D1825" t="str">
            <v>TeleYemen [Yemen]</v>
          </cell>
          <cell r="E1825" t="str">
            <v>ADSL</v>
          </cell>
          <cell r="F1825" t="str">
            <v>Silver subscription</v>
          </cell>
          <cell r="H1825">
            <v>2048</v>
          </cell>
          <cell r="I1825" t="str">
            <v>Kbps</v>
          </cell>
          <cell r="J1825">
            <v>2.048</v>
          </cell>
          <cell r="M1825">
            <v>15</v>
          </cell>
          <cell r="N1825" t="str">
            <v>GB</v>
          </cell>
          <cell r="O1825">
            <v>15</v>
          </cell>
          <cell r="P1825" t="str">
            <v>YER</v>
          </cell>
          <cell r="Q1825">
            <v>6000</v>
          </cell>
          <cell r="R1825" t="str">
            <v>?</v>
          </cell>
          <cell r="S1825">
            <v>9000</v>
          </cell>
          <cell r="W1825" t="str">
            <v>Yes</v>
          </cell>
          <cell r="X1825" t="str">
            <v>No</v>
          </cell>
          <cell r="Y1825" t="str">
            <v>No</v>
          </cell>
          <cell r="AA1825" t="str">
            <v>No</v>
          </cell>
          <cell r="AB1825">
            <v>0.05</v>
          </cell>
          <cell r="AC1825">
            <v>214.5</v>
          </cell>
          <cell r="AD1825">
            <v>41.96</v>
          </cell>
          <cell r="AE1825">
            <v>78.980059047628799</v>
          </cell>
          <cell r="AF1825">
            <v>131.1646753</v>
          </cell>
        </row>
        <row r="1826">
          <cell r="C1826" t="str">
            <v>Zambia</v>
          </cell>
          <cell r="D1826" t="str">
            <v>Zamtel [Zambia]</v>
          </cell>
          <cell r="E1826" t="str">
            <v>ADSL</v>
          </cell>
          <cell r="F1826" t="str">
            <v>Home Extra</v>
          </cell>
          <cell r="G1826" t="str">
            <v>Up to</v>
          </cell>
          <cell r="H1826">
            <v>1</v>
          </cell>
          <cell r="I1826" t="str">
            <v>Mbps</v>
          </cell>
          <cell r="J1826">
            <v>1</v>
          </cell>
          <cell r="P1826" t="str">
            <v>ZMW</v>
          </cell>
          <cell r="Q1826" t="str">
            <v>?</v>
          </cell>
          <cell r="R1826">
            <v>133</v>
          </cell>
          <cell r="S1826">
            <v>300</v>
          </cell>
          <cell r="W1826" t="str">
            <v>Yes</v>
          </cell>
          <cell r="X1826" t="str">
            <v>No</v>
          </cell>
          <cell r="Y1826" t="str">
            <v>No</v>
          </cell>
          <cell r="AA1826" t="str">
            <v>?</v>
          </cell>
          <cell r="AC1826">
            <v>5.335</v>
          </cell>
          <cell r="AD1826">
            <v>56.23</v>
          </cell>
          <cell r="AE1826">
            <v>2.4750287165263298</v>
          </cell>
          <cell r="AF1826">
            <v>4.4899276879999999</v>
          </cell>
        </row>
        <row r="1827">
          <cell r="C1827" t="str">
            <v>Zambia</v>
          </cell>
          <cell r="D1827" t="str">
            <v>Zamtel [Zambia]</v>
          </cell>
          <cell r="E1827" t="str">
            <v>ADSL</v>
          </cell>
          <cell r="F1827" t="str">
            <v>Home Standard (Bronze)</v>
          </cell>
          <cell r="G1827" t="str">
            <v>Up to</v>
          </cell>
          <cell r="H1827">
            <v>256</v>
          </cell>
          <cell r="I1827" t="str">
            <v>Kbps</v>
          </cell>
          <cell r="J1827">
            <v>0.25600000000000001</v>
          </cell>
          <cell r="P1827" t="str">
            <v>ZMW</v>
          </cell>
          <cell r="Q1827" t="str">
            <v>?</v>
          </cell>
          <cell r="R1827">
            <v>133</v>
          </cell>
          <cell r="S1827">
            <v>400</v>
          </cell>
          <cell r="W1827" t="str">
            <v>Yes</v>
          </cell>
          <cell r="X1827" t="str">
            <v>No</v>
          </cell>
          <cell r="Y1827" t="str">
            <v>No</v>
          </cell>
          <cell r="AA1827" t="str">
            <v>?</v>
          </cell>
          <cell r="AC1827">
            <v>5.335</v>
          </cell>
          <cell r="AD1827">
            <v>74.98</v>
          </cell>
          <cell r="AE1827">
            <v>2.4750287165263298</v>
          </cell>
          <cell r="AF1827">
            <v>4.4899276879999999</v>
          </cell>
        </row>
        <row r="1828">
          <cell r="C1828" t="str">
            <v>Zambia</v>
          </cell>
          <cell r="D1828" t="str">
            <v>Zamtel [Zambia]</v>
          </cell>
          <cell r="E1828" t="str">
            <v>ADSL</v>
          </cell>
          <cell r="F1828" t="str">
            <v>Business</v>
          </cell>
          <cell r="G1828" t="str">
            <v>Up to</v>
          </cell>
          <cell r="H1828">
            <v>768</v>
          </cell>
          <cell r="I1828" t="str">
            <v>Kbps</v>
          </cell>
          <cell r="J1828">
            <v>0.76800000000000002</v>
          </cell>
          <cell r="P1828" t="str">
            <v>ZMW</v>
          </cell>
          <cell r="Q1828" t="str">
            <v>?</v>
          </cell>
          <cell r="R1828">
            <v>133</v>
          </cell>
          <cell r="S1828">
            <v>900</v>
          </cell>
          <cell r="W1828" t="str">
            <v>Yes</v>
          </cell>
          <cell r="X1828" t="str">
            <v>No</v>
          </cell>
          <cell r="Y1828" t="str">
            <v>No</v>
          </cell>
          <cell r="AA1828" t="str">
            <v>?</v>
          </cell>
          <cell r="AC1828">
            <v>5.335</v>
          </cell>
          <cell r="AD1828">
            <v>168.7</v>
          </cell>
          <cell r="AE1828">
            <v>2.4750287165263298</v>
          </cell>
          <cell r="AF1828">
            <v>4.4899276879999999</v>
          </cell>
        </row>
        <row r="1829">
          <cell r="C1829" t="str">
            <v>Zimbabwe</v>
          </cell>
          <cell r="D1829" t="str">
            <v>TelOne [Zimbabwe]</v>
          </cell>
          <cell r="E1829" t="str">
            <v>ADSL</v>
          </cell>
          <cell r="F1829" t="str">
            <v>Basic</v>
          </cell>
          <cell r="H1829">
            <v>256</v>
          </cell>
          <cell r="I1829" t="str">
            <v>Kbps</v>
          </cell>
          <cell r="J1829">
            <v>0.25600000000000001</v>
          </cell>
          <cell r="K1829">
            <v>64</v>
          </cell>
          <cell r="L1829" t="str">
            <v>Kbps</v>
          </cell>
          <cell r="M1829">
            <v>10</v>
          </cell>
          <cell r="N1829" t="str">
            <v>GB</v>
          </cell>
          <cell r="O1829">
            <v>10</v>
          </cell>
          <cell r="P1829" t="str">
            <v>USD</v>
          </cell>
          <cell r="Q1829" t="str">
            <v>?</v>
          </cell>
          <cell r="R1829">
            <v>35</v>
          </cell>
          <cell r="S1829">
            <v>30</v>
          </cell>
          <cell r="V1829">
            <v>12</v>
          </cell>
          <cell r="W1829" t="str">
            <v>Yes</v>
          </cell>
          <cell r="X1829" t="str">
            <v>No</v>
          </cell>
          <cell r="Y1829" t="str">
            <v>No</v>
          </cell>
          <cell r="AA1829" t="str">
            <v>?</v>
          </cell>
          <cell r="AC1829">
            <v>1</v>
          </cell>
          <cell r="AD1829">
            <v>30</v>
          </cell>
          <cell r="AE1829">
            <v>0.52493396005915804</v>
          </cell>
          <cell r="AF1829">
            <v>0</v>
          </cell>
        </row>
        <row r="1830">
          <cell r="C1830" t="str">
            <v>Zimbabwe</v>
          </cell>
          <cell r="D1830" t="str">
            <v>TelOne [Zimbabwe]</v>
          </cell>
          <cell r="E1830" t="str">
            <v>ADSL</v>
          </cell>
          <cell r="F1830" t="str">
            <v>Silver</v>
          </cell>
          <cell r="H1830">
            <v>512</v>
          </cell>
          <cell r="I1830" t="str">
            <v>Kbps</v>
          </cell>
          <cell r="J1830">
            <v>0.51200000000000001</v>
          </cell>
          <cell r="K1830">
            <v>256</v>
          </cell>
          <cell r="L1830" t="str">
            <v>Kbps</v>
          </cell>
          <cell r="M1830">
            <v>15</v>
          </cell>
          <cell r="N1830" t="str">
            <v>GB</v>
          </cell>
          <cell r="O1830">
            <v>15</v>
          </cell>
          <cell r="P1830" t="str">
            <v>USD</v>
          </cell>
          <cell r="Q1830" t="str">
            <v>?</v>
          </cell>
          <cell r="R1830">
            <v>35</v>
          </cell>
          <cell r="S1830">
            <v>56</v>
          </cell>
          <cell r="V1830">
            <v>12</v>
          </cell>
          <cell r="W1830" t="str">
            <v>Yes</v>
          </cell>
          <cell r="X1830" t="str">
            <v>No</v>
          </cell>
          <cell r="Y1830" t="str">
            <v>No</v>
          </cell>
          <cell r="AA1830" t="str">
            <v>?</v>
          </cell>
          <cell r="AC1830">
            <v>1</v>
          </cell>
          <cell r="AD1830">
            <v>56</v>
          </cell>
          <cell r="AE1830">
            <v>0.52493396005915804</v>
          </cell>
          <cell r="AF1830">
            <v>0</v>
          </cell>
        </row>
        <row r="1831">
          <cell r="C1831" t="str">
            <v>Zimbabwe</v>
          </cell>
          <cell r="D1831" t="str">
            <v>TelOne [Zimbabwe]</v>
          </cell>
          <cell r="E1831" t="str">
            <v>ADSL</v>
          </cell>
          <cell r="F1831" t="str">
            <v>Gold</v>
          </cell>
          <cell r="H1831">
            <v>1</v>
          </cell>
          <cell r="I1831" t="str">
            <v>Mbps</v>
          </cell>
          <cell r="J1831">
            <v>1</v>
          </cell>
          <cell r="K1831">
            <v>256</v>
          </cell>
          <cell r="L1831" t="str">
            <v>Kbps</v>
          </cell>
          <cell r="M1831">
            <v>20</v>
          </cell>
          <cell r="N1831" t="str">
            <v>GB</v>
          </cell>
          <cell r="O1831">
            <v>20</v>
          </cell>
          <cell r="P1831" t="str">
            <v>USD</v>
          </cell>
          <cell r="Q1831" t="str">
            <v>?</v>
          </cell>
          <cell r="R1831">
            <v>35</v>
          </cell>
          <cell r="S1831">
            <v>110</v>
          </cell>
          <cell r="V1831">
            <v>12</v>
          </cell>
          <cell r="W1831" t="str">
            <v>Yes</v>
          </cell>
          <cell r="X1831" t="str">
            <v>No</v>
          </cell>
          <cell r="Y1831" t="str">
            <v>No</v>
          </cell>
          <cell r="AA1831" t="str">
            <v>?</v>
          </cell>
          <cell r="AC1831">
            <v>1</v>
          </cell>
          <cell r="AD1831">
            <v>110</v>
          </cell>
          <cell r="AE1831">
            <v>0.52493396005915804</v>
          </cell>
          <cell r="AF1831">
            <v>0</v>
          </cell>
        </row>
        <row r="1832">
          <cell r="C1832" t="str">
            <v>Zimbabwe</v>
          </cell>
          <cell r="D1832" t="str">
            <v>TelOne [Zimbabwe]</v>
          </cell>
          <cell r="E1832" t="str">
            <v>ADSL</v>
          </cell>
          <cell r="F1832" t="str">
            <v>Platinum</v>
          </cell>
          <cell r="H1832">
            <v>2</v>
          </cell>
          <cell r="I1832" t="str">
            <v>Mbps</v>
          </cell>
          <cell r="J1832">
            <v>2</v>
          </cell>
          <cell r="K1832">
            <v>512</v>
          </cell>
          <cell r="L1832" t="str">
            <v>Kbps</v>
          </cell>
          <cell r="M1832" t="str">
            <v>Unlimited</v>
          </cell>
          <cell r="P1832" t="str">
            <v>USD</v>
          </cell>
          <cell r="Q1832" t="str">
            <v>?</v>
          </cell>
          <cell r="R1832">
            <v>35</v>
          </cell>
          <cell r="S1832">
            <v>216</v>
          </cell>
          <cell r="V1832">
            <v>12</v>
          </cell>
          <cell r="W1832" t="str">
            <v>Yes</v>
          </cell>
          <cell r="X1832" t="str">
            <v>No</v>
          </cell>
          <cell r="Y1832" t="str">
            <v>No</v>
          </cell>
          <cell r="AA1832" t="str">
            <v>?</v>
          </cell>
          <cell r="AC1832">
            <v>1</v>
          </cell>
          <cell r="AD1832">
            <v>216</v>
          </cell>
          <cell r="AE1832">
            <v>0.52493396005915804</v>
          </cell>
          <cell r="AF1832">
            <v>0</v>
          </cell>
        </row>
        <row r="1833">
          <cell r="C1833" t="str">
            <v>Zimbabwe</v>
          </cell>
          <cell r="D1833" t="str">
            <v>ZOL [Zimbabwe]</v>
          </cell>
          <cell r="F1833" t="str">
            <v>Plus</v>
          </cell>
          <cell r="H1833">
            <v>1</v>
          </cell>
          <cell r="I1833" t="str">
            <v>Mbps</v>
          </cell>
          <cell r="J1833">
            <v>1</v>
          </cell>
          <cell r="M1833" t="str">
            <v>Unlimited</v>
          </cell>
          <cell r="P1833" t="str">
            <v>USD</v>
          </cell>
          <cell r="Q1833" t="str">
            <v>?</v>
          </cell>
          <cell r="R1833">
            <v>0</v>
          </cell>
          <cell r="S1833">
            <v>59</v>
          </cell>
          <cell r="W1833" t="str">
            <v>No</v>
          </cell>
          <cell r="X1833" t="str">
            <v>No</v>
          </cell>
          <cell r="Y1833" t="str">
            <v>No</v>
          </cell>
          <cell r="AA1833" t="str">
            <v>?</v>
          </cell>
          <cell r="AC1833">
            <v>1</v>
          </cell>
          <cell r="AD1833">
            <v>59</v>
          </cell>
          <cell r="AE1833">
            <v>0.52493396005915804</v>
          </cell>
          <cell r="AF1833">
            <v>0</v>
          </cell>
        </row>
        <row r="1834">
          <cell r="C1834" t="str">
            <v>Zimbabwe</v>
          </cell>
          <cell r="D1834" t="str">
            <v>ZOL [Zimbabwe]</v>
          </cell>
          <cell r="F1834" t="str">
            <v>Enhanced</v>
          </cell>
          <cell r="H1834">
            <v>2</v>
          </cell>
          <cell r="I1834" t="str">
            <v>Mbps</v>
          </cell>
          <cell r="J1834">
            <v>2</v>
          </cell>
          <cell r="M1834" t="str">
            <v>Unlimited</v>
          </cell>
          <cell r="P1834" t="str">
            <v>USD</v>
          </cell>
          <cell r="Q1834" t="str">
            <v>?</v>
          </cell>
          <cell r="R1834">
            <v>0</v>
          </cell>
          <cell r="S1834">
            <v>99</v>
          </cell>
          <cell r="W1834" t="str">
            <v>No</v>
          </cell>
          <cell r="X1834" t="str">
            <v>No</v>
          </cell>
          <cell r="Y1834" t="str">
            <v>No</v>
          </cell>
          <cell r="AA1834" t="str">
            <v>?</v>
          </cell>
          <cell r="AC1834">
            <v>1</v>
          </cell>
          <cell r="AD1834">
            <v>99</v>
          </cell>
          <cell r="AE1834">
            <v>0.52493396005915804</v>
          </cell>
          <cell r="AF1834">
            <v>0</v>
          </cell>
        </row>
        <row r="1835">
          <cell r="C1835" t="str">
            <v>Zimbabwe</v>
          </cell>
          <cell r="D1835" t="str">
            <v>ZOL [Zimbabwe]</v>
          </cell>
          <cell r="F1835" t="str">
            <v>Ultra</v>
          </cell>
          <cell r="H1835">
            <v>3</v>
          </cell>
          <cell r="I1835" t="str">
            <v>Mbps</v>
          </cell>
          <cell r="J1835">
            <v>3</v>
          </cell>
          <cell r="M1835" t="str">
            <v>Unlimited</v>
          </cell>
          <cell r="P1835" t="str">
            <v>USD</v>
          </cell>
          <cell r="Q1835" t="str">
            <v>?</v>
          </cell>
          <cell r="R1835">
            <v>0</v>
          </cell>
          <cell r="S1835">
            <v>129</v>
          </cell>
          <cell r="W1835" t="str">
            <v>No</v>
          </cell>
          <cell r="X1835" t="str">
            <v>No</v>
          </cell>
          <cell r="Y1835" t="str">
            <v>No</v>
          </cell>
          <cell r="AA1835" t="str">
            <v>?</v>
          </cell>
          <cell r="AC1835">
            <v>1</v>
          </cell>
          <cell r="AD1835">
            <v>129</v>
          </cell>
          <cell r="AE1835">
            <v>0.52493396005915804</v>
          </cell>
          <cell r="AF1835">
            <v>0</v>
          </cell>
        </row>
        <row r="1836">
          <cell r="C1836" t="str">
            <v>Zimbabwe</v>
          </cell>
          <cell r="D1836" t="str">
            <v>ZOL [Zimbabwe]</v>
          </cell>
          <cell r="E1836" t="str">
            <v>Fibre</v>
          </cell>
          <cell r="F1836" t="str">
            <v>Fiber (Silver)</v>
          </cell>
          <cell r="G1836" t="str">
            <v>Up to</v>
          </cell>
          <cell r="H1836">
            <v>10</v>
          </cell>
          <cell r="I1836" t="str">
            <v>Mbps</v>
          </cell>
          <cell r="J1836">
            <v>10</v>
          </cell>
          <cell r="M1836" t="str">
            <v>Unlimited</v>
          </cell>
          <cell r="P1836" t="str">
            <v>USD</v>
          </cell>
          <cell r="Q1836" t="str">
            <v>?</v>
          </cell>
          <cell r="R1836">
            <v>0</v>
          </cell>
          <cell r="S1836">
            <v>149</v>
          </cell>
          <cell r="W1836" t="str">
            <v>No</v>
          </cell>
          <cell r="X1836" t="str">
            <v>No</v>
          </cell>
          <cell r="Y1836" t="str">
            <v>No</v>
          </cell>
          <cell r="AA1836" t="str">
            <v>?</v>
          </cell>
          <cell r="AC1836">
            <v>1</v>
          </cell>
          <cell r="AD1836">
            <v>149</v>
          </cell>
          <cell r="AE1836">
            <v>0.52493396005915804</v>
          </cell>
          <cell r="AF1836">
            <v>0</v>
          </cell>
        </row>
        <row r="1837">
          <cell r="C1837" t="str">
            <v>Zimbabwe</v>
          </cell>
          <cell r="D1837" t="str">
            <v>ZOL [Zimbabwe]</v>
          </cell>
          <cell r="E1837" t="str">
            <v>Fibre</v>
          </cell>
          <cell r="F1837" t="str">
            <v>Fiber (Gold)</v>
          </cell>
          <cell r="G1837" t="str">
            <v>Up to</v>
          </cell>
          <cell r="H1837">
            <v>15</v>
          </cell>
          <cell r="I1837" t="str">
            <v>Mbps</v>
          </cell>
          <cell r="J1837">
            <v>15</v>
          </cell>
          <cell r="M1837" t="str">
            <v>Unlimited</v>
          </cell>
          <cell r="P1837" t="str">
            <v>USD</v>
          </cell>
          <cell r="Q1837" t="str">
            <v>?</v>
          </cell>
          <cell r="R1837">
            <v>0</v>
          </cell>
          <cell r="S1837">
            <v>199</v>
          </cell>
          <cell r="W1837" t="str">
            <v>No</v>
          </cell>
          <cell r="X1837" t="str">
            <v>No</v>
          </cell>
          <cell r="Y1837" t="str">
            <v>No</v>
          </cell>
          <cell r="AA1837" t="str">
            <v>?</v>
          </cell>
          <cell r="AC1837">
            <v>1</v>
          </cell>
          <cell r="AD1837">
            <v>199</v>
          </cell>
          <cell r="AE1837">
            <v>0.52493396005915804</v>
          </cell>
          <cell r="AF1837">
            <v>0</v>
          </cell>
        </row>
        <row r="1838">
          <cell r="C1838" t="str">
            <v>Zimbabwe</v>
          </cell>
          <cell r="D1838" t="str">
            <v>ZOL [Zimbabwe]</v>
          </cell>
          <cell r="E1838" t="str">
            <v>Fibre</v>
          </cell>
          <cell r="F1838" t="str">
            <v>Fiber (Platinum)</v>
          </cell>
          <cell r="G1838" t="str">
            <v>Up to</v>
          </cell>
          <cell r="H1838">
            <v>20</v>
          </cell>
          <cell r="I1838" t="str">
            <v>Mbps</v>
          </cell>
          <cell r="J1838">
            <v>20</v>
          </cell>
          <cell r="M1838" t="str">
            <v>Unlimited</v>
          </cell>
          <cell r="P1838" t="str">
            <v>USD</v>
          </cell>
          <cell r="Q1838" t="str">
            <v>?</v>
          </cell>
          <cell r="R1838">
            <v>0</v>
          </cell>
          <cell r="S1838">
            <v>259</v>
          </cell>
          <cell r="W1838" t="str">
            <v>No</v>
          </cell>
          <cell r="X1838" t="str">
            <v>No</v>
          </cell>
          <cell r="Y1838" t="str">
            <v>No</v>
          </cell>
          <cell r="AA1838" t="str">
            <v>?</v>
          </cell>
          <cell r="AC1838">
            <v>1</v>
          </cell>
          <cell r="AD1838">
            <v>259</v>
          </cell>
          <cell r="AE1838">
            <v>0.52493396005915804</v>
          </cell>
          <cell r="AF18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40"/>
  <sheetViews>
    <sheetView topLeftCell="A570" zoomScale="80" zoomScaleNormal="80" zoomScalePageLayoutView="80" workbookViewId="0">
      <selection activeCell="M514" sqref="M514"/>
    </sheetView>
  </sheetViews>
  <sheetFormatPr baseColWidth="10" defaultColWidth="8.796875" defaultRowHeight="15" x14ac:dyDescent="0.2"/>
  <cols>
    <col min="3" max="3" width="12.19921875" customWidth="1"/>
    <col min="10" max="10" width="13.59765625" customWidth="1"/>
    <col min="12" max="12" width="11.59765625" customWidth="1"/>
    <col min="19" max="19" width="8.796875" customWidth="1"/>
    <col min="20" max="20" width="4.3984375" customWidth="1"/>
    <col min="21" max="21" width="13.59765625" customWidth="1"/>
    <col min="23" max="23" width="18.3984375" customWidth="1"/>
    <col min="25" max="25" width="15.19921875" customWidth="1"/>
  </cols>
  <sheetData>
    <row r="1" spans="1:31" ht="31.5" customHeight="1" x14ac:dyDescent="0.2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s="1" t="s">
        <v>8</v>
      </c>
      <c r="M1" t="s">
        <v>9</v>
      </c>
      <c r="N1" t="s">
        <v>10</v>
      </c>
      <c r="O1" t="s">
        <v>11</v>
      </c>
      <c r="P1" s="1" t="s">
        <v>12</v>
      </c>
      <c r="Q1" s="1" t="s">
        <v>12</v>
      </c>
      <c r="R1" s="1" t="s">
        <v>13</v>
      </c>
      <c r="S1" t="s">
        <v>14</v>
      </c>
    </row>
    <row r="2" spans="1:31" ht="60" x14ac:dyDescent="0.2">
      <c r="A2" t="s">
        <v>15</v>
      </c>
      <c r="B2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21" t="s">
        <v>2215</v>
      </c>
      <c r="W2" s="10" t="s">
        <v>2031</v>
      </c>
      <c r="X2" s="10" t="s">
        <v>2029</v>
      </c>
      <c r="Y2" s="10" t="s">
        <v>2030</v>
      </c>
      <c r="AA2" s="8" t="s">
        <v>2008</v>
      </c>
      <c r="AB2" s="8" t="s">
        <v>2009</v>
      </c>
      <c r="AC2" s="8" t="s">
        <v>2010</v>
      </c>
      <c r="AD2" s="8" t="s">
        <v>2011</v>
      </c>
      <c r="AE2" s="8" t="s">
        <v>2012</v>
      </c>
    </row>
    <row r="3" spans="1:31" x14ac:dyDescent="0.2">
      <c r="A3" t="s">
        <v>33</v>
      </c>
      <c r="B3" t="s">
        <v>34</v>
      </c>
      <c r="C3" t="s">
        <v>35</v>
      </c>
      <c r="D3">
        <v>1</v>
      </c>
      <c r="E3" t="s">
        <v>36</v>
      </c>
      <c r="F3" t="s">
        <v>37</v>
      </c>
      <c r="G3">
        <v>64</v>
      </c>
      <c r="H3" t="s">
        <v>38</v>
      </c>
      <c r="I3">
        <f>IF(H3="Kbps",G3/1000,G3)</f>
        <v>6.4000000000000001E-2</v>
      </c>
      <c r="J3" t="s">
        <v>39</v>
      </c>
      <c r="L3" s="2">
        <v>10500</v>
      </c>
      <c r="M3" t="s">
        <v>41</v>
      </c>
      <c r="N3" t="s">
        <v>40</v>
      </c>
      <c r="P3" t="s">
        <v>42</v>
      </c>
      <c r="Q3" t="s">
        <v>42</v>
      </c>
      <c r="R3" t="s">
        <v>42</v>
      </c>
      <c r="S3" s="3">
        <v>42237</v>
      </c>
      <c r="T3" s="3"/>
      <c r="U3" s="11">
        <f>IFERROR(VLOOKUP(A3,'Anc data'!$A$2:$H$117, 8,FALSE),"")</f>
        <v>19.453098581323701</v>
      </c>
      <c r="W3" s="15">
        <f>IFERROR(L3/U3,"")</f>
        <v>539.75976917531864</v>
      </c>
      <c r="X3" s="9">
        <f>IF(K3="",1,0)</f>
        <v>1</v>
      </c>
      <c r="Y3" s="9">
        <f>MAX(X3,Parameters!$B$8)</f>
        <v>1</v>
      </c>
      <c r="AA3" s="16">
        <f>IF(W3&lt;&gt;0,IF(Y3=1,IF(I3&lt;=Parameters!$C$2,W3,""),""),"")</f>
        <v>539.75976917531864</v>
      </c>
      <c r="AB3" s="16" t="str">
        <f>IF(W3&lt;&gt;0,IF(Y3=1,IF(AND(I3&gt;Parameters!$B$3,I3&lt;=Parameters!$C$3),W3,""),""),"")</f>
        <v/>
      </c>
      <c r="AC3" s="16" t="str">
        <f>IF(W3&lt;&gt;0,IF(Y3=1,IF(AND(I3&gt;Parameters!$B$4,I3&lt;=Parameters!$C$4),W3,""),""),"")</f>
        <v/>
      </c>
      <c r="AD3" s="16" t="str">
        <f>IF(W3&lt;&gt;0,IF(Y3=1,IF(AND(I3&gt;Parameters!$B$5,I3&lt;=Parameters!$C$5),W3,""),""),"")</f>
        <v/>
      </c>
      <c r="AE3" s="16" t="str">
        <f>IF(W3&lt;&gt;0,IF(Y3=1,IF(I3&gt;Parameters!$B$6,W3,""),""),"")</f>
        <v/>
      </c>
    </row>
    <row r="4" spans="1:31" x14ac:dyDescent="0.2">
      <c r="A4" t="s">
        <v>33</v>
      </c>
      <c r="B4" t="s">
        <v>34</v>
      </c>
      <c r="C4" t="s">
        <v>35</v>
      </c>
      <c r="D4">
        <v>2</v>
      </c>
      <c r="E4" t="s">
        <v>36</v>
      </c>
      <c r="F4" t="s">
        <v>37</v>
      </c>
      <c r="G4">
        <v>96</v>
      </c>
      <c r="H4" t="s">
        <v>38</v>
      </c>
      <c r="I4">
        <f t="shared" ref="I4:I67" si="0">IF(H4="Kbps",G4/1000,G4)</f>
        <v>9.6000000000000002E-2</v>
      </c>
      <c r="J4" t="s">
        <v>39</v>
      </c>
      <c r="L4" s="2">
        <v>14500</v>
      </c>
      <c r="M4" t="s">
        <v>41</v>
      </c>
      <c r="N4" t="s">
        <v>40</v>
      </c>
      <c r="P4" t="s">
        <v>42</v>
      </c>
      <c r="Q4" t="s">
        <v>42</v>
      </c>
      <c r="R4" t="s">
        <v>42</v>
      </c>
      <c r="S4" s="3">
        <v>42237</v>
      </c>
      <c r="T4" s="3"/>
      <c r="U4" s="11">
        <f>IFERROR(VLOOKUP(A4,'Anc data'!$A$2:$H$117, 8,FALSE),"")</f>
        <v>19.453098581323701</v>
      </c>
      <c r="W4" s="15">
        <f t="shared" ref="W4:W67" si="1">IFERROR(L4/U4,"")</f>
        <v>745.38253838496394</v>
      </c>
      <c r="X4" s="9">
        <f t="shared" ref="X4:X67" si="2">IF(K4="",1,0)</f>
        <v>1</v>
      </c>
      <c r="Y4" s="9">
        <f>MAX(X4,Parameters!$B$8)</f>
        <v>1</v>
      </c>
      <c r="AA4" s="16">
        <f>IF(W4&lt;&gt;0,IF(Y4=1,IF(I4&lt;=Parameters!$C$2,W4,""),""),"")</f>
        <v>745.38253838496394</v>
      </c>
      <c r="AB4" s="16" t="str">
        <f>IF(W4&lt;&gt;0,IF(Y4=1,IF(AND(I4&gt;Parameters!$B$3,I4&lt;=Parameters!$C$3),W4,""),""),"")</f>
        <v/>
      </c>
      <c r="AC4" s="16" t="str">
        <f>IF(W4&lt;&gt;0,IF(Y4=1,IF(AND(I4&gt;Parameters!$B$4,I4&lt;=Parameters!$C$4),W4,""),""),"")</f>
        <v/>
      </c>
      <c r="AD4" s="16" t="str">
        <f>IF(W4&lt;&gt;0,IF(Y4=1,IF(AND(I4&gt;Parameters!$B$5,I4&lt;=Parameters!$C$5),W4,""),""),"")</f>
        <v/>
      </c>
      <c r="AE4" s="16" t="str">
        <f>IF(W4&lt;&gt;0,IF(Y4=1,IF(I4&gt;Parameters!$B$6,W4,""),""),"")</f>
        <v/>
      </c>
    </row>
    <row r="5" spans="1:31" x14ac:dyDescent="0.2">
      <c r="A5" t="s">
        <v>33</v>
      </c>
      <c r="B5" t="s">
        <v>34</v>
      </c>
      <c r="C5" t="s">
        <v>35</v>
      </c>
      <c r="D5">
        <v>3</v>
      </c>
      <c r="E5" t="s">
        <v>36</v>
      </c>
      <c r="F5" t="s">
        <v>37</v>
      </c>
      <c r="G5">
        <v>128</v>
      </c>
      <c r="H5" t="s">
        <v>38</v>
      </c>
      <c r="I5">
        <f t="shared" si="0"/>
        <v>0.128</v>
      </c>
      <c r="J5" t="s">
        <v>39</v>
      </c>
      <c r="L5" s="2">
        <v>16000</v>
      </c>
      <c r="M5" t="s">
        <v>41</v>
      </c>
      <c r="N5" t="s">
        <v>40</v>
      </c>
      <c r="P5" t="s">
        <v>42</v>
      </c>
      <c r="Q5" t="s">
        <v>42</v>
      </c>
      <c r="R5" t="s">
        <v>42</v>
      </c>
      <c r="S5" s="3">
        <v>42237</v>
      </c>
      <c r="T5" s="3"/>
      <c r="U5" s="11">
        <f>IFERROR(VLOOKUP(A5,'Anc data'!$A$2:$H$117, 8,FALSE),"")</f>
        <v>19.453098581323701</v>
      </c>
      <c r="W5" s="15">
        <f t="shared" si="1"/>
        <v>822.49107683858085</v>
      </c>
      <c r="X5" s="9">
        <f t="shared" si="2"/>
        <v>1</v>
      </c>
      <c r="Y5" s="9">
        <f>MAX(X5,Parameters!$B$8)</f>
        <v>1</v>
      </c>
      <c r="AA5" s="16">
        <f>IF(W5&lt;&gt;0,IF(Y5=1,IF(I5&lt;=Parameters!$C$2,W5,""),""),"")</f>
        <v>822.49107683858085</v>
      </c>
      <c r="AB5" s="16" t="str">
        <f>IF(W5&lt;&gt;0,IF(Y5=1,IF(AND(I5&gt;Parameters!$B$3,I5&lt;=Parameters!$C$3),W5,""),""),"")</f>
        <v/>
      </c>
      <c r="AC5" s="16" t="str">
        <f>IF(W5&lt;&gt;0,IF(Y5=1,IF(AND(I5&gt;Parameters!$B$4,I5&lt;=Parameters!$C$4),W5,""),""),"")</f>
        <v/>
      </c>
      <c r="AD5" s="16" t="str">
        <f>IF(W5&lt;&gt;0,IF(Y5=1,IF(AND(I5&gt;Parameters!$B$5,I5&lt;=Parameters!$C$5),W5,""),""),"")</f>
        <v/>
      </c>
      <c r="AE5" s="16" t="str">
        <f>IF(W5&lt;&gt;0,IF(Y5=1,IF(I5&gt;Parameters!$B$6,W5,""),""),"")</f>
        <v/>
      </c>
    </row>
    <row r="6" spans="1:31" x14ac:dyDescent="0.2">
      <c r="A6" t="s">
        <v>33</v>
      </c>
      <c r="B6" t="s">
        <v>34</v>
      </c>
      <c r="C6" t="s">
        <v>35</v>
      </c>
      <c r="D6">
        <v>4</v>
      </c>
      <c r="E6" t="s">
        <v>36</v>
      </c>
      <c r="F6" t="s">
        <v>37</v>
      </c>
      <c r="G6">
        <v>192</v>
      </c>
      <c r="H6" t="s">
        <v>38</v>
      </c>
      <c r="I6">
        <f t="shared" si="0"/>
        <v>0.192</v>
      </c>
      <c r="J6" t="s">
        <v>39</v>
      </c>
      <c r="L6" s="2">
        <v>23000</v>
      </c>
      <c r="M6" t="s">
        <v>41</v>
      </c>
      <c r="N6" t="s">
        <v>40</v>
      </c>
      <c r="P6" t="s">
        <v>42</v>
      </c>
      <c r="Q6" t="s">
        <v>42</v>
      </c>
      <c r="R6" t="s">
        <v>42</v>
      </c>
      <c r="S6" s="3">
        <v>42237</v>
      </c>
      <c r="T6" s="3"/>
      <c r="U6" s="11">
        <f>IFERROR(VLOOKUP(A6,'Anc data'!$A$2:$H$117, 8,FALSE),"")</f>
        <v>19.453098581323701</v>
      </c>
      <c r="W6" s="15">
        <f t="shared" si="1"/>
        <v>1182.33092295546</v>
      </c>
      <c r="X6" s="9">
        <f t="shared" si="2"/>
        <v>1</v>
      </c>
      <c r="Y6" s="9">
        <f>MAX(X6,Parameters!$B$8)</f>
        <v>1</v>
      </c>
      <c r="AA6" s="16">
        <f>IF(W6&lt;&gt;0,IF(Y6=1,IF(I6&lt;=Parameters!$C$2,W6,""),""),"")</f>
        <v>1182.33092295546</v>
      </c>
      <c r="AB6" s="16" t="str">
        <f>IF(W6&lt;&gt;0,IF(Y6=1,IF(AND(I6&gt;Parameters!$B$3,I6&lt;=Parameters!$C$3),W6,""),""),"")</f>
        <v/>
      </c>
      <c r="AC6" s="16" t="str">
        <f>IF(W6&lt;&gt;0,IF(Y6=1,IF(AND(I6&gt;Parameters!$B$4,I6&lt;=Parameters!$C$4),W6,""),""),"")</f>
        <v/>
      </c>
      <c r="AD6" s="16" t="str">
        <f>IF(W6&lt;&gt;0,IF(Y6=1,IF(AND(I6&gt;Parameters!$B$5,I6&lt;=Parameters!$C$5),W6,""),""),"")</f>
        <v/>
      </c>
      <c r="AE6" s="16" t="str">
        <f>IF(W6&lt;&gt;0,IF(Y6=1,IF(I6&gt;Parameters!$B$6,W6,""),""),"")</f>
        <v/>
      </c>
    </row>
    <row r="7" spans="1:31" x14ac:dyDescent="0.2">
      <c r="A7" t="s">
        <v>33</v>
      </c>
      <c r="B7" t="s">
        <v>34</v>
      </c>
      <c r="C7" t="s">
        <v>35</v>
      </c>
      <c r="D7">
        <v>5</v>
      </c>
      <c r="E7" t="s">
        <v>36</v>
      </c>
      <c r="F7" t="s">
        <v>37</v>
      </c>
      <c r="G7">
        <v>256</v>
      </c>
      <c r="H7" t="s">
        <v>38</v>
      </c>
      <c r="I7">
        <f t="shared" si="0"/>
        <v>0.25600000000000001</v>
      </c>
      <c r="J7" t="s">
        <v>39</v>
      </c>
      <c r="L7" s="2">
        <v>25500</v>
      </c>
      <c r="M7" t="s">
        <v>41</v>
      </c>
      <c r="N7" t="s">
        <v>40</v>
      </c>
      <c r="P7" t="s">
        <v>42</v>
      </c>
      <c r="Q7" t="s">
        <v>42</v>
      </c>
      <c r="R7" t="s">
        <v>42</v>
      </c>
      <c r="S7" s="3">
        <v>42237</v>
      </c>
      <c r="T7" s="3"/>
      <c r="U7" s="11">
        <f>IFERROR(VLOOKUP(A7,'Anc data'!$A$2:$H$117, 8,FALSE),"")</f>
        <v>19.453098581323701</v>
      </c>
      <c r="W7" s="15">
        <f t="shared" si="1"/>
        <v>1310.8451537114881</v>
      </c>
      <c r="X7" s="9">
        <f t="shared" si="2"/>
        <v>1</v>
      </c>
      <c r="Y7" s="9">
        <f>MAX(X7,Parameters!$B$8)</f>
        <v>1</v>
      </c>
      <c r="AA7" s="16">
        <f>IF(W7&lt;&gt;0,IF(Y7=1,IF(I7&lt;=Parameters!$C$2,W7,""),""),"")</f>
        <v>1310.8451537114881</v>
      </c>
      <c r="AB7" s="16" t="str">
        <f>IF(W7&lt;&gt;0,IF(Y7=1,IF(AND(I7&gt;Parameters!$B$3,I7&lt;=Parameters!$C$3),W7,""),""),"")</f>
        <v/>
      </c>
      <c r="AC7" s="16" t="str">
        <f>IF(W7&lt;&gt;0,IF(Y7=1,IF(AND(I7&gt;Parameters!$B$4,I7&lt;=Parameters!$C$4),W7,""),""),"")</f>
        <v/>
      </c>
      <c r="AD7" s="16" t="str">
        <f>IF(W7&lt;&gt;0,IF(Y7=1,IF(AND(I7&gt;Parameters!$B$5,I7&lt;=Parameters!$C$5),W7,""),""),"")</f>
        <v/>
      </c>
      <c r="AE7" s="16" t="str">
        <f>IF(W7&lt;&gt;0,IF(Y7=1,IF(I7&gt;Parameters!$B$6,W7,""),""),"")</f>
        <v/>
      </c>
    </row>
    <row r="8" spans="1:31" x14ac:dyDescent="0.2">
      <c r="A8" t="s">
        <v>33</v>
      </c>
      <c r="B8" t="s">
        <v>34</v>
      </c>
      <c r="C8" t="s">
        <v>35</v>
      </c>
      <c r="D8">
        <v>6</v>
      </c>
      <c r="E8" t="s">
        <v>36</v>
      </c>
      <c r="F8" t="s">
        <v>37</v>
      </c>
      <c r="G8">
        <v>384</v>
      </c>
      <c r="H8" t="s">
        <v>38</v>
      </c>
      <c r="I8">
        <f t="shared" si="0"/>
        <v>0.38400000000000001</v>
      </c>
      <c r="J8" t="s">
        <v>39</v>
      </c>
      <c r="L8" s="2">
        <v>36000</v>
      </c>
      <c r="M8" t="s">
        <v>41</v>
      </c>
      <c r="N8" t="s">
        <v>40</v>
      </c>
      <c r="P8" t="s">
        <v>42</v>
      </c>
      <c r="Q8" t="s">
        <v>42</v>
      </c>
      <c r="R8" t="s">
        <v>42</v>
      </c>
      <c r="S8" s="3">
        <v>42237</v>
      </c>
      <c r="T8" s="3"/>
      <c r="U8" s="11">
        <f>IFERROR(VLOOKUP(A8,'Anc data'!$A$2:$H$117, 8,FALSE),"")</f>
        <v>19.453098581323701</v>
      </c>
      <c r="W8" s="15">
        <f t="shared" si="1"/>
        <v>1850.6049228868069</v>
      </c>
      <c r="X8" s="9">
        <f t="shared" si="2"/>
        <v>1</v>
      </c>
      <c r="Y8" s="9">
        <f>MAX(X8,Parameters!$B$8)</f>
        <v>1</v>
      </c>
      <c r="AA8" s="16">
        <f>IF(W8&lt;&gt;0,IF(Y8=1,IF(I8&lt;=Parameters!$C$2,W8,""),""),"")</f>
        <v>1850.6049228868069</v>
      </c>
      <c r="AB8" s="16" t="str">
        <f>IF(W8&lt;&gt;0,IF(Y8=1,IF(AND(I8&gt;Parameters!$B$3,I8&lt;=Parameters!$C$3),W8,""),""),"")</f>
        <v/>
      </c>
      <c r="AC8" s="16" t="str">
        <f>IF(W8&lt;&gt;0,IF(Y8=1,IF(AND(I8&gt;Parameters!$B$4,I8&lt;=Parameters!$C$4),W8,""),""),"")</f>
        <v/>
      </c>
      <c r="AD8" s="16" t="str">
        <f>IF(W8&lt;&gt;0,IF(Y8=1,IF(AND(I8&gt;Parameters!$B$5,I8&lt;=Parameters!$C$5),W8,""),""),"")</f>
        <v/>
      </c>
      <c r="AE8" s="16" t="str">
        <f>IF(W8&lt;&gt;0,IF(Y8=1,IF(I8&gt;Parameters!$B$6,W8,""),""),"")</f>
        <v/>
      </c>
    </row>
    <row r="9" spans="1:31" x14ac:dyDescent="0.2">
      <c r="A9" t="s">
        <v>33</v>
      </c>
      <c r="B9" t="s">
        <v>34</v>
      </c>
      <c r="C9" t="s">
        <v>35</v>
      </c>
      <c r="D9">
        <v>7</v>
      </c>
      <c r="E9" t="s">
        <v>43</v>
      </c>
      <c r="F9" t="s">
        <v>37</v>
      </c>
      <c r="G9">
        <v>512</v>
      </c>
      <c r="H9" t="s">
        <v>38</v>
      </c>
      <c r="I9">
        <f t="shared" si="0"/>
        <v>0.51200000000000001</v>
      </c>
      <c r="J9" t="s">
        <v>39</v>
      </c>
      <c r="L9" s="2">
        <v>45000</v>
      </c>
      <c r="M9" t="s">
        <v>41</v>
      </c>
      <c r="N9" t="s">
        <v>40</v>
      </c>
      <c r="P9" t="s">
        <v>42</v>
      </c>
      <c r="Q9" t="s">
        <v>42</v>
      </c>
      <c r="R9" t="s">
        <v>42</v>
      </c>
      <c r="S9" s="3">
        <v>42237</v>
      </c>
      <c r="T9" s="3"/>
      <c r="U9" s="11">
        <f>IFERROR(VLOOKUP(A9,'Anc data'!$A$2:$H$117, 8,FALSE),"")</f>
        <v>19.453098581323701</v>
      </c>
      <c r="W9" s="15">
        <f t="shared" si="1"/>
        <v>2313.2561536085086</v>
      </c>
      <c r="X9" s="9">
        <f t="shared" si="2"/>
        <v>1</v>
      </c>
      <c r="Y9" s="9">
        <f>MAX(X9,Parameters!$B$8)</f>
        <v>1</v>
      </c>
      <c r="AA9" s="16">
        <f>IF(W9&lt;&gt;0,IF(Y9=1,IF(I9&lt;=Parameters!$C$2,W9,""),""),"")</f>
        <v>2313.2561536085086</v>
      </c>
      <c r="AB9" s="16" t="str">
        <f>IF(W9&lt;&gt;0,IF(Y9=1,IF(AND(I9&gt;Parameters!$B$3,I9&lt;=Parameters!$C$3),W9,""),""),"")</f>
        <v/>
      </c>
      <c r="AC9" s="16" t="str">
        <f>IF(W9&lt;&gt;0,IF(Y9=1,IF(AND(I9&gt;Parameters!$B$4,I9&lt;=Parameters!$C$4),W9,""),""),"")</f>
        <v/>
      </c>
      <c r="AD9" s="16" t="str">
        <f>IF(W9&lt;&gt;0,IF(Y9=1,IF(AND(I9&gt;Parameters!$B$5,I9&lt;=Parameters!$C$5),W9,""),""),"")</f>
        <v/>
      </c>
      <c r="AE9" s="16" t="str">
        <f>IF(W9&lt;&gt;0,IF(Y9=1,IF(I9&gt;Parameters!$B$6,W9,""),""),"")</f>
        <v/>
      </c>
    </row>
    <row r="10" spans="1:31" x14ac:dyDescent="0.2">
      <c r="A10" t="s">
        <v>33</v>
      </c>
      <c r="B10" t="s">
        <v>34</v>
      </c>
      <c r="C10" t="s">
        <v>35</v>
      </c>
      <c r="D10">
        <v>8</v>
      </c>
      <c r="E10" t="s">
        <v>44</v>
      </c>
      <c r="F10" t="s">
        <v>45</v>
      </c>
      <c r="G10">
        <v>256</v>
      </c>
      <c r="H10" t="s">
        <v>38</v>
      </c>
      <c r="I10">
        <f t="shared" si="0"/>
        <v>0.25600000000000001</v>
      </c>
      <c r="J10" t="s">
        <v>39</v>
      </c>
      <c r="L10" s="2">
        <v>1000</v>
      </c>
      <c r="M10" t="s">
        <v>41</v>
      </c>
      <c r="N10" t="s">
        <v>40</v>
      </c>
      <c r="P10" t="s">
        <v>42</v>
      </c>
      <c r="Q10" t="s">
        <v>42</v>
      </c>
      <c r="R10" t="s">
        <v>42</v>
      </c>
      <c r="S10" s="3">
        <v>42241</v>
      </c>
      <c r="T10" s="3"/>
      <c r="U10" s="11">
        <f>IFERROR(VLOOKUP(A10,'Anc data'!$A$2:$H$117, 8,FALSE),"")</f>
        <v>19.453098581323701</v>
      </c>
      <c r="W10" s="15">
        <f t="shared" si="1"/>
        <v>51.405692302411303</v>
      </c>
      <c r="X10" s="9">
        <f t="shared" si="2"/>
        <v>1</v>
      </c>
      <c r="Y10" s="9">
        <f>MAX(X10,Parameters!$B$8)</f>
        <v>1</v>
      </c>
      <c r="AA10" s="16">
        <f>IF(W10&lt;&gt;0,IF(Y10=1,IF(I10&lt;=Parameters!$C$2,W10,""),""),"")</f>
        <v>51.405692302411303</v>
      </c>
      <c r="AB10" s="16" t="str">
        <f>IF(W10&lt;&gt;0,IF(Y10=1,IF(AND(I10&gt;Parameters!$B$3,I10&lt;=Parameters!$C$3),W10,""),""),"")</f>
        <v/>
      </c>
      <c r="AC10" s="16" t="str">
        <f>IF(W10&lt;&gt;0,IF(Y10=1,IF(AND(I10&gt;Parameters!$B$4,I10&lt;=Parameters!$C$4),W10,""),""),"")</f>
        <v/>
      </c>
      <c r="AD10" s="16" t="str">
        <f>IF(W10&lt;&gt;0,IF(Y10=1,IF(AND(I10&gt;Parameters!$B$5,I10&lt;=Parameters!$C$5),W10,""),""),"")</f>
        <v/>
      </c>
      <c r="AE10" s="16" t="str">
        <f>IF(W10&lt;&gt;0,IF(Y10=1,IF(I10&gt;Parameters!$B$6,W10,""),""),"")</f>
        <v/>
      </c>
    </row>
    <row r="11" spans="1:31" x14ac:dyDescent="0.2">
      <c r="A11" t="s">
        <v>33</v>
      </c>
      <c r="B11" t="s">
        <v>34</v>
      </c>
      <c r="C11" t="s">
        <v>35</v>
      </c>
      <c r="D11">
        <v>9</v>
      </c>
      <c r="E11" t="s">
        <v>44</v>
      </c>
      <c r="F11" t="s">
        <v>45</v>
      </c>
      <c r="G11">
        <v>512</v>
      </c>
      <c r="H11" t="s">
        <v>38</v>
      </c>
      <c r="I11">
        <f t="shared" si="0"/>
        <v>0.51200000000000001</v>
      </c>
      <c r="J11" t="s">
        <v>39</v>
      </c>
      <c r="L11" s="2">
        <v>2000</v>
      </c>
      <c r="M11" t="s">
        <v>41</v>
      </c>
      <c r="N11" t="s">
        <v>40</v>
      </c>
      <c r="P11" t="s">
        <v>42</v>
      </c>
      <c r="Q11" t="s">
        <v>42</v>
      </c>
      <c r="R11" t="s">
        <v>42</v>
      </c>
      <c r="S11" s="3">
        <v>42241</v>
      </c>
      <c r="T11" s="3"/>
      <c r="U11" s="11">
        <f>IFERROR(VLOOKUP(A11,'Anc data'!$A$2:$H$117, 8,FALSE),"")</f>
        <v>19.453098581323701</v>
      </c>
      <c r="W11" s="15">
        <f t="shared" si="1"/>
        <v>102.81138460482261</v>
      </c>
      <c r="X11" s="9">
        <f t="shared" si="2"/>
        <v>1</v>
      </c>
      <c r="Y11" s="9">
        <f>MAX(X11,Parameters!$B$8)</f>
        <v>1</v>
      </c>
      <c r="AA11" s="16">
        <f>IF(W11&lt;&gt;0,IF(Y11=1,IF(I11&lt;=Parameters!$C$2,W11,""),""),"")</f>
        <v>102.81138460482261</v>
      </c>
      <c r="AB11" s="16" t="str">
        <f>IF(W11&lt;&gt;0,IF(Y11=1,IF(AND(I11&gt;Parameters!$B$3,I11&lt;=Parameters!$C$3),W11,""),""),"")</f>
        <v/>
      </c>
      <c r="AC11" s="16" t="str">
        <f>IF(W11&lt;&gt;0,IF(Y11=1,IF(AND(I11&gt;Parameters!$B$4,I11&lt;=Parameters!$C$4),W11,""),""),"")</f>
        <v/>
      </c>
      <c r="AD11" s="16" t="str">
        <f>IF(W11&lt;&gt;0,IF(Y11=1,IF(AND(I11&gt;Parameters!$B$5,I11&lt;=Parameters!$C$5),W11,""),""),"")</f>
        <v/>
      </c>
      <c r="AE11" s="16" t="str">
        <f>IF(W11&lt;&gt;0,IF(Y11=1,IF(I11&gt;Parameters!$B$6,W11,""),""),"")</f>
        <v/>
      </c>
    </row>
    <row r="12" spans="1:31" x14ac:dyDescent="0.2">
      <c r="A12" t="s">
        <v>33</v>
      </c>
      <c r="B12" t="s">
        <v>34</v>
      </c>
      <c r="C12" t="s">
        <v>35</v>
      </c>
      <c r="D12">
        <v>10</v>
      </c>
      <c r="E12" t="s">
        <v>44</v>
      </c>
      <c r="F12" t="s">
        <v>45</v>
      </c>
      <c r="G12">
        <v>1</v>
      </c>
      <c r="H12" t="s">
        <v>46</v>
      </c>
      <c r="I12">
        <f t="shared" si="0"/>
        <v>1</v>
      </c>
      <c r="J12" t="s">
        <v>39</v>
      </c>
      <c r="L12" s="2">
        <v>4000</v>
      </c>
      <c r="M12" t="s">
        <v>41</v>
      </c>
      <c r="N12" t="s">
        <v>40</v>
      </c>
      <c r="P12" t="s">
        <v>42</v>
      </c>
      <c r="Q12" t="s">
        <v>42</v>
      </c>
      <c r="R12" t="s">
        <v>42</v>
      </c>
      <c r="S12" s="3">
        <v>42241</v>
      </c>
      <c r="T12" s="3"/>
      <c r="U12" s="11">
        <f>IFERROR(VLOOKUP(A12,'Anc data'!$A$2:$H$117, 8,FALSE),"")</f>
        <v>19.453098581323701</v>
      </c>
      <c r="W12" s="15">
        <f t="shared" si="1"/>
        <v>205.62276920964521</v>
      </c>
      <c r="X12" s="9">
        <f t="shared" si="2"/>
        <v>1</v>
      </c>
      <c r="Y12" s="9">
        <f>MAX(X12,Parameters!$B$8)</f>
        <v>1</v>
      </c>
      <c r="AA12" s="16">
        <f>IF(W12&lt;&gt;0,IF(Y12=1,IF(I12&lt;=Parameters!$C$2,W12,""),""),"")</f>
        <v>205.62276920964521</v>
      </c>
      <c r="AB12" s="16" t="str">
        <f>IF(W12&lt;&gt;0,IF(Y12=1,IF(AND(I12&gt;Parameters!$B$3,I12&lt;=Parameters!$C$3),W12,""),""),"")</f>
        <v/>
      </c>
      <c r="AC12" s="16" t="str">
        <f>IF(W12&lt;&gt;0,IF(Y12=1,IF(AND(I12&gt;Parameters!$B$4,I12&lt;=Parameters!$C$4),W12,""),""),"")</f>
        <v/>
      </c>
      <c r="AD12" s="16" t="str">
        <f>IF(W12&lt;&gt;0,IF(Y12=1,IF(AND(I12&gt;Parameters!$B$5,I12&lt;=Parameters!$C$5),W12,""),""),"")</f>
        <v/>
      </c>
      <c r="AE12" s="16" t="str">
        <f>IF(W12&lt;&gt;0,IF(Y12=1,IF(I12&gt;Parameters!$B$6,W12,""),""),"")</f>
        <v/>
      </c>
    </row>
    <row r="13" spans="1:31" x14ac:dyDescent="0.2">
      <c r="A13" t="s">
        <v>33</v>
      </c>
      <c r="B13" t="s">
        <v>34</v>
      </c>
      <c r="C13" t="s">
        <v>35</v>
      </c>
      <c r="D13">
        <v>11</v>
      </c>
      <c r="E13" t="s">
        <v>44</v>
      </c>
      <c r="F13" t="s">
        <v>45</v>
      </c>
      <c r="G13">
        <v>2</v>
      </c>
      <c r="H13" t="s">
        <v>46</v>
      </c>
      <c r="I13">
        <f t="shared" si="0"/>
        <v>2</v>
      </c>
      <c r="J13" t="s">
        <v>39</v>
      </c>
      <c r="L13" s="2">
        <v>8000</v>
      </c>
      <c r="M13" t="s">
        <v>41</v>
      </c>
      <c r="N13" t="s">
        <v>40</v>
      </c>
      <c r="P13" t="s">
        <v>42</v>
      </c>
      <c r="Q13" t="s">
        <v>42</v>
      </c>
      <c r="R13" t="s">
        <v>42</v>
      </c>
      <c r="S13" s="3">
        <v>42241</v>
      </c>
      <c r="T13" s="3"/>
      <c r="U13" s="11">
        <f>IFERROR(VLOOKUP(A13,'Anc data'!$A$2:$H$117, 8,FALSE),"")</f>
        <v>19.453098581323701</v>
      </c>
      <c r="W13" s="15">
        <f t="shared" si="1"/>
        <v>411.24553841929043</v>
      </c>
      <c r="X13" s="9">
        <f t="shared" si="2"/>
        <v>1</v>
      </c>
      <c r="Y13" s="9">
        <f>MAX(X13,Parameters!$B$8)</f>
        <v>1</v>
      </c>
      <c r="AA13" s="16" t="str">
        <f>IF(W13&lt;&gt;0,IF(Y13=1,IF(I13&lt;=Parameters!$C$2,W13,""),""),"")</f>
        <v/>
      </c>
      <c r="AB13" s="16">
        <f>IF(W13&lt;&gt;0,IF(Y13=1,IF(AND(I13&gt;Parameters!$B$3,I13&lt;=Parameters!$C$3),W13,""),""),"")</f>
        <v>411.24553841929043</v>
      </c>
      <c r="AC13" s="16" t="str">
        <f>IF(W13&lt;&gt;0,IF(Y13=1,IF(AND(I13&gt;Parameters!$B$4,I13&lt;=Parameters!$C$4),W13,""),""),"")</f>
        <v/>
      </c>
      <c r="AD13" s="16" t="str">
        <f>IF(W13&lt;&gt;0,IF(Y13=1,IF(AND(I13&gt;Parameters!$B$5,I13&lt;=Parameters!$C$5),W13,""),""),"")</f>
        <v/>
      </c>
      <c r="AE13" s="16" t="str">
        <f>IF(W13&lt;&gt;0,IF(Y13=1,IF(I13&gt;Parameters!$B$6,W13,""),""),"")</f>
        <v/>
      </c>
    </row>
    <row r="14" spans="1:31" x14ac:dyDescent="0.2">
      <c r="A14" t="s">
        <v>33</v>
      </c>
      <c r="B14" t="s">
        <v>34</v>
      </c>
      <c r="C14" t="s">
        <v>35</v>
      </c>
      <c r="D14">
        <v>12</v>
      </c>
      <c r="E14" t="s">
        <v>44</v>
      </c>
      <c r="F14" t="s">
        <v>45</v>
      </c>
      <c r="G14">
        <v>4</v>
      </c>
      <c r="H14" t="s">
        <v>46</v>
      </c>
      <c r="I14">
        <f t="shared" si="0"/>
        <v>4</v>
      </c>
      <c r="J14" t="s">
        <v>39</v>
      </c>
      <c r="L14" s="2">
        <v>16000</v>
      </c>
      <c r="M14" t="s">
        <v>41</v>
      </c>
      <c r="N14" t="s">
        <v>40</v>
      </c>
      <c r="P14" t="s">
        <v>42</v>
      </c>
      <c r="Q14" t="s">
        <v>42</v>
      </c>
      <c r="R14" t="s">
        <v>42</v>
      </c>
      <c r="S14" s="3">
        <v>42241</v>
      </c>
      <c r="T14" s="3"/>
      <c r="U14" s="11">
        <f>IFERROR(VLOOKUP(A14,'Anc data'!$A$2:$H$117, 8,FALSE),"")</f>
        <v>19.453098581323701</v>
      </c>
      <c r="W14" s="15">
        <f t="shared" si="1"/>
        <v>822.49107683858085</v>
      </c>
      <c r="X14" s="9">
        <f t="shared" si="2"/>
        <v>1</v>
      </c>
      <c r="Y14" s="9">
        <f>MAX(X14,Parameters!$B$8)</f>
        <v>1</v>
      </c>
      <c r="AA14" s="16" t="str">
        <f>IF(W14&lt;&gt;0,IF(Y14=1,IF(I14&lt;=Parameters!$C$2,W14,""),""),"")</f>
        <v/>
      </c>
      <c r="AB14" s="16">
        <f>IF(W14&lt;&gt;0,IF(Y14=1,IF(AND(I14&gt;Parameters!$B$3,I14&lt;=Parameters!$C$3),W14,""),""),"")</f>
        <v>822.49107683858085</v>
      </c>
      <c r="AC14" s="16" t="str">
        <f>IF(W14&lt;&gt;0,IF(Y14=1,IF(AND(I14&gt;Parameters!$B$4,I14&lt;=Parameters!$C$4),W14,""),""),"")</f>
        <v/>
      </c>
      <c r="AD14" s="16" t="str">
        <f>IF(W14&lt;&gt;0,IF(Y14=1,IF(AND(I14&gt;Parameters!$B$5,I14&lt;=Parameters!$C$5),W14,""),""),"")</f>
        <v/>
      </c>
      <c r="AE14" s="16" t="str">
        <f>IF(W14&lt;&gt;0,IF(Y14=1,IF(I14&gt;Parameters!$B$6,W14,""),""),"")</f>
        <v/>
      </c>
    </row>
    <row r="15" spans="1:31" x14ac:dyDescent="0.2">
      <c r="A15" t="s">
        <v>47</v>
      </c>
      <c r="B15" t="s">
        <v>48</v>
      </c>
      <c r="C15" t="s">
        <v>49</v>
      </c>
      <c r="D15">
        <v>1</v>
      </c>
      <c r="E15" t="s">
        <v>50</v>
      </c>
      <c r="F15" t="s">
        <v>51</v>
      </c>
      <c r="G15">
        <v>512</v>
      </c>
      <c r="H15" t="s">
        <v>38</v>
      </c>
      <c r="I15">
        <f t="shared" si="0"/>
        <v>0.51200000000000001</v>
      </c>
      <c r="J15" t="s">
        <v>39</v>
      </c>
      <c r="L15" s="2">
        <v>10832</v>
      </c>
      <c r="M15" t="s">
        <v>52</v>
      </c>
      <c r="N15" t="s">
        <v>40</v>
      </c>
      <c r="P15" t="s">
        <v>42</v>
      </c>
      <c r="Q15" t="s">
        <v>42</v>
      </c>
      <c r="R15" t="s">
        <v>42</v>
      </c>
      <c r="S15" s="3">
        <v>42273</v>
      </c>
      <c r="T15" s="3"/>
      <c r="U15" s="11">
        <f>IFERROR(VLOOKUP(A15,'Anc data'!$A$2:$H$117, 8,FALSE),"")</f>
        <v>31.271078899420701</v>
      </c>
      <c r="W15" s="15">
        <f t="shared" si="1"/>
        <v>346.39035112410733</v>
      </c>
      <c r="X15" s="9">
        <f t="shared" si="2"/>
        <v>1</v>
      </c>
      <c r="Y15" s="9">
        <f>MAX(X15,Parameters!$B$8)</f>
        <v>1</v>
      </c>
      <c r="AA15" s="16">
        <f>IF(W15&lt;&gt;0,IF(Y15=1,IF(I15&lt;=Parameters!$C$2,W15,""),""),"")</f>
        <v>346.39035112410733</v>
      </c>
      <c r="AB15" s="16" t="str">
        <f>IF(W15&lt;&gt;0,IF(Y15=1,IF(AND(I15&gt;Parameters!$B$3,I15&lt;=Parameters!$C$3),W15,""),""),"")</f>
        <v/>
      </c>
      <c r="AC15" s="16" t="str">
        <f>IF(W15&lt;&gt;0,IF(Y15=1,IF(AND(I15&gt;Parameters!$B$4,I15&lt;=Parameters!$C$4),W15,""),""),"")</f>
        <v/>
      </c>
      <c r="AD15" s="16" t="str">
        <f>IF(W15&lt;&gt;0,IF(Y15=1,IF(AND(I15&gt;Parameters!$B$5,I15&lt;=Parameters!$C$5),W15,""),""),"")</f>
        <v/>
      </c>
      <c r="AE15" s="16" t="str">
        <f>IF(W15&lt;&gt;0,IF(Y15=1,IF(I15&gt;Parameters!$B$6,W15,""),""),"")</f>
        <v/>
      </c>
    </row>
    <row r="16" spans="1:31" x14ac:dyDescent="0.2">
      <c r="A16" t="s">
        <v>47</v>
      </c>
      <c r="B16" t="s">
        <v>48</v>
      </c>
      <c r="C16" t="s">
        <v>49</v>
      </c>
      <c r="D16">
        <v>2</v>
      </c>
      <c r="E16" t="s">
        <v>53</v>
      </c>
      <c r="F16" t="s">
        <v>51</v>
      </c>
      <c r="G16">
        <v>1</v>
      </c>
      <c r="H16" t="s">
        <v>46</v>
      </c>
      <c r="I16">
        <f t="shared" si="0"/>
        <v>1</v>
      </c>
      <c r="J16" t="s">
        <v>39</v>
      </c>
      <c r="L16" s="2">
        <v>17654</v>
      </c>
      <c r="M16" t="s">
        <v>52</v>
      </c>
      <c r="N16" t="s">
        <v>40</v>
      </c>
      <c r="P16" t="s">
        <v>42</v>
      </c>
      <c r="Q16" t="s">
        <v>42</v>
      </c>
      <c r="R16" t="s">
        <v>42</v>
      </c>
      <c r="S16" s="3">
        <v>42273</v>
      </c>
      <c r="T16" s="3"/>
      <c r="U16" s="11">
        <f>IFERROR(VLOOKUP(A16,'Anc data'!$A$2:$H$117, 8,FALSE),"")</f>
        <v>31.271078899420701</v>
      </c>
      <c r="W16" s="15">
        <f t="shared" si="1"/>
        <v>564.54719892402056</v>
      </c>
      <c r="X16" s="9">
        <f t="shared" si="2"/>
        <v>1</v>
      </c>
      <c r="Y16" s="9">
        <f>MAX(X16,Parameters!$B$8)</f>
        <v>1</v>
      </c>
      <c r="AA16" s="16">
        <f>IF(W16&lt;&gt;0,IF(Y16=1,IF(I16&lt;=Parameters!$C$2,W16,""),""),"")</f>
        <v>564.54719892402056</v>
      </c>
      <c r="AB16" s="16" t="str">
        <f>IF(W16&lt;&gt;0,IF(Y16=1,IF(AND(I16&gt;Parameters!$B$3,I16&lt;=Parameters!$C$3),W16,""),""),"")</f>
        <v/>
      </c>
      <c r="AC16" s="16" t="str">
        <f>IF(W16&lt;&gt;0,IF(Y16=1,IF(AND(I16&gt;Parameters!$B$4,I16&lt;=Parameters!$C$4),W16,""),""),"")</f>
        <v/>
      </c>
      <c r="AD16" s="16" t="str">
        <f>IF(W16&lt;&gt;0,IF(Y16=1,IF(AND(I16&gt;Parameters!$B$5,I16&lt;=Parameters!$C$5),W16,""),""),"")</f>
        <v/>
      </c>
      <c r="AE16" s="16" t="str">
        <f>IF(W16&lt;&gt;0,IF(Y16=1,IF(I16&gt;Parameters!$B$6,W16,""),""),"")</f>
        <v/>
      </c>
    </row>
    <row r="17" spans="1:31" x14ac:dyDescent="0.2">
      <c r="A17" t="s">
        <v>47</v>
      </c>
      <c r="B17" t="s">
        <v>48</v>
      </c>
      <c r="C17" t="s">
        <v>49</v>
      </c>
      <c r="D17">
        <v>3</v>
      </c>
      <c r="E17" t="s">
        <v>54</v>
      </c>
      <c r="F17" t="s">
        <v>51</v>
      </c>
      <c r="G17">
        <v>2</v>
      </c>
      <c r="H17" t="s">
        <v>46</v>
      </c>
      <c r="I17">
        <f t="shared" si="0"/>
        <v>2</v>
      </c>
      <c r="J17" t="s">
        <v>39</v>
      </c>
      <c r="L17" s="2">
        <v>35514</v>
      </c>
      <c r="M17" t="s">
        <v>52</v>
      </c>
      <c r="N17" t="s">
        <v>40</v>
      </c>
      <c r="P17" t="s">
        <v>42</v>
      </c>
      <c r="Q17" t="s">
        <v>42</v>
      </c>
      <c r="R17" t="s">
        <v>42</v>
      </c>
      <c r="S17" s="3">
        <v>42273</v>
      </c>
      <c r="T17" s="3"/>
      <c r="U17" s="11">
        <f>IFERROR(VLOOKUP(A17,'Anc data'!$A$2:$H$117, 8,FALSE),"")</f>
        <v>31.271078899420701</v>
      </c>
      <c r="W17" s="15">
        <f t="shared" si="1"/>
        <v>1135.6819543779125</v>
      </c>
      <c r="X17" s="9">
        <f t="shared" si="2"/>
        <v>1</v>
      </c>
      <c r="Y17" s="9">
        <f>MAX(X17,Parameters!$B$8)</f>
        <v>1</v>
      </c>
      <c r="AA17" s="16" t="str">
        <f>IF(W17&lt;&gt;0,IF(Y17=1,IF(I17&lt;=Parameters!$C$2,W17,""),""),"")</f>
        <v/>
      </c>
      <c r="AB17" s="16">
        <f>IF(W17&lt;&gt;0,IF(Y17=1,IF(AND(I17&gt;Parameters!$B$3,I17&lt;=Parameters!$C$3),W17,""),""),"")</f>
        <v>1135.6819543779125</v>
      </c>
      <c r="AC17" s="16" t="str">
        <f>IF(W17&lt;&gt;0,IF(Y17=1,IF(AND(I17&gt;Parameters!$B$4,I17&lt;=Parameters!$C$4),W17,""),""),"")</f>
        <v/>
      </c>
      <c r="AD17" s="16" t="str">
        <f>IF(W17&lt;&gt;0,IF(Y17=1,IF(AND(I17&gt;Parameters!$B$5,I17&lt;=Parameters!$C$5),W17,""),""),"")</f>
        <v/>
      </c>
      <c r="AE17" s="16" t="str">
        <f>IF(W17&lt;&gt;0,IF(Y17=1,IF(I17&gt;Parameters!$B$6,W17,""),""),"")</f>
        <v/>
      </c>
    </row>
    <row r="18" spans="1:31" x14ac:dyDescent="0.2">
      <c r="A18" t="s">
        <v>47</v>
      </c>
      <c r="B18" t="s">
        <v>48</v>
      </c>
      <c r="C18" t="s">
        <v>49</v>
      </c>
      <c r="D18">
        <v>4</v>
      </c>
      <c r="E18" t="s">
        <v>55</v>
      </c>
      <c r="G18">
        <v>2.2999999999999998</v>
      </c>
      <c r="H18" t="s">
        <v>46</v>
      </c>
      <c r="I18">
        <f t="shared" si="0"/>
        <v>2.2999999999999998</v>
      </c>
      <c r="J18" t="s">
        <v>39</v>
      </c>
      <c r="L18" s="2">
        <v>39252</v>
      </c>
      <c r="M18" t="s">
        <v>52</v>
      </c>
      <c r="N18" t="s">
        <v>40</v>
      </c>
      <c r="P18" t="s">
        <v>42</v>
      </c>
      <c r="Q18" t="s">
        <v>42</v>
      </c>
      <c r="R18" t="s">
        <v>42</v>
      </c>
      <c r="S18" s="3">
        <v>42273</v>
      </c>
      <c r="T18" s="3"/>
      <c r="U18" s="11">
        <f>IFERROR(VLOOKUP(A18,'Anc data'!$A$2:$H$117, 8,FALSE),"")</f>
        <v>31.271078899420701</v>
      </c>
      <c r="W18" s="15">
        <f t="shared" si="1"/>
        <v>1255.2173248082959</v>
      </c>
      <c r="X18" s="9">
        <f t="shared" si="2"/>
        <v>1</v>
      </c>
      <c r="Y18" s="9">
        <f>MAX(X18,Parameters!$B$8)</f>
        <v>1</v>
      </c>
      <c r="AA18" s="16" t="str">
        <f>IF(W18&lt;&gt;0,IF(Y18=1,IF(I18&lt;=Parameters!$C$2,W18,""),""),"")</f>
        <v/>
      </c>
      <c r="AB18" s="16">
        <f>IF(W18&lt;&gt;0,IF(Y18=1,IF(AND(I18&gt;Parameters!$B$3,I18&lt;=Parameters!$C$3),W18,""),""),"")</f>
        <v>1255.2173248082959</v>
      </c>
      <c r="AC18" s="16" t="str">
        <f>IF(W18&lt;&gt;0,IF(Y18=1,IF(AND(I18&gt;Parameters!$B$4,I18&lt;=Parameters!$C$4),W18,""),""),"")</f>
        <v/>
      </c>
      <c r="AD18" s="16" t="str">
        <f>IF(W18&lt;&gt;0,IF(Y18=1,IF(AND(I18&gt;Parameters!$B$5,I18&lt;=Parameters!$C$5),W18,""),""),"")</f>
        <v/>
      </c>
      <c r="AE18" s="16" t="str">
        <f>IF(W18&lt;&gt;0,IF(Y18=1,IF(I18&gt;Parameters!$B$6,W18,""),""),"")</f>
        <v/>
      </c>
    </row>
    <row r="19" spans="1:31" x14ac:dyDescent="0.2">
      <c r="A19" t="s">
        <v>47</v>
      </c>
      <c r="B19" t="s">
        <v>48</v>
      </c>
      <c r="C19" t="s">
        <v>49</v>
      </c>
      <c r="D19">
        <v>5</v>
      </c>
      <c r="E19" t="s">
        <v>56</v>
      </c>
      <c r="G19">
        <v>20</v>
      </c>
      <c r="H19" t="s">
        <v>46</v>
      </c>
      <c r="I19">
        <f t="shared" si="0"/>
        <v>20</v>
      </c>
      <c r="J19" t="s">
        <v>39</v>
      </c>
      <c r="L19" s="2">
        <v>116822</v>
      </c>
      <c r="M19" t="s">
        <v>52</v>
      </c>
      <c r="N19" t="s">
        <v>40</v>
      </c>
      <c r="P19" t="s">
        <v>42</v>
      </c>
      <c r="Q19" t="s">
        <v>42</v>
      </c>
      <c r="R19" t="s">
        <v>42</v>
      </c>
      <c r="S19" s="3">
        <v>42273</v>
      </c>
      <c r="T19" s="3"/>
      <c r="U19" s="11">
        <f>IFERROR(VLOOKUP(A19,'Anc data'!$A$2:$H$117, 8,FALSE),"")</f>
        <v>31.271078899420701</v>
      </c>
      <c r="W19" s="15">
        <f t="shared" si="1"/>
        <v>3735.7841210321699</v>
      </c>
      <c r="X19" s="9">
        <f t="shared" si="2"/>
        <v>1</v>
      </c>
      <c r="Y19" s="9">
        <f>MAX(X19,Parameters!$B$8)</f>
        <v>1</v>
      </c>
      <c r="AA19" s="16" t="str">
        <f>IF(W19&lt;&gt;0,IF(Y19=1,IF(I19&lt;=Parameters!$C$2,W19,""),""),"")</f>
        <v/>
      </c>
      <c r="AB19" s="16" t="str">
        <f>IF(W19&lt;&gt;0,IF(Y19=1,IF(AND(I19&gt;Parameters!$B$3,I19&lt;=Parameters!$C$3),W19,""),""),"")</f>
        <v/>
      </c>
      <c r="AC19" s="16" t="str">
        <f>IF(W19&lt;&gt;0,IF(Y19=1,IF(AND(I19&gt;Parameters!$B$4,I19&lt;=Parameters!$C$4),W19,""),""),"")</f>
        <v/>
      </c>
      <c r="AD19" s="16">
        <f>IF(W19&lt;&gt;0,IF(Y19=1,IF(AND(I19&gt;Parameters!$B$5,I19&lt;=Parameters!$C$5),W19,""),""),"")</f>
        <v>3735.7841210321699</v>
      </c>
      <c r="AE19" s="16" t="str">
        <f>IF(W19&lt;&gt;0,IF(Y19=1,IF(I19&gt;Parameters!$B$6,W19,""),""),"")</f>
        <v/>
      </c>
    </row>
    <row r="20" spans="1:31" x14ac:dyDescent="0.2">
      <c r="A20" t="s">
        <v>57</v>
      </c>
      <c r="B20" t="s">
        <v>58</v>
      </c>
      <c r="C20" t="s">
        <v>59</v>
      </c>
      <c r="D20">
        <v>1</v>
      </c>
      <c r="E20" t="s">
        <v>60</v>
      </c>
      <c r="F20" t="s">
        <v>61</v>
      </c>
      <c r="G20">
        <v>100</v>
      </c>
      <c r="H20" t="s">
        <v>46</v>
      </c>
      <c r="I20">
        <f t="shared" si="0"/>
        <v>100</v>
      </c>
      <c r="J20">
        <v>150</v>
      </c>
      <c r="K20" t="s">
        <v>62</v>
      </c>
      <c r="L20">
        <v>39</v>
      </c>
      <c r="M20" t="s">
        <v>63</v>
      </c>
      <c r="N20">
        <v>100</v>
      </c>
      <c r="O20" t="s">
        <v>46</v>
      </c>
      <c r="P20" t="s">
        <v>64</v>
      </c>
      <c r="Q20" t="s">
        <v>42</v>
      </c>
      <c r="R20" t="s">
        <v>42</v>
      </c>
      <c r="S20" s="3">
        <v>42237</v>
      </c>
      <c r="T20" s="3"/>
      <c r="U20" s="11" t="str">
        <f>IFERROR(VLOOKUP(A20,'Anc data'!$A$2:$H$117, 8,FALSE),"")</f>
        <v/>
      </c>
      <c r="W20" s="15" t="str">
        <f t="shared" si="1"/>
        <v/>
      </c>
      <c r="X20" s="9">
        <f t="shared" si="2"/>
        <v>0</v>
      </c>
      <c r="Y20" s="9">
        <f>MAX(X20,Parameters!$B$8)</f>
        <v>1</v>
      </c>
      <c r="AA20" s="16" t="str">
        <f>IF(W20&lt;&gt;0,IF(Y20=1,IF(I20&lt;=Parameters!$C$2,W20,""),""),"")</f>
        <v/>
      </c>
      <c r="AB20" s="16" t="str">
        <f>IF(W20&lt;&gt;0,IF(Y20=1,IF(AND(I20&gt;Parameters!$B$3,I20&lt;=Parameters!$C$3),W20,""),""),"")</f>
        <v/>
      </c>
      <c r="AC20" s="16" t="str">
        <f>IF(W20&lt;&gt;0,IF(Y20=1,IF(AND(I20&gt;Parameters!$B$4,I20&lt;=Parameters!$C$4),W20,""),""),"")</f>
        <v/>
      </c>
      <c r="AD20" s="16" t="str">
        <f>IF(W20&lt;&gt;0,IF(Y20=1,IF(AND(I20&gt;Parameters!$B$5,I20&lt;=Parameters!$C$5),W20,""),""),"")</f>
        <v/>
      </c>
      <c r="AE20" s="16" t="str">
        <f>IF(W20&lt;&gt;0,IF(Y20=1,IF(I20&gt;Parameters!$B$6,W20,""),""),"")</f>
        <v/>
      </c>
    </row>
    <row r="21" spans="1:31" x14ac:dyDescent="0.2">
      <c r="A21" t="s">
        <v>57</v>
      </c>
      <c r="B21" t="s">
        <v>58</v>
      </c>
      <c r="C21" t="s">
        <v>59</v>
      </c>
      <c r="D21">
        <v>2</v>
      </c>
      <c r="E21" t="s">
        <v>65</v>
      </c>
      <c r="F21" t="s">
        <v>61</v>
      </c>
      <c r="G21">
        <v>0.5</v>
      </c>
      <c r="H21" t="s">
        <v>46</v>
      </c>
      <c r="I21">
        <f t="shared" si="0"/>
        <v>0.5</v>
      </c>
      <c r="J21">
        <v>2</v>
      </c>
      <c r="K21" t="s">
        <v>62</v>
      </c>
      <c r="L21">
        <v>15</v>
      </c>
      <c r="M21" t="s">
        <v>63</v>
      </c>
      <c r="N21">
        <v>0.5</v>
      </c>
      <c r="O21" t="s">
        <v>46</v>
      </c>
      <c r="P21" t="s">
        <v>64</v>
      </c>
      <c r="Q21" t="s">
        <v>42</v>
      </c>
      <c r="R21" t="s">
        <v>42</v>
      </c>
      <c r="S21" s="3">
        <v>42237</v>
      </c>
      <c r="T21" s="3"/>
      <c r="U21" s="11" t="str">
        <f>IFERROR(VLOOKUP(A21,'Anc data'!$A$2:$H$117, 8,FALSE),"")</f>
        <v/>
      </c>
      <c r="W21" s="15" t="str">
        <f t="shared" si="1"/>
        <v/>
      </c>
      <c r="X21" s="9">
        <f t="shared" si="2"/>
        <v>0</v>
      </c>
      <c r="Y21" s="9">
        <f>MAX(X21,Parameters!$B$8)</f>
        <v>1</v>
      </c>
      <c r="AA21" s="16" t="str">
        <f>IF(W21&lt;&gt;0,IF(Y21=1,IF(I21&lt;=Parameters!$C$2,W21,""),""),"")</f>
        <v/>
      </c>
      <c r="AB21" s="16" t="str">
        <f>IF(W21&lt;&gt;0,IF(Y21=1,IF(AND(I21&gt;Parameters!$B$3,I21&lt;=Parameters!$C$3),W21,""),""),"")</f>
        <v/>
      </c>
      <c r="AC21" s="16" t="str">
        <f>IF(W21&lt;&gt;0,IF(Y21=1,IF(AND(I21&gt;Parameters!$B$4,I21&lt;=Parameters!$C$4),W21,""),""),"")</f>
        <v/>
      </c>
      <c r="AD21" s="16" t="str">
        <f>IF(W21&lt;&gt;0,IF(Y21=1,IF(AND(I21&gt;Parameters!$B$5,I21&lt;=Parameters!$C$5),W21,""),""),"")</f>
        <v/>
      </c>
      <c r="AE21" s="16" t="str">
        <f>IF(W21&lt;&gt;0,IF(Y21=1,IF(I21&gt;Parameters!$B$6,W21,""),""),"")</f>
        <v/>
      </c>
    </row>
    <row r="22" spans="1:31" x14ac:dyDescent="0.2">
      <c r="A22" t="s">
        <v>66</v>
      </c>
      <c r="B22" t="s">
        <v>67</v>
      </c>
      <c r="C22" t="s">
        <v>68</v>
      </c>
      <c r="D22">
        <v>1</v>
      </c>
      <c r="E22" t="s">
        <v>69</v>
      </c>
      <c r="F22" t="s">
        <v>51</v>
      </c>
      <c r="G22">
        <v>256</v>
      </c>
      <c r="H22" t="s">
        <v>38</v>
      </c>
      <c r="I22">
        <f t="shared" si="0"/>
        <v>0.25600000000000001</v>
      </c>
      <c r="J22" t="s">
        <v>39</v>
      </c>
      <c r="L22" s="2">
        <v>4896</v>
      </c>
      <c r="M22" t="s">
        <v>70</v>
      </c>
      <c r="N22">
        <v>128</v>
      </c>
      <c r="O22" t="s">
        <v>38</v>
      </c>
      <c r="P22" t="s">
        <v>42</v>
      </c>
      <c r="Q22" t="s">
        <v>42</v>
      </c>
      <c r="R22" t="s">
        <v>42</v>
      </c>
      <c r="S22" s="3">
        <v>42237</v>
      </c>
      <c r="T22" s="3"/>
      <c r="U22" s="11">
        <f>IFERROR(VLOOKUP(A22,'Anc data'!$A$2:$H$117, 8,FALSE),"")</f>
        <v>73.768013041486896</v>
      </c>
      <c r="W22" s="15">
        <f t="shared" si="1"/>
        <v>66.370230105648972</v>
      </c>
      <c r="X22" s="9">
        <f t="shared" si="2"/>
        <v>1</v>
      </c>
      <c r="Y22" s="9">
        <f>MAX(X22,Parameters!$B$8)</f>
        <v>1</v>
      </c>
      <c r="AA22" s="16">
        <f>IF(W22&lt;&gt;0,IF(Y22=1,IF(I22&lt;=Parameters!$C$2,W22,""),""),"")</f>
        <v>66.370230105648972</v>
      </c>
      <c r="AB22" s="16" t="str">
        <f>IF(W22&lt;&gt;0,IF(Y22=1,IF(AND(I22&gt;Parameters!$B$3,I22&lt;=Parameters!$C$3),W22,""),""),"")</f>
        <v/>
      </c>
      <c r="AC22" s="16" t="str">
        <f>IF(W22&lt;&gt;0,IF(Y22=1,IF(AND(I22&gt;Parameters!$B$4,I22&lt;=Parameters!$C$4),W22,""),""),"")</f>
        <v/>
      </c>
      <c r="AD22" s="16" t="str">
        <f>IF(W22&lt;&gt;0,IF(Y22=1,IF(AND(I22&gt;Parameters!$B$5,I22&lt;=Parameters!$C$5),W22,""),""),"")</f>
        <v/>
      </c>
      <c r="AE22" s="16" t="str">
        <f>IF(W22&lt;&gt;0,IF(Y22=1,IF(I22&gt;Parameters!$B$6,W22,""),""),"")</f>
        <v/>
      </c>
    </row>
    <row r="23" spans="1:31" x14ac:dyDescent="0.2">
      <c r="A23" t="s">
        <v>66</v>
      </c>
      <c r="B23" t="s">
        <v>67</v>
      </c>
      <c r="C23" t="s">
        <v>68</v>
      </c>
      <c r="D23">
        <v>2</v>
      </c>
      <c r="E23" t="s">
        <v>69</v>
      </c>
      <c r="F23" t="s">
        <v>51</v>
      </c>
      <c r="G23">
        <v>1</v>
      </c>
      <c r="H23" t="s">
        <v>46</v>
      </c>
      <c r="I23">
        <f t="shared" si="0"/>
        <v>1</v>
      </c>
      <c r="J23" t="s">
        <v>39</v>
      </c>
      <c r="L23" s="2">
        <v>12240</v>
      </c>
      <c r="M23" t="s">
        <v>70</v>
      </c>
      <c r="N23">
        <v>256</v>
      </c>
      <c r="O23" t="s">
        <v>38</v>
      </c>
      <c r="P23" t="s">
        <v>42</v>
      </c>
      <c r="Q23" t="s">
        <v>42</v>
      </c>
      <c r="R23" t="s">
        <v>42</v>
      </c>
      <c r="S23" s="3">
        <v>42237</v>
      </c>
      <c r="T23" s="3"/>
      <c r="U23" s="11">
        <f>IFERROR(VLOOKUP(A23,'Anc data'!$A$2:$H$117, 8,FALSE),"")</f>
        <v>73.768013041486896</v>
      </c>
      <c r="W23" s="15">
        <f t="shared" si="1"/>
        <v>165.92557526412244</v>
      </c>
      <c r="X23" s="9">
        <f t="shared" si="2"/>
        <v>1</v>
      </c>
      <c r="Y23" s="9">
        <f>MAX(X23,Parameters!$B$8)</f>
        <v>1</v>
      </c>
      <c r="AA23" s="16">
        <f>IF(W23&lt;&gt;0,IF(Y23=1,IF(I23&lt;=Parameters!$C$2,W23,""),""),"")</f>
        <v>165.92557526412244</v>
      </c>
      <c r="AB23" s="16" t="str">
        <f>IF(W23&lt;&gt;0,IF(Y23=1,IF(AND(I23&gt;Parameters!$B$3,I23&lt;=Parameters!$C$3),W23,""),""),"")</f>
        <v/>
      </c>
      <c r="AC23" s="16" t="str">
        <f>IF(W23&lt;&gt;0,IF(Y23=1,IF(AND(I23&gt;Parameters!$B$4,I23&lt;=Parameters!$C$4),W23,""),""),"")</f>
        <v/>
      </c>
      <c r="AD23" s="16" t="str">
        <f>IF(W23&lt;&gt;0,IF(Y23=1,IF(AND(I23&gt;Parameters!$B$5,I23&lt;=Parameters!$C$5),W23,""),""),"")</f>
        <v/>
      </c>
      <c r="AE23" s="16" t="str">
        <f>IF(W23&lt;&gt;0,IF(Y23=1,IF(I23&gt;Parameters!$B$6,W23,""),""),"")</f>
        <v/>
      </c>
    </row>
    <row r="24" spans="1:31" x14ac:dyDescent="0.2">
      <c r="A24" t="s">
        <v>66</v>
      </c>
      <c r="B24" t="s">
        <v>67</v>
      </c>
      <c r="C24" t="s">
        <v>68</v>
      </c>
      <c r="D24">
        <v>3</v>
      </c>
      <c r="E24" t="s">
        <v>69</v>
      </c>
      <c r="F24" t="s">
        <v>51</v>
      </c>
      <c r="G24">
        <v>2</v>
      </c>
      <c r="H24" t="s">
        <v>46</v>
      </c>
      <c r="I24">
        <f t="shared" si="0"/>
        <v>2</v>
      </c>
      <c r="J24" t="s">
        <v>39</v>
      </c>
      <c r="L24" s="2">
        <v>19800</v>
      </c>
      <c r="M24" t="s">
        <v>70</v>
      </c>
      <c r="N24">
        <v>512</v>
      </c>
      <c r="O24" t="s">
        <v>38</v>
      </c>
      <c r="P24" t="s">
        <v>42</v>
      </c>
      <c r="Q24" t="s">
        <v>42</v>
      </c>
      <c r="R24" t="s">
        <v>42</v>
      </c>
      <c r="S24" s="3">
        <v>42237</v>
      </c>
      <c r="T24" s="3"/>
      <c r="U24" s="11">
        <f>IFERROR(VLOOKUP(A24,'Anc data'!$A$2:$H$117, 8,FALSE),"")</f>
        <v>73.768013041486896</v>
      </c>
      <c r="W24" s="15">
        <f t="shared" si="1"/>
        <v>268.40901880960985</v>
      </c>
      <c r="X24" s="9">
        <f t="shared" si="2"/>
        <v>1</v>
      </c>
      <c r="Y24" s="9">
        <f>MAX(X24,Parameters!$B$8)</f>
        <v>1</v>
      </c>
      <c r="AA24" s="16" t="str">
        <f>IF(W24&lt;&gt;0,IF(Y24=1,IF(I24&lt;=Parameters!$C$2,W24,""),""),"")</f>
        <v/>
      </c>
      <c r="AB24" s="16">
        <f>IF(W24&lt;&gt;0,IF(Y24=1,IF(AND(I24&gt;Parameters!$B$3,I24&lt;=Parameters!$C$3),W24,""),""),"")</f>
        <v>268.40901880960985</v>
      </c>
      <c r="AC24" s="16" t="str">
        <f>IF(W24&lt;&gt;0,IF(Y24=1,IF(AND(I24&gt;Parameters!$B$4,I24&lt;=Parameters!$C$4),W24,""),""),"")</f>
        <v/>
      </c>
      <c r="AD24" s="16" t="str">
        <f>IF(W24&lt;&gt;0,IF(Y24=1,IF(AND(I24&gt;Parameters!$B$5,I24&lt;=Parameters!$C$5),W24,""),""),"")</f>
        <v/>
      </c>
      <c r="AE24" s="16" t="str">
        <f>IF(W24&lt;&gt;0,IF(Y24=1,IF(I24&gt;Parameters!$B$6,W24,""),""),"")</f>
        <v/>
      </c>
    </row>
    <row r="25" spans="1:31" x14ac:dyDescent="0.2">
      <c r="A25" t="s">
        <v>66</v>
      </c>
      <c r="B25" t="s">
        <v>67</v>
      </c>
      <c r="C25" t="s">
        <v>71</v>
      </c>
      <c r="D25">
        <v>1</v>
      </c>
      <c r="E25" t="s">
        <v>72</v>
      </c>
      <c r="F25" t="s">
        <v>73</v>
      </c>
      <c r="G25">
        <v>256</v>
      </c>
      <c r="H25" t="s">
        <v>38</v>
      </c>
      <c r="I25">
        <f t="shared" si="0"/>
        <v>0.25600000000000001</v>
      </c>
      <c r="J25">
        <v>4</v>
      </c>
      <c r="K25" t="s">
        <v>62</v>
      </c>
      <c r="L25" s="2">
        <v>8000</v>
      </c>
      <c r="M25" t="s">
        <v>74</v>
      </c>
      <c r="N25">
        <v>128</v>
      </c>
      <c r="O25" t="s">
        <v>38</v>
      </c>
      <c r="P25" t="s">
        <v>42</v>
      </c>
      <c r="Q25" t="s">
        <v>42</v>
      </c>
      <c r="R25" t="s">
        <v>42</v>
      </c>
      <c r="S25" s="3">
        <v>42237</v>
      </c>
      <c r="T25" s="3"/>
      <c r="U25" s="11">
        <f>IFERROR(VLOOKUP(A25,'Anc data'!$A$2:$H$117, 8,FALSE),"")</f>
        <v>73.768013041486896</v>
      </c>
      <c r="W25" s="15">
        <f t="shared" si="1"/>
        <v>108.44808840792317</v>
      </c>
      <c r="X25" s="9">
        <f t="shared" si="2"/>
        <v>0</v>
      </c>
      <c r="Y25" s="9">
        <f>MAX(X25,Parameters!$B$8)</f>
        <v>1</v>
      </c>
      <c r="AA25" s="16">
        <f>IF(W25&lt;&gt;0,IF(Y25=1,IF(I25&lt;=Parameters!$C$2,W25,""),""),"")</f>
        <v>108.44808840792317</v>
      </c>
      <c r="AB25" s="16" t="str">
        <f>IF(W25&lt;&gt;0,IF(Y25=1,IF(AND(I25&gt;Parameters!$B$3,I25&lt;=Parameters!$C$3),W25,""),""),"")</f>
        <v/>
      </c>
      <c r="AC25" s="16" t="str">
        <f>IF(W25&lt;&gt;0,IF(Y25=1,IF(AND(I25&gt;Parameters!$B$4,I25&lt;=Parameters!$C$4),W25,""),""),"")</f>
        <v/>
      </c>
      <c r="AD25" s="16" t="str">
        <f>IF(W25&lt;&gt;0,IF(Y25=1,IF(AND(I25&gt;Parameters!$B$5,I25&lt;=Parameters!$C$5),W25,""),""),"")</f>
        <v/>
      </c>
      <c r="AE25" s="16" t="str">
        <f>IF(W25&lt;&gt;0,IF(Y25=1,IF(I25&gt;Parameters!$B$6,W25,""),""),"")</f>
        <v/>
      </c>
    </row>
    <row r="26" spans="1:31" x14ac:dyDescent="0.2">
      <c r="A26" t="s">
        <v>66</v>
      </c>
      <c r="B26" t="s">
        <v>67</v>
      </c>
      <c r="C26" t="s">
        <v>71</v>
      </c>
      <c r="D26">
        <v>2</v>
      </c>
      <c r="E26" t="s">
        <v>72</v>
      </c>
      <c r="F26" t="s">
        <v>73</v>
      </c>
      <c r="G26">
        <v>512</v>
      </c>
      <c r="H26" t="s">
        <v>38</v>
      </c>
      <c r="I26">
        <f t="shared" si="0"/>
        <v>0.51200000000000001</v>
      </c>
      <c r="J26">
        <v>8</v>
      </c>
      <c r="K26" t="s">
        <v>62</v>
      </c>
      <c r="L26" s="2">
        <v>12500</v>
      </c>
      <c r="M26" t="s">
        <v>74</v>
      </c>
      <c r="N26">
        <v>256</v>
      </c>
      <c r="O26" t="s">
        <v>38</v>
      </c>
      <c r="P26" t="s">
        <v>42</v>
      </c>
      <c r="Q26" t="s">
        <v>42</v>
      </c>
      <c r="R26" t="s">
        <v>42</v>
      </c>
      <c r="S26" s="3">
        <v>42237</v>
      </c>
      <c r="T26" s="3"/>
      <c r="U26" s="11">
        <f>IFERROR(VLOOKUP(A26,'Anc data'!$A$2:$H$117, 8,FALSE),"")</f>
        <v>73.768013041486896</v>
      </c>
      <c r="W26" s="15">
        <f t="shared" si="1"/>
        <v>169.45013813737995</v>
      </c>
      <c r="X26" s="9">
        <f t="shared" si="2"/>
        <v>0</v>
      </c>
      <c r="Y26" s="9">
        <f>MAX(X26,Parameters!$B$8)</f>
        <v>1</v>
      </c>
      <c r="AA26" s="16">
        <f>IF(W26&lt;&gt;0,IF(Y26=1,IF(I26&lt;=Parameters!$C$2,W26,""),""),"")</f>
        <v>169.45013813737995</v>
      </c>
      <c r="AB26" s="16" t="str">
        <f>IF(W26&lt;&gt;0,IF(Y26=1,IF(AND(I26&gt;Parameters!$B$3,I26&lt;=Parameters!$C$3),W26,""),""),"")</f>
        <v/>
      </c>
      <c r="AC26" s="16" t="str">
        <f>IF(W26&lt;&gt;0,IF(Y26=1,IF(AND(I26&gt;Parameters!$B$4,I26&lt;=Parameters!$C$4),W26,""),""),"")</f>
        <v/>
      </c>
      <c r="AD26" s="16" t="str">
        <f>IF(W26&lt;&gt;0,IF(Y26=1,IF(AND(I26&gt;Parameters!$B$5,I26&lt;=Parameters!$C$5),W26,""),""),"")</f>
        <v/>
      </c>
      <c r="AE26" s="16" t="str">
        <f>IF(W26&lt;&gt;0,IF(Y26=1,IF(I26&gt;Parameters!$B$6,W26,""),""),"")</f>
        <v/>
      </c>
    </row>
    <row r="27" spans="1:31" x14ac:dyDescent="0.2">
      <c r="A27" t="s">
        <v>66</v>
      </c>
      <c r="B27" t="s">
        <v>67</v>
      </c>
      <c r="C27" t="s">
        <v>71</v>
      </c>
      <c r="D27">
        <v>3</v>
      </c>
      <c r="E27" t="s">
        <v>72</v>
      </c>
      <c r="F27" t="s">
        <v>73</v>
      </c>
      <c r="G27">
        <v>1024</v>
      </c>
      <c r="H27" t="s">
        <v>38</v>
      </c>
      <c r="I27">
        <f t="shared" si="0"/>
        <v>1.024</v>
      </c>
      <c r="J27">
        <v>12</v>
      </c>
      <c r="K27" t="s">
        <v>62</v>
      </c>
      <c r="L27" s="2">
        <v>16500</v>
      </c>
      <c r="M27" t="s">
        <v>74</v>
      </c>
      <c r="N27">
        <v>256</v>
      </c>
      <c r="O27" t="s">
        <v>38</v>
      </c>
      <c r="P27" t="s">
        <v>42</v>
      </c>
      <c r="Q27" t="s">
        <v>42</v>
      </c>
      <c r="R27" t="s">
        <v>42</v>
      </c>
      <c r="S27" s="3">
        <v>42237</v>
      </c>
      <c r="T27" s="3"/>
      <c r="U27" s="11">
        <f>IFERROR(VLOOKUP(A27,'Anc data'!$A$2:$H$117, 8,FALSE),"")</f>
        <v>73.768013041486896</v>
      </c>
      <c r="W27" s="15">
        <f t="shared" si="1"/>
        <v>223.67418234134152</v>
      </c>
      <c r="X27" s="9">
        <f t="shared" si="2"/>
        <v>0</v>
      </c>
      <c r="Y27" s="9">
        <f>MAX(X27,Parameters!$B$8)</f>
        <v>1</v>
      </c>
      <c r="AA27" s="16" t="str">
        <f>IF(W27&lt;&gt;0,IF(Y27=1,IF(I27&lt;=Parameters!$C$2,W27,""),""),"")</f>
        <v/>
      </c>
      <c r="AB27" s="16">
        <f>IF(W27&lt;&gt;0,IF(Y27=1,IF(AND(I27&gt;Parameters!$B$3,I27&lt;=Parameters!$C$3),W27,""),""),"")</f>
        <v>223.67418234134152</v>
      </c>
      <c r="AC27" s="16" t="str">
        <f>IF(W27&lt;&gt;0,IF(Y27=1,IF(AND(I27&gt;Parameters!$B$4,I27&lt;=Parameters!$C$4),W27,""),""),"")</f>
        <v/>
      </c>
      <c r="AD27" s="16" t="str">
        <f>IF(W27&lt;&gt;0,IF(Y27=1,IF(AND(I27&gt;Parameters!$B$5,I27&lt;=Parameters!$C$5),W27,""),""),"")</f>
        <v/>
      </c>
      <c r="AE27" s="16" t="str">
        <f>IF(W27&lt;&gt;0,IF(Y27=1,IF(I27&gt;Parameters!$B$6,W27,""),""),"")</f>
        <v/>
      </c>
    </row>
    <row r="28" spans="1:31" x14ac:dyDescent="0.2">
      <c r="A28" t="s">
        <v>66</v>
      </c>
      <c r="B28" t="s">
        <v>67</v>
      </c>
      <c r="C28" t="s">
        <v>71</v>
      </c>
      <c r="D28">
        <v>4</v>
      </c>
      <c r="E28" t="s">
        <v>72</v>
      </c>
      <c r="F28" t="s">
        <v>73</v>
      </c>
      <c r="G28">
        <v>2048</v>
      </c>
      <c r="H28" t="s">
        <v>38</v>
      </c>
      <c r="I28">
        <f t="shared" si="0"/>
        <v>2.048</v>
      </c>
      <c r="J28">
        <v>24</v>
      </c>
      <c r="K28" t="s">
        <v>62</v>
      </c>
      <c r="L28" s="2">
        <v>20000</v>
      </c>
      <c r="M28" t="s">
        <v>74</v>
      </c>
      <c r="N28">
        <v>512</v>
      </c>
      <c r="O28" t="s">
        <v>38</v>
      </c>
      <c r="P28" t="s">
        <v>42</v>
      </c>
      <c r="Q28" t="s">
        <v>42</v>
      </c>
      <c r="R28" t="s">
        <v>42</v>
      </c>
      <c r="S28" s="3">
        <v>42237</v>
      </c>
      <c r="T28" s="3"/>
      <c r="U28" s="11">
        <f>IFERROR(VLOOKUP(A28,'Anc data'!$A$2:$H$117, 8,FALSE),"")</f>
        <v>73.768013041486896</v>
      </c>
      <c r="W28" s="15">
        <f t="shared" si="1"/>
        <v>271.1202210198079</v>
      </c>
      <c r="X28" s="9">
        <f t="shared" si="2"/>
        <v>0</v>
      </c>
      <c r="Y28" s="9">
        <f>MAX(X28,Parameters!$B$8)</f>
        <v>1</v>
      </c>
      <c r="AA28" s="16" t="str">
        <f>IF(W28&lt;&gt;0,IF(Y28=1,IF(I28&lt;=Parameters!$C$2,W28,""),""),"")</f>
        <v/>
      </c>
      <c r="AB28" s="16">
        <f>IF(W28&lt;&gt;0,IF(Y28=1,IF(AND(I28&gt;Parameters!$B$3,I28&lt;=Parameters!$C$3),W28,""),""),"")</f>
        <v>271.1202210198079</v>
      </c>
      <c r="AC28" s="16" t="str">
        <f>IF(W28&lt;&gt;0,IF(Y28=1,IF(AND(I28&gt;Parameters!$B$4,I28&lt;=Parameters!$C$4),W28,""),""),"")</f>
        <v/>
      </c>
      <c r="AD28" s="16" t="str">
        <f>IF(W28&lt;&gt;0,IF(Y28=1,IF(AND(I28&gt;Parameters!$B$5,I28&lt;=Parameters!$C$5),W28,""),""),"")</f>
        <v/>
      </c>
      <c r="AE28" s="16" t="str">
        <f>IF(W28&lt;&gt;0,IF(Y28=1,IF(I28&gt;Parameters!$B$6,W28,""),""),"")</f>
        <v/>
      </c>
    </row>
    <row r="29" spans="1:31" x14ac:dyDescent="0.2">
      <c r="A29" t="s">
        <v>75</v>
      </c>
      <c r="B29" t="s">
        <v>76</v>
      </c>
      <c r="C29" t="s">
        <v>77</v>
      </c>
      <c r="D29">
        <v>1</v>
      </c>
      <c r="E29" t="s">
        <v>78</v>
      </c>
      <c r="F29" t="s">
        <v>79</v>
      </c>
      <c r="G29">
        <v>3</v>
      </c>
      <c r="H29" t="s">
        <v>46</v>
      </c>
      <c r="I29">
        <f t="shared" si="0"/>
        <v>3</v>
      </c>
      <c r="J29" t="s">
        <v>39</v>
      </c>
      <c r="L29">
        <v>275</v>
      </c>
      <c r="M29" t="s">
        <v>80</v>
      </c>
      <c r="N29">
        <v>512</v>
      </c>
      <c r="O29" t="s">
        <v>38</v>
      </c>
      <c r="P29" t="s">
        <v>42</v>
      </c>
      <c r="Q29" t="s">
        <v>42</v>
      </c>
      <c r="R29" t="s">
        <v>42</v>
      </c>
      <c r="S29" s="3">
        <v>42237</v>
      </c>
      <c r="T29" s="3"/>
      <c r="U29" s="11">
        <f>IFERROR(VLOOKUP(A29,'Anc data'!$A$2:$H$117, 8,FALSE),"")</f>
        <v>0</v>
      </c>
      <c r="W29" s="15" t="str">
        <f t="shared" si="1"/>
        <v/>
      </c>
      <c r="X29" s="9">
        <f t="shared" si="2"/>
        <v>1</v>
      </c>
      <c r="Y29" s="9">
        <f>MAX(X29,Parameters!$B$8)</f>
        <v>1</v>
      </c>
      <c r="AA29" s="16" t="str">
        <f>IF(W29&lt;&gt;0,IF(Y29=1,IF(I29&lt;=Parameters!$C$2,W29,""),""),"")</f>
        <v/>
      </c>
      <c r="AB29" s="16" t="str">
        <f>IF(W29&lt;&gt;0,IF(Y29=1,IF(AND(I29&gt;Parameters!$B$3,I29&lt;=Parameters!$C$3),W29,""),""),"")</f>
        <v/>
      </c>
      <c r="AC29" s="16" t="str">
        <f>IF(W29&lt;&gt;0,IF(Y29=1,IF(AND(I29&gt;Parameters!$B$4,I29&lt;=Parameters!$C$4),W29,""),""),"")</f>
        <v/>
      </c>
      <c r="AD29" s="16" t="str">
        <f>IF(W29&lt;&gt;0,IF(Y29=1,IF(AND(I29&gt;Parameters!$B$5,I29&lt;=Parameters!$C$5),W29,""),""),"")</f>
        <v/>
      </c>
      <c r="AE29" s="16" t="str">
        <f>IF(W29&lt;&gt;0,IF(Y29=1,IF(I29&gt;Parameters!$B$6,W29,""),""),"")</f>
        <v/>
      </c>
    </row>
    <row r="30" spans="1:31" x14ac:dyDescent="0.2">
      <c r="A30" t="s">
        <v>75</v>
      </c>
      <c r="B30" t="s">
        <v>76</v>
      </c>
      <c r="C30" t="s">
        <v>77</v>
      </c>
      <c r="D30">
        <v>2</v>
      </c>
      <c r="E30" t="s">
        <v>81</v>
      </c>
      <c r="F30" t="s">
        <v>79</v>
      </c>
      <c r="G30">
        <v>6</v>
      </c>
      <c r="H30" t="s">
        <v>46</v>
      </c>
      <c r="I30">
        <f t="shared" si="0"/>
        <v>6</v>
      </c>
      <c r="J30" t="s">
        <v>39</v>
      </c>
      <c r="L30">
        <v>314</v>
      </c>
      <c r="M30" t="s">
        <v>80</v>
      </c>
      <c r="N30">
        <v>768</v>
      </c>
      <c r="O30" t="s">
        <v>38</v>
      </c>
      <c r="P30" t="s">
        <v>42</v>
      </c>
      <c r="Q30" t="s">
        <v>42</v>
      </c>
      <c r="R30" t="s">
        <v>42</v>
      </c>
      <c r="S30" s="3">
        <v>42237</v>
      </c>
      <c r="T30" s="3"/>
      <c r="U30" s="11">
        <f>IFERROR(VLOOKUP(A30,'Anc data'!$A$2:$H$117, 8,FALSE),"")</f>
        <v>0</v>
      </c>
      <c r="W30" s="15" t="str">
        <f t="shared" si="1"/>
        <v/>
      </c>
      <c r="X30" s="9">
        <f t="shared" si="2"/>
        <v>1</v>
      </c>
      <c r="Y30" s="9">
        <f>MAX(X30,Parameters!$B$8)</f>
        <v>1</v>
      </c>
      <c r="AA30" s="16" t="str">
        <f>IF(W30&lt;&gt;0,IF(Y30=1,IF(I30&lt;=Parameters!$C$2,W30,""),""),"")</f>
        <v/>
      </c>
      <c r="AB30" s="16" t="str">
        <f>IF(W30&lt;&gt;0,IF(Y30=1,IF(AND(I30&gt;Parameters!$B$3,I30&lt;=Parameters!$C$3),W30,""),""),"")</f>
        <v/>
      </c>
      <c r="AC30" s="16" t="str">
        <f>IF(W30&lt;&gt;0,IF(Y30=1,IF(AND(I30&gt;Parameters!$B$4,I30&lt;=Parameters!$C$4),W30,""),""),"")</f>
        <v/>
      </c>
      <c r="AD30" s="16" t="str">
        <f>IF(W30&lt;&gt;0,IF(Y30=1,IF(AND(I30&gt;Parameters!$B$5,I30&lt;=Parameters!$C$5),W30,""),""),"")</f>
        <v/>
      </c>
      <c r="AE30" s="16" t="str">
        <f>IF(W30&lt;&gt;0,IF(Y30=1,IF(I30&gt;Parameters!$B$6,W30,""),""),"")</f>
        <v/>
      </c>
    </row>
    <row r="31" spans="1:31" x14ac:dyDescent="0.2">
      <c r="A31" t="s">
        <v>75</v>
      </c>
      <c r="B31" t="s">
        <v>76</v>
      </c>
      <c r="C31" t="s">
        <v>77</v>
      </c>
      <c r="D31">
        <v>3</v>
      </c>
      <c r="E31" t="s">
        <v>82</v>
      </c>
      <c r="F31" t="s">
        <v>79</v>
      </c>
      <c r="G31">
        <v>12</v>
      </c>
      <c r="H31" t="s">
        <v>46</v>
      </c>
      <c r="I31">
        <f t="shared" si="0"/>
        <v>12</v>
      </c>
      <c r="J31" t="s">
        <v>39</v>
      </c>
      <c r="L31">
        <v>348</v>
      </c>
      <c r="M31" t="s">
        <v>80</v>
      </c>
      <c r="N31">
        <v>1.5</v>
      </c>
      <c r="O31" t="s">
        <v>46</v>
      </c>
      <c r="P31" t="s">
        <v>42</v>
      </c>
      <c r="Q31" t="s">
        <v>42</v>
      </c>
      <c r="R31" t="s">
        <v>42</v>
      </c>
      <c r="S31" s="3">
        <v>42237</v>
      </c>
      <c r="T31" s="3"/>
      <c r="U31" s="11">
        <f>IFERROR(VLOOKUP(A31,'Anc data'!$A$2:$H$117, 8,FALSE),"")</f>
        <v>0</v>
      </c>
      <c r="W31" s="15" t="str">
        <f t="shared" si="1"/>
        <v/>
      </c>
      <c r="X31" s="9">
        <f t="shared" si="2"/>
        <v>1</v>
      </c>
      <c r="Y31" s="9">
        <f>MAX(X31,Parameters!$B$8)</f>
        <v>1</v>
      </c>
      <c r="AA31" s="16" t="str">
        <f>IF(W31&lt;&gt;0,IF(Y31=1,IF(I31&lt;=Parameters!$C$2,W31,""),""),"")</f>
        <v/>
      </c>
      <c r="AB31" s="16" t="str">
        <f>IF(W31&lt;&gt;0,IF(Y31=1,IF(AND(I31&gt;Parameters!$B$3,I31&lt;=Parameters!$C$3),W31,""),""),"")</f>
        <v/>
      </c>
      <c r="AC31" s="16" t="str">
        <f>IF(W31&lt;&gt;0,IF(Y31=1,IF(AND(I31&gt;Parameters!$B$4,I31&lt;=Parameters!$C$4),W31,""),""),"")</f>
        <v/>
      </c>
      <c r="AD31" s="16" t="str">
        <f>IF(W31&lt;&gt;0,IF(Y31=1,IF(AND(I31&gt;Parameters!$B$5,I31&lt;=Parameters!$C$5),W31,""),""),"")</f>
        <v/>
      </c>
      <c r="AE31" s="16" t="str">
        <f>IF(W31&lt;&gt;0,IF(Y31=1,IF(I31&gt;Parameters!$B$6,W31,""),""),"")</f>
        <v/>
      </c>
    </row>
    <row r="32" spans="1:31" x14ac:dyDescent="0.2">
      <c r="A32" t="s">
        <v>75</v>
      </c>
      <c r="B32" t="s">
        <v>76</v>
      </c>
      <c r="C32" t="s">
        <v>77</v>
      </c>
      <c r="D32">
        <v>4</v>
      </c>
      <c r="E32" t="s">
        <v>83</v>
      </c>
      <c r="F32" t="s">
        <v>79</v>
      </c>
      <c r="G32">
        <v>50</v>
      </c>
      <c r="H32" t="s">
        <v>46</v>
      </c>
      <c r="I32">
        <f t="shared" si="0"/>
        <v>50</v>
      </c>
      <c r="J32" t="s">
        <v>39</v>
      </c>
      <c r="L32">
        <v>760</v>
      </c>
      <c r="M32" t="s">
        <v>80</v>
      </c>
      <c r="N32">
        <v>6</v>
      </c>
      <c r="O32" t="s">
        <v>46</v>
      </c>
      <c r="P32" t="s">
        <v>42</v>
      </c>
      <c r="Q32" t="s">
        <v>42</v>
      </c>
      <c r="R32" t="s">
        <v>42</v>
      </c>
      <c r="S32" s="3">
        <v>42237</v>
      </c>
      <c r="T32" s="3"/>
      <c r="U32" s="11">
        <f>IFERROR(VLOOKUP(A32,'Anc data'!$A$2:$H$117, 8,FALSE),"")</f>
        <v>0</v>
      </c>
      <c r="W32" s="15" t="str">
        <f t="shared" si="1"/>
        <v/>
      </c>
      <c r="X32" s="9">
        <f t="shared" si="2"/>
        <v>1</v>
      </c>
      <c r="Y32" s="9">
        <f>MAX(X32,Parameters!$B$8)</f>
        <v>1</v>
      </c>
      <c r="AA32" s="16" t="str">
        <f>IF(W32&lt;&gt;0,IF(Y32=1,IF(I32&lt;=Parameters!$C$2,W32,""),""),"")</f>
        <v/>
      </c>
      <c r="AB32" s="16" t="str">
        <f>IF(W32&lt;&gt;0,IF(Y32=1,IF(AND(I32&gt;Parameters!$B$3,I32&lt;=Parameters!$C$3),W32,""),""),"")</f>
        <v/>
      </c>
      <c r="AC32" s="16" t="str">
        <f>IF(W32&lt;&gt;0,IF(Y32=1,IF(AND(I32&gt;Parameters!$B$4,I32&lt;=Parameters!$C$4),W32,""),""),"")</f>
        <v/>
      </c>
      <c r="AD32" s="16" t="str">
        <f>IF(W32&lt;&gt;0,IF(Y32=1,IF(AND(I32&gt;Parameters!$B$5,I32&lt;=Parameters!$C$5),W32,""),""),"")</f>
        <v/>
      </c>
      <c r="AE32" s="16" t="str">
        <f>IF(W32&lt;&gt;0,IF(Y32=1,IF(I32&gt;Parameters!$B$6,W32,""),""),"")</f>
        <v/>
      </c>
    </row>
    <row r="33" spans="1:31" x14ac:dyDescent="0.2">
      <c r="A33" t="s">
        <v>75</v>
      </c>
      <c r="B33" t="s">
        <v>76</v>
      </c>
      <c r="C33" t="s">
        <v>84</v>
      </c>
      <c r="D33">
        <v>1</v>
      </c>
      <c r="E33" t="s">
        <v>85</v>
      </c>
      <c r="F33" t="s">
        <v>51</v>
      </c>
      <c r="G33">
        <v>15</v>
      </c>
      <c r="H33" t="s">
        <v>46</v>
      </c>
      <c r="I33">
        <f t="shared" si="0"/>
        <v>15</v>
      </c>
      <c r="J33" t="s">
        <v>39</v>
      </c>
      <c r="L33">
        <v>425</v>
      </c>
      <c r="M33" t="s">
        <v>80</v>
      </c>
      <c r="N33">
        <v>1</v>
      </c>
      <c r="O33" t="s">
        <v>46</v>
      </c>
      <c r="P33" t="s">
        <v>42</v>
      </c>
      <c r="Q33" t="s">
        <v>42</v>
      </c>
      <c r="R33" t="s">
        <v>64</v>
      </c>
      <c r="S33" s="3">
        <v>42241</v>
      </c>
      <c r="T33" s="3"/>
      <c r="U33" s="11">
        <f>IFERROR(VLOOKUP(A33,'Anc data'!$A$2:$H$117, 8,FALSE),"")</f>
        <v>0</v>
      </c>
      <c r="W33" s="15" t="str">
        <f t="shared" si="1"/>
        <v/>
      </c>
      <c r="X33" s="9">
        <f t="shared" si="2"/>
        <v>1</v>
      </c>
      <c r="Y33" s="9">
        <f>MAX(X33,Parameters!$B$8)</f>
        <v>1</v>
      </c>
      <c r="AA33" s="16" t="str">
        <f>IF(W33&lt;&gt;0,IF(Y33=1,IF(I33&lt;=Parameters!$C$2,W33,""),""),"")</f>
        <v/>
      </c>
      <c r="AB33" s="16" t="str">
        <f>IF(W33&lt;&gt;0,IF(Y33=1,IF(AND(I33&gt;Parameters!$B$3,I33&lt;=Parameters!$C$3),W33,""),""),"")</f>
        <v/>
      </c>
      <c r="AC33" s="16" t="str">
        <f>IF(W33&lt;&gt;0,IF(Y33=1,IF(AND(I33&gt;Parameters!$B$4,I33&lt;=Parameters!$C$4),W33,""),""),"")</f>
        <v/>
      </c>
      <c r="AD33" s="16" t="str">
        <f>IF(W33&lt;&gt;0,IF(Y33=1,IF(AND(I33&gt;Parameters!$B$5,I33&lt;=Parameters!$C$5),W33,""),""),"")</f>
        <v/>
      </c>
      <c r="AE33" s="16" t="str">
        <f>IF(W33&lt;&gt;0,IF(Y33=1,IF(I33&gt;Parameters!$B$6,W33,""),""),"")</f>
        <v/>
      </c>
    </row>
    <row r="34" spans="1:31" x14ac:dyDescent="0.2">
      <c r="A34" t="s">
        <v>75</v>
      </c>
      <c r="B34" t="s">
        <v>76</v>
      </c>
      <c r="C34" t="s">
        <v>84</v>
      </c>
      <c r="D34">
        <v>2</v>
      </c>
      <c r="E34" t="s">
        <v>86</v>
      </c>
      <c r="F34" t="s">
        <v>51</v>
      </c>
      <c r="G34">
        <v>10</v>
      </c>
      <c r="H34" t="s">
        <v>46</v>
      </c>
      <c r="I34">
        <f t="shared" si="0"/>
        <v>10</v>
      </c>
      <c r="J34" t="s">
        <v>39</v>
      </c>
      <c r="L34">
        <v>385</v>
      </c>
      <c r="M34" t="s">
        <v>80</v>
      </c>
      <c r="N34">
        <v>1</v>
      </c>
      <c r="O34" t="s">
        <v>46</v>
      </c>
      <c r="P34" t="s">
        <v>42</v>
      </c>
      <c r="Q34" t="s">
        <v>42</v>
      </c>
      <c r="R34" t="s">
        <v>64</v>
      </c>
      <c r="S34" s="3">
        <v>42241</v>
      </c>
      <c r="T34" s="3"/>
      <c r="U34" s="11">
        <f>IFERROR(VLOOKUP(A34,'Anc data'!$A$2:$H$117, 8,FALSE),"")</f>
        <v>0</v>
      </c>
      <c r="W34" s="15" t="str">
        <f t="shared" si="1"/>
        <v/>
      </c>
      <c r="X34" s="9">
        <f t="shared" si="2"/>
        <v>1</v>
      </c>
      <c r="Y34" s="9">
        <f>MAX(X34,Parameters!$B$8)</f>
        <v>1</v>
      </c>
      <c r="AA34" s="16" t="str">
        <f>IF(W34&lt;&gt;0,IF(Y34=1,IF(I34&lt;=Parameters!$C$2,W34,""),""),"")</f>
        <v/>
      </c>
      <c r="AB34" s="16" t="str">
        <f>IF(W34&lt;&gt;0,IF(Y34=1,IF(AND(I34&gt;Parameters!$B$3,I34&lt;=Parameters!$C$3),W34,""),""),"")</f>
        <v/>
      </c>
      <c r="AC34" s="16" t="str">
        <f>IF(W34&lt;&gt;0,IF(Y34=1,IF(AND(I34&gt;Parameters!$B$4,I34&lt;=Parameters!$C$4),W34,""),""),"")</f>
        <v/>
      </c>
      <c r="AD34" s="16" t="str">
        <f>IF(W34&lt;&gt;0,IF(Y34=1,IF(AND(I34&gt;Parameters!$B$5,I34&lt;=Parameters!$C$5),W34,""),""),"")</f>
        <v/>
      </c>
      <c r="AE34" s="16" t="str">
        <f>IF(W34&lt;&gt;0,IF(Y34=1,IF(I34&gt;Parameters!$B$6,W34,""),""),"")</f>
        <v/>
      </c>
    </row>
    <row r="35" spans="1:31" x14ac:dyDescent="0.2">
      <c r="A35" t="s">
        <v>75</v>
      </c>
      <c r="B35" t="s">
        <v>76</v>
      </c>
      <c r="C35" t="s">
        <v>84</v>
      </c>
      <c r="D35">
        <v>3</v>
      </c>
      <c r="E35" t="s">
        <v>87</v>
      </c>
      <c r="F35" t="s">
        <v>51</v>
      </c>
      <c r="G35">
        <v>6</v>
      </c>
      <c r="H35" t="s">
        <v>46</v>
      </c>
      <c r="I35">
        <f t="shared" si="0"/>
        <v>6</v>
      </c>
      <c r="J35" t="s">
        <v>39</v>
      </c>
      <c r="L35">
        <v>330</v>
      </c>
      <c r="M35" t="s">
        <v>80</v>
      </c>
      <c r="N35">
        <v>1</v>
      </c>
      <c r="O35" t="s">
        <v>46</v>
      </c>
      <c r="P35" t="s">
        <v>42</v>
      </c>
      <c r="Q35" t="s">
        <v>42</v>
      </c>
      <c r="R35" t="s">
        <v>64</v>
      </c>
      <c r="S35" s="3">
        <v>42241</v>
      </c>
      <c r="T35" s="3"/>
      <c r="U35" s="11">
        <f>IFERROR(VLOOKUP(A35,'Anc data'!$A$2:$H$117, 8,FALSE),"")</f>
        <v>0</v>
      </c>
      <c r="W35" s="15" t="str">
        <f t="shared" si="1"/>
        <v/>
      </c>
      <c r="X35" s="9">
        <f t="shared" si="2"/>
        <v>1</v>
      </c>
      <c r="Y35" s="9">
        <f>MAX(X35,Parameters!$B$8)</f>
        <v>1</v>
      </c>
      <c r="AA35" s="16" t="str">
        <f>IF(W35&lt;&gt;0,IF(Y35=1,IF(I35&lt;=Parameters!$C$2,W35,""),""),"")</f>
        <v/>
      </c>
      <c r="AB35" s="16" t="str">
        <f>IF(W35&lt;&gt;0,IF(Y35=1,IF(AND(I35&gt;Parameters!$B$3,I35&lt;=Parameters!$C$3),W35,""),""),"")</f>
        <v/>
      </c>
      <c r="AC35" s="16" t="str">
        <f>IF(W35&lt;&gt;0,IF(Y35=1,IF(AND(I35&gt;Parameters!$B$4,I35&lt;=Parameters!$C$4),W35,""),""),"")</f>
        <v/>
      </c>
      <c r="AD35" s="16" t="str">
        <f>IF(W35&lt;&gt;0,IF(Y35=1,IF(AND(I35&gt;Parameters!$B$5,I35&lt;=Parameters!$C$5),W35,""),""),"")</f>
        <v/>
      </c>
      <c r="AE35" s="16" t="str">
        <f>IF(W35&lt;&gt;0,IF(Y35=1,IF(I35&gt;Parameters!$B$6,W35,""),""),"")</f>
        <v/>
      </c>
    </row>
    <row r="36" spans="1:31" x14ac:dyDescent="0.2">
      <c r="A36" t="s">
        <v>75</v>
      </c>
      <c r="B36" t="s">
        <v>76</v>
      </c>
      <c r="C36" t="s">
        <v>84</v>
      </c>
      <c r="D36">
        <v>4</v>
      </c>
      <c r="E36" t="s">
        <v>88</v>
      </c>
      <c r="F36" t="s">
        <v>51</v>
      </c>
      <c r="G36">
        <v>3</v>
      </c>
      <c r="H36" t="s">
        <v>46</v>
      </c>
      <c r="I36">
        <f t="shared" si="0"/>
        <v>3</v>
      </c>
      <c r="J36" t="s">
        <v>39</v>
      </c>
      <c r="L36">
        <v>220</v>
      </c>
      <c r="M36" t="s">
        <v>80</v>
      </c>
      <c r="N36">
        <v>512</v>
      </c>
      <c r="O36" t="s">
        <v>38</v>
      </c>
      <c r="P36" t="s">
        <v>42</v>
      </c>
      <c r="Q36" t="s">
        <v>42</v>
      </c>
      <c r="R36" t="s">
        <v>64</v>
      </c>
      <c r="S36" s="3">
        <v>42241</v>
      </c>
      <c r="T36" s="3"/>
      <c r="U36" s="11">
        <f>IFERROR(VLOOKUP(A36,'Anc data'!$A$2:$H$117, 8,FALSE),"")</f>
        <v>0</v>
      </c>
      <c r="W36" s="15" t="str">
        <f t="shared" si="1"/>
        <v/>
      </c>
      <c r="X36" s="9">
        <f t="shared" si="2"/>
        <v>1</v>
      </c>
      <c r="Y36" s="9">
        <f>MAX(X36,Parameters!$B$8)</f>
        <v>1</v>
      </c>
      <c r="AA36" s="16" t="str">
        <f>IF(W36&lt;&gt;0,IF(Y36=1,IF(I36&lt;=Parameters!$C$2,W36,""),""),"")</f>
        <v/>
      </c>
      <c r="AB36" s="16" t="str">
        <f>IF(W36&lt;&gt;0,IF(Y36=1,IF(AND(I36&gt;Parameters!$B$3,I36&lt;=Parameters!$C$3),W36,""),""),"")</f>
        <v/>
      </c>
      <c r="AC36" s="16" t="str">
        <f>IF(W36&lt;&gt;0,IF(Y36=1,IF(AND(I36&gt;Parameters!$B$4,I36&lt;=Parameters!$C$4),W36,""),""),"")</f>
        <v/>
      </c>
      <c r="AD36" s="16" t="str">
        <f>IF(W36&lt;&gt;0,IF(Y36=1,IF(AND(I36&gt;Parameters!$B$5,I36&lt;=Parameters!$C$5),W36,""),""),"")</f>
        <v/>
      </c>
      <c r="AE36" s="16" t="str">
        <f>IF(W36&lt;&gt;0,IF(Y36=1,IF(I36&gt;Parameters!$B$6,W36,""),""),"")</f>
        <v/>
      </c>
    </row>
    <row r="37" spans="1:31" x14ac:dyDescent="0.2">
      <c r="A37" t="s">
        <v>75</v>
      </c>
      <c r="B37" t="s">
        <v>76</v>
      </c>
      <c r="C37" t="s">
        <v>84</v>
      </c>
      <c r="D37">
        <v>5</v>
      </c>
      <c r="E37" t="s">
        <v>89</v>
      </c>
      <c r="F37" t="s">
        <v>51</v>
      </c>
      <c r="G37">
        <v>1</v>
      </c>
      <c r="H37" t="s">
        <v>46</v>
      </c>
      <c r="I37">
        <f t="shared" si="0"/>
        <v>1</v>
      </c>
      <c r="J37" t="s">
        <v>39</v>
      </c>
      <c r="L37">
        <v>206.67</v>
      </c>
      <c r="M37" t="s">
        <v>80</v>
      </c>
      <c r="N37">
        <v>512</v>
      </c>
      <c r="O37" t="s">
        <v>38</v>
      </c>
      <c r="P37" t="s">
        <v>42</v>
      </c>
      <c r="Q37" t="s">
        <v>42</v>
      </c>
      <c r="R37" t="s">
        <v>64</v>
      </c>
      <c r="S37" s="3">
        <v>42241</v>
      </c>
      <c r="T37" s="3"/>
      <c r="U37" s="11">
        <f>IFERROR(VLOOKUP(A37,'Anc data'!$A$2:$H$117, 8,FALSE),"")</f>
        <v>0</v>
      </c>
      <c r="W37" s="15" t="str">
        <f t="shared" si="1"/>
        <v/>
      </c>
      <c r="X37" s="9">
        <f t="shared" si="2"/>
        <v>1</v>
      </c>
      <c r="Y37" s="9">
        <f>MAX(X37,Parameters!$B$8)</f>
        <v>1</v>
      </c>
      <c r="AA37" s="16" t="str">
        <f>IF(W37&lt;&gt;0,IF(Y37=1,IF(I37&lt;=Parameters!$C$2,W37,""),""),"")</f>
        <v/>
      </c>
      <c r="AB37" s="16" t="str">
        <f>IF(W37&lt;&gt;0,IF(Y37=1,IF(AND(I37&gt;Parameters!$B$3,I37&lt;=Parameters!$C$3),W37,""),""),"")</f>
        <v/>
      </c>
      <c r="AC37" s="16" t="str">
        <f>IF(W37&lt;&gt;0,IF(Y37=1,IF(AND(I37&gt;Parameters!$B$4,I37&lt;=Parameters!$C$4),W37,""),""),"")</f>
        <v/>
      </c>
      <c r="AD37" s="16" t="str">
        <f>IF(W37&lt;&gt;0,IF(Y37=1,IF(AND(I37&gt;Parameters!$B$5,I37&lt;=Parameters!$C$5),W37,""),""),"")</f>
        <v/>
      </c>
      <c r="AE37" s="16" t="str">
        <f>IF(W37&lt;&gt;0,IF(Y37=1,IF(I37&gt;Parameters!$B$6,W37,""),""),"")</f>
        <v/>
      </c>
    </row>
    <row r="38" spans="1:31" x14ac:dyDescent="0.2">
      <c r="A38" t="s">
        <v>75</v>
      </c>
      <c r="B38" t="s">
        <v>76</v>
      </c>
      <c r="C38" t="s">
        <v>84</v>
      </c>
      <c r="D38">
        <v>6</v>
      </c>
      <c r="E38" t="s">
        <v>90</v>
      </c>
      <c r="F38" t="s">
        <v>61</v>
      </c>
      <c r="G38">
        <v>20</v>
      </c>
      <c r="H38" t="s">
        <v>46</v>
      </c>
      <c r="I38">
        <f t="shared" si="0"/>
        <v>20</v>
      </c>
      <c r="J38" t="s">
        <v>39</v>
      </c>
      <c r="L38">
        <v>525</v>
      </c>
      <c r="M38" t="s">
        <v>80</v>
      </c>
      <c r="N38">
        <v>7</v>
      </c>
      <c r="O38" t="s">
        <v>46</v>
      </c>
      <c r="P38" t="s">
        <v>64</v>
      </c>
      <c r="Q38" t="s">
        <v>42</v>
      </c>
      <c r="R38" t="s">
        <v>64</v>
      </c>
      <c r="S38" s="3">
        <v>42241</v>
      </c>
      <c r="T38" s="3"/>
      <c r="U38" s="11">
        <f>IFERROR(VLOOKUP(A38,'Anc data'!$A$2:$H$117, 8,FALSE),"")</f>
        <v>0</v>
      </c>
      <c r="W38" s="15" t="str">
        <f t="shared" si="1"/>
        <v/>
      </c>
      <c r="X38" s="9">
        <f t="shared" si="2"/>
        <v>1</v>
      </c>
      <c r="Y38" s="9">
        <f>MAX(X38,Parameters!$B$8)</f>
        <v>1</v>
      </c>
      <c r="AA38" s="16" t="str">
        <f>IF(W38&lt;&gt;0,IF(Y38=1,IF(I38&lt;=Parameters!$C$2,W38,""),""),"")</f>
        <v/>
      </c>
      <c r="AB38" s="16" t="str">
        <f>IF(W38&lt;&gt;0,IF(Y38=1,IF(AND(I38&gt;Parameters!$B$3,I38&lt;=Parameters!$C$3),W38,""),""),"")</f>
        <v/>
      </c>
      <c r="AC38" s="16" t="str">
        <f>IF(W38&lt;&gt;0,IF(Y38=1,IF(AND(I38&gt;Parameters!$B$4,I38&lt;=Parameters!$C$4),W38,""),""),"")</f>
        <v/>
      </c>
      <c r="AD38" s="16" t="str">
        <f>IF(W38&lt;&gt;0,IF(Y38=1,IF(AND(I38&gt;Parameters!$B$5,I38&lt;=Parameters!$C$5),W38,""),""),"")</f>
        <v/>
      </c>
      <c r="AE38" s="16" t="str">
        <f>IF(W38&lt;&gt;0,IF(Y38=1,IF(I38&gt;Parameters!$B$6,W38,""),""),"")</f>
        <v/>
      </c>
    </row>
    <row r="39" spans="1:31" x14ac:dyDescent="0.2">
      <c r="A39" t="s">
        <v>75</v>
      </c>
      <c r="B39" t="s">
        <v>76</v>
      </c>
      <c r="C39" t="s">
        <v>84</v>
      </c>
      <c r="D39">
        <v>7</v>
      </c>
      <c r="E39" t="s">
        <v>91</v>
      </c>
      <c r="F39" t="s">
        <v>61</v>
      </c>
      <c r="G39">
        <v>30</v>
      </c>
      <c r="H39" t="s">
        <v>46</v>
      </c>
      <c r="I39">
        <f t="shared" si="0"/>
        <v>30</v>
      </c>
      <c r="J39" t="s">
        <v>39</v>
      </c>
      <c r="L39">
        <v>565</v>
      </c>
      <c r="M39" t="s">
        <v>80</v>
      </c>
      <c r="N39">
        <v>10</v>
      </c>
      <c r="O39" t="s">
        <v>46</v>
      </c>
      <c r="P39" t="s">
        <v>64</v>
      </c>
      <c r="Q39" t="s">
        <v>42</v>
      </c>
      <c r="R39" t="s">
        <v>64</v>
      </c>
      <c r="S39" s="3">
        <v>42241</v>
      </c>
      <c r="T39" s="3"/>
      <c r="U39" s="11">
        <f>IFERROR(VLOOKUP(A39,'Anc data'!$A$2:$H$117, 8,FALSE),"")</f>
        <v>0</v>
      </c>
      <c r="W39" s="15" t="str">
        <f t="shared" si="1"/>
        <v/>
      </c>
      <c r="X39" s="9">
        <f t="shared" si="2"/>
        <v>1</v>
      </c>
      <c r="Y39" s="9">
        <f>MAX(X39,Parameters!$B$8)</f>
        <v>1</v>
      </c>
      <c r="AA39" s="16" t="str">
        <f>IF(W39&lt;&gt;0,IF(Y39=1,IF(I39&lt;=Parameters!$C$2,W39,""),""),"")</f>
        <v/>
      </c>
      <c r="AB39" s="16" t="str">
        <f>IF(W39&lt;&gt;0,IF(Y39=1,IF(AND(I39&gt;Parameters!$B$3,I39&lt;=Parameters!$C$3),W39,""),""),"")</f>
        <v/>
      </c>
      <c r="AC39" s="16" t="str">
        <f>IF(W39&lt;&gt;0,IF(Y39=1,IF(AND(I39&gt;Parameters!$B$4,I39&lt;=Parameters!$C$4),W39,""),""),"")</f>
        <v/>
      </c>
      <c r="AD39" s="16" t="str">
        <f>IF(W39&lt;&gt;0,IF(Y39=1,IF(AND(I39&gt;Parameters!$B$5,I39&lt;=Parameters!$C$5),W39,""),""),"")</f>
        <v/>
      </c>
      <c r="AE39" s="16" t="str">
        <f>IF(W39&lt;&gt;0,IF(Y39=1,IF(I39&gt;Parameters!$B$6,W39,""),""),"")</f>
        <v/>
      </c>
    </row>
    <row r="40" spans="1:31" x14ac:dyDescent="0.2">
      <c r="A40" t="s">
        <v>75</v>
      </c>
      <c r="B40" t="s">
        <v>76</v>
      </c>
      <c r="C40" t="s">
        <v>92</v>
      </c>
      <c r="D40">
        <v>1</v>
      </c>
      <c r="E40" t="s">
        <v>93</v>
      </c>
      <c r="F40" t="s">
        <v>94</v>
      </c>
      <c r="G40">
        <v>10</v>
      </c>
      <c r="H40" t="s">
        <v>46</v>
      </c>
      <c r="I40">
        <f t="shared" si="0"/>
        <v>10</v>
      </c>
      <c r="J40" t="s">
        <v>39</v>
      </c>
      <c r="L40">
        <v>340</v>
      </c>
      <c r="M40" t="s">
        <v>80</v>
      </c>
      <c r="N40">
        <v>1</v>
      </c>
      <c r="O40" t="s">
        <v>46</v>
      </c>
      <c r="P40" t="s">
        <v>42</v>
      </c>
      <c r="Q40" t="s">
        <v>42</v>
      </c>
      <c r="R40" t="s">
        <v>64</v>
      </c>
      <c r="S40" s="3">
        <v>42238</v>
      </c>
      <c r="T40" s="3"/>
      <c r="U40" s="11">
        <f>IFERROR(VLOOKUP(A40,'Anc data'!$A$2:$H$117, 8,FALSE),"")</f>
        <v>0</v>
      </c>
      <c r="W40" s="15" t="str">
        <f t="shared" si="1"/>
        <v/>
      </c>
      <c r="X40" s="9">
        <f t="shared" si="2"/>
        <v>1</v>
      </c>
      <c r="Y40" s="9">
        <f>MAX(X40,Parameters!$B$8)</f>
        <v>1</v>
      </c>
      <c r="AA40" s="16" t="str">
        <f>IF(W40&lt;&gt;0,IF(Y40=1,IF(I40&lt;=Parameters!$C$2,W40,""),""),"")</f>
        <v/>
      </c>
      <c r="AB40" s="16" t="str">
        <f>IF(W40&lt;&gt;0,IF(Y40=1,IF(AND(I40&gt;Parameters!$B$3,I40&lt;=Parameters!$C$3),W40,""),""),"")</f>
        <v/>
      </c>
      <c r="AC40" s="16" t="str">
        <f>IF(W40&lt;&gt;0,IF(Y40=1,IF(AND(I40&gt;Parameters!$B$4,I40&lt;=Parameters!$C$4),W40,""),""),"")</f>
        <v/>
      </c>
      <c r="AD40" s="16" t="str">
        <f>IF(W40&lt;&gt;0,IF(Y40=1,IF(AND(I40&gt;Parameters!$B$5,I40&lt;=Parameters!$C$5),W40,""),""),"")</f>
        <v/>
      </c>
      <c r="AE40" s="16" t="str">
        <f>IF(W40&lt;&gt;0,IF(Y40=1,IF(I40&gt;Parameters!$B$6,W40,""),""),"")</f>
        <v/>
      </c>
    </row>
    <row r="41" spans="1:31" x14ac:dyDescent="0.2">
      <c r="A41" t="s">
        <v>75</v>
      </c>
      <c r="B41" t="s">
        <v>76</v>
      </c>
      <c r="C41" t="s">
        <v>92</v>
      </c>
      <c r="D41">
        <v>2</v>
      </c>
      <c r="E41" t="s">
        <v>93</v>
      </c>
      <c r="F41" t="s">
        <v>94</v>
      </c>
      <c r="G41">
        <v>20</v>
      </c>
      <c r="H41" t="s">
        <v>46</v>
      </c>
      <c r="I41">
        <f t="shared" si="0"/>
        <v>20</v>
      </c>
      <c r="J41" t="s">
        <v>39</v>
      </c>
      <c r="L41">
        <v>375</v>
      </c>
      <c r="M41" t="s">
        <v>80</v>
      </c>
      <c r="N41" t="s">
        <v>40</v>
      </c>
      <c r="P41" t="s">
        <v>42</v>
      </c>
      <c r="Q41" t="s">
        <v>42</v>
      </c>
      <c r="R41" t="s">
        <v>64</v>
      </c>
      <c r="S41" s="3">
        <v>42238</v>
      </c>
      <c r="T41" s="3"/>
      <c r="U41" s="11">
        <f>IFERROR(VLOOKUP(A41,'Anc data'!$A$2:$H$117, 8,FALSE),"")</f>
        <v>0</v>
      </c>
      <c r="W41" s="15" t="str">
        <f t="shared" si="1"/>
        <v/>
      </c>
      <c r="X41" s="9">
        <f t="shared" si="2"/>
        <v>1</v>
      </c>
      <c r="Y41" s="9">
        <f>MAX(X41,Parameters!$B$8)</f>
        <v>1</v>
      </c>
      <c r="AA41" s="16" t="str">
        <f>IF(W41&lt;&gt;0,IF(Y41=1,IF(I41&lt;=Parameters!$C$2,W41,""),""),"")</f>
        <v/>
      </c>
      <c r="AB41" s="16" t="str">
        <f>IF(W41&lt;&gt;0,IF(Y41=1,IF(AND(I41&gt;Parameters!$B$3,I41&lt;=Parameters!$C$3),W41,""),""),"")</f>
        <v/>
      </c>
      <c r="AC41" s="16" t="str">
        <f>IF(W41&lt;&gt;0,IF(Y41=1,IF(AND(I41&gt;Parameters!$B$4,I41&lt;=Parameters!$C$4),W41,""),""),"")</f>
        <v/>
      </c>
      <c r="AD41" s="16" t="str">
        <f>IF(W41&lt;&gt;0,IF(Y41=1,IF(AND(I41&gt;Parameters!$B$5,I41&lt;=Parameters!$C$5),W41,""),""),"")</f>
        <v/>
      </c>
      <c r="AE41" s="16" t="str">
        <f>IF(W41&lt;&gt;0,IF(Y41=1,IF(I41&gt;Parameters!$B$6,W41,""),""),"")</f>
        <v/>
      </c>
    </row>
    <row r="42" spans="1:31" x14ac:dyDescent="0.2">
      <c r="A42" t="s">
        <v>75</v>
      </c>
      <c r="B42" t="s">
        <v>76</v>
      </c>
      <c r="C42" t="s">
        <v>92</v>
      </c>
      <c r="D42">
        <v>3</v>
      </c>
      <c r="E42" t="s">
        <v>93</v>
      </c>
      <c r="F42" t="s">
        <v>94</v>
      </c>
      <c r="G42">
        <v>30</v>
      </c>
      <c r="H42" t="s">
        <v>46</v>
      </c>
      <c r="I42">
        <f t="shared" si="0"/>
        <v>30</v>
      </c>
      <c r="J42" t="s">
        <v>39</v>
      </c>
      <c r="L42">
        <v>410</v>
      </c>
      <c r="M42" t="s">
        <v>80</v>
      </c>
      <c r="N42" t="s">
        <v>40</v>
      </c>
      <c r="P42" t="s">
        <v>42</v>
      </c>
      <c r="Q42" t="s">
        <v>42</v>
      </c>
      <c r="R42" t="s">
        <v>64</v>
      </c>
      <c r="S42" s="3">
        <v>42238</v>
      </c>
      <c r="T42" s="3"/>
      <c r="U42" s="11">
        <f>IFERROR(VLOOKUP(A42,'Anc data'!$A$2:$H$117, 8,FALSE),"")</f>
        <v>0</v>
      </c>
      <c r="W42" s="15" t="str">
        <f t="shared" si="1"/>
        <v/>
      </c>
      <c r="X42" s="9">
        <f t="shared" si="2"/>
        <v>1</v>
      </c>
      <c r="Y42" s="9">
        <f>MAX(X42,Parameters!$B$8)</f>
        <v>1</v>
      </c>
      <c r="AA42" s="16" t="str">
        <f>IF(W42&lt;&gt;0,IF(Y42=1,IF(I42&lt;=Parameters!$C$2,W42,""),""),"")</f>
        <v/>
      </c>
      <c r="AB42" s="16" t="str">
        <f>IF(W42&lt;&gt;0,IF(Y42=1,IF(AND(I42&gt;Parameters!$B$3,I42&lt;=Parameters!$C$3),W42,""),""),"")</f>
        <v/>
      </c>
      <c r="AC42" s="16" t="str">
        <f>IF(W42&lt;&gt;0,IF(Y42=1,IF(AND(I42&gt;Parameters!$B$4,I42&lt;=Parameters!$C$4),W42,""),""),"")</f>
        <v/>
      </c>
      <c r="AD42" s="16" t="str">
        <f>IF(W42&lt;&gt;0,IF(Y42=1,IF(AND(I42&gt;Parameters!$B$5,I42&lt;=Parameters!$C$5),W42,""),""),"")</f>
        <v/>
      </c>
      <c r="AE42" s="16" t="str">
        <f>IF(W42&lt;&gt;0,IF(Y42=1,IF(I42&gt;Parameters!$B$6,W42,""),""),"")</f>
        <v/>
      </c>
    </row>
    <row r="43" spans="1:31" x14ac:dyDescent="0.2">
      <c r="A43" t="s">
        <v>75</v>
      </c>
      <c r="B43" t="s">
        <v>76</v>
      </c>
      <c r="C43" t="s">
        <v>95</v>
      </c>
      <c r="D43">
        <v>1</v>
      </c>
      <c r="E43" t="s">
        <v>96</v>
      </c>
      <c r="F43" t="s">
        <v>94</v>
      </c>
      <c r="G43">
        <v>10</v>
      </c>
      <c r="H43" t="s">
        <v>46</v>
      </c>
      <c r="I43">
        <f t="shared" si="0"/>
        <v>10</v>
      </c>
      <c r="J43" t="s">
        <v>97</v>
      </c>
      <c r="L43">
        <v>199</v>
      </c>
      <c r="M43" t="s">
        <v>80</v>
      </c>
      <c r="N43" t="s">
        <v>40</v>
      </c>
      <c r="P43" t="s">
        <v>64</v>
      </c>
      <c r="Q43" t="s">
        <v>42</v>
      </c>
      <c r="R43" t="s">
        <v>42</v>
      </c>
      <c r="S43" s="3">
        <v>42238</v>
      </c>
      <c r="T43" s="3"/>
      <c r="U43" s="11">
        <f>IFERROR(VLOOKUP(A43,'Anc data'!$A$2:$H$117, 8,FALSE),"")</f>
        <v>0</v>
      </c>
      <c r="W43" s="15" t="str">
        <f t="shared" si="1"/>
        <v/>
      </c>
      <c r="X43" s="9">
        <f t="shared" si="2"/>
        <v>1</v>
      </c>
      <c r="Y43" s="9">
        <f>MAX(X43,Parameters!$B$8)</f>
        <v>1</v>
      </c>
      <c r="AA43" s="16" t="str">
        <f>IF(W43&lt;&gt;0,IF(Y43=1,IF(I43&lt;=Parameters!$C$2,W43,""),""),"")</f>
        <v/>
      </c>
      <c r="AB43" s="16" t="str">
        <f>IF(W43&lt;&gt;0,IF(Y43=1,IF(AND(I43&gt;Parameters!$B$3,I43&lt;=Parameters!$C$3),W43,""),""),"")</f>
        <v/>
      </c>
      <c r="AC43" s="16" t="str">
        <f>IF(W43&lt;&gt;0,IF(Y43=1,IF(AND(I43&gt;Parameters!$B$4,I43&lt;=Parameters!$C$4),W43,""),""),"")</f>
        <v/>
      </c>
      <c r="AD43" s="16" t="str">
        <f>IF(W43&lt;&gt;0,IF(Y43=1,IF(AND(I43&gt;Parameters!$B$5,I43&lt;=Parameters!$C$5),W43,""),""),"")</f>
        <v/>
      </c>
      <c r="AE43" s="16" t="str">
        <f>IF(W43&lt;&gt;0,IF(Y43=1,IF(I43&gt;Parameters!$B$6,W43,""),""),"")</f>
        <v/>
      </c>
    </row>
    <row r="44" spans="1:31" x14ac:dyDescent="0.2">
      <c r="A44" t="s">
        <v>75</v>
      </c>
      <c r="B44" t="s">
        <v>76</v>
      </c>
      <c r="C44" t="s">
        <v>95</v>
      </c>
      <c r="D44">
        <v>2</v>
      </c>
      <c r="E44" t="s">
        <v>98</v>
      </c>
      <c r="F44" t="s">
        <v>94</v>
      </c>
      <c r="G44">
        <v>20</v>
      </c>
      <c r="H44" t="s">
        <v>46</v>
      </c>
      <c r="I44">
        <f t="shared" si="0"/>
        <v>20</v>
      </c>
      <c r="J44" t="s">
        <v>97</v>
      </c>
      <c r="L44">
        <v>269</v>
      </c>
      <c r="M44" t="s">
        <v>80</v>
      </c>
      <c r="N44" t="s">
        <v>40</v>
      </c>
      <c r="P44" t="s">
        <v>64</v>
      </c>
      <c r="Q44" t="s">
        <v>42</v>
      </c>
      <c r="R44" t="s">
        <v>42</v>
      </c>
      <c r="S44" s="3">
        <v>42238</v>
      </c>
      <c r="T44" s="3"/>
      <c r="U44" s="11">
        <f>IFERROR(VLOOKUP(A44,'Anc data'!$A$2:$H$117, 8,FALSE),"")</f>
        <v>0</v>
      </c>
      <c r="W44" s="15" t="str">
        <f t="shared" si="1"/>
        <v/>
      </c>
      <c r="X44" s="9">
        <f t="shared" si="2"/>
        <v>1</v>
      </c>
      <c r="Y44" s="9">
        <f>MAX(X44,Parameters!$B$8)</f>
        <v>1</v>
      </c>
      <c r="AA44" s="16" t="str">
        <f>IF(W44&lt;&gt;0,IF(Y44=1,IF(I44&lt;=Parameters!$C$2,W44,""),""),"")</f>
        <v/>
      </c>
      <c r="AB44" s="16" t="str">
        <f>IF(W44&lt;&gt;0,IF(Y44=1,IF(AND(I44&gt;Parameters!$B$3,I44&lt;=Parameters!$C$3),W44,""),""),"")</f>
        <v/>
      </c>
      <c r="AC44" s="16" t="str">
        <f>IF(W44&lt;&gt;0,IF(Y44=1,IF(AND(I44&gt;Parameters!$B$4,I44&lt;=Parameters!$C$4),W44,""),""),"")</f>
        <v/>
      </c>
      <c r="AD44" s="16" t="str">
        <f>IF(W44&lt;&gt;0,IF(Y44=1,IF(AND(I44&gt;Parameters!$B$5,I44&lt;=Parameters!$C$5),W44,""),""),"")</f>
        <v/>
      </c>
      <c r="AE44" s="16" t="str">
        <f>IF(W44&lt;&gt;0,IF(Y44=1,IF(I44&gt;Parameters!$B$6,W44,""),""),"")</f>
        <v/>
      </c>
    </row>
    <row r="45" spans="1:31" x14ac:dyDescent="0.2">
      <c r="A45" t="s">
        <v>75</v>
      </c>
      <c r="B45" t="s">
        <v>76</v>
      </c>
      <c r="C45" t="s">
        <v>95</v>
      </c>
      <c r="D45">
        <v>3</v>
      </c>
      <c r="E45" t="s">
        <v>99</v>
      </c>
      <c r="F45" t="s">
        <v>94</v>
      </c>
      <c r="G45">
        <v>30</v>
      </c>
      <c r="H45" t="s">
        <v>46</v>
      </c>
      <c r="I45">
        <f t="shared" si="0"/>
        <v>30</v>
      </c>
      <c r="J45" t="s">
        <v>97</v>
      </c>
      <c r="L45">
        <v>319</v>
      </c>
      <c r="M45" t="s">
        <v>80</v>
      </c>
      <c r="N45" t="s">
        <v>40</v>
      </c>
      <c r="P45" t="s">
        <v>64</v>
      </c>
      <c r="Q45" t="s">
        <v>42</v>
      </c>
      <c r="R45" t="s">
        <v>42</v>
      </c>
      <c r="S45" s="3">
        <v>42238</v>
      </c>
      <c r="T45" s="3"/>
      <c r="U45" s="11">
        <f>IFERROR(VLOOKUP(A45,'Anc data'!$A$2:$H$117, 8,FALSE),"")</f>
        <v>0</v>
      </c>
      <c r="W45" s="15" t="str">
        <f t="shared" si="1"/>
        <v/>
      </c>
      <c r="X45" s="9">
        <f t="shared" si="2"/>
        <v>1</v>
      </c>
      <c r="Y45" s="9">
        <f>MAX(X45,Parameters!$B$8)</f>
        <v>1</v>
      </c>
      <c r="AA45" s="16" t="str">
        <f>IF(W45&lt;&gt;0,IF(Y45=1,IF(I45&lt;=Parameters!$C$2,W45,""),""),"")</f>
        <v/>
      </c>
      <c r="AB45" s="16" t="str">
        <f>IF(W45&lt;&gt;0,IF(Y45=1,IF(AND(I45&gt;Parameters!$B$3,I45&lt;=Parameters!$C$3),W45,""),""),"")</f>
        <v/>
      </c>
      <c r="AC45" s="16" t="str">
        <f>IF(W45&lt;&gt;0,IF(Y45=1,IF(AND(I45&gt;Parameters!$B$4,I45&lt;=Parameters!$C$4),W45,""),""),"")</f>
        <v/>
      </c>
      <c r="AD45" s="16" t="str">
        <f>IF(W45&lt;&gt;0,IF(Y45=1,IF(AND(I45&gt;Parameters!$B$5,I45&lt;=Parameters!$C$5),W45,""),""),"")</f>
        <v/>
      </c>
      <c r="AE45" s="16" t="str">
        <f>IF(W45&lt;&gt;0,IF(Y45=1,IF(I45&gt;Parameters!$B$6,W45,""),""),"")</f>
        <v/>
      </c>
    </row>
    <row r="46" spans="1:31" x14ac:dyDescent="0.2">
      <c r="A46" t="s">
        <v>100</v>
      </c>
      <c r="B46" t="s">
        <v>101</v>
      </c>
      <c r="C46" t="s">
        <v>102</v>
      </c>
      <c r="D46">
        <v>1</v>
      </c>
      <c r="E46" t="s">
        <v>103</v>
      </c>
      <c r="F46" t="s">
        <v>51</v>
      </c>
      <c r="G46">
        <v>1024</v>
      </c>
      <c r="H46" t="s">
        <v>38</v>
      </c>
      <c r="I46">
        <f t="shared" si="0"/>
        <v>1.024</v>
      </c>
      <c r="J46" t="s">
        <v>39</v>
      </c>
      <c r="L46" s="2">
        <v>4200</v>
      </c>
      <c r="M46" t="s">
        <v>104</v>
      </c>
      <c r="N46">
        <v>512</v>
      </c>
      <c r="O46" t="s">
        <v>38</v>
      </c>
      <c r="P46" t="s">
        <v>42</v>
      </c>
      <c r="Q46" t="s">
        <v>42</v>
      </c>
      <c r="R46" t="s">
        <v>64</v>
      </c>
      <c r="S46" s="3">
        <v>42264</v>
      </c>
      <c r="T46" s="3"/>
      <c r="U46" s="11" t="str">
        <f>IFERROR(VLOOKUP(A46,'Anc data'!$A$2:$H$117, 8,FALSE),"")</f>
        <v/>
      </c>
      <c r="W46" s="15" t="str">
        <f t="shared" si="1"/>
        <v/>
      </c>
      <c r="X46" s="9">
        <f t="shared" si="2"/>
        <v>1</v>
      </c>
      <c r="Y46" s="9">
        <f>MAX(X46,Parameters!$B$8)</f>
        <v>1</v>
      </c>
      <c r="AA46" s="16" t="str">
        <f>IF(W46&lt;&gt;0,IF(Y46=1,IF(I46&lt;=Parameters!$C$2,W46,""),""),"")</f>
        <v/>
      </c>
      <c r="AB46" s="16" t="str">
        <f>IF(W46&lt;&gt;0,IF(Y46=1,IF(AND(I46&gt;Parameters!$B$3,I46&lt;=Parameters!$C$3),W46,""),""),"")</f>
        <v/>
      </c>
      <c r="AC46" s="16" t="str">
        <f>IF(W46&lt;&gt;0,IF(Y46=1,IF(AND(I46&gt;Parameters!$B$4,I46&lt;=Parameters!$C$4),W46,""),""),"")</f>
        <v/>
      </c>
      <c r="AD46" s="16" t="str">
        <f>IF(W46&lt;&gt;0,IF(Y46=1,IF(AND(I46&gt;Parameters!$B$5,I46&lt;=Parameters!$C$5),W46,""),""),"")</f>
        <v/>
      </c>
      <c r="AE46" s="16" t="str">
        <f>IF(W46&lt;&gt;0,IF(Y46=1,IF(I46&gt;Parameters!$B$6,W46,""),""),"")</f>
        <v/>
      </c>
    </row>
    <row r="47" spans="1:31" x14ac:dyDescent="0.2">
      <c r="A47" t="s">
        <v>100</v>
      </c>
      <c r="B47" t="s">
        <v>101</v>
      </c>
      <c r="C47" t="s">
        <v>102</v>
      </c>
      <c r="D47">
        <v>2</v>
      </c>
      <c r="E47" t="s">
        <v>105</v>
      </c>
      <c r="F47" t="s">
        <v>51</v>
      </c>
      <c r="G47">
        <v>2048</v>
      </c>
      <c r="H47" t="s">
        <v>38</v>
      </c>
      <c r="I47">
        <f t="shared" si="0"/>
        <v>2.048</v>
      </c>
      <c r="J47" t="s">
        <v>39</v>
      </c>
      <c r="L47" s="2">
        <v>4500</v>
      </c>
      <c r="M47" t="s">
        <v>104</v>
      </c>
      <c r="N47">
        <v>1024</v>
      </c>
      <c r="O47" t="s">
        <v>38</v>
      </c>
      <c r="P47" t="s">
        <v>42</v>
      </c>
      <c r="Q47" t="s">
        <v>42</v>
      </c>
      <c r="R47" t="s">
        <v>64</v>
      </c>
      <c r="S47" s="3">
        <v>42264</v>
      </c>
      <c r="T47" s="3"/>
      <c r="U47" s="11" t="str">
        <f>IFERROR(VLOOKUP(A47,'Anc data'!$A$2:$H$117, 8,FALSE),"")</f>
        <v/>
      </c>
      <c r="W47" s="15" t="str">
        <f t="shared" si="1"/>
        <v/>
      </c>
      <c r="X47" s="9">
        <f t="shared" si="2"/>
        <v>1</v>
      </c>
      <c r="Y47" s="9">
        <f>MAX(X47,Parameters!$B$8)</f>
        <v>1</v>
      </c>
      <c r="AA47" s="16" t="str">
        <f>IF(W47&lt;&gt;0,IF(Y47=1,IF(I47&lt;=Parameters!$C$2,W47,""),""),"")</f>
        <v/>
      </c>
      <c r="AB47" s="16" t="str">
        <f>IF(W47&lt;&gt;0,IF(Y47=1,IF(AND(I47&gt;Parameters!$B$3,I47&lt;=Parameters!$C$3),W47,""),""),"")</f>
        <v/>
      </c>
      <c r="AC47" s="16" t="str">
        <f>IF(W47&lt;&gt;0,IF(Y47=1,IF(AND(I47&gt;Parameters!$B$4,I47&lt;=Parameters!$C$4),W47,""),""),"")</f>
        <v/>
      </c>
      <c r="AD47" s="16" t="str">
        <f>IF(W47&lt;&gt;0,IF(Y47=1,IF(AND(I47&gt;Parameters!$B$5,I47&lt;=Parameters!$C$5),W47,""),""),"")</f>
        <v/>
      </c>
      <c r="AE47" s="16" t="str">
        <f>IF(W47&lt;&gt;0,IF(Y47=1,IF(I47&gt;Parameters!$B$6,W47,""),""),"")</f>
        <v/>
      </c>
    </row>
    <row r="48" spans="1:31" x14ac:dyDescent="0.2">
      <c r="A48" t="s">
        <v>100</v>
      </c>
      <c r="B48" t="s">
        <v>101</v>
      </c>
      <c r="C48" t="s">
        <v>102</v>
      </c>
      <c r="D48">
        <v>3</v>
      </c>
      <c r="E48" t="s">
        <v>106</v>
      </c>
      <c r="F48" t="s">
        <v>51</v>
      </c>
      <c r="G48">
        <v>3072</v>
      </c>
      <c r="H48" t="s">
        <v>38</v>
      </c>
      <c r="I48">
        <f t="shared" si="0"/>
        <v>3.0720000000000001</v>
      </c>
      <c r="J48" t="s">
        <v>39</v>
      </c>
      <c r="L48" s="2">
        <v>4800</v>
      </c>
      <c r="M48" t="s">
        <v>104</v>
      </c>
      <c r="N48">
        <v>1024</v>
      </c>
      <c r="O48" t="s">
        <v>38</v>
      </c>
      <c r="P48" t="s">
        <v>42</v>
      </c>
      <c r="Q48" t="s">
        <v>42</v>
      </c>
      <c r="R48" t="s">
        <v>64</v>
      </c>
      <c r="S48" s="3">
        <v>42264</v>
      </c>
      <c r="T48" s="3"/>
      <c r="U48" s="11" t="str">
        <f>IFERROR(VLOOKUP(A48,'Anc data'!$A$2:$H$117, 8,FALSE),"")</f>
        <v/>
      </c>
      <c r="W48" s="15" t="str">
        <f t="shared" si="1"/>
        <v/>
      </c>
      <c r="X48" s="9">
        <f t="shared" si="2"/>
        <v>1</v>
      </c>
      <c r="Y48" s="9">
        <f>MAX(X48,Parameters!$B$8)</f>
        <v>1</v>
      </c>
      <c r="AA48" s="16" t="str">
        <f>IF(W48&lt;&gt;0,IF(Y48=1,IF(I48&lt;=Parameters!$C$2,W48,""),""),"")</f>
        <v/>
      </c>
      <c r="AB48" s="16" t="str">
        <f>IF(W48&lt;&gt;0,IF(Y48=1,IF(AND(I48&gt;Parameters!$B$3,I48&lt;=Parameters!$C$3),W48,""),""),"")</f>
        <v/>
      </c>
      <c r="AC48" s="16" t="str">
        <f>IF(W48&lt;&gt;0,IF(Y48=1,IF(AND(I48&gt;Parameters!$B$4,I48&lt;=Parameters!$C$4),W48,""),""),"")</f>
        <v/>
      </c>
      <c r="AD48" s="16" t="str">
        <f>IF(W48&lt;&gt;0,IF(Y48=1,IF(AND(I48&gt;Parameters!$B$5,I48&lt;=Parameters!$C$5),W48,""),""),"")</f>
        <v/>
      </c>
      <c r="AE48" s="16" t="str">
        <f>IF(W48&lt;&gt;0,IF(Y48=1,IF(I48&gt;Parameters!$B$6,W48,""),""),"")</f>
        <v/>
      </c>
    </row>
    <row r="49" spans="1:31" x14ac:dyDescent="0.2">
      <c r="A49" t="s">
        <v>100</v>
      </c>
      <c r="B49" t="s">
        <v>101</v>
      </c>
      <c r="C49" t="s">
        <v>102</v>
      </c>
      <c r="D49">
        <v>4</v>
      </c>
      <c r="E49" t="s">
        <v>107</v>
      </c>
      <c r="F49" t="s">
        <v>51</v>
      </c>
      <c r="G49">
        <v>4096</v>
      </c>
      <c r="H49" t="s">
        <v>38</v>
      </c>
      <c r="I49">
        <f t="shared" si="0"/>
        <v>4.0960000000000001</v>
      </c>
      <c r="J49" t="s">
        <v>39</v>
      </c>
      <c r="L49" s="2">
        <v>5000</v>
      </c>
      <c r="M49" t="s">
        <v>104</v>
      </c>
      <c r="N49">
        <v>2048</v>
      </c>
      <c r="O49" t="s">
        <v>38</v>
      </c>
      <c r="P49" t="s">
        <v>42</v>
      </c>
      <c r="Q49" t="s">
        <v>42</v>
      </c>
      <c r="R49" t="s">
        <v>64</v>
      </c>
      <c r="S49" s="3">
        <v>42264</v>
      </c>
      <c r="T49" s="3"/>
      <c r="U49" s="11" t="str">
        <f>IFERROR(VLOOKUP(A49,'Anc data'!$A$2:$H$117, 8,FALSE),"")</f>
        <v/>
      </c>
      <c r="W49" s="15" t="str">
        <f t="shared" si="1"/>
        <v/>
      </c>
      <c r="X49" s="9">
        <f t="shared" si="2"/>
        <v>1</v>
      </c>
      <c r="Y49" s="9">
        <f>MAX(X49,Parameters!$B$8)</f>
        <v>1</v>
      </c>
      <c r="AA49" s="16" t="str">
        <f>IF(W49&lt;&gt;0,IF(Y49=1,IF(I49&lt;=Parameters!$C$2,W49,""),""),"")</f>
        <v/>
      </c>
      <c r="AB49" s="16" t="str">
        <f>IF(W49&lt;&gt;0,IF(Y49=1,IF(AND(I49&gt;Parameters!$B$3,I49&lt;=Parameters!$C$3),W49,""),""),"")</f>
        <v/>
      </c>
      <c r="AC49" s="16" t="str">
        <f>IF(W49&lt;&gt;0,IF(Y49=1,IF(AND(I49&gt;Parameters!$B$4,I49&lt;=Parameters!$C$4),W49,""),""),"")</f>
        <v/>
      </c>
      <c r="AD49" s="16" t="str">
        <f>IF(W49&lt;&gt;0,IF(Y49=1,IF(AND(I49&gt;Parameters!$B$5,I49&lt;=Parameters!$C$5),W49,""),""),"")</f>
        <v/>
      </c>
      <c r="AE49" s="16" t="str">
        <f>IF(W49&lt;&gt;0,IF(Y49=1,IF(I49&gt;Parameters!$B$6,W49,""),""),"")</f>
        <v/>
      </c>
    </row>
    <row r="50" spans="1:31" x14ac:dyDescent="0.2">
      <c r="A50" t="s">
        <v>100</v>
      </c>
      <c r="B50" t="s">
        <v>101</v>
      </c>
      <c r="C50" t="s">
        <v>102</v>
      </c>
      <c r="D50">
        <v>5</v>
      </c>
      <c r="E50" t="s">
        <v>108</v>
      </c>
      <c r="F50" t="s">
        <v>51</v>
      </c>
      <c r="G50">
        <v>6144</v>
      </c>
      <c r="H50" t="s">
        <v>38</v>
      </c>
      <c r="I50">
        <f t="shared" si="0"/>
        <v>6.1440000000000001</v>
      </c>
      <c r="J50" t="s">
        <v>39</v>
      </c>
      <c r="L50" s="2">
        <v>6000</v>
      </c>
      <c r="M50" t="s">
        <v>104</v>
      </c>
      <c r="N50">
        <v>2048</v>
      </c>
      <c r="O50" t="s">
        <v>38</v>
      </c>
      <c r="P50" t="s">
        <v>42</v>
      </c>
      <c r="Q50" t="s">
        <v>42</v>
      </c>
      <c r="R50" t="s">
        <v>64</v>
      </c>
      <c r="S50" s="3">
        <v>42264</v>
      </c>
      <c r="T50" s="3"/>
      <c r="U50" s="11" t="str">
        <f>IFERROR(VLOOKUP(A50,'Anc data'!$A$2:$H$117, 8,FALSE),"")</f>
        <v/>
      </c>
      <c r="W50" s="15" t="str">
        <f t="shared" si="1"/>
        <v/>
      </c>
      <c r="X50" s="9">
        <f t="shared" si="2"/>
        <v>1</v>
      </c>
      <c r="Y50" s="9">
        <f>MAX(X50,Parameters!$B$8)</f>
        <v>1</v>
      </c>
      <c r="AA50" s="16" t="str">
        <f>IF(W50&lt;&gt;0,IF(Y50=1,IF(I50&lt;=Parameters!$C$2,W50,""),""),"")</f>
        <v/>
      </c>
      <c r="AB50" s="16" t="str">
        <f>IF(W50&lt;&gt;0,IF(Y50=1,IF(AND(I50&gt;Parameters!$B$3,I50&lt;=Parameters!$C$3),W50,""),""),"")</f>
        <v/>
      </c>
      <c r="AC50" s="16" t="str">
        <f>IF(W50&lt;&gt;0,IF(Y50=1,IF(AND(I50&gt;Parameters!$B$4,I50&lt;=Parameters!$C$4),W50,""),""),"")</f>
        <v/>
      </c>
      <c r="AD50" s="16" t="str">
        <f>IF(W50&lt;&gt;0,IF(Y50=1,IF(AND(I50&gt;Parameters!$B$5,I50&lt;=Parameters!$C$5),W50,""),""),"")</f>
        <v/>
      </c>
      <c r="AE50" s="16" t="str">
        <f>IF(W50&lt;&gt;0,IF(Y50=1,IF(I50&gt;Parameters!$B$6,W50,""),""),"")</f>
        <v/>
      </c>
    </row>
    <row r="51" spans="1:31" x14ac:dyDescent="0.2">
      <c r="A51" t="s">
        <v>100</v>
      </c>
      <c r="B51" t="s">
        <v>101</v>
      </c>
      <c r="C51" t="s">
        <v>102</v>
      </c>
      <c r="D51">
        <v>6</v>
      </c>
      <c r="E51" t="s">
        <v>109</v>
      </c>
      <c r="F51" t="s">
        <v>51</v>
      </c>
      <c r="G51">
        <v>8192</v>
      </c>
      <c r="H51" t="s">
        <v>38</v>
      </c>
      <c r="I51">
        <f t="shared" si="0"/>
        <v>8.1920000000000002</v>
      </c>
      <c r="J51" t="s">
        <v>39</v>
      </c>
      <c r="L51" s="2">
        <v>7000</v>
      </c>
      <c r="M51" t="s">
        <v>104</v>
      </c>
      <c r="N51">
        <v>2048</v>
      </c>
      <c r="O51" t="s">
        <v>38</v>
      </c>
      <c r="P51" t="s">
        <v>42</v>
      </c>
      <c r="Q51" t="s">
        <v>42</v>
      </c>
      <c r="R51" t="s">
        <v>64</v>
      </c>
      <c r="S51" s="3">
        <v>42264</v>
      </c>
      <c r="T51" s="3"/>
      <c r="U51" s="11" t="str">
        <f>IFERROR(VLOOKUP(A51,'Anc data'!$A$2:$H$117, 8,FALSE),"")</f>
        <v/>
      </c>
      <c r="W51" s="15" t="str">
        <f t="shared" si="1"/>
        <v/>
      </c>
      <c r="X51" s="9">
        <f t="shared" si="2"/>
        <v>1</v>
      </c>
      <c r="Y51" s="9">
        <f>MAX(X51,Parameters!$B$8)</f>
        <v>1</v>
      </c>
      <c r="AA51" s="16" t="str">
        <f>IF(W51&lt;&gt;0,IF(Y51=1,IF(I51&lt;=Parameters!$C$2,W51,""),""),"")</f>
        <v/>
      </c>
      <c r="AB51" s="16" t="str">
        <f>IF(W51&lt;&gt;0,IF(Y51=1,IF(AND(I51&gt;Parameters!$B$3,I51&lt;=Parameters!$C$3),W51,""),""),"")</f>
        <v/>
      </c>
      <c r="AC51" s="16" t="str">
        <f>IF(W51&lt;&gt;0,IF(Y51=1,IF(AND(I51&gt;Parameters!$B$4,I51&lt;=Parameters!$C$4),W51,""),""),"")</f>
        <v/>
      </c>
      <c r="AD51" s="16" t="str">
        <f>IF(W51&lt;&gt;0,IF(Y51=1,IF(AND(I51&gt;Parameters!$B$5,I51&lt;=Parameters!$C$5),W51,""),""),"")</f>
        <v/>
      </c>
      <c r="AE51" s="16" t="str">
        <f>IF(W51&lt;&gt;0,IF(Y51=1,IF(I51&gt;Parameters!$B$6,W51,""),""),"")</f>
        <v/>
      </c>
    </row>
    <row r="52" spans="1:31" x14ac:dyDescent="0.2">
      <c r="A52" t="s">
        <v>100</v>
      </c>
      <c r="B52" t="s">
        <v>101</v>
      </c>
      <c r="C52" t="s">
        <v>102</v>
      </c>
      <c r="D52">
        <v>7</v>
      </c>
      <c r="E52" t="s">
        <v>110</v>
      </c>
      <c r="F52" t="s">
        <v>51</v>
      </c>
      <c r="G52">
        <v>10240</v>
      </c>
      <c r="H52" t="s">
        <v>38</v>
      </c>
      <c r="I52">
        <f t="shared" si="0"/>
        <v>10.24</v>
      </c>
      <c r="J52" t="s">
        <v>39</v>
      </c>
      <c r="L52" s="2">
        <v>8000</v>
      </c>
      <c r="M52" t="s">
        <v>104</v>
      </c>
      <c r="N52">
        <v>2048</v>
      </c>
      <c r="O52" t="s">
        <v>38</v>
      </c>
      <c r="P52" t="s">
        <v>42</v>
      </c>
      <c r="Q52" t="s">
        <v>42</v>
      </c>
      <c r="R52" t="s">
        <v>64</v>
      </c>
      <c r="S52" s="3">
        <v>42264</v>
      </c>
      <c r="T52" s="3"/>
      <c r="U52" s="11" t="str">
        <f>IFERROR(VLOOKUP(A52,'Anc data'!$A$2:$H$117, 8,FALSE),"")</f>
        <v/>
      </c>
      <c r="W52" s="15" t="str">
        <f t="shared" si="1"/>
        <v/>
      </c>
      <c r="X52" s="9">
        <f t="shared" si="2"/>
        <v>1</v>
      </c>
      <c r="Y52" s="9">
        <f>MAX(X52,Parameters!$B$8)</f>
        <v>1</v>
      </c>
      <c r="AA52" s="16" t="str">
        <f>IF(W52&lt;&gt;0,IF(Y52=1,IF(I52&lt;=Parameters!$C$2,W52,""),""),"")</f>
        <v/>
      </c>
      <c r="AB52" s="16" t="str">
        <f>IF(W52&lt;&gt;0,IF(Y52=1,IF(AND(I52&gt;Parameters!$B$3,I52&lt;=Parameters!$C$3),W52,""),""),"")</f>
        <v/>
      </c>
      <c r="AC52" s="16" t="str">
        <f>IF(W52&lt;&gt;0,IF(Y52=1,IF(AND(I52&gt;Parameters!$B$4,I52&lt;=Parameters!$C$4),W52,""),""),"")</f>
        <v/>
      </c>
      <c r="AD52" s="16" t="str">
        <f>IF(W52&lt;&gt;0,IF(Y52=1,IF(AND(I52&gt;Parameters!$B$5,I52&lt;=Parameters!$C$5),W52,""),""),"")</f>
        <v/>
      </c>
      <c r="AE52" s="16" t="str">
        <f>IF(W52&lt;&gt;0,IF(Y52=1,IF(I52&gt;Parameters!$B$6,W52,""),""),"")</f>
        <v/>
      </c>
    </row>
    <row r="53" spans="1:31" x14ac:dyDescent="0.2">
      <c r="A53" t="s">
        <v>100</v>
      </c>
      <c r="B53" t="s">
        <v>101</v>
      </c>
      <c r="C53" t="s">
        <v>102</v>
      </c>
      <c r="D53">
        <v>8</v>
      </c>
      <c r="E53" t="s">
        <v>111</v>
      </c>
      <c r="F53" t="s">
        <v>112</v>
      </c>
      <c r="G53">
        <v>35</v>
      </c>
      <c r="H53" t="s">
        <v>46</v>
      </c>
      <c r="I53">
        <f t="shared" si="0"/>
        <v>35</v>
      </c>
      <c r="J53" t="s">
        <v>39</v>
      </c>
      <c r="L53" s="2">
        <v>7000</v>
      </c>
      <c r="M53" t="s">
        <v>104</v>
      </c>
      <c r="N53" t="s">
        <v>40</v>
      </c>
      <c r="P53" t="s">
        <v>42</v>
      </c>
      <c r="Q53" t="s">
        <v>42</v>
      </c>
      <c r="R53" t="s">
        <v>64</v>
      </c>
      <c r="S53" s="3">
        <v>42264</v>
      </c>
      <c r="T53" s="3"/>
      <c r="U53" s="11" t="str">
        <f>IFERROR(VLOOKUP(A53,'Anc data'!$A$2:$H$117, 8,FALSE),"")</f>
        <v/>
      </c>
      <c r="W53" s="15" t="str">
        <f t="shared" si="1"/>
        <v/>
      </c>
      <c r="X53" s="9">
        <f t="shared" si="2"/>
        <v>1</v>
      </c>
      <c r="Y53" s="9">
        <f>MAX(X53,Parameters!$B$8)</f>
        <v>1</v>
      </c>
      <c r="AA53" s="16" t="str">
        <f>IF(W53&lt;&gt;0,IF(Y53=1,IF(I53&lt;=Parameters!$C$2,W53,""),""),"")</f>
        <v/>
      </c>
      <c r="AB53" s="16" t="str">
        <f>IF(W53&lt;&gt;0,IF(Y53=1,IF(AND(I53&gt;Parameters!$B$3,I53&lt;=Parameters!$C$3),W53,""),""),"")</f>
        <v/>
      </c>
      <c r="AC53" s="16" t="str">
        <f>IF(W53&lt;&gt;0,IF(Y53=1,IF(AND(I53&gt;Parameters!$B$4,I53&lt;=Parameters!$C$4),W53,""),""),"")</f>
        <v/>
      </c>
      <c r="AD53" s="16" t="str">
        <f>IF(W53&lt;&gt;0,IF(Y53=1,IF(AND(I53&gt;Parameters!$B$5,I53&lt;=Parameters!$C$5),W53,""),""),"")</f>
        <v/>
      </c>
      <c r="AE53" s="16" t="str">
        <f>IF(W53&lt;&gt;0,IF(Y53=1,IF(I53&gt;Parameters!$B$6,W53,""),""),"")</f>
        <v/>
      </c>
    </row>
    <row r="54" spans="1:31" x14ac:dyDescent="0.2">
      <c r="A54" t="s">
        <v>100</v>
      </c>
      <c r="B54" t="s">
        <v>101</v>
      </c>
      <c r="C54" t="s">
        <v>102</v>
      </c>
      <c r="D54">
        <v>9</v>
      </c>
      <c r="E54" t="s">
        <v>113</v>
      </c>
      <c r="F54" t="s">
        <v>112</v>
      </c>
      <c r="G54">
        <v>50</v>
      </c>
      <c r="H54" t="s">
        <v>46</v>
      </c>
      <c r="I54">
        <f t="shared" si="0"/>
        <v>50</v>
      </c>
      <c r="J54" t="s">
        <v>39</v>
      </c>
      <c r="L54" s="2">
        <v>10000</v>
      </c>
      <c r="M54" t="s">
        <v>104</v>
      </c>
      <c r="N54" t="s">
        <v>40</v>
      </c>
      <c r="P54" t="s">
        <v>42</v>
      </c>
      <c r="Q54" t="s">
        <v>42</v>
      </c>
      <c r="R54" t="s">
        <v>64</v>
      </c>
      <c r="S54" s="3">
        <v>42264</v>
      </c>
      <c r="T54" s="3"/>
      <c r="U54" s="11" t="str">
        <f>IFERROR(VLOOKUP(A54,'Anc data'!$A$2:$H$117, 8,FALSE),"")</f>
        <v/>
      </c>
      <c r="W54" s="15" t="str">
        <f t="shared" si="1"/>
        <v/>
      </c>
      <c r="X54" s="9">
        <f t="shared" si="2"/>
        <v>1</v>
      </c>
      <c r="Y54" s="9">
        <f>MAX(X54,Parameters!$B$8)</f>
        <v>1</v>
      </c>
      <c r="AA54" s="16" t="str">
        <f>IF(W54&lt;&gt;0,IF(Y54=1,IF(I54&lt;=Parameters!$C$2,W54,""),""),"")</f>
        <v/>
      </c>
      <c r="AB54" s="16" t="str">
        <f>IF(W54&lt;&gt;0,IF(Y54=1,IF(AND(I54&gt;Parameters!$B$3,I54&lt;=Parameters!$C$3),W54,""),""),"")</f>
        <v/>
      </c>
      <c r="AC54" s="16" t="str">
        <f>IF(W54&lt;&gt;0,IF(Y54=1,IF(AND(I54&gt;Parameters!$B$4,I54&lt;=Parameters!$C$4),W54,""),""),"")</f>
        <v/>
      </c>
      <c r="AD54" s="16" t="str">
        <f>IF(W54&lt;&gt;0,IF(Y54=1,IF(AND(I54&gt;Parameters!$B$5,I54&lt;=Parameters!$C$5),W54,""),""),"")</f>
        <v/>
      </c>
      <c r="AE54" s="16" t="str">
        <f>IF(W54&lt;&gt;0,IF(Y54=1,IF(I54&gt;Parameters!$B$6,W54,""),""),"")</f>
        <v/>
      </c>
    </row>
    <row r="55" spans="1:31" x14ac:dyDescent="0.2">
      <c r="A55" t="s">
        <v>100</v>
      </c>
      <c r="B55" t="s">
        <v>101</v>
      </c>
      <c r="C55" t="s">
        <v>102</v>
      </c>
      <c r="D55">
        <v>10</v>
      </c>
      <c r="E55" t="s">
        <v>114</v>
      </c>
      <c r="F55" t="s">
        <v>112</v>
      </c>
      <c r="G55">
        <v>70</v>
      </c>
      <c r="H55" t="s">
        <v>46</v>
      </c>
      <c r="I55">
        <f t="shared" si="0"/>
        <v>70</v>
      </c>
      <c r="J55" t="s">
        <v>39</v>
      </c>
      <c r="L55" s="2">
        <v>13000</v>
      </c>
      <c r="M55" t="s">
        <v>104</v>
      </c>
      <c r="N55" t="s">
        <v>40</v>
      </c>
      <c r="P55" t="s">
        <v>42</v>
      </c>
      <c r="Q55" t="s">
        <v>42</v>
      </c>
      <c r="R55" t="s">
        <v>64</v>
      </c>
      <c r="S55" s="3">
        <v>42264</v>
      </c>
      <c r="T55" s="3"/>
      <c r="U55" s="11" t="str">
        <f>IFERROR(VLOOKUP(A55,'Anc data'!$A$2:$H$117, 8,FALSE),"")</f>
        <v/>
      </c>
      <c r="W55" s="15" t="str">
        <f t="shared" si="1"/>
        <v/>
      </c>
      <c r="X55" s="9">
        <f t="shared" si="2"/>
        <v>1</v>
      </c>
      <c r="Y55" s="9">
        <f>MAX(X55,Parameters!$B$8)</f>
        <v>1</v>
      </c>
      <c r="AA55" s="16" t="str">
        <f>IF(W55&lt;&gt;0,IF(Y55=1,IF(I55&lt;=Parameters!$C$2,W55,""),""),"")</f>
        <v/>
      </c>
      <c r="AB55" s="16" t="str">
        <f>IF(W55&lt;&gt;0,IF(Y55=1,IF(AND(I55&gt;Parameters!$B$3,I55&lt;=Parameters!$C$3),W55,""),""),"")</f>
        <v/>
      </c>
      <c r="AC55" s="16" t="str">
        <f>IF(W55&lt;&gt;0,IF(Y55=1,IF(AND(I55&gt;Parameters!$B$4,I55&lt;=Parameters!$C$4),W55,""),""),"")</f>
        <v/>
      </c>
      <c r="AD55" s="16" t="str">
        <f>IF(W55&lt;&gt;0,IF(Y55=1,IF(AND(I55&gt;Parameters!$B$5,I55&lt;=Parameters!$C$5),W55,""),""),"")</f>
        <v/>
      </c>
      <c r="AE55" s="16" t="str">
        <f>IF(W55&lt;&gt;0,IF(Y55=1,IF(I55&gt;Parameters!$B$6,W55,""),""),"")</f>
        <v/>
      </c>
    </row>
    <row r="56" spans="1:31" x14ac:dyDescent="0.2">
      <c r="A56" t="s">
        <v>100</v>
      </c>
      <c r="B56" t="s">
        <v>101</v>
      </c>
      <c r="C56" t="s">
        <v>102</v>
      </c>
      <c r="D56">
        <v>11</v>
      </c>
      <c r="E56" t="s">
        <v>115</v>
      </c>
      <c r="F56" t="s">
        <v>112</v>
      </c>
      <c r="G56">
        <v>10</v>
      </c>
      <c r="H56" t="s">
        <v>46</v>
      </c>
      <c r="I56">
        <f t="shared" si="0"/>
        <v>10</v>
      </c>
      <c r="J56" t="s">
        <v>39</v>
      </c>
      <c r="L56" s="2">
        <v>5400</v>
      </c>
      <c r="M56" t="s">
        <v>104</v>
      </c>
      <c r="N56" t="s">
        <v>40</v>
      </c>
      <c r="P56" t="s">
        <v>42</v>
      </c>
      <c r="Q56" t="s">
        <v>42</v>
      </c>
      <c r="R56" t="s">
        <v>64</v>
      </c>
      <c r="S56" s="3">
        <v>42264</v>
      </c>
      <c r="T56" s="3"/>
      <c r="U56" s="11" t="str">
        <f>IFERROR(VLOOKUP(A56,'Anc data'!$A$2:$H$117, 8,FALSE),"")</f>
        <v/>
      </c>
      <c r="W56" s="15" t="str">
        <f t="shared" si="1"/>
        <v/>
      </c>
      <c r="X56" s="9">
        <f t="shared" si="2"/>
        <v>1</v>
      </c>
      <c r="Y56" s="9">
        <f>MAX(X56,Parameters!$B$8)</f>
        <v>1</v>
      </c>
      <c r="AA56" s="16" t="str">
        <f>IF(W56&lt;&gt;0,IF(Y56=1,IF(I56&lt;=Parameters!$C$2,W56,""),""),"")</f>
        <v/>
      </c>
      <c r="AB56" s="16" t="str">
        <f>IF(W56&lt;&gt;0,IF(Y56=1,IF(AND(I56&gt;Parameters!$B$3,I56&lt;=Parameters!$C$3),W56,""),""),"")</f>
        <v/>
      </c>
      <c r="AC56" s="16" t="str">
        <f>IF(W56&lt;&gt;0,IF(Y56=1,IF(AND(I56&gt;Parameters!$B$4,I56&lt;=Parameters!$C$4),W56,""),""),"")</f>
        <v/>
      </c>
      <c r="AD56" s="16" t="str">
        <f>IF(W56&lt;&gt;0,IF(Y56=1,IF(AND(I56&gt;Parameters!$B$5,I56&lt;=Parameters!$C$5),W56,""),""),"")</f>
        <v/>
      </c>
      <c r="AE56" s="16" t="str">
        <f>IF(W56&lt;&gt;0,IF(Y56=1,IF(I56&gt;Parameters!$B$6,W56,""),""),"")</f>
        <v/>
      </c>
    </row>
    <row r="57" spans="1:31" x14ac:dyDescent="0.2">
      <c r="A57" t="s">
        <v>116</v>
      </c>
      <c r="B57" t="s">
        <v>117</v>
      </c>
      <c r="C57" t="s">
        <v>118</v>
      </c>
      <c r="D57">
        <v>1</v>
      </c>
      <c r="E57" t="s">
        <v>119</v>
      </c>
      <c r="F57" t="s">
        <v>94</v>
      </c>
      <c r="G57">
        <v>12</v>
      </c>
      <c r="H57" t="s">
        <v>46</v>
      </c>
      <c r="I57">
        <f t="shared" si="0"/>
        <v>12</v>
      </c>
      <c r="J57">
        <v>50</v>
      </c>
      <c r="K57" t="s">
        <v>62</v>
      </c>
      <c r="L57">
        <v>59.9</v>
      </c>
      <c r="M57" t="s">
        <v>120</v>
      </c>
      <c r="N57">
        <v>1</v>
      </c>
      <c r="O57" t="s">
        <v>46</v>
      </c>
      <c r="P57" t="s">
        <v>42</v>
      </c>
      <c r="Q57" t="s">
        <v>42</v>
      </c>
      <c r="R57" t="s">
        <v>42</v>
      </c>
      <c r="S57" s="3">
        <v>42236</v>
      </c>
      <c r="T57" s="3"/>
      <c r="U57" s="11">
        <f>IFERROR(VLOOKUP(A57,'Anc data'!$A$2:$H$117, 8,FALSE),"")</f>
        <v>1.5355259999999999</v>
      </c>
      <c r="W57" s="15">
        <f t="shared" si="1"/>
        <v>39.009433900826167</v>
      </c>
      <c r="X57" s="9">
        <f t="shared" si="2"/>
        <v>0</v>
      </c>
      <c r="Y57" s="9">
        <f>MAX(X57,Parameters!$B$8)</f>
        <v>1</v>
      </c>
      <c r="AA57" s="16" t="str">
        <f>IF(W57&lt;&gt;0,IF(Y57=1,IF(I57&lt;=Parameters!$C$2,W57,""),""),"")</f>
        <v/>
      </c>
      <c r="AB57" s="16" t="str">
        <f>IF(W57&lt;&gt;0,IF(Y57=1,IF(AND(I57&gt;Parameters!$B$3,I57&lt;=Parameters!$C$3),W57,""),""),"")</f>
        <v/>
      </c>
      <c r="AC57" s="16" t="str">
        <f>IF(W57&lt;&gt;0,IF(Y57=1,IF(AND(I57&gt;Parameters!$B$4,I57&lt;=Parameters!$C$4),W57,""),""),"")</f>
        <v/>
      </c>
      <c r="AD57" s="16">
        <f>IF(W57&lt;&gt;0,IF(Y57=1,IF(AND(I57&gt;Parameters!$B$5,I57&lt;=Parameters!$C$5),W57,""),""),"")</f>
        <v>39.009433900826167</v>
      </c>
      <c r="AE57" s="16" t="str">
        <f>IF(W57&lt;&gt;0,IF(Y57=1,IF(I57&gt;Parameters!$B$6,W57,""),""),"")</f>
        <v/>
      </c>
    </row>
    <row r="58" spans="1:31" x14ac:dyDescent="0.2">
      <c r="A58" t="s">
        <v>116</v>
      </c>
      <c r="B58" t="s">
        <v>117</v>
      </c>
      <c r="C58" t="s">
        <v>118</v>
      </c>
      <c r="D58">
        <v>2</v>
      </c>
      <c r="E58" t="s">
        <v>121</v>
      </c>
      <c r="F58" t="s">
        <v>94</v>
      </c>
      <c r="G58">
        <v>25</v>
      </c>
      <c r="H58" t="s">
        <v>46</v>
      </c>
      <c r="I58">
        <f t="shared" si="0"/>
        <v>25</v>
      </c>
      <c r="J58">
        <v>50</v>
      </c>
      <c r="K58" t="s">
        <v>62</v>
      </c>
      <c r="L58">
        <v>64.900000000000006</v>
      </c>
      <c r="M58" t="s">
        <v>120</v>
      </c>
      <c r="N58">
        <v>5</v>
      </c>
      <c r="O58" t="s">
        <v>46</v>
      </c>
      <c r="P58" t="s">
        <v>42</v>
      </c>
      <c r="Q58" t="s">
        <v>42</v>
      </c>
      <c r="R58" t="s">
        <v>42</v>
      </c>
      <c r="S58" s="3">
        <v>42236</v>
      </c>
      <c r="T58" s="3"/>
      <c r="U58" s="11">
        <f>IFERROR(VLOOKUP(A58,'Anc data'!$A$2:$H$117, 8,FALSE),"")</f>
        <v>1.5355259999999999</v>
      </c>
      <c r="W58" s="15">
        <f t="shared" si="1"/>
        <v>42.265647081195631</v>
      </c>
      <c r="X58" s="9">
        <f t="shared" si="2"/>
        <v>0</v>
      </c>
      <c r="Y58" s="9">
        <f>MAX(X58,Parameters!$B$8)</f>
        <v>1</v>
      </c>
      <c r="AA58" s="16" t="str">
        <f>IF(W58&lt;&gt;0,IF(Y58=1,IF(I58&lt;=Parameters!$C$2,W58,""),""),"")</f>
        <v/>
      </c>
      <c r="AB58" s="16" t="str">
        <f>IF(W58&lt;&gt;0,IF(Y58=1,IF(AND(I58&gt;Parameters!$B$3,I58&lt;=Parameters!$C$3),W58,""),""),"")</f>
        <v/>
      </c>
      <c r="AC58" s="16" t="str">
        <f>IF(W58&lt;&gt;0,IF(Y58=1,IF(AND(I58&gt;Parameters!$B$4,I58&lt;=Parameters!$C$4),W58,""),""),"")</f>
        <v/>
      </c>
      <c r="AD58" s="16">
        <f>IF(W58&lt;&gt;0,IF(Y58=1,IF(AND(I58&gt;Parameters!$B$5,I58&lt;=Parameters!$C$5),W58,""),""),"")</f>
        <v>42.265647081195631</v>
      </c>
      <c r="AE58" s="16" t="str">
        <f>IF(W58&lt;&gt;0,IF(Y58=1,IF(I58&gt;Parameters!$B$6,W58,""),""),"")</f>
        <v/>
      </c>
    </row>
    <row r="59" spans="1:31" x14ac:dyDescent="0.2">
      <c r="A59" t="s">
        <v>116</v>
      </c>
      <c r="B59" t="s">
        <v>117</v>
      </c>
      <c r="C59" t="s">
        <v>118</v>
      </c>
      <c r="D59">
        <v>3</v>
      </c>
      <c r="E59" t="s">
        <v>122</v>
      </c>
      <c r="F59" t="s">
        <v>94</v>
      </c>
      <c r="G59">
        <v>50</v>
      </c>
      <c r="H59" t="s">
        <v>46</v>
      </c>
      <c r="I59">
        <f t="shared" si="0"/>
        <v>50</v>
      </c>
      <c r="J59">
        <v>50</v>
      </c>
      <c r="K59" t="s">
        <v>62</v>
      </c>
      <c r="L59">
        <v>74.900000000000006</v>
      </c>
      <c r="M59" t="s">
        <v>120</v>
      </c>
      <c r="N59">
        <v>20</v>
      </c>
      <c r="O59" t="s">
        <v>46</v>
      </c>
      <c r="P59" t="s">
        <v>42</v>
      </c>
      <c r="Q59" t="s">
        <v>42</v>
      </c>
      <c r="R59" t="s">
        <v>42</v>
      </c>
      <c r="S59" s="3">
        <v>42236</v>
      </c>
      <c r="T59" s="3"/>
      <c r="U59" s="11">
        <f>IFERROR(VLOOKUP(A59,'Anc data'!$A$2:$H$117, 8,FALSE),"")</f>
        <v>1.5355259999999999</v>
      </c>
      <c r="W59" s="15">
        <f t="shared" si="1"/>
        <v>48.778073441934559</v>
      </c>
      <c r="X59" s="9">
        <f t="shared" si="2"/>
        <v>0</v>
      </c>
      <c r="Y59" s="9">
        <f>MAX(X59,Parameters!$B$8)</f>
        <v>1</v>
      </c>
      <c r="AA59" s="16" t="str">
        <f>IF(W59&lt;&gt;0,IF(Y59=1,IF(I59&lt;=Parameters!$C$2,W59,""),""),"")</f>
        <v/>
      </c>
      <c r="AB59" s="16" t="str">
        <f>IF(W59&lt;&gt;0,IF(Y59=1,IF(AND(I59&gt;Parameters!$B$3,I59&lt;=Parameters!$C$3),W59,""),""),"")</f>
        <v/>
      </c>
      <c r="AC59" s="16" t="str">
        <f>IF(W59&lt;&gt;0,IF(Y59=1,IF(AND(I59&gt;Parameters!$B$4,I59&lt;=Parameters!$C$4),W59,""),""),"")</f>
        <v/>
      </c>
      <c r="AD59" s="16" t="str">
        <f>IF(W59&lt;&gt;0,IF(Y59=1,IF(AND(I59&gt;Parameters!$B$5,I59&lt;=Parameters!$C$5),W59,""),""),"")</f>
        <v/>
      </c>
      <c r="AE59" s="16">
        <f>IF(W59&lt;&gt;0,IF(Y59=1,IF(I59&gt;Parameters!$B$6,W59,""),""),"")</f>
        <v>48.778073441934559</v>
      </c>
    </row>
    <row r="60" spans="1:31" x14ac:dyDescent="0.2">
      <c r="A60" t="s">
        <v>116</v>
      </c>
      <c r="B60" t="s">
        <v>117</v>
      </c>
      <c r="C60" t="s">
        <v>118</v>
      </c>
      <c r="D60">
        <v>4</v>
      </c>
      <c r="E60" t="s">
        <v>123</v>
      </c>
      <c r="F60" t="s">
        <v>94</v>
      </c>
      <c r="G60">
        <v>100</v>
      </c>
      <c r="H60" t="s">
        <v>46</v>
      </c>
      <c r="I60">
        <f t="shared" si="0"/>
        <v>100</v>
      </c>
      <c r="J60">
        <v>50</v>
      </c>
      <c r="K60" t="s">
        <v>62</v>
      </c>
      <c r="L60">
        <v>79.900000000000006</v>
      </c>
      <c r="M60" t="s">
        <v>120</v>
      </c>
      <c r="N60">
        <v>40</v>
      </c>
      <c r="O60" t="s">
        <v>46</v>
      </c>
      <c r="P60" t="s">
        <v>42</v>
      </c>
      <c r="Q60" t="s">
        <v>42</v>
      </c>
      <c r="R60" t="s">
        <v>42</v>
      </c>
      <c r="S60" s="3">
        <v>42236</v>
      </c>
      <c r="T60" s="3"/>
      <c r="U60" s="11">
        <f>IFERROR(VLOOKUP(A60,'Anc data'!$A$2:$H$117, 8,FALSE),"")</f>
        <v>1.5355259999999999</v>
      </c>
      <c r="W60" s="15">
        <f t="shared" si="1"/>
        <v>52.034286622304023</v>
      </c>
      <c r="X60" s="9">
        <f t="shared" si="2"/>
        <v>0</v>
      </c>
      <c r="Y60" s="9">
        <f>MAX(X60,Parameters!$B$8)</f>
        <v>1</v>
      </c>
      <c r="AA60" s="16" t="str">
        <f>IF(W60&lt;&gt;0,IF(Y60=1,IF(I60&lt;=Parameters!$C$2,W60,""),""),"")</f>
        <v/>
      </c>
      <c r="AB60" s="16" t="str">
        <f>IF(W60&lt;&gt;0,IF(Y60=1,IF(AND(I60&gt;Parameters!$B$3,I60&lt;=Parameters!$C$3),W60,""),""),"")</f>
        <v/>
      </c>
      <c r="AC60" s="16" t="str">
        <f>IF(W60&lt;&gt;0,IF(Y60=1,IF(AND(I60&gt;Parameters!$B$4,I60&lt;=Parameters!$C$4),W60,""),""),"")</f>
        <v/>
      </c>
      <c r="AD60" s="16" t="str">
        <f>IF(W60&lt;&gt;0,IF(Y60=1,IF(AND(I60&gt;Parameters!$B$5,I60&lt;=Parameters!$C$5),W60,""),""),"")</f>
        <v/>
      </c>
      <c r="AE60" s="16">
        <f>IF(W60&lt;&gt;0,IF(Y60=1,IF(I60&gt;Parameters!$B$6,W60,""),""),"")</f>
        <v>52.034286622304023</v>
      </c>
    </row>
    <row r="61" spans="1:31" x14ac:dyDescent="0.2">
      <c r="A61" t="s">
        <v>116</v>
      </c>
      <c r="B61" t="s">
        <v>117</v>
      </c>
      <c r="C61" t="s">
        <v>124</v>
      </c>
      <c r="D61">
        <v>1</v>
      </c>
      <c r="E61" t="s">
        <v>125</v>
      </c>
      <c r="F61" t="s">
        <v>126</v>
      </c>
      <c r="G61">
        <v>12</v>
      </c>
      <c r="H61" t="s">
        <v>46</v>
      </c>
      <c r="I61">
        <f t="shared" si="0"/>
        <v>12</v>
      </c>
      <c r="J61">
        <v>5</v>
      </c>
      <c r="K61" t="s">
        <v>62</v>
      </c>
      <c r="L61">
        <v>19.899999999999999</v>
      </c>
      <c r="M61" t="s">
        <v>120</v>
      </c>
      <c r="N61" t="s">
        <v>40</v>
      </c>
      <c r="P61" t="s">
        <v>42</v>
      </c>
      <c r="Q61" t="s">
        <v>42</v>
      </c>
      <c r="R61" t="s">
        <v>64</v>
      </c>
      <c r="S61" s="3">
        <v>42236</v>
      </c>
      <c r="T61" s="3"/>
      <c r="U61" s="11">
        <f>IFERROR(VLOOKUP(A61,'Anc data'!$A$2:$H$117, 8,FALSE),"")</f>
        <v>1.5355259999999999</v>
      </c>
      <c r="W61" s="15">
        <f t="shared" si="1"/>
        <v>12.959728457870462</v>
      </c>
      <c r="X61" s="9">
        <f t="shared" si="2"/>
        <v>0</v>
      </c>
      <c r="Y61" s="9">
        <f>MAX(X61,Parameters!$B$8)</f>
        <v>1</v>
      </c>
      <c r="AA61" s="16" t="str">
        <f>IF(W61&lt;&gt;0,IF(Y61=1,IF(I61&lt;=Parameters!$C$2,W61,""),""),"")</f>
        <v/>
      </c>
      <c r="AB61" s="16" t="str">
        <f>IF(W61&lt;&gt;0,IF(Y61=1,IF(AND(I61&gt;Parameters!$B$3,I61&lt;=Parameters!$C$3),W61,""),""),"")</f>
        <v/>
      </c>
      <c r="AC61" s="16" t="str">
        <f>IF(W61&lt;&gt;0,IF(Y61=1,IF(AND(I61&gt;Parameters!$B$4,I61&lt;=Parameters!$C$4),W61,""),""),"")</f>
        <v/>
      </c>
      <c r="AD61" s="16">
        <f>IF(W61&lt;&gt;0,IF(Y61=1,IF(AND(I61&gt;Parameters!$B$5,I61&lt;=Parameters!$C$5),W61,""),""),"")</f>
        <v>12.959728457870462</v>
      </c>
      <c r="AE61" s="16" t="str">
        <f>IF(W61&lt;&gt;0,IF(Y61=1,IF(I61&gt;Parameters!$B$6,W61,""),""),"")</f>
        <v/>
      </c>
    </row>
    <row r="62" spans="1:31" x14ac:dyDescent="0.2">
      <c r="A62" t="s">
        <v>116</v>
      </c>
      <c r="B62" t="s">
        <v>117</v>
      </c>
      <c r="C62" t="s">
        <v>124</v>
      </c>
      <c r="D62">
        <v>2</v>
      </c>
      <c r="E62" t="s">
        <v>127</v>
      </c>
      <c r="F62" t="s">
        <v>126</v>
      </c>
      <c r="G62">
        <v>12</v>
      </c>
      <c r="H62" t="s">
        <v>46</v>
      </c>
      <c r="I62">
        <f t="shared" si="0"/>
        <v>12</v>
      </c>
      <c r="J62" t="s">
        <v>39</v>
      </c>
      <c r="L62">
        <v>29.9</v>
      </c>
      <c r="M62" t="s">
        <v>120</v>
      </c>
      <c r="N62" t="s">
        <v>40</v>
      </c>
      <c r="P62" t="s">
        <v>42</v>
      </c>
      <c r="Q62" t="s">
        <v>42</v>
      </c>
      <c r="R62" t="s">
        <v>64</v>
      </c>
      <c r="S62" s="3">
        <v>42236</v>
      </c>
      <c r="T62" s="3"/>
      <c r="U62" s="11">
        <f>IFERROR(VLOOKUP(A62,'Anc data'!$A$2:$H$117, 8,FALSE),"")</f>
        <v>1.5355259999999999</v>
      </c>
      <c r="W62" s="15">
        <f t="shared" si="1"/>
        <v>19.47215481860939</v>
      </c>
      <c r="X62" s="9">
        <f t="shared" si="2"/>
        <v>1</v>
      </c>
      <c r="Y62" s="9">
        <f>MAX(X62,Parameters!$B$8)</f>
        <v>1</v>
      </c>
      <c r="AA62" s="16" t="str">
        <f>IF(W62&lt;&gt;0,IF(Y62=1,IF(I62&lt;=Parameters!$C$2,W62,""),""),"")</f>
        <v/>
      </c>
      <c r="AB62" s="16" t="str">
        <f>IF(W62&lt;&gt;0,IF(Y62=1,IF(AND(I62&gt;Parameters!$B$3,I62&lt;=Parameters!$C$3),W62,""),""),"")</f>
        <v/>
      </c>
      <c r="AC62" s="16" t="str">
        <f>IF(W62&lt;&gt;0,IF(Y62=1,IF(AND(I62&gt;Parameters!$B$4,I62&lt;=Parameters!$C$4),W62,""),""),"")</f>
        <v/>
      </c>
      <c r="AD62" s="16">
        <f>IF(W62&lt;&gt;0,IF(Y62=1,IF(AND(I62&gt;Parameters!$B$5,I62&lt;=Parameters!$C$5),W62,""),""),"")</f>
        <v>19.47215481860939</v>
      </c>
      <c r="AE62" s="16" t="str">
        <f>IF(W62&lt;&gt;0,IF(Y62=1,IF(I62&gt;Parameters!$B$6,W62,""),""),"")</f>
        <v/>
      </c>
    </row>
    <row r="63" spans="1:31" x14ac:dyDescent="0.2">
      <c r="A63" t="s">
        <v>116</v>
      </c>
      <c r="B63" t="s">
        <v>117</v>
      </c>
      <c r="C63" t="s">
        <v>124</v>
      </c>
      <c r="D63">
        <v>3</v>
      </c>
      <c r="E63" t="s">
        <v>128</v>
      </c>
      <c r="F63" t="s">
        <v>61</v>
      </c>
      <c r="G63">
        <v>25</v>
      </c>
      <c r="H63" t="s">
        <v>46</v>
      </c>
      <c r="I63">
        <f t="shared" si="0"/>
        <v>25</v>
      </c>
      <c r="J63">
        <v>10</v>
      </c>
      <c r="K63" t="s">
        <v>62</v>
      </c>
      <c r="L63">
        <v>39.9</v>
      </c>
      <c r="M63" t="s">
        <v>120</v>
      </c>
      <c r="N63">
        <v>5</v>
      </c>
      <c r="O63" t="s">
        <v>46</v>
      </c>
      <c r="P63" t="s">
        <v>42</v>
      </c>
      <c r="Q63" t="s">
        <v>42</v>
      </c>
      <c r="R63" t="s">
        <v>64</v>
      </c>
      <c r="S63" s="3">
        <v>42236</v>
      </c>
      <c r="T63" s="3"/>
      <c r="U63" s="11">
        <f>IFERROR(VLOOKUP(A63,'Anc data'!$A$2:$H$117, 8,FALSE),"")</f>
        <v>1.5355259999999999</v>
      </c>
      <c r="W63" s="15">
        <f t="shared" si="1"/>
        <v>25.984581179348314</v>
      </c>
      <c r="X63" s="9">
        <f t="shared" si="2"/>
        <v>0</v>
      </c>
      <c r="Y63" s="9">
        <f>MAX(X63,Parameters!$B$8)</f>
        <v>1</v>
      </c>
      <c r="AA63" s="16" t="str">
        <f>IF(W63&lt;&gt;0,IF(Y63=1,IF(I63&lt;=Parameters!$C$2,W63,""),""),"")</f>
        <v/>
      </c>
      <c r="AB63" s="16" t="str">
        <f>IF(W63&lt;&gt;0,IF(Y63=1,IF(AND(I63&gt;Parameters!$B$3,I63&lt;=Parameters!$C$3),W63,""),""),"")</f>
        <v/>
      </c>
      <c r="AC63" s="16" t="str">
        <f>IF(W63&lt;&gt;0,IF(Y63=1,IF(AND(I63&gt;Parameters!$B$4,I63&lt;=Parameters!$C$4),W63,""),""),"")</f>
        <v/>
      </c>
      <c r="AD63" s="16">
        <f>IF(W63&lt;&gt;0,IF(Y63=1,IF(AND(I63&gt;Parameters!$B$5,I63&lt;=Parameters!$C$5),W63,""),""),"")</f>
        <v>25.984581179348314</v>
      </c>
      <c r="AE63" s="16" t="str">
        <f>IF(W63&lt;&gt;0,IF(Y63=1,IF(I63&gt;Parameters!$B$6,W63,""),""),"")</f>
        <v/>
      </c>
    </row>
    <row r="64" spans="1:31" x14ac:dyDescent="0.2">
      <c r="A64" t="s">
        <v>116</v>
      </c>
      <c r="B64" t="s">
        <v>117</v>
      </c>
      <c r="C64" t="s">
        <v>124</v>
      </c>
      <c r="D64">
        <v>4</v>
      </c>
      <c r="E64" t="s">
        <v>129</v>
      </c>
      <c r="F64" t="s">
        <v>61</v>
      </c>
      <c r="G64">
        <v>50</v>
      </c>
      <c r="H64" t="s">
        <v>46</v>
      </c>
      <c r="I64">
        <f t="shared" si="0"/>
        <v>50</v>
      </c>
      <c r="J64">
        <v>10</v>
      </c>
      <c r="K64" t="s">
        <v>62</v>
      </c>
      <c r="L64">
        <v>49.9</v>
      </c>
      <c r="M64" t="s">
        <v>120</v>
      </c>
      <c r="N64">
        <v>20</v>
      </c>
      <c r="O64" t="s">
        <v>46</v>
      </c>
      <c r="P64" t="s">
        <v>42</v>
      </c>
      <c r="Q64" t="s">
        <v>42</v>
      </c>
      <c r="R64" t="s">
        <v>64</v>
      </c>
      <c r="S64" s="3">
        <v>42236</v>
      </c>
      <c r="T64" s="3"/>
      <c r="U64" s="11">
        <f>IFERROR(VLOOKUP(A64,'Anc data'!$A$2:$H$117, 8,FALSE),"")</f>
        <v>1.5355259999999999</v>
      </c>
      <c r="W64" s="15">
        <f t="shared" si="1"/>
        <v>32.497007540087239</v>
      </c>
      <c r="X64" s="9">
        <f t="shared" si="2"/>
        <v>0</v>
      </c>
      <c r="Y64" s="9">
        <f>MAX(X64,Parameters!$B$8)</f>
        <v>1</v>
      </c>
      <c r="AA64" s="16" t="str">
        <f>IF(W64&lt;&gt;0,IF(Y64=1,IF(I64&lt;=Parameters!$C$2,W64,""),""),"")</f>
        <v/>
      </c>
      <c r="AB64" s="16" t="str">
        <f>IF(W64&lt;&gt;0,IF(Y64=1,IF(AND(I64&gt;Parameters!$B$3,I64&lt;=Parameters!$C$3),W64,""),""),"")</f>
        <v/>
      </c>
      <c r="AC64" s="16" t="str">
        <f>IF(W64&lt;&gt;0,IF(Y64=1,IF(AND(I64&gt;Parameters!$B$4,I64&lt;=Parameters!$C$4),W64,""),""),"")</f>
        <v/>
      </c>
      <c r="AD64" s="16" t="str">
        <f>IF(W64&lt;&gt;0,IF(Y64=1,IF(AND(I64&gt;Parameters!$B$5,I64&lt;=Parameters!$C$5),W64,""),""),"")</f>
        <v/>
      </c>
      <c r="AE64" s="16">
        <f>IF(W64&lt;&gt;0,IF(Y64=1,IF(I64&gt;Parameters!$B$6,W64,""),""),"")</f>
        <v>32.497007540087239</v>
      </c>
    </row>
    <row r="65" spans="1:31" x14ac:dyDescent="0.2">
      <c r="A65" t="s">
        <v>116</v>
      </c>
      <c r="B65" t="s">
        <v>117</v>
      </c>
      <c r="C65" t="s">
        <v>124</v>
      </c>
      <c r="D65">
        <v>5</v>
      </c>
      <c r="E65" t="s">
        <v>130</v>
      </c>
      <c r="F65" t="s">
        <v>61</v>
      </c>
      <c r="G65">
        <v>100</v>
      </c>
      <c r="H65" t="s">
        <v>46</v>
      </c>
      <c r="I65">
        <f t="shared" si="0"/>
        <v>100</v>
      </c>
      <c r="J65">
        <v>10</v>
      </c>
      <c r="K65" t="s">
        <v>62</v>
      </c>
      <c r="L65">
        <v>59.9</v>
      </c>
      <c r="M65" t="s">
        <v>120</v>
      </c>
      <c r="N65">
        <v>40</v>
      </c>
      <c r="O65" t="s">
        <v>46</v>
      </c>
      <c r="P65" t="s">
        <v>42</v>
      </c>
      <c r="Q65" t="s">
        <v>42</v>
      </c>
      <c r="R65" t="s">
        <v>64</v>
      </c>
      <c r="S65" s="3">
        <v>42236</v>
      </c>
      <c r="T65" s="3"/>
      <c r="U65" s="11">
        <f>IFERROR(VLOOKUP(A65,'Anc data'!$A$2:$H$117, 8,FALSE),"")</f>
        <v>1.5355259999999999</v>
      </c>
      <c r="W65" s="15">
        <f t="shared" si="1"/>
        <v>39.009433900826167</v>
      </c>
      <c r="X65" s="9">
        <f t="shared" si="2"/>
        <v>0</v>
      </c>
      <c r="Y65" s="9">
        <f>MAX(X65,Parameters!$B$8)</f>
        <v>1</v>
      </c>
      <c r="AA65" s="16" t="str">
        <f>IF(W65&lt;&gt;0,IF(Y65=1,IF(I65&lt;=Parameters!$C$2,W65,""),""),"")</f>
        <v/>
      </c>
      <c r="AB65" s="16" t="str">
        <f>IF(W65&lt;&gt;0,IF(Y65=1,IF(AND(I65&gt;Parameters!$B$3,I65&lt;=Parameters!$C$3),W65,""),""),"")</f>
        <v/>
      </c>
      <c r="AC65" s="16" t="str">
        <f>IF(W65&lt;&gt;0,IF(Y65=1,IF(AND(I65&gt;Parameters!$B$4,I65&lt;=Parameters!$C$4),W65,""),""),"")</f>
        <v/>
      </c>
      <c r="AD65" s="16" t="str">
        <f>IF(W65&lt;&gt;0,IF(Y65=1,IF(AND(I65&gt;Parameters!$B$5,I65&lt;=Parameters!$C$5),W65,""),""),"")</f>
        <v/>
      </c>
      <c r="AE65" s="16">
        <f>IF(W65&lt;&gt;0,IF(Y65=1,IF(I65&gt;Parameters!$B$6,W65,""),""),"")</f>
        <v>39.009433900826167</v>
      </c>
    </row>
    <row r="66" spans="1:31" x14ac:dyDescent="0.2">
      <c r="A66" t="s">
        <v>116</v>
      </c>
      <c r="B66" t="s">
        <v>117</v>
      </c>
      <c r="C66" t="s">
        <v>131</v>
      </c>
      <c r="D66">
        <v>1</v>
      </c>
      <c r="E66" t="s">
        <v>132</v>
      </c>
      <c r="F66" t="s">
        <v>133</v>
      </c>
      <c r="G66">
        <v>30</v>
      </c>
      <c r="H66" t="s">
        <v>46</v>
      </c>
      <c r="I66">
        <f t="shared" si="0"/>
        <v>30</v>
      </c>
      <c r="J66">
        <v>30</v>
      </c>
      <c r="K66" t="s">
        <v>62</v>
      </c>
      <c r="L66">
        <v>65</v>
      </c>
      <c r="M66" t="s">
        <v>120</v>
      </c>
      <c r="N66" t="s">
        <v>40</v>
      </c>
      <c r="P66" t="s">
        <v>42</v>
      </c>
      <c r="Q66" t="s">
        <v>42</v>
      </c>
      <c r="R66" t="s">
        <v>42</v>
      </c>
      <c r="S66" s="3">
        <v>42236</v>
      </c>
      <c r="T66" s="3"/>
      <c r="U66" s="11">
        <f>IFERROR(VLOOKUP(A66,'Anc data'!$A$2:$H$117, 8,FALSE),"")</f>
        <v>1.5355259999999999</v>
      </c>
      <c r="W66" s="15">
        <f t="shared" si="1"/>
        <v>42.330771344803019</v>
      </c>
      <c r="X66" s="9">
        <f t="shared" si="2"/>
        <v>0</v>
      </c>
      <c r="Y66" s="9">
        <f>MAX(X66,Parameters!$B$8)</f>
        <v>1</v>
      </c>
      <c r="AA66" s="16" t="str">
        <f>IF(W66&lt;&gt;0,IF(Y66=1,IF(I66&lt;=Parameters!$C$2,W66,""),""),"")</f>
        <v/>
      </c>
      <c r="AB66" s="16" t="str">
        <f>IF(W66&lt;&gt;0,IF(Y66=1,IF(AND(I66&gt;Parameters!$B$3,I66&lt;=Parameters!$C$3),W66,""),""),"")</f>
        <v/>
      </c>
      <c r="AC66" s="16" t="str">
        <f>IF(W66&lt;&gt;0,IF(Y66=1,IF(AND(I66&gt;Parameters!$B$4,I66&lt;=Parameters!$C$4),W66,""),""),"")</f>
        <v/>
      </c>
      <c r="AD66" s="16" t="str">
        <f>IF(W66&lt;&gt;0,IF(Y66=1,IF(AND(I66&gt;Parameters!$B$5,I66&lt;=Parameters!$C$5),W66,""),""),"")</f>
        <v/>
      </c>
      <c r="AE66" s="16">
        <f>IF(W66&lt;&gt;0,IF(Y66=1,IF(I66&gt;Parameters!$B$6,W66,""),""),"")</f>
        <v>42.330771344803019</v>
      </c>
    </row>
    <row r="67" spans="1:31" x14ac:dyDescent="0.2">
      <c r="A67" t="s">
        <v>116</v>
      </c>
      <c r="B67" t="s">
        <v>117</v>
      </c>
      <c r="C67" t="s">
        <v>131</v>
      </c>
      <c r="D67">
        <v>2</v>
      </c>
      <c r="E67" t="s">
        <v>134</v>
      </c>
      <c r="F67" t="s">
        <v>133</v>
      </c>
      <c r="G67">
        <v>30</v>
      </c>
      <c r="H67" t="s">
        <v>46</v>
      </c>
      <c r="I67">
        <f t="shared" si="0"/>
        <v>30</v>
      </c>
      <c r="J67" t="s">
        <v>39</v>
      </c>
      <c r="L67">
        <v>110</v>
      </c>
      <c r="M67" t="s">
        <v>120</v>
      </c>
      <c r="N67" t="s">
        <v>40</v>
      </c>
      <c r="P67" t="s">
        <v>42</v>
      </c>
      <c r="Q67" t="s">
        <v>42</v>
      </c>
      <c r="R67" t="s">
        <v>42</v>
      </c>
      <c r="S67" s="3">
        <v>42236</v>
      </c>
      <c r="T67" s="3"/>
      <c r="U67" s="11">
        <f>IFERROR(VLOOKUP(A67,'Anc data'!$A$2:$H$117, 8,FALSE),"")</f>
        <v>1.5355259999999999</v>
      </c>
      <c r="W67" s="15">
        <f t="shared" si="1"/>
        <v>71.636689968128181</v>
      </c>
      <c r="X67" s="9">
        <f t="shared" si="2"/>
        <v>1</v>
      </c>
      <c r="Y67" s="9">
        <f>MAX(X67,Parameters!$B$8)</f>
        <v>1</v>
      </c>
      <c r="AA67" s="16" t="str">
        <f>IF(W67&lt;&gt;0,IF(Y67=1,IF(I67&lt;=Parameters!$C$2,W67,""),""),"")</f>
        <v/>
      </c>
      <c r="AB67" s="16" t="str">
        <f>IF(W67&lt;&gt;0,IF(Y67=1,IF(AND(I67&gt;Parameters!$B$3,I67&lt;=Parameters!$C$3),W67,""),""),"")</f>
        <v/>
      </c>
      <c r="AC67" s="16" t="str">
        <f>IF(W67&lt;&gt;0,IF(Y67=1,IF(AND(I67&gt;Parameters!$B$4,I67&lt;=Parameters!$C$4),W67,""),""),"")</f>
        <v/>
      </c>
      <c r="AD67" s="16" t="str">
        <f>IF(W67&lt;&gt;0,IF(Y67=1,IF(AND(I67&gt;Parameters!$B$5,I67&lt;=Parameters!$C$5),W67,""),""),"")</f>
        <v/>
      </c>
      <c r="AE67" s="16">
        <f>IF(W67&lt;&gt;0,IF(Y67=1,IF(I67&gt;Parameters!$B$6,W67,""),""),"")</f>
        <v>71.636689968128181</v>
      </c>
    </row>
    <row r="68" spans="1:31" x14ac:dyDescent="0.2">
      <c r="A68" t="s">
        <v>116</v>
      </c>
      <c r="B68" t="s">
        <v>117</v>
      </c>
      <c r="C68" t="s">
        <v>131</v>
      </c>
      <c r="D68">
        <v>3</v>
      </c>
      <c r="E68" t="s">
        <v>135</v>
      </c>
      <c r="F68" t="s">
        <v>94</v>
      </c>
      <c r="G68">
        <v>25</v>
      </c>
      <c r="H68" t="s">
        <v>46</v>
      </c>
      <c r="I68">
        <f t="shared" ref="I68:I131" si="3">IF(H68="Kbps",G68/1000,G68)</f>
        <v>25</v>
      </c>
      <c r="J68" t="s">
        <v>39</v>
      </c>
      <c r="L68">
        <v>100</v>
      </c>
      <c r="M68" t="s">
        <v>120</v>
      </c>
      <c r="N68">
        <v>5</v>
      </c>
      <c r="O68" t="s">
        <v>46</v>
      </c>
      <c r="P68" t="s">
        <v>42</v>
      </c>
      <c r="Q68" t="s">
        <v>42</v>
      </c>
      <c r="R68" t="s">
        <v>64</v>
      </c>
      <c r="S68" s="3">
        <v>42236</v>
      </c>
      <c r="T68" s="3"/>
      <c r="U68" s="11">
        <f>IFERROR(VLOOKUP(A68,'Anc data'!$A$2:$H$117, 8,FALSE),"")</f>
        <v>1.5355259999999999</v>
      </c>
      <c r="W68" s="15">
        <f t="shared" ref="W68:W131" si="4">IFERROR(L68/U68,"")</f>
        <v>65.124263607389267</v>
      </c>
      <c r="X68" s="9">
        <f t="shared" ref="X68:X131" si="5">IF(K68="",1,0)</f>
        <v>1</v>
      </c>
      <c r="Y68" s="9">
        <f>MAX(X68,Parameters!$B$8)</f>
        <v>1</v>
      </c>
      <c r="AA68" s="16" t="str">
        <f>IF(W68&lt;&gt;0,IF(Y68=1,IF(I68&lt;=Parameters!$C$2,W68,""),""),"")</f>
        <v/>
      </c>
      <c r="AB68" s="16" t="str">
        <f>IF(W68&lt;&gt;0,IF(Y68=1,IF(AND(I68&gt;Parameters!$B$3,I68&lt;=Parameters!$C$3),W68,""),""),"")</f>
        <v/>
      </c>
      <c r="AC68" s="16" t="str">
        <f>IF(W68&lt;&gt;0,IF(Y68=1,IF(AND(I68&gt;Parameters!$B$4,I68&lt;=Parameters!$C$4),W68,""),""),"")</f>
        <v/>
      </c>
      <c r="AD68" s="16">
        <f>IF(W68&lt;&gt;0,IF(Y68=1,IF(AND(I68&gt;Parameters!$B$5,I68&lt;=Parameters!$C$5),W68,""),""),"")</f>
        <v>65.124263607389267</v>
      </c>
      <c r="AE68" s="16" t="str">
        <f>IF(W68&lt;&gt;0,IF(Y68=1,IF(I68&gt;Parameters!$B$6,W68,""),""),"")</f>
        <v/>
      </c>
    </row>
    <row r="69" spans="1:31" x14ac:dyDescent="0.2">
      <c r="A69" t="s">
        <v>116</v>
      </c>
      <c r="B69" t="s">
        <v>117</v>
      </c>
      <c r="C69" t="s">
        <v>131</v>
      </c>
      <c r="D69">
        <v>4</v>
      </c>
      <c r="E69" t="s">
        <v>136</v>
      </c>
      <c r="F69" t="s">
        <v>94</v>
      </c>
      <c r="G69">
        <v>100</v>
      </c>
      <c r="H69" t="s">
        <v>46</v>
      </c>
      <c r="I69">
        <f t="shared" si="3"/>
        <v>100</v>
      </c>
      <c r="J69" t="s">
        <v>39</v>
      </c>
      <c r="L69">
        <v>140</v>
      </c>
      <c r="M69" t="s">
        <v>120</v>
      </c>
      <c r="N69">
        <v>40</v>
      </c>
      <c r="O69" t="s">
        <v>46</v>
      </c>
      <c r="P69" t="s">
        <v>42</v>
      </c>
      <c r="Q69" t="s">
        <v>42</v>
      </c>
      <c r="R69" t="s">
        <v>64</v>
      </c>
      <c r="S69" s="3">
        <v>42236</v>
      </c>
      <c r="T69" s="3"/>
      <c r="U69" s="11">
        <f>IFERROR(VLOOKUP(A69,'Anc data'!$A$2:$H$117, 8,FALSE),"")</f>
        <v>1.5355259999999999</v>
      </c>
      <c r="W69" s="15">
        <f t="shared" si="4"/>
        <v>91.173969050344965</v>
      </c>
      <c r="X69" s="9">
        <f t="shared" si="5"/>
        <v>1</v>
      </c>
      <c r="Y69" s="9">
        <f>MAX(X69,Parameters!$B$8)</f>
        <v>1</v>
      </c>
      <c r="AA69" s="16" t="str">
        <f>IF(W69&lt;&gt;0,IF(Y69=1,IF(I69&lt;=Parameters!$C$2,W69,""),""),"")</f>
        <v/>
      </c>
      <c r="AB69" s="16" t="str">
        <f>IF(W69&lt;&gt;0,IF(Y69=1,IF(AND(I69&gt;Parameters!$B$3,I69&lt;=Parameters!$C$3),W69,""),""),"")</f>
        <v/>
      </c>
      <c r="AC69" s="16" t="str">
        <f>IF(W69&lt;&gt;0,IF(Y69=1,IF(AND(I69&gt;Parameters!$B$4,I69&lt;=Parameters!$C$4),W69,""),""),"")</f>
        <v/>
      </c>
      <c r="AD69" s="16" t="str">
        <f>IF(W69&lt;&gt;0,IF(Y69=1,IF(AND(I69&gt;Parameters!$B$5,I69&lt;=Parameters!$C$5),W69,""),""),"")</f>
        <v/>
      </c>
      <c r="AE69" s="16">
        <f>IF(W69&lt;&gt;0,IF(Y69=1,IF(I69&gt;Parameters!$B$6,W69,""),""),"")</f>
        <v>91.173969050344965</v>
      </c>
    </row>
    <row r="70" spans="1:31" x14ac:dyDescent="0.2">
      <c r="A70" t="s">
        <v>116</v>
      </c>
      <c r="B70" t="s">
        <v>117</v>
      </c>
      <c r="C70" t="s">
        <v>137</v>
      </c>
      <c r="D70">
        <v>1</v>
      </c>
      <c r="E70" t="s">
        <v>138</v>
      </c>
      <c r="F70" t="s">
        <v>126</v>
      </c>
      <c r="G70">
        <v>20</v>
      </c>
      <c r="H70" t="s">
        <v>46</v>
      </c>
      <c r="I70">
        <f t="shared" si="3"/>
        <v>20</v>
      </c>
      <c r="J70">
        <v>100</v>
      </c>
      <c r="K70" t="s">
        <v>62</v>
      </c>
      <c r="L70">
        <v>75</v>
      </c>
      <c r="M70" t="s">
        <v>120</v>
      </c>
      <c r="N70" t="s">
        <v>40</v>
      </c>
      <c r="P70" t="s">
        <v>42</v>
      </c>
      <c r="Q70" t="s">
        <v>42</v>
      </c>
      <c r="R70" t="s">
        <v>42</v>
      </c>
      <c r="S70" s="3">
        <v>42236</v>
      </c>
      <c r="T70" s="3"/>
      <c r="U70" s="11">
        <f>IFERROR(VLOOKUP(A70,'Anc data'!$A$2:$H$117, 8,FALSE),"")</f>
        <v>1.5355259999999999</v>
      </c>
      <c r="W70" s="15">
        <f t="shared" si="4"/>
        <v>48.843197705541947</v>
      </c>
      <c r="X70" s="9">
        <f t="shared" si="5"/>
        <v>0</v>
      </c>
      <c r="Y70" s="9">
        <f>MAX(X70,Parameters!$B$8)</f>
        <v>1</v>
      </c>
      <c r="AA70" s="16" t="str">
        <f>IF(W70&lt;&gt;0,IF(Y70=1,IF(I70&lt;=Parameters!$C$2,W70,""),""),"")</f>
        <v/>
      </c>
      <c r="AB70" s="16" t="str">
        <f>IF(W70&lt;&gt;0,IF(Y70=1,IF(AND(I70&gt;Parameters!$B$3,I70&lt;=Parameters!$C$3),W70,""),""),"")</f>
        <v/>
      </c>
      <c r="AC70" s="16" t="str">
        <f>IF(W70&lt;&gt;0,IF(Y70=1,IF(AND(I70&gt;Parameters!$B$4,I70&lt;=Parameters!$C$4),W70,""),""),"")</f>
        <v/>
      </c>
      <c r="AD70" s="16">
        <f>IF(W70&lt;&gt;0,IF(Y70=1,IF(AND(I70&gt;Parameters!$B$5,I70&lt;=Parameters!$C$5),W70,""),""),"")</f>
        <v>48.843197705541947</v>
      </c>
      <c r="AE70" s="16" t="str">
        <f>IF(W70&lt;&gt;0,IF(Y70=1,IF(I70&gt;Parameters!$B$6,W70,""),""),"")</f>
        <v/>
      </c>
    </row>
    <row r="71" spans="1:31" x14ac:dyDescent="0.2">
      <c r="A71" t="s">
        <v>116</v>
      </c>
      <c r="B71" t="s">
        <v>117</v>
      </c>
      <c r="C71" t="s">
        <v>137</v>
      </c>
      <c r="D71">
        <v>2</v>
      </c>
      <c r="E71" t="s">
        <v>139</v>
      </c>
      <c r="F71" t="s">
        <v>61</v>
      </c>
      <c r="G71">
        <v>25</v>
      </c>
      <c r="H71" t="s">
        <v>46</v>
      </c>
      <c r="I71">
        <f t="shared" si="3"/>
        <v>25</v>
      </c>
      <c r="J71">
        <v>50</v>
      </c>
      <c r="K71" t="s">
        <v>62</v>
      </c>
      <c r="L71">
        <v>69</v>
      </c>
      <c r="M71" t="s">
        <v>120</v>
      </c>
      <c r="N71" t="s">
        <v>40</v>
      </c>
      <c r="P71" t="s">
        <v>42</v>
      </c>
      <c r="Q71" t="s">
        <v>42</v>
      </c>
      <c r="R71" t="s">
        <v>42</v>
      </c>
      <c r="S71" s="3">
        <v>42236</v>
      </c>
      <c r="T71" s="3"/>
      <c r="U71" s="11">
        <f>IFERROR(VLOOKUP(A71,'Anc data'!$A$2:$H$117, 8,FALSE),"")</f>
        <v>1.5355259999999999</v>
      </c>
      <c r="W71" s="15">
        <f t="shared" si="4"/>
        <v>44.935741889098594</v>
      </c>
      <c r="X71" s="9">
        <f t="shared" si="5"/>
        <v>0</v>
      </c>
      <c r="Y71" s="9">
        <f>MAX(X71,Parameters!$B$8)</f>
        <v>1</v>
      </c>
      <c r="AA71" s="16" t="str">
        <f>IF(W71&lt;&gt;0,IF(Y71=1,IF(I71&lt;=Parameters!$C$2,W71,""),""),"")</f>
        <v/>
      </c>
      <c r="AB71" s="16" t="str">
        <f>IF(W71&lt;&gt;0,IF(Y71=1,IF(AND(I71&gt;Parameters!$B$3,I71&lt;=Parameters!$C$3),W71,""),""),"")</f>
        <v/>
      </c>
      <c r="AC71" s="16" t="str">
        <f>IF(W71&lt;&gt;0,IF(Y71=1,IF(AND(I71&gt;Parameters!$B$4,I71&lt;=Parameters!$C$4),W71,""),""),"")</f>
        <v/>
      </c>
      <c r="AD71" s="16">
        <f>IF(W71&lt;&gt;0,IF(Y71=1,IF(AND(I71&gt;Parameters!$B$5,I71&lt;=Parameters!$C$5),W71,""),""),"")</f>
        <v>44.935741889098594</v>
      </c>
      <c r="AE71" s="16" t="str">
        <f>IF(W71&lt;&gt;0,IF(Y71=1,IF(I71&gt;Parameters!$B$6,W71,""),""),"")</f>
        <v/>
      </c>
    </row>
    <row r="72" spans="1:31" x14ac:dyDescent="0.2">
      <c r="A72" t="s">
        <v>116</v>
      </c>
      <c r="B72" t="s">
        <v>117</v>
      </c>
      <c r="C72" t="s">
        <v>140</v>
      </c>
      <c r="D72">
        <v>1</v>
      </c>
      <c r="E72" t="s">
        <v>141</v>
      </c>
      <c r="F72" t="s">
        <v>94</v>
      </c>
      <c r="G72">
        <v>12</v>
      </c>
      <c r="H72" t="s">
        <v>46</v>
      </c>
      <c r="I72">
        <f t="shared" si="3"/>
        <v>12</v>
      </c>
      <c r="J72">
        <v>5</v>
      </c>
      <c r="K72" t="s">
        <v>62</v>
      </c>
      <c r="L72">
        <v>39.99</v>
      </c>
      <c r="M72" t="s">
        <v>120</v>
      </c>
      <c r="N72">
        <v>1</v>
      </c>
      <c r="O72" t="s">
        <v>46</v>
      </c>
      <c r="P72" t="s">
        <v>64</v>
      </c>
      <c r="Q72" t="s">
        <v>42</v>
      </c>
      <c r="R72" t="s">
        <v>42</v>
      </c>
      <c r="S72" s="3">
        <v>42236</v>
      </c>
      <c r="T72" s="3"/>
      <c r="U72" s="11">
        <f>IFERROR(VLOOKUP(A72,'Anc data'!$A$2:$H$117, 8,FALSE),"")</f>
        <v>1.5355259999999999</v>
      </c>
      <c r="W72" s="15">
        <f t="shared" si="4"/>
        <v>26.043193016594966</v>
      </c>
      <c r="X72" s="9">
        <f t="shared" si="5"/>
        <v>0</v>
      </c>
      <c r="Y72" s="9">
        <f>MAX(X72,Parameters!$B$8)</f>
        <v>1</v>
      </c>
      <c r="AA72" s="16" t="str">
        <f>IF(W72&lt;&gt;0,IF(Y72=1,IF(I72&lt;=Parameters!$C$2,W72,""),""),"")</f>
        <v/>
      </c>
      <c r="AB72" s="16" t="str">
        <f>IF(W72&lt;&gt;0,IF(Y72=1,IF(AND(I72&gt;Parameters!$B$3,I72&lt;=Parameters!$C$3),W72,""),""),"")</f>
        <v/>
      </c>
      <c r="AC72" s="16" t="str">
        <f>IF(W72&lt;&gt;0,IF(Y72=1,IF(AND(I72&gt;Parameters!$B$4,I72&lt;=Parameters!$C$4),W72,""),""),"")</f>
        <v/>
      </c>
      <c r="AD72" s="16">
        <f>IF(W72&lt;&gt;0,IF(Y72=1,IF(AND(I72&gt;Parameters!$B$5,I72&lt;=Parameters!$C$5),W72,""),""),"")</f>
        <v>26.043193016594966</v>
      </c>
      <c r="AE72" s="16" t="str">
        <f>IF(W72&lt;&gt;0,IF(Y72=1,IF(I72&gt;Parameters!$B$6,W72,""),""),"")</f>
        <v/>
      </c>
    </row>
    <row r="73" spans="1:31" x14ac:dyDescent="0.2">
      <c r="A73" t="s">
        <v>116</v>
      </c>
      <c r="B73" t="s">
        <v>117</v>
      </c>
      <c r="C73" t="s">
        <v>140</v>
      </c>
      <c r="D73">
        <v>2</v>
      </c>
      <c r="E73" t="s">
        <v>142</v>
      </c>
      <c r="F73" t="s">
        <v>94</v>
      </c>
      <c r="G73">
        <v>12</v>
      </c>
      <c r="H73" t="s">
        <v>46</v>
      </c>
      <c r="I73">
        <f t="shared" si="3"/>
        <v>12</v>
      </c>
      <c r="J73" t="s">
        <v>39</v>
      </c>
      <c r="L73">
        <v>59.99</v>
      </c>
      <c r="M73" t="s">
        <v>120</v>
      </c>
      <c r="N73">
        <v>1</v>
      </c>
      <c r="O73" t="s">
        <v>46</v>
      </c>
      <c r="P73" t="s">
        <v>64</v>
      </c>
      <c r="Q73" t="s">
        <v>42</v>
      </c>
      <c r="R73" t="s">
        <v>42</v>
      </c>
      <c r="S73" s="3">
        <v>42236</v>
      </c>
      <c r="T73" s="3"/>
      <c r="U73" s="11">
        <f>IFERROR(VLOOKUP(A73,'Anc data'!$A$2:$H$117, 8,FALSE),"")</f>
        <v>1.5355259999999999</v>
      </c>
      <c r="W73" s="15">
        <f t="shared" si="4"/>
        <v>39.068045738072819</v>
      </c>
      <c r="X73" s="9">
        <f t="shared" si="5"/>
        <v>1</v>
      </c>
      <c r="Y73" s="9">
        <f>MAX(X73,Parameters!$B$8)</f>
        <v>1</v>
      </c>
      <c r="AA73" s="16" t="str">
        <f>IF(W73&lt;&gt;0,IF(Y73=1,IF(I73&lt;=Parameters!$C$2,W73,""),""),"")</f>
        <v/>
      </c>
      <c r="AB73" s="16" t="str">
        <f>IF(W73&lt;&gt;0,IF(Y73=1,IF(AND(I73&gt;Parameters!$B$3,I73&lt;=Parameters!$C$3),W73,""),""),"")</f>
        <v/>
      </c>
      <c r="AC73" s="16" t="str">
        <f>IF(W73&lt;&gt;0,IF(Y73=1,IF(AND(I73&gt;Parameters!$B$4,I73&lt;=Parameters!$C$4),W73,""),""),"")</f>
        <v/>
      </c>
      <c r="AD73" s="16">
        <f>IF(W73&lt;&gt;0,IF(Y73=1,IF(AND(I73&gt;Parameters!$B$5,I73&lt;=Parameters!$C$5),W73,""),""),"")</f>
        <v>39.068045738072819</v>
      </c>
      <c r="AE73" s="16" t="str">
        <f>IF(W73&lt;&gt;0,IF(Y73=1,IF(I73&gt;Parameters!$B$6,W73,""),""),"")</f>
        <v/>
      </c>
    </row>
    <row r="74" spans="1:31" x14ac:dyDescent="0.2">
      <c r="A74" t="s">
        <v>116</v>
      </c>
      <c r="B74" t="s">
        <v>117</v>
      </c>
      <c r="C74" t="s">
        <v>140</v>
      </c>
      <c r="D74">
        <v>3</v>
      </c>
      <c r="E74" t="s">
        <v>142</v>
      </c>
      <c r="F74" t="s">
        <v>94</v>
      </c>
      <c r="G74">
        <v>25</v>
      </c>
      <c r="H74" t="s">
        <v>46</v>
      </c>
      <c r="I74">
        <f t="shared" si="3"/>
        <v>25</v>
      </c>
      <c r="J74" t="s">
        <v>39</v>
      </c>
      <c r="L74">
        <v>79.989999999999995</v>
      </c>
      <c r="M74" t="s">
        <v>120</v>
      </c>
      <c r="N74">
        <v>5</v>
      </c>
      <c r="O74" t="s">
        <v>46</v>
      </c>
      <c r="P74" t="s">
        <v>64</v>
      </c>
      <c r="Q74" t="s">
        <v>42</v>
      </c>
      <c r="R74" t="s">
        <v>42</v>
      </c>
      <c r="S74" s="3">
        <v>42236</v>
      </c>
      <c r="T74" s="3"/>
      <c r="U74" s="11">
        <f>IFERROR(VLOOKUP(A74,'Anc data'!$A$2:$H$117, 8,FALSE),"")</f>
        <v>1.5355259999999999</v>
      </c>
      <c r="W74" s="15">
        <f t="shared" si="4"/>
        <v>52.092898459550668</v>
      </c>
      <c r="X74" s="9">
        <f t="shared" si="5"/>
        <v>1</v>
      </c>
      <c r="Y74" s="9">
        <f>MAX(X74,Parameters!$B$8)</f>
        <v>1</v>
      </c>
      <c r="AA74" s="16" t="str">
        <f>IF(W74&lt;&gt;0,IF(Y74=1,IF(I74&lt;=Parameters!$C$2,W74,""),""),"")</f>
        <v/>
      </c>
      <c r="AB74" s="16" t="str">
        <f>IF(W74&lt;&gt;0,IF(Y74=1,IF(AND(I74&gt;Parameters!$B$3,I74&lt;=Parameters!$C$3),W74,""),""),"")</f>
        <v/>
      </c>
      <c r="AC74" s="16" t="str">
        <f>IF(W74&lt;&gt;0,IF(Y74=1,IF(AND(I74&gt;Parameters!$B$4,I74&lt;=Parameters!$C$4),W74,""),""),"")</f>
        <v/>
      </c>
      <c r="AD74" s="16">
        <f>IF(W74&lt;&gt;0,IF(Y74=1,IF(AND(I74&gt;Parameters!$B$5,I74&lt;=Parameters!$C$5),W74,""),""),"")</f>
        <v>52.092898459550668</v>
      </c>
      <c r="AE74" s="16" t="str">
        <f>IF(W74&lt;&gt;0,IF(Y74=1,IF(I74&gt;Parameters!$B$6,W74,""),""),"")</f>
        <v/>
      </c>
    </row>
    <row r="75" spans="1:31" x14ac:dyDescent="0.2">
      <c r="A75" t="s">
        <v>116</v>
      </c>
      <c r="B75" t="s">
        <v>117</v>
      </c>
      <c r="C75" t="s">
        <v>140</v>
      </c>
      <c r="D75">
        <v>4</v>
      </c>
      <c r="E75" t="s">
        <v>142</v>
      </c>
      <c r="F75" t="s">
        <v>94</v>
      </c>
      <c r="G75">
        <v>50</v>
      </c>
      <c r="H75" t="s">
        <v>46</v>
      </c>
      <c r="I75">
        <f t="shared" si="3"/>
        <v>50</v>
      </c>
      <c r="J75" t="s">
        <v>39</v>
      </c>
      <c r="L75">
        <v>89.99</v>
      </c>
      <c r="M75" t="s">
        <v>120</v>
      </c>
      <c r="N75">
        <v>20</v>
      </c>
      <c r="O75" t="s">
        <v>46</v>
      </c>
      <c r="P75" t="s">
        <v>64</v>
      </c>
      <c r="Q75" t="s">
        <v>42</v>
      </c>
      <c r="R75" t="s">
        <v>42</v>
      </c>
      <c r="S75" s="3">
        <v>42236</v>
      </c>
      <c r="T75" s="3"/>
      <c r="U75" s="11">
        <f>IFERROR(VLOOKUP(A75,'Anc data'!$A$2:$H$117, 8,FALSE),"")</f>
        <v>1.5355259999999999</v>
      </c>
      <c r="W75" s="15">
        <f t="shared" si="4"/>
        <v>58.605324820289596</v>
      </c>
      <c r="X75" s="9">
        <f t="shared" si="5"/>
        <v>1</v>
      </c>
      <c r="Y75" s="9">
        <f>MAX(X75,Parameters!$B$8)</f>
        <v>1</v>
      </c>
      <c r="AA75" s="16" t="str">
        <f>IF(W75&lt;&gt;0,IF(Y75=1,IF(I75&lt;=Parameters!$C$2,W75,""),""),"")</f>
        <v/>
      </c>
      <c r="AB75" s="16" t="str">
        <f>IF(W75&lt;&gt;0,IF(Y75=1,IF(AND(I75&gt;Parameters!$B$3,I75&lt;=Parameters!$C$3),W75,""),""),"")</f>
        <v/>
      </c>
      <c r="AC75" s="16" t="str">
        <f>IF(W75&lt;&gt;0,IF(Y75=1,IF(AND(I75&gt;Parameters!$B$4,I75&lt;=Parameters!$C$4),W75,""),""),"")</f>
        <v/>
      </c>
      <c r="AD75" s="16" t="str">
        <f>IF(W75&lt;&gt;0,IF(Y75=1,IF(AND(I75&gt;Parameters!$B$5,I75&lt;=Parameters!$C$5),W75,""),""),"")</f>
        <v/>
      </c>
      <c r="AE75" s="16">
        <f>IF(W75&lt;&gt;0,IF(Y75=1,IF(I75&gt;Parameters!$B$6,W75,""),""),"")</f>
        <v>58.605324820289596</v>
      </c>
    </row>
    <row r="76" spans="1:31" x14ac:dyDescent="0.2">
      <c r="A76" t="s">
        <v>116</v>
      </c>
      <c r="B76" t="s">
        <v>117</v>
      </c>
      <c r="C76" t="s">
        <v>140</v>
      </c>
      <c r="D76">
        <v>5</v>
      </c>
      <c r="E76" t="s">
        <v>142</v>
      </c>
      <c r="F76" t="s">
        <v>94</v>
      </c>
      <c r="G76">
        <v>100</v>
      </c>
      <c r="H76" t="s">
        <v>46</v>
      </c>
      <c r="I76">
        <f t="shared" si="3"/>
        <v>100</v>
      </c>
      <c r="J76" t="s">
        <v>39</v>
      </c>
      <c r="L76">
        <v>99.99</v>
      </c>
      <c r="M76" t="s">
        <v>120</v>
      </c>
      <c r="N76">
        <v>40</v>
      </c>
      <c r="O76" t="s">
        <v>46</v>
      </c>
      <c r="P76" t="s">
        <v>64</v>
      </c>
      <c r="Q76" t="s">
        <v>42</v>
      </c>
      <c r="R76" t="s">
        <v>42</v>
      </c>
      <c r="S76" s="3">
        <v>42236</v>
      </c>
      <c r="T76" s="3"/>
      <c r="U76" s="11">
        <f>IFERROR(VLOOKUP(A76,'Anc data'!$A$2:$H$117, 8,FALSE),"")</f>
        <v>1.5355259999999999</v>
      </c>
      <c r="W76" s="15">
        <f t="shared" si="4"/>
        <v>65.117751181028524</v>
      </c>
      <c r="X76" s="9">
        <f t="shared" si="5"/>
        <v>1</v>
      </c>
      <c r="Y76" s="9">
        <f>MAX(X76,Parameters!$B$8)</f>
        <v>1</v>
      </c>
      <c r="AA76" s="16" t="str">
        <f>IF(W76&lt;&gt;0,IF(Y76=1,IF(I76&lt;=Parameters!$C$2,W76,""),""),"")</f>
        <v/>
      </c>
      <c r="AB76" s="16" t="str">
        <f>IF(W76&lt;&gt;0,IF(Y76=1,IF(AND(I76&gt;Parameters!$B$3,I76&lt;=Parameters!$C$3),W76,""),""),"")</f>
        <v/>
      </c>
      <c r="AC76" s="16" t="str">
        <f>IF(W76&lt;&gt;0,IF(Y76=1,IF(AND(I76&gt;Parameters!$B$4,I76&lt;=Parameters!$C$4),W76,""),""),"")</f>
        <v/>
      </c>
      <c r="AD76" s="16" t="str">
        <f>IF(W76&lt;&gt;0,IF(Y76=1,IF(AND(I76&gt;Parameters!$B$5,I76&lt;=Parameters!$C$5),W76,""),""),"")</f>
        <v/>
      </c>
      <c r="AE76" s="16">
        <f>IF(W76&lt;&gt;0,IF(Y76=1,IF(I76&gt;Parameters!$B$6,W76,""),""),"")</f>
        <v>65.117751181028524</v>
      </c>
    </row>
    <row r="77" spans="1:31" x14ac:dyDescent="0.2">
      <c r="A77" t="s">
        <v>116</v>
      </c>
      <c r="B77" t="s">
        <v>117</v>
      </c>
      <c r="C77" t="s">
        <v>140</v>
      </c>
      <c r="D77">
        <v>6</v>
      </c>
      <c r="E77" t="s">
        <v>143</v>
      </c>
      <c r="F77" t="s">
        <v>94</v>
      </c>
      <c r="G77">
        <v>20</v>
      </c>
      <c r="H77" t="s">
        <v>46</v>
      </c>
      <c r="I77">
        <f t="shared" si="3"/>
        <v>20</v>
      </c>
      <c r="J77" t="s">
        <v>39</v>
      </c>
      <c r="L77">
        <v>69.989999999999995</v>
      </c>
      <c r="M77" t="s">
        <v>120</v>
      </c>
      <c r="N77" t="s">
        <v>40</v>
      </c>
      <c r="P77" t="s">
        <v>42</v>
      </c>
      <c r="Q77" t="s">
        <v>42</v>
      </c>
      <c r="R77" t="s">
        <v>64</v>
      </c>
      <c r="S77" s="3">
        <v>42236</v>
      </c>
      <c r="T77" s="3"/>
      <c r="U77" s="11">
        <f>IFERROR(VLOOKUP(A77,'Anc data'!$A$2:$H$117, 8,FALSE),"")</f>
        <v>1.5355259999999999</v>
      </c>
      <c r="W77" s="15">
        <f t="shared" si="4"/>
        <v>45.58047209881174</v>
      </c>
      <c r="X77" s="9">
        <f t="shared" si="5"/>
        <v>1</v>
      </c>
      <c r="Y77" s="9">
        <f>MAX(X77,Parameters!$B$8)</f>
        <v>1</v>
      </c>
      <c r="AA77" s="16" t="str">
        <f>IF(W77&lt;&gt;0,IF(Y77=1,IF(I77&lt;=Parameters!$C$2,W77,""),""),"")</f>
        <v/>
      </c>
      <c r="AB77" s="16" t="str">
        <f>IF(W77&lt;&gt;0,IF(Y77=1,IF(AND(I77&gt;Parameters!$B$3,I77&lt;=Parameters!$C$3),W77,""),""),"")</f>
        <v/>
      </c>
      <c r="AC77" s="16" t="str">
        <f>IF(W77&lt;&gt;0,IF(Y77=1,IF(AND(I77&gt;Parameters!$B$4,I77&lt;=Parameters!$C$4),W77,""),""),"")</f>
        <v/>
      </c>
      <c r="AD77" s="16">
        <f>IF(W77&lt;&gt;0,IF(Y77=1,IF(AND(I77&gt;Parameters!$B$5,I77&lt;=Parameters!$C$5),W77,""),""),"")</f>
        <v>45.58047209881174</v>
      </c>
      <c r="AE77" s="16" t="str">
        <f>IF(W77&lt;&gt;0,IF(Y77=1,IF(I77&gt;Parameters!$B$6,W77,""),""),"")</f>
        <v/>
      </c>
    </row>
    <row r="78" spans="1:31" x14ac:dyDescent="0.2">
      <c r="A78" t="s">
        <v>144</v>
      </c>
      <c r="B78" t="s">
        <v>145</v>
      </c>
      <c r="C78" t="s">
        <v>146</v>
      </c>
      <c r="D78">
        <v>1</v>
      </c>
      <c r="E78">
        <v>8</v>
      </c>
      <c r="F78" t="s">
        <v>51</v>
      </c>
      <c r="G78">
        <v>8</v>
      </c>
      <c r="H78" t="s">
        <v>46</v>
      </c>
      <c r="I78">
        <f t="shared" si="3"/>
        <v>8</v>
      </c>
      <c r="J78" t="s">
        <v>39</v>
      </c>
      <c r="L78">
        <v>19.899999999999999</v>
      </c>
      <c r="M78" t="s">
        <v>63</v>
      </c>
      <c r="N78">
        <v>768</v>
      </c>
      <c r="O78" t="s">
        <v>38</v>
      </c>
      <c r="P78" t="s">
        <v>42</v>
      </c>
      <c r="Q78" t="s">
        <v>42</v>
      </c>
      <c r="R78" t="s">
        <v>64</v>
      </c>
      <c r="S78" s="3">
        <v>42238</v>
      </c>
      <c r="T78" s="3"/>
      <c r="U78" s="11">
        <f>IFERROR(VLOOKUP(A78,'Anc data'!$A$2:$H$117, 8,FALSE),"")</f>
        <v>0.83474700000000002</v>
      </c>
      <c r="W78" s="15">
        <f t="shared" si="4"/>
        <v>23.839558572837038</v>
      </c>
      <c r="X78" s="9">
        <f t="shared" si="5"/>
        <v>1</v>
      </c>
      <c r="Y78" s="9">
        <f>MAX(X78,Parameters!$B$8)</f>
        <v>1</v>
      </c>
      <c r="AA78" s="16" t="str">
        <f>IF(W78&lt;&gt;0,IF(Y78=1,IF(I78&lt;=Parameters!$C$2,W78,""),""),"")</f>
        <v/>
      </c>
      <c r="AB78" s="16" t="str">
        <f>IF(W78&lt;&gt;0,IF(Y78=1,IF(AND(I78&gt;Parameters!$B$3,I78&lt;=Parameters!$C$3),W78,""),""),"")</f>
        <v/>
      </c>
      <c r="AC78" s="16">
        <f>IF(W78&lt;&gt;0,IF(Y78=1,IF(AND(I78&gt;Parameters!$B$4,I78&lt;=Parameters!$C$4),W78,""),""),"")</f>
        <v>23.839558572837038</v>
      </c>
      <c r="AD78" s="16" t="str">
        <f>IF(W78&lt;&gt;0,IF(Y78=1,IF(AND(I78&gt;Parameters!$B$5,I78&lt;=Parameters!$C$5),W78,""),""),"")</f>
        <v/>
      </c>
      <c r="AE78" s="16" t="str">
        <f>IF(W78&lt;&gt;0,IF(Y78=1,IF(I78&gt;Parameters!$B$6,W78,""),""),"")</f>
        <v/>
      </c>
    </row>
    <row r="79" spans="1:31" x14ac:dyDescent="0.2">
      <c r="A79" t="s">
        <v>144</v>
      </c>
      <c r="B79" t="s">
        <v>145</v>
      </c>
      <c r="C79" t="s">
        <v>146</v>
      </c>
      <c r="D79">
        <v>2</v>
      </c>
      <c r="E79">
        <v>16</v>
      </c>
      <c r="F79" t="s">
        <v>94</v>
      </c>
      <c r="G79">
        <v>16</v>
      </c>
      <c r="H79" t="s">
        <v>46</v>
      </c>
      <c r="I79">
        <f t="shared" si="3"/>
        <v>16</v>
      </c>
      <c r="J79" t="s">
        <v>39</v>
      </c>
      <c r="L79">
        <v>26.8</v>
      </c>
      <c r="M79" t="s">
        <v>63</v>
      </c>
      <c r="N79">
        <v>3</v>
      </c>
      <c r="O79" t="s">
        <v>46</v>
      </c>
      <c r="P79" t="s">
        <v>42</v>
      </c>
      <c r="Q79" t="s">
        <v>42</v>
      </c>
      <c r="R79" t="s">
        <v>64</v>
      </c>
      <c r="S79" s="3">
        <v>42238</v>
      </c>
      <c r="T79" s="3"/>
      <c r="U79" s="11">
        <f>IFERROR(VLOOKUP(A79,'Anc data'!$A$2:$H$117, 8,FALSE),"")</f>
        <v>0.83474700000000002</v>
      </c>
      <c r="W79" s="15">
        <f t="shared" si="4"/>
        <v>32.105536168443855</v>
      </c>
      <c r="X79" s="9">
        <f t="shared" si="5"/>
        <v>1</v>
      </c>
      <c r="Y79" s="9">
        <f>MAX(X79,Parameters!$B$8)</f>
        <v>1</v>
      </c>
      <c r="AA79" s="16" t="str">
        <f>IF(W79&lt;&gt;0,IF(Y79=1,IF(I79&lt;=Parameters!$C$2,W79,""),""),"")</f>
        <v/>
      </c>
      <c r="AB79" s="16" t="str">
        <f>IF(W79&lt;&gt;0,IF(Y79=1,IF(AND(I79&gt;Parameters!$B$3,I79&lt;=Parameters!$C$3),W79,""),""),"")</f>
        <v/>
      </c>
      <c r="AC79" s="16" t="str">
        <f>IF(W79&lt;&gt;0,IF(Y79=1,IF(AND(I79&gt;Parameters!$B$4,I79&lt;=Parameters!$C$4),W79,""),""),"")</f>
        <v/>
      </c>
      <c r="AD79" s="16">
        <f>IF(W79&lt;&gt;0,IF(Y79=1,IF(AND(I79&gt;Parameters!$B$5,I79&lt;=Parameters!$C$5),W79,""),""),"")</f>
        <v>32.105536168443855</v>
      </c>
      <c r="AE79" s="16" t="str">
        <f>IF(W79&lt;&gt;0,IF(Y79=1,IF(I79&gt;Parameters!$B$6,W79,""),""),"")</f>
        <v/>
      </c>
    </row>
    <row r="80" spans="1:31" x14ac:dyDescent="0.2">
      <c r="A80" t="s">
        <v>144</v>
      </c>
      <c r="B80" t="s">
        <v>145</v>
      </c>
      <c r="C80" t="s">
        <v>146</v>
      </c>
      <c r="D80">
        <v>3</v>
      </c>
      <c r="E80">
        <v>30</v>
      </c>
      <c r="F80" t="s">
        <v>94</v>
      </c>
      <c r="G80">
        <v>30</v>
      </c>
      <c r="H80" t="s">
        <v>46</v>
      </c>
      <c r="I80">
        <f t="shared" si="3"/>
        <v>30</v>
      </c>
      <c r="J80" t="s">
        <v>39</v>
      </c>
      <c r="L80">
        <v>32.799999999999997</v>
      </c>
      <c r="M80" t="s">
        <v>63</v>
      </c>
      <c r="N80">
        <v>6</v>
      </c>
      <c r="O80" t="s">
        <v>46</v>
      </c>
      <c r="P80" t="s">
        <v>42</v>
      </c>
      <c r="Q80" t="s">
        <v>42</v>
      </c>
      <c r="R80" t="s">
        <v>64</v>
      </c>
      <c r="S80" s="3">
        <v>42238</v>
      </c>
      <c r="T80" s="3"/>
      <c r="U80" s="11">
        <f>IFERROR(VLOOKUP(A80,'Anc data'!$A$2:$H$117, 8,FALSE),"")</f>
        <v>0.83474700000000002</v>
      </c>
      <c r="W80" s="15">
        <f t="shared" si="4"/>
        <v>39.293342773319338</v>
      </c>
      <c r="X80" s="9">
        <f t="shared" si="5"/>
        <v>1</v>
      </c>
      <c r="Y80" s="9">
        <f>MAX(X80,Parameters!$B$8)</f>
        <v>1</v>
      </c>
      <c r="AA80" s="16" t="str">
        <f>IF(W80&lt;&gt;0,IF(Y80=1,IF(I80&lt;=Parameters!$C$2,W80,""),""),"")</f>
        <v/>
      </c>
      <c r="AB80" s="16" t="str">
        <f>IF(W80&lt;&gt;0,IF(Y80=1,IF(AND(I80&gt;Parameters!$B$3,I80&lt;=Parameters!$C$3),W80,""),""),"")</f>
        <v/>
      </c>
      <c r="AC80" s="16" t="str">
        <f>IF(W80&lt;&gt;0,IF(Y80=1,IF(AND(I80&gt;Parameters!$B$4,I80&lt;=Parameters!$C$4),W80,""),""),"")</f>
        <v/>
      </c>
      <c r="AD80" s="16" t="str">
        <f>IF(W80&lt;&gt;0,IF(Y80=1,IF(AND(I80&gt;Parameters!$B$5,I80&lt;=Parameters!$C$5),W80,""),""),"")</f>
        <v/>
      </c>
      <c r="AE80" s="16">
        <f>IF(W80&lt;&gt;0,IF(Y80=1,IF(I80&gt;Parameters!$B$6,W80,""),""),"")</f>
        <v>39.293342773319338</v>
      </c>
    </row>
    <row r="81" spans="1:31" x14ac:dyDescent="0.2">
      <c r="A81" t="s">
        <v>144</v>
      </c>
      <c r="B81" t="s">
        <v>145</v>
      </c>
      <c r="C81" t="s">
        <v>146</v>
      </c>
      <c r="D81">
        <v>4</v>
      </c>
      <c r="E81">
        <v>50</v>
      </c>
      <c r="F81" t="s">
        <v>94</v>
      </c>
      <c r="G81">
        <v>50</v>
      </c>
      <c r="H81" t="s">
        <v>46</v>
      </c>
      <c r="I81">
        <f t="shared" si="3"/>
        <v>50</v>
      </c>
      <c r="J81" t="s">
        <v>39</v>
      </c>
      <c r="L81">
        <v>49.8</v>
      </c>
      <c r="M81" t="s">
        <v>63</v>
      </c>
      <c r="N81">
        <v>10</v>
      </c>
      <c r="O81" t="s">
        <v>46</v>
      </c>
      <c r="P81" t="s">
        <v>42</v>
      </c>
      <c r="Q81" t="s">
        <v>42</v>
      </c>
      <c r="R81" t="s">
        <v>64</v>
      </c>
      <c r="S81" s="3">
        <v>42238</v>
      </c>
      <c r="T81" s="3"/>
      <c r="U81" s="11">
        <f>IFERROR(VLOOKUP(A81,'Anc data'!$A$2:$H$117, 8,FALSE),"")</f>
        <v>0.83474700000000002</v>
      </c>
      <c r="W81" s="15">
        <f t="shared" si="4"/>
        <v>59.658794820466554</v>
      </c>
      <c r="X81" s="9">
        <f t="shared" si="5"/>
        <v>1</v>
      </c>
      <c r="Y81" s="9">
        <f>MAX(X81,Parameters!$B$8)</f>
        <v>1</v>
      </c>
      <c r="AA81" s="16" t="str">
        <f>IF(W81&lt;&gt;0,IF(Y81=1,IF(I81&lt;=Parameters!$C$2,W81,""),""),"")</f>
        <v/>
      </c>
      <c r="AB81" s="16" t="str">
        <f>IF(W81&lt;&gt;0,IF(Y81=1,IF(AND(I81&gt;Parameters!$B$3,I81&lt;=Parameters!$C$3),W81,""),""),"")</f>
        <v/>
      </c>
      <c r="AC81" s="16" t="str">
        <f>IF(W81&lt;&gt;0,IF(Y81=1,IF(AND(I81&gt;Parameters!$B$4,I81&lt;=Parameters!$C$4),W81,""),""),"")</f>
        <v/>
      </c>
      <c r="AD81" s="16" t="str">
        <f>IF(W81&lt;&gt;0,IF(Y81=1,IF(AND(I81&gt;Parameters!$B$5,I81&lt;=Parameters!$C$5),W81,""),""),"")</f>
        <v/>
      </c>
      <c r="AE81" s="16">
        <f>IF(W81&lt;&gt;0,IF(Y81=1,IF(I81&gt;Parameters!$B$6,W81,""),""),"")</f>
        <v>59.658794820466554</v>
      </c>
    </row>
    <row r="82" spans="1:31" x14ac:dyDescent="0.2">
      <c r="A82" t="s">
        <v>144</v>
      </c>
      <c r="B82" t="s">
        <v>145</v>
      </c>
      <c r="C82" t="s">
        <v>147</v>
      </c>
      <c r="D82">
        <v>1</v>
      </c>
      <c r="E82">
        <v>8</v>
      </c>
      <c r="F82" t="s">
        <v>148</v>
      </c>
      <c r="G82">
        <v>8</v>
      </c>
      <c r="H82" t="s">
        <v>46</v>
      </c>
      <c r="I82">
        <f t="shared" si="3"/>
        <v>8</v>
      </c>
      <c r="J82" t="s">
        <v>39</v>
      </c>
      <c r="L82">
        <v>17.8</v>
      </c>
      <c r="M82" t="s">
        <v>63</v>
      </c>
      <c r="N82">
        <v>0.7</v>
      </c>
      <c r="O82" t="s">
        <v>46</v>
      </c>
      <c r="P82" t="s">
        <v>42</v>
      </c>
      <c r="Q82" t="s">
        <v>42</v>
      </c>
      <c r="R82" t="s">
        <v>64</v>
      </c>
      <c r="S82" s="3">
        <v>42238</v>
      </c>
      <c r="T82" s="3"/>
      <c r="U82" s="11">
        <f>IFERROR(VLOOKUP(A82,'Anc data'!$A$2:$H$117, 8,FALSE),"")</f>
        <v>0.83474700000000002</v>
      </c>
      <c r="W82" s="15">
        <f t="shared" si="4"/>
        <v>21.32382626113062</v>
      </c>
      <c r="X82" s="9">
        <f t="shared" si="5"/>
        <v>1</v>
      </c>
      <c r="Y82" s="9">
        <f>MAX(X82,Parameters!$B$8)</f>
        <v>1</v>
      </c>
      <c r="AA82" s="16" t="str">
        <f>IF(W82&lt;&gt;0,IF(Y82=1,IF(I82&lt;=Parameters!$C$2,W82,""),""),"")</f>
        <v/>
      </c>
      <c r="AB82" s="16" t="str">
        <f>IF(W82&lt;&gt;0,IF(Y82=1,IF(AND(I82&gt;Parameters!$B$3,I82&lt;=Parameters!$C$3),W82,""),""),"")</f>
        <v/>
      </c>
      <c r="AC82" s="16">
        <f>IF(W82&lt;&gt;0,IF(Y82=1,IF(AND(I82&gt;Parameters!$B$4,I82&lt;=Parameters!$C$4),W82,""),""),"")</f>
        <v>21.32382626113062</v>
      </c>
      <c r="AD82" s="16" t="str">
        <f>IF(W82&lt;&gt;0,IF(Y82=1,IF(AND(I82&gt;Parameters!$B$5,I82&lt;=Parameters!$C$5),W82,""),""),"")</f>
        <v/>
      </c>
      <c r="AE82" s="16" t="str">
        <f>IF(W82&lt;&gt;0,IF(Y82=1,IF(I82&gt;Parameters!$B$6,W82,""),""),"")</f>
        <v/>
      </c>
    </row>
    <row r="83" spans="1:31" x14ac:dyDescent="0.2">
      <c r="A83" t="s">
        <v>144</v>
      </c>
      <c r="B83" t="s">
        <v>145</v>
      </c>
      <c r="C83" t="s">
        <v>147</v>
      </c>
      <c r="D83">
        <v>2</v>
      </c>
      <c r="E83">
        <v>20</v>
      </c>
      <c r="F83" t="s">
        <v>148</v>
      </c>
      <c r="G83">
        <v>20</v>
      </c>
      <c r="H83" t="s">
        <v>46</v>
      </c>
      <c r="I83">
        <f t="shared" si="3"/>
        <v>20</v>
      </c>
      <c r="J83" t="s">
        <v>39</v>
      </c>
      <c r="L83">
        <v>24.9</v>
      </c>
      <c r="M83" t="s">
        <v>63</v>
      </c>
      <c r="N83">
        <v>4</v>
      </c>
      <c r="O83" t="s">
        <v>46</v>
      </c>
      <c r="P83" t="s">
        <v>42</v>
      </c>
      <c r="Q83" t="s">
        <v>42</v>
      </c>
      <c r="R83" t="s">
        <v>64</v>
      </c>
      <c r="S83" s="3">
        <v>42238</v>
      </c>
      <c r="T83" s="3"/>
      <c r="U83" s="11">
        <f>IFERROR(VLOOKUP(A83,'Anc data'!$A$2:$H$117, 8,FALSE),"")</f>
        <v>0.83474700000000002</v>
      </c>
      <c r="W83" s="15">
        <f t="shared" si="4"/>
        <v>29.829397410233277</v>
      </c>
      <c r="X83" s="9">
        <f t="shared" si="5"/>
        <v>1</v>
      </c>
      <c r="Y83" s="9">
        <f>MAX(X83,Parameters!$B$8)</f>
        <v>1</v>
      </c>
      <c r="AA83" s="16" t="str">
        <f>IF(W83&lt;&gt;0,IF(Y83=1,IF(I83&lt;=Parameters!$C$2,W83,""),""),"")</f>
        <v/>
      </c>
      <c r="AB83" s="16" t="str">
        <f>IF(W83&lt;&gt;0,IF(Y83=1,IF(AND(I83&gt;Parameters!$B$3,I83&lt;=Parameters!$C$3),W83,""),""),"")</f>
        <v/>
      </c>
      <c r="AC83" s="16" t="str">
        <f>IF(W83&lt;&gt;0,IF(Y83=1,IF(AND(I83&gt;Parameters!$B$4,I83&lt;=Parameters!$C$4),W83,""),""),"")</f>
        <v/>
      </c>
      <c r="AD83" s="16">
        <f>IF(W83&lt;&gt;0,IF(Y83=1,IF(AND(I83&gt;Parameters!$B$5,I83&lt;=Parameters!$C$5),W83,""),""),"")</f>
        <v>29.829397410233277</v>
      </c>
      <c r="AE83" s="16" t="str">
        <f>IF(W83&lt;&gt;0,IF(Y83=1,IF(I83&gt;Parameters!$B$6,W83,""),""),"")</f>
        <v/>
      </c>
    </row>
    <row r="84" spans="1:31" x14ac:dyDescent="0.2">
      <c r="A84" t="s">
        <v>144</v>
      </c>
      <c r="B84" t="s">
        <v>145</v>
      </c>
      <c r="C84" t="s">
        <v>147</v>
      </c>
      <c r="D84">
        <v>3</v>
      </c>
      <c r="E84">
        <v>30</v>
      </c>
      <c r="F84" t="s">
        <v>148</v>
      </c>
      <c r="G84">
        <v>30</v>
      </c>
      <c r="H84" t="s">
        <v>46</v>
      </c>
      <c r="I84">
        <f t="shared" si="3"/>
        <v>30</v>
      </c>
      <c r="J84" t="s">
        <v>39</v>
      </c>
      <c r="L84">
        <v>29.9</v>
      </c>
      <c r="M84" t="s">
        <v>63</v>
      </c>
      <c r="N84">
        <v>4</v>
      </c>
      <c r="O84" t="s">
        <v>46</v>
      </c>
      <c r="P84" t="s">
        <v>42</v>
      </c>
      <c r="Q84" t="s">
        <v>42</v>
      </c>
      <c r="R84" t="s">
        <v>64</v>
      </c>
      <c r="S84" s="3">
        <v>42238</v>
      </c>
      <c r="T84" s="3"/>
      <c r="U84" s="11">
        <f>IFERROR(VLOOKUP(A84,'Anc data'!$A$2:$H$117, 8,FALSE),"")</f>
        <v>0.83474700000000002</v>
      </c>
      <c r="W84" s="15">
        <f t="shared" si="4"/>
        <v>35.819236247629519</v>
      </c>
      <c r="X84" s="9">
        <f t="shared" si="5"/>
        <v>1</v>
      </c>
      <c r="Y84" s="9">
        <f>MAX(X84,Parameters!$B$8)</f>
        <v>1</v>
      </c>
      <c r="AA84" s="16" t="str">
        <f>IF(W84&lt;&gt;0,IF(Y84=1,IF(I84&lt;=Parameters!$C$2,W84,""),""),"")</f>
        <v/>
      </c>
      <c r="AB84" s="16" t="str">
        <f>IF(W84&lt;&gt;0,IF(Y84=1,IF(AND(I84&gt;Parameters!$B$3,I84&lt;=Parameters!$C$3),W84,""),""),"")</f>
        <v/>
      </c>
      <c r="AC84" s="16" t="str">
        <f>IF(W84&lt;&gt;0,IF(Y84=1,IF(AND(I84&gt;Parameters!$B$4,I84&lt;=Parameters!$C$4),W84,""),""),"")</f>
        <v/>
      </c>
      <c r="AD84" s="16" t="str">
        <f>IF(W84&lt;&gt;0,IF(Y84=1,IF(AND(I84&gt;Parameters!$B$5,I84&lt;=Parameters!$C$5),W84,""),""),"")</f>
        <v/>
      </c>
      <c r="AE84" s="16">
        <f>IF(W84&lt;&gt;0,IF(Y84=1,IF(I84&gt;Parameters!$B$6,W84,""),""),"")</f>
        <v>35.819236247629519</v>
      </c>
    </row>
    <row r="85" spans="1:31" x14ac:dyDescent="0.2">
      <c r="A85" t="s">
        <v>144</v>
      </c>
      <c r="B85" t="s">
        <v>145</v>
      </c>
      <c r="C85" t="s">
        <v>149</v>
      </c>
      <c r="D85">
        <v>1</v>
      </c>
      <c r="E85" t="s">
        <v>150</v>
      </c>
      <c r="F85" t="s">
        <v>51</v>
      </c>
      <c r="G85">
        <v>8</v>
      </c>
      <c r="H85" t="s">
        <v>46</v>
      </c>
      <c r="I85">
        <f t="shared" si="3"/>
        <v>8</v>
      </c>
      <c r="J85" t="s">
        <v>39</v>
      </c>
      <c r="L85">
        <v>27.8</v>
      </c>
      <c r="M85" t="s">
        <v>63</v>
      </c>
      <c r="N85">
        <v>0.7</v>
      </c>
      <c r="O85" t="s">
        <v>46</v>
      </c>
      <c r="P85" t="s">
        <v>42</v>
      </c>
      <c r="Q85" t="s">
        <v>42</v>
      </c>
      <c r="R85" t="s">
        <v>64</v>
      </c>
      <c r="S85" s="3">
        <v>42238</v>
      </c>
      <c r="T85" s="3"/>
      <c r="U85" s="11">
        <f>IFERROR(VLOOKUP(A85,'Anc data'!$A$2:$H$117, 8,FALSE),"")</f>
        <v>0.83474700000000002</v>
      </c>
      <c r="W85" s="15">
        <f t="shared" si="4"/>
        <v>33.303503935923104</v>
      </c>
      <c r="X85" s="9">
        <f t="shared" si="5"/>
        <v>1</v>
      </c>
      <c r="Y85" s="9">
        <f>MAX(X85,Parameters!$B$8)</f>
        <v>1</v>
      </c>
      <c r="AA85" s="16" t="str">
        <f>IF(W85&lt;&gt;0,IF(Y85=1,IF(I85&lt;=Parameters!$C$2,W85,""),""),"")</f>
        <v/>
      </c>
      <c r="AB85" s="16" t="str">
        <f>IF(W85&lt;&gt;0,IF(Y85=1,IF(AND(I85&gt;Parameters!$B$3,I85&lt;=Parameters!$C$3),W85,""),""),"")</f>
        <v/>
      </c>
      <c r="AC85" s="16">
        <f>IF(W85&lt;&gt;0,IF(Y85=1,IF(AND(I85&gt;Parameters!$B$4,I85&lt;=Parameters!$C$4),W85,""),""),"")</f>
        <v>33.303503935923104</v>
      </c>
      <c r="AD85" s="16" t="str">
        <f>IF(W85&lt;&gt;0,IF(Y85=1,IF(AND(I85&gt;Parameters!$B$5,I85&lt;=Parameters!$C$5),W85,""),""),"")</f>
        <v/>
      </c>
      <c r="AE85" s="16" t="str">
        <f>IF(W85&lt;&gt;0,IF(Y85=1,IF(I85&gt;Parameters!$B$6,W85,""),""),"")</f>
        <v/>
      </c>
    </row>
    <row r="86" spans="1:31" x14ac:dyDescent="0.2">
      <c r="A86" t="s">
        <v>144</v>
      </c>
      <c r="B86" t="s">
        <v>145</v>
      </c>
      <c r="C86" t="s">
        <v>149</v>
      </c>
      <c r="D86">
        <v>2</v>
      </c>
      <c r="E86" t="s">
        <v>151</v>
      </c>
      <c r="F86" t="s">
        <v>51</v>
      </c>
      <c r="G86">
        <v>16</v>
      </c>
      <c r="H86" t="s">
        <v>46</v>
      </c>
      <c r="I86">
        <f t="shared" si="3"/>
        <v>16</v>
      </c>
      <c r="J86" t="s">
        <v>39</v>
      </c>
      <c r="L86">
        <v>31.8</v>
      </c>
      <c r="M86" t="s">
        <v>63</v>
      </c>
      <c r="N86">
        <v>1</v>
      </c>
      <c r="O86" t="s">
        <v>46</v>
      </c>
      <c r="P86" t="s">
        <v>42</v>
      </c>
      <c r="Q86" t="s">
        <v>42</v>
      </c>
      <c r="R86" t="s">
        <v>64</v>
      </c>
      <c r="S86" s="3">
        <v>42238</v>
      </c>
      <c r="T86" s="3"/>
      <c r="U86" s="11">
        <f>IFERROR(VLOOKUP(A86,'Anc data'!$A$2:$H$117, 8,FALSE),"")</f>
        <v>0.83474700000000002</v>
      </c>
      <c r="W86" s="15">
        <f t="shared" si="4"/>
        <v>38.09537500584009</v>
      </c>
      <c r="X86" s="9">
        <f t="shared" si="5"/>
        <v>1</v>
      </c>
      <c r="Y86" s="9">
        <f>MAX(X86,Parameters!$B$8)</f>
        <v>1</v>
      </c>
      <c r="AA86" s="16" t="str">
        <f>IF(W86&lt;&gt;0,IF(Y86=1,IF(I86&lt;=Parameters!$C$2,W86,""),""),"")</f>
        <v/>
      </c>
      <c r="AB86" s="16" t="str">
        <f>IF(W86&lt;&gt;0,IF(Y86=1,IF(AND(I86&gt;Parameters!$B$3,I86&lt;=Parameters!$C$3),W86,""),""),"")</f>
        <v/>
      </c>
      <c r="AC86" s="16" t="str">
        <f>IF(W86&lt;&gt;0,IF(Y86=1,IF(AND(I86&gt;Parameters!$B$4,I86&lt;=Parameters!$C$4),W86,""),""),"")</f>
        <v/>
      </c>
      <c r="AD86" s="16">
        <f>IF(W86&lt;&gt;0,IF(Y86=1,IF(AND(I86&gt;Parameters!$B$5,I86&lt;=Parameters!$C$5),W86,""),""),"")</f>
        <v>38.09537500584009</v>
      </c>
      <c r="AE86" s="16" t="str">
        <f>IF(W86&lt;&gt;0,IF(Y86=1,IF(I86&gt;Parameters!$B$6,W86,""),""),"")</f>
        <v/>
      </c>
    </row>
    <row r="87" spans="1:31" x14ac:dyDescent="0.2">
      <c r="A87" t="s">
        <v>152</v>
      </c>
      <c r="B87" t="s">
        <v>153</v>
      </c>
      <c r="C87" t="s">
        <v>154</v>
      </c>
      <c r="D87">
        <v>1</v>
      </c>
      <c r="E87">
        <v>1024</v>
      </c>
      <c r="F87" t="s">
        <v>51</v>
      </c>
      <c r="G87">
        <v>1024</v>
      </c>
      <c r="H87" t="s">
        <v>38</v>
      </c>
      <c r="I87">
        <f t="shared" si="3"/>
        <v>1.024</v>
      </c>
      <c r="J87" t="s">
        <v>39</v>
      </c>
      <c r="L87">
        <v>10</v>
      </c>
      <c r="M87" t="s">
        <v>155</v>
      </c>
      <c r="N87" t="s">
        <v>40</v>
      </c>
      <c r="P87" t="s">
        <v>42</v>
      </c>
      <c r="Q87" t="s">
        <v>42</v>
      </c>
      <c r="R87" t="s">
        <v>42</v>
      </c>
      <c r="S87" s="3">
        <v>42238</v>
      </c>
      <c r="T87" s="3"/>
      <c r="U87" s="11">
        <f>IFERROR(VLOOKUP(A87,'Anc data'!$A$2:$H$117, 8,FALSE),"")</f>
        <v>0.353031698273853</v>
      </c>
      <c r="W87" s="15">
        <f t="shared" si="4"/>
        <v>28.326068307449326</v>
      </c>
      <c r="X87" s="9">
        <f t="shared" si="5"/>
        <v>1</v>
      </c>
      <c r="Y87" s="9">
        <f>MAX(X87,Parameters!$B$8)</f>
        <v>1</v>
      </c>
      <c r="AA87" s="16" t="str">
        <f>IF(W87&lt;&gt;0,IF(Y87=1,IF(I87&lt;=Parameters!$C$2,W87,""),""),"")</f>
        <v/>
      </c>
      <c r="AB87" s="16">
        <f>IF(W87&lt;&gt;0,IF(Y87=1,IF(AND(I87&gt;Parameters!$B$3,I87&lt;=Parameters!$C$3),W87,""),""),"")</f>
        <v>28.326068307449326</v>
      </c>
      <c r="AC87" s="16" t="str">
        <f>IF(W87&lt;&gt;0,IF(Y87=1,IF(AND(I87&gt;Parameters!$B$4,I87&lt;=Parameters!$C$4),W87,""),""),"")</f>
        <v/>
      </c>
      <c r="AD87" s="16" t="str">
        <f>IF(W87&lt;&gt;0,IF(Y87=1,IF(AND(I87&gt;Parameters!$B$5,I87&lt;=Parameters!$C$5),W87,""),""),"")</f>
        <v/>
      </c>
      <c r="AE87" s="16" t="str">
        <f>IF(W87&lt;&gt;0,IF(Y87=1,IF(I87&gt;Parameters!$B$6,W87,""),""),"")</f>
        <v/>
      </c>
    </row>
    <row r="88" spans="1:31" x14ac:dyDescent="0.2">
      <c r="A88" t="s">
        <v>152</v>
      </c>
      <c r="B88" t="s">
        <v>153</v>
      </c>
      <c r="C88" t="s">
        <v>154</v>
      </c>
      <c r="D88">
        <v>2</v>
      </c>
      <c r="E88">
        <v>2048</v>
      </c>
      <c r="F88" t="s">
        <v>51</v>
      </c>
      <c r="G88">
        <v>2048</v>
      </c>
      <c r="H88" t="s">
        <v>38</v>
      </c>
      <c r="I88">
        <f t="shared" si="3"/>
        <v>2.048</v>
      </c>
      <c r="J88" t="s">
        <v>39</v>
      </c>
      <c r="L88">
        <v>15</v>
      </c>
      <c r="M88" t="s">
        <v>155</v>
      </c>
      <c r="N88" t="s">
        <v>40</v>
      </c>
      <c r="P88" t="s">
        <v>42</v>
      </c>
      <c r="Q88" t="s">
        <v>42</v>
      </c>
      <c r="R88" t="s">
        <v>42</v>
      </c>
      <c r="S88" s="3">
        <v>42238</v>
      </c>
      <c r="T88" s="3"/>
      <c r="U88" s="11">
        <f>IFERROR(VLOOKUP(A88,'Anc data'!$A$2:$H$117, 8,FALSE),"")</f>
        <v>0.353031698273853</v>
      </c>
      <c r="W88" s="15">
        <f t="shared" si="4"/>
        <v>42.489102461173985</v>
      </c>
      <c r="X88" s="9">
        <f t="shared" si="5"/>
        <v>1</v>
      </c>
      <c r="Y88" s="9">
        <f>MAX(X88,Parameters!$B$8)</f>
        <v>1</v>
      </c>
      <c r="AA88" s="16" t="str">
        <f>IF(W88&lt;&gt;0,IF(Y88=1,IF(I88&lt;=Parameters!$C$2,W88,""),""),"")</f>
        <v/>
      </c>
      <c r="AB88" s="16">
        <f>IF(W88&lt;&gt;0,IF(Y88=1,IF(AND(I88&gt;Parameters!$B$3,I88&lt;=Parameters!$C$3),W88,""),""),"")</f>
        <v>42.489102461173985</v>
      </c>
      <c r="AC88" s="16" t="str">
        <f>IF(W88&lt;&gt;0,IF(Y88=1,IF(AND(I88&gt;Parameters!$B$4,I88&lt;=Parameters!$C$4),W88,""),""),"")</f>
        <v/>
      </c>
      <c r="AD88" s="16" t="str">
        <f>IF(W88&lt;&gt;0,IF(Y88=1,IF(AND(I88&gt;Parameters!$B$5,I88&lt;=Parameters!$C$5),W88,""),""),"")</f>
        <v/>
      </c>
      <c r="AE88" s="16" t="str">
        <f>IF(W88&lt;&gt;0,IF(Y88=1,IF(I88&gt;Parameters!$B$6,W88,""),""),"")</f>
        <v/>
      </c>
    </row>
    <row r="89" spans="1:31" x14ac:dyDescent="0.2">
      <c r="A89" t="s">
        <v>152</v>
      </c>
      <c r="B89" t="s">
        <v>153</v>
      </c>
      <c r="C89" t="s">
        <v>154</v>
      </c>
      <c r="D89">
        <v>3</v>
      </c>
      <c r="E89">
        <v>4096</v>
      </c>
      <c r="F89" t="s">
        <v>51</v>
      </c>
      <c r="G89">
        <v>4096</v>
      </c>
      <c r="H89" t="s">
        <v>38</v>
      </c>
      <c r="I89">
        <f t="shared" si="3"/>
        <v>4.0960000000000001</v>
      </c>
      <c r="J89" t="s">
        <v>39</v>
      </c>
      <c r="L89">
        <v>20</v>
      </c>
      <c r="M89" t="s">
        <v>155</v>
      </c>
      <c r="N89" t="s">
        <v>40</v>
      </c>
      <c r="P89" t="s">
        <v>42</v>
      </c>
      <c r="Q89" t="s">
        <v>42</v>
      </c>
      <c r="R89" t="s">
        <v>42</v>
      </c>
      <c r="S89" s="3">
        <v>42238</v>
      </c>
      <c r="T89" s="3"/>
      <c r="U89" s="11">
        <f>IFERROR(VLOOKUP(A89,'Anc data'!$A$2:$H$117, 8,FALSE),"")</f>
        <v>0.353031698273853</v>
      </c>
      <c r="W89" s="15">
        <f t="shared" si="4"/>
        <v>56.652136614898652</v>
      </c>
      <c r="X89" s="9">
        <f t="shared" si="5"/>
        <v>1</v>
      </c>
      <c r="Y89" s="9">
        <f>MAX(X89,Parameters!$B$8)</f>
        <v>1</v>
      </c>
      <c r="AA89" s="16" t="str">
        <f>IF(W89&lt;&gt;0,IF(Y89=1,IF(I89&lt;=Parameters!$C$2,W89,""),""),"")</f>
        <v/>
      </c>
      <c r="AB89" s="16" t="str">
        <f>IF(W89&lt;&gt;0,IF(Y89=1,IF(AND(I89&gt;Parameters!$B$3,I89&lt;=Parameters!$C$3),W89,""),""),"")</f>
        <v/>
      </c>
      <c r="AC89" s="16">
        <f>IF(W89&lt;&gt;0,IF(Y89=1,IF(AND(I89&gt;Parameters!$B$4,I89&lt;=Parameters!$C$4),W89,""),""),"")</f>
        <v>56.652136614898652</v>
      </c>
      <c r="AD89" s="16" t="str">
        <f>IF(W89&lt;&gt;0,IF(Y89=1,IF(AND(I89&gt;Parameters!$B$5,I89&lt;=Parameters!$C$5),W89,""),""),"")</f>
        <v/>
      </c>
      <c r="AE89" s="16" t="str">
        <f>IF(W89&lt;&gt;0,IF(Y89=1,IF(I89&gt;Parameters!$B$6,W89,""),""),"")</f>
        <v/>
      </c>
    </row>
    <row r="90" spans="1:31" x14ac:dyDescent="0.2">
      <c r="A90" t="s">
        <v>152</v>
      </c>
      <c r="B90" t="s">
        <v>153</v>
      </c>
      <c r="C90" t="s">
        <v>154</v>
      </c>
      <c r="D90">
        <v>4</v>
      </c>
      <c r="E90">
        <v>5120</v>
      </c>
      <c r="F90" t="s">
        <v>51</v>
      </c>
      <c r="G90">
        <v>5120</v>
      </c>
      <c r="H90" t="s">
        <v>38</v>
      </c>
      <c r="I90">
        <f t="shared" si="3"/>
        <v>5.12</v>
      </c>
      <c r="J90" t="s">
        <v>39</v>
      </c>
      <c r="L90">
        <v>30</v>
      </c>
      <c r="M90" t="s">
        <v>155</v>
      </c>
      <c r="N90" t="s">
        <v>40</v>
      </c>
      <c r="P90" t="s">
        <v>42</v>
      </c>
      <c r="Q90" t="s">
        <v>42</v>
      </c>
      <c r="R90" t="s">
        <v>42</v>
      </c>
      <c r="S90" s="3">
        <v>42238</v>
      </c>
      <c r="T90" s="3"/>
      <c r="U90" s="11">
        <f>IFERROR(VLOOKUP(A90,'Anc data'!$A$2:$H$117, 8,FALSE),"")</f>
        <v>0.353031698273853</v>
      </c>
      <c r="W90" s="15">
        <f t="shared" si="4"/>
        <v>84.97820492234797</v>
      </c>
      <c r="X90" s="9">
        <f t="shared" si="5"/>
        <v>1</v>
      </c>
      <c r="Y90" s="9">
        <f>MAX(X90,Parameters!$B$8)</f>
        <v>1</v>
      </c>
      <c r="AA90" s="16" t="str">
        <f>IF(W90&lt;&gt;0,IF(Y90=1,IF(I90&lt;=Parameters!$C$2,W90,""),""),"")</f>
        <v/>
      </c>
      <c r="AB90" s="16" t="str">
        <f>IF(W90&lt;&gt;0,IF(Y90=1,IF(AND(I90&gt;Parameters!$B$3,I90&lt;=Parameters!$C$3),W90,""),""),"")</f>
        <v/>
      </c>
      <c r="AC90" s="16">
        <f>IF(W90&lt;&gt;0,IF(Y90=1,IF(AND(I90&gt;Parameters!$B$4,I90&lt;=Parameters!$C$4),W90,""),""),"")</f>
        <v>84.97820492234797</v>
      </c>
      <c r="AD90" s="16" t="str">
        <f>IF(W90&lt;&gt;0,IF(Y90=1,IF(AND(I90&gt;Parameters!$B$5,I90&lt;=Parameters!$C$5),W90,""),""),"")</f>
        <v/>
      </c>
      <c r="AE90" s="16" t="str">
        <f>IF(W90&lt;&gt;0,IF(Y90=1,IF(I90&gt;Parameters!$B$6,W90,""),""),"")</f>
        <v/>
      </c>
    </row>
    <row r="91" spans="1:31" x14ac:dyDescent="0.2">
      <c r="A91" t="s">
        <v>152</v>
      </c>
      <c r="B91" t="s">
        <v>153</v>
      </c>
      <c r="C91" t="s">
        <v>154</v>
      </c>
      <c r="D91">
        <v>5</v>
      </c>
      <c r="E91">
        <v>6144</v>
      </c>
      <c r="F91" t="s">
        <v>51</v>
      </c>
      <c r="G91">
        <v>6144</v>
      </c>
      <c r="H91" t="s">
        <v>38</v>
      </c>
      <c r="I91">
        <f t="shared" si="3"/>
        <v>6.1440000000000001</v>
      </c>
      <c r="J91" t="s">
        <v>39</v>
      </c>
      <c r="L91">
        <v>40</v>
      </c>
      <c r="M91" t="s">
        <v>155</v>
      </c>
      <c r="N91" t="s">
        <v>40</v>
      </c>
      <c r="P91" t="s">
        <v>42</v>
      </c>
      <c r="Q91" t="s">
        <v>42</v>
      </c>
      <c r="R91" t="s">
        <v>42</v>
      </c>
      <c r="S91" s="3">
        <v>42238</v>
      </c>
      <c r="T91" s="3"/>
      <c r="U91" s="11">
        <f>IFERROR(VLOOKUP(A91,'Anc data'!$A$2:$H$117, 8,FALSE),"")</f>
        <v>0.353031698273853</v>
      </c>
      <c r="W91" s="15">
        <f t="shared" si="4"/>
        <v>113.3042732297973</v>
      </c>
      <c r="X91" s="9">
        <f t="shared" si="5"/>
        <v>1</v>
      </c>
      <c r="Y91" s="9">
        <f>MAX(X91,Parameters!$B$8)</f>
        <v>1</v>
      </c>
      <c r="AA91" s="16" t="str">
        <f>IF(W91&lt;&gt;0,IF(Y91=1,IF(I91&lt;=Parameters!$C$2,W91,""),""),"")</f>
        <v/>
      </c>
      <c r="AB91" s="16" t="str">
        <f>IF(W91&lt;&gt;0,IF(Y91=1,IF(AND(I91&gt;Parameters!$B$3,I91&lt;=Parameters!$C$3),W91,""),""),"")</f>
        <v/>
      </c>
      <c r="AC91" s="16">
        <f>IF(W91&lt;&gt;0,IF(Y91=1,IF(AND(I91&gt;Parameters!$B$4,I91&lt;=Parameters!$C$4),W91,""),""),"")</f>
        <v>113.3042732297973</v>
      </c>
      <c r="AD91" s="16" t="str">
        <f>IF(W91&lt;&gt;0,IF(Y91=1,IF(AND(I91&gt;Parameters!$B$5,I91&lt;=Parameters!$C$5),W91,""),""),"")</f>
        <v/>
      </c>
      <c r="AE91" s="16" t="str">
        <f>IF(W91&lt;&gt;0,IF(Y91=1,IF(I91&gt;Parameters!$B$6,W91,""),""),"")</f>
        <v/>
      </c>
    </row>
    <row r="92" spans="1:31" x14ac:dyDescent="0.2">
      <c r="A92" t="s">
        <v>152</v>
      </c>
      <c r="B92" t="s">
        <v>153</v>
      </c>
      <c r="C92" t="s">
        <v>154</v>
      </c>
      <c r="D92">
        <v>6</v>
      </c>
      <c r="E92">
        <v>8192</v>
      </c>
      <c r="F92" t="s">
        <v>51</v>
      </c>
      <c r="G92">
        <v>8192</v>
      </c>
      <c r="H92" t="s">
        <v>38</v>
      </c>
      <c r="I92">
        <f t="shared" si="3"/>
        <v>8.1920000000000002</v>
      </c>
      <c r="J92" t="s">
        <v>39</v>
      </c>
      <c r="L92">
        <v>60</v>
      </c>
      <c r="M92" t="s">
        <v>155</v>
      </c>
      <c r="N92" t="s">
        <v>40</v>
      </c>
      <c r="P92" t="s">
        <v>42</v>
      </c>
      <c r="Q92" t="s">
        <v>42</v>
      </c>
      <c r="R92" t="s">
        <v>42</v>
      </c>
      <c r="S92" s="3">
        <v>42238</v>
      </c>
      <c r="T92" s="3"/>
      <c r="U92" s="11">
        <f>IFERROR(VLOOKUP(A92,'Anc data'!$A$2:$H$117, 8,FALSE),"")</f>
        <v>0.353031698273853</v>
      </c>
      <c r="W92" s="15">
        <f t="shared" si="4"/>
        <v>169.95640984469594</v>
      </c>
      <c r="X92" s="9">
        <f t="shared" si="5"/>
        <v>1</v>
      </c>
      <c r="Y92" s="9">
        <f>MAX(X92,Parameters!$B$8)</f>
        <v>1</v>
      </c>
      <c r="AA92" s="16" t="str">
        <f>IF(W92&lt;&gt;0,IF(Y92=1,IF(I92&lt;=Parameters!$C$2,W92,""),""),"")</f>
        <v/>
      </c>
      <c r="AB92" s="16" t="str">
        <f>IF(W92&lt;&gt;0,IF(Y92=1,IF(AND(I92&gt;Parameters!$B$3,I92&lt;=Parameters!$C$3),W92,""),""),"")</f>
        <v/>
      </c>
      <c r="AC92" s="16">
        <f>IF(W92&lt;&gt;0,IF(Y92=1,IF(AND(I92&gt;Parameters!$B$4,I92&lt;=Parameters!$C$4),W92,""),""),"")</f>
        <v>169.95640984469594</v>
      </c>
      <c r="AD92" s="16" t="str">
        <f>IF(W92&lt;&gt;0,IF(Y92=1,IF(AND(I92&gt;Parameters!$B$5,I92&lt;=Parameters!$C$5),W92,""),""),"")</f>
        <v/>
      </c>
      <c r="AE92" s="16" t="str">
        <f>IF(W92&lt;&gt;0,IF(Y92=1,IF(I92&gt;Parameters!$B$6,W92,""),""),"")</f>
        <v/>
      </c>
    </row>
    <row r="93" spans="1:31" x14ac:dyDescent="0.2">
      <c r="A93" t="s">
        <v>152</v>
      </c>
      <c r="B93" t="s">
        <v>153</v>
      </c>
      <c r="C93" t="s">
        <v>154</v>
      </c>
      <c r="D93">
        <v>7</v>
      </c>
      <c r="E93">
        <v>10240</v>
      </c>
      <c r="F93" t="s">
        <v>51</v>
      </c>
      <c r="G93">
        <v>10240</v>
      </c>
      <c r="H93" t="s">
        <v>38</v>
      </c>
      <c r="I93">
        <f t="shared" si="3"/>
        <v>10.24</v>
      </c>
      <c r="J93" t="s">
        <v>39</v>
      </c>
      <c r="L93">
        <v>80</v>
      </c>
      <c r="M93" t="s">
        <v>155</v>
      </c>
      <c r="N93" t="s">
        <v>40</v>
      </c>
      <c r="P93" t="s">
        <v>42</v>
      </c>
      <c r="Q93" t="s">
        <v>42</v>
      </c>
      <c r="R93" t="s">
        <v>42</v>
      </c>
      <c r="S93" s="3">
        <v>42238</v>
      </c>
      <c r="T93" s="3"/>
      <c r="U93" s="11">
        <f>IFERROR(VLOOKUP(A93,'Anc data'!$A$2:$H$117, 8,FALSE),"")</f>
        <v>0.353031698273853</v>
      </c>
      <c r="W93" s="15">
        <f t="shared" si="4"/>
        <v>226.60854645959461</v>
      </c>
      <c r="X93" s="9">
        <f t="shared" si="5"/>
        <v>1</v>
      </c>
      <c r="Y93" s="9">
        <f>MAX(X93,Parameters!$B$8)</f>
        <v>1</v>
      </c>
      <c r="AA93" s="16" t="str">
        <f>IF(W93&lt;&gt;0,IF(Y93=1,IF(I93&lt;=Parameters!$C$2,W93,""),""),"")</f>
        <v/>
      </c>
      <c r="AB93" s="16" t="str">
        <f>IF(W93&lt;&gt;0,IF(Y93=1,IF(AND(I93&gt;Parameters!$B$3,I93&lt;=Parameters!$C$3),W93,""),""),"")</f>
        <v/>
      </c>
      <c r="AC93" s="16" t="str">
        <f>IF(W93&lt;&gt;0,IF(Y93=1,IF(AND(I93&gt;Parameters!$B$4,I93&lt;=Parameters!$C$4),W93,""),""),"")</f>
        <v/>
      </c>
      <c r="AD93" s="16">
        <f>IF(W93&lt;&gt;0,IF(Y93=1,IF(AND(I93&gt;Parameters!$B$5,I93&lt;=Parameters!$C$5),W93,""),""),"")</f>
        <v>226.60854645959461</v>
      </c>
      <c r="AE93" s="16" t="str">
        <f>IF(W93&lt;&gt;0,IF(Y93=1,IF(I93&gt;Parameters!$B$6,W93,""),""),"")</f>
        <v/>
      </c>
    </row>
    <row r="94" spans="1:31" x14ac:dyDescent="0.2">
      <c r="A94" t="s">
        <v>152</v>
      </c>
      <c r="B94" t="s">
        <v>153</v>
      </c>
      <c r="C94" t="s">
        <v>156</v>
      </c>
      <c r="D94">
        <v>1</v>
      </c>
      <c r="E94">
        <v>512</v>
      </c>
      <c r="F94" t="s">
        <v>51</v>
      </c>
      <c r="G94">
        <v>512</v>
      </c>
      <c r="H94" t="s">
        <v>38</v>
      </c>
      <c r="I94">
        <f t="shared" si="3"/>
        <v>0.51200000000000001</v>
      </c>
      <c r="J94">
        <v>2</v>
      </c>
      <c r="K94" t="s">
        <v>62</v>
      </c>
      <c r="L94">
        <v>2</v>
      </c>
      <c r="M94" t="s">
        <v>155</v>
      </c>
      <c r="N94" t="s">
        <v>40</v>
      </c>
      <c r="P94" t="s">
        <v>42</v>
      </c>
      <c r="Q94" t="s">
        <v>42</v>
      </c>
      <c r="R94" t="s">
        <v>42</v>
      </c>
      <c r="S94" s="3">
        <v>42238</v>
      </c>
      <c r="T94" s="3"/>
      <c r="U94" s="11">
        <f>IFERROR(VLOOKUP(A94,'Anc data'!$A$2:$H$117, 8,FALSE),"")</f>
        <v>0.353031698273853</v>
      </c>
      <c r="W94" s="15">
        <f t="shared" si="4"/>
        <v>5.6652136614898652</v>
      </c>
      <c r="X94" s="9">
        <f t="shared" si="5"/>
        <v>0</v>
      </c>
      <c r="Y94" s="9">
        <f>MAX(X94,Parameters!$B$8)</f>
        <v>1</v>
      </c>
      <c r="AA94" s="16">
        <f>IF(W94&lt;&gt;0,IF(Y94=1,IF(I94&lt;=Parameters!$C$2,W94,""),""),"")</f>
        <v>5.6652136614898652</v>
      </c>
      <c r="AB94" s="16" t="str">
        <f>IF(W94&lt;&gt;0,IF(Y94=1,IF(AND(I94&gt;Parameters!$B$3,I94&lt;=Parameters!$C$3),W94,""),""),"")</f>
        <v/>
      </c>
      <c r="AC94" s="16" t="str">
        <f>IF(W94&lt;&gt;0,IF(Y94=1,IF(AND(I94&gt;Parameters!$B$4,I94&lt;=Parameters!$C$4),W94,""),""),"")</f>
        <v/>
      </c>
      <c r="AD94" s="16" t="str">
        <f>IF(W94&lt;&gt;0,IF(Y94=1,IF(AND(I94&gt;Parameters!$B$5,I94&lt;=Parameters!$C$5),W94,""),""),"")</f>
        <v/>
      </c>
      <c r="AE94" s="16" t="str">
        <f>IF(W94&lt;&gt;0,IF(Y94=1,IF(I94&gt;Parameters!$B$6,W94,""),""),"")</f>
        <v/>
      </c>
    </row>
    <row r="95" spans="1:31" x14ac:dyDescent="0.2">
      <c r="A95" t="s">
        <v>152</v>
      </c>
      <c r="B95" t="s">
        <v>153</v>
      </c>
      <c r="C95" t="s">
        <v>156</v>
      </c>
      <c r="D95">
        <v>2</v>
      </c>
      <c r="E95" t="s">
        <v>39</v>
      </c>
      <c r="F95" t="s">
        <v>51</v>
      </c>
      <c r="G95">
        <v>1024</v>
      </c>
      <c r="H95" t="s">
        <v>38</v>
      </c>
      <c r="I95">
        <f t="shared" si="3"/>
        <v>1.024</v>
      </c>
      <c r="J95" t="s">
        <v>39</v>
      </c>
      <c r="L95">
        <v>10</v>
      </c>
      <c r="M95" t="s">
        <v>155</v>
      </c>
      <c r="N95" t="s">
        <v>40</v>
      </c>
      <c r="P95" t="s">
        <v>42</v>
      </c>
      <c r="Q95" t="s">
        <v>42</v>
      </c>
      <c r="R95" t="s">
        <v>42</v>
      </c>
      <c r="S95" s="3">
        <v>42238</v>
      </c>
      <c r="T95" s="3"/>
      <c r="U95" s="11">
        <f>IFERROR(VLOOKUP(A95,'Anc data'!$A$2:$H$117, 8,FALSE),"")</f>
        <v>0.353031698273853</v>
      </c>
      <c r="W95" s="15">
        <f t="shared" si="4"/>
        <v>28.326068307449326</v>
      </c>
      <c r="X95" s="9">
        <f t="shared" si="5"/>
        <v>1</v>
      </c>
      <c r="Y95" s="9">
        <f>MAX(X95,Parameters!$B$8)</f>
        <v>1</v>
      </c>
      <c r="AA95" s="16" t="str">
        <f>IF(W95&lt;&gt;0,IF(Y95=1,IF(I95&lt;=Parameters!$C$2,W95,""),""),"")</f>
        <v/>
      </c>
      <c r="AB95" s="16">
        <f>IF(W95&lt;&gt;0,IF(Y95=1,IF(AND(I95&gt;Parameters!$B$3,I95&lt;=Parameters!$C$3),W95,""),""),"")</f>
        <v>28.326068307449326</v>
      </c>
      <c r="AC95" s="16" t="str">
        <f>IF(W95&lt;&gt;0,IF(Y95=1,IF(AND(I95&gt;Parameters!$B$4,I95&lt;=Parameters!$C$4),W95,""),""),"")</f>
        <v/>
      </c>
      <c r="AD95" s="16" t="str">
        <f>IF(W95&lt;&gt;0,IF(Y95=1,IF(AND(I95&gt;Parameters!$B$5,I95&lt;=Parameters!$C$5),W95,""),""),"")</f>
        <v/>
      </c>
      <c r="AE95" s="16" t="str">
        <f>IF(W95&lt;&gt;0,IF(Y95=1,IF(I95&gt;Parameters!$B$6,W95,""),""),"")</f>
        <v/>
      </c>
    </row>
    <row r="96" spans="1:31" x14ac:dyDescent="0.2">
      <c r="A96" t="s">
        <v>152</v>
      </c>
      <c r="B96" t="s">
        <v>153</v>
      </c>
      <c r="C96" t="s">
        <v>156</v>
      </c>
      <c r="D96">
        <v>3</v>
      </c>
      <c r="E96" t="s">
        <v>39</v>
      </c>
      <c r="F96" t="s">
        <v>51</v>
      </c>
      <c r="G96">
        <v>2048</v>
      </c>
      <c r="H96" t="s">
        <v>38</v>
      </c>
      <c r="I96">
        <f t="shared" si="3"/>
        <v>2.048</v>
      </c>
      <c r="J96" t="s">
        <v>39</v>
      </c>
      <c r="L96">
        <v>15</v>
      </c>
      <c r="M96" t="s">
        <v>155</v>
      </c>
      <c r="N96" t="s">
        <v>40</v>
      </c>
      <c r="P96" t="s">
        <v>42</v>
      </c>
      <c r="Q96" t="s">
        <v>42</v>
      </c>
      <c r="R96" t="s">
        <v>42</v>
      </c>
      <c r="S96" s="3">
        <v>42238</v>
      </c>
      <c r="T96" s="3"/>
      <c r="U96" s="11">
        <f>IFERROR(VLOOKUP(A96,'Anc data'!$A$2:$H$117, 8,FALSE),"")</f>
        <v>0.353031698273853</v>
      </c>
      <c r="W96" s="15">
        <f t="shared" si="4"/>
        <v>42.489102461173985</v>
      </c>
      <c r="X96" s="9">
        <f t="shared" si="5"/>
        <v>1</v>
      </c>
      <c r="Y96" s="9">
        <f>MAX(X96,Parameters!$B$8)</f>
        <v>1</v>
      </c>
      <c r="AA96" s="16" t="str">
        <f>IF(W96&lt;&gt;0,IF(Y96=1,IF(I96&lt;=Parameters!$C$2,W96,""),""),"")</f>
        <v/>
      </c>
      <c r="AB96" s="16">
        <f>IF(W96&lt;&gt;0,IF(Y96=1,IF(AND(I96&gt;Parameters!$B$3,I96&lt;=Parameters!$C$3),W96,""),""),"")</f>
        <v>42.489102461173985</v>
      </c>
      <c r="AC96" s="16" t="str">
        <f>IF(W96&lt;&gt;0,IF(Y96=1,IF(AND(I96&gt;Parameters!$B$4,I96&lt;=Parameters!$C$4),W96,""),""),"")</f>
        <v/>
      </c>
      <c r="AD96" s="16" t="str">
        <f>IF(W96&lt;&gt;0,IF(Y96=1,IF(AND(I96&gt;Parameters!$B$5,I96&lt;=Parameters!$C$5),W96,""),""),"")</f>
        <v/>
      </c>
      <c r="AE96" s="16" t="str">
        <f>IF(W96&lt;&gt;0,IF(Y96=1,IF(I96&gt;Parameters!$B$6,W96,""),""),"")</f>
        <v/>
      </c>
    </row>
    <row r="97" spans="1:31" x14ac:dyDescent="0.2">
      <c r="A97" t="s">
        <v>152</v>
      </c>
      <c r="B97" t="s">
        <v>153</v>
      </c>
      <c r="C97" t="s">
        <v>156</v>
      </c>
      <c r="D97">
        <v>4</v>
      </c>
      <c r="E97" t="s">
        <v>39</v>
      </c>
      <c r="F97" t="s">
        <v>51</v>
      </c>
      <c r="G97">
        <v>3072</v>
      </c>
      <c r="H97" t="s">
        <v>38</v>
      </c>
      <c r="I97">
        <f t="shared" si="3"/>
        <v>3.0720000000000001</v>
      </c>
      <c r="J97" t="s">
        <v>39</v>
      </c>
      <c r="L97">
        <v>20</v>
      </c>
      <c r="M97" t="s">
        <v>155</v>
      </c>
      <c r="N97" t="s">
        <v>40</v>
      </c>
      <c r="P97" t="s">
        <v>42</v>
      </c>
      <c r="Q97" t="s">
        <v>42</v>
      </c>
      <c r="R97" t="s">
        <v>42</v>
      </c>
      <c r="S97" s="3">
        <v>42238</v>
      </c>
      <c r="T97" s="3"/>
      <c r="U97" s="11">
        <f>IFERROR(VLOOKUP(A97,'Anc data'!$A$2:$H$117, 8,FALSE),"")</f>
        <v>0.353031698273853</v>
      </c>
      <c r="W97" s="15">
        <f t="shared" si="4"/>
        <v>56.652136614898652</v>
      </c>
      <c r="X97" s="9">
        <f t="shared" si="5"/>
        <v>1</v>
      </c>
      <c r="Y97" s="9">
        <f>MAX(X97,Parameters!$B$8)</f>
        <v>1</v>
      </c>
      <c r="AA97" s="16" t="str">
        <f>IF(W97&lt;&gt;0,IF(Y97=1,IF(I97&lt;=Parameters!$C$2,W97,""),""),"")</f>
        <v/>
      </c>
      <c r="AB97" s="16">
        <f>IF(W97&lt;&gt;0,IF(Y97=1,IF(AND(I97&gt;Parameters!$B$3,I97&lt;=Parameters!$C$3),W97,""),""),"")</f>
        <v>56.652136614898652</v>
      </c>
      <c r="AC97" s="16" t="str">
        <f>IF(W97&lt;&gt;0,IF(Y97=1,IF(AND(I97&gt;Parameters!$B$4,I97&lt;=Parameters!$C$4),W97,""),""),"")</f>
        <v/>
      </c>
      <c r="AD97" s="16" t="str">
        <f>IF(W97&lt;&gt;0,IF(Y97=1,IF(AND(I97&gt;Parameters!$B$5,I97&lt;=Parameters!$C$5),W97,""),""),"")</f>
        <v/>
      </c>
      <c r="AE97" s="16" t="str">
        <f>IF(W97&lt;&gt;0,IF(Y97=1,IF(I97&gt;Parameters!$B$6,W97,""),""),"")</f>
        <v/>
      </c>
    </row>
    <row r="98" spans="1:31" x14ac:dyDescent="0.2">
      <c r="A98" t="s">
        <v>152</v>
      </c>
      <c r="B98" t="s">
        <v>153</v>
      </c>
      <c r="C98" t="s">
        <v>156</v>
      </c>
      <c r="D98">
        <v>5</v>
      </c>
      <c r="E98" t="s">
        <v>39</v>
      </c>
      <c r="F98" t="s">
        <v>51</v>
      </c>
      <c r="G98">
        <v>4096</v>
      </c>
      <c r="H98" t="s">
        <v>38</v>
      </c>
      <c r="I98">
        <f t="shared" si="3"/>
        <v>4.0960000000000001</v>
      </c>
      <c r="J98" t="s">
        <v>39</v>
      </c>
      <c r="L98">
        <v>30</v>
      </c>
      <c r="M98" t="s">
        <v>155</v>
      </c>
      <c r="N98" t="s">
        <v>40</v>
      </c>
      <c r="P98" t="s">
        <v>42</v>
      </c>
      <c r="Q98" t="s">
        <v>42</v>
      </c>
      <c r="R98" t="s">
        <v>42</v>
      </c>
      <c r="S98" s="3">
        <v>42238</v>
      </c>
      <c r="T98" s="3"/>
      <c r="U98" s="11">
        <f>IFERROR(VLOOKUP(A98,'Anc data'!$A$2:$H$117, 8,FALSE),"")</f>
        <v>0.353031698273853</v>
      </c>
      <c r="W98" s="15">
        <f t="shared" si="4"/>
        <v>84.97820492234797</v>
      </c>
      <c r="X98" s="9">
        <f t="shared" si="5"/>
        <v>1</v>
      </c>
      <c r="Y98" s="9">
        <f>MAX(X98,Parameters!$B$8)</f>
        <v>1</v>
      </c>
      <c r="AA98" s="16" t="str">
        <f>IF(W98&lt;&gt;0,IF(Y98=1,IF(I98&lt;=Parameters!$C$2,W98,""),""),"")</f>
        <v/>
      </c>
      <c r="AB98" s="16" t="str">
        <f>IF(W98&lt;&gt;0,IF(Y98=1,IF(AND(I98&gt;Parameters!$B$3,I98&lt;=Parameters!$C$3),W98,""),""),"")</f>
        <v/>
      </c>
      <c r="AC98" s="16">
        <f>IF(W98&lt;&gt;0,IF(Y98=1,IF(AND(I98&gt;Parameters!$B$4,I98&lt;=Parameters!$C$4),W98,""),""),"")</f>
        <v>84.97820492234797</v>
      </c>
      <c r="AD98" s="16" t="str">
        <f>IF(W98&lt;&gt;0,IF(Y98=1,IF(AND(I98&gt;Parameters!$B$5,I98&lt;=Parameters!$C$5),W98,""),""),"")</f>
        <v/>
      </c>
      <c r="AE98" s="16" t="str">
        <f>IF(W98&lt;&gt;0,IF(Y98=1,IF(I98&gt;Parameters!$B$6,W98,""),""),"")</f>
        <v/>
      </c>
    </row>
    <row r="99" spans="1:31" x14ac:dyDescent="0.2">
      <c r="A99" t="s">
        <v>152</v>
      </c>
      <c r="B99" t="s">
        <v>153</v>
      </c>
      <c r="C99" t="s">
        <v>156</v>
      </c>
      <c r="D99">
        <v>6</v>
      </c>
      <c r="E99" t="s">
        <v>39</v>
      </c>
      <c r="F99" t="s">
        <v>51</v>
      </c>
      <c r="G99">
        <v>5120</v>
      </c>
      <c r="H99" t="s">
        <v>38</v>
      </c>
      <c r="I99">
        <f t="shared" si="3"/>
        <v>5.12</v>
      </c>
      <c r="J99" t="s">
        <v>39</v>
      </c>
      <c r="L99">
        <v>40</v>
      </c>
      <c r="M99" t="s">
        <v>155</v>
      </c>
      <c r="N99" t="s">
        <v>40</v>
      </c>
      <c r="P99" t="s">
        <v>42</v>
      </c>
      <c r="Q99" t="s">
        <v>42</v>
      </c>
      <c r="R99" t="s">
        <v>42</v>
      </c>
      <c r="S99" s="3">
        <v>42238</v>
      </c>
      <c r="T99" s="3"/>
      <c r="U99" s="11">
        <f>IFERROR(VLOOKUP(A99,'Anc data'!$A$2:$H$117, 8,FALSE),"")</f>
        <v>0.353031698273853</v>
      </c>
      <c r="W99" s="15">
        <f t="shared" si="4"/>
        <v>113.3042732297973</v>
      </c>
      <c r="X99" s="9">
        <f t="shared" si="5"/>
        <v>1</v>
      </c>
      <c r="Y99" s="9">
        <f>MAX(X99,Parameters!$B$8)</f>
        <v>1</v>
      </c>
      <c r="AA99" s="16" t="str">
        <f>IF(W99&lt;&gt;0,IF(Y99=1,IF(I99&lt;=Parameters!$C$2,W99,""),""),"")</f>
        <v/>
      </c>
      <c r="AB99" s="16" t="str">
        <f>IF(W99&lt;&gt;0,IF(Y99=1,IF(AND(I99&gt;Parameters!$B$3,I99&lt;=Parameters!$C$3),W99,""),""),"")</f>
        <v/>
      </c>
      <c r="AC99" s="16">
        <f>IF(W99&lt;&gt;0,IF(Y99=1,IF(AND(I99&gt;Parameters!$B$4,I99&lt;=Parameters!$C$4),W99,""),""),"")</f>
        <v>113.3042732297973</v>
      </c>
      <c r="AD99" s="16" t="str">
        <f>IF(W99&lt;&gt;0,IF(Y99=1,IF(AND(I99&gt;Parameters!$B$5,I99&lt;=Parameters!$C$5),W99,""),""),"")</f>
        <v/>
      </c>
      <c r="AE99" s="16" t="str">
        <f>IF(W99&lt;&gt;0,IF(Y99=1,IF(I99&gt;Parameters!$B$6,W99,""),""),"")</f>
        <v/>
      </c>
    </row>
    <row r="100" spans="1:31" x14ac:dyDescent="0.2">
      <c r="A100" t="s">
        <v>152</v>
      </c>
      <c r="B100" t="s">
        <v>153</v>
      </c>
      <c r="C100" t="s">
        <v>156</v>
      </c>
      <c r="D100">
        <v>7</v>
      </c>
      <c r="E100" t="s">
        <v>39</v>
      </c>
      <c r="F100" t="s">
        <v>51</v>
      </c>
      <c r="G100">
        <v>6144</v>
      </c>
      <c r="H100" t="s">
        <v>38</v>
      </c>
      <c r="I100">
        <f t="shared" si="3"/>
        <v>6.1440000000000001</v>
      </c>
      <c r="J100" t="s">
        <v>39</v>
      </c>
      <c r="L100">
        <v>50</v>
      </c>
      <c r="M100" t="s">
        <v>155</v>
      </c>
      <c r="N100" t="s">
        <v>40</v>
      </c>
      <c r="P100" t="s">
        <v>42</v>
      </c>
      <c r="Q100" t="s">
        <v>42</v>
      </c>
      <c r="R100" t="s">
        <v>42</v>
      </c>
      <c r="S100" s="3">
        <v>42238</v>
      </c>
      <c r="T100" s="3"/>
      <c r="U100" s="11">
        <f>IFERROR(VLOOKUP(A100,'Anc data'!$A$2:$H$117, 8,FALSE),"")</f>
        <v>0.353031698273853</v>
      </c>
      <c r="W100" s="15">
        <f t="shared" si="4"/>
        <v>141.63034153724664</v>
      </c>
      <c r="X100" s="9">
        <f t="shared" si="5"/>
        <v>1</v>
      </c>
      <c r="Y100" s="9">
        <f>MAX(X100,Parameters!$B$8)</f>
        <v>1</v>
      </c>
      <c r="AA100" s="16" t="str">
        <f>IF(W100&lt;&gt;0,IF(Y100=1,IF(I100&lt;=Parameters!$C$2,W100,""),""),"")</f>
        <v/>
      </c>
      <c r="AB100" s="16" t="str">
        <f>IF(W100&lt;&gt;0,IF(Y100=1,IF(AND(I100&gt;Parameters!$B$3,I100&lt;=Parameters!$C$3),W100,""),""),"")</f>
        <v/>
      </c>
      <c r="AC100" s="16">
        <f>IF(W100&lt;&gt;0,IF(Y100=1,IF(AND(I100&gt;Parameters!$B$4,I100&lt;=Parameters!$C$4),W100,""),""),"")</f>
        <v>141.63034153724664</v>
      </c>
      <c r="AD100" s="16" t="str">
        <f>IF(W100&lt;&gt;0,IF(Y100=1,IF(AND(I100&gt;Parameters!$B$5,I100&lt;=Parameters!$C$5),W100,""),""),"")</f>
        <v/>
      </c>
      <c r="AE100" s="16" t="str">
        <f>IF(W100&lt;&gt;0,IF(Y100=1,IF(I100&gt;Parameters!$B$6,W100,""),""),"")</f>
        <v/>
      </c>
    </row>
    <row r="101" spans="1:31" x14ac:dyDescent="0.2">
      <c r="A101" t="s">
        <v>152</v>
      </c>
      <c r="B101" t="s">
        <v>153</v>
      </c>
      <c r="C101" t="s">
        <v>156</v>
      </c>
      <c r="D101">
        <v>8</v>
      </c>
      <c r="E101" t="s">
        <v>39</v>
      </c>
      <c r="F101" t="s">
        <v>51</v>
      </c>
      <c r="G101">
        <v>8192</v>
      </c>
      <c r="H101" t="s">
        <v>38</v>
      </c>
      <c r="I101">
        <f t="shared" si="3"/>
        <v>8.1920000000000002</v>
      </c>
      <c r="J101" t="s">
        <v>39</v>
      </c>
      <c r="L101">
        <v>60</v>
      </c>
      <c r="M101" t="s">
        <v>155</v>
      </c>
      <c r="N101" t="s">
        <v>40</v>
      </c>
      <c r="P101" t="s">
        <v>42</v>
      </c>
      <c r="Q101" t="s">
        <v>42</v>
      </c>
      <c r="R101" t="s">
        <v>42</v>
      </c>
      <c r="S101" s="3">
        <v>42238</v>
      </c>
      <c r="T101" s="3"/>
      <c r="U101" s="11">
        <f>IFERROR(VLOOKUP(A101,'Anc data'!$A$2:$H$117, 8,FALSE),"")</f>
        <v>0.353031698273853</v>
      </c>
      <c r="W101" s="15">
        <f t="shared" si="4"/>
        <v>169.95640984469594</v>
      </c>
      <c r="X101" s="9">
        <f t="shared" si="5"/>
        <v>1</v>
      </c>
      <c r="Y101" s="9">
        <f>MAX(X101,Parameters!$B$8)</f>
        <v>1</v>
      </c>
      <c r="AA101" s="16" t="str">
        <f>IF(W101&lt;&gt;0,IF(Y101=1,IF(I101&lt;=Parameters!$C$2,W101,""),""),"")</f>
        <v/>
      </c>
      <c r="AB101" s="16" t="str">
        <f>IF(W101&lt;&gt;0,IF(Y101=1,IF(AND(I101&gt;Parameters!$B$3,I101&lt;=Parameters!$C$3),W101,""),""),"")</f>
        <v/>
      </c>
      <c r="AC101" s="16">
        <f>IF(W101&lt;&gt;0,IF(Y101=1,IF(AND(I101&gt;Parameters!$B$4,I101&lt;=Parameters!$C$4),W101,""),""),"")</f>
        <v>169.95640984469594</v>
      </c>
      <c r="AD101" s="16" t="str">
        <f>IF(W101&lt;&gt;0,IF(Y101=1,IF(AND(I101&gt;Parameters!$B$5,I101&lt;=Parameters!$C$5),W101,""),""),"")</f>
        <v/>
      </c>
      <c r="AE101" s="16" t="str">
        <f>IF(W101&lt;&gt;0,IF(Y101=1,IF(I101&gt;Parameters!$B$6,W101,""),""),"")</f>
        <v/>
      </c>
    </row>
    <row r="102" spans="1:31" x14ac:dyDescent="0.2">
      <c r="A102" t="s">
        <v>152</v>
      </c>
      <c r="B102" t="s">
        <v>153</v>
      </c>
      <c r="C102" t="s">
        <v>156</v>
      </c>
      <c r="D102">
        <v>9</v>
      </c>
      <c r="E102" t="s">
        <v>39</v>
      </c>
      <c r="F102" t="s">
        <v>51</v>
      </c>
      <c r="G102">
        <v>10240</v>
      </c>
      <c r="H102" t="s">
        <v>38</v>
      </c>
      <c r="I102">
        <f t="shared" si="3"/>
        <v>10.24</v>
      </c>
      <c r="J102" t="s">
        <v>39</v>
      </c>
      <c r="L102">
        <v>80</v>
      </c>
      <c r="M102" t="s">
        <v>155</v>
      </c>
      <c r="N102" t="s">
        <v>40</v>
      </c>
      <c r="P102" t="s">
        <v>42</v>
      </c>
      <c r="Q102" t="s">
        <v>42</v>
      </c>
      <c r="R102" t="s">
        <v>42</v>
      </c>
      <c r="S102" s="3">
        <v>42238</v>
      </c>
      <c r="T102" s="3"/>
      <c r="U102" s="11">
        <f>IFERROR(VLOOKUP(A102,'Anc data'!$A$2:$H$117, 8,FALSE),"")</f>
        <v>0.353031698273853</v>
      </c>
      <c r="W102" s="15">
        <f t="shared" si="4"/>
        <v>226.60854645959461</v>
      </c>
      <c r="X102" s="9">
        <f t="shared" si="5"/>
        <v>1</v>
      </c>
      <c r="Y102" s="9">
        <f>MAX(X102,Parameters!$B$8)</f>
        <v>1</v>
      </c>
      <c r="AA102" s="16" t="str">
        <f>IF(W102&lt;&gt;0,IF(Y102=1,IF(I102&lt;=Parameters!$C$2,W102,""),""),"")</f>
        <v/>
      </c>
      <c r="AB102" s="16" t="str">
        <f>IF(W102&lt;&gt;0,IF(Y102=1,IF(AND(I102&gt;Parameters!$B$3,I102&lt;=Parameters!$C$3),W102,""),""),"")</f>
        <v/>
      </c>
      <c r="AC102" s="16" t="str">
        <f>IF(W102&lt;&gt;0,IF(Y102=1,IF(AND(I102&gt;Parameters!$B$4,I102&lt;=Parameters!$C$4),W102,""),""),"")</f>
        <v/>
      </c>
      <c r="AD102" s="16">
        <f>IF(W102&lt;&gt;0,IF(Y102=1,IF(AND(I102&gt;Parameters!$B$5,I102&lt;=Parameters!$C$5),W102,""),""),"")</f>
        <v>226.60854645959461</v>
      </c>
      <c r="AE102" s="16" t="str">
        <f>IF(W102&lt;&gt;0,IF(Y102=1,IF(I102&gt;Parameters!$B$6,W102,""),""),"")</f>
        <v/>
      </c>
    </row>
    <row r="103" spans="1:31" x14ac:dyDescent="0.2">
      <c r="A103" t="s">
        <v>152</v>
      </c>
      <c r="B103" t="s">
        <v>153</v>
      </c>
      <c r="C103" t="s">
        <v>157</v>
      </c>
      <c r="D103">
        <v>1</v>
      </c>
      <c r="E103">
        <v>512</v>
      </c>
      <c r="F103" t="s">
        <v>51</v>
      </c>
      <c r="G103">
        <v>512</v>
      </c>
      <c r="H103" t="s">
        <v>38</v>
      </c>
      <c r="I103">
        <f t="shared" si="3"/>
        <v>0.51200000000000001</v>
      </c>
      <c r="J103" t="s">
        <v>39</v>
      </c>
      <c r="L103">
        <v>44</v>
      </c>
      <c r="M103" t="s">
        <v>155</v>
      </c>
      <c r="N103">
        <v>512</v>
      </c>
      <c r="O103" t="s">
        <v>38</v>
      </c>
      <c r="P103" t="s">
        <v>42</v>
      </c>
      <c r="Q103" t="s">
        <v>42</v>
      </c>
      <c r="R103" t="s">
        <v>42</v>
      </c>
      <c r="S103" s="3">
        <v>42238</v>
      </c>
      <c r="T103" s="3"/>
      <c r="U103" s="11">
        <f>IFERROR(VLOOKUP(A103,'Anc data'!$A$2:$H$117, 8,FALSE),"")</f>
        <v>0.353031698273853</v>
      </c>
      <c r="W103" s="15">
        <f t="shared" si="4"/>
        <v>124.63470055277703</v>
      </c>
      <c r="X103" s="9">
        <f t="shared" si="5"/>
        <v>1</v>
      </c>
      <c r="Y103" s="9">
        <f>MAX(X103,Parameters!$B$8)</f>
        <v>1</v>
      </c>
      <c r="AA103" s="16">
        <f>IF(W103&lt;&gt;0,IF(Y103=1,IF(I103&lt;=Parameters!$C$2,W103,""),""),"")</f>
        <v>124.63470055277703</v>
      </c>
      <c r="AB103" s="16" t="str">
        <f>IF(W103&lt;&gt;0,IF(Y103=1,IF(AND(I103&gt;Parameters!$B$3,I103&lt;=Parameters!$C$3),W103,""),""),"")</f>
        <v/>
      </c>
      <c r="AC103" s="16" t="str">
        <f>IF(W103&lt;&gt;0,IF(Y103=1,IF(AND(I103&gt;Parameters!$B$4,I103&lt;=Parameters!$C$4),W103,""),""),"")</f>
        <v/>
      </c>
      <c r="AD103" s="16" t="str">
        <f>IF(W103&lt;&gt;0,IF(Y103=1,IF(AND(I103&gt;Parameters!$B$5,I103&lt;=Parameters!$C$5),W103,""),""),"")</f>
        <v/>
      </c>
      <c r="AE103" s="16" t="str">
        <f>IF(W103&lt;&gt;0,IF(Y103=1,IF(I103&gt;Parameters!$B$6,W103,""),""),"")</f>
        <v/>
      </c>
    </row>
    <row r="104" spans="1:31" x14ac:dyDescent="0.2">
      <c r="A104" t="s">
        <v>152</v>
      </c>
      <c r="B104" t="s">
        <v>153</v>
      </c>
      <c r="C104" t="s">
        <v>157</v>
      </c>
      <c r="D104">
        <v>2</v>
      </c>
      <c r="E104">
        <v>1024</v>
      </c>
      <c r="F104" t="s">
        <v>51</v>
      </c>
      <c r="G104">
        <v>1024</v>
      </c>
      <c r="H104" t="s">
        <v>38</v>
      </c>
      <c r="I104">
        <f t="shared" si="3"/>
        <v>1.024</v>
      </c>
      <c r="J104" t="s">
        <v>39</v>
      </c>
      <c r="L104">
        <v>80</v>
      </c>
      <c r="M104" t="s">
        <v>155</v>
      </c>
      <c r="N104">
        <v>1024</v>
      </c>
      <c r="O104" t="s">
        <v>38</v>
      </c>
      <c r="P104" t="s">
        <v>42</v>
      </c>
      <c r="Q104" t="s">
        <v>42</v>
      </c>
      <c r="R104" t="s">
        <v>42</v>
      </c>
      <c r="S104" s="3">
        <v>42238</v>
      </c>
      <c r="T104" s="3"/>
      <c r="U104" s="11">
        <f>IFERROR(VLOOKUP(A104,'Anc data'!$A$2:$H$117, 8,FALSE),"")</f>
        <v>0.353031698273853</v>
      </c>
      <c r="W104" s="15">
        <f t="shared" si="4"/>
        <v>226.60854645959461</v>
      </c>
      <c r="X104" s="9">
        <f t="shared" si="5"/>
        <v>1</v>
      </c>
      <c r="Y104" s="9">
        <f>MAX(X104,Parameters!$B$8)</f>
        <v>1</v>
      </c>
      <c r="AA104" s="16" t="str">
        <f>IF(W104&lt;&gt;0,IF(Y104=1,IF(I104&lt;=Parameters!$C$2,W104,""),""),"")</f>
        <v/>
      </c>
      <c r="AB104" s="16">
        <f>IF(W104&lt;&gt;0,IF(Y104=1,IF(AND(I104&gt;Parameters!$B$3,I104&lt;=Parameters!$C$3),W104,""),""),"")</f>
        <v>226.60854645959461</v>
      </c>
      <c r="AC104" s="16" t="str">
        <f>IF(W104&lt;&gt;0,IF(Y104=1,IF(AND(I104&gt;Parameters!$B$4,I104&lt;=Parameters!$C$4),W104,""),""),"")</f>
        <v/>
      </c>
      <c r="AD104" s="16" t="str">
        <f>IF(W104&lt;&gt;0,IF(Y104=1,IF(AND(I104&gt;Parameters!$B$5,I104&lt;=Parameters!$C$5),W104,""),""),"")</f>
        <v/>
      </c>
      <c r="AE104" s="16" t="str">
        <f>IF(W104&lt;&gt;0,IF(Y104=1,IF(I104&gt;Parameters!$B$6,W104,""),""),"")</f>
        <v/>
      </c>
    </row>
    <row r="105" spans="1:31" x14ac:dyDescent="0.2">
      <c r="A105" t="s">
        <v>152</v>
      </c>
      <c r="B105" t="s">
        <v>153</v>
      </c>
      <c r="C105" t="s">
        <v>157</v>
      </c>
      <c r="D105">
        <v>3</v>
      </c>
      <c r="E105">
        <v>2048</v>
      </c>
      <c r="F105" t="s">
        <v>51</v>
      </c>
      <c r="G105">
        <v>2048</v>
      </c>
      <c r="H105" t="s">
        <v>38</v>
      </c>
      <c r="I105">
        <f t="shared" si="3"/>
        <v>2.048</v>
      </c>
      <c r="J105" t="s">
        <v>39</v>
      </c>
      <c r="L105">
        <v>140</v>
      </c>
      <c r="M105" t="s">
        <v>155</v>
      </c>
      <c r="N105">
        <v>1024</v>
      </c>
      <c r="O105" t="s">
        <v>38</v>
      </c>
      <c r="P105" t="s">
        <v>42</v>
      </c>
      <c r="Q105" t="s">
        <v>42</v>
      </c>
      <c r="R105" t="s">
        <v>42</v>
      </c>
      <c r="S105" s="3">
        <v>42238</v>
      </c>
      <c r="T105" s="3"/>
      <c r="U105" s="11">
        <f>IFERROR(VLOOKUP(A105,'Anc data'!$A$2:$H$117, 8,FALSE),"")</f>
        <v>0.353031698273853</v>
      </c>
      <c r="W105" s="15">
        <f t="shared" si="4"/>
        <v>396.56495630429055</v>
      </c>
      <c r="X105" s="9">
        <f t="shared" si="5"/>
        <v>1</v>
      </c>
      <c r="Y105" s="9">
        <f>MAX(X105,Parameters!$B$8)</f>
        <v>1</v>
      </c>
      <c r="AA105" s="16" t="str">
        <f>IF(W105&lt;&gt;0,IF(Y105=1,IF(I105&lt;=Parameters!$C$2,W105,""),""),"")</f>
        <v/>
      </c>
      <c r="AB105" s="16">
        <f>IF(W105&lt;&gt;0,IF(Y105=1,IF(AND(I105&gt;Parameters!$B$3,I105&lt;=Parameters!$C$3),W105,""),""),"")</f>
        <v>396.56495630429055</v>
      </c>
      <c r="AC105" s="16" t="str">
        <f>IF(W105&lt;&gt;0,IF(Y105=1,IF(AND(I105&gt;Parameters!$B$4,I105&lt;=Parameters!$C$4),W105,""),""),"")</f>
        <v/>
      </c>
      <c r="AD105" s="16" t="str">
        <f>IF(W105&lt;&gt;0,IF(Y105=1,IF(AND(I105&gt;Parameters!$B$5,I105&lt;=Parameters!$C$5),W105,""),""),"")</f>
        <v/>
      </c>
      <c r="AE105" s="16" t="str">
        <f>IF(W105&lt;&gt;0,IF(Y105=1,IF(I105&gt;Parameters!$B$6,W105,""),""),"")</f>
        <v/>
      </c>
    </row>
    <row r="106" spans="1:31" x14ac:dyDescent="0.2">
      <c r="A106" t="s">
        <v>152</v>
      </c>
      <c r="B106" t="s">
        <v>153</v>
      </c>
      <c r="C106" t="s">
        <v>157</v>
      </c>
      <c r="D106">
        <v>4</v>
      </c>
      <c r="E106">
        <v>3072</v>
      </c>
      <c r="F106" t="s">
        <v>51</v>
      </c>
      <c r="G106">
        <v>3072</v>
      </c>
      <c r="H106" t="s">
        <v>38</v>
      </c>
      <c r="I106">
        <f t="shared" si="3"/>
        <v>3.0720000000000001</v>
      </c>
      <c r="J106" t="s">
        <v>39</v>
      </c>
      <c r="L106">
        <v>240</v>
      </c>
      <c r="M106" t="s">
        <v>155</v>
      </c>
      <c r="N106">
        <v>1024</v>
      </c>
      <c r="O106" t="s">
        <v>38</v>
      </c>
      <c r="P106" t="s">
        <v>42</v>
      </c>
      <c r="Q106" t="s">
        <v>42</v>
      </c>
      <c r="R106" t="s">
        <v>42</v>
      </c>
      <c r="S106" s="3">
        <v>42238</v>
      </c>
      <c r="T106" s="3"/>
      <c r="U106" s="11">
        <f>IFERROR(VLOOKUP(A106,'Anc data'!$A$2:$H$117, 8,FALSE),"")</f>
        <v>0.353031698273853</v>
      </c>
      <c r="W106" s="15">
        <f t="shared" si="4"/>
        <v>679.82563937878376</v>
      </c>
      <c r="X106" s="9">
        <f t="shared" si="5"/>
        <v>1</v>
      </c>
      <c r="Y106" s="9">
        <f>MAX(X106,Parameters!$B$8)</f>
        <v>1</v>
      </c>
      <c r="AA106" s="16" t="str">
        <f>IF(W106&lt;&gt;0,IF(Y106=1,IF(I106&lt;=Parameters!$C$2,W106,""),""),"")</f>
        <v/>
      </c>
      <c r="AB106" s="16">
        <f>IF(W106&lt;&gt;0,IF(Y106=1,IF(AND(I106&gt;Parameters!$B$3,I106&lt;=Parameters!$C$3),W106,""),""),"")</f>
        <v>679.82563937878376</v>
      </c>
      <c r="AC106" s="16" t="str">
        <f>IF(W106&lt;&gt;0,IF(Y106=1,IF(AND(I106&gt;Parameters!$B$4,I106&lt;=Parameters!$C$4),W106,""),""),"")</f>
        <v/>
      </c>
      <c r="AD106" s="16" t="str">
        <f>IF(W106&lt;&gt;0,IF(Y106=1,IF(AND(I106&gt;Parameters!$B$5,I106&lt;=Parameters!$C$5),W106,""),""),"")</f>
        <v/>
      </c>
      <c r="AE106" s="16" t="str">
        <f>IF(W106&lt;&gt;0,IF(Y106=1,IF(I106&gt;Parameters!$B$6,W106,""),""),"")</f>
        <v/>
      </c>
    </row>
    <row r="107" spans="1:31" x14ac:dyDescent="0.2">
      <c r="A107" t="s">
        <v>152</v>
      </c>
      <c r="B107" t="s">
        <v>153</v>
      </c>
      <c r="C107" t="s">
        <v>157</v>
      </c>
      <c r="D107">
        <v>5</v>
      </c>
      <c r="E107">
        <v>4096</v>
      </c>
      <c r="F107" t="s">
        <v>51</v>
      </c>
      <c r="G107">
        <v>4096</v>
      </c>
      <c r="H107" t="s">
        <v>38</v>
      </c>
      <c r="I107">
        <f t="shared" si="3"/>
        <v>4.0960000000000001</v>
      </c>
      <c r="J107" t="s">
        <v>39</v>
      </c>
      <c r="L107">
        <v>320</v>
      </c>
      <c r="M107" t="s">
        <v>155</v>
      </c>
      <c r="N107">
        <v>1024</v>
      </c>
      <c r="O107" t="s">
        <v>38</v>
      </c>
      <c r="P107" t="s">
        <v>42</v>
      </c>
      <c r="Q107" t="s">
        <v>42</v>
      </c>
      <c r="R107" t="s">
        <v>42</v>
      </c>
      <c r="S107" s="3">
        <v>42238</v>
      </c>
      <c r="T107" s="3"/>
      <c r="U107" s="11">
        <f>IFERROR(VLOOKUP(A107,'Anc data'!$A$2:$H$117, 8,FALSE),"")</f>
        <v>0.353031698273853</v>
      </c>
      <c r="W107" s="15">
        <f t="shared" si="4"/>
        <v>906.43418583837843</v>
      </c>
      <c r="X107" s="9">
        <f t="shared" si="5"/>
        <v>1</v>
      </c>
      <c r="Y107" s="9">
        <f>MAX(X107,Parameters!$B$8)</f>
        <v>1</v>
      </c>
      <c r="AA107" s="16" t="str">
        <f>IF(W107&lt;&gt;0,IF(Y107=1,IF(I107&lt;=Parameters!$C$2,W107,""),""),"")</f>
        <v/>
      </c>
      <c r="AB107" s="16" t="str">
        <f>IF(W107&lt;&gt;0,IF(Y107=1,IF(AND(I107&gt;Parameters!$B$3,I107&lt;=Parameters!$C$3),W107,""),""),"")</f>
        <v/>
      </c>
      <c r="AC107" s="16">
        <f>IF(W107&lt;&gt;0,IF(Y107=1,IF(AND(I107&gt;Parameters!$B$4,I107&lt;=Parameters!$C$4),W107,""),""),"")</f>
        <v>906.43418583837843</v>
      </c>
      <c r="AD107" s="16" t="str">
        <f>IF(W107&lt;&gt;0,IF(Y107=1,IF(AND(I107&gt;Parameters!$B$5,I107&lt;=Parameters!$C$5),W107,""),""),"")</f>
        <v/>
      </c>
      <c r="AE107" s="16" t="str">
        <f>IF(W107&lt;&gt;0,IF(Y107=1,IF(I107&gt;Parameters!$B$6,W107,""),""),"")</f>
        <v/>
      </c>
    </row>
    <row r="108" spans="1:31" x14ac:dyDescent="0.2">
      <c r="A108" t="s">
        <v>158</v>
      </c>
      <c r="B108" t="s">
        <v>159</v>
      </c>
      <c r="C108" t="s">
        <v>160</v>
      </c>
      <c r="D108">
        <v>1</v>
      </c>
      <c r="E108">
        <v>20</v>
      </c>
      <c r="F108" t="s">
        <v>61</v>
      </c>
      <c r="G108">
        <v>20</v>
      </c>
      <c r="H108" t="s">
        <v>46</v>
      </c>
      <c r="I108">
        <f t="shared" si="3"/>
        <v>20</v>
      </c>
      <c r="J108" t="s">
        <v>39</v>
      </c>
      <c r="L108">
        <v>49.5</v>
      </c>
      <c r="M108" t="s">
        <v>161</v>
      </c>
      <c r="N108">
        <v>2</v>
      </c>
      <c r="O108" t="s">
        <v>46</v>
      </c>
      <c r="P108" t="s">
        <v>42</v>
      </c>
      <c r="Q108" t="s">
        <v>42</v>
      </c>
      <c r="R108" t="s">
        <v>42</v>
      </c>
      <c r="S108" s="3">
        <v>42238</v>
      </c>
      <c r="T108" s="3"/>
      <c r="U108" s="11" t="str">
        <f>IFERROR(VLOOKUP(A108,'Anc data'!$A$2:$H$117, 8,FALSE),"")</f>
        <v/>
      </c>
      <c r="W108" s="15" t="str">
        <f t="shared" si="4"/>
        <v/>
      </c>
      <c r="X108" s="9">
        <f t="shared" si="5"/>
        <v>1</v>
      </c>
      <c r="Y108" s="9">
        <f>MAX(X108,Parameters!$B$8)</f>
        <v>1</v>
      </c>
      <c r="AA108" s="16" t="str">
        <f>IF(W108&lt;&gt;0,IF(Y108=1,IF(I108&lt;=Parameters!$C$2,W108,""),""),"")</f>
        <v/>
      </c>
      <c r="AB108" s="16" t="str">
        <f>IF(W108&lt;&gt;0,IF(Y108=1,IF(AND(I108&gt;Parameters!$B$3,I108&lt;=Parameters!$C$3),W108,""),""),"")</f>
        <v/>
      </c>
      <c r="AC108" s="16" t="str">
        <f>IF(W108&lt;&gt;0,IF(Y108=1,IF(AND(I108&gt;Parameters!$B$4,I108&lt;=Parameters!$C$4),W108,""),""),"")</f>
        <v/>
      </c>
      <c r="AD108" s="16" t="str">
        <f>IF(W108&lt;&gt;0,IF(Y108=1,IF(AND(I108&gt;Parameters!$B$5,I108&lt;=Parameters!$C$5),W108,""),""),"")</f>
        <v/>
      </c>
      <c r="AE108" s="16" t="str">
        <f>IF(W108&lt;&gt;0,IF(Y108=1,IF(I108&gt;Parameters!$B$6,W108,""),""),"")</f>
        <v/>
      </c>
    </row>
    <row r="109" spans="1:31" x14ac:dyDescent="0.2">
      <c r="A109" t="s">
        <v>158</v>
      </c>
      <c r="B109" t="s">
        <v>159</v>
      </c>
      <c r="C109" t="s">
        <v>160</v>
      </c>
      <c r="D109">
        <v>2</v>
      </c>
      <c r="E109">
        <v>30</v>
      </c>
      <c r="F109" t="s">
        <v>61</v>
      </c>
      <c r="G109">
        <v>30</v>
      </c>
      <c r="H109" t="s">
        <v>46</v>
      </c>
      <c r="I109">
        <f t="shared" si="3"/>
        <v>30</v>
      </c>
      <c r="J109" t="s">
        <v>39</v>
      </c>
      <c r="L109">
        <v>71.5</v>
      </c>
      <c r="M109" t="s">
        <v>161</v>
      </c>
      <c r="N109">
        <v>3</v>
      </c>
      <c r="O109" t="s">
        <v>46</v>
      </c>
      <c r="P109" t="s">
        <v>42</v>
      </c>
      <c r="Q109" t="s">
        <v>42</v>
      </c>
      <c r="R109" t="s">
        <v>42</v>
      </c>
      <c r="S109" s="3">
        <v>42238</v>
      </c>
      <c r="T109" s="3"/>
      <c r="U109" s="11" t="str">
        <f>IFERROR(VLOOKUP(A109,'Anc data'!$A$2:$H$117, 8,FALSE),"")</f>
        <v/>
      </c>
      <c r="W109" s="15" t="str">
        <f t="shared" si="4"/>
        <v/>
      </c>
      <c r="X109" s="9">
        <f t="shared" si="5"/>
        <v>1</v>
      </c>
      <c r="Y109" s="9">
        <f>MAX(X109,Parameters!$B$8)</f>
        <v>1</v>
      </c>
      <c r="AA109" s="16" t="str">
        <f>IF(W109&lt;&gt;0,IF(Y109=1,IF(I109&lt;=Parameters!$C$2,W109,""),""),"")</f>
        <v/>
      </c>
      <c r="AB109" s="16" t="str">
        <f>IF(W109&lt;&gt;0,IF(Y109=1,IF(AND(I109&gt;Parameters!$B$3,I109&lt;=Parameters!$C$3),W109,""),""),"")</f>
        <v/>
      </c>
      <c r="AC109" s="16" t="str">
        <f>IF(W109&lt;&gt;0,IF(Y109=1,IF(AND(I109&gt;Parameters!$B$4,I109&lt;=Parameters!$C$4),W109,""),""),"")</f>
        <v/>
      </c>
      <c r="AD109" s="16" t="str">
        <f>IF(W109&lt;&gt;0,IF(Y109=1,IF(AND(I109&gt;Parameters!$B$5,I109&lt;=Parameters!$C$5),W109,""),""),"")</f>
        <v/>
      </c>
      <c r="AE109" s="16" t="str">
        <f>IF(W109&lt;&gt;0,IF(Y109=1,IF(I109&gt;Parameters!$B$6,W109,""),""),"")</f>
        <v/>
      </c>
    </row>
    <row r="110" spans="1:31" x14ac:dyDescent="0.2">
      <c r="A110" t="s">
        <v>158</v>
      </c>
      <c r="B110" t="s">
        <v>159</v>
      </c>
      <c r="C110" t="s">
        <v>160</v>
      </c>
      <c r="D110">
        <v>3</v>
      </c>
      <c r="E110">
        <v>50</v>
      </c>
      <c r="F110" t="s">
        <v>61</v>
      </c>
      <c r="G110">
        <v>50</v>
      </c>
      <c r="H110" t="s">
        <v>46</v>
      </c>
      <c r="I110">
        <f t="shared" si="3"/>
        <v>50</v>
      </c>
      <c r="J110" t="s">
        <v>39</v>
      </c>
      <c r="L110">
        <v>90.5</v>
      </c>
      <c r="M110" t="s">
        <v>161</v>
      </c>
      <c r="N110">
        <v>5</v>
      </c>
      <c r="O110" t="s">
        <v>46</v>
      </c>
      <c r="P110" t="s">
        <v>42</v>
      </c>
      <c r="Q110" t="s">
        <v>42</v>
      </c>
      <c r="R110" t="s">
        <v>42</v>
      </c>
      <c r="S110" s="3">
        <v>42238</v>
      </c>
      <c r="T110" s="3"/>
      <c r="U110" s="11" t="str">
        <f>IFERROR(VLOOKUP(A110,'Anc data'!$A$2:$H$117, 8,FALSE),"")</f>
        <v/>
      </c>
      <c r="W110" s="15" t="str">
        <f t="shared" si="4"/>
        <v/>
      </c>
      <c r="X110" s="9">
        <f t="shared" si="5"/>
        <v>1</v>
      </c>
      <c r="Y110" s="9">
        <f>MAX(X110,Parameters!$B$8)</f>
        <v>1</v>
      </c>
      <c r="AA110" s="16" t="str">
        <f>IF(W110&lt;&gt;0,IF(Y110=1,IF(I110&lt;=Parameters!$C$2,W110,""),""),"")</f>
        <v/>
      </c>
      <c r="AB110" s="16" t="str">
        <f>IF(W110&lt;&gt;0,IF(Y110=1,IF(AND(I110&gt;Parameters!$B$3,I110&lt;=Parameters!$C$3),W110,""),""),"")</f>
        <v/>
      </c>
      <c r="AC110" s="16" t="str">
        <f>IF(W110&lt;&gt;0,IF(Y110=1,IF(AND(I110&gt;Parameters!$B$4,I110&lt;=Parameters!$C$4),W110,""),""),"")</f>
        <v/>
      </c>
      <c r="AD110" s="16" t="str">
        <f>IF(W110&lt;&gt;0,IF(Y110=1,IF(AND(I110&gt;Parameters!$B$5,I110&lt;=Parameters!$C$5),W110,""),""),"")</f>
        <v/>
      </c>
      <c r="AE110" s="16" t="str">
        <f>IF(W110&lt;&gt;0,IF(Y110=1,IF(I110&gt;Parameters!$B$6,W110,""),""),"")</f>
        <v/>
      </c>
    </row>
    <row r="111" spans="1:31" x14ac:dyDescent="0.2">
      <c r="A111" t="s">
        <v>158</v>
      </c>
      <c r="B111" t="s">
        <v>159</v>
      </c>
      <c r="C111" t="s">
        <v>160</v>
      </c>
      <c r="D111">
        <v>4</v>
      </c>
      <c r="E111">
        <v>70</v>
      </c>
      <c r="F111" t="s">
        <v>61</v>
      </c>
      <c r="G111">
        <v>70</v>
      </c>
      <c r="H111" t="s">
        <v>46</v>
      </c>
      <c r="I111">
        <f t="shared" si="3"/>
        <v>70</v>
      </c>
      <c r="J111" t="s">
        <v>39</v>
      </c>
      <c r="L111">
        <v>124.75</v>
      </c>
      <c r="M111" t="s">
        <v>161</v>
      </c>
      <c r="N111">
        <v>7</v>
      </c>
      <c r="O111" t="s">
        <v>46</v>
      </c>
      <c r="P111" t="s">
        <v>42</v>
      </c>
      <c r="Q111" t="s">
        <v>42</v>
      </c>
      <c r="R111" t="s">
        <v>42</v>
      </c>
      <c r="S111" s="3">
        <v>42238</v>
      </c>
      <c r="T111" s="3"/>
      <c r="U111" s="11" t="str">
        <f>IFERROR(VLOOKUP(A111,'Anc data'!$A$2:$H$117, 8,FALSE),"")</f>
        <v/>
      </c>
      <c r="W111" s="15" t="str">
        <f t="shared" si="4"/>
        <v/>
      </c>
      <c r="X111" s="9">
        <f t="shared" si="5"/>
        <v>1</v>
      </c>
      <c r="Y111" s="9">
        <f>MAX(X111,Parameters!$B$8)</f>
        <v>1</v>
      </c>
      <c r="AA111" s="16" t="str">
        <f>IF(W111&lt;&gt;0,IF(Y111=1,IF(I111&lt;=Parameters!$C$2,W111,""),""),"")</f>
        <v/>
      </c>
      <c r="AB111" s="16" t="str">
        <f>IF(W111&lt;&gt;0,IF(Y111=1,IF(AND(I111&gt;Parameters!$B$3,I111&lt;=Parameters!$C$3),W111,""),""),"")</f>
        <v/>
      </c>
      <c r="AC111" s="16" t="str">
        <f>IF(W111&lt;&gt;0,IF(Y111=1,IF(AND(I111&gt;Parameters!$B$4,I111&lt;=Parameters!$C$4),W111,""),""),"")</f>
        <v/>
      </c>
      <c r="AD111" s="16" t="str">
        <f>IF(W111&lt;&gt;0,IF(Y111=1,IF(AND(I111&gt;Parameters!$B$5,I111&lt;=Parameters!$C$5),W111,""),""),"")</f>
        <v/>
      </c>
      <c r="AE111" s="16" t="str">
        <f>IF(W111&lt;&gt;0,IF(Y111=1,IF(I111&gt;Parameters!$B$6,W111,""),""),"")</f>
        <v/>
      </c>
    </row>
    <row r="112" spans="1:31" x14ac:dyDescent="0.2">
      <c r="A112" t="s">
        <v>162</v>
      </c>
      <c r="B112" t="s">
        <v>163</v>
      </c>
      <c r="C112" t="s">
        <v>164</v>
      </c>
      <c r="D112">
        <v>1</v>
      </c>
      <c r="E112" t="s">
        <v>165</v>
      </c>
      <c r="F112" t="s">
        <v>51</v>
      </c>
      <c r="G112">
        <v>256</v>
      </c>
      <c r="H112" t="s">
        <v>38</v>
      </c>
      <c r="I112">
        <f t="shared" si="3"/>
        <v>0.25600000000000001</v>
      </c>
      <c r="J112">
        <v>4</v>
      </c>
      <c r="K112" t="s">
        <v>62</v>
      </c>
      <c r="L112">
        <v>300</v>
      </c>
      <c r="M112" t="s">
        <v>166</v>
      </c>
      <c r="N112" t="s">
        <v>40</v>
      </c>
      <c r="P112" t="s">
        <v>42</v>
      </c>
      <c r="Q112" t="s">
        <v>42</v>
      </c>
      <c r="R112" t="s">
        <v>42</v>
      </c>
      <c r="S112" s="3">
        <v>42238</v>
      </c>
      <c r="T112" s="3"/>
      <c r="U112" s="11">
        <f>IFERROR(VLOOKUP(A112,'Anc data'!$A$2:$H$117, 8,FALSE),"")</f>
        <v>27.180593800333</v>
      </c>
      <c r="W112" s="15">
        <f t="shared" si="4"/>
        <v>11.037286462679289</v>
      </c>
      <c r="X112" s="9">
        <f t="shared" si="5"/>
        <v>0</v>
      </c>
      <c r="Y112" s="9">
        <f>MAX(X112,Parameters!$B$8)</f>
        <v>1</v>
      </c>
      <c r="AA112" s="16">
        <f>IF(W112&lt;&gt;0,IF(Y112=1,IF(I112&lt;=Parameters!$C$2,W112,""),""),"")</f>
        <v>11.037286462679289</v>
      </c>
      <c r="AB112" s="16" t="str">
        <f>IF(W112&lt;&gt;0,IF(Y112=1,IF(AND(I112&gt;Parameters!$B$3,I112&lt;=Parameters!$C$3),W112,""),""),"")</f>
        <v/>
      </c>
      <c r="AC112" s="16" t="str">
        <f>IF(W112&lt;&gt;0,IF(Y112=1,IF(AND(I112&gt;Parameters!$B$4,I112&lt;=Parameters!$C$4),W112,""),""),"")</f>
        <v/>
      </c>
      <c r="AD112" s="16" t="str">
        <f>IF(W112&lt;&gt;0,IF(Y112=1,IF(AND(I112&gt;Parameters!$B$5,I112&lt;=Parameters!$C$5),W112,""),""),"")</f>
        <v/>
      </c>
      <c r="AE112" s="16" t="str">
        <f>IF(W112&lt;&gt;0,IF(Y112=1,IF(I112&gt;Parameters!$B$6,W112,""),""),"")</f>
        <v/>
      </c>
    </row>
    <row r="113" spans="1:31" x14ac:dyDescent="0.2">
      <c r="A113" t="s">
        <v>162</v>
      </c>
      <c r="B113" t="s">
        <v>163</v>
      </c>
      <c r="C113" t="s">
        <v>164</v>
      </c>
      <c r="D113">
        <v>2</v>
      </c>
      <c r="E113" t="s">
        <v>167</v>
      </c>
      <c r="F113" t="s">
        <v>51</v>
      </c>
      <c r="G113">
        <v>256</v>
      </c>
      <c r="H113" t="s">
        <v>38</v>
      </c>
      <c r="I113">
        <f t="shared" si="3"/>
        <v>0.25600000000000001</v>
      </c>
      <c r="J113" t="s">
        <v>39</v>
      </c>
      <c r="L113">
        <v>450</v>
      </c>
      <c r="M113" t="s">
        <v>166</v>
      </c>
      <c r="N113" t="s">
        <v>40</v>
      </c>
      <c r="P113" t="s">
        <v>42</v>
      </c>
      <c r="Q113" t="s">
        <v>42</v>
      </c>
      <c r="R113" t="s">
        <v>42</v>
      </c>
      <c r="S113" s="3">
        <v>42238</v>
      </c>
      <c r="T113" s="3"/>
      <c r="U113" s="11">
        <f>IFERROR(VLOOKUP(A113,'Anc data'!$A$2:$H$117, 8,FALSE),"")</f>
        <v>27.180593800333</v>
      </c>
      <c r="W113" s="15">
        <f t="shared" si="4"/>
        <v>16.555929694018932</v>
      </c>
      <c r="X113" s="9">
        <f t="shared" si="5"/>
        <v>1</v>
      </c>
      <c r="Y113" s="9">
        <f>MAX(X113,Parameters!$B$8)</f>
        <v>1</v>
      </c>
      <c r="AA113" s="16">
        <f>IF(W113&lt;&gt;0,IF(Y113=1,IF(I113&lt;=Parameters!$C$2,W113,""),""),"")</f>
        <v>16.555929694018932</v>
      </c>
      <c r="AB113" s="16" t="str">
        <f>IF(W113&lt;&gt;0,IF(Y113=1,IF(AND(I113&gt;Parameters!$B$3,I113&lt;=Parameters!$C$3),W113,""),""),"")</f>
        <v/>
      </c>
      <c r="AC113" s="16" t="str">
        <f>IF(W113&lt;&gt;0,IF(Y113=1,IF(AND(I113&gt;Parameters!$B$4,I113&lt;=Parameters!$C$4),W113,""),""),"")</f>
        <v/>
      </c>
      <c r="AD113" s="16" t="str">
        <f>IF(W113&lt;&gt;0,IF(Y113=1,IF(AND(I113&gt;Parameters!$B$5,I113&lt;=Parameters!$C$5),W113,""),""),"")</f>
        <v/>
      </c>
      <c r="AE113" s="16" t="str">
        <f>IF(W113&lt;&gt;0,IF(Y113=1,IF(I113&gt;Parameters!$B$6,W113,""),""),"")</f>
        <v/>
      </c>
    </row>
    <row r="114" spans="1:31" x14ac:dyDescent="0.2">
      <c r="A114" t="s">
        <v>162</v>
      </c>
      <c r="B114" t="s">
        <v>163</v>
      </c>
      <c r="C114" t="s">
        <v>164</v>
      </c>
      <c r="D114">
        <v>3</v>
      </c>
      <c r="E114" t="s">
        <v>168</v>
      </c>
      <c r="F114" t="s">
        <v>51</v>
      </c>
      <c r="G114">
        <v>512</v>
      </c>
      <c r="H114" t="s">
        <v>38</v>
      </c>
      <c r="I114">
        <f t="shared" si="3"/>
        <v>0.51200000000000001</v>
      </c>
      <c r="J114" t="s">
        <v>39</v>
      </c>
      <c r="L114">
        <v>750</v>
      </c>
      <c r="M114" t="s">
        <v>166</v>
      </c>
      <c r="N114" t="s">
        <v>40</v>
      </c>
      <c r="P114" t="s">
        <v>42</v>
      </c>
      <c r="Q114" t="s">
        <v>42</v>
      </c>
      <c r="R114" t="s">
        <v>42</v>
      </c>
      <c r="S114" s="3">
        <v>42238</v>
      </c>
      <c r="T114" s="3"/>
      <c r="U114" s="11">
        <f>IFERROR(VLOOKUP(A114,'Anc data'!$A$2:$H$117, 8,FALSE),"")</f>
        <v>27.180593800333</v>
      </c>
      <c r="W114" s="15">
        <f t="shared" si="4"/>
        <v>27.593216156698219</v>
      </c>
      <c r="X114" s="9">
        <f t="shared" si="5"/>
        <v>1</v>
      </c>
      <c r="Y114" s="9">
        <f>MAX(X114,Parameters!$B$8)</f>
        <v>1</v>
      </c>
      <c r="AA114" s="16">
        <f>IF(W114&lt;&gt;0,IF(Y114=1,IF(I114&lt;=Parameters!$C$2,W114,""),""),"")</f>
        <v>27.593216156698219</v>
      </c>
      <c r="AB114" s="16" t="str">
        <f>IF(W114&lt;&gt;0,IF(Y114=1,IF(AND(I114&gt;Parameters!$B$3,I114&lt;=Parameters!$C$3),W114,""),""),"")</f>
        <v/>
      </c>
      <c r="AC114" s="16" t="str">
        <f>IF(W114&lt;&gt;0,IF(Y114=1,IF(AND(I114&gt;Parameters!$B$4,I114&lt;=Parameters!$C$4),W114,""),""),"")</f>
        <v/>
      </c>
      <c r="AD114" s="16" t="str">
        <f>IF(W114&lt;&gt;0,IF(Y114=1,IF(AND(I114&gt;Parameters!$B$5,I114&lt;=Parameters!$C$5),W114,""),""),"")</f>
        <v/>
      </c>
      <c r="AE114" s="16" t="str">
        <f>IF(W114&lt;&gt;0,IF(Y114=1,IF(I114&gt;Parameters!$B$6,W114,""),""),"")</f>
        <v/>
      </c>
    </row>
    <row r="115" spans="1:31" x14ac:dyDescent="0.2">
      <c r="A115" t="s">
        <v>162</v>
      </c>
      <c r="B115" t="s">
        <v>163</v>
      </c>
      <c r="C115" t="s">
        <v>164</v>
      </c>
      <c r="D115">
        <v>4</v>
      </c>
      <c r="E115" t="s">
        <v>169</v>
      </c>
      <c r="F115" t="s">
        <v>51</v>
      </c>
      <c r="G115">
        <v>1024</v>
      </c>
      <c r="H115" t="s">
        <v>38</v>
      </c>
      <c r="I115">
        <f t="shared" si="3"/>
        <v>1.024</v>
      </c>
      <c r="J115" t="s">
        <v>39</v>
      </c>
      <c r="L115" s="2">
        <v>1150</v>
      </c>
      <c r="M115" t="s">
        <v>166</v>
      </c>
      <c r="N115" t="s">
        <v>40</v>
      </c>
      <c r="P115" t="s">
        <v>42</v>
      </c>
      <c r="Q115" t="s">
        <v>42</v>
      </c>
      <c r="R115" t="s">
        <v>42</v>
      </c>
      <c r="S115" s="3">
        <v>42238</v>
      </c>
      <c r="T115" s="3"/>
      <c r="U115" s="11">
        <f>IFERROR(VLOOKUP(A115,'Anc data'!$A$2:$H$117, 8,FALSE),"")</f>
        <v>27.180593800333</v>
      </c>
      <c r="W115" s="15">
        <f t="shared" si="4"/>
        <v>42.309598106937273</v>
      </c>
      <c r="X115" s="9">
        <f t="shared" si="5"/>
        <v>1</v>
      </c>
      <c r="Y115" s="9">
        <f>MAX(X115,Parameters!$B$8)</f>
        <v>1</v>
      </c>
      <c r="AA115" s="16" t="str">
        <f>IF(W115&lt;&gt;0,IF(Y115=1,IF(I115&lt;=Parameters!$C$2,W115,""),""),"")</f>
        <v/>
      </c>
      <c r="AB115" s="16">
        <f>IF(W115&lt;&gt;0,IF(Y115=1,IF(AND(I115&gt;Parameters!$B$3,I115&lt;=Parameters!$C$3),W115,""),""),"")</f>
        <v>42.309598106937273</v>
      </c>
      <c r="AC115" s="16" t="str">
        <f>IF(W115&lt;&gt;0,IF(Y115=1,IF(AND(I115&gt;Parameters!$B$4,I115&lt;=Parameters!$C$4),W115,""),""),"")</f>
        <v/>
      </c>
      <c r="AD115" s="16" t="str">
        <f>IF(W115&lt;&gt;0,IF(Y115=1,IF(AND(I115&gt;Parameters!$B$5,I115&lt;=Parameters!$C$5),W115,""),""),"")</f>
        <v/>
      </c>
      <c r="AE115" s="16" t="str">
        <f>IF(W115&lt;&gt;0,IF(Y115=1,IF(I115&gt;Parameters!$B$6,W115,""),""),"")</f>
        <v/>
      </c>
    </row>
    <row r="116" spans="1:31" x14ac:dyDescent="0.2">
      <c r="A116" t="s">
        <v>162</v>
      </c>
      <c r="B116" t="s">
        <v>163</v>
      </c>
      <c r="C116" t="s">
        <v>164</v>
      </c>
      <c r="D116">
        <v>5</v>
      </c>
      <c r="E116" t="s">
        <v>170</v>
      </c>
      <c r="F116" t="s">
        <v>51</v>
      </c>
      <c r="G116">
        <v>1536</v>
      </c>
      <c r="H116" t="s">
        <v>38</v>
      </c>
      <c r="I116">
        <f t="shared" si="3"/>
        <v>1.536</v>
      </c>
      <c r="J116" t="s">
        <v>39</v>
      </c>
      <c r="L116" s="2">
        <v>1600</v>
      </c>
      <c r="M116" t="s">
        <v>166</v>
      </c>
      <c r="N116" t="s">
        <v>40</v>
      </c>
      <c r="P116" t="s">
        <v>42</v>
      </c>
      <c r="Q116" t="s">
        <v>42</v>
      </c>
      <c r="R116" t="s">
        <v>42</v>
      </c>
      <c r="S116" s="3">
        <v>42238</v>
      </c>
      <c r="T116" s="3"/>
      <c r="U116" s="11">
        <f>IFERROR(VLOOKUP(A116,'Anc data'!$A$2:$H$117, 8,FALSE),"")</f>
        <v>27.180593800333</v>
      </c>
      <c r="W116" s="15">
        <f t="shared" si="4"/>
        <v>58.865527800956201</v>
      </c>
      <c r="X116" s="9">
        <f t="shared" si="5"/>
        <v>1</v>
      </c>
      <c r="Y116" s="9">
        <f>MAX(X116,Parameters!$B$8)</f>
        <v>1</v>
      </c>
      <c r="AA116" s="16" t="str">
        <f>IF(W116&lt;&gt;0,IF(Y116=1,IF(I116&lt;=Parameters!$C$2,W116,""),""),"")</f>
        <v/>
      </c>
      <c r="AB116" s="16">
        <f>IF(W116&lt;&gt;0,IF(Y116=1,IF(AND(I116&gt;Parameters!$B$3,I116&lt;=Parameters!$C$3),W116,""),""),"")</f>
        <v>58.865527800956201</v>
      </c>
      <c r="AC116" s="16" t="str">
        <f>IF(W116&lt;&gt;0,IF(Y116=1,IF(AND(I116&gt;Parameters!$B$4,I116&lt;=Parameters!$C$4),W116,""),""),"")</f>
        <v/>
      </c>
      <c r="AD116" s="16" t="str">
        <f>IF(W116&lt;&gt;0,IF(Y116=1,IF(AND(I116&gt;Parameters!$B$5,I116&lt;=Parameters!$C$5),W116,""),""),"")</f>
        <v/>
      </c>
      <c r="AE116" s="16" t="str">
        <f>IF(W116&lt;&gt;0,IF(Y116=1,IF(I116&gt;Parameters!$B$6,W116,""),""),"")</f>
        <v/>
      </c>
    </row>
    <row r="117" spans="1:31" x14ac:dyDescent="0.2">
      <c r="A117" t="s">
        <v>162</v>
      </c>
      <c r="B117" t="s">
        <v>163</v>
      </c>
      <c r="C117" t="s">
        <v>171</v>
      </c>
      <c r="D117">
        <v>1</v>
      </c>
      <c r="E117" t="s">
        <v>172</v>
      </c>
      <c r="F117" t="s">
        <v>73</v>
      </c>
      <c r="G117">
        <v>1</v>
      </c>
      <c r="H117" t="s">
        <v>46</v>
      </c>
      <c r="I117">
        <f t="shared" si="3"/>
        <v>1</v>
      </c>
      <c r="J117">
        <v>2</v>
      </c>
      <c r="K117" t="s">
        <v>62</v>
      </c>
      <c r="L117">
        <v>400</v>
      </c>
      <c r="M117" t="s">
        <v>166</v>
      </c>
      <c r="N117" t="s">
        <v>40</v>
      </c>
      <c r="P117" t="s">
        <v>42</v>
      </c>
      <c r="Q117" t="s">
        <v>42</v>
      </c>
      <c r="R117" t="s">
        <v>42</v>
      </c>
      <c r="S117" s="3">
        <v>42239</v>
      </c>
      <c r="T117" s="3"/>
      <c r="U117" s="11">
        <f>IFERROR(VLOOKUP(A117,'Anc data'!$A$2:$H$117, 8,FALSE),"")</f>
        <v>27.180593800333</v>
      </c>
      <c r="W117" s="15">
        <f t="shared" si="4"/>
        <v>14.71638195023905</v>
      </c>
      <c r="X117" s="9">
        <f t="shared" si="5"/>
        <v>0</v>
      </c>
      <c r="Y117" s="9">
        <f>MAX(X117,Parameters!$B$8)</f>
        <v>1</v>
      </c>
      <c r="AA117" s="16">
        <f>IF(W117&lt;&gt;0,IF(Y117=1,IF(I117&lt;=Parameters!$C$2,W117,""),""),"")</f>
        <v>14.71638195023905</v>
      </c>
      <c r="AB117" s="16" t="str">
        <f>IF(W117&lt;&gt;0,IF(Y117=1,IF(AND(I117&gt;Parameters!$B$3,I117&lt;=Parameters!$C$3),W117,""),""),"")</f>
        <v/>
      </c>
      <c r="AC117" s="16" t="str">
        <f>IF(W117&lt;&gt;0,IF(Y117=1,IF(AND(I117&gt;Parameters!$B$4,I117&lt;=Parameters!$C$4),W117,""),""),"")</f>
        <v/>
      </c>
      <c r="AD117" s="16" t="str">
        <f>IF(W117&lt;&gt;0,IF(Y117=1,IF(AND(I117&gt;Parameters!$B$5,I117&lt;=Parameters!$C$5),W117,""),""),"")</f>
        <v/>
      </c>
      <c r="AE117" s="16" t="str">
        <f>IF(W117&lt;&gt;0,IF(Y117=1,IF(I117&gt;Parameters!$B$6,W117,""),""),"")</f>
        <v/>
      </c>
    </row>
    <row r="118" spans="1:31" x14ac:dyDescent="0.2">
      <c r="A118" t="s">
        <v>162</v>
      </c>
      <c r="B118" t="s">
        <v>163</v>
      </c>
      <c r="C118" t="s">
        <v>171</v>
      </c>
      <c r="D118">
        <v>2</v>
      </c>
      <c r="E118" t="s">
        <v>173</v>
      </c>
      <c r="F118" t="s">
        <v>73</v>
      </c>
      <c r="G118">
        <v>1</v>
      </c>
      <c r="H118" t="s">
        <v>46</v>
      </c>
      <c r="I118">
        <f t="shared" si="3"/>
        <v>1</v>
      </c>
      <c r="J118" t="s">
        <v>39</v>
      </c>
      <c r="L118" s="2">
        <v>1350</v>
      </c>
      <c r="M118" t="s">
        <v>166</v>
      </c>
      <c r="N118" t="s">
        <v>40</v>
      </c>
      <c r="P118" t="s">
        <v>42</v>
      </c>
      <c r="Q118" t="s">
        <v>42</v>
      </c>
      <c r="R118" t="s">
        <v>42</v>
      </c>
      <c r="S118" s="3">
        <v>42239</v>
      </c>
      <c r="T118" s="3"/>
      <c r="U118" s="11">
        <f>IFERROR(VLOOKUP(A118,'Anc data'!$A$2:$H$117, 8,FALSE),"")</f>
        <v>27.180593800333</v>
      </c>
      <c r="W118" s="15">
        <f t="shared" si="4"/>
        <v>49.667789082056792</v>
      </c>
      <c r="X118" s="9">
        <f t="shared" si="5"/>
        <v>1</v>
      </c>
      <c r="Y118" s="9">
        <f>MAX(X118,Parameters!$B$8)</f>
        <v>1</v>
      </c>
      <c r="AA118" s="16">
        <f>IF(W118&lt;&gt;0,IF(Y118=1,IF(I118&lt;=Parameters!$C$2,W118,""),""),"")</f>
        <v>49.667789082056792</v>
      </c>
      <c r="AB118" s="16" t="str">
        <f>IF(W118&lt;&gt;0,IF(Y118=1,IF(AND(I118&gt;Parameters!$B$3,I118&lt;=Parameters!$C$3),W118,""),""),"")</f>
        <v/>
      </c>
      <c r="AC118" s="16" t="str">
        <f>IF(W118&lt;&gt;0,IF(Y118=1,IF(AND(I118&gt;Parameters!$B$4,I118&lt;=Parameters!$C$4),W118,""),""),"")</f>
        <v/>
      </c>
      <c r="AD118" s="16" t="str">
        <f>IF(W118&lt;&gt;0,IF(Y118=1,IF(AND(I118&gt;Parameters!$B$5,I118&lt;=Parameters!$C$5),W118,""),""),"")</f>
        <v/>
      </c>
      <c r="AE118" s="16" t="str">
        <f>IF(W118&lt;&gt;0,IF(Y118=1,IF(I118&gt;Parameters!$B$6,W118,""),""),"")</f>
        <v/>
      </c>
    </row>
    <row r="119" spans="1:31" x14ac:dyDescent="0.2">
      <c r="A119" t="s">
        <v>162</v>
      </c>
      <c r="B119" t="s">
        <v>163</v>
      </c>
      <c r="C119" t="s">
        <v>171</v>
      </c>
      <c r="D119">
        <v>3</v>
      </c>
      <c r="E119" t="s">
        <v>173</v>
      </c>
      <c r="F119" t="s">
        <v>73</v>
      </c>
      <c r="G119">
        <v>2</v>
      </c>
      <c r="H119" t="s">
        <v>46</v>
      </c>
      <c r="I119">
        <f t="shared" si="3"/>
        <v>2</v>
      </c>
      <c r="J119" t="s">
        <v>39</v>
      </c>
      <c r="L119" s="2">
        <v>2500</v>
      </c>
      <c r="M119" t="s">
        <v>166</v>
      </c>
      <c r="N119" t="s">
        <v>40</v>
      </c>
      <c r="P119" t="s">
        <v>42</v>
      </c>
      <c r="Q119" t="s">
        <v>42</v>
      </c>
      <c r="R119" t="s">
        <v>42</v>
      </c>
      <c r="S119" s="3">
        <v>42239</v>
      </c>
      <c r="T119" s="3"/>
      <c r="U119" s="11">
        <f>IFERROR(VLOOKUP(A119,'Anc data'!$A$2:$H$117, 8,FALSE),"")</f>
        <v>27.180593800333</v>
      </c>
      <c r="W119" s="15">
        <f t="shared" si="4"/>
        <v>91.977387188994072</v>
      </c>
      <c r="X119" s="9">
        <f t="shared" si="5"/>
        <v>1</v>
      </c>
      <c r="Y119" s="9">
        <f>MAX(X119,Parameters!$B$8)</f>
        <v>1</v>
      </c>
      <c r="AA119" s="16" t="str">
        <f>IF(W119&lt;&gt;0,IF(Y119=1,IF(I119&lt;=Parameters!$C$2,W119,""),""),"")</f>
        <v/>
      </c>
      <c r="AB119" s="16">
        <f>IF(W119&lt;&gt;0,IF(Y119=1,IF(AND(I119&gt;Parameters!$B$3,I119&lt;=Parameters!$C$3),W119,""),""),"")</f>
        <v>91.977387188994072</v>
      </c>
      <c r="AC119" s="16" t="str">
        <f>IF(W119&lt;&gt;0,IF(Y119=1,IF(AND(I119&gt;Parameters!$B$4,I119&lt;=Parameters!$C$4),W119,""),""),"")</f>
        <v/>
      </c>
      <c r="AD119" s="16" t="str">
        <f>IF(W119&lt;&gt;0,IF(Y119=1,IF(AND(I119&gt;Parameters!$B$5,I119&lt;=Parameters!$C$5),W119,""),""),"")</f>
        <v/>
      </c>
      <c r="AE119" s="16" t="str">
        <f>IF(W119&lt;&gt;0,IF(Y119=1,IF(I119&gt;Parameters!$B$6,W119,""),""),"")</f>
        <v/>
      </c>
    </row>
    <row r="120" spans="1:31" x14ac:dyDescent="0.2">
      <c r="A120" t="s">
        <v>162</v>
      </c>
      <c r="B120" t="s">
        <v>163</v>
      </c>
      <c r="C120" t="s">
        <v>171</v>
      </c>
      <c r="D120">
        <v>4</v>
      </c>
      <c r="E120" t="s">
        <v>173</v>
      </c>
      <c r="F120" t="s">
        <v>73</v>
      </c>
      <c r="G120">
        <v>4</v>
      </c>
      <c r="H120" t="s">
        <v>46</v>
      </c>
      <c r="I120">
        <f t="shared" si="3"/>
        <v>4</v>
      </c>
      <c r="J120" t="s">
        <v>39</v>
      </c>
      <c r="L120" s="2">
        <v>10000</v>
      </c>
      <c r="M120" t="s">
        <v>166</v>
      </c>
      <c r="N120" t="s">
        <v>40</v>
      </c>
      <c r="P120" t="s">
        <v>42</v>
      </c>
      <c r="Q120" t="s">
        <v>42</v>
      </c>
      <c r="R120" t="s">
        <v>42</v>
      </c>
      <c r="S120" s="3">
        <v>42239</v>
      </c>
      <c r="T120" s="3"/>
      <c r="U120" s="11">
        <f>IFERROR(VLOOKUP(A120,'Anc data'!$A$2:$H$117, 8,FALSE),"")</f>
        <v>27.180593800333</v>
      </c>
      <c r="W120" s="15">
        <f t="shared" si="4"/>
        <v>367.90954875597629</v>
      </c>
      <c r="X120" s="9">
        <f t="shared" si="5"/>
        <v>1</v>
      </c>
      <c r="Y120" s="9">
        <f>MAX(X120,Parameters!$B$8)</f>
        <v>1</v>
      </c>
      <c r="AA120" s="16" t="str">
        <f>IF(W120&lt;&gt;0,IF(Y120=1,IF(I120&lt;=Parameters!$C$2,W120,""),""),"")</f>
        <v/>
      </c>
      <c r="AB120" s="16">
        <f>IF(W120&lt;&gt;0,IF(Y120=1,IF(AND(I120&gt;Parameters!$B$3,I120&lt;=Parameters!$C$3),W120,""),""),"")</f>
        <v>367.90954875597629</v>
      </c>
      <c r="AC120" s="16" t="str">
        <f>IF(W120&lt;&gt;0,IF(Y120=1,IF(AND(I120&gt;Parameters!$B$4,I120&lt;=Parameters!$C$4),W120,""),""),"")</f>
        <v/>
      </c>
      <c r="AD120" s="16" t="str">
        <f>IF(W120&lt;&gt;0,IF(Y120=1,IF(AND(I120&gt;Parameters!$B$5,I120&lt;=Parameters!$C$5),W120,""),""),"")</f>
        <v/>
      </c>
      <c r="AE120" s="16" t="str">
        <f>IF(W120&lt;&gt;0,IF(Y120=1,IF(I120&gt;Parameters!$B$6,W120,""),""),"")</f>
        <v/>
      </c>
    </row>
    <row r="121" spans="1:31" x14ac:dyDescent="0.2">
      <c r="A121" t="s">
        <v>162</v>
      </c>
      <c r="B121" t="s">
        <v>163</v>
      </c>
      <c r="C121" t="s">
        <v>171</v>
      </c>
      <c r="D121">
        <v>5</v>
      </c>
      <c r="E121" t="s">
        <v>172</v>
      </c>
      <c r="F121" t="s">
        <v>73</v>
      </c>
      <c r="G121">
        <v>2</v>
      </c>
      <c r="H121" t="s">
        <v>46</v>
      </c>
      <c r="I121">
        <f t="shared" si="3"/>
        <v>2</v>
      </c>
      <c r="J121">
        <v>3</v>
      </c>
      <c r="K121" t="s">
        <v>62</v>
      </c>
      <c r="L121">
        <v>750</v>
      </c>
      <c r="M121" t="s">
        <v>166</v>
      </c>
      <c r="N121" t="s">
        <v>40</v>
      </c>
      <c r="P121" t="s">
        <v>42</v>
      </c>
      <c r="Q121" t="s">
        <v>42</v>
      </c>
      <c r="R121" t="s">
        <v>42</v>
      </c>
      <c r="S121" s="3">
        <v>42239</v>
      </c>
      <c r="T121" s="3"/>
      <c r="U121" s="11">
        <f>IFERROR(VLOOKUP(A121,'Anc data'!$A$2:$H$117, 8,FALSE),"")</f>
        <v>27.180593800333</v>
      </c>
      <c r="W121" s="15">
        <f t="shared" si="4"/>
        <v>27.593216156698219</v>
      </c>
      <c r="X121" s="9">
        <f t="shared" si="5"/>
        <v>0</v>
      </c>
      <c r="Y121" s="9">
        <f>MAX(X121,Parameters!$B$8)</f>
        <v>1</v>
      </c>
      <c r="AA121" s="16" t="str">
        <f>IF(W121&lt;&gt;0,IF(Y121=1,IF(I121&lt;=Parameters!$C$2,W121,""),""),"")</f>
        <v/>
      </c>
      <c r="AB121" s="16">
        <f>IF(W121&lt;&gt;0,IF(Y121=1,IF(AND(I121&gt;Parameters!$B$3,I121&lt;=Parameters!$C$3),W121,""),""),"")</f>
        <v>27.593216156698219</v>
      </c>
      <c r="AC121" s="16" t="str">
        <f>IF(W121&lt;&gt;0,IF(Y121=1,IF(AND(I121&gt;Parameters!$B$4,I121&lt;=Parameters!$C$4),W121,""),""),"")</f>
        <v/>
      </c>
      <c r="AD121" s="16" t="str">
        <f>IF(W121&lt;&gt;0,IF(Y121=1,IF(AND(I121&gt;Parameters!$B$5,I121&lt;=Parameters!$C$5),W121,""),""),"")</f>
        <v/>
      </c>
      <c r="AE121" s="16" t="str">
        <f>IF(W121&lt;&gt;0,IF(Y121=1,IF(I121&gt;Parameters!$B$6,W121,""),""),"")</f>
        <v/>
      </c>
    </row>
    <row r="122" spans="1:31" x14ac:dyDescent="0.2">
      <c r="A122" t="s">
        <v>162</v>
      </c>
      <c r="B122" t="s">
        <v>163</v>
      </c>
      <c r="C122" t="s">
        <v>171</v>
      </c>
      <c r="D122">
        <v>6</v>
      </c>
      <c r="E122" t="s">
        <v>172</v>
      </c>
      <c r="F122" t="s">
        <v>73</v>
      </c>
      <c r="G122">
        <v>4</v>
      </c>
      <c r="H122" t="s">
        <v>46</v>
      </c>
      <c r="I122">
        <f t="shared" si="3"/>
        <v>4</v>
      </c>
      <c r="J122">
        <v>25</v>
      </c>
      <c r="K122" t="s">
        <v>62</v>
      </c>
      <c r="L122" s="2">
        <v>5500</v>
      </c>
      <c r="M122" t="s">
        <v>166</v>
      </c>
      <c r="N122" t="s">
        <v>40</v>
      </c>
      <c r="P122" t="s">
        <v>42</v>
      </c>
      <c r="Q122" t="s">
        <v>42</v>
      </c>
      <c r="R122" t="s">
        <v>42</v>
      </c>
      <c r="S122" s="3">
        <v>42239</v>
      </c>
      <c r="T122" s="3"/>
      <c r="U122" s="11">
        <f>IFERROR(VLOOKUP(A122,'Anc data'!$A$2:$H$117, 8,FALSE),"")</f>
        <v>27.180593800333</v>
      </c>
      <c r="W122" s="15">
        <f t="shared" si="4"/>
        <v>202.35025181578695</v>
      </c>
      <c r="X122" s="9">
        <f t="shared" si="5"/>
        <v>0</v>
      </c>
      <c r="Y122" s="9">
        <f>MAX(X122,Parameters!$B$8)</f>
        <v>1</v>
      </c>
      <c r="AA122" s="16" t="str">
        <f>IF(W122&lt;&gt;0,IF(Y122=1,IF(I122&lt;=Parameters!$C$2,W122,""),""),"")</f>
        <v/>
      </c>
      <c r="AB122" s="16">
        <f>IF(W122&lt;&gt;0,IF(Y122=1,IF(AND(I122&gt;Parameters!$B$3,I122&lt;=Parameters!$C$3),W122,""),""),"")</f>
        <v>202.35025181578695</v>
      </c>
      <c r="AC122" s="16" t="str">
        <f>IF(W122&lt;&gt;0,IF(Y122=1,IF(AND(I122&gt;Parameters!$B$4,I122&lt;=Parameters!$C$4),W122,""),""),"")</f>
        <v/>
      </c>
      <c r="AD122" s="16" t="str">
        <f>IF(W122&lt;&gt;0,IF(Y122=1,IF(AND(I122&gt;Parameters!$B$5,I122&lt;=Parameters!$C$5),W122,""),""),"")</f>
        <v/>
      </c>
      <c r="AE122" s="16" t="str">
        <f>IF(W122&lt;&gt;0,IF(Y122=1,IF(I122&gt;Parameters!$B$6,W122,""),""),"")</f>
        <v/>
      </c>
    </row>
    <row r="123" spans="1:31" x14ac:dyDescent="0.2">
      <c r="A123" t="s">
        <v>162</v>
      </c>
      <c r="B123" t="s">
        <v>163</v>
      </c>
      <c r="C123" t="s">
        <v>174</v>
      </c>
      <c r="I123">
        <f t="shared" si="3"/>
        <v>0</v>
      </c>
      <c r="U123" s="11">
        <f>IFERROR(VLOOKUP(A123,'Anc data'!$A$2:$H$117, 8,FALSE),"")</f>
        <v>27.180593800333</v>
      </c>
      <c r="W123" s="15">
        <f t="shared" si="4"/>
        <v>0</v>
      </c>
      <c r="X123" s="9">
        <f t="shared" si="5"/>
        <v>1</v>
      </c>
      <c r="Y123" s="9">
        <f>MAX(X123,Parameters!$B$8)</f>
        <v>1</v>
      </c>
      <c r="AA123" s="16" t="str">
        <f>IF(W123&lt;&gt;0,IF(Y123=1,IF(I123&lt;=Parameters!$C$2,W123,""),""),"")</f>
        <v/>
      </c>
      <c r="AB123" s="16" t="str">
        <f>IF(W123&lt;&gt;0,IF(Y123=1,IF(AND(I123&gt;Parameters!$B$3,I123&lt;=Parameters!$C$3),W123,""),""),"")</f>
        <v/>
      </c>
      <c r="AC123" s="16" t="str">
        <f>IF(W123&lt;&gt;0,IF(Y123=1,IF(AND(I123&gt;Parameters!$B$4,I123&lt;=Parameters!$C$4),W123,""),""),"")</f>
        <v/>
      </c>
      <c r="AD123" s="16" t="str">
        <f>IF(W123&lt;&gt;0,IF(Y123=1,IF(AND(I123&gt;Parameters!$B$5,I123&lt;=Parameters!$C$5),W123,""),""),"")</f>
        <v/>
      </c>
      <c r="AE123" s="16" t="str">
        <f>IF(W123&lt;&gt;0,IF(Y123=1,IF(I123&gt;Parameters!$B$6,W123,""),""),"")</f>
        <v/>
      </c>
    </row>
    <row r="124" spans="1:31" x14ac:dyDescent="0.2">
      <c r="A124" t="s">
        <v>162</v>
      </c>
      <c r="B124" t="s">
        <v>163</v>
      </c>
      <c r="C124" t="s">
        <v>175</v>
      </c>
      <c r="D124">
        <v>1</v>
      </c>
      <c r="E124" t="s">
        <v>176</v>
      </c>
      <c r="F124" t="s">
        <v>94</v>
      </c>
      <c r="G124">
        <v>1.5</v>
      </c>
      <c r="H124" t="s">
        <v>46</v>
      </c>
      <c r="I124">
        <f t="shared" si="3"/>
        <v>1.5</v>
      </c>
      <c r="J124" t="s">
        <v>39</v>
      </c>
      <c r="L124" s="2">
        <v>1400</v>
      </c>
      <c r="M124" t="s">
        <v>166</v>
      </c>
      <c r="N124" t="s">
        <v>40</v>
      </c>
      <c r="P124" t="s">
        <v>42</v>
      </c>
      <c r="Q124" t="s">
        <v>42</v>
      </c>
      <c r="R124" t="s">
        <v>42</v>
      </c>
      <c r="S124" s="3">
        <v>42239</v>
      </c>
      <c r="T124" s="3"/>
      <c r="U124" s="11">
        <f>IFERROR(VLOOKUP(A124,'Anc data'!$A$2:$H$117, 8,FALSE),"")</f>
        <v>27.180593800333</v>
      </c>
      <c r="W124" s="15">
        <f t="shared" si="4"/>
        <v>51.507336825836674</v>
      </c>
      <c r="X124" s="9">
        <f t="shared" si="5"/>
        <v>1</v>
      </c>
      <c r="Y124" s="9">
        <f>MAX(X124,Parameters!$B$8)</f>
        <v>1</v>
      </c>
      <c r="AA124" s="16" t="str">
        <f>IF(W124&lt;&gt;0,IF(Y124=1,IF(I124&lt;=Parameters!$C$2,W124,""),""),"")</f>
        <v/>
      </c>
      <c r="AB124" s="16">
        <f>IF(W124&lt;&gt;0,IF(Y124=1,IF(AND(I124&gt;Parameters!$B$3,I124&lt;=Parameters!$C$3),W124,""),""),"")</f>
        <v>51.507336825836674</v>
      </c>
      <c r="AC124" s="16" t="str">
        <f>IF(W124&lt;&gt;0,IF(Y124=1,IF(AND(I124&gt;Parameters!$B$4,I124&lt;=Parameters!$C$4),W124,""),""),"")</f>
        <v/>
      </c>
      <c r="AD124" s="16" t="str">
        <f>IF(W124&lt;&gt;0,IF(Y124=1,IF(AND(I124&gt;Parameters!$B$5,I124&lt;=Parameters!$C$5),W124,""),""),"")</f>
        <v/>
      </c>
      <c r="AE124" s="16" t="str">
        <f>IF(W124&lt;&gt;0,IF(Y124=1,IF(I124&gt;Parameters!$B$6,W124,""),""),"")</f>
        <v/>
      </c>
    </row>
    <row r="125" spans="1:31" x14ac:dyDescent="0.2">
      <c r="A125" t="s">
        <v>162</v>
      </c>
      <c r="B125" t="s">
        <v>163</v>
      </c>
      <c r="C125" t="s">
        <v>175</v>
      </c>
      <c r="D125">
        <v>2</v>
      </c>
      <c r="E125" t="s">
        <v>177</v>
      </c>
      <c r="F125" t="s">
        <v>94</v>
      </c>
      <c r="G125">
        <v>2.5</v>
      </c>
      <c r="H125" t="s">
        <v>46</v>
      </c>
      <c r="I125">
        <f t="shared" si="3"/>
        <v>2.5</v>
      </c>
      <c r="J125" t="s">
        <v>39</v>
      </c>
      <c r="L125" s="2">
        <v>2000</v>
      </c>
      <c r="M125" t="s">
        <v>166</v>
      </c>
      <c r="N125" t="s">
        <v>40</v>
      </c>
      <c r="P125" t="s">
        <v>42</v>
      </c>
      <c r="Q125" t="s">
        <v>42</v>
      </c>
      <c r="R125" t="s">
        <v>42</v>
      </c>
      <c r="S125" s="3">
        <v>42239</v>
      </c>
      <c r="T125" s="3"/>
      <c r="U125" s="11">
        <f>IFERROR(VLOOKUP(A125,'Anc data'!$A$2:$H$117, 8,FALSE),"")</f>
        <v>27.180593800333</v>
      </c>
      <c r="W125" s="15">
        <f t="shared" si="4"/>
        <v>73.581909751195255</v>
      </c>
      <c r="X125" s="9">
        <f t="shared" si="5"/>
        <v>1</v>
      </c>
      <c r="Y125" s="9">
        <f>MAX(X125,Parameters!$B$8)</f>
        <v>1</v>
      </c>
      <c r="AA125" s="16" t="str">
        <f>IF(W125&lt;&gt;0,IF(Y125=1,IF(I125&lt;=Parameters!$C$2,W125,""),""),"")</f>
        <v/>
      </c>
      <c r="AB125" s="16">
        <f>IF(W125&lt;&gt;0,IF(Y125=1,IF(AND(I125&gt;Parameters!$B$3,I125&lt;=Parameters!$C$3),W125,""),""),"")</f>
        <v>73.581909751195255</v>
      </c>
      <c r="AC125" s="16" t="str">
        <f>IF(W125&lt;&gt;0,IF(Y125=1,IF(AND(I125&gt;Parameters!$B$4,I125&lt;=Parameters!$C$4),W125,""),""),"")</f>
        <v/>
      </c>
      <c r="AD125" s="16" t="str">
        <f>IF(W125&lt;&gt;0,IF(Y125=1,IF(AND(I125&gt;Parameters!$B$5,I125&lt;=Parameters!$C$5),W125,""),""),"")</f>
        <v/>
      </c>
      <c r="AE125" s="16" t="str">
        <f>IF(W125&lt;&gt;0,IF(Y125=1,IF(I125&gt;Parameters!$B$6,W125,""),""),"")</f>
        <v/>
      </c>
    </row>
    <row r="126" spans="1:31" x14ac:dyDescent="0.2">
      <c r="A126" t="s">
        <v>162</v>
      </c>
      <c r="B126" t="s">
        <v>163</v>
      </c>
      <c r="C126" t="s">
        <v>175</v>
      </c>
      <c r="D126">
        <v>3</v>
      </c>
      <c r="E126" t="s">
        <v>178</v>
      </c>
      <c r="F126" t="s">
        <v>94</v>
      </c>
      <c r="G126">
        <v>3.5</v>
      </c>
      <c r="H126" t="s">
        <v>46</v>
      </c>
      <c r="I126">
        <f t="shared" si="3"/>
        <v>3.5</v>
      </c>
      <c r="J126" t="s">
        <v>39</v>
      </c>
      <c r="L126" s="2">
        <v>2600</v>
      </c>
      <c r="M126" t="s">
        <v>166</v>
      </c>
      <c r="N126" t="s">
        <v>40</v>
      </c>
      <c r="P126" t="s">
        <v>42</v>
      </c>
      <c r="Q126" t="s">
        <v>42</v>
      </c>
      <c r="R126" t="s">
        <v>42</v>
      </c>
      <c r="S126" s="3">
        <v>42239</v>
      </c>
      <c r="T126" s="3"/>
      <c r="U126" s="11">
        <f>IFERROR(VLOOKUP(A126,'Anc data'!$A$2:$H$117, 8,FALSE),"")</f>
        <v>27.180593800333</v>
      </c>
      <c r="W126" s="15">
        <f t="shared" si="4"/>
        <v>95.656482676553836</v>
      </c>
      <c r="X126" s="9">
        <f t="shared" si="5"/>
        <v>1</v>
      </c>
      <c r="Y126" s="9">
        <f>MAX(X126,Parameters!$B$8)</f>
        <v>1</v>
      </c>
      <c r="AA126" s="16" t="str">
        <f>IF(W126&lt;&gt;0,IF(Y126=1,IF(I126&lt;=Parameters!$C$2,W126,""),""),"")</f>
        <v/>
      </c>
      <c r="AB126" s="16">
        <f>IF(W126&lt;&gt;0,IF(Y126=1,IF(AND(I126&gt;Parameters!$B$3,I126&lt;=Parameters!$C$3),W126,""),""),"")</f>
        <v>95.656482676553836</v>
      </c>
      <c r="AC126" s="16" t="str">
        <f>IF(W126&lt;&gt;0,IF(Y126=1,IF(AND(I126&gt;Parameters!$B$4,I126&lt;=Parameters!$C$4),W126,""),""),"")</f>
        <v/>
      </c>
      <c r="AD126" s="16" t="str">
        <f>IF(W126&lt;&gt;0,IF(Y126=1,IF(AND(I126&gt;Parameters!$B$5,I126&lt;=Parameters!$C$5),W126,""),""),"")</f>
        <v/>
      </c>
      <c r="AE126" s="16" t="str">
        <f>IF(W126&lt;&gt;0,IF(Y126=1,IF(I126&gt;Parameters!$B$6,W126,""),""),"")</f>
        <v/>
      </c>
    </row>
    <row r="127" spans="1:31" x14ac:dyDescent="0.2">
      <c r="A127" t="s">
        <v>162</v>
      </c>
      <c r="B127" t="s">
        <v>163</v>
      </c>
      <c r="C127" t="s">
        <v>175</v>
      </c>
      <c r="D127">
        <v>4</v>
      </c>
      <c r="E127" t="s">
        <v>179</v>
      </c>
      <c r="F127" t="s">
        <v>94</v>
      </c>
      <c r="G127">
        <v>4</v>
      </c>
      <c r="H127" t="s">
        <v>46</v>
      </c>
      <c r="I127">
        <f t="shared" si="3"/>
        <v>4</v>
      </c>
      <c r="J127" t="s">
        <v>39</v>
      </c>
      <c r="L127" s="2">
        <v>2900</v>
      </c>
      <c r="M127" t="s">
        <v>166</v>
      </c>
      <c r="N127" t="s">
        <v>40</v>
      </c>
      <c r="P127" t="s">
        <v>42</v>
      </c>
      <c r="Q127" t="s">
        <v>42</v>
      </c>
      <c r="R127" t="s">
        <v>42</v>
      </c>
      <c r="S127" s="3">
        <v>42239</v>
      </c>
      <c r="T127" s="3"/>
      <c r="U127" s="11">
        <f>IFERROR(VLOOKUP(A127,'Anc data'!$A$2:$H$117, 8,FALSE),"")</f>
        <v>27.180593800333</v>
      </c>
      <c r="W127" s="15">
        <f t="shared" si="4"/>
        <v>106.69376913923311</v>
      </c>
      <c r="X127" s="9">
        <f t="shared" si="5"/>
        <v>1</v>
      </c>
      <c r="Y127" s="9">
        <f>MAX(X127,Parameters!$B$8)</f>
        <v>1</v>
      </c>
      <c r="AA127" s="16" t="str">
        <f>IF(W127&lt;&gt;0,IF(Y127=1,IF(I127&lt;=Parameters!$C$2,W127,""),""),"")</f>
        <v/>
      </c>
      <c r="AB127" s="16">
        <f>IF(W127&lt;&gt;0,IF(Y127=1,IF(AND(I127&gt;Parameters!$B$3,I127&lt;=Parameters!$C$3),W127,""),""),"")</f>
        <v>106.69376913923311</v>
      </c>
      <c r="AC127" s="16" t="str">
        <f>IF(W127&lt;&gt;0,IF(Y127=1,IF(AND(I127&gt;Parameters!$B$4,I127&lt;=Parameters!$C$4),W127,""),""),"")</f>
        <v/>
      </c>
      <c r="AD127" s="16" t="str">
        <f>IF(W127&lt;&gt;0,IF(Y127=1,IF(AND(I127&gt;Parameters!$B$5,I127&lt;=Parameters!$C$5),W127,""),""),"")</f>
        <v/>
      </c>
      <c r="AE127" s="16" t="str">
        <f>IF(W127&lt;&gt;0,IF(Y127=1,IF(I127&gt;Parameters!$B$6,W127,""),""),"")</f>
        <v/>
      </c>
    </row>
    <row r="128" spans="1:31" x14ac:dyDescent="0.2">
      <c r="A128" t="s">
        <v>162</v>
      </c>
      <c r="B128" t="s">
        <v>163</v>
      </c>
      <c r="C128" t="s">
        <v>175</v>
      </c>
      <c r="D128">
        <v>5</v>
      </c>
      <c r="E128" t="s">
        <v>180</v>
      </c>
      <c r="F128" t="s">
        <v>94</v>
      </c>
      <c r="G128">
        <v>5</v>
      </c>
      <c r="H128" t="s">
        <v>46</v>
      </c>
      <c r="I128">
        <f t="shared" si="3"/>
        <v>5</v>
      </c>
      <c r="J128" t="s">
        <v>39</v>
      </c>
      <c r="L128" s="2">
        <v>3500</v>
      </c>
      <c r="M128" t="s">
        <v>166</v>
      </c>
      <c r="N128" t="s">
        <v>40</v>
      </c>
      <c r="P128" t="s">
        <v>42</v>
      </c>
      <c r="Q128" t="s">
        <v>42</v>
      </c>
      <c r="R128" t="s">
        <v>42</v>
      </c>
      <c r="S128" s="3">
        <v>42239</v>
      </c>
      <c r="T128" s="3"/>
      <c r="U128" s="11">
        <f>IFERROR(VLOOKUP(A128,'Anc data'!$A$2:$H$117, 8,FALSE),"")</f>
        <v>27.180593800333</v>
      </c>
      <c r="W128" s="15">
        <f t="shared" si="4"/>
        <v>128.76834206459171</v>
      </c>
      <c r="X128" s="9">
        <f t="shared" si="5"/>
        <v>1</v>
      </c>
      <c r="Y128" s="9">
        <f>MAX(X128,Parameters!$B$8)</f>
        <v>1</v>
      </c>
      <c r="AA128" s="16" t="str">
        <f>IF(W128&lt;&gt;0,IF(Y128=1,IF(I128&lt;=Parameters!$C$2,W128,""),""),"")</f>
        <v/>
      </c>
      <c r="AB128" s="16" t="str">
        <f>IF(W128&lt;&gt;0,IF(Y128=1,IF(AND(I128&gt;Parameters!$B$3,I128&lt;=Parameters!$C$3),W128,""),""),"")</f>
        <v/>
      </c>
      <c r="AC128" s="16">
        <f>IF(W128&lt;&gt;0,IF(Y128=1,IF(AND(I128&gt;Parameters!$B$4,I128&lt;=Parameters!$C$4),W128,""),""),"")</f>
        <v>128.76834206459171</v>
      </c>
      <c r="AD128" s="16" t="str">
        <f>IF(W128&lt;&gt;0,IF(Y128=1,IF(AND(I128&gt;Parameters!$B$5,I128&lt;=Parameters!$C$5),W128,""),""),"")</f>
        <v/>
      </c>
      <c r="AE128" s="16" t="str">
        <f>IF(W128&lt;&gt;0,IF(Y128=1,IF(I128&gt;Parameters!$B$6,W128,""),""),"")</f>
        <v/>
      </c>
    </row>
    <row r="129" spans="1:31" x14ac:dyDescent="0.2">
      <c r="A129" t="s">
        <v>162</v>
      </c>
      <c r="B129" t="s">
        <v>163</v>
      </c>
      <c r="C129" t="s">
        <v>175</v>
      </c>
      <c r="D129">
        <v>6</v>
      </c>
      <c r="E129" t="s">
        <v>181</v>
      </c>
      <c r="F129" t="s">
        <v>94</v>
      </c>
      <c r="G129">
        <v>8</v>
      </c>
      <c r="H129" t="s">
        <v>46</v>
      </c>
      <c r="I129">
        <f t="shared" si="3"/>
        <v>8</v>
      </c>
      <c r="J129" t="s">
        <v>39</v>
      </c>
      <c r="L129" s="2">
        <v>4000</v>
      </c>
      <c r="M129" t="s">
        <v>166</v>
      </c>
      <c r="N129" t="s">
        <v>40</v>
      </c>
      <c r="P129" t="s">
        <v>42</v>
      </c>
      <c r="Q129" t="s">
        <v>42</v>
      </c>
      <c r="R129" t="s">
        <v>42</v>
      </c>
      <c r="S129" s="3">
        <v>42239</v>
      </c>
      <c r="T129" s="3"/>
      <c r="U129" s="11">
        <f>IFERROR(VLOOKUP(A129,'Anc data'!$A$2:$H$117, 8,FALSE),"")</f>
        <v>27.180593800333</v>
      </c>
      <c r="W129" s="15">
        <f t="shared" si="4"/>
        <v>147.16381950239051</v>
      </c>
      <c r="X129" s="9">
        <f t="shared" si="5"/>
        <v>1</v>
      </c>
      <c r="Y129" s="9">
        <f>MAX(X129,Parameters!$B$8)</f>
        <v>1</v>
      </c>
      <c r="AA129" s="16" t="str">
        <f>IF(W129&lt;&gt;0,IF(Y129=1,IF(I129&lt;=Parameters!$C$2,W129,""),""),"")</f>
        <v/>
      </c>
      <c r="AB129" s="16" t="str">
        <f>IF(W129&lt;&gt;0,IF(Y129=1,IF(AND(I129&gt;Parameters!$B$3,I129&lt;=Parameters!$C$3),W129,""),""),"")</f>
        <v/>
      </c>
      <c r="AC129" s="16">
        <f>IF(W129&lt;&gt;0,IF(Y129=1,IF(AND(I129&gt;Parameters!$B$4,I129&lt;=Parameters!$C$4),W129,""),""),"")</f>
        <v>147.16381950239051</v>
      </c>
      <c r="AD129" s="16" t="str">
        <f>IF(W129&lt;&gt;0,IF(Y129=1,IF(AND(I129&gt;Parameters!$B$5,I129&lt;=Parameters!$C$5),W129,""),""),"")</f>
        <v/>
      </c>
      <c r="AE129" s="16" t="str">
        <f>IF(W129&lt;&gt;0,IF(Y129=1,IF(I129&gt;Parameters!$B$6,W129,""),""),"")</f>
        <v/>
      </c>
    </row>
    <row r="130" spans="1:31" x14ac:dyDescent="0.2">
      <c r="A130" t="s">
        <v>162</v>
      </c>
      <c r="B130" t="s">
        <v>163</v>
      </c>
      <c r="C130" t="s">
        <v>175</v>
      </c>
      <c r="D130">
        <v>7</v>
      </c>
      <c r="E130" t="s">
        <v>182</v>
      </c>
      <c r="F130" t="s">
        <v>94</v>
      </c>
      <c r="G130">
        <v>10</v>
      </c>
      <c r="H130" t="s">
        <v>46</v>
      </c>
      <c r="I130">
        <f t="shared" si="3"/>
        <v>10</v>
      </c>
      <c r="J130" t="s">
        <v>39</v>
      </c>
      <c r="L130" s="2">
        <v>4800</v>
      </c>
      <c r="M130" t="s">
        <v>166</v>
      </c>
      <c r="N130" t="s">
        <v>40</v>
      </c>
      <c r="P130" t="s">
        <v>42</v>
      </c>
      <c r="Q130" t="s">
        <v>42</v>
      </c>
      <c r="R130" t="s">
        <v>42</v>
      </c>
      <c r="S130" s="3">
        <v>42239</v>
      </c>
      <c r="T130" s="3"/>
      <c r="U130" s="11">
        <f>IFERROR(VLOOKUP(A130,'Anc data'!$A$2:$H$117, 8,FALSE),"")</f>
        <v>27.180593800333</v>
      </c>
      <c r="W130" s="15">
        <f t="shared" si="4"/>
        <v>176.59658340286862</v>
      </c>
      <c r="X130" s="9">
        <f t="shared" si="5"/>
        <v>1</v>
      </c>
      <c r="Y130" s="9">
        <f>MAX(X130,Parameters!$B$8)</f>
        <v>1</v>
      </c>
      <c r="AA130" s="16" t="str">
        <f>IF(W130&lt;&gt;0,IF(Y130=1,IF(I130&lt;=Parameters!$C$2,W130,""),""),"")</f>
        <v/>
      </c>
      <c r="AB130" s="16" t="str">
        <f>IF(W130&lt;&gt;0,IF(Y130=1,IF(AND(I130&gt;Parameters!$B$3,I130&lt;=Parameters!$C$3),W130,""),""),"")</f>
        <v/>
      </c>
      <c r="AC130" s="16">
        <f>IF(W130&lt;&gt;0,IF(Y130=1,IF(AND(I130&gt;Parameters!$B$4,I130&lt;=Parameters!$C$4),W130,""),""),"")</f>
        <v>176.59658340286862</v>
      </c>
      <c r="AD130" s="16" t="str">
        <f>IF(W130&lt;&gt;0,IF(Y130=1,IF(AND(I130&gt;Parameters!$B$5,I130&lt;=Parameters!$C$5),W130,""),""),"")</f>
        <v/>
      </c>
      <c r="AE130" s="16" t="str">
        <f>IF(W130&lt;&gt;0,IF(Y130=1,IF(I130&gt;Parameters!$B$6,W130,""),""),"")</f>
        <v/>
      </c>
    </row>
    <row r="131" spans="1:31" x14ac:dyDescent="0.2">
      <c r="A131" t="s">
        <v>183</v>
      </c>
      <c r="B131" t="s">
        <v>184</v>
      </c>
      <c r="C131" t="s">
        <v>185</v>
      </c>
      <c r="D131">
        <v>1</v>
      </c>
      <c r="E131" t="s">
        <v>186</v>
      </c>
      <c r="F131" t="s">
        <v>94</v>
      </c>
      <c r="G131">
        <v>2</v>
      </c>
      <c r="H131" t="s">
        <v>46</v>
      </c>
      <c r="I131">
        <f t="shared" si="3"/>
        <v>2</v>
      </c>
      <c r="J131" t="s">
        <v>39</v>
      </c>
      <c r="L131">
        <v>60</v>
      </c>
      <c r="M131" t="s">
        <v>187</v>
      </c>
      <c r="N131">
        <v>1</v>
      </c>
      <c r="O131" t="s">
        <v>46</v>
      </c>
      <c r="P131" t="s">
        <v>42</v>
      </c>
      <c r="Q131" t="s">
        <v>42</v>
      </c>
      <c r="R131" t="s">
        <v>42</v>
      </c>
      <c r="S131" s="3">
        <v>42239</v>
      </c>
      <c r="T131" s="3"/>
      <c r="U131" s="11" t="str">
        <f>IFERROR(VLOOKUP(A131,'Anc data'!$A$2:$H$117, 8,FALSE),"")</f>
        <v/>
      </c>
      <c r="W131" s="15" t="str">
        <f t="shared" si="4"/>
        <v/>
      </c>
      <c r="X131" s="9">
        <f t="shared" si="5"/>
        <v>1</v>
      </c>
      <c r="Y131" s="9">
        <f>MAX(X131,Parameters!$B$8)</f>
        <v>1</v>
      </c>
      <c r="AA131" s="16" t="str">
        <f>IF(W131&lt;&gt;0,IF(Y131=1,IF(I131&lt;=Parameters!$C$2,W131,""),""),"")</f>
        <v/>
      </c>
      <c r="AB131" s="16" t="str">
        <f>IF(W131&lt;&gt;0,IF(Y131=1,IF(AND(I131&gt;Parameters!$B$3,I131&lt;=Parameters!$C$3),W131,""),""),"")</f>
        <v/>
      </c>
      <c r="AC131" s="16" t="str">
        <f>IF(W131&lt;&gt;0,IF(Y131=1,IF(AND(I131&gt;Parameters!$B$4,I131&lt;=Parameters!$C$4),W131,""),""),"")</f>
        <v/>
      </c>
      <c r="AD131" s="16" t="str">
        <f>IF(W131&lt;&gt;0,IF(Y131=1,IF(AND(I131&gt;Parameters!$B$5,I131&lt;=Parameters!$C$5),W131,""),""),"")</f>
        <v/>
      </c>
      <c r="AE131" s="16" t="str">
        <f>IF(W131&lt;&gt;0,IF(Y131=1,IF(I131&gt;Parameters!$B$6,W131,""),""),"")</f>
        <v/>
      </c>
    </row>
    <row r="132" spans="1:31" x14ac:dyDescent="0.2">
      <c r="A132" t="s">
        <v>183</v>
      </c>
      <c r="B132" t="s">
        <v>184</v>
      </c>
      <c r="C132" t="s">
        <v>185</v>
      </c>
      <c r="D132">
        <v>2</v>
      </c>
      <c r="E132" t="s">
        <v>188</v>
      </c>
      <c r="F132" t="s">
        <v>94</v>
      </c>
      <c r="G132">
        <v>12</v>
      </c>
      <c r="H132" t="s">
        <v>46</v>
      </c>
      <c r="I132">
        <f t="shared" ref="I132:I195" si="6">IF(H132="Kbps",G132/1000,G132)</f>
        <v>12</v>
      </c>
      <c r="J132" t="s">
        <v>39</v>
      </c>
      <c r="L132">
        <v>72</v>
      </c>
      <c r="M132" t="s">
        <v>187</v>
      </c>
      <c r="N132">
        <v>3</v>
      </c>
      <c r="O132" t="s">
        <v>46</v>
      </c>
      <c r="P132" t="s">
        <v>42</v>
      </c>
      <c r="Q132" t="s">
        <v>42</v>
      </c>
      <c r="R132" t="s">
        <v>42</v>
      </c>
      <c r="S132" s="3">
        <v>42239</v>
      </c>
      <c r="T132" s="3"/>
      <c r="U132" s="11" t="str">
        <f>IFERROR(VLOOKUP(A132,'Anc data'!$A$2:$H$117, 8,FALSE),"")</f>
        <v/>
      </c>
      <c r="W132" s="15" t="str">
        <f t="shared" ref="W132:W195" si="7">IFERROR(L132/U132,"")</f>
        <v/>
      </c>
      <c r="X132" s="9">
        <f t="shared" ref="X132:X195" si="8">IF(K132="",1,0)</f>
        <v>1</v>
      </c>
      <c r="Y132" s="9">
        <f>MAX(X132,Parameters!$B$8)</f>
        <v>1</v>
      </c>
      <c r="AA132" s="16" t="str">
        <f>IF(W132&lt;&gt;0,IF(Y132=1,IF(I132&lt;=Parameters!$C$2,W132,""),""),"")</f>
        <v/>
      </c>
      <c r="AB132" s="16" t="str">
        <f>IF(W132&lt;&gt;0,IF(Y132=1,IF(AND(I132&gt;Parameters!$B$3,I132&lt;=Parameters!$C$3),W132,""),""),"")</f>
        <v/>
      </c>
      <c r="AC132" s="16" t="str">
        <f>IF(W132&lt;&gt;0,IF(Y132=1,IF(AND(I132&gt;Parameters!$B$4,I132&lt;=Parameters!$C$4),W132,""),""),"")</f>
        <v/>
      </c>
      <c r="AD132" s="16" t="str">
        <f>IF(W132&lt;&gt;0,IF(Y132=1,IF(AND(I132&gt;Parameters!$B$5,I132&lt;=Parameters!$C$5),W132,""),""),"")</f>
        <v/>
      </c>
      <c r="AE132" s="16" t="str">
        <f>IF(W132&lt;&gt;0,IF(Y132=1,IF(I132&gt;Parameters!$B$6,W132,""),""),"")</f>
        <v/>
      </c>
    </row>
    <row r="133" spans="1:31" x14ac:dyDescent="0.2">
      <c r="A133" t="s">
        <v>183</v>
      </c>
      <c r="B133" t="s">
        <v>184</v>
      </c>
      <c r="C133" t="s">
        <v>185</v>
      </c>
      <c r="D133">
        <v>3</v>
      </c>
      <c r="E133" t="s">
        <v>189</v>
      </c>
      <c r="F133" t="s">
        <v>94</v>
      </c>
      <c r="G133">
        <v>20</v>
      </c>
      <c r="H133" t="s">
        <v>46</v>
      </c>
      <c r="I133">
        <f t="shared" si="6"/>
        <v>20</v>
      </c>
      <c r="J133" t="s">
        <v>39</v>
      </c>
      <c r="L133">
        <v>85</v>
      </c>
      <c r="M133" t="s">
        <v>187</v>
      </c>
      <c r="N133">
        <v>5</v>
      </c>
      <c r="O133" t="s">
        <v>46</v>
      </c>
      <c r="P133" t="s">
        <v>42</v>
      </c>
      <c r="Q133" t="s">
        <v>42</v>
      </c>
      <c r="R133" t="s">
        <v>42</v>
      </c>
      <c r="S133" s="3">
        <v>42239</v>
      </c>
      <c r="T133" s="3"/>
      <c r="U133" s="11" t="str">
        <f>IFERROR(VLOOKUP(A133,'Anc data'!$A$2:$H$117, 8,FALSE),"")</f>
        <v/>
      </c>
      <c r="W133" s="15" t="str">
        <f t="shared" si="7"/>
        <v/>
      </c>
      <c r="X133" s="9">
        <f t="shared" si="8"/>
        <v>1</v>
      </c>
      <c r="Y133" s="9">
        <f>MAX(X133,Parameters!$B$8)</f>
        <v>1</v>
      </c>
      <c r="AA133" s="16" t="str">
        <f>IF(W133&lt;&gt;0,IF(Y133=1,IF(I133&lt;=Parameters!$C$2,W133,""),""),"")</f>
        <v/>
      </c>
      <c r="AB133" s="16" t="str">
        <f>IF(W133&lt;&gt;0,IF(Y133=1,IF(AND(I133&gt;Parameters!$B$3,I133&lt;=Parameters!$C$3),W133,""),""),"")</f>
        <v/>
      </c>
      <c r="AC133" s="16" t="str">
        <f>IF(W133&lt;&gt;0,IF(Y133=1,IF(AND(I133&gt;Parameters!$B$4,I133&lt;=Parameters!$C$4),W133,""),""),"")</f>
        <v/>
      </c>
      <c r="AD133" s="16" t="str">
        <f>IF(W133&lt;&gt;0,IF(Y133=1,IF(AND(I133&gt;Parameters!$B$5,I133&lt;=Parameters!$C$5),W133,""),""),"")</f>
        <v/>
      </c>
      <c r="AE133" s="16" t="str">
        <f>IF(W133&lt;&gt;0,IF(Y133=1,IF(I133&gt;Parameters!$B$6,W133,""),""),"")</f>
        <v/>
      </c>
    </row>
    <row r="134" spans="1:31" x14ac:dyDescent="0.2">
      <c r="A134" t="s">
        <v>183</v>
      </c>
      <c r="B134" t="s">
        <v>184</v>
      </c>
      <c r="C134" t="s">
        <v>185</v>
      </c>
      <c r="D134">
        <v>4</v>
      </c>
      <c r="E134" t="s">
        <v>190</v>
      </c>
      <c r="F134" t="s">
        <v>94</v>
      </c>
      <c r="G134">
        <v>50</v>
      </c>
      <c r="H134" t="s">
        <v>46</v>
      </c>
      <c r="I134">
        <f t="shared" si="6"/>
        <v>50</v>
      </c>
      <c r="J134" t="s">
        <v>39</v>
      </c>
      <c r="L134">
        <v>100</v>
      </c>
      <c r="M134" t="s">
        <v>187</v>
      </c>
      <c r="N134">
        <v>10</v>
      </c>
      <c r="O134" t="s">
        <v>46</v>
      </c>
      <c r="P134" t="s">
        <v>42</v>
      </c>
      <c r="Q134" t="s">
        <v>42</v>
      </c>
      <c r="R134" t="s">
        <v>42</v>
      </c>
      <c r="S134" s="3">
        <v>42239</v>
      </c>
      <c r="T134" s="3"/>
      <c r="U134" s="11" t="str">
        <f>IFERROR(VLOOKUP(A134,'Anc data'!$A$2:$H$117, 8,FALSE),"")</f>
        <v/>
      </c>
      <c r="W134" s="15" t="str">
        <f t="shared" si="7"/>
        <v/>
      </c>
      <c r="X134" s="9">
        <f t="shared" si="8"/>
        <v>1</v>
      </c>
      <c r="Y134" s="9">
        <f>MAX(X134,Parameters!$B$8)</f>
        <v>1</v>
      </c>
      <c r="AA134" s="16" t="str">
        <f>IF(W134&lt;&gt;0,IF(Y134=1,IF(I134&lt;=Parameters!$C$2,W134,""),""),"")</f>
        <v/>
      </c>
      <c r="AB134" s="16" t="str">
        <f>IF(W134&lt;&gt;0,IF(Y134=1,IF(AND(I134&gt;Parameters!$B$3,I134&lt;=Parameters!$C$3),W134,""),""),"")</f>
        <v/>
      </c>
      <c r="AC134" s="16" t="str">
        <f>IF(W134&lt;&gt;0,IF(Y134=1,IF(AND(I134&gt;Parameters!$B$4,I134&lt;=Parameters!$C$4),W134,""),""),"")</f>
        <v/>
      </c>
      <c r="AD134" s="16" t="str">
        <f>IF(W134&lt;&gt;0,IF(Y134=1,IF(AND(I134&gt;Parameters!$B$5,I134&lt;=Parameters!$C$5),W134,""),""),"")</f>
        <v/>
      </c>
      <c r="AE134" s="16" t="str">
        <f>IF(W134&lt;&gt;0,IF(Y134=1,IF(I134&gt;Parameters!$B$6,W134,""),""),"")</f>
        <v/>
      </c>
    </row>
    <row r="135" spans="1:31" x14ac:dyDescent="0.2">
      <c r="A135" t="s">
        <v>183</v>
      </c>
      <c r="B135" t="s">
        <v>184</v>
      </c>
      <c r="C135" t="s">
        <v>185</v>
      </c>
      <c r="D135">
        <v>5</v>
      </c>
      <c r="E135" t="s">
        <v>191</v>
      </c>
      <c r="F135" t="s">
        <v>94</v>
      </c>
      <c r="G135">
        <v>150</v>
      </c>
      <c r="H135" t="s">
        <v>46</v>
      </c>
      <c r="I135">
        <f t="shared" si="6"/>
        <v>150</v>
      </c>
      <c r="J135" t="s">
        <v>39</v>
      </c>
      <c r="L135">
        <v>150</v>
      </c>
      <c r="M135" t="s">
        <v>187</v>
      </c>
      <c r="N135">
        <v>25</v>
      </c>
      <c r="O135" t="s">
        <v>46</v>
      </c>
      <c r="P135" t="s">
        <v>42</v>
      </c>
      <c r="Q135" t="s">
        <v>42</v>
      </c>
      <c r="R135" t="s">
        <v>42</v>
      </c>
      <c r="S135" s="3">
        <v>42239</v>
      </c>
      <c r="T135" s="3"/>
      <c r="U135" s="11" t="str">
        <f>IFERROR(VLOOKUP(A135,'Anc data'!$A$2:$H$117, 8,FALSE),"")</f>
        <v/>
      </c>
      <c r="W135" s="15" t="str">
        <f t="shared" si="7"/>
        <v/>
      </c>
      <c r="X135" s="9">
        <f t="shared" si="8"/>
        <v>1</v>
      </c>
      <c r="Y135" s="9">
        <f>MAX(X135,Parameters!$B$8)</f>
        <v>1</v>
      </c>
      <c r="AA135" s="16" t="str">
        <f>IF(W135&lt;&gt;0,IF(Y135=1,IF(I135&lt;=Parameters!$C$2,W135,""),""),"")</f>
        <v/>
      </c>
      <c r="AB135" s="16" t="str">
        <f>IF(W135&lt;&gt;0,IF(Y135=1,IF(AND(I135&gt;Parameters!$B$3,I135&lt;=Parameters!$C$3),W135,""),""),"")</f>
        <v/>
      </c>
      <c r="AC135" s="16" t="str">
        <f>IF(W135&lt;&gt;0,IF(Y135=1,IF(AND(I135&gt;Parameters!$B$4,I135&lt;=Parameters!$C$4),W135,""),""),"")</f>
        <v/>
      </c>
      <c r="AD135" s="16" t="str">
        <f>IF(W135&lt;&gt;0,IF(Y135=1,IF(AND(I135&gt;Parameters!$B$5,I135&lt;=Parameters!$C$5),W135,""),""),"")</f>
        <v/>
      </c>
      <c r="AE135" s="16" t="str">
        <f>IF(W135&lt;&gt;0,IF(Y135=1,IF(I135&gt;Parameters!$B$6,W135,""),""),"")</f>
        <v/>
      </c>
    </row>
    <row r="136" spans="1:31" x14ac:dyDescent="0.2">
      <c r="A136" t="s">
        <v>183</v>
      </c>
      <c r="B136" t="s">
        <v>184</v>
      </c>
      <c r="C136" t="s">
        <v>185</v>
      </c>
      <c r="D136">
        <v>6</v>
      </c>
      <c r="E136" t="s">
        <v>192</v>
      </c>
      <c r="F136" t="s">
        <v>94</v>
      </c>
      <c r="G136">
        <v>300</v>
      </c>
      <c r="H136" t="s">
        <v>46</v>
      </c>
      <c r="I136">
        <f t="shared" si="6"/>
        <v>300</v>
      </c>
      <c r="J136" t="s">
        <v>39</v>
      </c>
      <c r="L136">
        <v>200</v>
      </c>
      <c r="M136" t="s">
        <v>187</v>
      </c>
      <c r="N136">
        <v>40</v>
      </c>
      <c r="O136" t="s">
        <v>46</v>
      </c>
      <c r="P136" t="s">
        <v>42</v>
      </c>
      <c r="Q136" t="s">
        <v>42</v>
      </c>
      <c r="R136" t="s">
        <v>42</v>
      </c>
      <c r="S136" s="3">
        <v>42239</v>
      </c>
      <c r="T136" s="3"/>
      <c r="U136" s="11" t="str">
        <f>IFERROR(VLOOKUP(A136,'Anc data'!$A$2:$H$117, 8,FALSE),"")</f>
        <v/>
      </c>
      <c r="W136" s="15" t="str">
        <f t="shared" si="7"/>
        <v/>
      </c>
      <c r="X136" s="9">
        <f t="shared" si="8"/>
        <v>1</v>
      </c>
      <c r="Y136" s="9">
        <f>MAX(X136,Parameters!$B$8)</f>
        <v>1</v>
      </c>
      <c r="AA136" s="16" t="str">
        <f>IF(W136&lt;&gt;0,IF(Y136=1,IF(I136&lt;=Parameters!$C$2,W136,""),""),"")</f>
        <v/>
      </c>
      <c r="AB136" s="16" t="str">
        <f>IF(W136&lt;&gt;0,IF(Y136=1,IF(AND(I136&gt;Parameters!$B$3,I136&lt;=Parameters!$C$3),W136,""),""),"")</f>
        <v/>
      </c>
      <c r="AC136" s="16" t="str">
        <f>IF(W136&lt;&gt;0,IF(Y136=1,IF(AND(I136&gt;Parameters!$B$4,I136&lt;=Parameters!$C$4),W136,""),""),"")</f>
        <v/>
      </c>
      <c r="AD136" s="16" t="str">
        <f>IF(W136&lt;&gt;0,IF(Y136=1,IF(AND(I136&gt;Parameters!$B$5,I136&lt;=Parameters!$C$5),W136,""),""),"")</f>
        <v/>
      </c>
      <c r="AE136" s="16" t="str">
        <f>IF(W136&lt;&gt;0,IF(Y136=1,IF(I136&gt;Parameters!$B$6,W136,""),""),"")</f>
        <v/>
      </c>
    </row>
    <row r="137" spans="1:31" x14ac:dyDescent="0.2">
      <c r="A137" t="s">
        <v>193</v>
      </c>
      <c r="B137" t="s">
        <v>194</v>
      </c>
      <c r="C137" t="s">
        <v>195</v>
      </c>
      <c r="D137">
        <v>1</v>
      </c>
      <c r="E137" t="s">
        <v>196</v>
      </c>
      <c r="F137" t="s">
        <v>73</v>
      </c>
      <c r="G137">
        <v>3072</v>
      </c>
      <c r="H137" t="s">
        <v>38</v>
      </c>
      <c r="I137">
        <f t="shared" si="6"/>
        <v>3.0720000000000001</v>
      </c>
      <c r="J137" t="s">
        <v>39</v>
      </c>
      <c r="L137" s="2">
        <v>116100</v>
      </c>
      <c r="M137" t="s">
        <v>197</v>
      </c>
      <c r="N137">
        <v>512</v>
      </c>
      <c r="O137" t="s">
        <v>38</v>
      </c>
      <c r="P137" t="s">
        <v>42</v>
      </c>
      <c r="Q137" t="s">
        <v>42</v>
      </c>
      <c r="R137" t="s">
        <v>42</v>
      </c>
      <c r="S137" s="3">
        <v>42239</v>
      </c>
      <c r="T137" s="3"/>
      <c r="U137" s="11">
        <f>IFERROR(VLOOKUP(A137,'Anc data'!$A$2:$H$117, 8,FALSE),"")</f>
        <v>4520.36772043158</v>
      </c>
      <c r="W137" s="15">
        <f t="shared" si="7"/>
        <v>25.683751230069266</v>
      </c>
      <c r="X137" s="9">
        <f t="shared" si="8"/>
        <v>1</v>
      </c>
      <c r="Y137" s="9">
        <f>MAX(X137,Parameters!$B$8)</f>
        <v>1</v>
      </c>
      <c r="AA137" s="16" t="str">
        <f>IF(W137&lt;&gt;0,IF(Y137=1,IF(I137&lt;=Parameters!$C$2,W137,""),""),"")</f>
        <v/>
      </c>
      <c r="AB137" s="16">
        <f>IF(W137&lt;&gt;0,IF(Y137=1,IF(AND(I137&gt;Parameters!$B$3,I137&lt;=Parameters!$C$3),W137,""),""),"")</f>
        <v>25.683751230069266</v>
      </c>
      <c r="AC137" s="16" t="str">
        <f>IF(W137&lt;&gt;0,IF(Y137=1,IF(AND(I137&gt;Parameters!$B$4,I137&lt;=Parameters!$C$4),W137,""),""),"")</f>
        <v/>
      </c>
      <c r="AD137" s="16" t="str">
        <f>IF(W137&lt;&gt;0,IF(Y137=1,IF(AND(I137&gt;Parameters!$B$5,I137&lt;=Parameters!$C$5),W137,""),""),"")</f>
        <v/>
      </c>
      <c r="AE137" s="16" t="str">
        <f>IF(W137&lt;&gt;0,IF(Y137=1,IF(I137&gt;Parameters!$B$6,W137,""),""),"")</f>
        <v/>
      </c>
    </row>
    <row r="138" spans="1:31" x14ac:dyDescent="0.2">
      <c r="A138" t="s">
        <v>193</v>
      </c>
      <c r="B138" t="s">
        <v>194</v>
      </c>
      <c r="C138" t="s">
        <v>195</v>
      </c>
      <c r="D138">
        <v>2</v>
      </c>
      <c r="E138" t="s">
        <v>198</v>
      </c>
      <c r="F138" t="s">
        <v>73</v>
      </c>
      <c r="G138">
        <v>4096</v>
      </c>
      <c r="H138" t="s">
        <v>38</v>
      </c>
      <c r="I138">
        <f t="shared" si="6"/>
        <v>4.0960000000000001</v>
      </c>
      <c r="J138" t="s">
        <v>39</v>
      </c>
      <c r="L138" s="2">
        <v>145200</v>
      </c>
      <c r="M138" t="s">
        <v>197</v>
      </c>
      <c r="N138">
        <v>512</v>
      </c>
      <c r="O138" t="s">
        <v>38</v>
      </c>
      <c r="P138" t="s">
        <v>42</v>
      </c>
      <c r="Q138" t="s">
        <v>42</v>
      </c>
      <c r="R138" t="s">
        <v>42</v>
      </c>
      <c r="S138" s="3">
        <v>42239</v>
      </c>
      <c r="T138" s="3"/>
      <c r="U138" s="11">
        <f>IFERROR(VLOOKUP(A138,'Anc data'!$A$2:$H$117, 8,FALSE),"")</f>
        <v>4520.36772043158</v>
      </c>
      <c r="W138" s="15">
        <f t="shared" si="7"/>
        <v>32.121280608148645</v>
      </c>
      <c r="X138" s="9">
        <f t="shared" si="8"/>
        <v>1</v>
      </c>
      <c r="Y138" s="9">
        <f>MAX(X138,Parameters!$B$8)</f>
        <v>1</v>
      </c>
      <c r="AA138" s="16" t="str">
        <f>IF(W138&lt;&gt;0,IF(Y138=1,IF(I138&lt;=Parameters!$C$2,W138,""),""),"")</f>
        <v/>
      </c>
      <c r="AB138" s="16" t="str">
        <f>IF(W138&lt;&gt;0,IF(Y138=1,IF(AND(I138&gt;Parameters!$B$3,I138&lt;=Parameters!$C$3),W138,""),""),"")</f>
        <v/>
      </c>
      <c r="AC138" s="16">
        <f>IF(W138&lt;&gt;0,IF(Y138=1,IF(AND(I138&gt;Parameters!$B$4,I138&lt;=Parameters!$C$4),W138,""),""),"")</f>
        <v>32.121280608148645</v>
      </c>
      <c r="AD138" s="16" t="str">
        <f>IF(W138&lt;&gt;0,IF(Y138=1,IF(AND(I138&gt;Parameters!$B$5,I138&lt;=Parameters!$C$5),W138,""),""),"")</f>
        <v/>
      </c>
      <c r="AE138" s="16" t="str">
        <f>IF(W138&lt;&gt;0,IF(Y138=1,IF(I138&gt;Parameters!$B$6,W138,""),""),"")</f>
        <v/>
      </c>
    </row>
    <row r="139" spans="1:31" x14ac:dyDescent="0.2">
      <c r="A139" t="s">
        <v>199</v>
      </c>
      <c r="B139" t="s">
        <v>200</v>
      </c>
      <c r="C139" t="s">
        <v>201</v>
      </c>
      <c r="I139">
        <f t="shared" si="6"/>
        <v>0</v>
      </c>
      <c r="U139" s="11">
        <f>IFERROR(VLOOKUP(A139,'Anc data'!$A$2:$H$117, 8,FALSE),"")</f>
        <v>0.83825400000000005</v>
      </c>
      <c r="W139" s="15">
        <f t="shared" si="7"/>
        <v>0</v>
      </c>
      <c r="X139" s="9">
        <f t="shared" si="8"/>
        <v>1</v>
      </c>
      <c r="Y139" s="9">
        <f>MAX(X139,Parameters!$B$8)</f>
        <v>1</v>
      </c>
      <c r="AA139" s="16" t="str">
        <f>IF(W139&lt;&gt;0,IF(Y139=1,IF(I139&lt;=Parameters!$C$2,W139,""),""),"")</f>
        <v/>
      </c>
      <c r="AB139" s="16" t="str">
        <f>IF(W139&lt;&gt;0,IF(Y139=1,IF(AND(I139&gt;Parameters!$B$3,I139&lt;=Parameters!$C$3),W139,""),""),"")</f>
        <v/>
      </c>
      <c r="AC139" s="16" t="str">
        <f>IF(W139&lt;&gt;0,IF(Y139=1,IF(AND(I139&gt;Parameters!$B$4,I139&lt;=Parameters!$C$4),W139,""),""),"")</f>
        <v/>
      </c>
      <c r="AD139" s="16" t="str">
        <f>IF(W139&lt;&gt;0,IF(Y139=1,IF(AND(I139&gt;Parameters!$B$5,I139&lt;=Parameters!$C$5),W139,""),""),"")</f>
        <v/>
      </c>
      <c r="AE139" s="16" t="str">
        <f>IF(W139&lt;&gt;0,IF(Y139=1,IF(I139&gt;Parameters!$B$6,W139,""),""),"")</f>
        <v/>
      </c>
    </row>
    <row r="140" spans="1:31" x14ac:dyDescent="0.2">
      <c r="A140" t="s">
        <v>199</v>
      </c>
      <c r="B140" t="s">
        <v>200</v>
      </c>
      <c r="C140" t="s">
        <v>202</v>
      </c>
      <c r="D140">
        <v>1</v>
      </c>
      <c r="E140" t="s">
        <v>203</v>
      </c>
      <c r="F140" t="s">
        <v>148</v>
      </c>
      <c r="G140">
        <v>50</v>
      </c>
      <c r="H140" t="s">
        <v>46</v>
      </c>
      <c r="I140">
        <f t="shared" si="6"/>
        <v>50</v>
      </c>
      <c r="J140">
        <v>100</v>
      </c>
      <c r="K140" t="s">
        <v>62</v>
      </c>
      <c r="L140">
        <v>27.5</v>
      </c>
      <c r="M140" t="s">
        <v>63</v>
      </c>
      <c r="N140">
        <v>4</v>
      </c>
      <c r="O140" t="s">
        <v>46</v>
      </c>
      <c r="P140" t="s">
        <v>42</v>
      </c>
      <c r="Q140" t="s">
        <v>42</v>
      </c>
      <c r="R140" t="s">
        <v>42</v>
      </c>
      <c r="S140" s="3">
        <v>42239</v>
      </c>
      <c r="T140" s="3"/>
      <c r="U140" s="11">
        <f>IFERROR(VLOOKUP(A140,'Anc data'!$A$2:$H$117, 8,FALSE),"")</f>
        <v>0.83825400000000005</v>
      </c>
      <c r="W140" s="15">
        <f t="shared" si="7"/>
        <v>32.806285445700226</v>
      </c>
      <c r="X140" s="9">
        <f t="shared" si="8"/>
        <v>0</v>
      </c>
      <c r="Y140" s="9">
        <f>MAX(X140,Parameters!$B$8)</f>
        <v>1</v>
      </c>
      <c r="AA140" s="16" t="str">
        <f>IF(W140&lt;&gt;0,IF(Y140=1,IF(I140&lt;=Parameters!$C$2,W140,""),""),"")</f>
        <v/>
      </c>
      <c r="AB140" s="16" t="str">
        <f>IF(W140&lt;&gt;0,IF(Y140=1,IF(AND(I140&gt;Parameters!$B$3,I140&lt;=Parameters!$C$3),W140,""),""),"")</f>
        <v/>
      </c>
      <c r="AC140" s="16" t="str">
        <f>IF(W140&lt;&gt;0,IF(Y140=1,IF(AND(I140&gt;Parameters!$B$4,I140&lt;=Parameters!$C$4),W140,""),""),"")</f>
        <v/>
      </c>
      <c r="AD140" s="16" t="str">
        <f>IF(W140&lt;&gt;0,IF(Y140=1,IF(AND(I140&gt;Parameters!$B$5,I140&lt;=Parameters!$C$5),W140,""),""),"")</f>
        <v/>
      </c>
      <c r="AE140" s="16">
        <f>IF(W140&lt;&gt;0,IF(Y140=1,IF(I140&gt;Parameters!$B$6,W140,""),""),"")</f>
        <v>32.806285445700226</v>
      </c>
    </row>
    <row r="141" spans="1:31" x14ac:dyDescent="0.2">
      <c r="A141" t="s">
        <v>199</v>
      </c>
      <c r="B141" t="s">
        <v>200</v>
      </c>
      <c r="C141" t="s">
        <v>202</v>
      </c>
      <c r="D141">
        <v>2</v>
      </c>
      <c r="E141" t="s">
        <v>204</v>
      </c>
      <c r="F141" t="s">
        <v>148</v>
      </c>
      <c r="G141">
        <v>70</v>
      </c>
      <c r="H141" t="s">
        <v>46</v>
      </c>
      <c r="I141">
        <f t="shared" si="6"/>
        <v>70</v>
      </c>
      <c r="J141">
        <v>150</v>
      </c>
      <c r="K141" t="s">
        <v>62</v>
      </c>
      <c r="L141">
        <v>38.950000000000003</v>
      </c>
      <c r="M141" t="s">
        <v>63</v>
      </c>
      <c r="N141">
        <v>5</v>
      </c>
      <c r="O141" t="s">
        <v>46</v>
      </c>
      <c r="P141" t="s">
        <v>42</v>
      </c>
      <c r="Q141" t="s">
        <v>42</v>
      </c>
      <c r="R141" t="s">
        <v>42</v>
      </c>
      <c r="S141" s="3">
        <v>42239</v>
      </c>
      <c r="T141" s="3"/>
      <c r="U141" s="11">
        <f>IFERROR(VLOOKUP(A141,'Anc data'!$A$2:$H$117, 8,FALSE),"")</f>
        <v>0.83825400000000005</v>
      </c>
      <c r="W141" s="15">
        <f t="shared" si="7"/>
        <v>46.465629749455417</v>
      </c>
      <c r="X141" s="9">
        <f t="shared" si="8"/>
        <v>0</v>
      </c>
      <c r="Y141" s="9">
        <f>MAX(X141,Parameters!$B$8)</f>
        <v>1</v>
      </c>
      <c r="AA141" s="16" t="str">
        <f>IF(W141&lt;&gt;0,IF(Y141=1,IF(I141&lt;=Parameters!$C$2,W141,""),""),"")</f>
        <v/>
      </c>
      <c r="AB141" s="16" t="str">
        <f>IF(W141&lt;&gt;0,IF(Y141=1,IF(AND(I141&gt;Parameters!$B$3,I141&lt;=Parameters!$C$3),W141,""),""),"")</f>
        <v/>
      </c>
      <c r="AC141" s="16" t="str">
        <f>IF(W141&lt;&gt;0,IF(Y141=1,IF(AND(I141&gt;Parameters!$B$4,I141&lt;=Parameters!$C$4),W141,""),""),"")</f>
        <v/>
      </c>
      <c r="AD141" s="16" t="str">
        <f>IF(W141&lt;&gt;0,IF(Y141=1,IF(AND(I141&gt;Parameters!$B$5,I141&lt;=Parameters!$C$5),W141,""),""),"")</f>
        <v/>
      </c>
      <c r="AE141" s="16">
        <f>IF(W141&lt;&gt;0,IF(Y141=1,IF(I141&gt;Parameters!$B$6,W141,""),""),"")</f>
        <v>46.465629749455417</v>
      </c>
    </row>
    <row r="142" spans="1:31" x14ac:dyDescent="0.2">
      <c r="A142" t="s">
        <v>199</v>
      </c>
      <c r="B142" t="s">
        <v>200</v>
      </c>
      <c r="C142" t="s">
        <v>202</v>
      </c>
      <c r="D142">
        <v>3</v>
      </c>
      <c r="E142" t="s">
        <v>205</v>
      </c>
      <c r="F142" t="s">
        <v>148</v>
      </c>
      <c r="G142">
        <v>70</v>
      </c>
      <c r="H142" t="s">
        <v>46</v>
      </c>
      <c r="I142">
        <f t="shared" si="6"/>
        <v>70</v>
      </c>
      <c r="J142" t="s">
        <v>39</v>
      </c>
      <c r="L142">
        <v>48.2</v>
      </c>
      <c r="M142" t="s">
        <v>63</v>
      </c>
      <c r="N142">
        <v>6</v>
      </c>
      <c r="O142" t="s">
        <v>46</v>
      </c>
      <c r="P142" t="s">
        <v>42</v>
      </c>
      <c r="Q142" t="s">
        <v>42</v>
      </c>
      <c r="R142" t="s">
        <v>42</v>
      </c>
      <c r="S142" s="3">
        <v>42239</v>
      </c>
      <c r="T142" s="3"/>
      <c r="U142" s="11">
        <f>IFERROR(VLOOKUP(A142,'Anc data'!$A$2:$H$117, 8,FALSE),"")</f>
        <v>0.83825400000000005</v>
      </c>
      <c r="W142" s="15">
        <f t="shared" si="7"/>
        <v>57.500471217554583</v>
      </c>
      <c r="X142" s="9">
        <f t="shared" si="8"/>
        <v>1</v>
      </c>
      <c r="Y142" s="9">
        <f>MAX(X142,Parameters!$B$8)</f>
        <v>1</v>
      </c>
      <c r="AA142" s="16" t="str">
        <f>IF(W142&lt;&gt;0,IF(Y142=1,IF(I142&lt;=Parameters!$C$2,W142,""),""),"")</f>
        <v/>
      </c>
      <c r="AB142" s="16" t="str">
        <f>IF(W142&lt;&gt;0,IF(Y142=1,IF(AND(I142&gt;Parameters!$B$3,I142&lt;=Parameters!$C$3),W142,""),""),"")</f>
        <v/>
      </c>
      <c r="AC142" s="16" t="str">
        <f>IF(W142&lt;&gt;0,IF(Y142=1,IF(AND(I142&gt;Parameters!$B$4,I142&lt;=Parameters!$C$4),W142,""),""),"")</f>
        <v/>
      </c>
      <c r="AD142" s="16" t="str">
        <f>IF(W142&lt;&gt;0,IF(Y142=1,IF(AND(I142&gt;Parameters!$B$5,I142&lt;=Parameters!$C$5),W142,""),""),"")</f>
        <v/>
      </c>
      <c r="AE142" s="16">
        <f>IF(W142&lt;&gt;0,IF(Y142=1,IF(I142&gt;Parameters!$B$6,W142,""),""),"")</f>
        <v>57.500471217554583</v>
      </c>
    </row>
    <row r="143" spans="1:31" x14ac:dyDescent="0.2">
      <c r="A143" t="s">
        <v>199</v>
      </c>
      <c r="B143" t="s">
        <v>200</v>
      </c>
      <c r="C143" t="s">
        <v>206</v>
      </c>
      <c r="D143">
        <v>1</v>
      </c>
      <c r="E143" t="s">
        <v>207</v>
      </c>
      <c r="F143" t="s">
        <v>94</v>
      </c>
      <c r="G143">
        <v>200</v>
      </c>
      <c r="H143" t="s">
        <v>46</v>
      </c>
      <c r="I143">
        <f t="shared" si="6"/>
        <v>200</v>
      </c>
      <c r="J143" t="s">
        <v>39</v>
      </c>
      <c r="L143">
        <v>75.94</v>
      </c>
      <c r="M143" t="s">
        <v>63</v>
      </c>
      <c r="N143">
        <v>12</v>
      </c>
      <c r="O143" t="s">
        <v>46</v>
      </c>
      <c r="P143" t="s">
        <v>64</v>
      </c>
      <c r="Q143" t="s">
        <v>64</v>
      </c>
      <c r="R143" t="s">
        <v>42</v>
      </c>
      <c r="S143" s="3">
        <v>42239</v>
      </c>
      <c r="T143" s="3"/>
      <c r="U143" s="11">
        <f>IFERROR(VLOOKUP(A143,'Anc data'!$A$2:$H$117, 8,FALSE),"")</f>
        <v>0.83825400000000005</v>
      </c>
      <c r="W143" s="15">
        <f t="shared" si="7"/>
        <v>90.593066063508189</v>
      </c>
      <c r="X143" s="9">
        <f t="shared" si="8"/>
        <v>1</v>
      </c>
      <c r="Y143" s="9">
        <f>MAX(X143,Parameters!$B$8)</f>
        <v>1</v>
      </c>
      <c r="AA143" s="16" t="str">
        <f>IF(W143&lt;&gt;0,IF(Y143=1,IF(I143&lt;=Parameters!$C$2,W143,""),""),"")</f>
        <v/>
      </c>
      <c r="AB143" s="16" t="str">
        <f>IF(W143&lt;&gt;0,IF(Y143=1,IF(AND(I143&gt;Parameters!$B$3,I143&lt;=Parameters!$C$3),W143,""),""),"")</f>
        <v/>
      </c>
      <c r="AC143" s="16" t="str">
        <f>IF(W143&lt;&gt;0,IF(Y143=1,IF(AND(I143&gt;Parameters!$B$4,I143&lt;=Parameters!$C$4),W143,""),""),"")</f>
        <v/>
      </c>
      <c r="AD143" s="16" t="str">
        <f>IF(W143&lt;&gt;0,IF(Y143=1,IF(AND(I143&gt;Parameters!$B$5,I143&lt;=Parameters!$C$5),W143,""),""),"")</f>
        <v/>
      </c>
      <c r="AE143" s="16">
        <f>IF(W143&lt;&gt;0,IF(Y143=1,IF(I143&gt;Parameters!$B$6,W143,""),""),"")</f>
        <v>90.593066063508189</v>
      </c>
    </row>
    <row r="144" spans="1:31" x14ac:dyDescent="0.2">
      <c r="A144" t="s">
        <v>199</v>
      </c>
      <c r="B144" t="s">
        <v>200</v>
      </c>
      <c r="C144" t="s">
        <v>206</v>
      </c>
      <c r="D144">
        <v>2</v>
      </c>
      <c r="E144" t="s">
        <v>208</v>
      </c>
      <c r="F144" t="s">
        <v>94</v>
      </c>
      <c r="G144">
        <v>30</v>
      </c>
      <c r="H144" t="s">
        <v>46</v>
      </c>
      <c r="I144">
        <f t="shared" si="6"/>
        <v>30</v>
      </c>
      <c r="J144" t="s">
        <v>39</v>
      </c>
      <c r="L144">
        <v>51.69</v>
      </c>
      <c r="M144" t="s">
        <v>63</v>
      </c>
      <c r="N144">
        <v>3</v>
      </c>
      <c r="O144" t="s">
        <v>46</v>
      </c>
      <c r="P144" t="s">
        <v>42</v>
      </c>
      <c r="Q144" t="s">
        <v>64</v>
      </c>
      <c r="R144" t="s">
        <v>42</v>
      </c>
      <c r="S144" s="3">
        <v>42239</v>
      </c>
      <c r="T144" s="3"/>
      <c r="U144" s="11">
        <f>IFERROR(VLOOKUP(A144,'Anc data'!$A$2:$H$117, 8,FALSE),"")</f>
        <v>0.83825400000000005</v>
      </c>
      <c r="W144" s="15">
        <f t="shared" si="7"/>
        <v>61.663887079572532</v>
      </c>
      <c r="X144" s="9">
        <f t="shared" si="8"/>
        <v>1</v>
      </c>
      <c r="Y144" s="9">
        <f>MAX(X144,Parameters!$B$8)</f>
        <v>1</v>
      </c>
      <c r="AA144" s="16" t="str">
        <f>IF(W144&lt;&gt;0,IF(Y144=1,IF(I144&lt;=Parameters!$C$2,W144,""),""),"")</f>
        <v/>
      </c>
      <c r="AB144" s="16" t="str">
        <f>IF(W144&lt;&gt;0,IF(Y144=1,IF(AND(I144&gt;Parameters!$B$3,I144&lt;=Parameters!$C$3),W144,""),""),"")</f>
        <v/>
      </c>
      <c r="AC144" s="16" t="str">
        <f>IF(W144&lt;&gt;0,IF(Y144=1,IF(AND(I144&gt;Parameters!$B$4,I144&lt;=Parameters!$C$4),W144,""),""),"")</f>
        <v/>
      </c>
      <c r="AD144" s="16" t="str">
        <f>IF(W144&lt;&gt;0,IF(Y144=1,IF(AND(I144&gt;Parameters!$B$5,I144&lt;=Parameters!$C$5),W144,""),""),"")</f>
        <v/>
      </c>
      <c r="AE144" s="16">
        <f>IF(W144&lt;&gt;0,IF(Y144=1,IF(I144&gt;Parameters!$B$6,W144,""),""),"")</f>
        <v>61.663887079572532</v>
      </c>
    </row>
    <row r="145" spans="1:31" x14ac:dyDescent="0.2">
      <c r="A145" t="s">
        <v>199</v>
      </c>
      <c r="B145" t="s">
        <v>200</v>
      </c>
      <c r="C145" t="s">
        <v>206</v>
      </c>
      <c r="D145">
        <v>3</v>
      </c>
      <c r="E145" t="s">
        <v>209</v>
      </c>
      <c r="F145" t="s">
        <v>94</v>
      </c>
      <c r="G145">
        <v>100</v>
      </c>
      <c r="H145" t="s">
        <v>46</v>
      </c>
      <c r="I145">
        <f t="shared" si="6"/>
        <v>100</v>
      </c>
      <c r="J145" t="s">
        <v>39</v>
      </c>
      <c r="L145">
        <v>65.489999999999995</v>
      </c>
      <c r="M145" t="s">
        <v>63</v>
      </c>
      <c r="N145">
        <v>6</v>
      </c>
      <c r="O145" t="s">
        <v>46</v>
      </c>
      <c r="P145" t="s">
        <v>64</v>
      </c>
      <c r="Q145" t="s">
        <v>64</v>
      </c>
      <c r="R145" t="s">
        <v>42</v>
      </c>
      <c r="S145" s="3">
        <v>42239</v>
      </c>
      <c r="T145" s="3"/>
      <c r="U145" s="11">
        <f>IFERROR(VLOOKUP(A145,'Anc data'!$A$2:$H$117, 8,FALSE),"")</f>
        <v>0.83825400000000005</v>
      </c>
      <c r="W145" s="15">
        <f t="shared" si="7"/>
        <v>78.126677594142095</v>
      </c>
      <c r="X145" s="9">
        <f t="shared" si="8"/>
        <v>1</v>
      </c>
      <c r="Y145" s="9">
        <f>MAX(X145,Parameters!$B$8)</f>
        <v>1</v>
      </c>
      <c r="AA145" s="16" t="str">
        <f>IF(W145&lt;&gt;0,IF(Y145=1,IF(I145&lt;=Parameters!$C$2,W145,""),""),"")</f>
        <v/>
      </c>
      <c r="AB145" s="16" t="str">
        <f>IF(W145&lt;&gt;0,IF(Y145=1,IF(AND(I145&gt;Parameters!$B$3,I145&lt;=Parameters!$C$3),W145,""),""),"")</f>
        <v/>
      </c>
      <c r="AC145" s="16" t="str">
        <f>IF(W145&lt;&gt;0,IF(Y145=1,IF(AND(I145&gt;Parameters!$B$4,I145&lt;=Parameters!$C$4),W145,""),""),"")</f>
        <v/>
      </c>
      <c r="AD145" s="16" t="str">
        <f>IF(W145&lt;&gt;0,IF(Y145=1,IF(AND(I145&gt;Parameters!$B$5,I145&lt;=Parameters!$C$5),W145,""),""),"")</f>
        <v/>
      </c>
      <c r="AE145" s="16">
        <f>IF(W145&lt;&gt;0,IF(Y145=1,IF(I145&gt;Parameters!$B$6,W145,""),""),"")</f>
        <v>78.126677594142095</v>
      </c>
    </row>
    <row r="146" spans="1:31" x14ac:dyDescent="0.2">
      <c r="A146" t="s">
        <v>210</v>
      </c>
      <c r="B146" t="s">
        <v>211</v>
      </c>
      <c r="C146" t="s">
        <v>212</v>
      </c>
      <c r="D146">
        <v>1</v>
      </c>
      <c r="E146" t="s">
        <v>213</v>
      </c>
      <c r="F146" t="s">
        <v>214</v>
      </c>
      <c r="G146">
        <v>256</v>
      </c>
      <c r="H146" t="s">
        <v>38</v>
      </c>
      <c r="I146">
        <f t="shared" si="6"/>
        <v>0.25600000000000001</v>
      </c>
      <c r="J146" t="s">
        <v>39</v>
      </c>
      <c r="L146">
        <v>25</v>
      </c>
      <c r="M146" t="s">
        <v>215</v>
      </c>
      <c r="N146" t="s">
        <v>40</v>
      </c>
      <c r="P146" t="s">
        <v>42</v>
      </c>
      <c r="Q146" t="s">
        <v>42</v>
      </c>
      <c r="R146" t="s">
        <v>42</v>
      </c>
      <c r="S146" s="3">
        <v>42273</v>
      </c>
      <c r="T146" s="3"/>
      <c r="U146" s="11" t="str">
        <f>IFERROR(VLOOKUP(A146,'Anc data'!$A$2:$H$117, 8,FALSE),"")</f>
        <v/>
      </c>
      <c r="W146" s="15" t="str">
        <f t="shared" si="7"/>
        <v/>
      </c>
      <c r="X146" s="9">
        <f t="shared" si="8"/>
        <v>1</v>
      </c>
      <c r="Y146" s="9">
        <f>MAX(X146,Parameters!$B$8)</f>
        <v>1</v>
      </c>
      <c r="AA146" s="16" t="str">
        <f>IF(W146&lt;&gt;0,IF(Y146=1,IF(I146&lt;=Parameters!$C$2,W146,""),""),"")</f>
        <v/>
      </c>
      <c r="AB146" s="16" t="str">
        <f>IF(W146&lt;&gt;0,IF(Y146=1,IF(AND(I146&gt;Parameters!$B$3,I146&lt;=Parameters!$C$3),W146,""),""),"")</f>
        <v/>
      </c>
      <c r="AC146" s="16" t="str">
        <f>IF(W146&lt;&gt;0,IF(Y146=1,IF(AND(I146&gt;Parameters!$B$4,I146&lt;=Parameters!$C$4),W146,""),""),"")</f>
        <v/>
      </c>
      <c r="AD146" s="16" t="str">
        <f>IF(W146&lt;&gt;0,IF(Y146=1,IF(AND(I146&gt;Parameters!$B$5,I146&lt;=Parameters!$C$5),W146,""),""),"")</f>
        <v/>
      </c>
      <c r="AE146" s="16" t="str">
        <f>IF(W146&lt;&gt;0,IF(Y146=1,IF(I146&gt;Parameters!$B$6,W146,""),""),"")</f>
        <v/>
      </c>
    </row>
    <row r="147" spans="1:31" x14ac:dyDescent="0.2">
      <c r="A147" t="s">
        <v>210</v>
      </c>
      <c r="B147" t="s">
        <v>211</v>
      </c>
      <c r="C147" t="s">
        <v>212</v>
      </c>
      <c r="D147">
        <v>2</v>
      </c>
      <c r="E147" t="s">
        <v>213</v>
      </c>
      <c r="F147" t="s">
        <v>214</v>
      </c>
      <c r="G147">
        <v>512</v>
      </c>
      <c r="H147" t="s">
        <v>38</v>
      </c>
      <c r="I147">
        <f t="shared" si="6"/>
        <v>0.51200000000000001</v>
      </c>
      <c r="J147" t="s">
        <v>39</v>
      </c>
      <c r="L147">
        <v>56</v>
      </c>
      <c r="M147" t="s">
        <v>215</v>
      </c>
      <c r="N147" t="s">
        <v>40</v>
      </c>
      <c r="P147" t="s">
        <v>42</v>
      </c>
      <c r="Q147" t="s">
        <v>42</v>
      </c>
      <c r="R147" t="s">
        <v>42</v>
      </c>
      <c r="S147" s="3">
        <v>42273</v>
      </c>
      <c r="T147" s="3"/>
      <c r="U147" s="11" t="str">
        <f>IFERROR(VLOOKUP(A147,'Anc data'!$A$2:$H$117, 8,FALSE),"")</f>
        <v/>
      </c>
      <c r="W147" s="15" t="str">
        <f t="shared" si="7"/>
        <v/>
      </c>
      <c r="X147" s="9">
        <f t="shared" si="8"/>
        <v>1</v>
      </c>
      <c r="Y147" s="9">
        <f>MAX(X147,Parameters!$B$8)</f>
        <v>1</v>
      </c>
      <c r="AA147" s="16" t="str">
        <f>IF(W147&lt;&gt;0,IF(Y147=1,IF(I147&lt;=Parameters!$C$2,W147,""),""),"")</f>
        <v/>
      </c>
      <c r="AB147" s="16" t="str">
        <f>IF(W147&lt;&gt;0,IF(Y147=1,IF(AND(I147&gt;Parameters!$B$3,I147&lt;=Parameters!$C$3),W147,""),""),"")</f>
        <v/>
      </c>
      <c r="AC147" s="16" t="str">
        <f>IF(W147&lt;&gt;0,IF(Y147=1,IF(AND(I147&gt;Parameters!$B$4,I147&lt;=Parameters!$C$4),W147,""),""),"")</f>
        <v/>
      </c>
      <c r="AD147" s="16" t="str">
        <f>IF(W147&lt;&gt;0,IF(Y147=1,IF(AND(I147&gt;Parameters!$B$5,I147&lt;=Parameters!$C$5),W147,""),""),"")</f>
        <v/>
      </c>
      <c r="AE147" s="16" t="str">
        <f>IF(W147&lt;&gt;0,IF(Y147=1,IF(I147&gt;Parameters!$B$6,W147,""),""),"")</f>
        <v/>
      </c>
    </row>
    <row r="148" spans="1:31" x14ac:dyDescent="0.2">
      <c r="A148" t="s">
        <v>210</v>
      </c>
      <c r="B148" t="s">
        <v>211</v>
      </c>
      <c r="C148" t="s">
        <v>212</v>
      </c>
      <c r="D148">
        <v>3</v>
      </c>
      <c r="E148" t="s">
        <v>213</v>
      </c>
      <c r="F148" t="s">
        <v>214</v>
      </c>
      <c r="G148">
        <v>1</v>
      </c>
      <c r="H148" t="s">
        <v>46</v>
      </c>
      <c r="I148">
        <f t="shared" si="6"/>
        <v>1</v>
      </c>
      <c r="J148" t="s">
        <v>39</v>
      </c>
      <c r="L148">
        <v>88</v>
      </c>
      <c r="M148" t="s">
        <v>215</v>
      </c>
      <c r="N148" t="s">
        <v>40</v>
      </c>
      <c r="P148" t="s">
        <v>42</v>
      </c>
      <c r="Q148" t="s">
        <v>42</v>
      </c>
      <c r="R148" t="s">
        <v>42</v>
      </c>
      <c r="S148" s="3">
        <v>42273</v>
      </c>
      <c r="T148" s="3"/>
      <c r="U148" s="11" t="str">
        <f>IFERROR(VLOOKUP(A148,'Anc data'!$A$2:$H$117, 8,FALSE),"")</f>
        <v/>
      </c>
      <c r="W148" s="15" t="str">
        <f t="shared" si="7"/>
        <v/>
      </c>
      <c r="X148" s="9">
        <f t="shared" si="8"/>
        <v>1</v>
      </c>
      <c r="Y148" s="9">
        <f>MAX(X148,Parameters!$B$8)</f>
        <v>1</v>
      </c>
      <c r="AA148" s="16" t="str">
        <f>IF(W148&lt;&gt;0,IF(Y148=1,IF(I148&lt;=Parameters!$C$2,W148,""),""),"")</f>
        <v/>
      </c>
      <c r="AB148" s="16" t="str">
        <f>IF(W148&lt;&gt;0,IF(Y148=1,IF(AND(I148&gt;Parameters!$B$3,I148&lt;=Parameters!$C$3),W148,""),""),"")</f>
        <v/>
      </c>
      <c r="AC148" s="16" t="str">
        <f>IF(W148&lt;&gt;0,IF(Y148=1,IF(AND(I148&gt;Parameters!$B$4,I148&lt;=Parameters!$C$4),W148,""),""),"")</f>
        <v/>
      </c>
      <c r="AD148" s="16" t="str">
        <f>IF(W148&lt;&gt;0,IF(Y148=1,IF(AND(I148&gt;Parameters!$B$5,I148&lt;=Parameters!$C$5),W148,""),""),"")</f>
        <v/>
      </c>
      <c r="AE148" s="16" t="str">
        <f>IF(W148&lt;&gt;0,IF(Y148=1,IF(I148&gt;Parameters!$B$6,W148,""),""),"")</f>
        <v/>
      </c>
    </row>
    <row r="149" spans="1:31" x14ac:dyDescent="0.2">
      <c r="A149" t="s">
        <v>210</v>
      </c>
      <c r="B149" t="s">
        <v>211</v>
      </c>
      <c r="C149" t="s">
        <v>212</v>
      </c>
      <c r="D149">
        <v>4</v>
      </c>
      <c r="E149" t="s">
        <v>213</v>
      </c>
      <c r="F149" t="s">
        <v>214</v>
      </c>
      <c r="G149">
        <v>2</v>
      </c>
      <c r="H149" t="s">
        <v>46</v>
      </c>
      <c r="I149">
        <f t="shared" si="6"/>
        <v>2</v>
      </c>
      <c r="J149" t="s">
        <v>39</v>
      </c>
      <c r="L149">
        <v>140</v>
      </c>
      <c r="M149" t="s">
        <v>215</v>
      </c>
      <c r="N149" t="s">
        <v>40</v>
      </c>
      <c r="P149" t="s">
        <v>42</v>
      </c>
      <c r="Q149" t="s">
        <v>42</v>
      </c>
      <c r="R149" t="s">
        <v>42</v>
      </c>
      <c r="S149" s="3">
        <v>42273</v>
      </c>
      <c r="T149" s="3"/>
      <c r="U149" s="11" t="str">
        <f>IFERROR(VLOOKUP(A149,'Anc data'!$A$2:$H$117, 8,FALSE),"")</f>
        <v/>
      </c>
      <c r="W149" s="15" t="str">
        <f t="shared" si="7"/>
        <v/>
      </c>
      <c r="X149" s="9">
        <f t="shared" si="8"/>
        <v>1</v>
      </c>
      <c r="Y149" s="9">
        <f>MAX(X149,Parameters!$B$8)</f>
        <v>1</v>
      </c>
      <c r="AA149" s="16" t="str">
        <f>IF(W149&lt;&gt;0,IF(Y149=1,IF(I149&lt;=Parameters!$C$2,W149,""),""),"")</f>
        <v/>
      </c>
      <c r="AB149" s="16" t="str">
        <f>IF(W149&lt;&gt;0,IF(Y149=1,IF(AND(I149&gt;Parameters!$B$3,I149&lt;=Parameters!$C$3),W149,""),""),"")</f>
        <v/>
      </c>
      <c r="AC149" s="16" t="str">
        <f>IF(W149&lt;&gt;0,IF(Y149=1,IF(AND(I149&gt;Parameters!$B$4,I149&lt;=Parameters!$C$4),W149,""),""),"")</f>
        <v/>
      </c>
      <c r="AD149" s="16" t="str">
        <f>IF(W149&lt;&gt;0,IF(Y149=1,IF(AND(I149&gt;Parameters!$B$5,I149&lt;=Parameters!$C$5),W149,""),""),"")</f>
        <v/>
      </c>
      <c r="AE149" s="16" t="str">
        <f>IF(W149&lt;&gt;0,IF(Y149=1,IF(I149&gt;Parameters!$B$6,W149,""),""),"")</f>
        <v/>
      </c>
    </row>
    <row r="150" spans="1:31" x14ac:dyDescent="0.2">
      <c r="A150" t="s">
        <v>210</v>
      </c>
      <c r="B150" t="s">
        <v>211</v>
      </c>
      <c r="C150" t="s">
        <v>212</v>
      </c>
      <c r="D150">
        <v>5</v>
      </c>
      <c r="E150" t="s">
        <v>213</v>
      </c>
      <c r="F150" t="s">
        <v>214</v>
      </c>
      <c r="G150">
        <v>4</v>
      </c>
      <c r="H150" t="s">
        <v>46</v>
      </c>
      <c r="I150">
        <f t="shared" si="6"/>
        <v>4</v>
      </c>
      <c r="J150" t="s">
        <v>39</v>
      </c>
      <c r="L150">
        <v>240</v>
      </c>
      <c r="M150" t="s">
        <v>215</v>
      </c>
      <c r="N150" t="s">
        <v>40</v>
      </c>
      <c r="P150" t="s">
        <v>42</v>
      </c>
      <c r="Q150" t="s">
        <v>42</v>
      </c>
      <c r="R150" t="s">
        <v>42</v>
      </c>
      <c r="S150" s="3">
        <v>42273</v>
      </c>
      <c r="T150" s="3"/>
      <c r="U150" s="11" t="str">
        <f>IFERROR(VLOOKUP(A150,'Anc data'!$A$2:$H$117, 8,FALSE),"")</f>
        <v/>
      </c>
      <c r="W150" s="15" t="str">
        <f t="shared" si="7"/>
        <v/>
      </c>
      <c r="X150" s="9">
        <f t="shared" si="8"/>
        <v>1</v>
      </c>
      <c r="Y150" s="9">
        <f>MAX(X150,Parameters!$B$8)</f>
        <v>1</v>
      </c>
      <c r="AA150" s="16" t="str">
        <f>IF(W150&lt;&gt;0,IF(Y150=1,IF(I150&lt;=Parameters!$C$2,W150,""),""),"")</f>
        <v/>
      </c>
      <c r="AB150" s="16" t="str">
        <f>IF(W150&lt;&gt;0,IF(Y150=1,IF(AND(I150&gt;Parameters!$B$3,I150&lt;=Parameters!$C$3),W150,""),""),"")</f>
        <v/>
      </c>
      <c r="AC150" s="16" t="str">
        <f>IF(W150&lt;&gt;0,IF(Y150=1,IF(AND(I150&gt;Parameters!$B$4,I150&lt;=Parameters!$C$4),W150,""),""),"")</f>
        <v/>
      </c>
      <c r="AD150" s="16" t="str">
        <f>IF(W150&lt;&gt;0,IF(Y150=1,IF(AND(I150&gt;Parameters!$B$5,I150&lt;=Parameters!$C$5),W150,""),""),"")</f>
        <v/>
      </c>
      <c r="AE150" s="16" t="str">
        <f>IF(W150&lt;&gt;0,IF(Y150=1,IF(I150&gt;Parameters!$B$6,W150,""),""),"")</f>
        <v/>
      </c>
    </row>
    <row r="151" spans="1:31" x14ac:dyDescent="0.2">
      <c r="A151" t="s">
        <v>210</v>
      </c>
      <c r="B151" t="s">
        <v>211</v>
      </c>
      <c r="C151" t="s">
        <v>212</v>
      </c>
      <c r="D151">
        <v>6</v>
      </c>
      <c r="E151" t="s">
        <v>213</v>
      </c>
      <c r="F151" t="s">
        <v>214</v>
      </c>
      <c r="G151">
        <v>8</v>
      </c>
      <c r="H151" t="s">
        <v>46</v>
      </c>
      <c r="I151">
        <f t="shared" si="6"/>
        <v>8</v>
      </c>
      <c r="J151" t="s">
        <v>39</v>
      </c>
      <c r="L151">
        <v>390</v>
      </c>
      <c r="M151" t="s">
        <v>215</v>
      </c>
      <c r="N151" t="s">
        <v>40</v>
      </c>
      <c r="P151" t="s">
        <v>42</v>
      </c>
      <c r="Q151" t="s">
        <v>42</v>
      </c>
      <c r="R151" t="s">
        <v>42</v>
      </c>
      <c r="S151" s="3">
        <v>42273</v>
      </c>
      <c r="T151" s="3"/>
      <c r="U151" s="11" t="str">
        <f>IFERROR(VLOOKUP(A151,'Anc data'!$A$2:$H$117, 8,FALSE),"")</f>
        <v/>
      </c>
      <c r="W151" s="15" t="str">
        <f t="shared" si="7"/>
        <v/>
      </c>
      <c r="X151" s="9">
        <f t="shared" si="8"/>
        <v>1</v>
      </c>
      <c r="Y151" s="9">
        <f>MAX(X151,Parameters!$B$8)</f>
        <v>1</v>
      </c>
      <c r="AA151" s="16" t="str">
        <f>IF(W151&lt;&gt;0,IF(Y151=1,IF(I151&lt;=Parameters!$C$2,W151,""),""),"")</f>
        <v/>
      </c>
      <c r="AB151" s="16" t="str">
        <f>IF(W151&lt;&gt;0,IF(Y151=1,IF(AND(I151&gt;Parameters!$B$3,I151&lt;=Parameters!$C$3),W151,""),""),"")</f>
        <v/>
      </c>
      <c r="AC151" s="16" t="str">
        <f>IF(W151&lt;&gt;0,IF(Y151=1,IF(AND(I151&gt;Parameters!$B$4,I151&lt;=Parameters!$C$4),W151,""),""),"")</f>
        <v/>
      </c>
      <c r="AD151" s="16" t="str">
        <f>IF(W151&lt;&gt;0,IF(Y151=1,IF(AND(I151&gt;Parameters!$B$5,I151&lt;=Parameters!$C$5),W151,""),""),"")</f>
        <v/>
      </c>
      <c r="AE151" s="16" t="str">
        <f>IF(W151&lt;&gt;0,IF(Y151=1,IF(I151&gt;Parameters!$B$6,W151,""),""),"")</f>
        <v/>
      </c>
    </row>
    <row r="152" spans="1:31" x14ac:dyDescent="0.2">
      <c r="A152" t="s">
        <v>210</v>
      </c>
      <c r="B152" t="s">
        <v>211</v>
      </c>
      <c r="C152" t="s">
        <v>212</v>
      </c>
      <c r="D152">
        <v>7</v>
      </c>
      <c r="E152" t="s">
        <v>213</v>
      </c>
      <c r="F152" t="s">
        <v>214</v>
      </c>
      <c r="G152">
        <v>16</v>
      </c>
      <c r="H152" t="s">
        <v>46</v>
      </c>
      <c r="I152">
        <f t="shared" si="6"/>
        <v>16</v>
      </c>
      <c r="J152" t="s">
        <v>39</v>
      </c>
      <c r="L152">
        <v>700</v>
      </c>
      <c r="M152" t="s">
        <v>215</v>
      </c>
      <c r="N152" t="s">
        <v>40</v>
      </c>
      <c r="P152" t="s">
        <v>42</v>
      </c>
      <c r="Q152" t="s">
        <v>42</v>
      </c>
      <c r="R152" t="s">
        <v>42</v>
      </c>
      <c r="S152" s="3">
        <v>42273</v>
      </c>
      <c r="T152" s="3"/>
      <c r="U152" s="11" t="str">
        <f>IFERROR(VLOOKUP(A152,'Anc data'!$A$2:$H$117, 8,FALSE),"")</f>
        <v/>
      </c>
      <c r="W152" s="15" t="str">
        <f t="shared" si="7"/>
        <v/>
      </c>
      <c r="X152" s="9">
        <f t="shared" si="8"/>
        <v>1</v>
      </c>
      <c r="Y152" s="9">
        <f>MAX(X152,Parameters!$B$8)</f>
        <v>1</v>
      </c>
      <c r="AA152" s="16" t="str">
        <f>IF(W152&lt;&gt;0,IF(Y152=1,IF(I152&lt;=Parameters!$C$2,W152,""),""),"")</f>
        <v/>
      </c>
      <c r="AB152" s="16" t="str">
        <f>IF(W152&lt;&gt;0,IF(Y152=1,IF(AND(I152&gt;Parameters!$B$3,I152&lt;=Parameters!$C$3),W152,""),""),"")</f>
        <v/>
      </c>
      <c r="AC152" s="16" t="str">
        <f>IF(W152&lt;&gt;0,IF(Y152=1,IF(AND(I152&gt;Parameters!$B$4,I152&lt;=Parameters!$C$4),W152,""),""),"")</f>
        <v/>
      </c>
      <c r="AD152" s="16" t="str">
        <f>IF(W152&lt;&gt;0,IF(Y152=1,IF(AND(I152&gt;Parameters!$B$5,I152&lt;=Parameters!$C$5),W152,""),""),"")</f>
        <v/>
      </c>
      <c r="AE152" s="16" t="str">
        <f>IF(W152&lt;&gt;0,IF(Y152=1,IF(I152&gt;Parameters!$B$6,W152,""),""),"")</f>
        <v/>
      </c>
    </row>
    <row r="153" spans="1:31" x14ac:dyDescent="0.2">
      <c r="A153" t="s">
        <v>216</v>
      </c>
      <c r="B153" t="s">
        <v>217</v>
      </c>
      <c r="C153" t="s">
        <v>218</v>
      </c>
      <c r="D153">
        <v>1</v>
      </c>
      <c r="E153" t="s">
        <v>219</v>
      </c>
      <c r="F153" t="s">
        <v>51</v>
      </c>
      <c r="G153">
        <v>1024</v>
      </c>
      <c r="H153" t="s">
        <v>38</v>
      </c>
      <c r="I153">
        <f t="shared" si="6"/>
        <v>1.024</v>
      </c>
      <c r="J153" t="s">
        <v>39</v>
      </c>
      <c r="L153" s="2">
        <v>80000</v>
      </c>
      <c r="M153" t="s">
        <v>220</v>
      </c>
      <c r="N153" t="s">
        <v>40</v>
      </c>
      <c r="P153" t="s">
        <v>42</v>
      </c>
      <c r="Q153" t="s">
        <v>42</v>
      </c>
      <c r="R153" t="s">
        <v>64</v>
      </c>
      <c r="S153" s="3">
        <v>42239</v>
      </c>
      <c r="T153" s="3"/>
      <c r="U153" s="11">
        <f>IFERROR(VLOOKUP(A153,'Anc data'!$A$2:$H$117, 8,FALSE),"")</f>
        <v>218.82336385690999</v>
      </c>
      <c r="W153" s="15">
        <f t="shared" si="7"/>
        <v>365.59167444438208</v>
      </c>
      <c r="X153" s="9">
        <f t="shared" si="8"/>
        <v>1</v>
      </c>
      <c r="Y153" s="9">
        <f>MAX(X153,Parameters!$B$8)</f>
        <v>1</v>
      </c>
      <c r="AA153" s="16" t="str">
        <f>IF(W153&lt;&gt;0,IF(Y153=1,IF(I153&lt;=Parameters!$C$2,W153,""),""),"")</f>
        <v/>
      </c>
      <c r="AB153" s="16">
        <f>IF(W153&lt;&gt;0,IF(Y153=1,IF(AND(I153&gt;Parameters!$B$3,I153&lt;=Parameters!$C$3),W153,""),""),"")</f>
        <v>365.59167444438208</v>
      </c>
      <c r="AC153" s="16" t="str">
        <f>IF(W153&lt;&gt;0,IF(Y153=1,IF(AND(I153&gt;Parameters!$B$4,I153&lt;=Parameters!$C$4),W153,""),""),"")</f>
        <v/>
      </c>
      <c r="AD153" s="16" t="str">
        <f>IF(W153&lt;&gt;0,IF(Y153=1,IF(AND(I153&gt;Parameters!$B$5,I153&lt;=Parameters!$C$5),W153,""),""),"")</f>
        <v/>
      </c>
      <c r="AE153" s="16" t="str">
        <f>IF(W153&lt;&gt;0,IF(Y153=1,IF(I153&gt;Parameters!$B$6,W153,""),""),"")</f>
        <v/>
      </c>
    </row>
    <row r="154" spans="1:31" x14ac:dyDescent="0.2">
      <c r="A154" t="s">
        <v>216</v>
      </c>
      <c r="B154" t="s">
        <v>217</v>
      </c>
      <c r="C154" t="s">
        <v>218</v>
      </c>
      <c r="D154">
        <v>2</v>
      </c>
      <c r="E154" t="s">
        <v>219</v>
      </c>
      <c r="F154" t="s">
        <v>51</v>
      </c>
      <c r="G154">
        <v>512</v>
      </c>
      <c r="H154" t="s">
        <v>38</v>
      </c>
      <c r="I154">
        <f t="shared" si="6"/>
        <v>0.51200000000000001</v>
      </c>
      <c r="J154" t="s">
        <v>39</v>
      </c>
      <c r="L154" s="2">
        <v>25000</v>
      </c>
      <c r="M154" t="s">
        <v>220</v>
      </c>
      <c r="N154" t="s">
        <v>40</v>
      </c>
      <c r="P154" t="s">
        <v>42</v>
      </c>
      <c r="Q154" t="s">
        <v>42</v>
      </c>
      <c r="R154" t="s">
        <v>64</v>
      </c>
      <c r="S154" s="3">
        <v>42239</v>
      </c>
      <c r="T154" s="3"/>
      <c r="U154" s="11">
        <f>IFERROR(VLOOKUP(A154,'Anc data'!$A$2:$H$117, 8,FALSE),"")</f>
        <v>218.82336385690999</v>
      </c>
      <c r="W154" s="15">
        <f t="shared" si="7"/>
        <v>114.2473982638694</v>
      </c>
      <c r="X154" s="9">
        <f t="shared" si="8"/>
        <v>1</v>
      </c>
      <c r="Y154" s="9">
        <f>MAX(X154,Parameters!$B$8)</f>
        <v>1</v>
      </c>
      <c r="AA154" s="16">
        <f>IF(W154&lt;&gt;0,IF(Y154=1,IF(I154&lt;=Parameters!$C$2,W154,""),""),"")</f>
        <v>114.2473982638694</v>
      </c>
      <c r="AB154" s="16" t="str">
        <f>IF(W154&lt;&gt;0,IF(Y154=1,IF(AND(I154&gt;Parameters!$B$3,I154&lt;=Parameters!$C$3),W154,""),""),"")</f>
        <v/>
      </c>
      <c r="AC154" s="16" t="str">
        <f>IF(W154&lt;&gt;0,IF(Y154=1,IF(AND(I154&gt;Parameters!$B$4,I154&lt;=Parameters!$C$4),W154,""),""),"")</f>
        <v/>
      </c>
      <c r="AD154" s="16" t="str">
        <f>IF(W154&lt;&gt;0,IF(Y154=1,IF(AND(I154&gt;Parameters!$B$5,I154&lt;=Parameters!$C$5),W154,""),""),"")</f>
        <v/>
      </c>
      <c r="AE154" s="16" t="str">
        <f>IF(W154&lt;&gt;0,IF(Y154=1,IF(I154&gt;Parameters!$B$6,W154,""),""),"")</f>
        <v/>
      </c>
    </row>
    <row r="155" spans="1:31" x14ac:dyDescent="0.2">
      <c r="A155" t="s">
        <v>216</v>
      </c>
      <c r="B155" t="s">
        <v>217</v>
      </c>
      <c r="C155" t="s">
        <v>218</v>
      </c>
      <c r="D155">
        <v>3</v>
      </c>
      <c r="E155" t="s">
        <v>221</v>
      </c>
      <c r="F155" t="s">
        <v>73</v>
      </c>
      <c r="G155">
        <v>256</v>
      </c>
      <c r="H155" t="s">
        <v>38</v>
      </c>
      <c r="I155">
        <f t="shared" si="6"/>
        <v>0.25600000000000001</v>
      </c>
      <c r="J155" t="s">
        <v>39</v>
      </c>
      <c r="L155" s="2">
        <v>20000</v>
      </c>
      <c r="M155" t="s">
        <v>220</v>
      </c>
      <c r="N155" t="s">
        <v>40</v>
      </c>
      <c r="P155" t="s">
        <v>42</v>
      </c>
      <c r="Q155" t="s">
        <v>42</v>
      </c>
      <c r="R155" t="s">
        <v>64</v>
      </c>
      <c r="S155" s="3">
        <v>42239</v>
      </c>
      <c r="T155" s="3"/>
      <c r="U155" s="11">
        <f>IFERROR(VLOOKUP(A155,'Anc data'!$A$2:$H$117, 8,FALSE),"")</f>
        <v>218.82336385690999</v>
      </c>
      <c r="W155" s="15">
        <f t="shared" si="7"/>
        <v>91.39791861109552</v>
      </c>
      <c r="X155" s="9">
        <f t="shared" si="8"/>
        <v>1</v>
      </c>
      <c r="Y155" s="9">
        <f>MAX(X155,Parameters!$B$8)</f>
        <v>1</v>
      </c>
      <c r="AA155" s="16">
        <f>IF(W155&lt;&gt;0,IF(Y155=1,IF(I155&lt;=Parameters!$C$2,W155,""),""),"")</f>
        <v>91.39791861109552</v>
      </c>
      <c r="AB155" s="16" t="str">
        <f>IF(W155&lt;&gt;0,IF(Y155=1,IF(AND(I155&gt;Parameters!$B$3,I155&lt;=Parameters!$C$3),W155,""),""),"")</f>
        <v/>
      </c>
      <c r="AC155" s="16" t="str">
        <f>IF(W155&lt;&gt;0,IF(Y155=1,IF(AND(I155&gt;Parameters!$B$4,I155&lt;=Parameters!$C$4),W155,""),""),"")</f>
        <v/>
      </c>
      <c r="AD155" s="16" t="str">
        <f>IF(W155&lt;&gt;0,IF(Y155=1,IF(AND(I155&gt;Parameters!$B$5,I155&lt;=Parameters!$C$5),W155,""),""),"")</f>
        <v/>
      </c>
      <c r="AE155" s="16" t="str">
        <f>IF(W155&lt;&gt;0,IF(Y155=1,IF(I155&gt;Parameters!$B$6,W155,""),""),"")</f>
        <v/>
      </c>
    </row>
    <row r="156" spans="1:31" x14ac:dyDescent="0.2">
      <c r="A156" t="s">
        <v>216</v>
      </c>
      <c r="B156" t="s">
        <v>217</v>
      </c>
      <c r="C156" t="s">
        <v>222</v>
      </c>
      <c r="D156">
        <v>1</v>
      </c>
      <c r="E156" t="s">
        <v>223</v>
      </c>
      <c r="F156" t="s">
        <v>73</v>
      </c>
      <c r="G156">
        <v>256</v>
      </c>
      <c r="H156" t="s">
        <v>38</v>
      </c>
      <c r="I156">
        <f t="shared" si="6"/>
        <v>0.25600000000000001</v>
      </c>
      <c r="J156" t="s">
        <v>39</v>
      </c>
      <c r="L156" s="2">
        <v>15000</v>
      </c>
      <c r="M156" t="s">
        <v>220</v>
      </c>
      <c r="N156" t="s">
        <v>40</v>
      </c>
      <c r="P156" t="s">
        <v>42</v>
      </c>
      <c r="Q156" t="s">
        <v>42</v>
      </c>
      <c r="R156" t="s">
        <v>42</v>
      </c>
      <c r="S156" s="3">
        <v>42239</v>
      </c>
      <c r="T156" s="3"/>
      <c r="U156" s="11">
        <f>IFERROR(VLOOKUP(A156,'Anc data'!$A$2:$H$117, 8,FALSE),"")</f>
        <v>218.82336385690999</v>
      </c>
      <c r="W156" s="15">
        <f t="shared" si="7"/>
        <v>68.54843895832164</v>
      </c>
      <c r="X156" s="9">
        <f t="shared" si="8"/>
        <v>1</v>
      </c>
      <c r="Y156" s="9">
        <f>MAX(X156,Parameters!$B$8)</f>
        <v>1</v>
      </c>
      <c r="AA156" s="16">
        <f>IF(W156&lt;&gt;0,IF(Y156=1,IF(I156&lt;=Parameters!$C$2,W156,""),""),"")</f>
        <v>68.54843895832164</v>
      </c>
      <c r="AB156" s="16" t="str">
        <f>IF(W156&lt;&gt;0,IF(Y156=1,IF(AND(I156&gt;Parameters!$B$3,I156&lt;=Parameters!$C$3),W156,""),""),"")</f>
        <v/>
      </c>
      <c r="AC156" s="16" t="str">
        <f>IF(W156&lt;&gt;0,IF(Y156=1,IF(AND(I156&gt;Parameters!$B$4,I156&lt;=Parameters!$C$4),W156,""),""),"")</f>
        <v/>
      </c>
      <c r="AD156" s="16" t="str">
        <f>IF(W156&lt;&gt;0,IF(Y156=1,IF(AND(I156&gt;Parameters!$B$5,I156&lt;=Parameters!$C$5),W156,""),""),"")</f>
        <v/>
      </c>
      <c r="AE156" s="16" t="str">
        <f>IF(W156&lt;&gt;0,IF(Y156=1,IF(I156&gt;Parameters!$B$6,W156,""),""),"")</f>
        <v/>
      </c>
    </row>
    <row r="157" spans="1:31" x14ac:dyDescent="0.2">
      <c r="A157" t="s">
        <v>216</v>
      </c>
      <c r="B157" t="s">
        <v>217</v>
      </c>
      <c r="C157" t="s">
        <v>222</v>
      </c>
      <c r="D157">
        <v>2</v>
      </c>
      <c r="E157" t="s">
        <v>224</v>
      </c>
      <c r="F157" t="s">
        <v>73</v>
      </c>
      <c r="G157">
        <v>512</v>
      </c>
      <c r="H157" t="s">
        <v>38</v>
      </c>
      <c r="I157">
        <f t="shared" si="6"/>
        <v>0.51200000000000001</v>
      </c>
      <c r="J157" t="s">
        <v>39</v>
      </c>
      <c r="L157" s="2">
        <v>35000</v>
      </c>
      <c r="M157" t="s">
        <v>220</v>
      </c>
      <c r="N157" t="s">
        <v>40</v>
      </c>
      <c r="P157" t="s">
        <v>42</v>
      </c>
      <c r="Q157" t="s">
        <v>42</v>
      </c>
      <c r="R157" t="s">
        <v>42</v>
      </c>
      <c r="S157" s="3">
        <v>42239</v>
      </c>
      <c r="T157" s="3"/>
      <c r="U157" s="11">
        <f>IFERROR(VLOOKUP(A157,'Anc data'!$A$2:$H$117, 8,FALSE),"")</f>
        <v>218.82336385690999</v>
      </c>
      <c r="W157" s="15">
        <f t="shared" si="7"/>
        <v>159.94635756941716</v>
      </c>
      <c r="X157" s="9">
        <f t="shared" si="8"/>
        <v>1</v>
      </c>
      <c r="Y157" s="9">
        <f>MAX(X157,Parameters!$B$8)</f>
        <v>1</v>
      </c>
      <c r="AA157" s="16">
        <f>IF(W157&lt;&gt;0,IF(Y157=1,IF(I157&lt;=Parameters!$C$2,W157,""),""),"")</f>
        <v>159.94635756941716</v>
      </c>
      <c r="AB157" s="16" t="str">
        <f>IF(W157&lt;&gt;0,IF(Y157=1,IF(AND(I157&gt;Parameters!$B$3,I157&lt;=Parameters!$C$3),W157,""),""),"")</f>
        <v/>
      </c>
      <c r="AC157" s="16" t="str">
        <f>IF(W157&lt;&gt;0,IF(Y157=1,IF(AND(I157&gt;Parameters!$B$4,I157&lt;=Parameters!$C$4),W157,""),""),"")</f>
        <v/>
      </c>
      <c r="AD157" s="16" t="str">
        <f>IF(W157&lt;&gt;0,IF(Y157=1,IF(AND(I157&gt;Parameters!$B$5,I157&lt;=Parameters!$C$5),W157,""),""),"")</f>
        <v/>
      </c>
      <c r="AE157" s="16" t="str">
        <f>IF(W157&lt;&gt;0,IF(Y157=1,IF(I157&gt;Parameters!$B$6,W157,""),""),"")</f>
        <v/>
      </c>
    </row>
    <row r="158" spans="1:31" x14ac:dyDescent="0.2">
      <c r="A158" t="s">
        <v>225</v>
      </c>
      <c r="B158" t="s">
        <v>226</v>
      </c>
      <c r="C158" t="s">
        <v>227</v>
      </c>
      <c r="D158">
        <v>1</v>
      </c>
      <c r="E158" t="s">
        <v>228</v>
      </c>
      <c r="F158" t="s">
        <v>229</v>
      </c>
      <c r="G158">
        <v>2</v>
      </c>
      <c r="H158" t="s">
        <v>46</v>
      </c>
      <c r="I158">
        <f t="shared" si="6"/>
        <v>2</v>
      </c>
      <c r="J158" t="s">
        <v>39</v>
      </c>
      <c r="L158">
        <v>30</v>
      </c>
      <c r="M158" t="s">
        <v>230</v>
      </c>
      <c r="N158" t="s">
        <v>40</v>
      </c>
      <c r="P158" t="s">
        <v>42</v>
      </c>
      <c r="Q158" t="s">
        <v>42</v>
      </c>
      <c r="R158" t="s">
        <v>42</v>
      </c>
      <c r="S158" s="3">
        <v>42239</v>
      </c>
      <c r="T158" s="3"/>
      <c r="U158" s="11" t="str">
        <f>IFERROR(VLOOKUP(A158,'Anc data'!$A$2:$H$117, 8,FALSE),"")</f>
        <v/>
      </c>
      <c r="W158" s="15" t="str">
        <f t="shared" si="7"/>
        <v/>
      </c>
      <c r="X158" s="9">
        <f t="shared" si="8"/>
        <v>1</v>
      </c>
      <c r="Y158" s="9">
        <f>MAX(X158,Parameters!$B$8)</f>
        <v>1</v>
      </c>
      <c r="AA158" s="16" t="str">
        <f>IF(W158&lt;&gt;0,IF(Y158=1,IF(I158&lt;=Parameters!$C$2,W158,""),""),"")</f>
        <v/>
      </c>
      <c r="AB158" s="16" t="str">
        <f>IF(W158&lt;&gt;0,IF(Y158=1,IF(AND(I158&gt;Parameters!$B$3,I158&lt;=Parameters!$C$3),W158,""),""),"")</f>
        <v/>
      </c>
      <c r="AC158" s="16" t="str">
        <f>IF(W158&lt;&gt;0,IF(Y158=1,IF(AND(I158&gt;Parameters!$B$4,I158&lt;=Parameters!$C$4),W158,""),""),"")</f>
        <v/>
      </c>
      <c r="AD158" s="16" t="str">
        <f>IF(W158&lt;&gt;0,IF(Y158=1,IF(AND(I158&gt;Parameters!$B$5,I158&lt;=Parameters!$C$5),W158,""),""),"")</f>
        <v/>
      </c>
      <c r="AE158" s="16" t="str">
        <f>IF(W158&lt;&gt;0,IF(Y158=1,IF(I158&gt;Parameters!$B$6,W158,""),""),"")</f>
        <v/>
      </c>
    </row>
    <row r="159" spans="1:31" x14ac:dyDescent="0.2">
      <c r="A159" t="s">
        <v>225</v>
      </c>
      <c r="B159" t="s">
        <v>226</v>
      </c>
      <c r="C159" t="s">
        <v>227</v>
      </c>
      <c r="D159">
        <v>2</v>
      </c>
      <c r="E159" t="s">
        <v>228</v>
      </c>
      <c r="F159" t="s">
        <v>229</v>
      </c>
      <c r="G159">
        <v>4</v>
      </c>
      <c r="H159" t="s">
        <v>46</v>
      </c>
      <c r="I159">
        <f t="shared" si="6"/>
        <v>4</v>
      </c>
      <c r="J159" t="s">
        <v>39</v>
      </c>
      <c r="L159">
        <v>40</v>
      </c>
      <c r="M159" t="s">
        <v>230</v>
      </c>
      <c r="N159" t="s">
        <v>40</v>
      </c>
      <c r="P159" t="s">
        <v>42</v>
      </c>
      <c r="Q159" t="s">
        <v>42</v>
      </c>
      <c r="R159" t="s">
        <v>42</v>
      </c>
      <c r="S159" s="3">
        <v>42239</v>
      </c>
      <c r="T159" s="3"/>
      <c r="U159" s="11" t="str">
        <f>IFERROR(VLOOKUP(A159,'Anc data'!$A$2:$H$117, 8,FALSE),"")</f>
        <v/>
      </c>
      <c r="W159" s="15" t="str">
        <f t="shared" si="7"/>
        <v/>
      </c>
      <c r="X159" s="9">
        <f t="shared" si="8"/>
        <v>1</v>
      </c>
      <c r="Y159" s="9">
        <f>MAX(X159,Parameters!$B$8)</f>
        <v>1</v>
      </c>
      <c r="AA159" s="16" t="str">
        <f>IF(W159&lt;&gt;0,IF(Y159=1,IF(I159&lt;=Parameters!$C$2,W159,""),""),"")</f>
        <v/>
      </c>
      <c r="AB159" s="16" t="str">
        <f>IF(W159&lt;&gt;0,IF(Y159=1,IF(AND(I159&gt;Parameters!$B$3,I159&lt;=Parameters!$C$3),W159,""),""),"")</f>
        <v/>
      </c>
      <c r="AC159" s="16" t="str">
        <f>IF(W159&lt;&gt;0,IF(Y159=1,IF(AND(I159&gt;Parameters!$B$4,I159&lt;=Parameters!$C$4),W159,""),""),"")</f>
        <v/>
      </c>
      <c r="AD159" s="16" t="str">
        <f>IF(W159&lt;&gt;0,IF(Y159=1,IF(AND(I159&gt;Parameters!$B$5,I159&lt;=Parameters!$C$5),W159,""),""),"")</f>
        <v/>
      </c>
      <c r="AE159" s="16" t="str">
        <f>IF(W159&lt;&gt;0,IF(Y159=1,IF(I159&gt;Parameters!$B$6,W159,""),""),"")</f>
        <v/>
      </c>
    </row>
    <row r="160" spans="1:31" x14ac:dyDescent="0.2">
      <c r="A160" t="s">
        <v>225</v>
      </c>
      <c r="B160" t="s">
        <v>226</v>
      </c>
      <c r="C160" t="s">
        <v>227</v>
      </c>
      <c r="D160">
        <v>3</v>
      </c>
      <c r="E160" t="s">
        <v>228</v>
      </c>
      <c r="F160" t="s">
        <v>229</v>
      </c>
      <c r="G160">
        <v>6</v>
      </c>
      <c r="H160" t="s">
        <v>46</v>
      </c>
      <c r="I160">
        <f t="shared" si="6"/>
        <v>6</v>
      </c>
      <c r="J160" t="s">
        <v>39</v>
      </c>
      <c r="L160">
        <v>50</v>
      </c>
      <c r="M160" t="s">
        <v>230</v>
      </c>
      <c r="N160" t="s">
        <v>40</v>
      </c>
      <c r="P160" t="s">
        <v>42</v>
      </c>
      <c r="Q160" t="s">
        <v>42</v>
      </c>
      <c r="R160" t="s">
        <v>42</v>
      </c>
      <c r="S160" s="3">
        <v>42239</v>
      </c>
      <c r="T160" s="3"/>
      <c r="U160" s="11" t="str">
        <f>IFERROR(VLOOKUP(A160,'Anc data'!$A$2:$H$117, 8,FALSE),"")</f>
        <v/>
      </c>
      <c r="W160" s="15" t="str">
        <f t="shared" si="7"/>
        <v/>
      </c>
      <c r="X160" s="9">
        <f t="shared" si="8"/>
        <v>1</v>
      </c>
      <c r="Y160" s="9">
        <f>MAX(X160,Parameters!$B$8)</f>
        <v>1</v>
      </c>
      <c r="AA160" s="16" t="str">
        <f>IF(W160&lt;&gt;0,IF(Y160=1,IF(I160&lt;=Parameters!$C$2,W160,""),""),"")</f>
        <v/>
      </c>
      <c r="AB160" s="16" t="str">
        <f>IF(W160&lt;&gt;0,IF(Y160=1,IF(AND(I160&gt;Parameters!$B$3,I160&lt;=Parameters!$C$3),W160,""),""),"")</f>
        <v/>
      </c>
      <c r="AC160" s="16" t="str">
        <f>IF(W160&lt;&gt;0,IF(Y160=1,IF(AND(I160&gt;Parameters!$B$4,I160&lt;=Parameters!$C$4),W160,""),""),"")</f>
        <v/>
      </c>
      <c r="AD160" s="16" t="str">
        <f>IF(W160&lt;&gt;0,IF(Y160=1,IF(AND(I160&gt;Parameters!$B$5,I160&lt;=Parameters!$C$5),W160,""),""),"")</f>
        <v/>
      </c>
      <c r="AE160" s="16" t="str">
        <f>IF(W160&lt;&gt;0,IF(Y160=1,IF(I160&gt;Parameters!$B$6,W160,""),""),"")</f>
        <v/>
      </c>
    </row>
    <row r="161" spans="1:31" x14ac:dyDescent="0.2">
      <c r="A161" t="s">
        <v>225</v>
      </c>
      <c r="B161" t="s">
        <v>226</v>
      </c>
      <c r="C161" t="s">
        <v>227</v>
      </c>
      <c r="D161">
        <v>4</v>
      </c>
      <c r="E161" t="s">
        <v>228</v>
      </c>
      <c r="F161" t="s">
        <v>229</v>
      </c>
      <c r="G161">
        <v>8</v>
      </c>
      <c r="H161" t="s">
        <v>46</v>
      </c>
      <c r="I161">
        <f t="shared" si="6"/>
        <v>8</v>
      </c>
      <c r="J161" t="s">
        <v>39</v>
      </c>
      <c r="L161">
        <v>60</v>
      </c>
      <c r="M161" t="s">
        <v>230</v>
      </c>
      <c r="N161" t="s">
        <v>40</v>
      </c>
      <c r="P161" t="s">
        <v>42</v>
      </c>
      <c r="Q161" t="s">
        <v>42</v>
      </c>
      <c r="R161" t="s">
        <v>42</v>
      </c>
      <c r="S161" s="3">
        <v>42239</v>
      </c>
      <c r="T161" s="3"/>
      <c r="U161" s="11" t="str">
        <f>IFERROR(VLOOKUP(A161,'Anc data'!$A$2:$H$117, 8,FALSE),"")</f>
        <v/>
      </c>
      <c r="W161" s="15" t="str">
        <f t="shared" si="7"/>
        <v/>
      </c>
      <c r="X161" s="9">
        <f t="shared" si="8"/>
        <v>1</v>
      </c>
      <c r="Y161" s="9">
        <f>MAX(X161,Parameters!$B$8)</f>
        <v>1</v>
      </c>
      <c r="AA161" s="16" t="str">
        <f>IF(W161&lt;&gt;0,IF(Y161=1,IF(I161&lt;=Parameters!$C$2,W161,""),""),"")</f>
        <v/>
      </c>
      <c r="AB161" s="16" t="str">
        <f>IF(W161&lt;&gt;0,IF(Y161=1,IF(AND(I161&gt;Parameters!$B$3,I161&lt;=Parameters!$C$3),W161,""),""),"")</f>
        <v/>
      </c>
      <c r="AC161" s="16" t="str">
        <f>IF(W161&lt;&gt;0,IF(Y161=1,IF(AND(I161&gt;Parameters!$B$4,I161&lt;=Parameters!$C$4),W161,""),""),"")</f>
        <v/>
      </c>
      <c r="AD161" s="16" t="str">
        <f>IF(W161&lt;&gt;0,IF(Y161=1,IF(AND(I161&gt;Parameters!$B$5,I161&lt;=Parameters!$C$5),W161,""),""),"")</f>
        <v/>
      </c>
      <c r="AE161" s="16" t="str">
        <f>IF(W161&lt;&gt;0,IF(Y161=1,IF(I161&gt;Parameters!$B$6,W161,""),""),"")</f>
        <v/>
      </c>
    </row>
    <row r="162" spans="1:31" x14ac:dyDescent="0.2">
      <c r="A162" t="s">
        <v>225</v>
      </c>
      <c r="B162" t="s">
        <v>226</v>
      </c>
      <c r="C162" t="s">
        <v>227</v>
      </c>
      <c r="D162">
        <v>5</v>
      </c>
      <c r="E162" t="s">
        <v>228</v>
      </c>
      <c r="F162" t="s">
        <v>148</v>
      </c>
      <c r="G162">
        <v>10</v>
      </c>
      <c r="H162" t="s">
        <v>46</v>
      </c>
      <c r="I162">
        <f t="shared" si="6"/>
        <v>10</v>
      </c>
      <c r="J162" t="s">
        <v>39</v>
      </c>
      <c r="L162">
        <v>70</v>
      </c>
      <c r="M162" t="s">
        <v>230</v>
      </c>
      <c r="N162" t="s">
        <v>40</v>
      </c>
      <c r="P162" t="s">
        <v>42</v>
      </c>
      <c r="Q162" t="s">
        <v>42</v>
      </c>
      <c r="R162" t="s">
        <v>42</v>
      </c>
      <c r="S162" s="3">
        <v>42239</v>
      </c>
      <c r="T162" s="3"/>
      <c r="U162" s="11" t="str">
        <f>IFERROR(VLOOKUP(A162,'Anc data'!$A$2:$H$117, 8,FALSE),"")</f>
        <v/>
      </c>
      <c r="W162" s="15" t="str">
        <f t="shared" si="7"/>
        <v/>
      </c>
      <c r="X162" s="9">
        <f t="shared" si="8"/>
        <v>1</v>
      </c>
      <c r="Y162" s="9">
        <f>MAX(X162,Parameters!$B$8)</f>
        <v>1</v>
      </c>
      <c r="AA162" s="16" t="str">
        <f>IF(W162&lt;&gt;0,IF(Y162=1,IF(I162&lt;=Parameters!$C$2,W162,""),""),"")</f>
        <v/>
      </c>
      <c r="AB162" s="16" t="str">
        <f>IF(W162&lt;&gt;0,IF(Y162=1,IF(AND(I162&gt;Parameters!$B$3,I162&lt;=Parameters!$C$3),W162,""),""),"")</f>
        <v/>
      </c>
      <c r="AC162" s="16" t="str">
        <f>IF(W162&lt;&gt;0,IF(Y162=1,IF(AND(I162&gt;Parameters!$B$4,I162&lt;=Parameters!$C$4),W162,""),""),"")</f>
        <v/>
      </c>
      <c r="AD162" s="16" t="str">
        <f>IF(W162&lt;&gt;0,IF(Y162=1,IF(AND(I162&gt;Parameters!$B$5,I162&lt;=Parameters!$C$5),W162,""),""),"")</f>
        <v/>
      </c>
      <c r="AE162" s="16" t="str">
        <f>IF(W162&lt;&gt;0,IF(Y162=1,IF(I162&gt;Parameters!$B$6,W162,""),""),"")</f>
        <v/>
      </c>
    </row>
    <row r="163" spans="1:31" x14ac:dyDescent="0.2">
      <c r="A163" t="s">
        <v>225</v>
      </c>
      <c r="B163" t="s">
        <v>226</v>
      </c>
      <c r="C163" t="s">
        <v>227</v>
      </c>
      <c r="D163">
        <v>6</v>
      </c>
      <c r="E163" t="s">
        <v>228</v>
      </c>
      <c r="F163" t="s">
        <v>148</v>
      </c>
      <c r="G163">
        <v>15</v>
      </c>
      <c r="H163" t="s">
        <v>46</v>
      </c>
      <c r="I163">
        <f t="shared" si="6"/>
        <v>15</v>
      </c>
      <c r="J163" t="s">
        <v>39</v>
      </c>
      <c r="L163">
        <v>90</v>
      </c>
      <c r="M163" t="s">
        <v>230</v>
      </c>
      <c r="N163" t="s">
        <v>40</v>
      </c>
      <c r="P163" t="s">
        <v>42</v>
      </c>
      <c r="Q163" t="s">
        <v>42</v>
      </c>
      <c r="R163" t="s">
        <v>42</v>
      </c>
      <c r="S163" s="3">
        <v>42239</v>
      </c>
      <c r="T163" s="3"/>
      <c r="U163" s="11" t="str">
        <f>IFERROR(VLOOKUP(A163,'Anc data'!$A$2:$H$117, 8,FALSE),"")</f>
        <v/>
      </c>
      <c r="W163" s="15" t="str">
        <f t="shared" si="7"/>
        <v/>
      </c>
      <c r="X163" s="9">
        <f t="shared" si="8"/>
        <v>1</v>
      </c>
      <c r="Y163" s="9">
        <f>MAX(X163,Parameters!$B$8)</f>
        <v>1</v>
      </c>
      <c r="AA163" s="16" t="str">
        <f>IF(W163&lt;&gt;0,IF(Y163=1,IF(I163&lt;=Parameters!$C$2,W163,""),""),"")</f>
        <v/>
      </c>
      <c r="AB163" s="16" t="str">
        <f>IF(W163&lt;&gt;0,IF(Y163=1,IF(AND(I163&gt;Parameters!$B$3,I163&lt;=Parameters!$C$3),W163,""),""),"")</f>
        <v/>
      </c>
      <c r="AC163" s="16" t="str">
        <f>IF(W163&lt;&gt;0,IF(Y163=1,IF(AND(I163&gt;Parameters!$B$4,I163&lt;=Parameters!$C$4),W163,""),""),"")</f>
        <v/>
      </c>
      <c r="AD163" s="16" t="str">
        <f>IF(W163&lt;&gt;0,IF(Y163=1,IF(AND(I163&gt;Parameters!$B$5,I163&lt;=Parameters!$C$5),W163,""),""),"")</f>
        <v/>
      </c>
      <c r="AE163" s="16" t="str">
        <f>IF(W163&lt;&gt;0,IF(Y163=1,IF(I163&gt;Parameters!$B$6,W163,""),""),"")</f>
        <v/>
      </c>
    </row>
    <row r="164" spans="1:31" x14ac:dyDescent="0.2">
      <c r="A164" t="s">
        <v>225</v>
      </c>
      <c r="B164" t="s">
        <v>226</v>
      </c>
      <c r="C164" t="s">
        <v>227</v>
      </c>
      <c r="D164">
        <v>7</v>
      </c>
      <c r="E164" t="s">
        <v>228</v>
      </c>
      <c r="F164" t="s">
        <v>148</v>
      </c>
      <c r="G164">
        <v>25</v>
      </c>
      <c r="H164" t="s">
        <v>46</v>
      </c>
      <c r="I164">
        <f t="shared" si="6"/>
        <v>25</v>
      </c>
      <c r="J164" t="s">
        <v>39</v>
      </c>
      <c r="L164">
        <v>150</v>
      </c>
      <c r="M164" t="s">
        <v>230</v>
      </c>
      <c r="N164" t="s">
        <v>40</v>
      </c>
      <c r="P164" t="s">
        <v>42</v>
      </c>
      <c r="Q164" t="s">
        <v>42</v>
      </c>
      <c r="R164" t="s">
        <v>42</v>
      </c>
      <c r="S164" s="3">
        <v>42239</v>
      </c>
      <c r="T164" s="3"/>
      <c r="U164" s="11" t="str">
        <f>IFERROR(VLOOKUP(A164,'Anc data'!$A$2:$H$117, 8,FALSE),"")</f>
        <v/>
      </c>
      <c r="W164" s="15" t="str">
        <f t="shared" si="7"/>
        <v/>
      </c>
      <c r="X164" s="9">
        <f t="shared" si="8"/>
        <v>1</v>
      </c>
      <c r="Y164" s="9">
        <f>MAX(X164,Parameters!$B$8)</f>
        <v>1</v>
      </c>
      <c r="AA164" s="16" t="str">
        <f>IF(W164&lt;&gt;0,IF(Y164=1,IF(I164&lt;=Parameters!$C$2,W164,""),""),"")</f>
        <v/>
      </c>
      <c r="AB164" s="16" t="str">
        <f>IF(W164&lt;&gt;0,IF(Y164=1,IF(AND(I164&gt;Parameters!$B$3,I164&lt;=Parameters!$C$3),W164,""),""),"")</f>
        <v/>
      </c>
      <c r="AC164" s="16" t="str">
        <f>IF(W164&lt;&gt;0,IF(Y164=1,IF(AND(I164&gt;Parameters!$B$4,I164&lt;=Parameters!$C$4),W164,""),""),"")</f>
        <v/>
      </c>
      <c r="AD164" s="16" t="str">
        <f>IF(W164&lt;&gt;0,IF(Y164=1,IF(AND(I164&gt;Parameters!$B$5,I164&lt;=Parameters!$C$5),W164,""),""),"")</f>
        <v/>
      </c>
      <c r="AE164" s="16" t="str">
        <f>IF(W164&lt;&gt;0,IF(Y164=1,IF(I164&gt;Parameters!$B$6,W164,""),""),"")</f>
        <v/>
      </c>
    </row>
    <row r="165" spans="1:31" x14ac:dyDescent="0.2">
      <c r="A165" t="s">
        <v>225</v>
      </c>
      <c r="B165" t="s">
        <v>226</v>
      </c>
      <c r="C165" t="s">
        <v>231</v>
      </c>
      <c r="D165">
        <v>1</v>
      </c>
      <c r="E165" t="s">
        <v>232</v>
      </c>
      <c r="F165" t="s">
        <v>51</v>
      </c>
      <c r="G165">
        <v>6</v>
      </c>
      <c r="H165" t="s">
        <v>46</v>
      </c>
      <c r="I165">
        <f t="shared" si="6"/>
        <v>6</v>
      </c>
      <c r="J165" t="s">
        <v>39</v>
      </c>
      <c r="L165">
        <v>50</v>
      </c>
      <c r="M165" t="s">
        <v>230</v>
      </c>
      <c r="N165" t="s">
        <v>40</v>
      </c>
      <c r="P165" t="s">
        <v>42</v>
      </c>
      <c r="Q165" t="s">
        <v>42</v>
      </c>
      <c r="R165" t="s">
        <v>42</v>
      </c>
      <c r="S165" s="3">
        <v>42239</v>
      </c>
      <c r="T165" s="3"/>
      <c r="U165" s="11" t="str">
        <f>IFERROR(VLOOKUP(A165,'Anc data'!$A$2:$H$117, 8,FALSE),"")</f>
        <v/>
      </c>
      <c r="W165" s="15" t="str">
        <f t="shared" si="7"/>
        <v/>
      </c>
      <c r="X165" s="9">
        <f t="shared" si="8"/>
        <v>1</v>
      </c>
      <c r="Y165" s="9">
        <f>MAX(X165,Parameters!$B$8)</f>
        <v>1</v>
      </c>
      <c r="AA165" s="16" t="str">
        <f>IF(W165&lt;&gt;0,IF(Y165=1,IF(I165&lt;=Parameters!$C$2,W165,""),""),"")</f>
        <v/>
      </c>
      <c r="AB165" s="16" t="str">
        <f>IF(W165&lt;&gt;0,IF(Y165=1,IF(AND(I165&gt;Parameters!$B$3,I165&lt;=Parameters!$C$3),W165,""),""),"")</f>
        <v/>
      </c>
      <c r="AC165" s="16" t="str">
        <f>IF(W165&lt;&gt;0,IF(Y165=1,IF(AND(I165&gt;Parameters!$B$4,I165&lt;=Parameters!$C$4),W165,""),""),"")</f>
        <v/>
      </c>
      <c r="AD165" s="16" t="str">
        <f>IF(W165&lt;&gt;0,IF(Y165=1,IF(AND(I165&gt;Parameters!$B$5,I165&lt;=Parameters!$C$5),W165,""),""),"")</f>
        <v/>
      </c>
      <c r="AE165" s="16" t="str">
        <f>IF(W165&lt;&gt;0,IF(Y165=1,IF(I165&gt;Parameters!$B$6,W165,""),""),"")</f>
        <v/>
      </c>
    </row>
    <row r="166" spans="1:31" x14ac:dyDescent="0.2">
      <c r="A166" t="s">
        <v>225</v>
      </c>
      <c r="B166" t="s">
        <v>226</v>
      </c>
      <c r="C166" t="s">
        <v>231</v>
      </c>
      <c r="D166">
        <v>2</v>
      </c>
      <c r="E166" t="s">
        <v>232</v>
      </c>
      <c r="F166" t="s">
        <v>51</v>
      </c>
      <c r="G166">
        <v>8</v>
      </c>
      <c r="H166" t="s">
        <v>46</v>
      </c>
      <c r="I166">
        <f t="shared" si="6"/>
        <v>8</v>
      </c>
      <c r="J166" t="s">
        <v>39</v>
      </c>
      <c r="L166">
        <v>60</v>
      </c>
      <c r="M166" t="s">
        <v>230</v>
      </c>
      <c r="N166" t="s">
        <v>40</v>
      </c>
      <c r="P166" t="s">
        <v>42</v>
      </c>
      <c r="Q166" t="s">
        <v>42</v>
      </c>
      <c r="R166" t="s">
        <v>42</v>
      </c>
      <c r="S166" s="3">
        <v>42239</v>
      </c>
      <c r="T166" s="3"/>
      <c r="U166" s="11" t="str">
        <f>IFERROR(VLOOKUP(A166,'Anc data'!$A$2:$H$117, 8,FALSE),"")</f>
        <v/>
      </c>
      <c r="W166" s="15" t="str">
        <f t="shared" si="7"/>
        <v/>
      </c>
      <c r="X166" s="9">
        <f t="shared" si="8"/>
        <v>1</v>
      </c>
      <c r="Y166" s="9">
        <f>MAX(X166,Parameters!$B$8)</f>
        <v>1</v>
      </c>
      <c r="AA166" s="16" t="str">
        <f>IF(W166&lt;&gt;0,IF(Y166=1,IF(I166&lt;=Parameters!$C$2,W166,""),""),"")</f>
        <v/>
      </c>
      <c r="AB166" s="16" t="str">
        <f>IF(W166&lt;&gt;0,IF(Y166=1,IF(AND(I166&gt;Parameters!$B$3,I166&lt;=Parameters!$C$3),W166,""),""),"")</f>
        <v/>
      </c>
      <c r="AC166" s="16" t="str">
        <f>IF(W166&lt;&gt;0,IF(Y166=1,IF(AND(I166&gt;Parameters!$B$4,I166&lt;=Parameters!$C$4),W166,""),""),"")</f>
        <v/>
      </c>
      <c r="AD166" s="16" t="str">
        <f>IF(W166&lt;&gt;0,IF(Y166=1,IF(AND(I166&gt;Parameters!$B$5,I166&lt;=Parameters!$C$5),W166,""),""),"")</f>
        <v/>
      </c>
      <c r="AE166" s="16" t="str">
        <f>IF(W166&lt;&gt;0,IF(Y166=1,IF(I166&gt;Parameters!$B$6,W166,""),""),"")</f>
        <v/>
      </c>
    </row>
    <row r="167" spans="1:31" x14ac:dyDescent="0.2">
      <c r="A167" t="s">
        <v>225</v>
      </c>
      <c r="B167" t="s">
        <v>226</v>
      </c>
      <c r="C167" t="s">
        <v>231</v>
      </c>
      <c r="D167">
        <v>3</v>
      </c>
      <c r="E167" t="s">
        <v>232</v>
      </c>
      <c r="F167" t="s">
        <v>148</v>
      </c>
      <c r="G167">
        <v>10</v>
      </c>
      <c r="H167" t="s">
        <v>46</v>
      </c>
      <c r="I167">
        <f t="shared" si="6"/>
        <v>10</v>
      </c>
      <c r="J167" t="s">
        <v>39</v>
      </c>
      <c r="L167">
        <v>70</v>
      </c>
      <c r="M167" t="s">
        <v>230</v>
      </c>
      <c r="N167" t="s">
        <v>40</v>
      </c>
      <c r="P167" t="s">
        <v>42</v>
      </c>
      <c r="Q167" t="s">
        <v>42</v>
      </c>
      <c r="R167" t="s">
        <v>42</v>
      </c>
      <c r="S167" s="3">
        <v>42239</v>
      </c>
      <c r="T167" s="3"/>
      <c r="U167" s="11" t="str">
        <f>IFERROR(VLOOKUP(A167,'Anc data'!$A$2:$H$117, 8,FALSE),"")</f>
        <v/>
      </c>
      <c r="W167" s="15" t="str">
        <f t="shared" si="7"/>
        <v/>
      </c>
      <c r="X167" s="9">
        <f t="shared" si="8"/>
        <v>1</v>
      </c>
      <c r="Y167" s="9">
        <f>MAX(X167,Parameters!$B$8)</f>
        <v>1</v>
      </c>
      <c r="AA167" s="16" t="str">
        <f>IF(W167&lt;&gt;0,IF(Y167=1,IF(I167&lt;=Parameters!$C$2,W167,""),""),"")</f>
        <v/>
      </c>
      <c r="AB167" s="16" t="str">
        <f>IF(W167&lt;&gt;0,IF(Y167=1,IF(AND(I167&gt;Parameters!$B$3,I167&lt;=Parameters!$C$3),W167,""),""),"")</f>
        <v/>
      </c>
      <c r="AC167" s="16" t="str">
        <f>IF(W167&lt;&gt;0,IF(Y167=1,IF(AND(I167&gt;Parameters!$B$4,I167&lt;=Parameters!$C$4),W167,""),""),"")</f>
        <v/>
      </c>
      <c r="AD167" s="16" t="str">
        <f>IF(W167&lt;&gt;0,IF(Y167=1,IF(AND(I167&gt;Parameters!$B$5,I167&lt;=Parameters!$C$5),W167,""),""),"")</f>
        <v/>
      </c>
      <c r="AE167" s="16" t="str">
        <f>IF(W167&lt;&gt;0,IF(Y167=1,IF(I167&gt;Parameters!$B$6,W167,""),""),"")</f>
        <v/>
      </c>
    </row>
    <row r="168" spans="1:31" x14ac:dyDescent="0.2">
      <c r="A168" t="s">
        <v>225</v>
      </c>
      <c r="B168" t="s">
        <v>226</v>
      </c>
      <c r="C168" t="s">
        <v>231</v>
      </c>
      <c r="D168">
        <v>4</v>
      </c>
      <c r="E168" t="s">
        <v>232</v>
      </c>
      <c r="F168" t="s">
        <v>148</v>
      </c>
      <c r="G168">
        <v>15</v>
      </c>
      <c r="H168" t="s">
        <v>46</v>
      </c>
      <c r="I168">
        <f t="shared" si="6"/>
        <v>15</v>
      </c>
      <c r="J168" t="s">
        <v>39</v>
      </c>
      <c r="L168">
        <v>90</v>
      </c>
      <c r="M168" t="s">
        <v>230</v>
      </c>
      <c r="N168" t="s">
        <v>40</v>
      </c>
      <c r="P168" t="s">
        <v>42</v>
      </c>
      <c r="Q168" t="s">
        <v>42</v>
      </c>
      <c r="R168" t="s">
        <v>42</v>
      </c>
      <c r="S168" s="3">
        <v>42239</v>
      </c>
      <c r="T168" s="3"/>
      <c r="U168" s="11" t="str">
        <f>IFERROR(VLOOKUP(A168,'Anc data'!$A$2:$H$117, 8,FALSE),"")</f>
        <v/>
      </c>
      <c r="W168" s="15" t="str">
        <f t="shared" si="7"/>
        <v/>
      </c>
      <c r="X168" s="9">
        <f t="shared" si="8"/>
        <v>1</v>
      </c>
      <c r="Y168" s="9">
        <f>MAX(X168,Parameters!$B$8)</f>
        <v>1</v>
      </c>
      <c r="AA168" s="16" t="str">
        <f>IF(W168&lt;&gt;0,IF(Y168=1,IF(I168&lt;=Parameters!$C$2,W168,""),""),"")</f>
        <v/>
      </c>
      <c r="AB168" s="16" t="str">
        <f>IF(W168&lt;&gt;0,IF(Y168=1,IF(AND(I168&gt;Parameters!$B$3,I168&lt;=Parameters!$C$3),W168,""),""),"")</f>
        <v/>
      </c>
      <c r="AC168" s="16" t="str">
        <f>IF(W168&lt;&gt;0,IF(Y168=1,IF(AND(I168&gt;Parameters!$B$4,I168&lt;=Parameters!$C$4),W168,""),""),"")</f>
        <v/>
      </c>
      <c r="AD168" s="16" t="str">
        <f>IF(W168&lt;&gt;0,IF(Y168=1,IF(AND(I168&gt;Parameters!$B$5,I168&lt;=Parameters!$C$5),W168,""),""),"")</f>
        <v/>
      </c>
      <c r="AE168" s="16" t="str">
        <f>IF(W168&lt;&gt;0,IF(Y168=1,IF(I168&gt;Parameters!$B$6,W168,""),""),"")</f>
        <v/>
      </c>
    </row>
    <row r="169" spans="1:31" x14ac:dyDescent="0.2">
      <c r="A169" t="s">
        <v>225</v>
      </c>
      <c r="B169" t="s">
        <v>226</v>
      </c>
      <c r="C169" t="s">
        <v>231</v>
      </c>
      <c r="D169">
        <v>5</v>
      </c>
      <c r="E169" t="s">
        <v>232</v>
      </c>
      <c r="F169" t="s">
        <v>148</v>
      </c>
      <c r="G169">
        <v>25</v>
      </c>
      <c r="H169" t="s">
        <v>46</v>
      </c>
      <c r="I169">
        <f t="shared" si="6"/>
        <v>25</v>
      </c>
      <c r="J169" t="s">
        <v>39</v>
      </c>
      <c r="L169">
        <v>150</v>
      </c>
      <c r="M169" t="s">
        <v>230</v>
      </c>
      <c r="N169" t="s">
        <v>40</v>
      </c>
      <c r="P169" t="s">
        <v>42</v>
      </c>
      <c r="Q169" t="s">
        <v>42</v>
      </c>
      <c r="R169" t="s">
        <v>42</v>
      </c>
      <c r="S169" s="3">
        <v>42239</v>
      </c>
      <c r="T169" s="3"/>
      <c r="U169" s="11" t="str">
        <f>IFERROR(VLOOKUP(A169,'Anc data'!$A$2:$H$117, 8,FALSE),"")</f>
        <v/>
      </c>
      <c r="W169" s="15" t="str">
        <f t="shared" si="7"/>
        <v/>
      </c>
      <c r="X169" s="9">
        <f t="shared" si="8"/>
        <v>1</v>
      </c>
      <c r="Y169" s="9">
        <f>MAX(X169,Parameters!$B$8)</f>
        <v>1</v>
      </c>
      <c r="AA169" s="16" t="str">
        <f>IF(W169&lt;&gt;0,IF(Y169=1,IF(I169&lt;=Parameters!$C$2,W169,""),""),"")</f>
        <v/>
      </c>
      <c r="AB169" s="16" t="str">
        <f>IF(W169&lt;&gt;0,IF(Y169=1,IF(AND(I169&gt;Parameters!$B$3,I169&lt;=Parameters!$C$3),W169,""),""),"")</f>
        <v/>
      </c>
      <c r="AC169" s="16" t="str">
        <f>IF(W169&lt;&gt;0,IF(Y169=1,IF(AND(I169&gt;Parameters!$B$4,I169&lt;=Parameters!$C$4),W169,""),""),"")</f>
        <v/>
      </c>
      <c r="AD169" s="16" t="str">
        <f>IF(W169&lt;&gt;0,IF(Y169=1,IF(AND(I169&gt;Parameters!$B$5,I169&lt;=Parameters!$C$5),W169,""),""),"")</f>
        <v/>
      </c>
      <c r="AE169" s="16" t="str">
        <f>IF(W169&lt;&gt;0,IF(Y169=1,IF(I169&gt;Parameters!$B$6,W169,""),""),"")</f>
        <v/>
      </c>
    </row>
    <row r="170" spans="1:31" x14ac:dyDescent="0.2">
      <c r="A170" t="s">
        <v>225</v>
      </c>
      <c r="B170" t="s">
        <v>226</v>
      </c>
      <c r="C170" t="s">
        <v>233</v>
      </c>
      <c r="D170">
        <v>1</v>
      </c>
      <c r="E170" t="s">
        <v>234</v>
      </c>
      <c r="F170" t="s">
        <v>229</v>
      </c>
      <c r="G170">
        <v>2</v>
      </c>
      <c r="H170" t="s">
        <v>46</v>
      </c>
      <c r="I170">
        <f t="shared" si="6"/>
        <v>2</v>
      </c>
      <c r="J170" t="s">
        <v>39</v>
      </c>
      <c r="L170">
        <v>29.95</v>
      </c>
      <c r="M170" t="s">
        <v>230</v>
      </c>
      <c r="N170" t="s">
        <v>40</v>
      </c>
      <c r="P170" t="s">
        <v>42</v>
      </c>
      <c r="Q170" t="s">
        <v>42</v>
      </c>
      <c r="R170" t="s">
        <v>42</v>
      </c>
      <c r="S170" s="3">
        <v>42239</v>
      </c>
      <c r="T170" s="3"/>
      <c r="U170" s="11" t="str">
        <f>IFERROR(VLOOKUP(A170,'Anc data'!$A$2:$H$117, 8,FALSE),"")</f>
        <v/>
      </c>
      <c r="W170" s="15" t="str">
        <f t="shared" si="7"/>
        <v/>
      </c>
      <c r="X170" s="9">
        <f t="shared" si="8"/>
        <v>1</v>
      </c>
      <c r="Y170" s="9">
        <f>MAX(X170,Parameters!$B$8)</f>
        <v>1</v>
      </c>
      <c r="AA170" s="16" t="str">
        <f>IF(W170&lt;&gt;0,IF(Y170=1,IF(I170&lt;=Parameters!$C$2,W170,""),""),"")</f>
        <v/>
      </c>
      <c r="AB170" s="16" t="str">
        <f>IF(W170&lt;&gt;0,IF(Y170=1,IF(AND(I170&gt;Parameters!$B$3,I170&lt;=Parameters!$C$3),W170,""),""),"")</f>
        <v/>
      </c>
      <c r="AC170" s="16" t="str">
        <f>IF(W170&lt;&gt;0,IF(Y170=1,IF(AND(I170&gt;Parameters!$B$4,I170&lt;=Parameters!$C$4),W170,""),""),"")</f>
        <v/>
      </c>
      <c r="AD170" s="16" t="str">
        <f>IF(W170&lt;&gt;0,IF(Y170=1,IF(AND(I170&gt;Parameters!$B$5,I170&lt;=Parameters!$C$5),W170,""),""),"")</f>
        <v/>
      </c>
      <c r="AE170" s="16" t="str">
        <f>IF(W170&lt;&gt;0,IF(Y170=1,IF(I170&gt;Parameters!$B$6,W170,""),""),"")</f>
        <v/>
      </c>
    </row>
    <row r="171" spans="1:31" x14ac:dyDescent="0.2">
      <c r="A171" t="s">
        <v>225</v>
      </c>
      <c r="B171" t="s">
        <v>226</v>
      </c>
      <c r="C171" t="s">
        <v>233</v>
      </c>
      <c r="D171">
        <v>2</v>
      </c>
      <c r="E171" t="s">
        <v>234</v>
      </c>
      <c r="F171" t="s">
        <v>229</v>
      </c>
      <c r="G171">
        <v>4</v>
      </c>
      <c r="H171" t="s">
        <v>46</v>
      </c>
      <c r="I171">
        <f t="shared" si="6"/>
        <v>4</v>
      </c>
      <c r="J171" t="s">
        <v>39</v>
      </c>
      <c r="L171">
        <v>39.950000000000003</v>
      </c>
      <c r="M171" t="s">
        <v>230</v>
      </c>
      <c r="N171" t="s">
        <v>40</v>
      </c>
      <c r="P171" t="s">
        <v>42</v>
      </c>
      <c r="Q171" t="s">
        <v>42</v>
      </c>
      <c r="R171" t="s">
        <v>42</v>
      </c>
      <c r="S171" s="3">
        <v>42239</v>
      </c>
      <c r="T171" s="3"/>
      <c r="U171" s="11" t="str">
        <f>IFERROR(VLOOKUP(A171,'Anc data'!$A$2:$H$117, 8,FALSE),"")</f>
        <v/>
      </c>
      <c r="W171" s="15" t="str">
        <f t="shared" si="7"/>
        <v/>
      </c>
      <c r="X171" s="9">
        <f t="shared" si="8"/>
        <v>1</v>
      </c>
      <c r="Y171" s="9">
        <f>MAX(X171,Parameters!$B$8)</f>
        <v>1</v>
      </c>
      <c r="AA171" s="16" t="str">
        <f>IF(W171&lt;&gt;0,IF(Y171=1,IF(I171&lt;=Parameters!$C$2,W171,""),""),"")</f>
        <v/>
      </c>
      <c r="AB171" s="16" t="str">
        <f>IF(W171&lt;&gt;0,IF(Y171=1,IF(AND(I171&gt;Parameters!$B$3,I171&lt;=Parameters!$C$3),W171,""),""),"")</f>
        <v/>
      </c>
      <c r="AC171" s="16" t="str">
        <f>IF(W171&lt;&gt;0,IF(Y171=1,IF(AND(I171&gt;Parameters!$B$4,I171&lt;=Parameters!$C$4),W171,""),""),"")</f>
        <v/>
      </c>
      <c r="AD171" s="16" t="str">
        <f>IF(W171&lt;&gt;0,IF(Y171=1,IF(AND(I171&gt;Parameters!$B$5,I171&lt;=Parameters!$C$5),W171,""),""),"")</f>
        <v/>
      </c>
      <c r="AE171" s="16" t="str">
        <f>IF(W171&lt;&gt;0,IF(Y171=1,IF(I171&gt;Parameters!$B$6,W171,""),""),"")</f>
        <v/>
      </c>
    </row>
    <row r="172" spans="1:31" x14ac:dyDescent="0.2">
      <c r="A172" t="s">
        <v>225</v>
      </c>
      <c r="B172" t="s">
        <v>226</v>
      </c>
      <c r="C172" t="s">
        <v>233</v>
      </c>
      <c r="D172">
        <v>3</v>
      </c>
      <c r="E172" t="s">
        <v>234</v>
      </c>
      <c r="F172" t="s">
        <v>229</v>
      </c>
      <c r="G172">
        <v>6</v>
      </c>
      <c r="H172" t="s">
        <v>46</v>
      </c>
      <c r="I172">
        <f t="shared" si="6"/>
        <v>6</v>
      </c>
      <c r="J172" t="s">
        <v>39</v>
      </c>
      <c r="L172">
        <v>49.95</v>
      </c>
      <c r="M172" t="s">
        <v>230</v>
      </c>
      <c r="N172" t="s">
        <v>40</v>
      </c>
      <c r="P172" t="s">
        <v>42</v>
      </c>
      <c r="Q172" t="s">
        <v>42</v>
      </c>
      <c r="R172" t="s">
        <v>42</v>
      </c>
      <c r="S172" s="3">
        <v>42239</v>
      </c>
      <c r="T172" s="3"/>
      <c r="U172" s="11" t="str">
        <f>IFERROR(VLOOKUP(A172,'Anc data'!$A$2:$H$117, 8,FALSE),"")</f>
        <v/>
      </c>
      <c r="W172" s="15" t="str">
        <f t="shared" si="7"/>
        <v/>
      </c>
      <c r="X172" s="9">
        <f t="shared" si="8"/>
        <v>1</v>
      </c>
      <c r="Y172" s="9">
        <f>MAX(X172,Parameters!$B$8)</f>
        <v>1</v>
      </c>
      <c r="AA172" s="16" t="str">
        <f>IF(W172&lt;&gt;0,IF(Y172=1,IF(I172&lt;=Parameters!$C$2,W172,""),""),"")</f>
        <v/>
      </c>
      <c r="AB172" s="16" t="str">
        <f>IF(W172&lt;&gt;0,IF(Y172=1,IF(AND(I172&gt;Parameters!$B$3,I172&lt;=Parameters!$C$3),W172,""),""),"")</f>
        <v/>
      </c>
      <c r="AC172" s="16" t="str">
        <f>IF(W172&lt;&gt;0,IF(Y172=1,IF(AND(I172&gt;Parameters!$B$4,I172&lt;=Parameters!$C$4),W172,""),""),"")</f>
        <v/>
      </c>
      <c r="AD172" s="16" t="str">
        <f>IF(W172&lt;&gt;0,IF(Y172=1,IF(AND(I172&gt;Parameters!$B$5,I172&lt;=Parameters!$C$5),W172,""),""),"")</f>
        <v/>
      </c>
      <c r="AE172" s="16" t="str">
        <f>IF(W172&lt;&gt;0,IF(Y172=1,IF(I172&gt;Parameters!$B$6,W172,""),""),"")</f>
        <v/>
      </c>
    </row>
    <row r="173" spans="1:31" x14ac:dyDescent="0.2">
      <c r="A173" t="s">
        <v>225</v>
      </c>
      <c r="B173" t="s">
        <v>226</v>
      </c>
      <c r="C173" t="s">
        <v>233</v>
      </c>
      <c r="D173">
        <v>4</v>
      </c>
      <c r="E173" t="s">
        <v>234</v>
      </c>
      <c r="F173" t="s">
        <v>229</v>
      </c>
      <c r="G173">
        <v>8</v>
      </c>
      <c r="H173" t="s">
        <v>46</v>
      </c>
      <c r="I173">
        <f t="shared" si="6"/>
        <v>8</v>
      </c>
      <c r="J173" t="s">
        <v>39</v>
      </c>
      <c r="L173">
        <v>59.95</v>
      </c>
      <c r="M173" t="s">
        <v>230</v>
      </c>
      <c r="N173" t="s">
        <v>40</v>
      </c>
      <c r="P173" t="s">
        <v>42</v>
      </c>
      <c r="Q173" t="s">
        <v>42</v>
      </c>
      <c r="R173" t="s">
        <v>42</v>
      </c>
      <c r="S173" s="3">
        <v>42239</v>
      </c>
      <c r="T173" s="3"/>
      <c r="U173" s="11" t="str">
        <f>IFERROR(VLOOKUP(A173,'Anc data'!$A$2:$H$117, 8,FALSE),"")</f>
        <v/>
      </c>
      <c r="W173" s="15" t="str">
        <f t="shared" si="7"/>
        <v/>
      </c>
      <c r="X173" s="9">
        <f t="shared" si="8"/>
        <v>1</v>
      </c>
      <c r="Y173" s="9">
        <f>MAX(X173,Parameters!$B$8)</f>
        <v>1</v>
      </c>
      <c r="AA173" s="16" t="str">
        <f>IF(W173&lt;&gt;0,IF(Y173=1,IF(I173&lt;=Parameters!$C$2,W173,""),""),"")</f>
        <v/>
      </c>
      <c r="AB173" s="16" t="str">
        <f>IF(W173&lt;&gt;0,IF(Y173=1,IF(AND(I173&gt;Parameters!$B$3,I173&lt;=Parameters!$C$3),W173,""),""),"")</f>
        <v/>
      </c>
      <c r="AC173" s="16" t="str">
        <f>IF(W173&lt;&gt;0,IF(Y173=1,IF(AND(I173&gt;Parameters!$B$4,I173&lt;=Parameters!$C$4),W173,""),""),"")</f>
        <v/>
      </c>
      <c r="AD173" s="16" t="str">
        <f>IF(W173&lt;&gt;0,IF(Y173=1,IF(AND(I173&gt;Parameters!$B$5,I173&lt;=Parameters!$C$5),W173,""),""),"")</f>
        <v/>
      </c>
      <c r="AE173" s="16" t="str">
        <f>IF(W173&lt;&gt;0,IF(Y173=1,IF(I173&gt;Parameters!$B$6,W173,""),""),"")</f>
        <v/>
      </c>
    </row>
    <row r="174" spans="1:31" x14ac:dyDescent="0.2">
      <c r="A174" t="s">
        <v>225</v>
      </c>
      <c r="B174" t="s">
        <v>226</v>
      </c>
      <c r="C174" t="s">
        <v>233</v>
      </c>
      <c r="D174">
        <v>5</v>
      </c>
      <c r="E174" t="s">
        <v>234</v>
      </c>
      <c r="F174" t="s">
        <v>148</v>
      </c>
      <c r="G174">
        <v>10</v>
      </c>
      <c r="H174" t="s">
        <v>46</v>
      </c>
      <c r="I174">
        <f t="shared" si="6"/>
        <v>10</v>
      </c>
      <c r="J174" t="s">
        <v>39</v>
      </c>
      <c r="L174">
        <v>69.95</v>
      </c>
      <c r="M174" t="s">
        <v>230</v>
      </c>
      <c r="N174" t="s">
        <v>40</v>
      </c>
      <c r="P174" t="s">
        <v>42</v>
      </c>
      <c r="Q174" t="s">
        <v>42</v>
      </c>
      <c r="R174" t="s">
        <v>42</v>
      </c>
      <c r="S174" s="3">
        <v>42239</v>
      </c>
      <c r="T174" s="3"/>
      <c r="U174" s="11" t="str">
        <f>IFERROR(VLOOKUP(A174,'Anc data'!$A$2:$H$117, 8,FALSE),"")</f>
        <v/>
      </c>
      <c r="W174" s="15" t="str">
        <f t="shared" si="7"/>
        <v/>
      </c>
      <c r="X174" s="9">
        <f t="shared" si="8"/>
        <v>1</v>
      </c>
      <c r="Y174" s="9">
        <f>MAX(X174,Parameters!$B$8)</f>
        <v>1</v>
      </c>
      <c r="AA174" s="16" t="str">
        <f>IF(W174&lt;&gt;0,IF(Y174=1,IF(I174&lt;=Parameters!$C$2,W174,""),""),"")</f>
        <v/>
      </c>
      <c r="AB174" s="16" t="str">
        <f>IF(W174&lt;&gt;0,IF(Y174=1,IF(AND(I174&gt;Parameters!$B$3,I174&lt;=Parameters!$C$3),W174,""),""),"")</f>
        <v/>
      </c>
      <c r="AC174" s="16" t="str">
        <f>IF(W174&lt;&gt;0,IF(Y174=1,IF(AND(I174&gt;Parameters!$B$4,I174&lt;=Parameters!$C$4),W174,""),""),"")</f>
        <v/>
      </c>
      <c r="AD174" s="16" t="str">
        <f>IF(W174&lt;&gt;0,IF(Y174=1,IF(AND(I174&gt;Parameters!$B$5,I174&lt;=Parameters!$C$5),W174,""),""),"")</f>
        <v/>
      </c>
      <c r="AE174" s="16" t="str">
        <f>IF(W174&lt;&gt;0,IF(Y174=1,IF(I174&gt;Parameters!$B$6,W174,""),""),"")</f>
        <v/>
      </c>
    </row>
    <row r="175" spans="1:31" x14ac:dyDescent="0.2">
      <c r="A175" t="s">
        <v>225</v>
      </c>
      <c r="B175" t="s">
        <v>226</v>
      </c>
      <c r="C175" t="s">
        <v>233</v>
      </c>
      <c r="D175">
        <v>6</v>
      </c>
      <c r="E175" t="s">
        <v>234</v>
      </c>
      <c r="F175" t="s">
        <v>235</v>
      </c>
      <c r="G175">
        <v>15</v>
      </c>
      <c r="H175" t="s">
        <v>46</v>
      </c>
      <c r="I175">
        <f t="shared" si="6"/>
        <v>15</v>
      </c>
      <c r="J175" t="s">
        <v>39</v>
      </c>
      <c r="L175">
        <v>89.95</v>
      </c>
      <c r="M175" t="s">
        <v>230</v>
      </c>
      <c r="N175" t="s">
        <v>40</v>
      </c>
      <c r="P175" t="s">
        <v>42</v>
      </c>
      <c r="Q175" t="s">
        <v>42</v>
      </c>
      <c r="R175" t="s">
        <v>42</v>
      </c>
      <c r="S175" s="3">
        <v>42239</v>
      </c>
      <c r="T175" s="3"/>
      <c r="U175" s="11" t="str">
        <f>IFERROR(VLOOKUP(A175,'Anc data'!$A$2:$H$117, 8,FALSE),"")</f>
        <v/>
      </c>
      <c r="W175" s="15" t="str">
        <f t="shared" si="7"/>
        <v/>
      </c>
      <c r="X175" s="9">
        <f t="shared" si="8"/>
        <v>1</v>
      </c>
      <c r="Y175" s="9">
        <f>MAX(X175,Parameters!$B$8)</f>
        <v>1</v>
      </c>
      <c r="AA175" s="16" t="str">
        <f>IF(W175&lt;&gt;0,IF(Y175=1,IF(I175&lt;=Parameters!$C$2,W175,""),""),"")</f>
        <v/>
      </c>
      <c r="AB175" s="16" t="str">
        <f>IF(W175&lt;&gt;0,IF(Y175=1,IF(AND(I175&gt;Parameters!$B$3,I175&lt;=Parameters!$C$3),W175,""),""),"")</f>
        <v/>
      </c>
      <c r="AC175" s="16" t="str">
        <f>IF(W175&lt;&gt;0,IF(Y175=1,IF(AND(I175&gt;Parameters!$B$4,I175&lt;=Parameters!$C$4),W175,""),""),"")</f>
        <v/>
      </c>
      <c r="AD175" s="16" t="str">
        <f>IF(W175&lt;&gt;0,IF(Y175=1,IF(AND(I175&gt;Parameters!$B$5,I175&lt;=Parameters!$C$5),W175,""),""),"")</f>
        <v/>
      </c>
      <c r="AE175" s="16" t="str">
        <f>IF(W175&lt;&gt;0,IF(Y175=1,IF(I175&gt;Parameters!$B$6,W175,""),""),"")</f>
        <v/>
      </c>
    </row>
    <row r="176" spans="1:31" x14ac:dyDescent="0.2">
      <c r="A176" t="s">
        <v>225</v>
      </c>
      <c r="B176" t="s">
        <v>226</v>
      </c>
      <c r="C176" t="s">
        <v>233</v>
      </c>
      <c r="D176">
        <v>7</v>
      </c>
      <c r="E176" t="s">
        <v>234</v>
      </c>
      <c r="F176" t="s">
        <v>235</v>
      </c>
      <c r="G176">
        <v>25</v>
      </c>
      <c r="H176" t="s">
        <v>46</v>
      </c>
      <c r="I176">
        <f t="shared" si="6"/>
        <v>25</v>
      </c>
      <c r="J176" t="s">
        <v>39</v>
      </c>
      <c r="L176">
        <v>149.94999999999999</v>
      </c>
      <c r="M176" t="s">
        <v>230</v>
      </c>
      <c r="N176" t="s">
        <v>40</v>
      </c>
      <c r="P176" t="s">
        <v>42</v>
      </c>
      <c r="Q176" t="s">
        <v>42</v>
      </c>
      <c r="R176" t="s">
        <v>42</v>
      </c>
      <c r="S176" s="3">
        <v>42239</v>
      </c>
      <c r="T176" s="3"/>
      <c r="U176" s="11" t="str">
        <f>IFERROR(VLOOKUP(A176,'Anc data'!$A$2:$H$117, 8,FALSE),"")</f>
        <v/>
      </c>
      <c r="W176" s="15" t="str">
        <f t="shared" si="7"/>
        <v/>
      </c>
      <c r="X176" s="9">
        <f t="shared" si="8"/>
        <v>1</v>
      </c>
      <c r="Y176" s="9">
        <f>MAX(X176,Parameters!$B$8)</f>
        <v>1</v>
      </c>
      <c r="AA176" s="16" t="str">
        <f>IF(W176&lt;&gt;0,IF(Y176=1,IF(I176&lt;=Parameters!$C$2,W176,""),""),"")</f>
        <v/>
      </c>
      <c r="AB176" s="16" t="str">
        <f>IF(W176&lt;&gt;0,IF(Y176=1,IF(AND(I176&gt;Parameters!$B$3,I176&lt;=Parameters!$C$3),W176,""),""),"")</f>
        <v/>
      </c>
      <c r="AC176" s="16" t="str">
        <f>IF(W176&lt;&gt;0,IF(Y176=1,IF(AND(I176&gt;Parameters!$B$4,I176&lt;=Parameters!$C$4),W176,""),""),"")</f>
        <v/>
      </c>
      <c r="AD176" s="16" t="str">
        <f>IF(W176&lt;&gt;0,IF(Y176=1,IF(AND(I176&gt;Parameters!$B$5,I176&lt;=Parameters!$C$5),W176,""),""),"")</f>
        <v/>
      </c>
      <c r="AE176" s="16" t="str">
        <f>IF(W176&lt;&gt;0,IF(Y176=1,IF(I176&gt;Parameters!$B$6,W176,""),""),"")</f>
        <v/>
      </c>
    </row>
    <row r="177" spans="1:31" x14ac:dyDescent="0.2">
      <c r="A177" t="s">
        <v>236</v>
      </c>
      <c r="B177" t="s">
        <v>237</v>
      </c>
      <c r="C177" t="s">
        <v>238</v>
      </c>
      <c r="D177">
        <v>1</v>
      </c>
      <c r="E177" t="s">
        <v>239</v>
      </c>
      <c r="F177" t="s">
        <v>229</v>
      </c>
      <c r="G177">
        <v>1024</v>
      </c>
      <c r="H177" t="s">
        <v>38</v>
      </c>
      <c r="I177">
        <f t="shared" si="6"/>
        <v>1.024</v>
      </c>
      <c r="J177" t="s">
        <v>39</v>
      </c>
      <c r="L177">
        <v>199</v>
      </c>
      <c r="M177" t="s">
        <v>240</v>
      </c>
      <c r="N177" t="s">
        <v>40</v>
      </c>
      <c r="P177" t="s">
        <v>42</v>
      </c>
      <c r="Q177" t="s">
        <v>42</v>
      </c>
      <c r="R177" t="s">
        <v>42</v>
      </c>
      <c r="S177" s="3">
        <v>42239</v>
      </c>
      <c r="T177" s="3"/>
      <c r="U177" s="11">
        <f>IFERROR(VLOOKUP(A177,'Anc data'!$A$2:$H$117, 8,FALSE),"")</f>
        <v>3.37543429500557</v>
      </c>
      <c r="W177" s="15">
        <f t="shared" si="7"/>
        <v>58.955376585006704</v>
      </c>
      <c r="X177" s="9">
        <f t="shared" si="8"/>
        <v>1</v>
      </c>
      <c r="Y177" s="9">
        <f>MAX(X177,Parameters!$B$8)</f>
        <v>1</v>
      </c>
      <c r="AA177" s="16" t="str">
        <f>IF(W177&lt;&gt;0,IF(Y177=1,IF(I177&lt;=Parameters!$C$2,W177,""),""),"")</f>
        <v/>
      </c>
      <c r="AB177" s="16">
        <f>IF(W177&lt;&gt;0,IF(Y177=1,IF(AND(I177&gt;Parameters!$B$3,I177&lt;=Parameters!$C$3),W177,""),""),"")</f>
        <v>58.955376585006704</v>
      </c>
      <c r="AC177" s="16" t="str">
        <f>IF(W177&lt;&gt;0,IF(Y177=1,IF(AND(I177&gt;Parameters!$B$4,I177&lt;=Parameters!$C$4),W177,""),""),"")</f>
        <v/>
      </c>
      <c r="AD177" s="16" t="str">
        <f>IF(W177&lt;&gt;0,IF(Y177=1,IF(AND(I177&gt;Parameters!$B$5,I177&lt;=Parameters!$C$5),W177,""),""),"")</f>
        <v/>
      </c>
      <c r="AE177" s="16" t="str">
        <f>IF(W177&lt;&gt;0,IF(Y177=1,IF(I177&gt;Parameters!$B$6,W177,""),""),"")</f>
        <v/>
      </c>
    </row>
    <row r="178" spans="1:31" x14ac:dyDescent="0.2">
      <c r="A178" t="s">
        <v>236</v>
      </c>
      <c r="B178" t="s">
        <v>237</v>
      </c>
      <c r="C178" t="s">
        <v>238</v>
      </c>
      <c r="D178">
        <v>2</v>
      </c>
      <c r="E178" t="s">
        <v>241</v>
      </c>
      <c r="F178" t="s">
        <v>229</v>
      </c>
      <c r="G178">
        <v>1536</v>
      </c>
      <c r="H178" t="s">
        <v>38</v>
      </c>
      <c r="I178">
        <f t="shared" si="6"/>
        <v>1.536</v>
      </c>
      <c r="J178" t="s">
        <v>39</v>
      </c>
      <c r="L178">
        <v>279</v>
      </c>
      <c r="M178" t="s">
        <v>240</v>
      </c>
      <c r="N178" t="s">
        <v>40</v>
      </c>
      <c r="P178" t="s">
        <v>42</v>
      </c>
      <c r="Q178" t="s">
        <v>42</v>
      </c>
      <c r="R178" t="s">
        <v>42</v>
      </c>
      <c r="S178" s="3">
        <v>42239</v>
      </c>
      <c r="T178" s="3"/>
      <c r="U178" s="11">
        <f>IFERROR(VLOOKUP(A178,'Anc data'!$A$2:$H$117, 8,FALSE),"")</f>
        <v>3.37543429500557</v>
      </c>
      <c r="W178" s="15">
        <f t="shared" si="7"/>
        <v>82.656030488526994</v>
      </c>
      <c r="X178" s="9">
        <f t="shared" si="8"/>
        <v>1</v>
      </c>
      <c r="Y178" s="9">
        <f>MAX(X178,Parameters!$B$8)</f>
        <v>1</v>
      </c>
      <c r="AA178" s="16" t="str">
        <f>IF(W178&lt;&gt;0,IF(Y178=1,IF(I178&lt;=Parameters!$C$2,W178,""),""),"")</f>
        <v/>
      </c>
      <c r="AB178" s="16">
        <f>IF(W178&lt;&gt;0,IF(Y178=1,IF(AND(I178&gt;Parameters!$B$3,I178&lt;=Parameters!$C$3),W178,""),""),"")</f>
        <v>82.656030488526994</v>
      </c>
      <c r="AC178" s="16" t="str">
        <f>IF(W178&lt;&gt;0,IF(Y178=1,IF(AND(I178&gt;Parameters!$B$4,I178&lt;=Parameters!$C$4),W178,""),""),"")</f>
        <v/>
      </c>
      <c r="AD178" s="16" t="str">
        <f>IF(W178&lt;&gt;0,IF(Y178=1,IF(AND(I178&gt;Parameters!$B$5,I178&lt;=Parameters!$C$5),W178,""),""),"")</f>
        <v/>
      </c>
      <c r="AE178" s="16" t="str">
        <f>IF(W178&lt;&gt;0,IF(Y178=1,IF(I178&gt;Parameters!$B$6,W178,""),""),"")</f>
        <v/>
      </c>
    </row>
    <row r="179" spans="1:31" x14ac:dyDescent="0.2">
      <c r="A179" t="s">
        <v>236</v>
      </c>
      <c r="B179" t="s">
        <v>237</v>
      </c>
      <c r="C179" t="s">
        <v>238</v>
      </c>
      <c r="D179">
        <v>3</v>
      </c>
      <c r="E179" t="s">
        <v>242</v>
      </c>
      <c r="F179" t="s">
        <v>229</v>
      </c>
      <c r="G179">
        <v>2048</v>
      </c>
      <c r="H179" t="s">
        <v>38</v>
      </c>
      <c r="I179">
        <f t="shared" si="6"/>
        <v>2.048</v>
      </c>
      <c r="J179" t="s">
        <v>39</v>
      </c>
      <c r="L179">
        <v>369</v>
      </c>
      <c r="M179" t="s">
        <v>240</v>
      </c>
      <c r="N179" t="s">
        <v>40</v>
      </c>
      <c r="P179" t="s">
        <v>42</v>
      </c>
      <c r="Q179" t="s">
        <v>42</v>
      </c>
      <c r="R179" t="s">
        <v>42</v>
      </c>
      <c r="S179" s="3">
        <v>42239</v>
      </c>
      <c r="T179" s="3"/>
      <c r="U179" s="11">
        <f>IFERROR(VLOOKUP(A179,'Anc data'!$A$2:$H$117, 8,FALSE),"")</f>
        <v>3.37543429500557</v>
      </c>
      <c r="W179" s="15">
        <f t="shared" si="7"/>
        <v>109.31926612998731</v>
      </c>
      <c r="X179" s="9">
        <f t="shared" si="8"/>
        <v>1</v>
      </c>
      <c r="Y179" s="9">
        <f>MAX(X179,Parameters!$B$8)</f>
        <v>1</v>
      </c>
      <c r="AA179" s="16" t="str">
        <f>IF(W179&lt;&gt;0,IF(Y179=1,IF(I179&lt;=Parameters!$C$2,W179,""),""),"")</f>
        <v/>
      </c>
      <c r="AB179" s="16">
        <f>IF(W179&lt;&gt;0,IF(Y179=1,IF(AND(I179&gt;Parameters!$B$3,I179&lt;=Parameters!$C$3),W179,""),""),"")</f>
        <v>109.31926612998731</v>
      </c>
      <c r="AC179" s="16" t="str">
        <f>IF(W179&lt;&gt;0,IF(Y179=1,IF(AND(I179&gt;Parameters!$B$4,I179&lt;=Parameters!$C$4),W179,""),""),"")</f>
        <v/>
      </c>
      <c r="AD179" s="16" t="str">
        <f>IF(W179&lt;&gt;0,IF(Y179=1,IF(AND(I179&gt;Parameters!$B$5,I179&lt;=Parameters!$C$5),W179,""),""),"")</f>
        <v/>
      </c>
      <c r="AE179" s="16" t="str">
        <f>IF(W179&lt;&gt;0,IF(Y179=1,IF(I179&gt;Parameters!$B$6,W179,""),""),"")</f>
        <v/>
      </c>
    </row>
    <row r="180" spans="1:31" x14ac:dyDescent="0.2">
      <c r="A180" t="s">
        <v>236</v>
      </c>
      <c r="B180" t="s">
        <v>237</v>
      </c>
      <c r="C180" t="s">
        <v>243</v>
      </c>
      <c r="D180">
        <v>1</v>
      </c>
      <c r="E180" t="s">
        <v>244</v>
      </c>
      <c r="F180" t="s">
        <v>51</v>
      </c>
      <c r="G180">
        <v>600</v>
      </c>
      <c r="H180" t="s">
        <v>38</v>
      </c>
      <c r="I180">
        <f t="shared" si="6"/>
        <v>0.6</v>
      </c>
      <c r="J180" t="s">
        <v>39</v>
      </c>
      <c r="L180">
        <v>173</v>
      </c>
      <c r="M180" t="s">
        <v>240</v>
      </c>
      <c r="N180" t="s">
        <v>40</v>
      </c>
      <c r="P180" t="s">
        <v>42</v>
      </c>
      <c r="Q180" t="s">
        <v>42</v>
      </c>
      <c r="R180" t="s">
        <v>42</v>
      </c>
      <c r="S180" s="3">
        <v>42239</v>
      </c>
      <c r="T180" s="3"/>
      <c r="U180" s="11">
        <f>IFERROR(VLOOKUP(A180,'Anc data'!$A$2:$H$117, 8,FALSE),"")</f>
        <v>3.37543429500557</v>
      </c>
      <c r="W180" s="15">
        <f t="shared" si="7"/>
        <v>51.252664066362613</v>
      </c>
      <c r="X180" s="9">
        <f t="shared" si="8"/>
        <v>1</v>
      </c>
      <c r="Y180" s="9">
        <f>MAX(X180,Parameters!$B$8)</f>
        <v>1</v>
      </c>
      <c r="AA180" s="16">
        <f>IF(W180&lt;&gt;0,IF(Y180=1,IF(I180&lt;=Parameters!$C$2,W180,""),""),"")</f>
        <v>51.252664066362613</v>
      </c>
      <c r="AB180" s="16" t="str">
        <f>IF(W180&lt;&gt;0,IF(Y180=1,IF(AND(I180&gt;Parameters!$B$3,I180&lt;=Parameters!$C$3),W180,""),""),"")</f>
        <v/>
      </c>
      <c r="AC180" s="16" t="str">
        <f>IF(W180&lt;&gt;0,IF(Y180=1,IF(AND(I180&gt;Parameters!$B$4,I180&lt;=Parameters!$C$4),W180,""),""),"")</f>
        <v/>
      </c>
      <c r="AD180" s="16" t="str">
        <f>IF(W180&lt;&gt;0,IF(Y180=1,IF(AND(I180&gt;Parameters!$B$5,I180&lt;=Parameters!$C$5),W180,""),""),"")</f>
        <v/>
      </c>
      <c r="AE180" s="16" t="str">
        <f>IF(W180&lt;&gt;0,IF(Y180=1,IF(I180&gt;Parameters!$B$6,W180,""),""),"")</f>
        <v/>
      </c>
    </row>
    <row r="181" spans="1:31" x14ac:dyDescent="0.2">
      <c r="A181" t="s">
        <v>236</v>
      </c>
      <c r="B181" t="s">
        <v>237</v>
      </c>
      <c r="C181" t="s">
        <v>243</v>
      </c>
      <c r="D181">
        <v>2</v>
      </c>
      <c r="E181" t="s">
        <v>245</v>
      </c>
      <c r="F181" t="s">
        <v>51</v>
      </c>
      <c r="G181">
        <v>730</v>
      </c>
      <c r="H181" t="s">
        <v>38</v>
      </c>
      <c r="I181">
        <f t="shared" si="6"/>
        <v>0.73</v>
      </c>
      <c r="J181" t="s">
        <v>39</v>
      </c>
      <c r="L181">
        <v>209</v>
      </c>
      <c r="M181" t="s">
        <v>240</v>
      </c>
      <c r="N181" t="s">
        <v>40</v>
      </c>
      <c r="P181" t="s">
        <v>42</v>
      </c>
      <c r="Q181" t="s">
        <v>42</v>
      </c>
      <c r="R181" t="s">
        <v>42</v>
      </c>
      <c r="S181" s="3">
        <v>42239</v>
      </c>
      <c r="T181" s="3"/>
      <c r="U181" s="11">
        <f>IFERROR(VLOOKUP(A181,'Anc data'!$A$2:$H$117, 8,FALSE),"")</f>
        <v>3.37543429500557</v>
      </c>
      <c r="W181" s="15">
        <f t="shared" si="7"/>
        <v>61.917958322946738</v>
      </c>
      <c r="X181" s="9">
        <f t="shared" si="8"/>
        <v>1</v>
      </c>
      <c r="Y181" s="9">
        <f>MAX(X181,Parameters!$B$8)</f>
        <v>1</v>
      </c>
      <c r="AA181" s="16">
        <f>IF(W181&lt;&gt;0,IF(Y181=1,IF(I181&lt;=Parameters!$C$2,W181,""),""),"")</f>
        <v>61.917958322946738</v>
      </c>
      <c r="AB181" s="16" t="str">
        <f>IF(W181&lt;&gt;0,IF(Y181=1,IF(AND(I181&gt;Parameters!$B$3,I181&lt;=Parameters!$C$3),W181,""),""),"")</f>
        <v/>
      </c>
      <c r="AC181" s="16" t="str">
        <f>IF(W181&lt;&gt;0,IF(Y181=1,IF(AND(I181&gt;Parameters!$B$4,I181&lt;=Parameters!$C$4),W181,""),""),"")</f>
        <v/>
      </c>
      <c r="AD181" s="16" t="str">
        <f>IF(W181&lt;&gt;0,IF(Y181=1,IF(AND(I181&gt;Parameters!$B$5,I181&lt;=Parameters!$C$5),W181,""),""),"")</f>
        <v/>
      </c>
      <c r="AE181" s="16" t="str">
        <f>IF(W181&lt;&gt;0,IF(Y181=1,IF(I181&gt;Parameters!$B$6,W181,""),""),"")</f>
        <v/>
      </c>
    </row>
    <row r="182" spans="1:31" x14ac:dyDescent="0.2">
      <c r="A182" t="s">
        <v>236</v>
      </c>
      <c r="B182" t="s">
        <v>237</v>
      </c>
      <c r="C182" t="s">
        <v>243</v>
      </c>
      <c r="D182">
        <v>3</v>
      </c>
      <c r="E182" t="s">
        <v>246</v>
      </c>
      <c r="F182" t="s">
        <v>51</v>
      </c>
      <c r="G182">
        <v>850</v>
      </c>
      <c r="H182" t="s">
        <v>38</v>
      </c>
      <c r="I182">
        <f t="shared" si="6"/>
        <v>0.85</v>
      </c>
      <c r="J182" t="s">
        <v>39</v>
      </c>
      <c r="L182">
        <v>245</v>
      </c>
      <c r="M182" t="s">
        <v>240</v>
      </c>
      <c r="N182" t="s">
        <v>40</v>
      </c>
      <c r="P182" t="s">
        <v>42</v>
      </c>
      <c r="Q182" t="s">
        <v>42</v>
      </c>
      <c r="R182" t="s">
        <v>42</v>
      </c>
      <c r="S182" s="3">
        <v>42239</v>
      </c>
      <c r="T182" s="3"/>
      <c r="U182" s="11">
        <f>IFERROR(VLOOKUP(A182,'Anc data'!$A$2:$H$117, 8,FALSE),"")</f>
        <v>3.37543429500557</v>
      </c>
      <c r="W182" s="15">
        <f t="shared" si="7"/>
        <v>72.583252579530864</v>
      </c>
      <c r="X182" s="9">
        <f t="shared" si="8"/>
        <v>1</v>
      </c>
      <c r="Y182" s="9">
        <f>MAX(X182,Parameters!$B$8)</f>
        <v>1</v>
      </c>
      <c r="AA182" s="16">
        <f>IF(W182&lt;&gt;0,IF(Y182=1,IF(I182&lt;=Parameters!$C$2,W182,""),""),"")</f>
        <v>72.583252579530864</v>
      </c>
      <c r="AB182" s="16" t="str">
        <f>IF(W182&lt;&gt;0,IF(Y182=1,IF(AND(I182&gt;Parameters!$B$3,I182&lt;=Parameters!$C$3),W182,""),""),"")</f>
        <v/>
      </c>
      <c r="AC182" s="16" t="str">
        <f>IF(W182&lt;&gt;0,IF(Y182=1,IF(AND(I182&gt;Parameters!$B$4,I182&lt;=Parameters!$C$4),W182,""),""),"")</f>
        <v/>
      </c>
      <c r="AD182" s="16" t="str">
        <f>IF(W182&lt;&gt;0,IF(Y182=1,IF(AND(I182&gt;Parameters!$B$5,I182&lt;=Parameters!$C$5),W182,""),""),"")</f>
        <v/>
      </c>
      <c r="AE182" s="16" t="str">
        <f>IF(W182&lt;&gt;0,IF(Y182=1,IF(I182&gt;Parameters!$B$6,W182,""),""),"")</f>
        <v/>
      </c>
    </row>
    <row r="183" spans="1:31" x14ac:dyDescent="0.2">
      <c r="A183" t="s">
        <v>236</v>
      </c>
      <c r="B183" t="s">
        <v>237</v>
      </c>
      <c r="C183" t="s">
        <v>243</v>
      </c>
      <c r="D183">
        <v>4</v>
      </c>
      <c r="E183" t="s">
        <v>247</v>
      </c>
      <c r="F183" t="s">
        <v>133</v>
      </c>
      <c r="G183">
        <v>15000</v>
      </c>
      <c r="H183" t="s">
        <v>38</v>
      </c>
      <c r="I183">
        <f t="shared" si="6"/>
        <v>15</v>
      </c>
      <c r="J183" t="s">
        <v>39</v>
      </c>
      <c r="L183" s="2">
        <v>3856</v>
      </c>
      <c r="M183" t="s">
        <v>240</v>
      </c>
      <c r="N183" t="s">
        <v>40</v>
      </c>
      <c r="P183" t="s">
        <v>42</v>
      </c>
      <c r="Q183" t="s">
        <v>42</v>
      </c>
      <c r="R183" t="s">
        <v>42</v>
      </c>
      <c r="S183" s="3">
        <v>42239</v>
      </c>
      <c r="T183" s="3"/>
      <c r="U183" s="11">
        <f>IFERROR(VLOOKUP(A183,'Anc data'!$A$2:$H$117, 8,FALSE),"")</f>
        <v>3.37543429500557</v>
      </c>
      <c r="W183" s="15">
        <f t="shared" si="7"/>
        <v>1142.3715181496777</v>
      </c>
      <c r="X183" s="9">
        <f t="shared" si="8"/>
        <v>1</v>
      </c>
      <c r="Y183" s="9">
        <f>MAX(X183,Parameters!$B$8)</f>
        <v>1</v>
      </c>
      <c r="AA183" s="16" t="str">
        <f>IF(W183&lt;&gt;0,IF(Y183=1,IF(I183&lt;=Parameters!$C$2,W183,""),""),"")</f>
        <v/>
      </c>
      <c r="AB183" s="16" t="str">
        <f>IF(W183&lt;&gt;0,IF(Y183=1,IF(AND(I183&gt;Parameters!$B$3,I183&lt;=Parameters!$C$3),W183,""),""),"")</f>
        <v/>
      </c>
      <c r="AC183" s="16" t="str">
        <f>IF(W183&lt;&gt;0,IF(Y183=1,IF(AND(I183&gt;Parameters!$B$4,I183&lt;=Parameters!$C$4),W183,""),""),"")</f>
        <v/>
      </c>
      <c r="AD183" s="16">
        <f>IF(W183&lt;&gt;0,IF(Y183=1,IF(AND(I183&gt;Parameters!$B$5,I183&lt;=Parameters!$C$5),W183,""),""),"")</f>
        <v>1142.3715181496777</v>
      </c>
      <c r="AE183" s="16" t="str">
        <f>IF(W183&lt;&gt;0,IF(Y183=1,IF(I183&gt;Parameters!$B$6,W183,""),""),"")</f>
        <v/>
      </c>
    </row>
    <row r="184" spans="1:31" x14ac:dyDescent="0.2">
      <c r="A184" t="s">
        <v>236</v>
      </c>
      <c r="B184" t="s">
        <v>237</v>
      </c>
      <c r="C184" t="s">
        <v>243</v>
      </c>
      <c r="D184">
        <v>5</v>
      </c>
      <c r="E184" t="s">
        <v>248</v>
      </c>
      <c r="F184" t="s">
        <v>133</v>
      </c>
      <c r="G184">
        <v>20000</v>
      </c>
      <c r="H184" t="s">
        <v>38</v>
      </c>
      <c r="I184">
        <f t="shared" si="6"/>
        <v>20</v>
      </c>
      <c r="J184" t="s">
        <v>39</v>
      </c>
      <c r="L184" s="2">
        <v>5120</v>
      </c>
      <c r="M184" t="s">
        <v>240</v>
      </c>
      <c r="N184" t="s">
        <v>40</v>
      </c>
      <c r="P184" t="s">
        <v>42</v>
      </c>
      <c r="Q184" t="s">
        <v>42</v>
      </c>
      <c r="R184" t="s">
        <v>42</v>
      </c>
      <c r="S184" s="3">
        <v>42239</v>
      </c>
      <c r="T184" s="3"/>
      <c r="U184" s="11">
        <f>IFERROR(VLOOKUP(A184,'Anc data'!$A$2:$H$117, 8,FALSE),"")</f>
        <v>3.37543429500557</v>
      </c>
      <c r="W184" s="15">
        <f t="shared" si="7"/>
        <v>1516.8418498252981</v>
      </c>
      <c r="X184" s="9">
        <f t="shared" si="8"/>
        <v>1</v>
      </c>
      <c r="Y184" s="9">
        <f>MAX(X184,Parameters!$B$8)</f>
        <v>1</v>
      </c>
      <c r="AA184" s="16" t="str">
        <f>IF(W184&lt;&gt;0,IF(Y184=1,IF(I184&lt;=Parameters!$C$2,W184,""),""),"")</f>
        <v/>
      </c>
      <c r="AB184" s="16" t="str">
        <f>IF(W184&lt;&gt;0,IF(Y184=1,IF(AND(I184&gt;Parameters!$B$3,I184&lt;=Parameters!$C$3),W184,""),""),"")</f>
        <v/>
      </c>
      <c r="AC184" s="16" t="str">
        <f>IF(W184&lt;&gt;0,IF(Y184=1,IF(AND(I184&gt;Parameters!$B$4,I184&lt;=Parameters!$C$4),W184,""),""),"")</f>
        <v/>
      </c>
      <c r="AD184" s="16">
        <f>IF(W184&lt;&gt;0,IF(Y184=1,IF(AND(I184&gt;Parameters!$B$5,I184&lt;=Parameters!$C$5),W184,""),""),"")</f>
        <v>1516.8418498252981</v>
      </c>
      <c r="AE184" s="16" t="str">
        <f>IF(W184&lt;&gt;0,IF(Y184=1,IF(I184&gt;Parameters!$B$6,W184,""),""),"")</f>
        <v/>
      </c>
    </row>
    <row r="185" spans="1:31" x14ac:dyDescent="0.2">
      <c r="A185" t="s">
        <v>236</v>
      </c>
      <c r="B185" t="s">
        <v>237</v>
      </c>
      <c r="C185" t="s">
        <v>243</v>
      </c>
      <c r="D185">
        <v>6</v>
      </c>
      <c r="E185" t="s">
        <v>249</v>
      </c>
      <c r="F185" t="s">
        <v>133</v>
      </c>
      <c r="G185">
        <v>30000</v>
      </c>
      <c r="H185" t="s">
        <v>38</v>
      </c>
      <c r="I185">
        <f t="shared" si="6"/>
        <v>30</v>
      </c>
      <c r="J185" t="s">
        <v>39</v>
      </c>
      <c r="L185" s="2">
        <v>7657</v>
      </c>
      <c r="M185" t="s">
        <v>240</v>
      </c>
      <c r="N185" t="s">
        <v>40</v>
      </c>
      <c r="P185" t="s">
        <v>42</v>
      </c>
      <c r="Q185" t="s">
        <v>42</v>
      </c>
      <c r="R185" t="s">
        <v>42</v>
      </c>
      <c r="S185" s="3">
        <v>42239</v>
      </c>
      <c r="T185" s="3"/>
      <c r="U185" s="11">
        <f>IFERROR(VLOOKUP(A185,'Anc data'!$A$2:$H$117, 8,FALSE),"")</f>
        <v>3.37543429500557</v>
      </c>
      <c r="W185" s="15">
        <f t="shared" si="7"/>
        <v>2268.4488367406852</v>
      </c>
      <c r="X185" s="9">
        <f t="shared" si="8"/>
        <v>1</v>
      </c>
      <c r="Y185" s="9">
        <f>MAX(X185,Parameters!$B$8)</f>
        <v>1</v>
      </c>
      <c r="AA185" s="16" t="str">
        <f>IF(W185&lt;&gt;0,IF(Y185=1,IF(I185&lt;=Parameters!$C$2,W185,""),""),"")</f>
        <v/>
      </c>
      <c r="AB185" s="16" t="str">
        <f>IF(W185&lt;&gt;0,IF(Y185=1,IF(AND(I185&gt;Parameters!$B$3,I185&lt;=Parameters!$C$3),W185,""),""),"")</f>
        <v/>
      </c>
      <c r="AC185" s="16" t="str">
        <f>IF(W185&lt;&gt;0,IF(Y185=1,IF(AND(I185&gt;Parameters!$B$4,I185&lt;=Parameters!$C$4),W185,""),""),"")</f>
        <v/>
      </c>
      <c r="AD185" s="16" t="str">
        <f>IF(W185&lt;&gt;0,IF(Y185=1,IF(AND(I185&gt;Parameters!$B$5,I185&lt;=Parameters!$C$5),W185,""),""),"")</f>
        <v/>
      </c>
      <c r="AE185" s="16">
        <f>IF(W185&lt;&gt;0,IF(Y185=1,IF(I185&gt;Parameters!$B$6,W185,""),""),"")</f>
        <v>2268.4488367406852</v>
      </c>
    </row>
    <row r="186" spans="1:31" x14ac:dyDescent="0.2">
      <c r="A186" t="s">
        <v>236</v>
      </c>
      <c r="B186" t="s">
        <v>237</v>
      </c>
      <c r="C186" t="s">
        <v>243</v>
      </c>
      <c r="D186">
        <v>7</v>
      </c>
      <c r="E186" t="s">
        <v>250</v>
      </c>
      <c r="F186" t="s">
        <v>133</v>
      </c>
      <c r="G186">
        <v>40000</v>
      </c>
      <c r="H186" t="s">
        <v>38</v>
      </c>
      <c r="I186">
        <f t="shared" si="6"/>
        <v>40</v>
      </c>
      <c r="J186" t="s">
        <v>39</v>
      </c>
      <c r="L186" s="2">
        <v>10168</v>
      </c>
      <c r="M186" t="s">
        <v>240</v>
      </c>
      <c r="N186" t="s">
        <v>40</v>
      </c>
      <c r="P186" t="s">
        <v>42</v>
      </c>
      <c r="Q186" t="s">
        <v>42</v>
      </c>
      <c r="R186" t="s">
        <v>42</v>
      </c>
      <c r="S186" s="3">
        <v>42239</v>
      </c>
      <c r="T186" s="3"/>
      <c r="U186" s="11">
        <f>IFERROR(VLOOKUP(A186,'Anc data'!$A$2:$H$117, 8,FALSE),"")</f>
        <v>3.37543429500557</v>
      </c>
      <c r="W186" s="15">
        <f t="shared" si="7"/>
        <v>3012.3531111374282</v>
      </c>
      <c r="X186" s="9">
        <f t="shared" si="8"/>
        <v>1</v>
      </c>
      <c r="Y186" s="9">
        <f>MAX(X186,Parameters!$B$8)</f>
        <v>1</v>
      </c>
      <c r="AA186" s="16" t="str">
        <f>IF(W186&lt;&gt;0,IF(Y186=1,IF(I186&lt;=Parameters!$C$2,W186,""),""),"")</f>
        <v/>
      </c>
      <c r="AB186" s="16" t="str">
        <f>IF(W186&lt;&gt;0,IF(Y186=1,IF(AND(I186&gt;Parameters!$B$3,I186&lt;=Parameters!$C$3),W186,""),""),"")</f>
        <v/>
      </c>
      <c r="AC186" s="16" t="str">
        <f>IF(W186&lt;&gt;0,IF(Y186=1,IF(AND(I186&gt;Parameters!$B$4,I186&lt;=Parameters!$C$4),W186,""),""),"")</f>
        <v/>
      </c>
      <c r="AD186" s="16" t="str">
        <f>IF(W186&lt;&gt;0,IF(Y186=1,IF(AND(I186&gt;Parameters!$B$5,I186&lt;=Parameters!$C$5),W186,""),""),"")</f>
        <v/>
      </c>
      <c r="AE186" s="16">
        <f>IF(W186&lt;&gt;0,IF(Y186=1,IF(I186&gt;Parameters!$B$6,W186,""),""),"")</f>
        <v>3012.3531111374282</v>
      </c>
    </row>
    <row r="187" spans="1:31" x14ac:dyDescent="0.2">
      <c r="A187" t="s">
        <v>236</v>
      </c>
      <c r="B187" t="s">
        <v>237</v>
      </c>
      <c r="C187" t="s">
        <v>243</v>
      </c>
      <c r="D187">
        <v>8</v>
      </c>
      <c r="E187" t="s">
        <v>251</v>
      </c>
      <c r="F187" t="s">
        <v>133</v>
      </c>
      <c r="G187">
        <v>50000</v>
      </c>
      <c r="H187" t="s">
        <v>38</v>
      </c>
      <c r="I187">
        <f t="shared" si="6"/>
        <v>50</v>
      </c>
      <c r="J187" t="s">
        <v>39</v>
      </c>
      <c r="L187" s="2">
        <v>12668</v>
      </c>
      <c r="M187" t="s">
        <v>240</v>
      </c>
      <c r="N187" t="s">
        <v>40</v>
      </c>
      <c r="P187" t="s">
        <v>42</v>
      </c>
      <c r="Q187" t="s">
        <v>42</v>
      </c>
      <c r="R187" t="s">
        <v>42</v>
      </c>
      <c r="S187" s="3">
        <v>42239</v>
      </c>
      <c r="T187" s="3"/>
      <c r="U187" s="11">
        <f>IFERROR(VLOOKUP(A187,'Anc data'!$A$2:$H$117, 8,FALSE),"")</f>
        <v>3.37543429500557</v>
      </c>
      <c r="W187" s="15">
        <f t="shared" si="7"/>
        <v>3752.9985456224367</v>
      </c>
      <c r="X187" s="9">
        <f t="shared" si="8"/>
        <v>1</v>
      </c>
      <c r="Y187" s="9">
        <f>MAX(X187,Parameters!$B$8)</f>
        <v>1</v>
      </c>
      <c r="AA187" s="16" t="str">
        <f>IF(W187&lt;&gt;0,IF(Y187=1,IF(I187&lt;=Parameters!$C$2,W187,""),""),"")</f>
        <v/>
      </c>
      <c r="AB187" s="16" t="str">
        <f>IF(W187&lt;&gt;0,IF(Y187=1,IF(AND(I187&gt;Parameters!$B$3,I187&lt;=Parameters!$C$3),W187,""),""),"")</f>
        <v/>
      </c>
      <c r="AC187" s="16" t="str">
        <f>IF(W187&lt;&gt;0,IF(Y187=1,IF(AND(I187&gt;Parameters!$B$4,I187&lt;=Parameters!$C$4),W187,""),""),"")</f>
        <v/>
      </c>
      <c r="AD187" s="16" t="str">
        <f>IF(W187&lt;&gt;0,IF(Y187=1,IF(AND(I187&gt;Parameters!$B$5,I187&lt;=Parameters!$C$5),W187,""),""),"")</f>
        <v/>
      </c>
      <c r="AE187" s="16">
        <f>IF(W187&lt;&gt;0,IF(Y187=1,IF(I187&gt;Parameters!$B$6,W187,""),""),"")</f>
        <v>3752.9985456224367</v>
      </c>
    </row>
    <row r="188" spans="1:31" x14ac:dyDescent="0.2">
      <c r="A188" t="s">
        <v>236</v>
      </c>
      <c r="B188" t="s">
        <v>237</v>
      </c>
      <c r="C188" t="s">
        <v>252</v>
      </c>
      <c r="D188">
        <v>1</v>
      </c>
      <c r="E188" t="s">
        <v>253</v>
      </c>
      <c r="F188" t="s">
        <v>51</v>
      </c>
      <c r="G188">
        <v>512</v>
      </c>
      <c r="H188" t="s">
        <v>38</v>
      </c>
      <c r="I188">
        <f t="shared" si="6"/>
        <v>0.51200000000000001</v>
      </c>
      <c r="J188" t="s">
        <v>39</v>
      </c>
      <c r="L188">
        <v>150</v>
      </c>
      <c r="M188" t="s">
        <v>240</v>
      </c>
      <c r="N188" t="s">
        <v>40</v>
      </c>
      <c r="P188" t="s">
        <v>42</v>
      </c>
      <c r="Q188" t="s">
        <v>42</v>
      </c>
      <c r="R188" t="s">
        <v>42</v>
      </c>
      <c r="S188" s="3">
        <v>42239</v>
      </c>
      <c r="T188" s="3"/>
      <c r="U188" s="11">
        <f>IFERROR(VLOOKUP(A188,'Anc data'!$A$2:$H$117, 8,FALSE),"")</f>
        <v>3.37543429500557</v>
      </c>
      <c r="W188" s="15">
        <f t="shared" si="7"/>
        <v>44.438726069100532</v>
      </c>
      <c r="X188" s="9">
        <f t="shared" si="8"/>
        <v>1</v>
      </c>
      <c r="Y188" s="9">
        <f>MAX(X188,Parameters!$B$8)</f>
        <v>1</v>
      </c>
      <c r="AA188" s="16">
        <f>IF(W188&lt;&gt;0,IF(Y188=1,IF(I188&lt;=Parameters!$C$2,W188,""),""),"")</f>
        <v>44.438726069100532</v>
      </c>
      <c r="AB188" s="16" t="str">
        <f>IF(W188&lt;&gt;0,IF(Y188=1,IF(AND(I188&gt;Parameters!$B$3,I188&lt;=Parameters!$C$3),W188,""),""),"")</f>
        <v/>
      </c>
      <c r="AC188" s="16" t="str">
        <f>IF(W188&lt;&gt;0,IF(Y188=1,IF(AND(I188&gt;Parameters!$B$4,I188&lt;=Parameters!$C$4),W188,""),""),"")</f>
        <v/>
      </c>
      <c r="AD188" s="16" t="str">
        <f>IF(W188&lt;&gt;0,IF(Y188=1,IF(AND(I188&gt;Parameters!$B$5,I188&lt;=Parameters!$C$5),W188,""),""),"")</f>
        <v/>
      </c>
      <c r="AE188" s="16" t="str">
        <f>IF(W188&lt;&gt;0,IF(Y188=1,IF(I188&gt;Parameters!$B$6,W188,""),""),"")</f>
        <v/>
      </c>
    </row>
    <row r="189" spans="1:31" x14ac:dyDescent="0.2">
      <c r="A189" t="s">
        <v>236</v>
      </c>
      <c r="B189" t="s">
        <v>237</v>
      </c>
      <c r="C189" t="s">
        <v>252</v>
      </c>
      <c r="D189">
        <v>2</v>
      </c>
      <c r="E189" t="s">
        <v>254</v>
      </c>
      <c r="F189" t="s">
        <v>51</v>
      </c>
      <c r="G189">
        <v>768</v>
      </c>
      <c r="H189" t="s">
        <v>38</v>
      </c>
      <c r="I189">
        <f t="shared" si="6"/>
        <v>0.76800000000000002</v>
      </c>
      <c r="J189" t="s">
        <v>39</v>
      </c>
      <c r="L189">
        <v>170</v>
      </c>
      <c r="M189" t="s">
        <v>240</v>
      </c>
      <c r="N189" t="s">
        <v>40</v>
      </c>
      <c r="P189" t="s">
        <v>42</v>
      </c>
      <c r="Q189" t="s">
        <v>42</v>
      </c>
      <c r="R189" t="s">
        <v>42</v>
      </c>
      <c r="S189" s="3">
        <v>42239</v>
      </c>
      <c r="T189" s="3"/>
      <c r="U189" s="11">
        <f>IFERROR(VLOOKUP(A189,'Anc data'!$A$2:$H$117, 8,FALSE),"")</f>
        <v>3.37543429500557</v>
      </c>
      <c r="W189" s="15">
        <f t="shared" si="7"/>
        <v>50.363889544980601</v>
      </c>
      <c r="X189" s="9">
        <f t="shared" si="8"/>
        <v>1</v>
      </c>
      <c r="Y189" s="9">
        <f>MAX(X189,Parameters!$B$8)</f>
        <v>1</v>
      </c>
      <c r="AA189" s="16">
        <f>IF(W189&lt;&gt;0,IF(Y189=1,IF(I189&lt;=Parameters!$C$2,W189,""),""),"")</f>
        <v>50.363889544980601</v>
      </c>
      <c r="AB189" s="16" t="str">
        <f>IF(W189&lt;&gt;0,IF(Y189=1,IF(AND(I189&gt;Parameters!$B$3,I189&lt;=Parameters!$C$3),W189,""),""),"")</f>
        <v/>
      </c>
      <c r="AC189" s="16" t="str">
        <f>IF(W189&lt;&gt;0,IF(Y189=1,IF(AND(I189&gt;Parameters!$B$4,I189&lt;=Parameters!$C$4),W189,""),""),"")</f>
        <v/>
      </c>
      <c r="AD189" s="16" t="str">
        <f>IF(W189&lt;&gt;0,IF(Y189=1,IF(AND(I189&gt;Parameters!$B$5,I189&lt;=Parameters!$C$5),W189,""),""),"")</f>
        <v/>
      </c>
      <c r="AE189" s="16" t="str">
        <f>IF(W189&lt;&gt;0,IF(Y189=1,IF(I189&gt;Parameters!$B$6,W189,""),""),"")</f>
        <v/>
      </c>
    </row>
    <row r="190" spans="1:31" x14ac:dyDescent="0.2">
      <c r="A190" t="s">
        <v>236</v>
      </c>
      <c r="B190" t="s">
        <v>237</v>
      </c>
      <c r="C190" t="s">
        <v>252</v>
      </c>
      <c r="D190">
        <v>3</v>
      </c>
      <c r="E190" t="s">
        <v>255</v>
      </c>
      <c r="F190" t="s">
        <v>51</v>
      </c>
      <c r="G190">
        <v>1024</v>
      </c>
      <c r="H190" t="s">
        <v>38</v>
      </c>
      <c r="I190">
        <f t="shared" si="6"/>
        <v>1.024</v>
      </c>
      <c r="J190" t="s">
        <v>39</v>
      </c>
      <c r="L190">
        <v>195</v>
      </c>
      <c r="M190" t="s">
        <v>240</v>
      </c>
      <c r="N190" t="s">
        <v>40</v>
      </c>
      <c r="P190" t="s">
        <v>42</v>
      </c>
      <c r="Q190" t="s">
        <v>42</v>
      </c>
      <c r="R190" t="s">
        <v>42</v>
      </c>
      <c r="S190" s="3">
        <v>42239</v>
      </c>
      <c r="T190" s="3"/>
      <c r="U190" s="11">
        <f>IFERROR(VLOOKUP(A190,'Anc data'!$A$2:$H$117, 8,FALSE),"")</f>
        <v>3.37543429500557</v>
      </c>
      <c r="W190" s="15">
        <f t="shared" si="7"/>
        <v>57.770343889830691</v>
      </c>
      <c r="X190" s="9">
        <f t="shared" si="8"/>
        <v>1</v>
      </c>
      <c r="Y190" s="9">
        <f>MAX(X190,Parameters!$B$8)</f>
        <v>1</v>
      </c>
      <c r="AA190" s="16" t="str">
        <f>IF(W190&lt;&gt;0,IF(Y190=1,IF(I190&lt;=Parameters!$C$2,W190,""),""),"")</f>
        <v/>
      </c>
      <c r="AB190" s="16">
        <f>IF(W190&lt;&gt;0,IF(Y190=1,IF(AND(I190&gt;Parameters!$B$3,I190&lt;=Parameters!$C$3),W190,""),""),"")</f>
        <v>57.770343889830691</v>
      </c>
      <c r="AC190" s="16" t="str">
        <f>IF(W190&lt;&gt;0,IF(Y190=1,IF(AND(I190&gt;Parameters!$B$4,I190&lt;=Parameters!$C$4),W190,""),""),"")</f>
        <v/>
      </c>
      <c r="AD190" s="16" t="str">
        <f>IF(W190&lt;&gt;0,IF(Y190=1,IF(AND(I190&gt;Parameters!$B$5,I190&lt;=Parameters!$C$5),W190,""),""),"")</f>
        <v/>
      </c>
      <c r="AE190" s="16" t="str">
        <f>IF(W190&lt;&gt;0,IF(Y190=1,IF(I190&gt;Parameters!$B$6,W190,""),""),"")</f>
        <v/>
      </c>
    </row>
    <row r="191" spans="1:31" x14ac:dyDescent="0.2">
      <c r="A191" t="s">
        <v>236</v>
      </c>
      <c r="B191" t="s">
        <v>237</v>
      </c>
      <c r="C191" t="s">
        <v>252</v>
      </c>
      <c r="D191">
        <v>4</v>
      </c>
      <c r="E191" t="s">
        <v>256</v>
      </c>
      <c r="F191" t="s">
        <v>51</v>
      </c>
      <c r="G191">
        <v>1536</v>
      </c>
      <c r="H191" t="s">
        <v>38</v>
      </c>
      <c r="I191">
        <f t="shared" si="6"/>
        <v>1.536</v>
      </c>
      <c r="J191" t="s">
        <v>39</v>
      </c>
      <c r="L191">
        <v>225</v>
      </c>
      <c r="M191" t="s">
        <v>240</v>
      </c>
      <c r="N191" t="s">
        <v>40</v>
      </c>
      <c r="P191" t="s">
        <v>42</v>
      </c>
      <c r="Q191" t="s">
        <v>42</v>
      </c>
      <c r="R191" t="s">
        <v>42</v>
      </c>
      <c r="S191" s="3">
        <v>42239</v>
      </c>
      <c r="T191" s="3"/>
      <c r="U191" s="11">
        <f>IFERROR(VLOOKUP(A191,'Anc data'!$A$2:$H$117, 8,FALSE),"")</f>
        <v>3.37543429500557</v>
      </c>
      <c r="W191" s="15">
        <f t="shared" si="7"/>
        <v>66.658089103650795</v>
      </c>
      <c r="X191" s="9">
        <f t="shared" si="8"/>
        <v>1</v>
      </c>
      <c r="Y191" s="9">
        <f>MAX(X191,Parameters!$B$8)</f>
        <v>1</v>
      </c>
      <c r="AA191" s="16" t="str">
        <f>IF(W191&lt;&gt;0,IF(Y191=1,IF(I191&lt;=Parameters!$C$2,W191,""),""),"")</f>
        <v/>
      </c>
      <c r="AB191" s="16">
        <f>IF(W191&lt;&gt;0,IF(Y191=1,IF(AND(I191&gt;Parameters!$B$3,I191&lt;=Parameters!$C$3),W191,""),""),"")</f>
        <v>66.658089103650795</v>
      </c>
      <c r="AC191" s="16" t="str">
        <f>IF(W191&lt;&gt;0,IF(Y191=1,IF(AND(I191&gt;Parameters!$B$4,I191&lt;=Parameters!$C$4),W191,""),""),"")</f>
        <v/>
      </c>
      <c r="AD191" s="16" t="str">
        <f>IF(W191&lt;&gt;0,IF(Y191=1,IF(AND(I191&gt;Parameters!$B$5,I191&lt;=Parameters!$C$5),W191,""),""),"")</f>
        <v/>
      </c>
      <c r="AE191" s="16" t="str">
        <f>IF(W191&lt;&gt;0,IF(Y191=1,IF(I191&gt;Parameters!$B$6,W191,""),""),"")</f>
        <v/>
      </c>
    </row>
    <row r="192" spans="1:31" x14ac:dyDescent="0.2">
      <c r="A192" t="s">
        <v>236</v>
      </c>
      <c r="B192" t="s">
        <v>237</v>
      </c>
      <c r="C192" t="s">
        <v>252</v>
      </c>
      <c r="D192">
        <v>5</v>
      </c>
      <c r="E192" t="s">
        <v>257</v>
      </c>
      <c r="F192" t="s">
        <v>51</v>
      </c>
      <c r="G192">
        <v>2048</v>
      </c>
      <c r="H192" t="s">
        <v>38</v>
      </c>
      <c r="I192">
        <f t="shared" si="6"/>
        <v>2.048</v>
      </c>
      <c r="J192" t="s">
        <v>39</v>
      </c>
      <c r="L192">
        <v>240</v>
      </c>
      <c r="M192" t="s">
        <v>240</v>
      </c>
      <c r="N192" t="s">
        <v>40</v>
      </c>
      <c r="P192" t="s">
        <v>42</v>
      </c>
      <c r="Q192" t="s">
        <v>42</v>
      </c>
      <c r="R192" t="s">
        <v>42</v>
      </c>
      <c r="S192" s="3">
        <v>42239</v>
      </c>
      <c r="T192" s="3"/>
      <c r="U192" s="11">
        <f>IFERROR(VLOOKUP(A192,'Anc data'!$A$2:$H$117, 8,FALSE),"")</f>
        <v>3.37543429500557</v>
      </c>
      <c r="W192" s="15">
        <f t="shared" si="7"/>
        <v>71.101961710560857</v>
      </c>
      <c r="X192" s="9">
        <f t="shared" si="8"/>
        <v>1</v>
      </c>
      <c r="Y192" s="9">
        <f>MAX(X192,Parameters!$B$8)</f>
        <v>1</v>
      </c>
      <c r="AA192" s="16" t="str">
        <f>IF(W192&lt;&gt;0,IF(Y192=1,IF(I192&lt;=Parameters!$C$2,W192,""),""),"")</f>
        <v/>
      </c>
      <c r="AB192" s="16">
        <f>IF(W192&lt;&gt;0,IF(Y192=1,IF(AND(I192&gt;Parameters!$B$3,I192&lt;=Parameters!$C$3),W192,""),""),"")</f>
        <v>71.101961710560857</v>
      </c>
      <c r="AC192" s="16" t="str">
        <f>IF(W192&lt;&gt;0,IF(Y192=1,IF(AND(I192&gt;Parameters!$B$4,I192&lt;=Parameters!$C$4),W192,""),""),"")</f>
        <v/>
      </c>
      <c r="AD192" s="16" t="str">
        <f>IF(W192&lt;&gt;0,IF(Y192=1,IF(AND(I192&gt;Parameters!$B$5,I192&lt;=Parameters!$C$5),W192,""),""),"")</f>
        <v/>
      </c>
      <c r="AE192" s="16" t="str">
        <f>IF(W192&lt;&gt;0,IF(Y192=1,IF(I192&gt;Parameters!$B$6,W192,""),""),"")</f>
        <v/>
      </c>
    </row>
    <row r="193" spans="1:31" x14ac:dyDescent="0.2">
      <c r="A193" t="s">
        <v>236</v>
      </c>
      <c r="B193" t="s">
        <v>237</v>
      </c>
      <c r="C193" t="s">
        <v>252</v>
      </c>
      <c r="D193">
        <v>6</v>
      </c>
      <c r="E193" t="s">
        <v>258</v>
      </c>
      <c r="F193" t="s">
        <v>51</v>
      </c>
      <c r="G193">
        <v>3072</v>
      </c>
      <c r="H193" t="s">
        <v>38</v>
      </c>
      <c r="I193">
        <f t="shared" si="6"/>
        <v>3.0720000000000001</v>
      </c>
      <c r="J193" t="s">
        <v>39</v>
      </c>
      <c r="L193">
        <v>299</v>
      </c>
      <c r="M193" t="s">
        <v>240</v>
      </c>
      <c r="N193" t="s">
        <v>40</v>
      </c>
      <c r="P193" t="s">
        <v>42</v>
      </c>
      <c r="Q193" t="s">
        <v>42</v>
      </c>
      <c r="R193" t="s">
        <v>42</v>
      </c>
      <c r="S193" s="3">
        <v>42239</v>
      </c>
      <c r="T193" s="3"/>
      <c r="U193" s="11">
        <f>IFERROR(VLOOKUP(A193,'Anc data'!$A$2:$H$117, 8,FALSE),"")</f>
        <v>3.37543429500557</v>
      </c>
      <c r="W193" s="15">
        <f t="shared" si="7"/>
        <v>88.581193964407063</v>
      </c>
      <c r="X193" s="9">
        <f t="shared" si="8"/>
        <v>1</v>
      </c>
      <c r="Y193" s="9">
        <f>MAX(X193,Parameters!$B$8)</f>
        <v>1</v>
      </c>
      <c r="AA193" s="16" t="str">
        <f>IF(W193&lt;&gt;0,IF(Y193=1,IF(I193&lt;=Parameters!$C$2,W193,""),""),"")</f>
        <v/>
      </c>
      <c r="AB193" s="16">
        <f>IF(W193&lt;&gt;0,IF(Y193=1,IF(AND(I193&gt;Parameters!$B$3,I193&lt;=Parameters!$C$3),W193,""),""),"")</f>
        <v>88.581193964407063</v>
      </c>
      <c r="AC193" s="16" t="str">
        <f>IF(W193&lt;&gt;0,IF(Y193=1,IF(AND(I193&gt;Parameters!$B$4,I193&lt;=Parameters!$C$4),W193,""),""),"")</f>
        <v/>
      </c>
      <c r="AD193" s="16" t="str">
        <f>IF(W193&lt;&gt;0,IF(Y193=1,IF(AND(I193&gt;Parameters!$B$5,I193&lt;=Parameters!$C$5),W193,""),""),"")</f>
        <v/>
      </c>
      <c r="AE193" s="16" t="str">
        <f>IF(W193&lt;&gt;0,IF(Y193=1,IF(I193&gt;Parameters!$B$6,W193,""),""),"")</f>
        <v/>
      </c>
    </row>
    <row r="194" spans="1:31" x14ac:dyDescent="0.2">
      <c r="A194" t="s">
        <v>236</v>
      </c>
      <c r="B194" t="s">
        <v>237</v>
      </c>
      <c r="C194" t="s">
        <v>252</v>
      </c>
      <c r="D194">
        <v>7</v>
      </c>
      <c r="E194" t="s">
        <v>259</v>
      </c>
      <c r="F194" t="s">
        <v>51</v>
      </c>
      <c r="G194">
        <v>5120</v>
      </c>
      <c r="H194" t="s">
        <v>38</v>
      </c>
      <c r="I194">
        <f t="shared" si="6"/>
        <v>5.12</v>
      </c>
      <c r="J194" t="s">
        <v>39</v>
      </c>
      <c r="L194">
        <v>450</v>
      </c>
      <c r="M194" t="s">
        <v>240</v>
      </c>
      <c r="N194" t="s">
        <v>40</v>
      </c>
      <c r="P194" t="s">
        <v>42</v>
      </c>
      <c r="Q194" t="s">
        <v>42</v>
      </c>
      <c r="R194" t="s">
        <v>42</v>
      </c>
      <c r="S194" s="3">
        <v>42239</v>
      </c>
      <c r="T194" s="3"/>
      <c r="U194" s="11">
        <f>IFERROR(VLOOKUP(A194,'Anc data'!$A$2:$H$117, 8,FALSE),"")</f>
        <v>3.37543429500557</v>
      </c>
      <c r="W194" s="15">
        <f t="shared" si="7"/>
        <v>133.31617820730159</v>
      </c>
      <c r="X194" s="9">
        <f t="shared" si="8"/>
        <v>1</v>
      </c>
      <c r="Y194" s="9">
        <f>MAX(X194,Parameters!$B$8)</f>
        <v>1</v>
      </c>
      <c r="AA194" s="16" t="str">
        <f>IF(W194&lt;&gt;0,IF(Y194=1,IF(I194&lt;=Parameters!$C$2,W194,""),""),"")</f>
        <v/>
      </c>
      <c r="AB194" s="16" t="str">
        <f>IF(W194&lt;&gt;0,IF(Y194=1,IF(AND(I194&gt;Parameters!$B$3,I194&lt;=Parameters!$C$3),W194,""),""),"")</f>
        <v/>
      </c>
      <c r="AC194" s="16">
        <f>IF(W194&lt;&gt;0,IF(Y194=1,IF(AND(I194&gt;Parameters!$B$4,I194&lt;=Parameters!$C$4),W194,""),""),"")</f>
        <v>133.31617820730159</v>
      </c>
      <c r="AD194" s="16" t="str">
        <f>IF(W194&lt;&gt;0,IF(Y194=1,IF(AND(I194&gt;Parameters!$B$5,I194&lt;=Parameters!$C$5),W194,""),""),"")</f>
        <v/>
      </c>
      <c r="AE194" s="16" t="str">
        <f>IF(W194&lt;&gt;0,IF(Y194=1,IF(I194&gt;Parameters!$B$6,W194,""),""),"")</f>
        <v/>
      </c>
    </row>
    <row r="195" spans="1:31" x14ac:dyDescent="0.2">
      <c r="A195" t="s">
        <v>260</v>
      </c>
      <c r="B195" t="s">
        <v>261</v>
      </c>
      <c r="C195" t="s">
        <v>262</v>
      </c>
      <c r="D195">
        <v>1</v>
      </c>
      <c r="E195" t="s">
        <v>263</v>
      </c>
      <c r="F195" t="s">
        <v>73</v>
      </c>
      <c r="G195">
        <v>10</v>
      </c>
      <c r="H195" t="s">
        <v>46</v>
      </c>
      <c r="I195">
        <f t="shared" si="6"/>
        <v>10</v>
      </c>
      <c r="J195" t="s">
        <v>39</v>
      </c>
      <c r="L195" s="2">
        <v>1170.71</v>
      </c>
      <c r="M195" t="s">
        <v>264</v>
      </c>
      <c r="N195" t="s">
        <v>40</v>
      </c>
      <c r="P195" t="s">
        <v>42</v>
      </c>
      <c r="Q195" t="s">
        <v>42</v>
      </c>
      <c r="R195" t="s">
        <v>64</v>
      </c>
      <c r="S195" s="3">
        <v>42239</v>
      </c>
      <c r="T195" s="3"/>
      <c r="U195" s="11" t="str">
        <f>IFERROR(VLOOKUP(A195,'Anc data'!$A$2:$H$117, 8,FALSE),"")</f>
        <v/>
      </c>
      <c r="W195" s="15" t="str">
        <f t="shared" si="7"/>
        <v/>
      </c>
      <c r="X195" s="9">
        <f t="shared" si="8"/>
        <v>1</v>
      </c>
      <c r="Y195" s="9">
        <f>MAX(X195,Parameters!$B$8)</f>
        <v>1</v>
      </c>
      <c r="AA195" s="16" t="str">
        <f>IF(W195&lt;&gt;0,IF(Y195=1,IF(I195&lt;=Parameters!$C$2,W195,""),""),"")</f>
        <v/>
      </c>
      <c r="AB195" s="16" t="str">
        <f>IF(W195&lt;&gt;0,IF(Y195=1,IF(AND(I195&gt;Parameters!$B$3,I195&lt;=Parameters!$C$3),W195,""),""),"")</f>
        <v/>
      </c>
      <c r="AC195" s="16" t="str">
        <f>IF(W195&lt;&gt;0,IF(Y195=1,IF(AND(I195&gt;Parameters!$B$4,I195&lt;=Parameters!$C$4),W195,""),""),"")</f>
        <v/>
      </c>
      <c r="AD195" s="16" t="str">
        <f>IF(W195&lt;&gt;0,IF(Y195=1,IF(AND(I195&gt;Parameters!$B$5,I195&lt;=Parameters!$C$5),W195,""),""),"")</f>
        <v/>
      </c>
      <c r="AE195" s="16" t="str">
        <f>IF(W195&lt;&gt;0,IF(Y195=1,IF(I195&gt;Parameters!$B$6,W195,""),""),"")</f>
        <v/>
      </c>
    </row>
    <row r="196" spans="1:31" x14ac:dyDescent="0.2">
      <c r="A196" t="s">
        <v>260</v>
      </c>
      <c r="B196" t="s">
        <v>261</v>
      </c>
      <c r="C196" t="s">
        <v>262</v>
      </c>
      <c r="D196">
        <v>2</v>
      </c>
      <c r="E196" t="s">
        <v>265</v>
      </c>
      <c r="F196" t="s">
        <v>73</v>
      </c>
      <c r="G196">
        <v>20</v>
      </c>
      <c r="H196" t="s">
        <v>46</v>
      </c>
      <c r="I196">
        <f t="shared" ref="I196:I259" si="9">IF(H196="Kbps",G196/1000,G196)</f>
        <v>20</v>
      </c>
      <c r="J196" t="s">
        <v>39</v>
      </c>
      <c r="L196" s="2">
        <v>1763.32</v>
      </c>
      <c r="M196" t="s">
        <v>264</v>
      </c>
      <c r="N196" t="s">
        <v>40</v>
      </c>
      <c r="P196" t="s">
        <v>42</v>
      </c>
      <c r="Q196" t="s">
        <v>42</v>
      </c>
      <c r="R196" t="s">
        <v>64</v>
      </c>
      <c r="S196" s="3">
        <v>42239</v>
      </c>
      <c r="T196" s="3"/>
      <c r="U196" s="11" t="str">
        <f>IFERROR(VLOOKUP(A196,'Anc data'!$A$2:$H$117, 8,FALSE),"")</f>
        <v/>
      </c>
      <c r="W196" s="15" t="str">
        <f t="shared" ref="W196:W259" si="10">IFERROR(L196/U196,"")</f>
        <v/>
      </c>
      <c r="X196" s="9">
        <f t="shared" ref="X196:X259" si="11">IF(K196="",1,0)</f>
        <v>1</v>
      </c>
      <c r="Y196" s="9">
        <f>MAX(X196,Parameters!$B$8)</f>
        <v>1</v>
      </c>
      <c r="AA196" s="16" t="str">
        <f>IF(W196&lt;&gt;0,IF(Y196=1,IF(I196&lt;=Parameters!$C$2,W196,""),""),"")</f>
        <v/>
      </c>
      <c r="AB196" s="16" t="str">
        <f>IF(W196&lt;&gt;0,IF(Y196=1,IF(AND(I196&gt;Parameters!$B$3,I196&lt;=Parameters!$C$3),W196,""),""),"")</f>
        <v/>
      </c>
      <c r="AC196" s="16" t="str">
        <f>IF(W196&lt;&gt;0,IF(Y196=1,IF(AND(I196&gt;Parameters!$B$4,I196&lt;=Parameters!$C$4),W196,""),""),"")</f>
        <v/>
      </c>
      <c r="AD196" s="16" t="str">
        <f>IF(W196&lt;&gt;0,IF(Y196=1,IF(AND(I196&gt;Parameters!$B$5,I196&lt;=Parameters!$C$5),W196,""),""),"")</f>
        <v/>
      </c>
      <c r="AE196" s="16" t="str">
        <f>IF(W196&lt;&gt;0,IF(Y196=1,IF(I196&gt;Parameters!$B$6,W196,""),""),"")</f>
        <v/>
      </c>
    </row>
    <row r="197" spans="1:31" x14ac:dyDescent="0.2">
      <c r="A197" t="s">
        <v>260</v>
      </c>
      <c r="B197" t="s">
        <v>261</v>
      </c>
      <c r="C197" t="s">
        <v>262</v>
      </c>
      <c r="D197">
        <v>3</v>
      </c>
      <c r="E197" t="s">
        <v>266</v>
      </c>
      <c r="F197" t="s">
        <v>51</v>
      </c>
      <c r="G197">
        <v>512</v>
      </c>
      <c r="H197" t="s">
        <v>38</v>
      </c>
      <c r="I197">
        <f t="shared" si="9"/>
        <v>0.51200000000000001</v>
      </c>
      <c r="J197" t="s">
        <v>39</v>
      </c>
      <c r="L197">
        <v>259</v>
      </c>
      <c r="M197" t="s">
        <v>264</v>
      </c>
      <c r="N197" t="s">
        <v>40</v>
      </c>
      <c r="P197" t="s">
        <v>42</v>
      </c>
      <c r="Q197" t="s">
        <v>42</v>
      </c>
      <c r="R197" t="s">
        <v>64</v>
      </c>
      <c r="S197" s="3">
        <v>42248</v>
      </c>
      <c r="T197" s="3"/>
      <c r="U197" s="11" t="str">
        <f>IFERROR(VLOOKUP(A197,'Anc data'!$A$2:$H$117, 8,FALSE),"")</f>
        <v/>
      </c>
      <c r="W197" s="15" t="str">
        <f t="shared" si="10"/>
        <v/>
      </c>
      <c r="X197" s="9">
        <f t="shared" si="11"/>
        <v>1</v>
      </c>
      <c r="Y197" s="9">
        <f>MAX(X197,Parameters!$B$8)</f>
        <v>1</v>
      </c>
      <c r="AA197" s="16" t="str">
        <f>IF(W197&lt;&gt;0,IF(Y197=1,IF(I197&lt;=Parameters!$C$2,W197,""),""),"")</f>
        <v/>
      </c>
      <c r="AB197" s="16" t="str">
        <f>IF(W197&lt;&gt;0,IF(Y197=1,IF(AND(I197&gt;Parameters!$B$3,I197&lt;=Parameters!$C$3),W197,""),""),"")</f>
        <v/>
      </c>
      <c r="AC197" s="16" t="str">
        <f>IF(W197&lt;&gt;0,IF(Y197=1,IF(AND(I197&gt;Parameters!$B$4,I197&lt;=Parameters!$C$4),W197,""),""),"")</f>
        <v/>
      </c>
      <c r="AD197" s="16" t="str">
        <f>IF(W197&lt;&gt;0,IF(Y197=1,IF(AND(I197&gt;Parameters!$B$5,I197&lt;=Parameters!$C$5),W197,""),""),"")</f>
        <v/>
      </c>
      <c r="AE197" s="16" t="str">
        <f>IF(W197&lt;&gt;0,IF(Y197=1,IF(I197&gt;Parameters!$B$6,W197,""),""),"")</f>
        <v/>
      </c>
    </row>
    <row r="198" spans="1:31" x14ac:dyDescent="0.2">
      <c r="A198" t="s">
        <v>260</v>
      </c>
      <c r="B198" t="s">
        <v>261</v>
      </c>
      <c r="C198" t="s">
        <v>262</v>
      </c>
      <c r="D198">
        <v>4</v>
      </c>
      <c r="E198" t="s">
        <v>266</v>
      </c>
      <c r="F198" t="s">
        <v>51</v>
      </c>
      <c r="G198">
        <v>1024</v>
      </c>
      <c r="H198" t="s">
        <v>38</v>
      </c>
      <c r="I198">
        <f t="shared" si="9"/>
        <v>1.024</v>
      </c>
      <c r="J198" t="s">
        <v>39</v>
      </c>
      <c r="L198">
        <v>350</v>
      </c>
      <c r="M198" t="s">
        <v>264</v>
      </c>
      <c r="N198" t="s">
        <v>40</v>
      </c>
      <c r="P198" t="s">
        <v>42</v>
      </c>
      <c r="Q198" t="s">
        <v>42</v>
      </c>
      <c r="R198" t="s">
        <v>64</v>
      </c>
      <c r="S198" s="3">
        <v>42248</v>
      </c>
      <c r="T198" s="3"/>
      <c r="U198" s="11" t="str">
        <f>IFERROR(VLOOKUP(A198,'Anc data'!$A$2:$H$117, 8,FALSE),"")</f>
        <v/>
      </c>
      <c r="W198" s="15" t="str">
        <f t="shared" si="10"/>
        <v/>
      </c>
      <c r="X198" s="9">
        <f t="shared" si="11"/>
        <v>1</v>
      </c>
      <c r="Y198" s="9">
        <f>MAX(X198,Parameters!$B$8)</f>
        <v>1</v>
      </c>
      <c r="AA198" s="16" t="str">
        <f>IF(W198&lt;&gt;0,IF(Y198=1,IF(I198&lt;=Parameters!$C$2,W198,""),""),"")</f>
        <v/>
      </c>
      <c r="AB198" s="16" t="str">
        <f>IF(W198&lt;&gt;0,IF(Y198=1,IF(AND(I198&gt;Parameters!$B$3,I198&lt;=Parameters!$C$3),W198,""),""),"")</f>
        <v/>
      </c>
      <c r="AC198" s="16" t="str">
        <f>IF(W198&lt;&gt;0,IF(Y198=1,IF(AND(I198&gt;Parameters!$B$4,I198&lt;=Parameters!$C$4),W198,""),""),"")</f>
        <v/>
      </c>
      <c r="AD198" s="16" t="str">
        <f>IF(W198&lt;&gt;0,IF(Y198=1,IF(AND(I198&gt;Parameters!$B$5,I198&lt;=Parameters!$C$5),W198,""),""),"")</f>
        <v/>
      </c>
      <c r="AE198" s="16" t="str">
        <f>IF(W198&lt;&gt;0,IF(Y198=1,IF(I198&gt;Parameters!$B$6,W198,""),""),"")</f>
        <v/>
      </c>
    </row>
    <row r="199" spans="1:31" x14ac:dyDescent="0.2">
      <c r="A199" t="s">
        <v>260</v>
      </c>
      <c r="B199" t="s">
        <v>261</v>
      </c>
      <c r="C199" t="s">
        <v>262</v>
      </c>
      <c r="D199">
        <v>5</v>
      </c>
      <c r="E199" t="s">
        <v>266</v>
      </c>
      <c r="F199" t="s">
        <v>51</v>
      </c>
      <c r="G199">
        <v>2048</v>
      </c>
      <c r="H199" t="s">
        <v>38</v>
      </c>
      <c r="I199">
        <f t="shared" si="9"/>
        <v>2.048</v>
      </c>
      <c r="J199" t="s">
        <v>39</v>
      </c>
      <c r="L199">
        <v>442</v>
      </c>
      <c r="M199" t="s">
        <v>264</v>
      </c>
      <c r="N199" t="s">
        <v>40</v>
      </c>
      <c r="P199" t="s">
        <v>42</v>
      </c>
      <c r="Q199" t="s">
        <v>42</v>
      </c>
      <c r="R199" t="s">
        <v>64</v>
      </c>
      <c r="S199" s="3">
        <v>42248</v>
      </c>
      <c r="T199" s="3"/>
      <c r="U199" s="11" t="str">
        <f>IFERROR(VLOOKUP(A199,'Anc data'!$A$2:$H$117, 8,FALSE),"")</f>
        <v/>
      </c>
      <c r="W199" s="15" t="str">
        <f t="shared" si="10"/>
        <v/>
      </c>
      <c r="X199" s="9">
        <f t="shared" si="11"/>
        <v>1</v>
      </c>
      <c r="Y199" s="9">
        <f>MAX(X199,Parameters!$B$8)</f>
        <v>1</v>
      </c>
      <c r="AA199" s="16" t="str">
        <f>IF(W199&lt;&gt;0,IF(Y199=1,IF(I199&lt;=Parameters!$C$2,W199,""),""),"")</f>
        <v/>
      </c>
      <c r="AB199" s="16" t="str">
        <f>IF(W199&lt;&gt;0,IF(Y199=1,IF(AND(I199&gt;Parameters!$B$3,I199&lt;=Parameters!$C$3),W199,""),""),"")</f>
        <v/>
      </c>
      <c r="AC199" s="16" t="str">
        <f>IF(W199&lt;&gt;0,IF(Y199=1,IF(AND(I199&gt;Parameters!$B$4,I199&lt;=Parameters!$C$4),W199,""),""),"")</f>
        <v/>
      </c>
      <c r="AD199" s="16" t="str">
        <f>IF(W199&lt;&gt;0,IF(Y199=1,IF(AND(I199&gt;Parameters!$B$5,I199&lt;=Parameters!$C$5),W199,""),""),"")</f>
        <v/>
      </c>
      <c r="AE199" s="16" t="str">
        <f>IF(W199&lt;&gt;0,IF(Y199=1,IF(I199&gt;Parameters!$B$6,W199,""),""),"")</f>
        <v/>
      </c>
    </row>
    <row r="200" spans="1:31" x14ac:dyDescent="0.2">
      <c r="A200" t="s">
        <v>260</v>
      </c>
      <c r="B200" t="s">
        <v>261</v>
      </c>
      <c r="C200" t="s">
        <v>262</v>
      </c>
      <c r="D200">
        <v>6</v>
      </c>
      <c r="E200" t="s">
        <v>266</v>
      </c>
      <c r="F200" t="s">
        <v>51</v>
      </c>
      <c r="G200">
        <v>4096</v>
      </c>
      <c r="H200" t="s">
        <v>38</v>
      </c>
      <c r="I200">
        <f t="shared" si="9"/>
        <v>4.0960000000000001</v>
      </c>
      <c r="J200" t="s">
        <v>39</v>
      </c>
      <c r="L200">
        <v>648.91</v>
      </c>
      <c r="M200" t="s">
        <v>264</v>
      </c>
      <c r="N200" t="s">
        <v>40</v>
      </c>
      <c r="P200" t="s">
        <v>42</v>
      </c>
      <c r="Q200" t="s">
        <v>42</v>
      </c>
      <c r="R200" t="s">
        <v>64</v>
      </c>
      <c r="S200" s="3">
        <v>42248</v>
      </c>
      <c r="T200" s="3"/>
      <c r="U200" s="11" t="str">
        <f>IFERROR(VLOOKUP(A200,'Anc data'!$A$2:$H$117, 8,FALSE),"")</f>
        <v/>
      </c>
      <c r="W200" s="15" t="str">
        <f t="shared" si="10"/>
        <v/>
      </c>
      <c r="X200" s="9">
        <f t="shared" si="11"/>
        <v>1</v>
      </c>
      <c r="Y200" s="9">
        <f>MAX(X200,Parameters!$B$8)</f>
        <v>1</v>
      </c>
      <c r="AA200" s="16" t="str">
        <f>IF(W200&lt;&gt;0,IF(Y200=1,IF(I200&lt;=Parameters!$C$2,W200,""),""),"")</f>
        <v/>
      </c>
      <c r="AB200" s="16" t="str">
        <f>IF(W200&lt;&gt;0,IF(Y200=1,IF(AND(I200&gt;Parameters!$B$3,I200&lt;=Parameters!$C$3),W200,""),""),"")</f>
        <v/>
      </c>
      <c r="AC200" s="16" t="str">
        <f>IF(W200&lt;&gt;0,IF(Y200=1,IF(AND(I200&gt;Parameters!$B$4,I200&lt;=Parameters!$C$4),W200,""),""),"")</f>
        <v/>
      </c>
      <c r="AD200" s="16" t="str">
        <f>IF(W200&lt;&gt;0,IF(Y200=1,IF(AND(I200&gt;Parameters!$B$5,I200&lt;=Parameters!$C$5),W200,""),""),"")</f>
        <v/>
      </c>
      <c r="AE200" s="16" t="str">
        <f>IF(W200&lt;&gt;0,IF(Y200=1,IF(I200&gt;Parameters!$B$6,W200,""),""),"")</f>
        <v/>
      </c>
    </row>
    <row r="201" spans="1:31" x14ac:dyDescent="0.2">
      <c r="A201" t="s">
        <v>267</v>
      </c>
      <c r="B201" t="s">
        <v>268</v>
      </c>
      <c r="C201" t="s">
        <v>269</v>
      </c>
      <c r="D201">
        <v>1</v>
      </c>
      <c r="E201" t="s">
        <v>270</v>
      </c>
      <c r="F201" t="s">
        <v>61</v>
      </c>
      <c r="G201">
        <v>2</v>
      </c>
      <c r="H201" t="s">
        <v>46</v>
      </c>
      <c r="I201">
        <f t="shared" si="9"/>
        <v>2</v>
      </c>
      <c r="J201" t="s">
        <v>39</v>
      </c>
      <c r="L201">
        <v>34.9</v>
      </c>
      <c r="M201" t="s">
        <v>271</v>
      </c>
      <c r="N201" t="s">
        <v>40</v>
      </c>
      <c r="P201" t="s">
        <v>42</v>
      </c>
      <c r="Q201" t="s">
        <v>42</v>
      </c>
      <c r="R201" t="s">
        <v>42</v>
      </c>
      <c r="S201" s="3">
        <v>42239</v>
      </c>
      <c r="T201" s="3"/>
      <c r="U201" s="11">
        <f>IFERROR(VLOOKUP(A201,'Anc data'!$A$2:$H$117, 8,FALSE),"")</f>
        <v>1.6916307456031701</v>
      </c>
      <c r="W201" s="15">
        <f t="shared" si="10"/>
        <v>20.630979952753229</v>
      </c>
      <c r="X201" s="9">
        <f t="shared" si="11"/>
        <v>1</v>
      </c>
      <c r="Y201" s="9">
        <f>MAX(X201,Parameters!$B$8)</f>
        <v>1</v>
      </c>
      <c r="AA201" s="16" t="str">
        <f>IF(W201&lt;&gt;0,IF(Y201=1,IF(I201&lt;=Parameters!$C$2,W201,""),""),"")</f>
        <v/>
      </c>
      <c r="AB201" s="16">
        <f>IF(W201&lt;&gt;0,IF(Y201=1,IF(AND(I201&gt;Parameters!$B$3,I201&lt;=Parameters!$C$3),W201,""),""),"")</f>
        <v>20.630979952753229</v>
      </c>
      <c r="AC201" s="16" t="str">
        <f>IF(W201&lt;&gt;0,IF(Y201=1,IF(AND(I201&gt;Parameters!$B$4,I201&lt;=Parameters!$C$4),W201,""),""),"")</f>
        <v/>
      </c>
      <c r="AD201" s="16" t="str">
        <f>IF(W201&lt;&gt;0,IF(Y201=1,IF(AND(I201&gt;Parameters!$B$5,I201&lt;=Parameters!$C$5),W201,""),""),"")</f>
        <v/>
      </c>
      <c r="AE201" s="16" t="str">
        <f>IF(W201&lt;&gt;0,IF(Y201=1,IF(I201&gt;Parameters!$B$6,W201,""),""),"")</f>
        <v/>
      </c>
    </row>
    <row r="202" spans="1:31" x14ac:dyDescent="0.2">
      <c r="A202" t="s">
        <v>267</v>
      </c>
      <c r="B202" t="s">
        <v>268</v>
      </c>
      <c r="C202" t="s">
        <v>269</v>
      </c>
      <c r="D202">
        <v>2</v>
      </c>
      <c r="E202" t="s">
        <v>272</v>
      </c>
      <c r="F202" t="s">
        <v>61</v>
      </c>
      <c r="G202">
        <v>4</v>
      </c>
      <c r="H202" t="s">
        <v>46</v>
      </c>
      <c r="I202">
        <f t="shared" si="9"/>
        <v>4</v>
      </c>
      <c r="J202" t="s">
        <v>39</v>
      </c>
      <c r="L202">
        <v>39.9</v>
      </c>
      <c r="M202" t="s">
        <v>271</v>
      </c>
      <c r="N202">
        <v>1</v>
      </c>
      <c r="O202" t="s">
        <v>46</v>
      </c>
      <c r="P202" t="s">
        <v>42</v>
      </c>
      <c r="Q202" t="s">
        <v>42</v>
      </c>
      <c r="R202" t="s">
        <v>42</v>
      </c>
      <c r="S202" s="3">
        <v>42239</v>
      </c>
      <c r="T202" s="3"/>
      <c r="U202" s="11">
        <f>IFERROR(VLOOKUP(A202,'Anc data'!$A$2:$H$117, 8,FALSE),"")</f>
        <v>1.6916307456031701</v>
      </c>
      <c r="W202" s="15">
        <f t="shared" si="10"/>
        <v>23.586707739680627</v>
      </c>
      <c r="X202" s="9">
        <f t="shared" si="11"/>
        <v>1</v>
      </c>
      <c r="Y202" s="9">
        <f>MAX(X202,Parameters!$B$8)</f>
        <v>1</v>
      </c>
      <c r="AA202" s="16" t="str">
        <f>IF(W202&lt;&gt;0,IF(Y202=1,IF(I202&lt;=Parameters!$C$2,W202,""),""),"")</f>
        <v/>
      </c>
      <c r="AB202" s="16">
        <f>IF(W202&lt;&gt;0,IF(Y202=1,IF(AND(I202&gt;Parameters!$B$3,I202&lt;=Parameters!$C$3),W202,""),""),"")</f>
        <v>23.586707739680627</v>
      </c>
      <c r="AC202" s="16" t="str">
        <f>IF(W202&lt;&gt;0,IF(Y202=1,IF(AND(I202&gt;Parameters!$B$4,I202&lt;=Parameters!$C$4),W202,""),""),"")</f>
        <v/>
      </c>
      <c r="AD202" s="16" t="str">
        <f>IF(W202&lt;&gt;0,IF(Y202=1,IF(AND(I202&gt;Parameters!$B$5,I202&lt;=Parameters!$C$5),W202,""),""),"")</f>
        <v/>
      </c>
      <c r="AE202" s="16" t="str">
        <f>IF(W202&lt;&gt;0,IF(Y202=1,IF(I202&gt;Parameters!$B$6,W202,""),""),"")</f>
        <v/>
      </c>
    </row>
    <row r="203" spans="1:31" x14ac:dyDescent="0.2">
      <c r="A203" t="s">
        <v>267</v>
      </c>
      <c r="B203" t="s">
        <v>268</v>
      </c>
      <c r="C203" t="s">
        <v>269</v>
      </c>
      <c r="D203">
        <v>3</v>
      </c>
      <c r="E203" t="s">
        <v>273</v>
      </c>
      <c r="F203" t="s">
        <v>61</v>
      </c>
      <c r="G203">
        <v>10</v>
      </c>
      <c r="H203" t="s">
        <v>46</v>
      </c>
      <c r="I203">
        <f t="shared" si="9"/>
        <v>10</v>
      </c>
      <c r="J203" t="s">
        <v>39</v>
      </c>
      <c r="L203">
        <v>49.9</v>
      </c>
      <c r="M203" t="s">
        <v>271</v>
      </c>
      <c r="N203">
        <v>1</v>
      </c>
      <c r="O203" t="s">
        <v>46</v>
      </c>
      <c r="P203" t="s">
        <v>42</v>
      </c>
      <c r="Q203" t="s">
        <v>42</v>
      </c>
      <c r="R203" t="s">
        <v>42</v>
      </c>
      <c r="S203" s="3">
        <v>42239</v>
      </c>
      <c r="T203" s="3"/>
      <c r="U203" s="11">
        <f>IFERROR(VLOOKUP(A203,'Anc data'!$A$2:$H$117, 8,FALSE),"")</f>
        <v>1.6916307456031701</v>
      </c>
      <c r="W203" s="15">
        <f t="shared" si="10"/>
        <v>29.498163313535418</v>
      </c>
      <c r="X203" s="9">
        <f t="shared" si="11"/>
        <v>1</v>
      </c>
      <c r="Y203" s="9">
        <f>MAX(X203,Parameters!$B$8)</f>
        <v>1</v>
      </c>
      <c r="AA203" s="16" t="str">
        <f>IF(W203&lt;&gt;0,IF(Y203=1,IF(I203&lt;=Parameters!$C$2,W203,""),""),"")</f>
        <v/>
      </c>
      <c r="AB203" s="16" t="str">
        <f>IF(W203&lt;&gt;0,IF(Y203=1,IF(AND(I203&gt;Parameters!$B$3,I203&lt;=Parameters!$C$3),W203,""),""),"")</f>
        <v/>
      </c>
      <c r="AC203" s="16">
        <f>IF(W203&lt;&gt;0,IF(Y203=1,IF(AND(I203&gt;Parameters!$B$4,I203&lt;=Parameters!$C$4),W203,""),""),"")</f>
        <v>29.498163313535418</v>
      </c>
      <c r="AD203" s="16" t="str">
        <f>IF(W203&lt;&gt;0,IF(Y203=1,IF(AND(I203&gt;Parameters!$B$5,I203&lt;=Parameters!$C$5),W203,""),""),"")</f>
        <v/>
      </c>
      <c r="AE203" s="16" t="str">
        <f>IF(W203&lt;&gt;0,IF(Y203=1,IF(I203&gt;Parameters!$B$6,W203,""),""),"")</f>
        <v/>
      </c>
    </row>
    <row r="204" spans="1:31" x14ac:dyDescent="0.2">
      <c r="A204" t="s">
        <v>267</v>
      </c>
      <c r="B204" t="s">
        <v>268</v>
      </c>
      <c r="C204" t="s">
        <v>269</v>
      </c>
      <c r="D204">
        <v>4</v>
      </c>
      <c r="E204" t="s">
        <v>274</v>
      </c>
      <c r="F204" t="s">
        <v>61</v>
      </c>
      <c r="G204">
        <v>20</v>
      </c>
      <c r="H204" t="s">
        <v>46</v>
      </c>
      <c r="I204">
        <f t="shared" si="9"/>
        <v>20</v>
      </c>
      <c r="J204" t="s">
        <v>39</v>
      </c>
      <c r="L204">
        <v>57.9</v>
      </c>
      <c r="M204" t="s">
        <v>271</v>
      </c>
      <c r="N204">
        <v>1.2</v>
      </c>
      <c r="O204" t="s">
        <v>46</v>
      </c>
      <c r="P204" t="s">
        <v>42</v>
      </c>
      <c r="Q204" t="s">
        <v>42</v>
      </c>
      <c r="R204" t="s">
        <v>42</v>
      </c>
      <c r="S204" s="3">
        <v>42239</v>
      </c>
      <c r="T204" s="3"/>
      <c r="U204" s="11">
        <f>IFERROR(VLOOKUP(A204,'Anc data'!$A$2:$H$117, 8,FALSE),"")</f>
        <v>1.6916307456031701</v>
      </c>
      <c r="W204" s="15">
        <f t="shared" si="10"/>
        <v>34.227327772619255</v>
      </c>
      <c r="X204" s="9">
        <f t="shared" si="11"/>
        <v>1</v>
      </c>
      <c r="Y204" s="9">
        <f>MAX(X204,Parameters!$B$8)</f>
        <v>1</v>
      </c>
      <c r="AA204" s="16" t="str">
        <f>IF(W204&lt;&gt;0,IF(Y204=1,IF(I204&lt;=Parameters!$C$2,W204,""),""),"")</f>
        <v/>
      </c>
      <c r="AB204" s="16" t="str">
        <f>IF(W204&lt;&gt;0,IF(Y204=1,IF(AND(I204&gt;Parameters!$B$3,I204&lt;=Parameters!$C$3),W204,""),""),"")</f>
        <v/>
      </c>
      <c r="AC204" s="16" t="str">
        <f>IF(W204&lt;&gt;0,IF(Y204=1,IF(AND(I204&gt;Parameters!$B$4,I204&lt;=Parameters!$C$4),W204,""),""),"")</f>
        <v/>
      </c>
      <c r="AD204" s="16">
        <f>IF(W204&lt;&gt;0,IF(Y204=1,IF(AND(I204&gt;Parameters!$B$5,I204&lt;=Parameters!$C$5),W204,""),""),"")</f>
        <v>34.227327772619255</v>
      </c>
      <c r="AE204" s="16" t="str">
        <f>IF(W204&lt;&gt;0,IF(Y204=1,IF(I204&gt;Parameters!$B$6,W204,""),""),"")</f>
        <v/>
      </c>
    </row>
    <row r="205" spans="1:31" x14ac:dyDescent="0.2">
      <c r="A205" t="s">
        <v>267</v>
      </c>
      <c r="B205" t="s">
        <v>268</v>
      </c>
      <c r="C205" t="s">
        <v>275</v>
      </c>
      <c r="D205">
        <v>1</v>
      </c>
      <c r="E205">
        <v>2</v>
      </c>
      <c r="F205" t="s">
        <v>61</v>
      </c>
      <c r="G205">
        <v>2</v>
      </c>
      <c r="H205" t="s">
        <v>46</v>
      </c>
      <c r="I205">
        <f t="shared" si="9"/>
        <v>2</v>
      </c>
      <c r="J205" t="s">
        <v>39</v>
      </c>
      <c r="L205">
        <v>74.900000000000006</v>
      </c>
      <c r="M205" t="s">
        <v>271</v>
      </c>
      <c r="N205">
        <v>500</v>
      </c>
      <c r="O205" t="s">
        <v>38</v>
      </c>
      <c r="P205" t="s">
        <v>42</v>
      </c>
      <c r="Q205" t="s">
        <v>42</v>
      </c>
      <c r="R205" t="s">
        <v>42</v>
      </c>
      <c r="S205" s="3">
        <v>42265</v>
      </c>
      <c r="T205" s="3"/>
      <c r="U205" s="11">
        <f>IFERROR(VLOOKUP(A205,'Anc data'!$A$2:$H$117, 8,FALSE),"")</f>
        <v>1.6916307456031701</v>
      </c>
      <c r="W205" s="15">
        <f t="shared" si="10"/>
        <v>44.276802248172409</v>
      </c>
      <c r="X205" s="9">
        <f t="shared" si="11"/>
        <v>1</v>
      </c>
      <c r="Y205" s="9">
        <f>MAX(X205,Parameters!$B$8)</f>
        <v>1</v>
      </c>
      <c r="AA205" s="16" t="str">
        <f>IF(W205&lt;&gt;0,IF(Y205=1,IF(I205&lt;=Parameters!$C$2,W205,""),""),"")</f>
        <v/>
      </c>
      <c r="AB205" s="16">
        <f>IF(W205&lt;&gt;0,IF(Y205=1,IF(AND(I205&gt;Parameters!$B$3,I205&lt;=Parameters!$C$3),W205,""),""),"")</f>
        <v>44.276802248172409</v>
      </c>
      <c r="AC205" s="16" t="str">
        <f>IF(W205&lt;&gt;0,IF(Y205=1,IF(AND(I205&gt;Parameters!$B$4,I205&lt;=Parameters!$C$4),W205,""),""),"")</f>
        <v/>
      </c>
      <c r="AD205" s="16" t="str">
        <f>IF(W205&lt;&gt;0,IF(Y205=1,IF(AND(I205&gt;Parameters!$B$5,I205&lt;=Parameters!$C$5),W205,""),""),"")</f>
        <v/>
      </c>
      <c r="AE205" s="16" t="str">
        <f>IF(W205&lt;&gt;0,IF(Y205=1,IF(I205&gt;Parameters!$B$6,W205,""),""),"")</f>
        <v/>
      </c>
    </row>
    <row r="206" spans="1:31" x14ac:dyDescent="0.2">
      <c r="A206" t="s">
        <v>267</v>
      </c>
      <c r="B206" t="s">
        <v>268</v>
      </c>
      <c r="C206" t="s">
        <v>275</v>
      </c>
      <c r="D206">
        <v>2</v>
      </c>
      <c r="E206">
        <v>15</v>
      </c>
      <c r="F206" t="s">
        <v>61</v>
      </c>
      <c r="G206">
        <v>15</v>
      </c>
      <c r="H206" t="s">
        <v>46</v>
      </c>
      <c r="I206">
        <f t="shared" si="9"/>
        <v>15</v>
      </c>
      <c r="J206" t="s">
        <v>39</v>
      </c>
      <c r="L206">
        <v>89.9</v>
      </c>
      <c r="M206" t="s">
        <v>271</v>
      </c>
      <c r="N206">
        <v>2</v>
      </c>
      <c r="O206" t="s">
        <v>46</v>
      </c>
      <c r="P206" t="s">
        <v>42</v>
      </c>
      <c r="Q206" t="s">
        <v>42</v>
      </c>
      <c r="R206" t="s">
        <v>42</v>
      </c>
      <c r="S206" s="3">
        <v>42265</v>
      </c>
      <c r="T206" s="3"/>
      <c r="U206" s="11">
        <f>IFERROR(VLOOKUP(A206,'Anc data'!$A$2:$H$117, 8,FALSE),"")</f>
        <v>1.6916307456031701</v>
      </c>
      <c r="W206" s="15">
        <f t="shared" si="10"/>
        <v>53.143985608954594</v>
      </c>
      <c r="X206" s="9">
        <f t="shared" si="11"/>
        <v>1</v>
      </c>
      <c r="Y206" s="9">
        <f>MAX(X206,Parameters!$B$8)</f>
        <v>1</v>
      </c>
      <c r="AA206" s="16" t="str">
        <f>IF(W206&lt;&gt;0,IF(Y206=1,IF(I206&lt;=Parameters!$C$2,W206,""),""),"")</f>
        <v/>
      </c>
      <c r="AB206" s="16" t="str">
        <f>IF(W206&lt;&gt;0,IF(Y206=1,IF(AND(I206&gt;Parameters!$B$3,I206&lt;=Parameters!$C$3),W206,""),""),"")</f>
        <v/>
      </c>
      <c r="AC206" s="16" t="str">
        <f>IF(W206&lt;&gt;0,IF(Y206=1,IF(AND(I206&gt;Parameters!$B$4,I206&lt;=Parameters!$C$4),W206,""),""),"")</f>
        <v/>
      </c>
      <c r="AD206" s="16">
        <f>IF(W206&lt;&gt;0,IF(Y206=1,IF(AND(I206&gt;Parameters!$B$5,I206&lt;=Parameters!$C$5),W206,""),""),"")</f>
        <v>53.143985608954594</v>
      </c>
      <c r="AE206" s="16" t="str">
        <f>IF(W206&lt;&gt;0,IF(Y206=1,IF(I206&gt;Parameters!$B$6,W206,""),""),"")</f>
        <v/>
      </c>
    </row>
    <row r="207" spans="1:31" x14ac:dyDescent="0.2">
      <c r="A207" t="s">
        <v>267</v>
      </c>
      <c r="B207" t="s">
        <v>268</v>
      </c>
      <c r="C207" t="s">
        <v>275</v>
      </c>
      <c r="D207">
        <v>3</v>
      </c>
      <c r="E207">
        <v>30</v>
      </c>
      <c r="F207" t="s">
        <v>61</v>
      </c>
      <c r="G207">
        <v>30</v>
      </c>
      <c r="H207" t="s">
        <v>46</v>
      </c>
      <c r="I207">
        <f t="shared" si="9"/>
        <v>30</v>
      </c>
      <c r="J207" t="s">
        <v>39</v>
      </c>
      <c r="L207">
        <v>109.9</v>
      </c>
      <c r="M207" t="s">
        <v>271</v>
      </c>
      <c r="N207">
        <v>2</v>
      </c>
      <c r="O207" t="s">
        <v>46</v>
      </c>
      <c r="P207" t="s">
        <v>42</v>
      </c>
      <c r="Q207" t="s">
        <v>42</v>
      </c>
      <c r="R207" t="s">
        <v>42</v>
      </c>
      <c r="S207" s="3">
        <v>42265</v>
      </c>
      <c r="T207" s="3"/>
      <c r="U207" s="11">
        <f>IFERROR(VLOOKUP(A207,'Anc data'!$A$2:$H$117, 8,FALSE),"")</f>
        <v>1.6916307456031701</v>
      </c>
      <c r="W207" s="15">
        <f t="shared" si="10"/>
        <v>64.966896756664184</v>
      </c>
      <c r="X207" s="9">
        <f t="shared" si="11"/>
        <v>1</v>
      </c>
      <c r="Y207" s="9">
        <f>MAX(X207,Parameters!$B$8)</f>
        <v>1</v>
      </c>
      <c r="AA207" s="16" t="str">
        <f>IF(W207&lt;&gt;0,IF(Y207=1,IF(I207&lt;=Parameters!$C$2,W207,""),""),"")</f>
        <v/>
      </c>
      <c r="AB207" s="16" t="str">
        <f>IF(W207&lt;&gt;0,IF(Y207=1,IF(AND(I207&gt;Parameters!$B$3,I207&lt;=Parameters!$C$3),W207,""),""),"")</f>
        <v/>
      </c>
      <c r="AC207" s="16" t="str">
        <f>IF(W207&lt;&gt;0,IF(Y207=1,IF(AND(I207&gt;Parameters!$B$4,I207&lt;=Parameters!$C$4),W207,""),""),"")</f>
        <v/>
      </c>
      <c r="AD207" s="16" t="str">
        <f>IF(W207&lt;&gt;0,IF(Y207=1,IF(AND(I207&gt;Parameters!$B$5,I207&lt;=Parameters!$C$5),W207,""),""),"")</f>
        <v/>
      </c>
      <c r="AE207" s="16">
        <f>IF(W207&lt;&gt;0,IF(Y207=1,IF(I207&gt;Parameters!$B$6,W207,""),""),"")</f>
        <v>64.966896756664184</v>
      </c>
    </row>
    <row r="208" spans="1:31" x14ac:dyDescent="0.2">
      <c r="A208" t="s">
        <v>267</v>
      </c>
      <c r="B208" t="s">
        <v>268</v>
      </c>
      <c r="C208" t="s">
        <v>275</v>
      </c>
      <c r="D208">
        <v>4</v>
      </c>
      <c r="E208">
        <v>60</v>
      </c>
      <c r="F208" t="s">
        <v>61</v>
      </c>
      <c r="G208">
        <v>60</v>
      </c>
      <c r="H208" t="s">
        <v>46</v>
      </c>
      <c r="I208">
        <f t="shared" si="9"/>
        <v>60</v>
      </c>
      <c r="J208" t="s">
        <v>39</v>
      </c>
      <c r="L208">
        <v>139.9</v>
      </c>
      <c r="M208" t="s">
        <v>271</v>
      </c>
      <c r="N208">
        <v>3</v>
      </c>
      <c r="O208" t="s">
        <v>46</v>
      </c>
      <c r="P208" t="s">
        <v>42</v>
      </c>
      <c r="Q208" t="s">
        <v>42</v>
      </c>
      <c r="R208" t="s">
        <v>42</v>
      </c>
      <c r="S208" s="3">
        <v>42265</v>
      </c>
      <c r="T208" s="3"/>
      <c r="U208" s="11">
        <f>IFERROR(VLOOKUP(A208,'Anc data'!$A$2:$H$117, 8,FALSE),"")</f>
        <v>1.6916307456031701</v>
      </c>
      <c r="W208" s="15">
        <f t="shared" si="10"/>
        <v>82.701263478228569</v>
      </c>
      <c r="X208" s="9">
        <f t="shared" si="11"/>
        <v>1</v>
      </c>
      <c r="Y208" s="9">
        <f>MAX(X208,Parameters!$B$8)</f>
        <v>1</v>
      </c>
      <c r="AA208" s="16" t="str">
        <f>IF(W208&lt;&gt;0,IF(Y208=1,IF(I208&lt;=Parameters!$C$2,W208,""),""),"")</f>
        <v/>
      </c>
      <c r="AB208" s="16" t="str">
        <f>IF(W208&lt;&gt;0,IF(Y208=1,IF(AND(I208&gt;Parameters!$B$3,I208&lt;=Parameters!$C$3),W208,""),""),"")</f>
        <v/>
      </c>
      <c r="AC208" s="16" t="str">
        <f>IF(W208&lt;&gt;0,IF(Y208=1,IF(AND(I208&gt;Parameters!$B$4,I208&lt;=Parameters!$C$4),W208,""),""),"")</f>
        <v/>
      </c>
      <c r="AD208" s="16" t="str">
        <f>IF(W208&lt;&gt;0,IF(Y208=1,IF(AND(I208&gt;Parameters!$B$5,I208&lt;=Parameters!$C$5),W208,""),""),"")</f>
        <v/>
      </c>
      <c r="AE208" s="16">
        <f>IF(W208&lt;&gt;0,IF(Y208=1,IF(I208&gt;Parameters!$B$6,W208,""),""),"")</f>
        <v>82.701263478228569</v>
      </c>
    </row>
    <row r="209" spans="1:31" x14ac:dyDescent="0.2">
      <c r="A209" t="s">
        <v>267</v>
      </c>
      <c r="B209" t="s">
        <v>268</v>
      </c>
      <c r="C209" t="s">
        <v>275</v>
      </c>
      <c r="D209">
        <v>5</v>
      </c>
      <c r="E209">
        <v>120</v>
      </c>
      <c r="F209" t="s">
        <v>61</v>
      </c>
      <c r="G209">
        <v>120</v>
      </c>
      <c r="H209" t="s">
        <v>46</v>
      </c>
      <c r="I209">
        <f t="shared" si="9"/>
        <v>120</v>
      </c>
      <c r="J209" t="s">
        <v>39</v>
      </c>
      <c r="L209">
        <v>319.89999999999998</v>
      </c>
      <c r="M209" t="s">
        <v>271</v>
      </c>
      <c r="N209">
        <v>4</v>
      </c>
      <c r="O209" t="s">
        <v>46</v>
      </c>
      <c r="P209" t="s">
        <v>42</v>
      </c>
      <c r="Q209" t="s">
        <v>42</v>
      </c>
      <c r="R209" t="s">
        <v>42</v>
      </c>
      <c r="S209" s="3">
        <v>42265</v>
      </c>
      <c r="T209" s="3"/>
      <c r="U209" s="11">
        <f>IFERROR(VLOOKUP(A209,'Anc data'!$A$2:$H$117, 8,FALSE),"")</f>
        <v>1.6916307456031701</v>
      </c>
      <c r="W209" s="15">
        <f t="shared" si="10"/>
        <v>189.10746380761483</v>
      </c>
      <c r="X209" s="9">
        <f t="shared" si="11"/>
        <v>1</v>
      </c>
      <c r="Y209" s="9">
        <f>MAX(X209,Parameters!$B$8)</f>
        <v>1</v>
      </c>
      <c r="AA209" s="16" t="str">
        <f>IF(W209&lt;&gt;0,IF(Y209=1,IF(I209&lt;=Parameters!$C$2,W209,""),""),"")</f>
        <v/>
      </c>
      <c r="AB209" s="16" t="str">
        <f>IF(W209&lt;&gt;0,IF(Y209=1,IF(AND(I209&gt;Parameters!$B$3,I209&lt;=Parameters!$C$3),W209,""),""),"")</f>
        <v/>
      </c>
      <c r="AC209" s="16" t="str">
        <f>IF(W209&lt;&gt;0,IF(Y209=1,IF(AND(I209&gt;Parameters!$B$4,I209&lt;=Parameters!$C$4),W209,""),""),"")</f>
        <v/>
      </c>
      <c r="AD209" s="16" t="str">
        <f>IF(W209&lt;&gt;0,IF(Y209=1,IF(AND(I209&gt;Parameters!$B$5,I209&lt;=Parameters!$C$5),W209,""),""),"")</f>
        <v/>
      </c>
      <c r="AE209" s="16">
        <f>IF(W209&lt;&gt;0,IF(Y209=1,IF(I209&gt;Parameters!$B$6,W209,""),""),"")</f>
        <v>189.10746380761483</v>
      </c>
    </row>
    <row r="210" spans="1:31" x14ac:dyDescent="0.2">
      <c r="A210" t="s">
        <v>267</v>
      </c>
      <c r="B210" t="s">
        <v>268</v>
      </c>
      <c r="C210" t="s">
        <v>276</v>
      </c>
      <c r="D210">
        <v>1</v>
      </c>
      <c r="E210" t="s">
        <v>277</v>
      </c>
      <c r="F210" t="s">
        <v>61</v>
      </c>
      <c r="G210">
        <v>5</v>
      </c>
      <c r="H210" t="s">
        <v>46</v>
      </c>
      <c r="I210">
        <f t="shared" si="9"/>
        <v>5</v>
      </c>
      <c r="J210" t="s">
        <v>39</v>
      </c>
      <c r="L210">
        <v>79.900000000000006</v>
      </c>
      <c r="M210" t="s">
        <v>271</v>
      </c>
      <c r="N210">
        <v>1</v>
      </c>
      <c r="O210" t="s">
        <v>46</v>
      </c>
      <c r="P210" t="s">
        <v>42</v>
      </c>
      <c r="Q210" t="s">
        <v>42</v>
      </c>
      <c r="R210" t="s">
        <v>42</v>
      </c>
      <c r="S210" s="3">
        <v>42239</v>
      </c>
      <c r="T210" s="3"/>
      <c r="U210" s="11">
        <f>IFERROR(VLOOKUP(A210,'Anc data'!$A$2:$H$117, 8,FALSE),"")</f>
        <v>1.6916307456031701</v>
      </c>
      <c r="W210" s="15">
        <f t="shared" si="10"/>
        <v>47.232530035099806</v>
      </c>
      <c r="X210" s="9">
        <f t="shared" si="11"/>
        <v>1</v>
      </c>
      <c r="Y210" s="9">
        <f>MAX(X210,Parameters!$B$8)</f>
        <v>1</v>
      </c>
      <c r="AA210" s="16" t="str">
        <f>IF(W210&lt;&gt;0,IF(Y210=1,IF(I210&lt;=Parameters!$C$2,W210,""),""),"")</f>
        <v/>
      </c>
      <c r="AB210" s="16" t="str">
        <f>IF(W210&lt;&gt;0,IF(Y210=1,IF(AND(I210&gt;Parameters!$B$3,I210&lt;=Parameters!$C$3),W210,""),""),"")</f>
        <v/>
      </c>
      <c r="AC210" s="16">
        <f>IF(W210&lt;&gt;0,IF(Y210=1,IF(AND(I210&gt;Parameters!$B$4,I210&lt;=Parameters!$C$4),W210,""),""),"")</f>
        <v>47.232530035099806</v>
      </c>
      <c r="AD210" s="16" t="str">
        <f>IF(W210&lt;&gt;0,IF(Y210=1,IF(AND(I210&gt;Parameters!$B$5,I210&lt;=Parameters!$C$5),W210,""),""),"")</f>
        <v/>
      </c>
      <c r="AE210" s="16" t="str">
        <f>IF(W210&lt;&gt;0,IF(Y210=1,IF(I210&gt;Parameters!$B$6,W210,""),""),"")</f>
        <v/>
      </c>
    </row>
    <row r="211" spans="1:31" x14ac:dyDescent="0.2">
      <c r="A211" t="s">
        <v>267</v>
      </c>
      <c r="B211" t="s">
        <v>268</v>
      </c>
      <c r="C211" t="s">
        <v>276</v>
      </c>
      <c r="D211">
        <v>2</v>
      </c>
      <c r="E211" t="s">
        <v>278</v>
      </c>
      <c r="F211" t="s">
        <v>61</v>
      </c>
      <c r="G211">
        <v>10</v>
      </c>
      <c r="H211" t="s">
        <v>46</v>
      </c>
      <c r="I211">
        <f t="shared" si="9"/>
        <v>10</v>
      </c>
      <c r="J211" t="s">
        <v>39</v>
      </c>
      <c r="L211">
        <v>94.9</v>
      </c>
      <c r="M211" t="s">
        <v>271</v>
      </c>
      <c r="N211">
        <v>1</v>
      </c>
      <c r="O211" t="s">
        <v>46</v>
      </c>
      <c r="P211" t="s">
        <v>42</v>
      </c>
      <c r="Q211" t="s">
        <v>42</v>
      </c>
      <c r="R211" t="s">
        <v>42</v>
      </c>
      <c r="S211" s="3">
        <v>42239</v>
      </c>
      <c r="T211" s="3"/>
      <c r="U211" s="11">
        <f>IFERROR(VLOOKUP(A211,'Anc data'!$A$2:$H$117, 8,FALSE),"")</f>
        <v>1.6916307456031701</v>
      </c>
      <c r="W211" s="15">
        <f t="shared" si="10"/>
        <v>56.099713395881992</v>
      </c>
      <c r="X211" s="9">
        <f t="shared" si="11"/>
        <v>1</v>
      </c>
      <c r="Y211" s="9">
        <f>MAX(X211,Parameters!$B$8)</f>
        <v>1</v>
      </c>
      <c r="AA211" s="16" t="str">
        <f>IF(W211&lt;&gt;0,IF(Y211=1,IF(I211&lt;=Parameters!$C$2,W211,""),""),"")</f>
        <v/>
      </c>
      <c r="AB211" s="16" t="str">
        <f>IF(W211&lt;&gt;0,IF(Y211=1,IF(AND(I211&gt;Parameters!$B$3,I211&lt;=Parameters!$C$3),W211,""),""),"")</f>
        <v/>
      </c>
      <c r="AC211" s="16">
        <f>IF(W211&lt;&gt;0,IF(Y211=1,IF(AND(I211&gt;Parameters!$B$4,I211&lt;=Parameters!$C$4),W211,""),""),"")</f>
        <v>56.099713395881992</v>
      </c>
      <c r="AD211" s="16" t="str">
        <f>IF(W211&lt;&gt;0,IF(Y211=1,IF(AND(I211&gt;Parameters!$B$5,I211&lt;=Parameters!$C$5),W211,""),""),"")</f>
        <v/>
      </c>
      <c r="AE211" s="16" t="str">
        <f>IF(W211&lt;&gt;0,IF(Y211=1,IF(I211&gt;Parameters!$B$6,W211,""),""),"")</f>
        <v/>
      </c>
    </row>
    <row r="212" spans="1:31" x14ac:dyDescent="0.2">
      <c r="A212" t="s">
        <v>267</v>
      </c>
      <c r="B212" t="s">
        <v>268</v>
      </c>
      <c r="C212" t="s">
        <v>276</v>
      </c>
      <c r="D212">
        <v>3</v>
      </c>
      <c r="E212" t="s">
        <v>279</v>
      </c>
      <c r="F212" t="s">
        <v>61</v>
      </c>
      <c r="G212">
        <v>15</v>
      </c>
      <c r="H212" t="s">
        <v>46</v>
      </c>
      <c r="I212">
        <f t="shared" si="9"/>
        <v>15</v>
      </c>
      <c r="J212" t="s">
        <v>39</v>
      </c>
      <c r="L212">
        <v>99.9</v>
      </c>
      <c r="M212" t="s">
        <v>271</v>
      </c>
      <c r="N212">
        <v>1</v>
      </c>
      <c r="O212" t="s">
        <v>46</v>
      </c>
      <c r="P212" t="s">
        <v>42</v>
      </c>
      <c r="Q212" t="s">
        <v>42</v>
      </c>
      <c r="R212" t="s">
        <v>42</v>
      </c>
      <c r="S212" s="3">
        <v>42239</v>
      </c>
      <c r="T212" s="3"/>
      <c r="U212" s="11">
        <f>IFERROR(VLOOKUP(A212,'Anc data'!$A$2:$H$117, 8,FALSE),"")</f>
        <v>1.6916307456031701</v>
      </c>
      <c r="W212" s="15">
        <f t="shared" si="10"/>
        <v>59.055441182809389</v>
      </c>
      <c r="X212" s="9">
        <f t="shared" si="11"/>
        <v>1</v>
      </c>
      <c r="Y212" s="9">
        <f>MAX(X212,Parameters!$B$8)</f>
        <v>1</v>
      </c>
      <c r="AA212" s="16" t="str">
        <f>IF(W212&lt;&gt;0,IF(Y212=1,IF(I212&lt;=Parameters!$C$2,W212,""),""),"")</f>
        <v/>
      </c>
      <c r="AB212" s="16" t="str">
        <f>IF(W212&lt;&gt;0,IF(Y212=1,IF(AND(I212&gt;Parameters!$B$3,I212&lt;=Parameters!$C$3),W212,""),""),"")</f>
        <v/>
      </c>
      <c r="AC212" s="16" t="str">
        <f>IF(W212&lt;&gt;0,IF(Y212=1,IF(AND(I212&gt;Parameters!$B$4,I212&lt;=Parameters!$C$4),W212,""),""),"")</f>
        <v/>
      </c>
      <c r="AD212" s="16">
        <f>IF(W212&lt;&gt;0,IF(Y212=1,IF(AND(I212&gt;Parameters!$B$5,I212&lt;=Parameters!$C$5),W212,""),""),"")</f>
        <v>59.055441182809389</v>
      </c>
      <c r="AE212" s="16" t="str">
        <f>IF(W212&lt;&gt;0,IF(Y212=1,IF(I212&gt;Parameters!$B$6,W212,""),""),"")</f>
        <v/>
      </c>
    </row>
    <row r="213" spans="1:31" x14ac:dyDescent="0.2">
      <c r="A213" t="s">
        <v>267</v>
      </c>
      <c r="B213" t="s">
        <v>268</v>
      </c>
      <c r="C213" t="s">
        <v>276</v>
      </c>
      <c r="D213">
        <v>4</v>
      </c>
      <c r="E213" t="s">
        <v>280</v>
      </c>
      <c r="F213" t="s">
        <v>61</v>
      </c>
      <c r="G213">
        <v>25</v>
      </c>
      <c r="H213" t="s">
        <v>46</v>
      </c>
      <c r="I213">
        <f t="shared" si="9"/>
        <v>25</v>
      </c>
      <c r="J213" t="s">
        <v>39</v>
      </c>
      <c r="L213">
        <v>109.9</v>
      </c>
      <c r="M213" t="s">
        <v>271</v>
      </c>
      <c r="N213">
        <v>2</v>
      </c>
      <c r="O213" t="s">
        <v>46</v>
      </c>
      <c r="P213" t="s">
        <v>42</v>
      </c>
      <c r="Q213" t="s">
        <v>42</v>
      </c>
      <c r="R213" t="s">
        <v>42</v>
      </c>
      <c r="S213" s="3">
        <v>42239</v>
      </c>
      <c r="T213" s="3"/>
      <c r="U213" s="11">
        <f>IFERROR(VLOOKUP(A213,'Anc data'!$A$2:$H$117, 8,FALSE),"")</f>
        <v>1.6916307456031701</v>
      </c>
      <c r="W213" s="15">
        <f t="shared" si="10"/>
        <v>64.966896756664184</v>
      </c>
      <c r="X213" s="9">
        <f t="shared" si="11"/>
        <v>1</v>
      </c>
      <c r="Y213" s="9">
        <f>MAX(X213,Parameters!$B$8)</f>
        <v>1</v>
      </c>
      <c r="AA213" s="16" t="str">
        <f>IF(W213&lt;&gt;0,IF(Y213=1,IF(I213&lt;=Parameters!$C$2,W213,""),""),"")</f>
        <v/>
      </c>
      <c r="AB213" s="16" t="str">
        <f>IF(W213&lt;&gt;0,IF(Y213=1,IF(AND(I213&gt;Parameters!$B$3,I213&lt;=Parameters!$C$3),W213,""),""),"")</f>
        <v/>
      </c>
      <c r="AC213" s="16" t="str">
        <f>IF(W213&lt;&gt;0,IF(Y213=1,IF(AND(I213&gt;Parameters!$B$4,I213&lt;=Parameters!$C$4),W213,""),""),"")</f>
        <v/>
      </c>
      <c r="AD213" s="16">
        <f>IF(W213&lt;&gt;0,IF(Y213=1,IF(AND(I213&gt;Parameters!$B$5,I213&lt;=Parameters!$C$5),W213,""),""),"")</f>
        <v>64.966896756664184</v>
      </c>
      <c r="AE213" s="16" t="str">
        <f>IF(W213&lt;&gt;0,IF(Y213=1,IF(I213&gt;Parameters!$B$6,W213,""),""),"")</f>
        <v/>
      </c>
    </row>
    <row r="214" spans="1:31" x14ac:dyDescent="0.2">
      <c r="A214" t="s">
        <v>267</v>
      </c>
      <c r="B214" t="s">
        <v>268</v>
      </c>
      <c r="C214" t="s">
        <v>276</v>
      </c>
      <c r="D214">
        <v>5</v>
      </c>
      <c r="E214" t="s">
        <v>281</v>
      </c>
      <c r="F214" t="s">
        <v>61</v>
      </c>
      <c r="G214">
        <v>35</v>
      </c>
      <c r="H214" t="s">
        <v>46</v>
      </c>
      <c r="I214">
        <f t="shared" si="9"/>
        <v>35</v>
      </c>
      <c r="J214" t="s">
        <v>39</v>
      </c>
      <c r="L214">
        <v>119.9</v>
      </c>
      <c r="M214" t="s">
        <v>271</v>
      </c>
      <c r="N214">
        <v>3</v>
      </c>
      <c r="O214" t="s">
        <v>46</v>
      </c>
      <c r="P214" t="s">
        <v>42</v>
      </c>
      <c r="Q214" t="s">
        <v>42</v>
      </c>
      <c r="R214" t="s">
        <v>42</v>
      </c>
      <c r="S214" s="3">
        <v>42239</v>
      </c>
      <c r="T214" s="3"/>
      <c r="U214" s="11">
        <f>IFERROR(VLOOKUP(A214,'Anc data'!$A$2:$H$117, 8,FALSE),"")</f>
        <v>1.6916307456031701</v>
      </c>
      <c r="W214" s="15">
        <f t="shared" si="10"/>
        <v>70.878352330518979</v>
      </c>
      <c r="X214" s="9">
        <f t="shared" si="11"/>
        <v>1</v>
      </c>
      <c r="Y214" s="9">
        <f>MAX(X214,Parameters!$B$8)</f>
        <v>1</v>
      </c>
      <c r="AA214" s="16" t="str">
        <f>IF(W214&lt;&gt;0,IF(Y214=1,IF(I214&lt;=Parameters!$C$2,W214,""),""),"")</f>
        <v/>
      </c>
      <c r="AB214" s="16" t="str">
        <f>IF(W214&lt;&gt;0,IF(Y214=1,IF(AND(I214&gt;Parameters!$B$3,I214&lt;=Parameters!$C$3),W214,""),""),"")</f>
        <v/>
      </c>
      <c r="AC214" s="16" t="str">
        <f>IF(W214&lt;&gt;0,IF(Y214=1,IF(AND(I214&gt;Parameters!$B$4,I214&lt;=Parameters!$C$4),W214,""),""),"")</f>
        <v/>
      </c>
      <c r="AD214" s="16" t="str">
        <f>IF(W214&lt;&gt;0,IF(Y214=1,IF(AND(I214&gt;Parameters!$B$5,I214&lt;=Parameters!$C$5),W214,""),""),"")</f>
        <v/>
      </c>
      <c r="AE214" s="16">
        <f>IF(W214&lt;&gt;0,IF(Y214=1,IF(I214&gt;Parameters!$B$6,W214,""),""),"")</f>
        <v>70.878352330518979</v>
      </c>
    </row>
    <row r="215" spans="1:31" x14ac:dyDescent="0.2">
      <c r="A215" t="s">
        <v>267</v>
      </c>
      <c r="B215" t="s">
        <v>268</v>
      </c>
      <c r="C215" t="s">
        <v>276</v>
      </c>
      <c r="D215">
        <v>6</v>
      </c>
      <c r="E215" t="s">
        <v>282</v>
      </c>
      <c r="F215" t="s">
        <v>61</v>
      </c>
      <c r="G215">
        <v>50</v>
      </c>
      <c r="H215" t="s">
        <v>46</v>
      </c>
      <c r="I215">
        <f t="shared" si="9"/>
        <v>50</v>
      </c>
      <c r="J215" t="s">
        <v>39</v>
      </c>
      <c r="L215">
        <v>129.9</v>
      </c>
      <c r="M215" t="s">
        <v>271</v>
      </c>
      <c r="N215">
        <v>5</v>
      </c>
      <c r="O215" t="s">
        <v>46</v>
      </c>
      <c r="P215" t="s">
        <v>42</v>
      </c>
      <c r="Q215" t="s">
        <v>42</v>
      </c>
      <c r="R215" t="s">
        <v>42</v>
      </c>
      <c r="S215" s="3">
        <v>42239</v>
      </c>
      <c r="T215" s="3"/>
      <c r="U215" s="11">
        <f>IFERROR(VLOOKUP(A215,'Anc data'!$A$2:$H$117, 8,FALSE),"")</f>
        <v>1.6916307456031701</v>
      </c>
      <c r="W215" s="15">
        <f t="shared" si="10"/>
        <v>76.789807904373774</v>
      </c>
      <c r="X215" s="9">
        <f t="shared" si="11"/>
        <v>1</v>
      </c>
      <c r="Y215" s="9">
        <f>MAX(X215,Parameters!$B$8)</f>
        <v>1</v>
      </c>
      <c r="AA215" s="16" t="str">
        <f>IF(W215&lt;&gt;0,IF(Y215=1,IF(I215&lt;=Parameters!$C$2,W215,""),""),"")</f>
        <v/>
      </c>
      <c r="AB215" s="16" t="str">
        <f>IF(W215&lt;&gt;0,IF(Y215=1,IF(AND(I215&gt;Parameters!$B$3,I215&lt;=Parameters!$C$3),W215,""),""),"")</f>
        <v/>
      </c>
      <c r="AC215" s="16" t="str">
        <f>IF(W215&lt;&gt;0,IF(Y215=1,IF(AND(I215&gt;Parameters!$B$4,I215&lt;=Parameters!$C$4),W215,""),""),"")</f>
        <v/>
      </c>
      <c r="AD215" s="16" t="str">
        <f>IF(W215&lt;&gt;0,IF(Y215=1,IF(AND(I215&gt;Parameters!$B$5,I215&lt;=Parameters!$C$5),W215,""),""),"")</f>
        <v/>
      </c>
      <c r="AE215" s="16">
        <f>IF(W215&lt;&gt;0,IF(Y215=1,IF(I215&gt;Parameters!$B$6,W215,""),""),"")</f>
        <v>76.789807904373774</v>
      </c>
    </row>
    <row r="216" spans="1:31" x14ac:dyDescent="0.2">
      <c r="A216" t="s">
        <v>267</v>
      </c>
      <c r="B216" t="s">
        <v>268</v>
      </c>
      <c r="C216" t="s">
        <v>276</v>
      </c>
      <c r="D216">
        <v>7</v>
      </c>
      <c r="E216" t="s">
        <v>283</v>
      </c>
      <c r="F216" t="s">
        <v>61</v>
      </c>
      <c r="G216">
        <v>100</v>
      </c>
      <c r="H216" t="s">
        <v>46</v>
      </c>
      <c r="I216">
        <f t="shared" si="9"/>
        <v>100</v>
      </c>
      <c r="J216" t="s">
        <v>39</v>
      </c>
      <c r="L216">
        <v>149.9</v>
      </c>
      <c r="M216" t="s">
        <v>271</v>
      </c>
      <c r="N216">
        <v>50</v>
      </c>
      <c r="O216" t="s">
        <v>46</v>
      </c>
      <c r="P216" t="s">
        <v>42</v>
      </c>
      <c r="Q216" t="s">
        <v>42</v>
      </c>
      <c r="R216" t="s">
        <v>42</v>
      </c>
      <c r="S216" s="3">
        <v>42239</v>
      </c>
      <c r="T216" s="3"/>
      <c r="U216" s="11">
        <f>IFERROR(VLOOKUP(A216,'Anc data'!$A$2:$H$117, 8,FALSE),"")</f>
        <v>1.6916307456031701</v>
      </c>
      <c r="W216" s="15">
        <f t="shared" si="10"/>
        <v>88.612719052083364</v>
      </c>
      <c r="X216" s="9">
        <f t="shared" si="11"/>
        <v>1</v>
      </c>
      <c r="Y216" s="9">
        <f>MAX(X216,Parameters!$B$8)</f>
        <v>1</v>
      </c>
      <c r="AA216" s="16" t="str">
        <f>IF(W216&lt;&gt;0,IF(Y216=1,IF(I216&lt;=Parameters!$C$2,W216,""),""),"")</f>
        <v/>
      </c>
      <c r="AB216" s="16" t="str">
        <f>IF(W216&lt;&gt;0,IF(Y216=1,IF(AND(I216&gt;Parameters!$B$3,I216&lt;=Parameters!$C$3),W216,""),""),"")</f>
        <v/>
      </c>
      <c r="AC216" s="16" t="str">
        <f>IF(W216&lt;&gt;0,IF(Y216=1,IF(AND(I216&gt;Parameters!$B$4,I216&lt;=Parameters!$C$4),W216,""),""),"")</f>
        <v/>
      </c>
      <c r="AD216" s="16" t="str">
        <f>IF(W216&lt;&gt;0,IF(Y216=1,IF(AND(I216&gt;Parameters!$B$5,I216&lt;=Parameters!$C$5),W216,""),""),"")</f>
        <v/>
      </c>
      <c r="AE216" s="16">
        <f>IF(W216&lt;&gt;0,IF(Y216=1,IF(I216&gt;Parameters!$B$6,W216,""),""),"")</f>
        <v>88.612719052083364</v>
      </c>
    </row>
    <row r="217" spans="1:31" x14ac:dyDescent="0.2">
      <c r="A217" t="s">
        <v>267</v>
      </c>
      <c r="B217" t="s">
        <v>268</v>
      </c>
      <c r="C217" t="s">
        <v>276</v>
      </c>
      <c r="D217">
        <v>8</v>
      </c>
      <c r="E217" t="s">
        <v>284</v>
      </c>
      <c r="F217" t="s">
        <v>61</v>
      </c>
      <c r="G217">
        <v>150</v>
      </c>
      <c r="H217" t="s">
        <v>46</v>
      </c>
      <c r="I217">
        <f t="shared" si="9"/>
        <v>150</v>
      </c>
      <c r="J217" t="s">
        <v>39</v>
      </c>
      <c r="L217">
        <v>229.9</v>
      </c>
      <c r="M217" t="s">
        <v>271</v>
      </c>
      <c r="N217">
        <v>50</v>
      </c>
      <c r="O217" t="s">
        <v>46</v>
      </c>
      <c r="P217" t="s">
        <v>42</v>
      </c>
      <c r="Q217" t="s">
        <v>42</v>
      </c>
      <c r="R217" t="s">
        <v>42</v>
      </c>
      <c r="S217" s="3">
        <v>42239</v>
      </c>
      <c r="T217" s="3"/>
      <c r="U217" s="11">
        <f>IFERROR(VLOOKUP(A217,'Anc data'!$A$2:$H$117, 8,FALSE),"")</f>
        <v>1.6916307456031701</v>
      </c>
      <c r="W217" s="15">
        <f t="shared" si="10"/>
        <v>135.90436364292171</v>
      </c>
      <c r="X217" s="9">
        <f t="shared" si="11"/>
        <v>1</v>
      </c>
      <c r="Y217" s="9">
        <f>MAX(X217,Parameters!$B$8)</f>
        <v>1</v>
      </c>
      <c r="AA217" s="16" t="str">
        <f>IF(W217&lt;&gt;0,IF(Y217=1,IF(I217&lt;=Parameters!$C$2,W217,""),""),"")</f>
        <v/>
      </c>
      <c r="AB217" s="16" t="str">
        <f>IF(W217&lt;&gt;0,IF(Y217=1,IF(AND(I217&gt;Parameters!$B$3,I217&lt;=Parameters!$C$3),W217,""),""),"")</f>
        <v/>
      </c>
      <c r="AC217" s="16" t="str">
        <f>IF(W217&lt;&gt;0,IF(Y217=1,IF(AND(I217&gt;Parameters!$B$4,I217&lt;=Parameters!$C$4),W217,""),""),"")</f>
        <v/>
      </c>
      <c r="AD217" s="16" t="str">
        <f>IF(W217&lt;&gt;0,IF(Y217=1,IF(AND(I217&gt;Parameters!$B$5,I217&lt;=Parameters!$C$5),W217,""),""),"")</f>
        <v/>
      </c>
      <c r="AE217" s="16">
        <f>IF(W217&lt;&gt;0,IF(Y217=1,IF(I217&gt;Parameters!$B$6,W217,""),""),"")</f>
        <v>135.90436364292171</v>
      </c>
    </row>
    <row r="218" spans="1:31" x14ac:dyDescent="0.2">
      <c r="A218" t="s">
        <v>267</v>
      </c>
      <c r="B218" t="s">
        <v>268</v>
      </c>
      <c r="C218" t="s">
        <v>276</v>
      </c>
      <c r="D218">
        <v>9</v>
      </c>
      <c r="E218" t="s">
        <v>285</v>
      </c>
      <c r="F218" t="s">
        <v>61</v>
      </c>
      <c r="G218">
        <v>200</v>
      </c>
      <c r="H218" t="s">
        <v>46</v>
      </c>
      <c r="I218">
        <f t="shared" si="9"/>
        <v>200</v>
      </c>
      <c r="J218" t="s">
        <v>39</v>
      </c>
      <c r="L218">
        <v>229.9</v>
      </c>
      <c r="M218" t="s">
        <v>271</v>
      </c>
      <c r="N218">
        <v>100</v>
      </c>
      <c r="O218" t="s">
        <v>46</v>
      </c>
      <c r="P218" t="s">
        <v>42</v>
      </c>
      <c r="Q218" t="s">
        <v>42</v>
      </c>
      <c r="R218" t="s">
        <v>42</v>
      </c>
      <c r="S218" s="3">
        <v>42239</v>
      </c>
      <c r="T218" s="3"/>
      <c r="U218" s="11">
        <f>IFERROR(VLOOKUP(A218,'Anc data'!$A$2:$H$117, 8,FALSE),"")</f>
        <v>1.6916307456031701</v>
      </c>
      <c r="W218" s="15">
        <f t="shared" si="10"/>
        <v>135.90436364292171</v>
      </c>
      <c r="X218" s="9">
        <f t="shared" si="11"/>
        <v>1</v>
      </c>
      <c r="Y218" s="9">
        <f>MAX(X218,Parameters!$B$8)</f>
        <v>1</v>
      </c>
      <c r="AA218" s="16" t="str">
        <f>IF(W218&lt;&gt;0,IF(Y218=1,IF(I218&lt;=Parameters!$C$2,W218,""),""),"")</f>
        <v/>
      </c>
      <c r="AB218" s="16" t="str">
        <f>IF(W218&lt;&gt;0,IF(Y218=1,IF(AND(I218&gt;Parameters!$B$3,I218&lt;=Parameters!$C$3),W218,""),""),"")</f>
        <v/>
      </c>
      <c r="AC218" s="16" t="str">
        <f>IF(W218&lt;&gt;0,IF(Y218=1,IF(AND(I218&gt;Parameters!$B$4,I218&lt;=Parameters!$C$4),W218,""),""),"")</f>
        <v/>
      </c>
      <c r="AD218" s="16" t="str">
        <f>IF(W218&lt;&gt;0,IF(Y218=1,IF(AND(I218&gt;Parameters!$B$5,I218&lt;=Parameters!$C$5),W218,""),""),"")</f>
        <v/>
      </c>
      <c r="AE218" s="16">
        <f>IF(W218&lt;&gt;0,IF(Y218=1,IF(I218&gt;Parameters!$B$6,W218,""),""),"")</f>
        <v>135.90436364292171</v>
      </c>
    </row>
    <row r="219" spans="1:31" x14ac:dyDescent="0.2">
      <c r="A219" t="s">
        <v>267</v>
      </c>
      <c r="B219" t="s">
        <v>268</v>
      </c>
      <c r="C219" t="s">
        <v>276</v>
      </c>
      <c r="D219">
        <v>10</v>
      </c>
      <c r="E219" t="s">
        <v>286</v>
      </c>
      <c r="F219" t="s">
        <v>61</v>
      </c>
      <c r="G219">
        <v>300</v>
      </c>
      <c r="H219" t="s">
        <v>46</v>
      </c>
      <c r="I219">
        <f t="shared" si="9"/>
        <v>300</v>
      </c>
      <c r="J219" t="s">
        <v>39</v>
      </c>
      <c r="L219">
        <v>329.9</v>
      </c>
      <c r="M219" t="s">
        <v>271</v>
      </c>
      <c r="N219">
        <v>150</v>
      </c>
      <c r="O219" t="s">
        <v>46</v>
      </c>
      <c r="P219" t="s">
        <v>42</v>
      </c>
      <c r="Q219" t="s">
        <v>42</v>
      </c>
      <c r="R219" t="s">
        <v>42</v>
      </c>
      <c r="S219" s="3">
        <v>42239</v>
      </c>
      <c r="T219" s="3"/>
      <c r="U219" s="11">
        <f>IFERROR(VLOOKUP(A219,'Anc data'!$A$2:$H$117, 8,FALSE),"")</f>
        <v>1.6916307456031701</v>
      </c>
      <c r="W219" s="15">
        <f t="shared" si="10"/>
        <v>195.01891938146963</v>
      </c>
      <c r="X219" s="9">
        <f t="shared" si="11"/>
        <v>1</v>
      </c>
      <c r="Y219" s="9">
        <f>MAX(X219,Parameters!$B$8)</f>
        <v>1</v>
      </c>
      <c r="AA219" s="16" t="str">
        <f>IF(W219&lt;&gt;0,IF(Y219=1,IF(I219&lt;=Parameters!$C$2,W219,""),""),"")</f>
        <v/>
      </c>
      <c r="AB219" s="16" t="str">
        <f>IF(W219&lt;&gt;0,IF(Y219=1,IF(AND(I219&gt;Parameters!$B$3,I219&lt;=Parameters!$C$3),W219,""),""),"")</f>
        <v/>
      </c>
      <c r="AC219" s="16" t="str">
        <f>IF(W219&lt;&gt;0,IF(Y219=1,IF(AND(I219&gt;Parameters!$B$4,I219&lt;=Parameters!$C$4),W219,""),""),"")</f>
        <v/>
      </c>
      <c r="AD219" s="16" t="str">
        <f>IF(W219&lt;&gt;0,IF(Y219=1,IF(AND(I219&gt;Parameters!$B$5,I219&lt;=Parameters!$C$5),W219,""),""),"")</f>
        <v/>
      </c>
      <c r="AE219" s="16">
        <f>IF(W219&lt;&gt;0,IF(Y219=1,IF(I219&gt;Parameters!$B$6,W219,""),""),"")</f>
        <v>195.01891938146963</v>
      </c>
    </row>
    <row r="220" spans="1:31" x14ac:dyDescent="0.2">
      <c r="A220" t="s">
        <v>267</v>
      </c>
      <c r="B220" t="s">
        <v>268</v>
      </c>
      <c r="C220" t="s">
        <v>287</v>
      </c>
      <c r="D220">
        <v>7</v>
      </c>
      <c r="E220" t="s">
        <v>288</v>
      </c>
      <c r="F220" t="s">
        <v>148</v>
      </c>
      <c r="G220">
        <v>35</v>
      </c>
      <c r="H220" t="s">
        <v>46</v>
      </c>
      <c r="I220">
        <f t="shared" si="9"/>
        <v>35</v>
      </c>
      <c r="J220" t="s">
        <v>39</v>
      </c>
      <c r="L220">
        <v>275.33</v>
      </c>
      <c r="M220" t="s">
        <v>271</v>
      </c>
      <c r="N220" t="s">
        <v>40</v>
      </c>
      <c r="O220" t="s">
        <v>38</v>
      </c>
      <c r="P220" t="s">
        <v>42</v>
      </c>
      <c r="Q220" t="s">
        <v>42</v>
      </c>
      <c r="R220" t="s">
        <v>42</v>
      </c>
      <c r="S220" s="3">
        <v>42273</v>
      </c>
      <c r="T220" s="3"/>
      <c r="U220" s="11">
        <f>IFERROR(VLOOKUP(A220,'Anc data'!$A$2:$H$117, 8,FALSE),"")</f>
        <v>1.6916307456031701</v>
      </c>
      <c r="W220" s="15">
        <f t="shared" si="10"/>
        <v>162.76010631494401</v>
      </c>
      <c r="X220" s="9">
        <f t="shared" si="11"/>
        <v>1</v>
      </c>
      <c r="Y220" s="9">
        <f>MAX(X220,Parameters!$B$8)</f>
        <v>1</v>
      </c>
      <c r="AA220" s="16" t="str">
        <f>IF(W220&lt;&gt;0,IF(Y220=1,IF(I220&lt;=Parameters!$C$2,W220,""),""),"")</f>
        <v/>
      </c>
      <c r="AB220" s="16" t="str">
        <f>IF(W220&lt;&gt;0,IF(Y220=1,IF(AND(I220&gt;Parameters!$B$3,I220&lt;=Parameters!$C$3),W220,""),""),"")</f>
        <v/>
      </c>
      <c r="AC220" s="16" t="str">
        <f>IF(W220&lt;&gt;0,IF(Y220=1,IF(AND(I220&gt;Parameters!$B$4,I220&lt;=Parameters!$C$4),W220,""),""),"")</f>
        <v/>
      </c>
      <c r="AD220" s="16" t="str">
        <f>IF(W220&lt;&gt;0,IF(Y220=1,IF(AND(I220&gt;Parameters!$B$5,I220&lt;=Parameters!$C$5),W220,""),""),"")</f>
        <v/>
      </c>
      <c r="AE220" s="16">
        <f>IF(W220&lt;&gt;0,IF(Y220=1,IF(I220&gt;Parameters!$B$6,W220,""),""),"")</f>
        <v>162.76010631494401</v>
      </c>
    </row>
    <row r="221" spans="1:31" x14ac:dyDescent="0.2">
      <c r="A221" t="s">
        <v>267</v>
      </c>
      <c r="B221" t="s">
        <v>268</v>
      </c>
      <c r="C221" t="s">
        <v>287</v>
      </c>
      <c r="D221">
        <v>8</v>
      </c>
      <c r="E221" t="s">
        <v>289</v>
      </c>
      <c r="F221" t="s">
        <v>148</v>
      </c>
      <c r="G221">
        <v>25</v>
      </c>
      <c r="H221" t="s">
        <v>46</v>
      </c>
      <c r="I221">
        <f t="shared" si="9"/>
        <v>25</v>
      </c>
      <c r="J221" t="s">
        <v>39</v>
      </c>
      <c r="L221">
        <v>243.55</v>
      </c>
      <c r="M221" t="s">
        <v>271</v>
      </c>
      <c r="N221" t="s">
        <v>40</v>
      </c>
      <c r="O221" t="s">
        <v>38</v>
      </c>
      <c r="P221" t="s">
        <v>42</v>
      </c>
      <c r="Q221" t="s">
        <v>42</v>
      </c>
      <c r="R221" t="s">
        <v>42</v>
      </c>
      <c r="S221" s="3">
        <v>42273</v>
      </c>
      <c r="T221" s="3"/>
      <c r="U221" s="11">
        <f>IFERROR(VLOOKUP(A221,'Anc data'!$A$2:$H$117, 8,FALSE),"")</f>
        <v>1.6916307456031701</v>
      </c>
      <c r="W221" s="15">
        <f t="shared" si="10"/>
        <v>143.9735005012335</v>
      </c>
      <c r="X221" s="9">
        <f t="shared" si="11"/>
        <v>1</v>
      </c>
      <c r="Y221" s="9">
        <f>MAX(X221,Parameters!$B$8)</f>
        <v>1</v>
      </c>
      <c r="AA221" s="16" t="str">
        <f>IF(W221&lt;&gt;0,IF(Y221=1,IF(I221&lt;=Parameters!$C$2,W221,""),""),"")</f>
        <v/>
      </c>
      <c r="AB221" s="16" t="str">
        <f>IF(W221&lt;&gt;0,IF(Y221=1,IF(AND(I221&gt;Parameters!$B$3,I221&lt;=Parameters!$C$3),W221,""),""),"")</f>
        <v/>
      </c>
      <c r="AC221" s="16" t="str">
        <f>IF(W221&lt;&gt;0,IF(Y221=1,IF(AND(I221&gt;Parameters!$B$4,I221&lt;=Parameters!$C$4),W221,""),""),"")</f>
        <v/>
      </c>
      <c r="AD221" s="16">
        <f>IF(W221&lt;&gt;0,IF(Y221=1,IF(AND(I221&gt;Parameters!$B$5,I221&lt;=Parameters!$C$5),W221,""),""),"")</f>
        <v>143.9735005012335</v>
      </c>
      <c r="AE221" s="16" t="str">
        <f>IF(W221&lt;&gt;0,IF(Y221=1,IF(I221&gt;Parameters!$B$6,W221,""),""),"")</f>
        <v/>
      </c>
    </row>
    <row r="222" spans="1:31" x14ac:dyDescent="0.2">
      <c r="A222" t="s">
        <v>267</v>
      </c>
      <c r="B222" t="s">
        <v>268</v>
      </c>
      <c r="C222" t="s">
        <v>287</v>
      </c>
      <c r="D222">
        <v>9</v>
      </c>
      <c r="E222" t="s">
        <v>290</v>
      </c>
      <c r="F222" t="s">
        <v>148</v>
      </c>
      <c r="G222">
        <v>25</v>
      </c>
      <c r="H222" t="s">
        <v>46</v>
      </c>
      <c r="I222">
        <f t="shared" si="9"/>
        <v>25</v>
      </c>
      <c r="J222" t="s">
        <v>39</v>
      </c>
      <c r="L222">
        <v>237.25</v>
      </c>
      <c r="M222" t="s">
        <v>271</v>
      </c>
      <c r="N222" t="s">
        <v>40</v>
      </c>
      <c r="O222" t="s">
        <v>38</v>
      </c>
      <c r="P222" t="s">
        <v>42</v>
      </c>
      <c r="Q222" t="s">
        <v>42</v>
      </c>
      <c r="R222" t="s">
        <v>42</v>
      </c>
      <c r="S222" s="3">
        <v>42273</v>
      </c>
      <c r="T222" s="3"/>
      <c r="U222" s="11">
        <f>IFERROR(VLOOKUP(A222,'Anc data'!$A$2:$H$117, 8,FALSE),"")</f>
        <v>1.6916307456031701</v>
      </c>
      <c r="W222" s="15">
        <f t="shared" si="10"/>
        <v>140.24928348970496</v>
      </c>
      <c r="X222" s="9">
        <f t="shared" si="11"/>
        <v>1</v>
      </c>
      <c r="Y222" s="9">
        <f>MAX(X222,Parameters!$B$8)</f>
        <v>1</v>
      </c>
      <c r="AA222" s="16" t="str">
        <f>IF(W222&lt;&gt;0,IF(Y222=1,IF(I222&lt;=Parameters!$C$2,W222,""),""),"")</f>
        <v/>
      </c>
      <c r="AB222" s="16" t="str">
        <f>IF(W222&lt;&gt;0,IF(Y222=1,IF(AND(I222&gt;Parameters!$B$3,I222&lt;=Parameters!$C$3),W222,""),""),"")</f>
        <v/>
      </c>
      <c r="AC222" s="16" t="str">
        <f>IF(W222&lt;&gt;0,IF(Y222=1,IF(AND(I222&gt;Parameters!$B$4,I222&lt;=Parameters!$C$4),W222,""),""),"")</f>
        <v/>
      </c>
      <c r="AD222" s="16">
        <f>IF(W222&lt;&gt;0,IF(Y222=1,IF(AND(I222&gt;Parameters!$B$5,I222&lt;=Parameters!$C$5),W222,""),""),"")</f>
        <v>140.24928348970496</v>
      </c>
      <c r="AE222" s="16" t="str">
        <f>IF(W222&lt;&gt;0,IF(Y222=1,IF(I222&gt;Parameters!$B$6,W222,""),""),"")</f>
        <v/>
      </c>
    </row>
    <row r="223" spans="1:31" x14ac:dyDescent="0.2">
      <c r="A223" t="s">
        <v>267</v>
      </c>
      <c r="B223" t="s">
        <v>268</v>
      </c>
      <c r="C223" t="s">
        <v>287</v>
      </c>
      <c r="D223">
        <v>10</v>
      </c>
      <c r="E223" t="s">
        <v>291</v>
      </c>
      <c r="F223" t="s">
        <v>148</v>
      </c>
      <c r="G223">
        <v>15</v>
      </c>
      <c r="H223" t="s">
        <v>46</v>
      </c>
      <c r="I223">
        <f t="shared" si="9"/>
        <v>15</v>
      </c>
      <c r="J223" t="s">
        <v>39</v>
      </c>
      <c r="L223">
        <v>224.75</v>
      </c>
      <c r="M223" t="s">
        <v>271</v>
      </c>
      <c r="N223" t="s">
        <v>40</v>
      </c>
      <c r="O223" t="s">
        <v>38</v>
      </c>
      <c r="P223" t="s">
        <v>42</v>
      </c>
      <c r="Q223" t="s">
        <v>42</v>
      </c>
      <c r="R223" t="s">
        <v>42</v>
      </c>
      <c r="S223" s="3">
        <v>42273</v>
      </c>
      <c r="T223" s="3"/>
      <c r="U223" s="11">
        <f>IFERROR(VLOOKUP(A223,'Anc data'!$A$2:$H$117, 8,FALSE),"")</f>
        <v>1.6916307456031701</v>
      </c>
      <c r="W223" s="15">
        <f t="shared" si="10"/>
        <v>132.85996402238649</v>
      </c>
      <c r="X223" s="9">
        <f t="shared" si="11"/>
        <v>1</v>
      </c>
      <c r="Y223" s="9">
        <f>MAX(X223,Parameters!$B$8)</f>
        <v>1</v>
      </c>
      <c r="AA223" s="16" t="str">
        <f>IF(W223&lt;&gt;0,IF(Y223=1,IF(I223&lt;=Parameters!$C$2,W223,""),""),"")</f>
        <v/>
      </c>
      <c r="AB223" s="16" t="str">
        <f>IF(W223&lt;&gt;0,IF(Y223=1,IF(AND(I223&gt;Parameters!$B$3,I223&lt;=Parameters!$C$3),W223,""),""),"")</f>
        <v/>
      </c>
      <c r="AC223" s="16" t="str">
        <f>IF(W223&lt;&gt;0,IF(Y223=1,IF(AND(I223&gt;Parameters!$B$4,I223&lt;=Parameters!$C$4),W223,""),""),"")</f>
        <v/>
      </c>
      <c r="AD223" s="16">
        <f>IF(W223&lt;&gt;0,IF(Y223=1,IF(AND(I223&gt;Parameters!$B$5,I223&lt;=Parameters!$C$5),W223,""),""),"")</f>
        <v>132.85996402238649</v>
      </c>
      <c r="AE223" s="16" t="str">
        <f>IF(W223&lt;&gt;0,IF(Y223=1,IF(I223&gt;Parameters!$B$6,W223,""),""),"")</f>
        <v/>
      </c>
    </row>
    <row r="224" spans="1:31" x14ac:dyDescent="0.2">
      <c r="A224" t="s">
        <v>267</v>
      </c>
      <c r="B224" t="s">
        <v>268</v>
      </c>
      <c r="C224" t="s">
        <v>287</v>
      </c>
      <c r="D224">
        <v>11</v>
      </c>
      <c r="E224" t="s">
        <v>290</v>
      </c>
      <c r="F224" t="s">
        <v>148</v>
      </c>
      <c r="G224">
        <v>10</v>
      </c>
      <c r="H224" t="s">
        <v>46</v>
      </c>
      <c r="I224">
        <f t="shared" si="9"/>
        <v>10</v>
      </c>
      <c r="J224" t="s">
        <v>39</v>
      </c>
      <c r="L224">
        <v>199.77</v>
      </c>
      <c r="M224" t="s">
        <v>271</v>
      </c>
      <c r="N224" t="s">
        <v>40</v>
      </c>
      <c r="O224" t="s">
        <v>38</v>
      </c>
      <c r="P224" t="s">
        <v>42</v>
      </c>
      <c r="Q224" t="s">
        <v>42</v>
      </c>
      <c r="R224" t="s">
        <v>42</v>
      </c>
      <c r="S224" s="3">
        <v>42273</v>
      </c>
      <c r="T224" s="3"/>
      <c r="U224" s="11">
        <f>IFERROR(VLOOKUP(A224,'Anc data'!$A$2:$H$117, 8,FALSE),"")</f>
        <v>1.6916307456031701</v>
      </c>
      <c r="W224" s="15">
        <f t="shared" si="10"/>
        <v>118.09314799889722</v>
      </c>
      <c r="X224" s="9">
        <f t="shared" si="11"/>
        <v>1</v>
      </c>
      <c r="Y224" s="9">
        <f>MAX(X224,Parameters!$B$8)</f>
        <v>1</v>
      </c>
      <c r="AA224" s="16" t="str">
        <f>IF(W224&lt;&gt;0,IF(Y224=1,IF(I224&lt;=Parameters!$C$2,W224,""),""),"")</f>
        <v/>
      </c>
      <c r="AB224" s="16" t="str">
        <f>IF(W224&lt;&gt;0,IF(Y224=1,IF(AND(I224&gt;Parameters!$B$3,I224&lt;=Parameters!$C$3),W224,""),""),"")</f>
        <v/>
      </c>
      <c r="AC224" s="16">
        <f>IF(W224&lt;&gt;0,IF(Y224=1,IF(AND(I224&gt;Parameters!$B$4,I224&lt;=Parameters!$C$4),W224,""),""),"")</f>
        <v>118.09314799889722</v>
      </c>
      <c r="AD224" s="16" t="str">
        <f>IF(W224&lt;&gt;0,IF(Y224=1,IF(AND(I224&gt;Parameters!$B$5,I224&lt;=Parameters!$C$5),W224,""),""),"")</f>
        <v/>
      </c>
      <c r="AE224" s="16" t="str">
        <f>IF(W224&lt;&gt;0,IF(Y224=1,IF(I224&gt;Parameters!$B$6,W224,""),""),"")</f>
        <v/>
      </c>
    </row>
    <row r="225" spans="1:31" x14ac:dyDescent="0.2">
      <c r="A225" t="s">
        <v>267</v>
      </c>
      <c r="B225" t="s">
        <v>268</v>
      </c>
      <c r="C225" t="s">
        <v>287</v>
      </c>
      <c r="D225">
        <v>12</v>
      </c>
      <c r="E225" t="s">
        <v>292</v>
      </c>
      <c r="F225" t="s">
        <v>148</v>
      </c>
      <c r="G225">
        <v>5</v>
      </c>
      <c r="H225" t="s">
        <v>46</v>
      </c>
      <c r="I225">
        <f t="shared" si="9"/>
        <v>5</v>
      </c>
      <c r="J225" t="s">
        <v>39</v>
      </c>
      <c r="L225">
        <v>128.07</v>
      </c>
      <c r="M225" t="s">
        <v>271</v>
      </c>
      <c r="N225" t="s">
        <v>40</v>
      </c>
      <c r="O225" t="s">
        <v>38</v>
      </c>
      <c r="P225" t="s">
        <v>42</v>
      </c>
      <c r="Q225" t="s">
        <v>42</v>
      </c>
      <c r="R225" t="s">
        <v>42</v>
      </c>
      <c r="S225" s="3">
        <v>42273</v>
      </c>
      <c r="T225" s="3"/>
      <c r="U225" s="11">
        <f>IFERROR(VLOOKUP(A225,'Anc data'!$A$2:$H$117, 8,FALSE),"")</f>
        <v>1.6916307456031701</v>
      </c>
      <c r="W225" s="15">
        <f t="shared" si="10"/>
        <v>75.708011534358334</v>
      </c>
      <c r="X225" s="9">
        <f t="shared" si="11"/>
        <v>1</v>
      </c>
      <c r="Y225" s="9">
        <f>MAX(X225,Parameters!$B$8)</f>
        <v>1</v>
      </c>
      <c r="AA225" s="16" t="str">
        <f>IF(W225&lt;&gt;0,IF(Y225=1,IF(I225&lt;=Parameters!$C$2,W225,""),""),"")</f>
        <v/>
      </c>
      <c r="AB225" s="16" t="str">
        <f>IF(W225&lt;&gt;0,IF(Y225=1,IF(AND(I225&gt;Parameters!$B$3,I225&lt;=Parameters!$C$3),W225,""),""),"")</f>
        <v/>
      </c>
      <c r="AC225" s="16">
        <f>IF(W225&lt;&gt;0,IF(Y225=1,IF(AND(I225&gt;Parameters!$B$4,I225&lt;=Parameters!$C$4),W225,""),""),"")</f>
        <v>75.708011534358334</v>
      </c>
      <c r="AD225" s="16" t="str">
        <f>IF(W225&lt;&gt;0,IF(Y225=1,IF(AND(I225&gt;Parameters!$B$5,I225&lt;=Parameters!$C$5),W225,""),""),"")</f>
        <v/>
      </c>
      <c r="AE225" s="16" t="str">
        <f>IF(W225&lt;&gt;0,IF(Y225=1,IF(I225&gt;Parameters!$B$6,W225,""),""),"")</f>
        <v/>
      </c>
    </row>
    <row r="226" spans="1:31" x14ac:dyDescent="0.2">
      <c r="A226" t="s">
        <v>267</v>
      </c>
      <c r="B226" t="s">
        <v>268</v>
      </c>
      <c r="C226" t="s">
        <v>287</v>
      </c>
      <c r="D226">
        <v>13</v>
      </c>
      <c r="E226" t="s">
        <v>293</v>
      </c>
      <c r="F226" t="s">
        <v>148</v>
      </c>
      <c r="G226">
        <v>2</v>
      </c>
      <c r="H226" t="s">
        <v>46</v>
      </c>
      <c r="I226">
        <f t="shared" si="9"/>
        <v>2</v>
      </c>
      <c r="J226" t="s">
        <v>39</v>
      </c>
      <c r="L226">
        <v>118.07</v>
      </c>
      <c r="M226" t="s">
        <v>271</v>
      </c>
      <c r="N226" t="s">
        <v>40</v>
      </c>
      <c r="O226" t="s">
        <v>38</v>
      </c>
      <c r="P226" t="s">
        <v>42</v>
      </c>
      <c r="Q226" t="s">
        <v>42</v>
      </c>
      <c r="R226" t="s">
        <v>42</v>
      </c>
      <c r="S226" s="3">
        <v>42273</v>
      </c>
      <c r="T226" s="3"/>
      <c r="U226" s="11">
        <f>IFERROR(VLOOKUP(A226,'Anc data'!$A$2:$H$117, 8,FALSE),"")</f>
        <v>1.6916307456031701</v>
      </c>
      <c r="W226" s="15">
        <f t="shared" si="10"/>
        <v>69.796555960503539</v>
      </c>
      <c r="X226" s="9">
        <f t="shared" si="11"/>
        <v>1</v>
      </c>
      <c r="Y226" s="9">
        <f>MAX(X226,Parameters!$B$8)</f>
        <v>1</v>
      </c>
      <c r="AA226" s="16" t="str">
        <f>IF(W226&lt;&gt;0,IF(Y226=1,IF(I226&lt;=Parameters!$C$2,W226,""),""),"")</f>
        <v/>
      </c>
      <c r="AB226" s="16">
        <f>IF(W226&lt;&gt;0,IF(Y226=1,IF(AND(I226&gt;Parameters!$B$3,I226&lt;=Parameters!$C$3),W226,""),""),"")</f>
        <v>69.796555960503539</v>
      </c>
      <c r="AC226" s="16" t="str">
        <f>IF(W226&lt;&gt;0,IF(Y226=1,IF(AND(I226&gt;Parameters!$B$4,I226&lt;=Parameters!$C$4),W226,""),""),"")</f>
        <v/>
      </c>
      <c r="AD226" s="16" t="str">
        <f>IF(W226&lt;&gt;0,IF(Y226=1,IF(AND(I226&gt;Parameters!$B$5,I226&lt;=Parameters!$C$5),W226,""),""),"")</f>
        <v/>
      </c>
      <c r="AE226" s="16" t="str">
        <f>IF(W226&lt;&gt;0,IF(Y226=1,IF(I226&gt;Parameters!$B$6,W226,""),""),"")</f>
        <v/>
      </c>
    </row>
    <row r="227" spans="1:31" x14ac:dyDescent="0.2">
      <c r="A227" t="s">
        <v>267</v>
      </c>
      <c r="B227" t="s">
        <v>268</v>
      </c>
      <c r="C227" t="s">
        <v>294</v>
      </c>
      <c r="D227">
        <v>1</v>
      </c>
      <c r="E227" t="s">
        <v>282</v>
      </c>
      <c r="F227" t="s">
        <v>94</v>
      </c>
      <c r="G227">
        <v>50</v>
      </c>
      <c r="H227" t="s">
        <v>46</v>
      </c>
      <c r="I227">
        <f t="shared" si="9"/>
        <v>50</v>
      </c>
      <c r="J227" t="s">
        <v>39</v>
      </c>
      <c r="L227">
        <v>89.9</v>
      </c>
      <c r="M227" t="s">
        <v>271</v>
      </c>
      <c r="N227">
        <v>25</v>
      </c>
      <c r="O227" t="s">
        <v>46</v>
      </c>
      <c r="P227" t="s">
        <v>42</v>
      </c>
      <c r="Q227" t="s">
        <v>42</v>
      </c>
      <c r="R227" t="s">
        <v>42</v>
      </c>
      <c r="S227" s="3">
        <v>42240</v>
      </c>
      <c r="T227" s="3"/>
      <c r="U227" s="11">
        <f>IFERROR(VLOOKUP(A227,'Anc data'!$A$2:$H$117, 8,FALSE),"")</f>
        <v>1.6916307456031701</v>
      </c>
      <c r="W227" s="15">
        <f t="shared" si="10"/>
        <v>53.143985608954594</v>
      </c>
      <c r="X227" s="9">
        <f t="shared" si="11"/>
        <v>1</v>
      </c>
      <c r="Y227" s="9">
        <f>MAX(X227,Parameters!$B$8)</f>
        <v>1</v>
      </c>
      <c r="AA227" s="16" t="str">
        <f>IF(W227&lt;&gt;0,IF(Y227=1,IF(I227&lt;=Parameters!$C$2,W227,""),""),"")</f>
        <v/>
      </c>
      <c r="AB227" s="16" t="str">
        <f>IF(W227&lt;&gt;0,IF(Y227=1,IF(AND(I227&gt;Parameters!$B$3,I227&lt;=Parameters!$C$3),W227,""),""),"")</f>
        <v/>
      </c>
      <c r="AC227" s="16" t="str">
        <f>IF(W227&lt;&gt;0,IF(Y227=1,IF(AND(I227&gt;Parameters!$B$4,I227&lt;=Parameters!$C$4),W227,""),""),"")</f>
        <v/>
      </c>
      <c r="AD227" s="16" t="str">
        <f>IF(W227&lt;&gt;0,IF(Y227=1,IF(AND(I227&gt;Parameters!$B$5,I227&lt;=Parameters!$C$5),W227,""),""),"")</f>
        <v/>
      </c>
      <c r="AE227" s="16">
        <f>IF(W227&lt;&gt;0,IF(Y227=1,IF(I227&gt;Parameters!$B$6,W227,""),""),"")</f>
        <v>53.143985608954594</v>
      </c>
    </row>
    <row r="228" spans="1:31" x14ac:dyDescent="0.2">
      <c r="A228" t="s">
        <v>267</v>
      </c>
      <c r="B228" t="s">
        <v>268</v>
      </c>
      <c r="C228" t="s">
        <v>294</v>
      </c>
      <c r="D228">
        <v>2</v>
      </c>
      <c r="E228" t="s">
        <v>283</v>
      </c>
      <c r="F228" t="s">
        <v>94</v>
      </c>
      <c r="G228">
        <v>100</v>
      </c>
      <c r="H228" t="s">
        <v>46</v>
      </c>
      <c r="I228">
        <f t="shared" si="9"/>
        <v>100</v>
      </c>
      <c r="J228" t="s">
        <v>39</v>
      </c>
      <c r="L228">
        <v>129.9</v>
      </c>
      <c r="M228" t="s">
        <v>271</v>
      </c>
      <c r="N228">
        <v>50</v>
      </c>
      <c r="O228" t="s">
        <v>46</v>
      </c>
      <c r="P228" t="s">
        <v>42</v>
      </c>
      <c r="Q228" t="s">
        <v>42</v>
      </c>
      <c r="R228" t="s">
        <v>42</v>
      </c>
      <c r="S228" s="3">
        <v>42240</v>
      </c>
      <c r="T228" s="3"/>
      <c r="U228" s="11">
        <f>IFERROR(VLOOKUP(A228,'Anc data'!$A$2:$H$117, 8,FALSE),"")</f>
        <v>1.6916307456031701</v>
      </c>
      <c r="W228" s="15">
        <f t="shared" si="10"/>
        <v>76.789807904373774</v>
      </c>
      <c r="X228" s="9">
        <f t="shared" si="11"/>
        <v>1</v>
      </c>
      <c r="Y228" s="9">
        <f>MAX(X228,Parameters!$B$8)</f>
        <v>1</v>
      </c>
      <c r="AA228" s="16" t="str">
        <f>IF(W228&lt;&gt;0,IF(Y228=1,IF(I228&lt;=Parameters!$C$2,W228,""),""),"")</f>
        <v/>
      </c>
      <c r="AB228" s="16" t="str">
        <f>IF(W228&lt;&gt;0,IF(Y228=1,IF(AND(I228&gt;Parameters!$B$3,I228&lt;=Parameters!$C$3),W228,""),""),"")</f>
        <v/>
      </c>
      <c r="AC228" s="16" t="str">
        <f>IF(W228&lt;&gt;0,IF(Y228=1,IF(AND(I228&gt;Parameters!$B$4,I228&lt;=Parameters!$C$4),W228,""),""),"")</f>
        <v/>
      </c>
      <c r="AD228" s="16" t="str">
        <f>IF(W228&lt;&gt;0,IF(Y228=1,IF(AND(I228&gt;Parameters!$B$5,I228&lt;=Parameters!$C$5),W228,""),""),"")</f>
        <v/>
      </c>
      <c r="AE228" s="16">
        <f>IF(W228&lt;&gt;0,IF(Y228=1,IF(I228&gt;Parameters!$B$6,W228,""),""),"")</f>
        <v>76.789807904373774</v>
      </c>
    </row>
    <row r="229" spans="1:31" x14ac:dyDescent="0.2">
      <c r="A229" t="s">
        <v>267</v>
      </c>
      <c r="B229" t="s">
        <v>268</v>
      </c>
      <c r="C229" t="s">
        <v>294</v>
      </c>
      <c r="D229">
        <v>3</v>
      </c>
      <c r="E229" t="s">
        <v>284</v>
      </c>
      <c r="F229" t="s">
        <v>94</v>
      </c>
      <c r="G229">
        <v>150</v>
      </c>
      <c r="H229" t="s">
        <v>46</v>
      </c>
      <c r="I229">
        <f t="shared" si="9"/>
        <v>150</v>
      </c>
      <c r="J229" t="s">
        <v>39</v>
      </c>
      <c r="L229">
        <v>259.89999999999998</v>
      </c>
      <c r="M229" t="s">
        <v>271</v>
      </c>
      <c r="N229">
        <v>100</v>
      </c>
      <c r="O229" t="s">
        <v>46</v>
      </c>
      <c r="P229" t="s">
        <v>42</v>
      </c>
      <c r="Q229" t="s">
        <v>42</v>
      </c>
      <c r="R229" t="s">
        <v>42</v>
      </c>
      <c r="S229" s="3">
        <v>42240</v>
      </c>
      <c r="T229" s="3"/>
      <c r="U229" s="11">
        <f>IFERROR(VLOOKUP(A229,'Anc data'!$A$2:$H$117, 8,FALSE),"")</f>
        <v>1.6916307456031701</v>
      </c>
      <c r="W229" s="15">
        <f t="shared" si="10"/>
        <v>153.63873036448607</v>
      </c>
      <c r="X229" s="9">
        <f t="shared" si="11"/>
        <v>1</v>
      </c>
      <c r="Y229" s="9">
        <f>MAX(X229,Parameters!$B$8)</f>
        <v>1</v>
      </c>
      <c r="AA229" s="16" t="str">
        <f>IF(W229&lt;&gt;0,IF(Y229=1,IF(I229&lt;=Parameters!$C$2,W229,""),""),"")</f>
        <v/>
      </c>
      <c r="AB229" s="16" t="str">
        <f>IF(W229&lt;&gt;0,IF(Y229=1,IF(AND(I229&gt;Parameters!$B$3,I229&lt;=Parameters!$C$3),W229,""),""),"")</f>
        <v/>
      </c>
      <c r="AC229" s="16" t="str">
        <f>IF(W229&lt;&gt;0,IF(Y229=1,IF(AND(I229&gt;Parameters!$B$4,I229&lt;=Parameters!$C$4),W229,""),""),"")</f>
        <v/>
      </c>
      <c r="AD229" s="16" t="str">
        <f>IF(W229&lt;&gt;0,IF(Y229=1,IF(AND(I229&gt;Parameters!$B$5,I229&lt;=Parameters!$C$5),W229,""),""),"")</f>
        <v/>
      </c>
      <c r="AE229" s="16">
        <f>IF(W229&lt;&gt;0,IF(Y229=1,IF(I229&gt;Parameters!$B$6,W229,""),""),"")</f>
        <v>153.63873036448607</v>
      </c>
    </row>
    <row r="230" spans="1:31" x14ac:dyDescent="0.2">
      <c r="A230" t="s">
        <v>267</v>
      </c>
      <c r="B230" t="s">
        <v>268</v>
      </c>
      <c r="C230" t="s">
        <v>295</v>
      </c>
      <c r="D230">
        <v>1</v>
      </c>
      <c r="F230" t="s">
        <v>94</v>
      </c>
      <c r="G230">
        <v>35</v>
      </c>
      <c r="H230" t="s">
        <v>46</v>
      </c>
      <c r="I230">
        <f t="shared" si="9"/>
        <v>35</v>
      </c>
      <c r="J230" t="s">
        <v>39</v>
      </c>
      <c r="L230">
        <v>79.900000000000006</v>
      </c>
      <c r="M230" t="s">
        <v>271</v>
      </c>
      <c r="N230">
        <v>20</v>
      </c>
      <c r="O230" t="s">
        <v>46</v>
      </c>
      <c r="P230" t="s">
        <v>42</v>
      </c>
      <c r="Q230" t="s">
        <v>42</v>
      </c>
      <c r="R230" t="s">
        <v>42</v>
      </c>
      <c r="S230" s="3">
        <v>42240</v>
      </c>
      <c r="T230" s="3"/>
      <c r="U230" s="11">
        <f>IFERROR(VLOOKUP(A230,'Anc data'!$A$2:$H$117, 8,FALSE),"")</f>
        <v>1.6916307456031701</v>
      </c>
      <c r="W230" s="15">
        <f t="shared" si="10"/>
        <v>47.232530035099806</v>
      </c>
      <c r="X230" s="9">
        <f t="shared" si="11"/>
        <v>1</v>
      </c>
      <c r="Y230" s="9">
        <f>MAX(X230,Parameters!$B$8)</f>
        <v>1</v>
      </c>
      <c r="AA230" s="16" t="str">
        <f>IF(W230&lt;&gt;0,IF(Y230=1,IF(I230&lt;=Parameters!$C$2,W230,""),""),"")</f>
        <v/>
      </c>
      <c r="AB230" s="16" t="str">
        <f>IF(W230&lt;&gt;0,IF(Y230=1,IF(AND(I230&gt;Parameters!$B$3,I230&lt;=Parameters!$C$3),W230,""),""),"")</f>
        <v/>
      </c>
      <c r="AC230" s="16" t="str">
        <f>IF(W230&lt;&gt;0,IF(Y230=1,IF(AND(I230&gt;Parameters!$B$4,I230&lt;=Parameters!$C$4),W230,""),""),"")</f>
        <v/>
      </c>
      <c r="AD230" s="16" t="str">
        <f>IF(W230&lt;&gt;0,IF(Y230=1,IF(AND(I230&gt;Parameters!$B$5,I230&lt;=Parameters!$C$5),W230,""),""),"")</f>
        <v/>
      </c>
      <c r="AE230" s="16">
        <f>IF(W230&lt;&gt;0,IF(Y230=1,IF(I230&gt;Parameters!$B$6,W230,""),""),"")</f>
        <v>47.232530035099806</v>
      </c>
    </row>
    <row r="231" spans="1:31" x14ac:dyDescent="0.2">
      <c r="A231" t="s">
        <v>267</v>
      </c>
      <c r="B231" t="s">
        <v>268</v>
      </c>
      <c r="C231" t="s">
        <v>295</v>
      </c>
      <c r="D231">
        <v>2</v>
      </c>
      <c r="F231" t="s">
        <v>94</v>
      </c>
      <c r="G231">
        <v>50</v>
      </c>
      <c r="H231" t="s">
        <v>46</v>
      </c>
      <c r="I231">
        <f t="shared" si="9"/>
        <v>50</v>
      </c>
      <c r="J231" t="s">
        <v>39</v>
      </c>
      <c r="L231">
        <v>99.9</v>
      </c>
      <c r="M231" t="s">
        <v>271</v>
      </c>
      <c r="N231">
        <v>30</v>
      </c>
      <c r="O231" t="s">
        <v>46</v>
      </c>
      <c r="P231" t="s">
        <v>42</v>
      </c>
      <c r="Q231" t="s">
        <v>42</v>
      </c>
      <c r="R231" t="s">
        <v>42</v>
      </c>
      <c r="S231" s="3">
        <v>42240</v>
      </c>
      <c r="T231" s="3"/>
      <c r="U231" s="11">
        <f>IFERROR(VLOOKUP(A231,'Anc data'!$A$2:$H$117, 8,FALSE),"")</f>
        <v>1.6916307456031701</v>
      </c>
      <c r="W231" s="15">
        <f t="shared" si="10"/>
        <v>59.055441182809389</v>
      </c>
      <c r="X231" s="9">
        <f t="shared" si="11"/>
        <v>1</v>
      </c>
      <c r="Y231" s="9">
        <f>MAX(X231,Parameters!$B$8)</f>
        <v>1</v>
      </c>
      <c r="AA231" s="16" t="str">
        <f>IF(W231&lt;&gt;0,IF(Y231=1,IF(I231&lt;=Parameters!$C$2,W231,""),""),"")</f>
        <v/>
      </c>
      <c r="AB231" s="16" t="str">
        <f>IF(W231&lt;&gt;0,IF(Y231=1,IF(AND(I231&gt;Parameters!$B$3,I231&lt;=Parameters!$C$3),W231,""),""),"")</f>
        <v/>
      </c>
      <c r="AC231" s="16" t="str">
        <f>IF(W231&lt;&gt;0,IF(Y231=1,IF(AND(I231&gt;Parameters!$B$4,I231&lt;=Parameters!$C$4),W231,""),""),"")</f>
        <v/>
      </c>
      <c r="AD231" s="16" t="str">
        <f>IF(W231&lt;&gt;0,IF(Y231=1,IF(AND(I231&gt;Parameters!$B$5,I231&lt;=Parameters!$C$5),W231,""),""),"")</f>
        <v/>
      </c>
      <c r="AE231" s="16">
        <f>IF(W231&lt;&gt;0,IF(Y231=1,IF(I231&gt;Parameters!$B$6,W231,""),""),"")</f>
        <v>59.055441182809389</v>
      </c>
    </row>
    <row r="232" spans="1:31" x14ac:dyDescent="0.2">
      <c r="A232" t="s">
        <v>267</v>
      </c>
      <c r="B232" t="s">
        <v>268</v>
      </c>
      <c r="C232" t="s">
        <v>295</v>
      </c>
      <c r="D232">
        <v>3</v>
      </c>
      <c r="F232" t="s">
        <v>94</v>
      </c>
      <c r="G232">
        <v>70</v>
      </c>
      <c r="H232" t="s">
        <v>46</v>
      </c>
      <c r="I232">
        <f t="shared" si="9"/>
        <v>70</v>
      </c>
      <c r="J232" t="s">
        <v>39</v>
      </c>
      <c r="L232">
        <v>119.9</v>
      </c>
      <c r="M232" t="s">
        <v>271</v>
      </c>
      <c r="N232">
        <v>30</v>
      </c>
      <c r="O232" t="s">
        <v>46</v>
      </c>
      <c r="P232" t="s">
        <v>42</v>
      </c>
      <c r="Q232" t="s">
        <v>42</v>
      </c>
      <c r="R232" t="s">
        <v>42</v>
      </c>
      <c r="S232" s="3">
        <v>42240</v>
      </c>
      <c r="T232" s="3"/>
      <c r="U232" s="11">
        <f>IFERROR(VLOOKUP(A232,'Anc data'!$A$2:$H$117, 8,FALSE),"")</f>
        <v>1.6916307456031701</v>
      </c>
      <c r="W232" s="15">
        <f t="shared" si="10"/>
        <v>70.878352330518979</v>
      </c>
      <c r="X232" s="9">
        <f t="shared" si="11"/>
        <v>1</v>
      </c>
      <c r="Y232" s="9">
        <f>MAX(X232,Parameters!$B$8)</f>
        <v>1</v>
      </c>
      <c r="AA232" s="16" t="str">
        <f>IF(W232&lt;&gt;0,IF(Y232=1,IF(I232&lt;=Parameters!$C$2,W232,""),""),"")</f>
        <v/>
      </c>
      <c r="AB232" s="16" t="str">
        <f>IF(W232&lt;&gt;0,IF(Y232=1,IF(AND(I232&gt;Parameters!$B$3,I232&lt;=Parameters!$C$3),W232,""),""),"")</f>
        <v/>
      </c>
      <c r="AC232" s="16" t="str">
        <f>IF(W232&lt;&gt;0,IF(Y232=1,IF(AND(I232&gt;Parameters!$B$4,I232&lt;=Parameters!$C$4),W232,""),""),"")</f>
        <v/>
      </c>
      <c r="AD232" s="16" t="str">
        <f>IF(W232&lt;&gt;0,IF(Y232=1,IF(AND(I232&gt;Parameters!$B$5,I232&lt;=Parameters!$C$5),W232,""),""),"")</f>
        <v/>
      </c>
      <c r="AE232" s="16">
        <f>IF(W232&lt;&gt;0,IF(Y232=1,IF(I232&gt;Parameters!$B$6,W232,""),""),"")</f>
        <v>70.878352330518979</v>
      </c>
    </row>
    <row r="233" spans="1:31" x14ac:dyDescent="0.2">
      <c r="A233" t="s">
        <v>267</v>
      </c>
      <c r="B233" t="s">
        <v>268</v>
      </c>
      <c r="C233" t="s">
        <v>295</v>
      </c>
      <c r="D233">
        <v>4</v>
      </c>
      <c r="F233" t="s">
        <v>94</v>
      </c>
      <c r="G233">
        <v>90</v>
      </c>
      <c r="H233" t="s">
        <v>46</v>
      </c>
      <c r="I233">
        <f t="shared" si="9"/>
        <v>90</v>
      </c>
      <c r="J233" t="s">
        <v>39</v>
      </c>
      <c r="L233">
        <v>139.9</v>
      </c>
      <c r="M233" t="s">
        <v>271</v>
      </c>
      <c r="N233">
        <v>30</v>
      </c>
      <c r="O233" t="s">
        <v>46</v>
      </c>
      <c r="P233" t="s">
        <v>42</v>
      </c>
      <c r="Q233" t="s">
        <v>42</v>
      </c>
      <c r="R233" t="s">
        <v>42</v>
      </c>
      <c r="S233" s="3">
        <v>42240</v>
      </c>
      <c r="T233" s="3"/>
      <c r="U233" s="11">
        <f>IFERROR(VLOOKUP(A233,'Anc data'!$A$2:$H$117, 8,FALSE),"")</f>
        <v>1.6916307456031701</v>
      </c>
      <c r="W233" s="15">
        <f t="shared" si="10"/>
        <v>82.701263478228569</v>
      </c>
      <c r="X233" s="9">
        <f t="shared" si="11"/>
        <v>1</v>
      </c>
      <c r="Y233" s="9">
        <f>MAX(X233,Parameters!$B$8)</f>
        <v>1</v>
      </c>
      <c r="AA233" s="16" t="str">
        <f>IF(W233&lt;&gt;0,IF(Y233=1,IF(I233&lt;=Parameters!$C$2,W233,""),""),"")</f>
        <v/>
      </c>
      <c r="AB233" s="16" t="str">
        <f>IF(W233&lt;&gt;0,IF(Y233=1,IF(AND(I233&gt;Parameters!$B$3,I233&lt;=Parameters!$C$3),W233,""),""),"")</f>
        <v/>
      </c>
      <c r="AC233" s="16" t="str">
        <f>IF(W233&lt;&gt;0,IF(Y233=1,IF(AND(I233&gt;Parameters!$B$4,I233&lt;=Parameters!$C$4),W233,""),""),"")</f>
        <v/>
      </c>
      <c r="AD233" s="16" t="str">
        <f>IF(W233&lt;&gt;0,IF(Y233=1,IF(AND(I233&gt;Parameters!$B$5,I233&lt;=Parameters!$C$5),W233,""),""),"")</f>
        <v/>
      </c>
      <c r="AE233" s="16">
        <f>IF(W233&lt;&gt;0,IF(Y233=1,IF(I233&gt;Parameters!$B$6,W233,""),""),"")</f>
        <v>82.701263478228569</v>
      </c>
    </row>
    <row r="234" spans="1:31" x14ac:dyDescent="0.2">
      <c r="A234" t="s">
        <v>267</v>
      </c>
      <c r="B234" t="s">
        <v>268</v>
      </c>
      <c r="C234" t="s">
        <v>295</v>
      </c>
      <c r="D234">
        <v>5</v>
      </c>
      <c r="F234" t="s">
        <v>94</v>
      </c>
      <c r="G234">
        <v>1</v>
      </c>
      <c r="H234" t="s">
        <v>296</v>
      </c>
      <c r="I234">
        <f t="shared" si="9"/>
        <v>1</v>
      </c>
      <c r="J234" t="s">
        <v>39</v>
      </c>
      <c r="L234" s="2">
        <v>1499.9</v>
      </c>
      <c r="M234" t="s">
        <v>271</v>
      </c>
      <c r="N234">
        <v>500</v>
      </c>
      <c r="O234" t="s">
        <v>46</v>
      </c>
      <c r="P234" t="s">
        <v>42</v>
      </c>
      <c r="Q234" t="s">
        <v>42</v>
      </c>
      <c r="R234" t="s">
        <v>42</v>
      </c>
      <c r="S234" s="3">
        <v>42240</v>
      </c>
      <c r="T234" s="3"/>
      <c r="U234" s="11">
        <f>IFERROR(VLOOKUP(A234,'Anc data'!$A$2:$H$117, 8,FALSE),"")</f>
        <v>1.6916307456031701</v>
      </c>
      <c r="W234" s="15">
        <f t="shared" si="10"/>
        <v>886.65922152248049</v>
      </c>
      <c r="X234" s="9">
        <f t="shared" si="11"/>
        <v>1</v>
      </c>
      <c r="Y234" s="9">
        <f>MAX(X234,Parameters!$B$8)</f>
        <v>1</v>
      </c>
      <c r="AA234" s="16">
        <f>IF(W234&lt;&gt;0,IF(Y234=1,IF(I234&lt;=Parameters!$C$2,W234,""),""),"")</f>
        <v>886.65922152248049</v>
      </c>
      <c r="AB234" s="16" t="str">
        <f>IF(W234&lt;&gt;0,IF(Y234=1,IF(AND(I234&gt;Parameters!$B$3,I234&lt;=Parameters!$C$3),W234,""),""),"")</f>
        <v/>
      </c>
      <c r="AC234" s="16" t="str">
        <f>IF(W234&lt;&gt;0,IF(Y234=1,IF(AND(I234&gt;Parameters!$B$4,I234&lt;=Parameters!$C$4),W234,""),""),"")</f>
        <v/>
      </c>
      <c r="AD234" s="16" t="str">
        <f>IF(W234&lt;&gt;0,IF(Y234=1,IF(AND(I234&gt;Parameters!$B$5,I234&lt;=Parameters!$C$5),W234,""),""),"")</f>
        <v/>
      </c>
      <c r="AE234" s="16" t="str">
        <f>IF(W234&lt;&gt;0,IF(Y234=1,IF(I234&gt;Parameters!$B$6,W234,""),""),"")</f>
        <v/>
      </c>
    </row>
    <row r="235" spans="1:31" x14ac:dyDescent="0.2">
      <c r="A235" t="s">
        <v>297</v>
      </c>
      <c r="B235" t="s">
        <v>298</v>
      </c>
      <c r="C235" t="s">
        <v>299</v>
      </c>
      <c r="D235">
        <v>1</v>
      </c>
      <c r="E235" t="s">
        <v>300</v>
      </c>
      <c r="F235" t="s">
        <v>94</v>
      </c>
      <c r="G235">
        <v>25</v>
      </c>
      <c r="H235" t="s">
        <v>46</v>
      </c>
      <c r="I235">
        <f t="shared" si="9"/>
        <v>25</v>
      </c>
      <c r="J235" t="s">
        <v>39</v>
      </c>
      <c r="L235">
        <v>15.99</v>
      </c>
      <c r="M235" t="s">
        <v>301</v>
      </c>
      <c r="N235">
        <v>3</v>
      </c>
      <c r="O235" t="s">
        <v>46</v>
      </c>
      <c r="P235" t="s">
        <v>42</v>
      </c>
      <c r="Q235" t="s">
        <v>42</v>
      </c>
      <c r="R235" t="s">
        <v>64</v>
      </c>
      <c r="S235" s="3">
        <v>42240</v>
      </c>
      <c r="T235" s="3"/>
      <c r="U235" s="11">
        <f>IFERROR(VLOOKUP(A235,'Anc data'!$A$2:$H$117, 8,FALSE),"")</f>
        <v>0.69653687842377698</v>
      </c>
      <c r="W235" s="15">
        <f t="shared" si="10"/>
        <v>22.956429867984095</v>
      </c>
      <c r="X235" s="9">
        <f t="shared" si="11"/>
        <v>1</v>
      </c>
      <c r="Y235" s="9">
        <f>MAX(X235,Parameters!$B$8)</f>
        <v>1</v>
      </c>
      <c r="AA235" s="16" t="str">
        <f>IF(W235&lt;&gt;0,IF(Y235=1,IF(I235&lt;=Parameters!$C$2,W235,""),""),"")</f>
        <v/>
      </c>
      <c r="AB235" s="16" t="str">
        <f>IF(W235&lt;&gt;0,IF(Y235=1,IF(AND(I235&gt;Parameters!$B$3,I235&lt;=Parameters!$C$3),W235,""),""),"")</f>
        <v/>
      </c>
      <c r="AC235" s="16" t="str">
        <f>IF(W235&lt;&gt;0,IF(Y235=1,IF(AND(I235&gt;Parameters!$B$4,I235&lt;=Parameters!$C$4),W235,""),""),"")</f>
        <v/>
      </c>
      <c r="AD235" s="16">
        <f>IF(W235&lt;&gt;0,IF(Y235=1,IF(AND(I235&gt;Parameters!$B$5,I235&lt;=Parameters!$C$5),W235,""),""),"")</f>
        <v>22.956429867984095</v>
      </c>
      <c r="AE235" s="16" t="str">
        <f>IF(W235&lt;&gt;0,IF(Y235=1,IF(I235&gt;Parameters!$B$6,W235,""),""),"")</f>
        <v/>
      </c>
    </row>
    <row r="236" spans="1:31" x14ac:dyDescent="0.2">
      <c r="A236" t="s">
        <v>297</v>
      </c>
      <c r="B236" t="s">
        <v>298</v>
      </c>
      <c r="C236" t="s">
        <v>299</v>
      </c>
      <c r="D236">
        <v>2</v>
      </c>
      <c r="E236" t="s">
        <v>302</v>
      </c>
      <c r="F236" t="s">
        <v>94</v>
      </c>
      <c r="G236">
        <v>50</v>
      </c>
      <c r="H236" t="s">
        <v>46</v>
      </c>
      <c r="I236">
        <f t="shared" si="9"/>
        <v>50</v>
      </c>
      <c r="J236" t="s">
        <v>39</v>
      </c>
      <c r="L236">
        <v>19.989999999999998</v>
      </c>
      <c r="M236" t="s">
        <v>301</v>
      </c>
      <c r="N236">
        <v>4</v>
      </c>
      <c r="O236" t="s">
        <v>46</v>
      </c>
      <c r="P236" t="s">
        <v>42</v>
      </c>
      <c r="Q236" t="s">
        <v>42</v>
      </c>
      <c r="R236" t="s">
        <v>64</v>
      </c>
      <c r="S236" s="3">
        <v>42240</v>
      </c>
      <c r="T236" s="3"/>
      <c r="U236" s="11">
        <f>IFERROR(VLOOKUP(A236,'Anc data'!$A$2:$H$117, 8,FALSE),"")</f>
        <v>0.69653687842377698</v>
      </c>
      <c r="W236" s="15">
        <f t="shared" si="10"/>
        <v>28.699126520387868</v>
      </c>
      <c r="X236" s="9">
        <f t="shared" si="11"/>
        <v>1</v>
      </c>
      <c r="Y236" s="9">
        <f>MAX(X236,Parameters!$B$8)</f>
        <v>1</v>
      </c>
      <c r="AA236" s="16" t="str">
        <f>IF(W236&lt;&gt;0,IF(Y236=1,IF(I236&lt;=Parameters!$C$2,W236,""),""),"")</f>
        <v/>
      </c>
      <c r="AB236" s="16" t="str">
        <f>IF(W236&lt;&gt;0,IF(Y236=1,IF(AND(I236&gt;Parameters!$B$3,I236&lt;=Parameters!$C$3),W236,""),""),"")</f>
        <v/>
      </c>
      <c r="AC236" s="16" t="str">
        <f>IF(W236&lt;&gt;0,IF(Y236=1,IF(AND(I236&gt;Parameters!$B$4,I236&lt;=Parameters!$C$4),W236,""),""),"")</f>
        <v/>
      </c>
      <c r="AD236" s="16" t="str">
        <f>IF(W236&lt;&gt;0,IF(Y236=1,IF(AND(I236&gt;Parameters!$B$5,I236&lt;=Parameters!$C$5),W236,""),""),"")</f>
        <v/>
      </c>
      <c r="AE236" s="16">
        <f>IF(W236&lt;&gt;0,IF(Y236=1,IF(I236&gt;Parameters!$B$6,W236,""),""),"")</f>
        <v>28.699126520387868</v>
      </c>
    </row>
    <row r="237" spans="1:31" x14ac:dyDescent="0.2">
      <c r="A237" t="s">
        <v>297</v>
      </c>
      <c r="B237" t="s">
        <v>298</v>
      </c>
      <c r="C237" t="s">
        <v>299</v>
      </c>
      <c r="D237">
        <v>3</v>
      </c>
      <c r="E237" t="s">
        <v>303</v>
      </c>
      <c r="F237" t="s">
        <v>94</v>
      </c>
      <c r="G237">
        <v>100</v>
      </c>
      <c r="H237" t="s">
        <v>46</v>
      </c>
      <c r="I237">
        <f t="shared" si="9"/>
        <v>100</v>
      </c>
      <c r="J237" t="s">
        <v>39</v>
      </c>
      <c r="L237">
        <v>25.99</v>
      </c>
      <c r="M237" t="s">
        <v>301</v>
      </c>
      <c r="N237">
        <v>5</v>
      </c>
      <c r="O237" t="s">
        <v>46</v>
      </c>
      <c r="P237" t="s">
        <v>42</v>
      </c>
      <c r="Q237" t="s">
        <v>42</v>
      </c>
      <c r="R237" t="s">
        <v>64</v>
      </c>
      <c r="S237" s="3">
        <v>42240</v>
      </c>
      <c r="T237" s="3"/>
      <c r="U237" s="11">
        <f>IFERROR(VLOOKUP(A237,'Anc data'!$A$2:$H$117, 8,FALSE),"")</f>
        <v>0.69653687842377698</v>
      </c>
      <c r="W237" s="15">
        <f t="shared" si="10"/>
        <v>37.313171498993533</v>
      </c>
      <c r="X237" s="9">
        <f t="shared" si="11"/>
        <v>1</v>
      </c>
      <c r="Y237" s="9">
        <f>MAX(X237,Parameters!$B$8)</f>
        <v>1</v>
      </c>
      <c r="AA237" s="16" t="str">
        <f>IF(W237&lt;&gt;0,IF(Y237=1,IF(I237&lt;=Parameters!$C$2,W237,""),""),"")</f>
        <v/>
      </c>
      <c r="AB237" s="16" t="str">
        <f>IF(W237&lt;&gt;0,IF(Y237=1,IF(AND(I237&gt;Parameters!$B$3,I237&lt;=Parameters!$C$3),W237,""),""),"")</f>
        <v/>
      </c>
      <c r="AC237" s="16" t="str">
        <f>IF(W237&lt;&gt;0,IF(Y237=1,IF(AND(I237&gt;Parameters!$B$4,I237&lt;=Parameters!$C$4),W237,""),""),"")</f>
        <v/>
      </c>
      <c r="AD237" s="16" t="str">
        <f>IF(W237&lt;&gt;0,IF(Y237=1,IF(AND(I237&gt;Parameters!$B$5,I237&lt;=Parameters!$C$5),W237,""),""),"")</f>
        <v/>
      </c>
      <c r="AE237" s="16">
        <f>IF(W237&lt;&gt;0,IF(Y237=1,IF(I237&gt;Parameters!$B$6,W237,""),""),"")</f>
        <v>37.313171498993533</v>
      </c>
    </row>
    <row r="238" spans="1:31" x14ac:dyDescent="0.2">
      <c r="A238" t="s">
        <v>297</v>
      </c>
      <c r="B238" t="s">
        <v>298</v>
      </c>
      <c r="C238" t="s">
        <v>299</v>
      </c>
      <c r="D238">
        <v>4</v>
      </c>
      <c r="E238" t="s">
        <v>304</v>
      </c>
      <c r="F238" t="s">
        <v>94</v>
      </c>
      <c r="G238">
        <v>200</v>
      </c>
      <c r="H238" t="s">
        <v>46</v>
      </c>
      <c r="I238">
        <f t="shared" si="9"/>
        <v>200</v>
      </c>
      <c r="J238" t="s">
        <v>39</v>
      </c>
      <c r="L238">
        <v>29.99</v>
      </c>
      <c r="M238" t="s">
        <v>301</v>
      </c>
      <c r="N238">
        <v>6</v>
      </c>
      <c r="O238" t="s">
        <v>46</v>
      </c>
      <c r="P238" t="s">
        <v>42</v>
      </c>
      <c r="Q238" t="s">
        <v>42</v>
      </c>
      <c r="R238" t="s">
        <v>64</v>
      </c>
      <c r="S238" s="3">
        <v>42240</v>
      </c>
      <c r="T238" s="3"/>
      <c r="U238" s="11">
        <f>IFERROR(VLOOKUP(A238,'Anc data'!$A$2:$H$117, 8,FALSE),"")</f>
        <v>0.69653687842377698</v>
      </c>
      <c r="W238" s="15">
        <f t="shared" si="10"/>
        <v>43.055868151397306</v>
      </c>
      <c r="X238" s="9">
        <f t="shared" si="11"/>
        <v>1</v>
      </c>
      <c r="Y238" s="9">
        <f>MAX(X238,Parameters!$B$8)</f>
        <v>1</v>
      </c>
      <c r="AA238" s="16" t="str">
        <f>IF(W238&lt;&gt;0,IF(Y238=1,IF(I238&lt;=Parameters!$C$2,W238,""),""),"")</f>
        <v/>
      </c>
      <c r="AB238" s="16" t="str">
        <f>IF(W238&lt;&gt;0,IF(Y238=1,IF(AND(I238&gt;Parameters!$B$3,I238&lt;=Parameters!$C$3),W238,""),""),"")</f>
        <v/>
      </c>
      <c r="AC238" s="16" t="str">
        <f>IF(W238&lt;&gt;0,IF(Y238=1,IF(AND(I238&gt;Parameters!$B$4,I238&lt;=Parameters!$C$4),W238,""),""),"")</f>
        <v/>
      </c>
      <c r="AD238" s="16" t="str">
        <f>IF(W238&lt;&gt;0,IF(Y238=1,IF(AND(I238&gt;Parameters!$B$5,I238&lt;=Parameters!$C$5),W238,""),""),"")</f>
        <v/>
      </c>
      <c r="AE238" s="16">
        <f>IF(W238&lt;&gt;0,IF(Y238=1,IF(I238&gt;Parameters!$B$6,W238,""),""),"")</f>
        <v>43.055868151397306</v>
      </c>
    </row>
    <row r="239" spans="1:31" x14ac:dyDescent="0.2">
      <c r="A239" t="s">
        <v>297</v>
      </c>
      <c r="B239" t="s">
        <v>298</v>
      </c>
      <c r="C239" t="s">
        <v>305</v>
      </c>
      <c r="D239">
        <v>1</v>
      </c>
      <c r="E239" t="s">
        <v>306</v>
      </c>
      <c r="F239" t="s">
        <v>94</v>
      </c>
      <c r="G239">
        <v>15</v>
      </c>
      <c r="H239" t="s">
        <v>46</v>
      </c>
      <c r="I239">
        <f t="shared" si="9"/>
        <v>15</v>
      </c>
      <c r="J239" t="s">
        <v>39</v>
      </c>
      <c r="L239">
        <v>14.8</v>
      </c>
      <c r="M239" t="s">
        <v>301</v>
      </c>
      <c r="N239">
        <v>7</v>
      </c>
      <c r="O239" t="s">
        <v>46</v>
      </c>
      <c r="P239" t="s">
        <v>42</v>
      </c>
      <c r="Q239" t="s">
        <v>42</v>
      </c>
      <c r="R239" t="s">
        <v>64</v>
      </c>
      <c r="S239" s="3">
        <v>42240</v>
      </c>
      <c r="T239" s="3"/>
      <c r="U239" s="11">
        <f>IFERROR(VLOOKUP(A239,'Anc data'!$A$2:$H$117, 8,FALSE),"")</f>
        <v>0.69653687842377698</v>
      </c>
      <c r="W239" s="15">
        <f t="shared" si="10"/>
        <v>21.247977613893973</v>
      </c>
      <c r="X239" s="9">
        <f t="shared" si="11"/>
        <v>1</v>
      </c>
      <c r="Y239" s="9">
        <f>MAX(X239,Parameters!$B$8)</f>
        <v>1</v>
      </c>
      <c r="AA239" s="16" t="str">
        <f>IF(W239&lt;&gt;0,IF(Y239=1,IF(I239&lt;=Parameters!$C$2,W239,""),""),"")</f>
        <v/>
      </c>
      <c r="AB239" s="16" t="str">
        <f>IF(W239&lt;&gt;0,IF(Y239=1,IF(AND(I239&gt;Parameters!$B$3,I239&lt;=Parameters!$C$3),W239,""),""),"")</f>
        <v/>
      </c>
      <c r="AC239" s="16" t="str">
        <f>IF(W239&lt;&gt;0,IF(Y239=1,IF(AND(I239&gt;Parameters!$B$4,I239&lt;=Parameters!$C$4),W239,""),""),"")</f>
        <v/>
      </c>
      <c r="AD239" s="16">
        <f>IF(W239&lt;&gt;0,IF(Y239=1,IF(AND(I239&gt;Parameters!$B$5,I239&lt;=Parameters!$C$5),W239,""),""),"")</f>
        <v>21.247977613893973</v>
      </c>
      <c r="AE239" s="16" t="str">
        <f>IF(W239&lt;&gt;0,IF(Y239=1,IF(I239&gt;Parameters!$B$6,W239,""),""),"")</f>
        <v/>
      </c>
    </row>
    <row r="240" spans="1:31" x14ac:dyDescent="0.2">
      <c r="A240" t="s">
        <v>297</v>
      </c>
      <c r="B240" t="s">
        <v>298</v>
      </c>
      <c r="C240" t="s">
        <v>305</v>
      </c>
      <c r="D240">
        <v>2</v>
      </c>
      <c r="E240" t="s">
        <v>307</v>
      </c>
      <c r="F240" t="s">
        <v>94</v>
      </c>
      <c r="G240">
        <v>20</v>
      </c>
      <c r="H240" t="s">
        <v>46</v>
      </c>
      <c r="I240">
        <f t="shared" si="9"/>
        <v>20</v>
      </c>
      <c r="J240" t="s">
        <v>39</v>
      </c>
      <c r="L240">
        <v>15.8</v>
      </c>
      <c r="M240" t="s">
        <v>301</v>
      </c>
      <c r="N240">
        <v>10</v>
      </c>
      <c r="O240" t="s">
        <v>46</v>
      </c>
      <c r="P240" t="s">
        <v>42</v>
      </c>
      <c r="Q240" t="s">
        <v>42</v>
      </c>
      <c r="R240" t="s">
        <v>64</v>
      </c>
      <c r="S240" s="3">
        <v>42240</v>
      </c>
      <c r="T240" s="3"/>
      <c r="U240" s="11">
        <f>IFERROR(VLOOKUP(A240,'Anc data'!$A$2:$H$117, 8,FALSE),"")</f>
        <v>0.69653687842377698</v>
      </c>
      <c r="W240" s="15">
        <f t="shared" si="10"/>
        <v>22.683651776994918</v>
      </c>
      <c r="X240" s="9">
        <f t="shared" si="11"/>
        <v>1</v>
      </c>
      <c r="Y240" s="9">
        <f>MAX(X240,Parameters!$B$8)</f>
        <v>1</v>
      </c>
      <c r="AA240" s="16" t="str">
        <f>IF(W240&lt;&gt;0,IF(Y240=1,IF(I240&lt;=Parameters!$C$2,W240,""),""),"")</f>
        <v/>
      </c>
      <c r="AB240" s="16" t="str">
        <f>IF(W240&lt;&gt;0,IF(Y240=1,IF(AND(I240&gt;Parameters!$B$3,I240&lt;=Parameters!$C$3),W240,""),""),"")</f>
        <v/>
      </c>
      <c r="AC240" s="16" t="str">
        <f>IF(W240&lt;&gt;0,IF(Y240=1,IF(AND(I240&gt;Parameters!$B$4,I240&lt;=Parameters!$C$4),W240,""),""),"")</f>
        <v/>
      </c>
      <c r="AD240" s="16">
        <f>IF(W240&lt;&gt;0,IF(Y240=1,IF(AND(I240&gt;Parameters!$B$5,I240&lt;=Parameters!$C$5),W240,""),""),"")</f>
        <v>22.683651776994918</v>
      </c>
      <c r="AE240" s="16" t="str">
        <f>IF(W240&lt;&gt;0,IF(Y240=1,IF(I240&gt;Parameters!$B$6,W240,""),""),"")</f>
        <v/>
      </c>
    </row>
    <row r="241" spans="1:31" x14ac:dyDescent="0.2">
      <c r="A241" t="s">
        <v>297</v>
      </c>
      <c r="B241" t="s">
        <v>298</v>
      </c>
      <c r="C241" t="s">
        <v>305</v>
      </c>
      <c r="D241">
        <v>3</v>
      </c>
      <c r="E241" t="s">
        <v>308</v>
      </c>
      <c r="F241" t="s">
        <v>94</v>
      </c>
      <c r="G241">
        <v>30</v>
      </c>
      <c r="H241" t="s">
        <v>46</v>
      </c>
      <c r="I241">
        <f t="shared" si="9"/>
        <v>30</v>
      </c>
      <c r="J241" t="s">
        <v>39</v>
      </c>
      <c r="L241">
        <v>17.8</v>
      </c>
      <c r="M241" t="s">
        <v>301</v>
      </c>
      <c r="N241">
        <v>15</v>
      </c>
      <c r="O241" t="s">
        <v>46</v>
      </c>
      <c r="P241" t="s">
        <v>42</v>
      </c>
      <c r="Q241" t="s">
        <v>42</v>
      </c>
      <c r="R241" t="s">
        <v>64</v>
      </c>
      <c r="S241" s="3">
        <v>42240</v>
      </c>
      <c r="T241" s="3"/>
      <c r="U241" s="11">
        <f>IFERROR(VLOOKUP(A241,'Anc data'!$A$2:$H$117, 8,FALSE),"")</f>
        <v>0.69653687842377698</v>
      </c>
      <c r="W241" s="15">
        <f t="shared" si="10"/>
        <v>25.555000103196804</v>
      </c>
      <c r="X241" s="9">
        <f t="shared" si="11"/>
        <v>1</v>
      </c>
      <c r="Y241" s="9">
        <f>MAX(X241,Parameters!$B$8)</f>
        <v>1</v>
      </c>
      <c r="AA241" s="16" t="str">
        <f>IF(W241&lt;&gt;0,IF(Y241=1,IF(I241&lt;=Parameters!$C$2,W241,""),""),"")</f>
        <v/>
      </c>
      <c r="AB241" s="16" t="str">
        <f>IF(W241&lt;&gt;0,IF(Y241=1,IF(AND(I241&gt;Parameters!$B$3,I241&lt;=Parameters!$C$3),W241,""),""),"")</f>
        <v/>
      </c>
      <c r="AC241" s="16" t="str">
        <f>IF(W241&lt;&gt;0,IF(Y241=1,IF(AND(I241&gt;Parameters!$B$4,I241&lt;=Parameters!$C$4),W241,""),""),"")</f>
        <v/>
      </c>
      <c r="AD241" s="16" t="str">
        <f>IF(W241&lt;&gt;0,IF(Y241=1,IF(AND(I241&gt;Parameters!$B$5,I241&lt;=Parameters!$C$5),W241,""),""),"")</f>
        <v/>
      </c>
      <c r="AE241" s="16">
        <f>IF(W241&lt;&gt;0,IF(Y241=1,IF(I241&gt;Parameters!$B$6,W241,""),""),"")</f>
        <v>25.555000103196804</v>
      </c>
    </row>
    <row r="242" spans="1:31" x14ac:dyDescent="0.2">
      <c r="A242" t="s">
        <v>297</v>
      </c>
      <c r="B242" t="s">
        <v>298</v>
      </c>
      <c r="C242" t="s">
        <v>305</v>
      </c>
      <c r="D242">
        <v>4</v>
      </c>
      <c r="E242" t="s">
        <v>309</v>
      </c>
      <c r="F242" t="s">
        <v>94</v>
      </c>
      <c r="G242">
        <v>50</v>
      </c>
      <c r="H242" t="s">
        <v>46</v>
      </c>
      <c r="I242">
        <f t="shared" si="9"/>
        <v>50</v>
      </c>
      <c r="J242" t="s">
        <v>39</v>
      </c>
      <c r="L242">
        <v>21.8</v>
      </c>
      <c r="M242" t="s">
        <v>301</v>
      </c>
      <c r="N242">
        <v>25</v>
      </c>
      <c r="O242" t="s">
        <v>46</v>
      </c>
      <c r="P242" t="s">
        <v>42</v>
      </c>
      <c r="Q242" t="s">
        <v>42</v>
      </c>
      <c r="R242" t="s">
        <v>64</v>
      </c>
      <c r="S242" s="3">
        <v>42240</v>
      </c>
      <c r="T242" s="3"/>
      <c r="U242" s="11">
        <f>IFERROR(VLOOKUP(A242,'Anc data'!$A$2:$H$117, 8,FALSE),"")</f>
        <v>0.69653687842377698</v>
      </c>
      <c r="W242" s="15">
        <f t="shared" si="10"/>
        <v>31.29769675560058</v>
      </c>
      <c r="X242" s="9">
        <f t="shared" si="11"/>
        <v>1</v>
      </c>
      <c r="Y242" s="9">
        <f>MAX(X242,Parameters!$B$8)</f>
        <v>1</v>
      </c>
      <c r="AA242" s="16" t="str">
        <f>IF(W242&lt;&gt;0,IF(Y242=1,IF(I242&lt;=Parameters!$C$2,W242,""),""),"")</f>
        <v/>
      </c>
      <c r="AB242" s="16" t="str">
        <f>IF(W242&lt;&gt;0,IF(Y242=1,IF(AND(I242&gt;Parameters!$B$3,I242&lt;=Parameters!$C$3),W242,""),""),"")</f>
        <v/>
      </c>
      <c r="AC242" s="16" t="str">
        <f>IF(W242&lt;&gt;0,IF(Y242=1,IF(AND(I242&gt;Parameters!$B$4,I242&lt;=Parameters!$C$4),W242,""),""),"")</f>
        <v/>
      </c>
      <c r="AD242" s="16" t="str">
        <f>IF(W242&lt;&gt;0,IF(Y242=1,IF(AND(I242&gt;Parameters!$B$5,I242&lt;=Parameters!$C$5),W242,""),""),"")</f>
        <v/>
      </c>
      <c r="AE242" s="16">
        <f>IF(W242&lt;&gt;0,IF(Y242=1,IF(I242&gt;Parameters!$B$6,W242,""),""),"")</f>
        <v>31.29769675560058</v>
      </c>
    </row>
    <row r="243" spans="1:31" x14ac:dyDescent="0.2">
      <c r="A243" t="s">
        <v>297</v>
      </c>
      <c r="B243" t="s">
        <v>298</v>
      </c>
      <c r="C243" t="s">
        <v>305</v>
      </c>
      <c r="D243">
        <v>5</v>
      </c>
      <c r="E243" t="s">
        <v>310</v>
      </c>
      <c r="F243" t="s">
        <v>94</v>
      </c>
      <c r="G243">
        <v>100</v>
      </c>
      <c r="H243" t="s">
        <v>46</v>
      </c>
      <c r="I243">
        <f t="shared" si="9"/>
        <v>100</v>
      </c>
      <c r="J243" t="s">
        <v>39</v>
      </c>
      <c r="L243">
        <v>37.799999999999997</v>
      </c>
      <c r="M243" t="s">
        <v>301</v>
      </c>
      <c r="N243">
        <v>50</v>
      </c>
      <c r="O243" t="s">
        <v>46</v>
      </c>
      <c r="P243" t="s">
        <v>42</v>
      </c>
      <c r="Q243" t="s">
        <v>42</v>
      </c>
      <c r="R243" t="s">
        <v>64</v>
      </c>
      <c r="S243" s="3">
        <v>42240</v>
      </c>
      <c r="T243" s="3"/>
      <c r="U243" s="11">
        <f>IFERROR(VLOOKUP(A243,'Anc data'!$A$2:$H$117, 8,FALSE),"")</f>
        <v>0.69653687842377698</v>
      </c>
      <c r="W243" s="15">
        <f t="shared" si="10"/>
        <v>54.26848336521568</v>
      </c>
      <c r="X243" s="9">
        <f t="shared" si="11"/>
        <v>1</v>
      </c>
      <c r="Y243" s="9">
        <f>MAX(X243,Parameters!$B$8)</f>
        <v>1</v>
      </c>
      <c r="AA243" s="16" t="str">
        <f>IF(W243&lt;&gt;0,IF(Y243=1,IF(I243&lt;=Parameters!$C$2,W243,""),""),"")</f>
        <v/>
      </c>
      <c r="AB243" s="16" t="str">
        <f>IF(W243&lt;&gt;0,IF(Y243=1,IF(AND(I243&gt;Parameters!$B$3,I243&lt;=Parameters!$C$3),W243,""),""),"")</f>
        <v/>
      </c>
      <c r="AC243" s="16" t="str">
        <f>IF(W243&lt;&gt;0,IF(Y243=1,IF(AND(I243&gt;Parameters!$B$4,I243&lt;=Parameters!$C$4),W243,""),""),"")</f>
        <v/>
      </c>
      <c r="AD243" s="16" t="str">
        <f>IF(W243&lt;&gt;0,IF(Y243=1,IF(AND(I243&gt;Parameters!$B$5,I243&lt;=Parameters!$C$5),W243,""),""),"")</f>
        <v/>
      </c>
      <c r="AE243" s="16">
        <f>IF(W243&lt;&gt;0,IF(Y243=1,IF(I243&gt;Parameters!$B$6,W243,""),""),"")</f>
        <v>54.26848336521568</v>
      </c>
    </row>
    <row r="244" spans="1:31" x14ac:dyDescent="0.2">
      <c r="A244" t="s">
        <v>311</v>
      </c>
      <c r="B244" t="s">
        <v>312</v>
      </c>
      <c r="C244" t="s">
        <v>313</v>
      </c>
      <c r="D244">
        <v>1</v>
      </c>
      <c r="E244" t="s">
        <v>314</v>
      </c>
      <c r="F244" t="s">
        <v>51</v>
      </c>
      <c r="G244">
        <v>128</v>
      </c>
      <c r="H244" t="s">
        <v>38</v>
      </c>
      <c r="I244">
        <f t="shared" si="9"/>
        <v>0.128</v>
      </c>
      <c r="J244" t="s">
        <v>39</v>
      </c>
      <c r="L244" s="2">
        <v>12500</v>
      </c>
      <c r="M244" t="s">
        <v>220</v>
      </c>
      <c r="N244">
        <v>64</v>
      </c>
      <c r="O244" t="s">
        <v>38</v>
      </c>
      <c r="P244" t="s">
        <v>42</v>
      </c>
      <c r="Q244" t="s">
        <v>42</v>
      </c>
      <c r="R244" t="s">
        <v>42</v>
      </c>
      <c r="S244" s="3">
        <v>42240</v>
      </c>
      <c r="T244" s="3"/>
      <c r="U244" s="11">
        <f>IFERROR(VLOOKUP(A244,'Anc data'!$A$2:$H$117, 8,FALSE),"")</f>
        <v>211.425164276365</v>
      </c>
      <c r="W244" s="15">
        <f t="shared" si="10"/>
        <v>59.12257437653254</v>
      </c>
      <c r="X244" s="9">
        <f t="shared" si="11"/>
        <v>1</v>
      </c>
      <c r="Y244" s="9">
        <f>MAX(X244,Parameters!$B$8)</f>
        <v>1</v>
      </c>
      <c r="AA244" s="16">
        <f>IF(W244&lt;&gt;0,IF(Y244=1,IF(I244&lt;=Parameters!$C$2,W244,""),""),"")</f>
        <v>59.12257437653254</v>
      </c>
      <c r="AB244" s="16" t="str">
        <f>IF(W244&lt;&gt;0,IF(Y244=1,IF(AND(I244&gt;Parameters!$B$3,I244&lt;=Parameters!$C$3),W244,""),""),"")</f>
        <v/>
      </c>
      <c r="AC244" s="16" t="str">
        <f>IF(W244&lt;&gt;0,IF(Y244=1,IF(AND(I244&gt;Parameters!$B$4,I244&lt;=Parameters!$C$4),W244,""),""),"")</f>
        <v/>
      </c>
      <c r="AD244" s="16" t="str">
        <f>IF(W244&lt;&gt;0,IF(Y244=1,IF(AND(I244&gt;Parameters!$B$5,I244&lt;=Parameters!$C$5),W244,""),""),"")</f>
        <v/>
      </c>
      <c r="AE244" s="16" t="str">
        <f>IF(W244&lt;&gt;0,IF(Y244=1,IF(I244&gt;Parameters!$B$6,W244,""),""),"")</f>
        <v/>
      </c>
    </row>
    <row r="245" spans="1:31" x14ac:dyDescent="0.2">
      <c r="A245" t="s">
        <v>315</v>
      </c>
      <c r="B245" t="s">
        <v>316</v>
      </c>
      <c r="C245" t="s">
        <v>317</v>
      </c>
      <c r="D245">
        <v>1</v>
      </c>
      <c r="E245" t="s">
        <v>318</v>
      </c>
      <c r="F245" t="s">
        <v>51</v>
      </c>
      <c r="G245">
        <v>512</v>
      </c>
      <c r="H245" t="s">
        <v>38</v>
      </c>
      <c r="I245">
        <f t="shared" si="9"/>
        <v>0.51200000000000001</v>
      </c>
      <c r="J245" t="s">
        <v>39</v>
      </c>
      <c r="L245">
        <v>33</v>
      </c>
      <c r="M245" t="s">
        <v>319</v>
      </c>
      <c r="N245" t="s">
        <v>40</v>
      </c>
      <c r="P245" t="s">
        <v>42</v>
      </c>
      <c r="Q245" t="s">
        <v>42</v>
      </c>
      <c r="R245" t="s">
        <v>42</v>
      </c>
      <c r="S245" s="3">
        <v>42240</v>
      </c>
      <c r="T245" s="3"/>
      <c r="U245" s="11">
        <f>IFERROR(VLOOKUP(A245,'Anc data'!$A$2:$H$117, 8,FALSE),"")</f>
        <v>1350.40945773424</v>
      </c>
      <c r="W245" s="15">
        <f t="shared" si="10"/>
        <v>2.4437032642949975E-2</v>
      </c>
      <c r="X245" s="9">
        <f t="shared" si="11"/>
        <v>1</v>
      </c>
      <c r="Y245" s="9">
        <f>MAX(X245,Parameters!$B$8)</f>
        <v>1</v>
      </c>
      <c r="AA245" s="16">
        <f>IF(W245&lt;&gt;0,IF(Y245=1,IF(I245&lt;=Parameters!$C$2,W245,""),""),"")</f>
        <v>2.4437032642949975E-2</v>
      </c>
      <c r="AB245" s="16" t="str">
        <f>IF(W245&lt;&gt;0,IF(Y245=1,IF(AND(I245&gt;Parameters!$B$3,I245&lt;=Parameters!$C$3),W245,""),""),"")</f>
        <v/>
      </c>
      <c r="AC245" s="16" t="str">
        <f>IF(W245&lt;&gt;0,IF(Y245=1,IF(AND(I245&gt;Parameters!$B$4,I245&lt;=Parameters!$C$4),W245,""),""),"")</f>
        <v/>
      </c>
      <c r="AD245" s="16" t="str">
        <f>IF(W245&lt;&gt;0,IF(Y245=1,IF(AND(I245&gt;Parameters!$B$5,I245&lt;=Parameters!$C$5),W245,""),""),"")</f>
        <v/>
      </c>
      <c r="AE245" s="16" t="str">
        <f>IF(W245&lt;&gt;0,IF(Y245=1,IF(I245&gt;Parameters!$B$6,W245,""),""),"")</f>
        <v/>
      </c>
    </row>
    <row r="246" spans="1:31" x14ac:dyDescent="0.2">
      <c r="A246" t="s">
        <v>315</v>
      </c>
      <c r="B246" t="s">
        <v>316</v>
      </c>
      <c r="C246" t="s">
        <v>317</v>
      </c>
      <c r="D246">
        <v>2</v>
      </c>
      <c r="E246" t="s">
        <v>318</v>
      </c>
      <c r="F246" t="s">
        <v>51</v>
      </c>
      <c r="G246">
        <v>256</v>
      </c>
      <c r="H246" t="s">
        <v>38</v>
      </c>
      <c r="I246">
        <f t="shared" si="9"/>
        <v>0.25600000000000001</v>
      </c>
      <c r="J246" t="s">
        <v>39</v>
      </c>
      <c r="L246">
        <v>27</v>
      </c>
      <c r="M246" t="s">
        <v>319</v>
      </c>
      <c r="N246" t="s">
        <v>40</v>
      </c>
      <c r="P246" t="s">
        <v>42</v>
      </c>
      <c r="Q246" t="s">
        <v>42</v>
      </c>
      <c r="R246" t="s">
        <v>42</v>
      </c>
      <c r="S246" s="3">
        <v>42240</v>
      </c>
      <c r="T246" s="3"/>
      <c r="U246" s="11">
        <f>IFERROR(VLOOKUP(A246,'Anc data'!$A$2:$H$117, 8,FALSE),"")</f>
        <v>1350.40945773424</v>
      </c>
      <c r="W246" s="15">
        <f t="shared" si="10"/>
        <v>1.9993935798777254E-2</v>
      </c>
      <c r="X246" s="9">
        <f t="shared" si="11"/>
        <v>1</v>
      </c>
      <c r="Y246" s="9">
        <f>MAX(X246,Parameters!$B$8)</f>
        <v>1</v>
      </c>
      <c r="AA246" s="16">
        <f>IF(W246&lt;&gt;0,IF(Y246=1,IF(I246&lt;=Parameters!$C$2,W246,""),""),"")</f>
        <v>1.9993935798777254E-2</v>
      </c>
      <c r="AB246" s="16" t="str">
        <f>IF(W246&lt;&gt;0,IF(Y246=1,IF(AND(I246&gt;Parameters!$B$3,I246&lt;=Parameters!$C$3),W246,""),""),"")</f>
        <v/>
      </c>
      <c r="AC246" s="16" t="str">
        <f>IF(W246&lt;&gt;0,IF(Y246=1,IF(AND(I246&gt;Parameters!$B$4,I246&lt;=Parameters!$C$4),W246,""),""),"")</f>
        <v/>
      </c>
      <c r="AD246" s="16" t="str">
        <f>IF(W246&lt;&gt;0,IF(Y246=1,IF(AND(I246&gt;Parameters!$B$5,I246&lt;=Parameters!$C$5),W246,""),""),"")</f>
        <v/>
      </c>
      <c r="AE246" s="16" t="str">
        <f>IF(W246&lt;&gt;0,IF(Y246=1,IF(I246&gt;Parameters!$B$6,W246,""),""),"")</f>
        <v/>
      </c>
    </row>
    <row r="247" spans="1:31" x14ac:dyDescent="0.2">
      <c r="A247" t="s">
        <v>315</v>
      </c>
      <c r="B247" t="s">
        <v>316</v>
      </c>
      <c r="C247" t="s">
        <v>320</v>
      </c>
      <c r="D247">
        <v>1</v>
      </c>
      <c r="E247" t="s">
        <v>321</v>
      </c>
      <c r="F247" t="s">
        <v>94</v>
      </c>
      <c r="G247">
        <v>1</v>
      </c>
      <c r="H247" t="s">
        <v>46</v>
      </c>
      <c r="I247">
        <f t="shared" si="9"/>
        <v>1</v>
      </c>
      <c r="J247" t="s">
        <v>39</v>
      </c>
      <c r="L247">
        <v>40</v>
      </c>
      <c r="M247" t="s">
        <v>319</v>
      </c>
      <c r="N247" t="s">
        <v>40</v>
      </c>
      <c r="P247" t="s">
        <v>42</v>
      </c>
      <c r="Q247" t="s">
        <v>42</v>
      </c>
      <c r="R247" t="s">
        <v>42</v>
      </c>
      <c r="S247" s="3">
        <v>42240</v>
      </c>
      <c r="T247" s="3"/>
      <c r="U247" s="11">
        <f>IFERROR(VLOOKUP(A247,'Anc data'!$A$2:$H$117, 8,FALSE),"")</f>
        <v>1350.40945773424</v>
      </c>
      <c r="W247" s="15">
        <f t="shared" si="10"/>
        <v>2.9620645627818153E-2</v>
      </c>
      <c r="X247" s="9">
        <f t="shared" si="11"/>
        <v>1</v>
      </c>
      <c r="Y247" s="9">
        <f>MAX(X247,Parameters!$B$8)</f>
        <v>1</v>
      </c>
      <c r="AA247" s="16">
        <f>IF(W247&lt;&gt;0,IF(Y247=1,IF(I247&lt;=Parameters!$C$2,W247,""),""),"")</f>
        <v>2.9620645627818153E-2</v>
      </c>
      <c r="AB247" s="16" t="str">
        <f>IF(W247&lt;&gt;0,IF(Y247=1,IF(AND(I247&gt;Parameters!$B$3,I247&lt;=Parameters!$C$3),W247,""),""),"")</f>
        <v/>
      </c>
      <c r="AC247" s="16" t="str">
        <f>IF(W247&lt;&gt;0,IF(Y247=1,IF(AND(I247&gt;Parameters!$B$4,I247&lt;=Parameters!$C$4),W247,""),""),"")</f>
        <v/>
      </c>
      <c r="AD247" s="16" t="str">
        <f>IF(W247&lt;&gt;0,IF(Y247=1,IF(AND(I247&gt;Parameters!$B$5,I247&lt;=Parameters!$C$5),W247,""),""),"")</f>
        <v/>
      </c>
      <c r="AE247" s="16" t="str">
        <f>IF(W247&lt;&gt;0,IF(Y247=1,IF(I247&gt;Parameters!$B$6,W247,""),""),"")</f>
        <v/>
      </c>
    </row>
    <row r="248" spans="1:31" x14ac:dyDescent="0.2">
      <c r="A248" t="s">
        <v>315</v>
      </c>
      <c r="B248" t="s">
        <v>316</v>
      </c>
      <c r="C248" t="s">
        <v>320</v>
      </c>
      <c r="D248">
        <v>2</v>
      </c>
      <c r="E248" t="s">
        <v>321</v>
      </c>
      <c r="F248" t="s">
        <v>94</v>
      </c>
      <c r="G248">
        <v>2</v>
      </c>
      <c r="H248" t="s">
        <v>46</v>
      </c>
      <c r="I248">
        <f t="shared" si="9"/>
        <v>2</v>
      </c>
      <c r="J248" t="s">
        <v>39</v>
      </c>
      <c r="L248">
        <v>80</v>
      </c>
      <c r="M248" t="s">
        <v>319</v>
      </c>
      <c r="N248" t="s">
        <v>40</v>
      </c>
      <c r="P248" t="s">
        <v>42</v>
      </c>
      <c r="Q248" t="s">
        <v>42</v>
      </c>
      <c r="R248" t="s">
        <v>42</v>
      </c>
      <c r="S248" s="3">
        <v>42240</v>
      </c>
      <c r="T248" s="3"/>
      <c r="U248" s="11">
        <f>IFERROR(VLOOKUP(A248,'Anc data'!$A$2:$H$117, 8,FALSE),"")</f>
        <v>1350.40945773424</v>
      </c>
      <c r="W248" s="15">
        <f t="shared" si="10"/>
        <v>5.9241291255636305E-2</v>
      </c>
      <c r="X248" s="9">
        <f t="shared" si="11"/>
        <v>1</v>
      </c>
      <c r="Y248" s="9">
        <f>MAX(X248,Parameters!$B$8)</f>
        <v>1</v>
      </c>
      <c r="AA248" s="16" t="str">
        <f>IF(W248&lt;&gt;0,IF(Y248=1,IF(I248&lt;=Parameters!$C$2,W248,""),""),"")</f>
        <v/>
      </c>
      <c r="AB248" s="16">
        <f>IF(W248&lt;&gt;0,IF(Y248=1,IF(AND(I248&gt;Parameters!$B$3,I248&lt;=Parameters!$C$3),W248,""),""),"")</f>
        <v>5.9241291255636305E-2</v>
      </c>
      <c r="AC248" s="16" t="str">
        <f>IF(W248&lt;&gt;0,IF(Y248=1,IF(AND(I248&gt;Parameters!$B$4,I248&lt;=Parameters!$C$4),W248,""),""),"")</f>
        <v/>
      </c>
      <c r="AD248" s="16" t="str">
        <f>IF(W248&lt;&gt;0,IF(Y248=1,IF(AND(I248&gt;Parameters!$B$5,I248&lt;=Parameters!$C$5),W248,""),""),"")</f>
        <v/>
      </c>
      <c r="AE248" s="16" t="str">
        <f>IF(W248&lt;&gt;0,IF(Y248=1,IF(I248&gt;Parameters!$B$6,W248,""),""),"")</f>
        <v/>
      </c>
    </row>
    <row r="249" spans="1:31" x14ac:dyDescent="0.2">
      <c r="A249" t="s">
        <v>315</v>
      </c>
      <c r="B249" t="s">
        <v>316</v>
      </c>
      <c r="C249" t="s">
        <v>320</v>
      </c>
      <c r="D249">
        <v>3</v>
      </c>
      <c r="E249" t="s">
        <v>321</v>
      </c>
      <c r="F249" t="s">
        <v>94</v>
      </c>
      <c r="G249">
        <v>3</v>
      </c>
      <c r="H249" t="s">
        <v>46</v>
      </c>
      <c r="I249">
        <f t="shared" si="9"/>
        <v>3</v>
      </c>
      <c r="J249" t="s">
        <v>39</v>
      </c>
      <c r="L249">
        <v>120</v>
      </c>
      <c r="M249" t="s">
        <v>319</v>
      </c>
      <c r="N249" t="s">
        <v>40</v>
      </c>
      <c r="P249" t="s">
        <v>42</v>
      </c>
      <c r="Q249" t="s">
        <v>42</v>
      </c>
      <c r="R249" t="s">
        <v>42</v>
      </c>
      <c r="S249" s="3">
        <v>42240</v>
      </c>
      <c r="T249" s="3"/>
      <c r="U249" s="11">
        <f>IFERROR(VLOOKUP(A249,'Anc data'!$A$2:$H$117, 8,FALSE),"")</f>
        <v>1350.40945773424</v>
      </c>
      <c r="W249" s="15">
        <f t="shared" si="10"/>
        <v>8.8861936883454465E-2</v>
      </c>
      <c r="X249" s="9">
        <f t="shared" si="11"/>
        <v>1</v>
      </c>
      <c r="Y249" s="9">
        <f>MAX(X249,Parameters!$B$8)</f>
        <v>1</v>
      </c>
      <c r="AA249" s="16" t="str">
        <f>IF(W249&lt;&gt;0,IF(Y249=1,IF(I249&lt;=Parameters!$C$2,W249,""),""),"")</f>
        <v/>
      </c>
      <c r="AB249" s="16">
        <f>IF(W249&lt;&gt;0,IF(Y249=1,IF(AND(I249&gt;Parameters!$B$3,I249&lt;=Parameters!$C$3),W249,""),""),"")</f>
        <v>8.8861936883454465E-2</v>
      </c>
      <c r="AC249" s="16" t="str">
        <f>IF(W249&lt;&gt;0,IF(Y249=1,IF(AND(I249&gt;Parameters!$B$4,I249&lt;=Parameters!$C$4),W249,""),""),"")</f>
        <v/>
      </c>
      <c r="AD249" s="16" t="str">
        <f>IF(W249&lt;&gt;0,IF(Y249=1,IF(AND(I249&gt;Parameters!$B$5,I249&lt;=Parameters!$C$5),W249,""),""),"")</f>
        <v/>
      </c>
      <c r="AE249" s="16" t="str">
        <f>IF(W249&lt;&gt;0,IF(Y249=1,IF(I249&gt;Parameters!$B$6,W249,""),""),"")</f>
        <v/>
      </c>
    </row>
    <row r="250" spans="1:31" x14ac:dyDescent="0.2">
      <c r="A250" t="s">
        <v>315</v>
      </c>
      <c r="B250" t="s">
        <v>316</v>
      </c>
      <c r="C250" t="s">
        <v>320</v>
      </c>
      <c r="D250">
        <v>4</v>
      </c>
      <c r="E250" t="s">
        <v>321</v>
      </c>
      <c r="F250" t="s">
        <v>94</v>
      </c>
      <c r="G250">
        <v>4</v>
      </c>
      <c r="H250" t="s">
        <v>46</v>
      </c>
      <c r="I250">
        <f t="shared" si="9"/>
        <v>4</v>
      </c>
      <c r="J250" t="s">
        <v>39</v>
      </c>
      <c r="L250">
        <v>160</v>
      </c>
      <c r="M250" t="s">
        <v>319</v>
      </c>
      <c r="N250" t="s">
        <v>40</v>
      </c>
      <c r="P250" t="s">
        <v>42</v>
      </c>
      <c r="Q250" t="s">
        <v>42</v>
      </c>
      <c r="R250" t="s">
        <v>42</v>
      </c>
      <c r="S250" s="3">
        <v>42240</v>
      </c>
      <c r="T250" s="3"/>
      <c r="U250" s="11">
        <f>IFERROR(VLOOKUP(A250,'Anc data'!$A$2:$H$117, 8,FALSE),"")</f>
        <v>1350.40945773424</v>
      </c>
      <c r="W250" s="15">
        <f t="shared" si="10"/>
        <v>0.11848258251127261</v>
      </c>
      <c r="X250" s="9">
        <f t="shared" si="11"/>
        <v>1</v>
      </c>
      <c r="Y250" s="9">
        <f>MAX(X250,Parameters!$B$8)</f>
        <v>1</v>
      </c>
      <c r="AA250" s="16" t="str">
        <f>IF(W250&lt;&gt;0,IF(Y250=1,IF(I250&lt;=Parameters!$C$2,W250,""),""),"")</f>
        <v/>
      </c>
      <c r="AB250" s="16">
        <f>IF(W250&lt;&gt;0,IF(Y250=1,IF(AND(I250&gt;Parameters!$B$3,I250&lt;=Parameters!$C$3),W250,""),""),"")</f>
        <v>0.11848258251127261</v>
      </c>
      <c r="AC250" s="16" t="str">
        <f>IF(W250&lt;&gt;0,IF(Y250=1,IF(AND(I250&gt;Parameters!$B$4,I250&lt;=Parameters!$C$4),W250,""),""),"")</f>
        <v/>
      </c>
      <c r="AD250" s="16" t="str">
        <f>IF(W250&lt;&gt;0,IF(Y250=1,IF(AND(I250&gt;Parameters!$B$5,I250&lt;=Parameters!$C$5),W250,""),""),"")</f>
        <v/>
      </c>
      <c r="AE250" s="16" t="str">
        <f>IF(W250&lt;&gt;0,IF(Y250=1,IF(I250&gt;Parameters!$B$6,W250,""),""),"")</f>
        <v/>
      </c>
    </row>
    <row r="251" spans="1:31" x14ac:dyDescent="0.2">
      <c r="A251" t="s">
        <v>315</v>
      </c>
      <c r="B251" t="s">
        <v>316</v>
      </c>
      <c r="C251" t="s">
        <v>320</v>
      </c>
      <c r="D251">
        <v>5</v>
      </c>
      <c r="E251" t="s">
        <v>321</v>
      </c>
      <c r="F251" t="s">
        <v>94</v>
      </c>
      <c r="G251">
        <v>5</v>
      </c>
      <c r="H251" t="s">
        <v>46</v>
      </c>
      <c r="I251">
        <f t="shared" si="9"/>
        <v>5</v>
      </c>
      <c r="J251" t="s">
        <v>39</v>
      </c>
      <c r="L251">
        <v>200</v>
      </c>
      <c r="M251" t="s">
        <v>319</v>
      </c>
      <c r="N251" t="s">
        <v>40</v>
      </c>
      <c r="P251" t="s">
        <v>42</v>
      </c>
      <c r="Q251" t="s">
        <v>42</v>
      </c>
      <c r="R251" t="s">
        <v>42</v>
      </c>
      <c r="S251" s="3">
        <v>42240</v>
      </c>
      <c r="T251" s="3"/>
      <c r="U251" s="11">
        <f>IFERROR(VLOOKUP(A251,'Anc data'!$A$2:$H$117, 8,FALSE),"")</f>
        <v>1350.40945773424</v>
      </c>
      <c r="W251" s="15">
        <f t="shared" si="10"/>
        <v>0.14810322813909077</v>
      </c>
      <c r="X251" s="9">
        <f t="shared" si="11"/>
        <v>1</v>
      </c>
      <c r="Y251" s="9">
        <f>MAX(X251,Parameters!$B$8)</f>
        <v>1</v>
      </c>
      <c r="AA251" s="16" t="str">
        <f>IF(W251&lt;&gt;0,IF(Y251=1,IF(I251&lt;=Parameters!$C$2,W251,""),""),"")</f>
        <v/>
      </c>
      <c r="AB251" s="16" t="str">
        <f>IF(W251&lt;&gt;0,IF(Y251=1,IF(AND(I251&gt;Parameters!$B$3,I251&lt;=Parameters!$C$3),W251,""),""),"")</f>
        <v/>
      </c>
      <c r="AC251" s="16">
        <f>IF(W251&lt;&gt;0,IF(Y251=1,IF(AND(I251&gt;Parameters!$B$4,I251&lt;=Parameters!$C$4),W251,""),""),"")</f>
        <v>0.14810322813909077</v>
      </c>
      <c r="AD251" s="16" t="str">
        <f>IF(W251&lt;&gt;0,IF(Y251=1,IF(AND(I251&gt;Parameters!$B$5,I251&lt;=Parameters!$C$5),W251,""),""),"")</f>
        <v/>
      </c>
      <c r="AE251" s="16" t="str">
        <f>IF(W251&lt;&gt;0,IF(Y251=1,IF(I251&gt;Parameters!$B$6,W251,""),""),"")</f>
        <v/>
      </c>
    </row>
    <row r="252" spans="1:31" x14ac:dyDescent="0.2">
      <c r="A252" t="s">
        <v>315</v>
      </c>
      <c r="B252" t="s">
        <v>316</v>
      </c>
      <c r="C252" t="s">
        <v>322</v>
      </c>
      <c r="D252">
        <v>1</v>
      </c>
      <c r="E252" t="s">
        <v>323</v>
      </c>
      <c r="F252" t="s">
        <v>51</v>
      </c>
      <c r="G252">
        <v>4</v>
      </c>
      <c r="H252" t="s">
        <v>46</v>
      </c>
      <c r="I252">
        <f t="shared" si="9"/>
        <v>4</v>
      </c>
      <c r="J252" t="s">
        <v>39</v>
      </c>
      <c r="L252">
        <v>12</v>
      </c>
      <c r="M252" t="s">
        <v>319</v>
      </c>
      <c r="N252" t="s">
        <v>40</v>
      </c>
      <c r="P252" t="s">
        <v>42</v>
      </c>
      <c r="Q252" t="s">
        <v>42</v>
      </c>
      <c r="R252" t="s">
        <v>42</v>
      </c>
      <c r="S252" s="3">
        <v>42240</v>
      </c>
      <c r="T252" s="3"/>
      <c r="U252" s="11">
        <f>IFERROR(VLOOKUP(A252,'Anc data'!$A$2:$H$117, 8,FALSE),"")</f>
        <v>1350.40945773424</v>
      </c>
      <c r="W252" s="15">
        <f t="shared" si="10"/>
        <v>8.8861936883454454E-3</v>
      </c>
      <c r="X252" s="9">
        <f t="shared" si="11"/>
        <v>1</v>
      </c>
      <c r="Y252" s="9">
        <f>MAX(X252,Parameters!$B$8)</f>
        <v>1</v>
      </c>
      <c r="AA252" s="16" t="str">
        <f>IF(W252&lt;&gt;0,IF(Y252=1,IF(I252&lt;=Parameters!$C$2,W252,""),""),"")</f>
        <v/>
      </c>
      <c r="AB252" s="16">
        <f>IF(W252&lt;&gt;0,IF(Y252=1,IF(AND(I252&gt;Parameters!$B$3,I252&lt;=Parameters!$C$3),W252,""),""),"")</f>
        <v>8.8861936883454454E-3</v>
      </c>
      <c r="AC252" s="16" t="str">
        <f>IF(W252&lt;&gt;0,IF(Y252=1,IF(AND(I252&gt;Parameters!$B$4,I252&lt;=Parameters!$C$4),W252,""),""),"")</f>
        <v/>
      </c>
      <c r="AD252" s="16" t="str">
        <f>IF(W252&lt;&gt;0,IF(Y252=1,IF(AND(I252&gt;Parameters!$B$5,I252&lt;=Parameters!$C$5),W252,""),""),"")</f>
        <v/>
      </c>
      <c r="AE252" s="16" t="str">
        <f>IF(W252&lt;&gt;0,IF(Y252=1,IF(I252&gt;Parameters!$B$6,W252,""),""),"")</f>
        <v/>
      </c>
    </row>
    <row r="253" spans="1:31" x14ac:dyDescent="0.2">
      <c r="A253" t="s">
        <v>315</v>
      </c>
      <c r="B253" t="s">
        <v>316</v>
      </c>
      <c r="C253" t="s">
        <v>322</v>
      </c>
      <c r="D253">
        <v>2</v>
      </c>
      <c r="E253" t="s">
        <v>324</v>
      </c>
      <c r="F253" t="s">
        <v>51</v>
      </c>
      <c r="G253">
        <v>5</v>
      </c>
      <c r="H253" t="s">
        <v>46</v>
      </c>
      <c r="I253">
        <f t="shared" si="9"/>
        <v>5</v>
      </c>
      <c r="J253" t="s">
        <v>39</v>
      </c>
      <c r="L253">
        <v>18</v>
      </c>
      <c r="M253" t="s">
        <v>319</v>
      </c>
      <c r="N253" t="s">
        <v>40</v>
      </c>
      <c r="P253" t="s">
        <v>42</v>
      </c>
      <c r="Q253" t="s">
        <v>42</v>
      </c>
      <c r="R253" t="s">
        <v>42</v>
      </c>
      <c r="S253" s="3">
        <v>42240</v>
      </c>
      <c r="T253" s="3"/>
      <c r="U253" s="11">
        <f>IFERROR(VLOOKUP(A253,'Anc data'!$A$2:$H$117, 8,FALSE),"")</f>
        <v>1350.40945773424</v>
      </c>
      <c r="W253" s="15">
        <f t="shared" si="10"/>
        <v>1.3329290532518169E-2</v>
      </c>
      <c r="X253" s="9">
        <f t="shared" si="11"/>
        <v>1</v>
      </c>
      <c r="Y253" s="9">
        <f>MAX(X253,Parameters!$B$8)</f>
        <v>1</v>
      </c>
      <c r="AA253" s="16" t="str">
        <f>IF(W253&lt;&gt;0,IF(Y253=1,IF(I253&lt;=Parameters!$C$2,W253,""),""),"")</f>
        <v/>
      </c>
      <c r="AB253" s="16" t="str">
        <f>IF(W253&lt;&gt;0,IF(Y253=1,IF(AND(I253&gt;Parameters!$B$3,I253&lt;=Parameters!$C$3),W253,""),""),"")</f>
        <v/>
      </c>
      <c r="AC253" s="16">
        <f>IF(W253&lt;&gt;0,IF(Y253=1,IF(AND(I253&gt;Parameters!$B$4,I253&lt;=Parameters!$C$4),W253,""),""),"")</f>
        <v>1.3329290532518169E-2</v>
      </c>
      <c r="AD253" s="16" t="str">
        <f>IF(W253&lt;&gt;0,IF(Y253=1,IF(AND(I253&gt;Parameters!$B$5,I253&lt;=Parameters!$C$5),W253,""),""),"")</f>
        <v/>
      </c>
      <c r="AE253" s="16" t="str">
        <f>IF(W253&lt;&gt;0,IF(Y253=1,IF(I253&gt;Parameters!$B$6,W253,""),""),"")</f>
        <v/>
      </c>
    </row>
    <row r="254" spans="1:31" x14ac:dyDescent="0.2">
      <c r="A254" t="s">
        <v>315</v>
      </c>
      <c r="B254" t="s">
        <v>316</v>
      </c>
      <c r="C254" t="s">
        <v>322</v>
      </c>
      <c r="D254">
        <v>3</v>
      </c>
      <c r="E254" t="s">
        <v>325</v>
      </c>
      <c r="F254" t="s">
        <v>51</v>
      </c>
      <c r="G254">
        <v>7</v>
      </c>
      <c r="H254" t="s">
        <v>46</v>
      </c>
      <c r="I254">
        <f t="shared" si="9"/>
        <v>7</v>
      </c>
      <c r="J254" t="s">
        <v>39</v>
      </c>
      <c r="L254">
        <v>24</v>
      </c>
      <c r="M254" t="s">
        <v>319</v>
      </c>
      <c r="N254" t="s">
        <v>40</v>
      </c>
      <c r="P254" t="s">
        <v>42</v>
      </c>
      <c r="Q254" t="s">
        <v>42</v>
      </c>
      <c r="R254" t="s">
        <v>42</v>
      </c>
      <c r="S254" s="3">
        <v>42240</v>
      </c>
      <c r="T254" s="3"/>
      <c r="U254" s="11">
        <f>IFERROR(VLOOKUP(A254,'Anc data'!$A$2:$H$117, 8,FALSE),"")</f>
        <v>1350.40945773424</v>
      </c>
      <c r="W254" s="15">
        <f t="shared" si="10"/>
        <v>1.7772387376690891E-2</v>
      </c>
      <c r="X254" s="9">
        <f t="shared" si="11"/>
        <v>1</v>
      </c>
      <c r="Y254" s="9">
        <f>MAX(X254,Parameters!$B$8)</f>
        <v>1</v>
      </c>
      <c r="AA254" s="16" t="str">
        <f>IF(W254&lt;&gt;0,IF(Y254=1,IF(I254&lt;=Parameters!$C$2,W254,""),""),"")</f>
        <v/>
      </c>
      <c r="AB254" s="16" t="str">
        <f>IF(W254&lt;&gt;0,IF(Y254=1,IF(AND(I254&gt;Parameters!$B$3,I254&lt;=Parameters!$C$3),W254,""),""),"")</f>
        <v/>
      </c>
      <c r="AC254" s="16">
        <f>IF(W254&lt;&gt;0,IF(Y254=1,IF(AND(I254&gt;Parameters!$B$4,I254&lt;=Parameters!$C$4),W254,""),""),"")</f>
        <v>1.7772387376690891E-2</v>
      </c>
      <c r="AD254" s="16" t="str">
        <f>IF(W254&lt;&gt;0,IF(Y254=1,IF(AND(I254&gt;Parameters!$B$5,I254&lt;=Parameters!$C$5),W254,""),""),"")</f>
        <v/>
      </c>
      <c r="AE254" s="16" t="str">
        <f>IF(W254&lt;&gt;0,IF(Y254=1,IF(I254&gt;Parameters!$B$6,W254,""),""),"")</f>
        <v/>
      </c>
    </row>
    <row r="255" spans="1:31" x14ac:dyDescent="0.2">
      <c r="A255" t="s">
        <v>315</v>
      </c>
      <c r="B255" t="s">
        <v>316</v>
      </c>
      <c r="C255" t="s">
        <v>322</v>
      </c>
      <c r="D255">
        <v>4</v>
      </c>
      <c r="E255" t="s">
        <v>326</v>
      </c>
      <c r="F255" t="s">
        <v>94</v>
      </c>
      <c r="G255">
        <v>8</v>
      </c>
      <c r="H255" t="s">
        <v>46</v>
      </c>
      <c r="I255">
        <f t="shared" si="9"/>
        <v>8</v>
      </c>
      <c r="J255" t="s">
        <v>39</v>
      </c>
      <c r="L255">
        <v>30</v>
      </c>
      <c r="M255" t="s">
        <v>319</v>
      </c>
      <c r="N255" t="s">
        <v>40</v>
      </c>
      <c r="P255" t="s">
        <v>42</v>
      </c>
      <c r="Q255" t="s">
        <v>42</v>
      </c>
      <c r="R255" t="s">
        <v>42</v>
      </c>
      <c r="S255" s="3">
        <v>42240</v>
      </c>
      <c r="T255" s="3"/>
      <c r="U255" s="11">
        <f>IFERROR(VLOOKUP(A255,'Anc data'!$A$2:$H$117, 8,FALSE),"")</f>
        <v>1350.40945773424</v>
      </c>
      <c r="W255" s="15">
        <f t="shared" si="10"/>
        <v>2.2215484220863616E-2</v>
      </c>
      <c r="X255" s="9">
        <f t="shared" si="11"/>
        <v>1</v>
      </c>
      <c r="Y255" s="9">
        <f>MAX(X255,Parameters!$B$8)</f>
        <v>1</v>
      </c>
      <c r="AA255" s="16" t="str">
        <f>IF(W255&lt;&gt;0,IF(Y255=1,IF(I255&lt;=Parameters!$C$2,W255,""),""),"")</f>
        <v/>
      </c>
      <c r="AB255" s="16" t="str">
        <f>IF(W255&lt;&gt;0,IF(Y255=1,IF(AND(I255&gt;Parameters!$B$3,I255&lt;=Parameters!$C$3),W255,""),""),"")</f>
        <v/>
      </c>
      <c r="AC255" s="16">
        <f>IF(W255&lt;&gt;0,IF(Y255=1,IF(AND(I255&gt;Parameters!$B$4,I255&lt;=Parameters!$C$4),W255,""),""),"")</f>
        <v>2.2215484220863616E-2</v>
      </c>
      <c r="AD255" s="16" t="str">
        <f>IF(W255&lt;&gt;0,IF(Y255=1,IF(AND(I255&gt;Parameters!$B$5,I255&lt;=Parameters!$C$5),W255,""),""),"")</f>
        <v/>
      </c>
      <c r="AE255" s="16" t="str">
        <f>IF(W255&lt;&gt;0,IF(Y255=1,IF(I255&gt;Parameters!$B$6,W255,""),""),"")</f>
        <v/>
      </c>
    </row>
    <row r="256" spans="1:31" x14ac:dyDescent="0.2">
      <c r="A256" t="s">
        <v>315</v>
      </c>
      <c r="B256" t="s">
        <v>316</v>
      </c>
      <c r="C256" t="s">
        <v>322</v>
      </c>
      <c r="D256">
        <v>5</v>
      </c>
      <c r="E256" t="s">
        <v>327</v>
      </c>
      <c r="F256" t="s">
        <v>94</v>
      </c>
      <c r="G256">
        <v>10</v>
      </c>
      <c r="H256" t="s">
        <v>46</v>
      </c>
      <c r="I256">
        <f t="shared" si="9"/>
        <v>10</v>
      </c>
      <c r="J256" t="s">
        <v>39</v>
      </c>
      <c r="L256">
        <v>35</v>
      </c>
      <c r="M256" t="s">
        <v>319</v>
      </c>
      <c r="N256" t="s">
        <v>40</v>
      </c>
      <c r="P256" t="s">
        <v>42</v>
      </c>
      <c r="Q256" t="s">
        <v>42</v>
      </c>
      <c r="R256" t="s">
        <v>42</v>
      </c>
      <c r="S256" s="3">
        <v>42240</v>
      </c>
      <c r="T256" s="3"/>
      <c r="U256" s="11">
        <f>IFERROR(VLOOKUP(A256,'Anc data'!$A$2:$H$117, 8,FALSE),"")</f>
        <v>1350.40945773424</v>
      </c>
      <c r="W256" s="15">
        <f t="shared" si="10"/>
        <v>2.5918064924340883E-2</v>
      </c>
      <c r="X256" s="9">
        <f t="shared" si="11"/>
        <v>1</v>
      </c>
      <c r="Y256" s="9">
        <f>MAX(X256,Parameters!$B$8)</f>
        <v>1</v>
      </c>
      <c r="AA256" s="16" t="str">
        <f>IF(W256&lt;&gt;0,IF(Y256=1,IF(I256&lt;=Parameters!$C$2,W256,""),""),"")</f>
        <v/>
      </c>
      <c r="AB256" s="16" t="str">
        <f>IF(W256&lt;&gt;0,IF(Y256=1,IF(AND(I256&gt;Parameters!$B$3,I256&lt;=Parameters!$C$3),W256,""),""),"")</f>
        <v/>
      </c>
      <c r="AC256" s="16">
        <f>IF(W256&lt;&gt;0,IF(Y256=1,IF(AND(I256&gt;Parameters!$B$4,I256&lt;=Parameters!$C$4),W256,""),""),"")</f>
        <v>2.5918064924340883E-2</v>
      </c>
      <c r="AD256" s="16" t="str">
        <f>IF(W256&lt;&gt;0,IF(Y256=1,IF(AND(I256&gt;Parameters!$B$5,I256&lt;=Parameters!$C$5),W256,""),""),"")</f>
        <v/>
      </c>
      <c r="AE256" s="16" t="str">
        <f>IF(W256&lt;&gt;0,IF(Y256=1,IF(I256&gt;Parameters!$B$6,W256,""),""),"")</f>
        <v/>
      </c>
    </row>
    <row r="257" spans="1:31" x14ac:dyDescent="0.2">
      <c r="A257" t="s">
        <v>315</v>
      </c>
      <c r="B257" t="s">
        <v>316</v>
      </c>
      <c r="C257" t="s">
        <v>322</v>
      </c>
      <c r="D257">
        <v>6</v>
      </c>
      <c r="E257" t="s">
        <v>328</v>
      </c>
      <c r="F257" t="s">
        <v>94</v>
      </c>
      <c r="G257">
        <v>12</v>
      </c>
      <c r="H257" t="s">
        <v>46</v>
      </c>
      <c r="I257">
        <f t="shared" si="9"/>
        <v>12</v>
      </c>
      <c r="J257" t="s">
        <v>39</v>
      </c>
      <c r="L257">
        <v>40</v>
      </c>
      <c r="M257" t="s">
        <v>319</v>
      </c>
      <c r="N257" t="s">
        <v>40</v>
      </c>
      <c r="P257" t="s">
        <v>42</v>
      </c>
      <c r="Q257" t="s">
        <v>42</v>
      </c>
      <c r="R257" t="s">
        <v>42</v>
      </c>
      <c r="S257" s="3">
        <v>42240</v>
      </c>
      <c r="T257" s="3"/>
      <c r="U257" s="11">
        <f>IFERROR(VLOOKUP(A257,'Anc data'!$A$2:$H$117, 8,FALSE),"")</f>
        <v>1350.40945773424</v>
      </c>
      <c r="W257" s="15">
        <f t="shared" si="10"/>
        <v>2.9620645627818153E-2</v>
      </c>
      <c r="X257" s="9">
        <f t="shared" si="11"/>
        <v>1</v>
      </c>
      <c r="Y257" s="9">
        <f>MAX(X257,Parameters!$B$8)</f>
        <v>1</v>
      </c>
      <c r="AA257" s="16" t="str">
        <f>IF(W257&lt;&gt;0,IF(Y257=1,IF(I257&lt;=Parameters!$C$2,W257,""),""),"")</f>
        <v/>
      </c>
      <c r="AB257" s="16" t="str">
        <f>IF(W257&lt;&gt;0,IF(Y257=1,IF(AND(I257&gt;Parameters!$B$3,I257&lt;=Parameters!$C$3),W257,""),""),"")</f>
        <v/>
      </c>
      <c r="AC257" s="16" t="str">
        <f>IF(W257&lt;&gt;0,IF(Y257=1,IF(AND(I257&gt;Parameters!$B$4,I257&lt;=Parameters!$C$4),W257,""),""),"")</f>
        <v/>
      </c>
      <c r="AD257" s="16">
        <f>IF(W257&lt;&gt;0,IF(Y257=1,IF(AND(I257&gt;Parameters!$B$5,I257&lt;=Parameters!$C$5),W257,""),""),"")</f>
        <v>2.9620645627818153E-2</v>
      </c>
      <c r="AE257" s="16" t="str">
        <f>IF(W257&lt;&gt;0,IF(Y257=1,IF(I257&gt;Parameters!$B$6,W257,""),""),"")</f>
        <v/>
      </c>
    </row>
    <row r="258" spans="1:31" x14ac:dyDescent="0.2">
      <c r="A258" t="s">
        <v>315</v>
      </c>
      <c r="B258" t="s">
        <v>316</v>
      </c>
      <c r="C258" t="s">
        <v>322</v>
      </c>
      <c r="D258">
        <v>7</v>
      </c>
      <c r="E258" t="s">
        <v>329</v>
      </c>
      <c r="F258" t="s">
        <v>94</v>
      </c>
      <c r="G258">
        <v>16</v>
      </c>
      <c r="H258" t="s">
        <v>46</v>
      </c>
      <c r="I258">
        <f t="shared" si="9"/>
        <v>16</v>
      </c>
      <c r="J258" t="s">
        <v>39</v>
      </c>
      <c r="L258">
        <v>65</v>
      </c>
      <c r="M258" t="s">
        <v>319</v>
      </c>
      <c r="N258" t="s">
        <v>40</v>
      </c>
      <c r="P258" t="s">
        <v>42</v>
      </c>
      <c r="Q258" t="s">
        <v>42</v>
      </c>
      <c r="R258" t="s">
        <v>42</v>
      </c>
      <c r="S258" s="3">
        <v>42240</v>
      </c>
      <c r="T258" s="3"/>
      <c r="U258" s="11">
        <f>IFERROR(VLOOKUP(A258,'Anc data'!$A$2:$H$117, 8,FALSE),"")</f>
        <v>1350.40945773424</v>
      </c>
      <c r="W258" s="15">
        <f t="shared" si="10"/>
        <v>4.8133549145204499E-2</v>
      </c>
      <c r="X258" s="9">
        <f t="shared" si="11"/>
        <v>1</v>
      </c>
      <c r="Y258" s="9">
        <f>MAX(X258,Parameters!$B$8)</f>
        <v>1</v>
      </c>
      <c r="AA258" s="16" t="str">
        <f>IF(W258&lt;&gt;0,IF(Y258=1,IF(I258&lt;=Parameters!$C$2,W258,""),""),"")</f>
        <v/>
      </c>
      <c r="AB258" s="16" t="str">
        <f>IF(W258&lt;&gt;0,IF(Y258=1,IF(AND(I258&gt;Parameters!$B$3,I258&lt;=Parameters!$C$3),W258,""),""),"")</f>
        <v/>
      </c>
      <c r="AC258" s="16" t="str">
        <f>IF(W258&lt;&gt;0,IF(Y258=1,IF(AND(I258&gt;Parameters!$B$4,I258&lt;=Parameters!$C$4),W258,""),""),"")</f>
        <v/>
      </c>
      <c r="AD258" s="16">
        <f>IF(W258&lt;&gt;0,IF(Y258=1,IF(AND(I258&gt;Parameters!$B$5,I258&lt;=Parameters!$C$5),W258,""),""),"")</f>
        <v>4.8133549145204499E-2</v>
      </c>
      <c r="AE258" s="16" t="str">
        <f>IF(W258&lt;&gt;0,IF(Y258=1,IF(I258&gt;Parameters!$B$6,W258,""),""),"")</f>
        <v/>
      </c>
    </row>
    <row r="259" spans="1:31" x14ac:dyDescent="0.2">
      <c r="A259" t="s">
        <v>315</v>
      </c>
      <c r="B259" t="s">
        <v>316</v>
      </c>
      <c r="C259" t="s">
        <v>322</v>
      </c>
      <c r="D259">
        <v>8</v>
      </c>
      <c r="E259" t="s">
        <v>330</v>
      </c>
      <c r="F259" t="s">
        <v>94</v>
      </c>
      <c r="G259">
        <v>20</v>
      </c>
      <c r="H259" t="s">
        <v>46</v>
      </c>
      <c r="I259">
        <f t="shared" si="9"/>
        <v>20</v>
      </c>
      <c r="J259" t="s">
        <v>39</v>
      </c>
      <c r="L259">
        <v>90</v>
      </c>
      <c r="M259" t="s">
        <v>319</v>
      </c>
      <c r="N259" t="s">
        <v>40</v>
      </c>
      <c r="P259" t="s">
        <v>42</v>
      </c>
      <c r="Q259" t="s">
        <v>42</v>
      </c>
      <c r="R259" t="s">
        <v>42</v>
      </c>
      <c r="S259" s="3">
        <v>42240</v>
      </c>
      <c r="T259" s="3"/>
      <c r="U259" s="11">
        <f>IFERROR(VLOOKUP(A259,'Anc data'!$A$2:$H$117, 8,FALSE),"")</f>
        <v>1350.40945773424</v>
      </c>
      <c r="W259" s="15">
        <f t="shared" si="10"/>
        <v>6.6646452662590838E-2</v>
      </c>
      <c r="X259" s="9">
        <f t="shared" si="11"/>
        <v>1</v>
      </c>
      <c r="Y259" s="9">
        <f>MAX(X259,Parameters!$B$8)</f>
        <v>1</v>
      </c>
      <c r="AA259" s="16" t="str">
        <f>IF(W259&lt;&gt;0,IF(Y259=1,IF(I259&lt;=Parameters!$C$2,W259,""),""),"")</f>
        <v/>
      </c>
      <c r="AB259" s="16" t="str">
        <f>IF(W259&lt;&gt;0,IF(Y259=1,IF(AND(I259&gt;Parameters!$B$3,I259&lt;=Parameters!$C$3),W259,""),""),"")</f>
        <v/>
      </c>
      <c r="AC259" s="16" t="str">
        <f>IF(W259&lt;&gt;0,IF(Y259=1,IF(AND(I259&gt;Parameters!$B$4,I259&lt;=Parameters!$C$4),W259,""),""),"")</f>
        <v/>
      </c>
      <c r="AD259" s="16">
        <f>IF(W259&lt;&gt;0,IF(Y259=1,IF(AND(I259&gt;Parameters!$B$5,I259&lt;=Parameters!$C$5),W259,""),""),"")</f>
        <v>6.6646452662590838E-2</v>
      </c>
      <c r="AE259" s="16" t="str">
        <f>IF(W259&lt;&gt;0,IF(Y259=1,IF(I259&gt;Parameters!$B$6,W259,""),""),"")</f>
        <v/>
      </c>
    </row>
    <row r="260" spans="1:31" x14ac:dyDescent="0.2">
      <c r="A260" t="s">
        <v>315</v>
      </c>
      <c r="B260" t="s">
        <v>316</v>
      </c>
      <c r="C260" t="s">
        <v>322</v>
      </c>
      <c r="D260">
        <v>9</v>
      </c>
      <c r="E260" t="s">
        <v>331</v>
      </c>
      <c r="F260" t="s">
        <v>94</v>
      </c>
      <c r="G260">
        <v>30</v>
      </c>
      <c r="H260" t="s">
        <v>46</v>
      </c>
      <c r="I260">
        <f t="shared" ref="I260:I323" si="12">IF(H260="Kbps",G260/1000,G260)</f>
        <v>30</v>
      </c>
      <c r="J260" t="s">
        <v>39</v>
      </c>
      <c r="L260">
        <v>180</v>
      </c>
      <c r="M260" t="s">
        <v>319</v>
      </c>
      <c r="N260" t="s">
        <v>40</v>
      </c>
      <c r="P260" t="s">
        <v>42</v>
      </c>
      <c r="Q260" t="s">
        <v>42</v>
      </c>
      <c r="R260" t="s">
        <v>42</v>
      </c>
      <c r="S260" s="3">
        <v>42240</v>
      </c>
      <c r="T260" s="3"/>
      <c r="U260" s="11">
        <f>IFERROR(VLOOKUP(A260,'Anc data'!$A$2:$H$117, 8,FALSE),"")</f>
        <v>1350.40945773424</v>
      </c>
      <c r="W260" s="15">
        <f t="shared" ref="W260:W323" si="13">IFERROR(L260/U260,"")</f>
        <v>0.13329290532518168</v>
      </c>
      <c r="X260" s="9">
        <f t="shared" ref="X260:X323" si="14">IF(K260="",1,0)</f>
        <v>1</v>
      </c>
      <c r="Y260" s="9">
        <f>MAX(X260,Parameters!$B$8)</f>
        <v>1</v>
      </c>
      <c r="AA260" s="16" t="str">
        <f>IF(W260&lt;&gt;0,IF(Y260=1,IF(I260&lt;=Parameters!$C$2,W260,""),""),"")</f>
        <v/>
      </c>
      <c r="AB260" s="16" t="str">
        <f>IF(W260&lt;&gt;0,IF(Y260=1,IF(AND(I260&gt;Parameters!$B$3,I260&lt;=Parameters!$C$3),W260,""),""),"")</f>
        <v/>
      </c>
      <c r="AC260" s="16" t="str">
        <f>IF(W260&lt;&gt;0,IF(Y260=1,IF(AND(I260&gt;Parameters!$B$4,I260&lt;=Parameters!$C$4),W260,""),""),"")</f>
        <v/>
      </c>
      <c r="AD260" s="16" t="str">
        <f>IF(W260&lt;&gt;0,IF(Y260=1,IF(AND(I260&gt;Parameters!$B$5,I260&lt;=Parameters!$C$5),W260,""),""),"")</f>
        <v/>
      </c>
      <c r="AE260" s="16">
        <f>IF(W260&lt;&gt;0,IF(Y260=1,IF(I260&gt;Parameters!$B$6,W260,""),""),"")</f>
        <v>0.13329290532518168</v>
      </c>
    </row>
    <row r="261" spans="1:31" x14ac:dyDescent="0.2">
      <c r="A261" t="s">
        <v>315</v>
      </c>
      <c r="B261" t="s">
        <v>316</v>
      </c>
      <c r="C261" t="s">
        <v>322</v>
      </c>
      <c r="D261">
        <v>10</v>
      </c>
      <c r="E261" t="s">
        <v>332</v>
      </c>
      <c r="F261" t="s">
        <v>94</v>
      </c>
      <c r="G261">
        <v>50</v>
      </c>
      <c r="H261" t="s">
        <v>46</v>
      </c>
      <c r="I261">
        <f t="shared" si="12"/>
        <v>50</v>
      </c>
      <c r="J261" t="s">
        <v>39</v>
      </c>
      <c r="L261">
        <v>350</v>
      </c>
      <c r="M261" t="s">
        <v>319</v>
      </c>
      <c r="N261" t="s">
        <v>40</v>
      </c>
      <c r="P261" t="s">
        <v>42</v>
      </c>
      <c r="Q261" t="s">
        <v>42</v>
      </c>
      <c r="R261" t="s">
        <v>42</v>
      </c>
      <c r="S261" s="3">
        <v>42240</v>
      </c>
      <c r="T261" s="3"/>
      <c r="U261" s="11">
        <f>IFERROR(VLOOKUP(A261,'Anc data'!$A$2:$H$117, 8,FALSE),"")</f>
        <v>1350.40945773424</v>
      </c>
      <c r="W261" s="15">
        <f t="shared" si="13"/>
        <v>0.25918064924340883</v>
      </c>
      <c r="X261" s="9">
        <f t="shared" si="14"/>
        <v>1</v>
      </c>
      <c r="Y261" s="9">
        <f>MAX(X261,Parameters!$B$8)</f>
        <v>1</v>
      </c>
      <c r="AA261" s="16" t="str">
        <f>IF(W261&lt;&gt;0,IF(Y261=1,IF(I261&lt;=Parameters!$C$2,W261,""),""),"")</f>
        <v/>
      </c>
      <c r="AB261" s="16" t="str">
        <f>IF(W261&lt;&gt;0,IF(Y261=1,IF(AND(I261&gt;Parameters!$B$3,I261&lt;=Parameters!$C$3),W261,""),""),"")</f>
        <v/>
      </c>
      <c r="AC261" s="16" t="str">
        <f>IF(W261&lt;&gt;0,IF(Y261=1,IF(AND(I261&gt;Parameters!$B$4,I261&lt;=Parameters!$C$4),W261,""),""),"")</f>
        <v/>
      </c>
      <c r="AD261" s="16" t="str">
        <f>IF(W261&lt;&gt;0,IF(Y261=1,IF(AND(I261&gt;Parameters!$B$5,I261&lt;=Parameters!$C$5),W261,""),""),"")</f>
        <v/>
      </c>
      <c r="AE261" s="16">
        <f>IF(W261&lt;&gt;0,IF(Y261=1,IF(I261&gt;Parameters!$B$6,W261,""),""),"")</f>
        <v>0.25918064924340883</v>
      </c>
    </row>
    <row r="262" spans="1:31" x14ac:dyDescent="0.2">
      <c r="A262" t="s">
        <v>333</v>
      </c>
      <c r="B262" t="s">
        <v>334</v>
      </c>
      <c r="C262" t="s">
        <v>335</v>
      </c>
      <c r="D262">
        <v>1</v>
      </c>
      <c r="E262" t="s">
        <v>336</v>
      </c>
      <c r="F262" t="s">
        <v>51</v>
      </c>
      <c r="G262">
        <v>128</v>
      </c>
      <c r="H262" t="s">
        <v>38</v>
      </c>
      <c r="I262">
        <f t="shared" si="12"/>
        <v>0.128</v>
      </c>
      <c r="J262" t="s">
        <v>39</v>
      </c>
      <c r="L262" s="2">
        <v>35000</v>
      </c>
      <c r="M262" t="s">
        <v>220</v>
      </c>
      <c r="N262">
        <v>64</v>
      </c>
      <c r="O262" t="s">
        <v>38</v>
      </c>
      <c r="P262" t="s">
        <v>42</v>
      </c>
      <c r="Q262" t="s">
        <v>42</v>
      </c>
      <c r="R262" t="s">
        <v>42</v>
      </c>
      <c r="S262" s="3">
        <v>42240</v>
      </c>
      <c r="T262" s="3"/>
      <c r="U262" s="11">
        <f>IFERROR(VLOOKUP(A262,'Anc data'!$A$2:$H$117, 8,FALSE),"")</f>
        <v>237.84213118731699</v>
      </c>
      <c r="W262" s="15">
        <f t="shared" si="13"/>
        <v>147.15643450249399</v>
      </c>
      <c r="X262" s="9">
        <f t="shared" si="14"/>
        <v>1</v>
      </c>
      <c r="Y262" s="9">
        <f>MAX(X262,Parameters!$B$8)</f>
        <v>1</v>
      </c>
      <c r="AA262" s="16">
        <f>IF(W262&lt;&gt;0,IF(Y262=1,IF(I262&lt;=Parameters!$C$2,W262,""),""),"")</f>
        <v>147.15643450249399</v>
      </c>
      <c r="AB262" s="16" t="str">
        <f>IF(W262&lt;&gt;0,IF(Y262=1,IF(AND(I262&gt;Parameters!$B$3,I262&lt;=Parameters!$C$3),W262,""),""),"")</f>
        <v/>
      </c>
      <c r="AC262" s="16" t="str">
        <f>IF(W262&lt;&gt;0,IF(Y262=1,IF(AND(I262&gt;Parameters!$B$4,I262&lt;=Parameters!$C$4),W262,""),""),"")</f>
        <v/>
      </c>
      <c r="AD262" s="16" t="str">
        <f>IF(W262&lt;&gt;0,IF(Y262=1,IF(AND(I262&gt;Parameters!$B$5,I262&lt;=Parameters!$C$5),W262,""),""),"")</f>
        <v/>
      </c>
      <c r="AE262" s="16" t="str">
        <f>IF(W262&lt;&gt;0,IF(Y262=1,IF(I262&gt;Parameters!$B$6,W262,""),""),"")</f>
        <v/>
      </c>
    </row>
    <row r="263" spans="1:31" x14ac:dyDescent="0.2">
      <c r="A263" t="s">
        <v>333</v>
      </c>
      <c r="B263" t="s">
        <v>334</v>
      </c>
      <c r="C263" t="s">
        <v>335</v>
      </c>
      <c r="D263">
        <v>2</v>
      </c>
      <c r="E263" t="s">
        <v>336</v>
      </c>
      <c r="F263" t="s">
        <v>51</v>
      </c>
      <c r="G263">
        <v>256</v>
      </c>
      <c r="H263" t="s">
        <v>38</v>
      </c>
      <c r="I263">
        <f t="shared" si="12"/>
        <v>0.25600000000000001</v>
      </c>
      <c r="J263" t="s">
        <v>39</v>
      </c>
      <c r="L263" s="2">
        <v>59625</v>
      </c>
      <c r="M263" t="s">
        <v>220</v>
      </c>
      <c r="N263">
        <v>64</v>
      </c>
      <c r="O263" t="s">
        <v>38</v>
      </c>
      <c r="P263" t="s">
        <v>42</v>
      </c>
      <c r="Q263" t="s">
        <v>42</v>
      </c>
      <c r="R263" t="s">
        <v>42</v>
      </c>
      <c r="S263" s="3">
        <v>42240</v>
      </c>
      <c r="T263" s="3"/>
      <c r="U263" s="11">
        <f>IFERROR(VLOOKUP(A263,'Anc data'!$A$2:$H$117, 8,FALSE),"")</f>
        <v>237.84213118731699</v>
      </c>
      <c r="W263" s="15">
        <f t="shared" si="13"/>
        <v>250.69149734889157</v>
      </c>
      <c r="X263" s="9">
        <f t="shared" si="14"/>
        <v>1</v>
      </c>
      <c r="Y263" s="9">
        <f>MAX(X263,Parameters!$B$8)</f>
        <v>1</v>
      </c>
      <c r="AA263" s="16">
        <f>IF(W263&lt;&gt;0,IF(Y263=1,IF(I263&lt;=Parameters!$C$2,W263,""),""),"")</f>
        <v>250.69149734889157</v>
      </c>
      <c r="AB263" s="16" t="str">
        <f>IF(W263&lt;&gt;0,IF(Y263=1,IF(AND(I263&gt;Parameters!$B$3,I263&lt;=Parameters!$C$3),W263,""),""),"")</f>
        <v/>
      </c>
      <c r="AC263" s="16" t="str">
        <f>IF(W263&lt;&gt;0,IF(Y263=1,IF(AND(I263&gt;Parameters!$B$4,I263&lt;=Parameters!$C$4),W263,""),""),"")</f>
        <v/>
      </c>
      <c r="AD263" s="16" t="str">
        <f>IF(W263&lt;&gt;0,IF(Y263=1,IF(AND(I263&gt;Parameters!$B$5,I263&lt;=Parameters!$C$5),W263,""),""),"")</f>
        <v/>
      </c>
      <c r="AE263" s="16" t="str">
        <f>IF(W263&lt;&gt;0,IF(Y263=1,IF(I263&gt;Parameters!$B$6,W263,""),""),"")</f>
        <v/>
      </c>
    </row>
    <row r="264" spans="1:31" x14ac:dyDescent="0.2">
      <c r="A264" t="s">
        <v>333</v>
      </c>
      <c r="B264" t="s">
        <v>334</v>
      </c>
      <c r="C264" t="s">
        <v>335</v>
      </c>
      <c r="D264">
        <v>3</v>
      </c>
      <c r="E264" t="s">
        <v>336</v>
      </c>
      <c r="F264" t="s">
        <v>51</v>
      </c>
      <c r="G264">
        <v>256</v>
      </c>
      <c r="H264" t="s">
        <v>38</v>
      </c>
      <c r="I264">
        <f t="shared" si="12"/>
        <v>0.25600000000000001</v>
      </c>
      <c r="J264" t="s">
        <v>39</v>
      </c>
      <c r="L264" s="2">
        <v>149063</v>
      </c>
      <c r="M264" t="s">
        <v>220</v>
      </c>
      <c r="N264">
        <v>128</v>
      </c>
      <c r="O264" t="s">
        <v>38</v>
      </c>
      <c r="P264" t="s">
        <v>42</v>
      </c>
      <c r="Q264" t="s">
        <v>42</v>
      </c>
      <c r="R264" t="s">
        <v>42</v>
      </c>
      <c r="S264" s="3">
        <v>42240</v>
      </c>
      <c r="T264" s="3"/>
      <c r="U264" s="11">
        <f>IFERROR(VLOOKUP(A264,'Anc data'!$A$2:$H$117, 8,FALSE),"")</f>
        <v>237.84213118731699</v>
      </c>
      <c r="W264" s="15">
        <f t="shared" si="13"/>
        <v>626.7308456070075</v>
      </c>
      <c r="X264" s="9">
        <f t="shared" si="14"/>
        <v>1</v>
      </c>
      <c r="Y264" s="9">
        <f>MAX(X264,Parameters!$B$8)</f>
        <v>1</v>
      </c>
      <c r="AA264" s="16">
        <f>IF(W264&lt;&gt;0,IF(Y264=1,IF(I264&lt;=Parameters!$C$2,W264,""),""),"")</f>
        <v>626.7308456070075</v>
      </c>
      <c r="AB264" s="16" t="str">
        <f>IF(W264&lt;&gt;0,IF(Y264=1,IF(AND(I264&gt;Parameters!$B$3,I264&lt;=Parameters!$C$3),W264,""),""),"")</f>
        <v/>
      </c>
      <c r="AC264" s="16" t="str">
        <f>IF(W264&lt;&gt;0,IF(Y264=1,IF(AND(I264&gt;Parameters!$B$4,I264&lt;=Parameters!$C$4),W264,""),""),"")</f>
        <v/>
      </c>
      <c r="AD264" s="16" t="str">
        <f>IF(W264&lt;&gt;0,IF(Y264=1,IF(AND(I264&gt;Parameters!$B$5,I264&lt;=Parameters!$C$5),W264,""),""),"")</f>
        <v/>
      </c>
      <c r="AE264" s="16" t="str">
        <f>IF(W264&lt;&gt;0,IF(Y264=1,IF(I264&gt;Parameters!$B$6,W264,""),""),"")</f>
        <v/>
      </c>
    </row>
    <row r="265" spans="1:31" x14ac:dyDescent="0.2">
      <c r="A265" t="s">
        <v>333</v>
      </c>
      <c r="B265" t="s">
        <v>334</v>
      </c>
      <c r="C265" t="s">
        <v>335</v>
      </c>
      <c r="D265">
        <v>4</v>
      </c>
      <c r="E265" t="s">
        <v>336</v>
      </c>
      <c r="F265" t="s">
        <v>51</v>
      </c>
      <c r="G265">
        <v>512</v>
      </c>
      <c r="H265" t="s">
        <v>38</v>
      </c>
      <c r="I265">
        <f t="shared" si="12"/>
        <v>0.51200000000000001</v>
      </c>
      <c r="J265" t="s">
        <v>39</v>
      </c>
      <c r="L265" s="2">
        <v>238500</v>
      </c>
      <c r="M265" t="s">
        <v>220</v>
      </c>
      <c r="N265">
        <v>128</v>
      </c>
      <c r="O265" t="s">
        <v>38</v>
      </c>
      <c r="P265" t="s">
        <v>42</v>
      </c>
      <c r="Q265" t="s">
        <v>42</v>
      </c>
      <c r="R265" t="s">
        <v>42</v>
      </c>
      <c r="S265" s="3">
        <v>42240</v>
      </c>
      <c r="T265" s="3"/>
      <c r="U265" s="11">
        <f>IFERROR(VLOOKUP(A265,'Anc data'!$A$2:$H$117, 8,FALSE),"")</f>
        <v>237.84213118731699</v>
      </c>
      <c r="W265" s="15">
        <f t="shared" si="13"/>
        <v>1002.7659893955663</v>
      </c>
      <c r="X265" s="9">
        <f t="shared" si="14"/>
        <v>1</v>
      </c>
      <c r="Y265" s="9">
        <f>MAX(X265,Parameters!$B$8)</f>
        <v>1</v>
      </c>
      <c r="AA265" s="16">
        <f>IF(W265&lt;&gt;0,IF(Y265=1,IF(I265&lt;=Parameters!$C$2,W265,""),""),"")</f>
        <v>1002.7659893955663</v>
      </c>
      <c r="AB265" s="16" t="str">
        <f>IF(W265&lt;&gt;0,IF(Y265=1,IF(AND(I265&gt;Parameters!$B$3,I265&lt;=Parameters!$C$3),W265,""),""),"")</f>
        <v/>
      </c>
      <c r="AC265" s="16" t="str">
        <f>IF(W265&lt;&gt;0,IF(Y265=1,IF(AND(I265&gt;Parameters!$B$4,I265&lt;=Parameters!$C$4),W265,""),""),"")</f>
        <v/>
      </c>
      <c r="AD265" s="16" t="str">
        <f>IF(W265&lt;&gt;0,IF(Y265=1,IF(AND(I265&gt;Parameters!$B$5,I265&lt;=Parameters!$C$5),W265,""),""),"")</f>
        <v/>
      </c>
      <c r="AE265" s="16" t="str">
        <f>IF(W265&lt;&gt;0,IF(Y265=1,IF(I265&gt;Parameters!$B$6,W265,""),""),"")</f>
        <v/>
      </c>
    </row>
    <row r="266" spans="1:31" x14ac:dyDescent="0.2">
      <c r="A266" t="s">
        <v>333</v>
      </c>
      <c r="B266" t="s">
        <v>334</v>
      </c>
      <c r="C266" t="s">
        <v>335</v>
      </c>
      <c r="D266">
        <v>5</v>
      </c>
      <c r="E266" t="s">
        <v>336</v>
      </c>
      <c r="F266" t="s">
        <v>51</v>
      </c>
      <c r="G266">
        <v>512</v>
      </c>
      <c r="H266" t="s">
        <v>38</v>
      </c>
      <c r="I266">
        <f t="shared" si="12"/>
        <v>0.51200000000000001</v>
      </c>
      <c r="J266" t="s">
        <v>39</v>
      </c>
      <c r="L266" s="2">
        <v>298128</v>
      </c>
      <c r="M266" t="s">
        <v>220</v>
      </c>
      <c r="N266">
        <v>256</v>
      </c>
      <c r="O266" t="s">
        <v>38</v>
      </c>
      <c r="P266" t="s">
        <v>42</v>
      </c>
      <c r="Q266" t="s">
        <v>42</v>
      </c>
      <c r="R266" t="s">
        <v>42</v>
      </c>
      <c r="S266" s="3">
        <v>42240</v>
      </c>
      <c r="T266" s="3"/>
      <c r="U266" s="11">
        <f>IFERROR(VLOOKUP(A266,'Anc data'!$A$2:$H$117, 8,FALSE),"")</f>
        <v>237.84213118731699</v>
      </c>
      <c r="W266" s="15">
        <f t="shared" si="13"/>
        <v>1253.4701001531296</v>
      </c>
      <c r="X266" s="9">
        <f t="shared" si="14"/>
        <v>1</v>
      </c>
      <c r="Y266" s="9">
        <f>MAX(X266,Parameters!$B$8)</f>
        <v>1</v>
      </c>
      <c r="AA266" s="16">
        <f>IF(W266&lt;&gt;0,IF(Y266=1,IF(I266&lt;=Parameters!$C$2,W266,""),""),"")</f>
        <v>1253.4701001531296</v>
      </c>
      <c r="AB266" s="16" t="str">
        <f>IF(W266&lt;&gt;0,IF(Y266=1,IF(AND(I266&gt;Parameters!$B$3,I266&lt;=Parameters!$C$3),W266,""),""),"")</f>
        <v/>
      </c>
      <c r="AC266" s="16" t="str">
        <f>IF(W266&lt;&gt;0,IF(Y266=1,IF(AND(I266&gt;Parameters!$B$4,I266&lt;=Parameters!$C$4),W266,""),""),"")</f>
        <v/>
      </c>
      <c r="AD266" s="16" t="str">
        <f>IF(W266&lt;&gt;0,IF(Y266=1,IF(AND(I266&gt;Parameters!$B$5,I266&lt;=Parameters!$C$5),W266,""),""),"")</f>
        <v/>
      </c>
      <c r="AE266" s="16" t="str">
        <f>IF(W266&lt;&gt;0,IF(Y266=1,IF(I266&gt;Parameters!$B$6,W266,""),""),"")</f>
        <v/>
      </c>
    </row>
    <row r="267" spans="1:31" x14ac:dyDescent="0.2">
      <c r="A267" t="s">
        <v>333</v>
      </c>
      <c r="B267" t="s">
        <v>334</v>
      </c>
      <c r="C267" t="s">
        <v>335</v>
      </c>
      <c r="D267">
        <v>6</v>
      </c>
      <c r="E267" t="s">
        <v>336</v>
      </c>
      <c r="F267" t="s">
        <v>51</v>
      </c>
      <c r="G267">
        <v>1024</v>
      </c>
      <c r="H267" t="s">
        <v>38</v>
      </c>
      <c r="I267">
        <f t="shared" si="12"/>
        <v>1.024</v>
      </c>
      <c r="J267" t="s">
        <v>39</v>
      </c>
      <c r="L267" s="2">
        <v>477000</v>
      </c>
      <c r="M267" t="s">
        <v>220</v>
      </c>
      <c r="N267">
        <v>256</v>
      </c>
      <c r="O267" t="s">
        <v>38</v>
      </c>
      <c r="P267" t="s">
        <v>42</v>
      </c>
      <c r="Q267" t="s">
        <v>42</v>
      </c>
      <c r="R267" t="s">
        <v>42</v>
      </c>
      <c r="S267" s="3">
        <v>42240</v>
      </c>
      <c r="T267" s="3"/>
      <c r="U267" s="11">
        <f>IFERROR(VLOOKUP(A267,'Anc data'!$A$2:$H$117, 8,FALSE),"")</f>
        <v>237.84213118731699</v>
      </c>
      <c r="W267" s="15">
        <f t="shared" si="13"/>
        <v>2005.5319787911326</v>
      </c>
      <c r="X267" s="9">
        <f t="shared" si="14"/>
        <v>1</v>
      </c>
      <c r="Y267" s="9">
        <f>MAX(X267,Parameters!$B$8)</f>
        <v>1</v>
      </c>
      <c r="AA267" s="16" t="str">
        <f>IF(W267&lt;&gt;0,IF(Y267=1,IF(I267&lt;=Parameters!$C$2,W267,""),""),"")</f>
        <v/>
      </c>
      <c r="AB267" s="16">
        <f>IF(W267&lt;&gt;0,IF(Y267=1,IF(AND(I267&gt;Parameters!$B$3,I267&lt;=Parameters!$C$3),W267,""),""),"")</f>
        <v>2005.5319787911326</v>
      </c>
      <c r="AC267" s="16" t="str">
        <f>IF(W267&lt;&gt;0,IF(Y267=1,IF(AND(I267&gt;Parameters!$B$4,I267&lt;=Parameters!$C$4),W267,""),""),"")</f>
        <v/>
      </c>
      <c r="AD267" s="16" t="str">
        <f>IF(W267&lt;&gt;0,IF(Y267=1,IF(AND(I267&gt;Parameters!$B$5,I267&lt;=Parameters!$C$5),W267,""),""),"")</f>
        <v/>
      </c>
      <c r="AE267" s="16" t="str">
        <f>IF(W267&lt;&gt;0,IF(Y267=1,IF(I267&gt;Parameters!$B$6,W267,""),""),"")</f>
        <v/>
      </c>
    </row>
    <row r="268" spans="1:31" x14ac:dyDescent="0.2">
      <c r="A268" t="s">
        <v>333</v>
      </c>
      <c r="B268" t="s">
        <v>334</v>
      </c>
      <c r="C268" t="s">
        <v>335</v>
      </c>
      <c r="D268">
        <v>7</v>
      </c>
      <c r="E268" t="s">
        <v>336</v>
      </c>
      <c r="F268" t="s">
        <v>51</v>
      </c>
      <c r="G268">
        <v>1024</v>
      </c>
      <c r="H268" t="s">
        <v>38</v>
      </c>
      <c r="I268">
        <f t="shared" si="12"/>
        <v>1.024</v>
      </c>
      <c r="J268" t="s">
        <v>39</v>
      </c>
      <c r="L268" s="2">
        <v>596250</v>
      </c>
      <c r="M268" t="s">
        <v>220</v>
      </c>
      <c r="N268">
        <v>512</v>
      </c>
      <c r="O268" t="s">
        <v>38</v>
      </c>
      <c r="P268" t="s">
        <v>42</v>
      </c>
      <c r="Q268" t="s">
        <v>42</v>
      </c>
      <c r="R268" t="s">
        <v>42</v>
      </c>
      <c r="S268" s="3">
        <v>42240</v>
      </c>
      <c r="T268" s="3"/>
      <c r="U268" s="11">
        <f>IFERROR(VLOOKUP(A268,'Anc data'!$A$2:$H$117, 8,FALSE),"")</f>
        <v>237.84213118731699</v>
      </c>
      <c r="W268" s="15">
        <f t="shared" si="13"/>
        <v>2506.9149734889156</v>
      </c>
      <c r="X268" s="9">
        <f t="shared" si="14"/>
        <v>1</v>
      </c>
      <c r="Y268" s="9">
        <f>MAX(X268,Parameters!$B$8)</f>
        <v>1</v>
      </c>
      <c r="AA268" s="16" t="str">
        <f>IF(W268&lt;&gt;0,IF(Y268=1,IF(I268&lt;=Parameters!$C$2,W268,""),""),"")</f>
        <v/>
      </c>
      <c r="AB268" s="16">
        <f>IF(W268&lt;&gt;0,IF(Y268=1,IF(AND(I268&gt;Parameters!$B$3,I268&lt;=Parameters!$C$3),W268,""),""),"")</f>
        <v>2506.9149734889156</v>
      </c>
      <c r="AC268" s="16" t="str">
        <f>IF(W268&lt;&gt;0,IF(Y268=1,IF(AND(I268&gt;Parameters!$B$4,I268&lt;=Parameters!$C$4),W268,""),""),"")</f>
        <v/>
      </c>
      <c r="AD268" s="16" t="str">
        <f>IF(W268&lt;&gt;0,IF(Y268=1,IF(AND(I268&gt;Parameters!$B$5,I268&lt;=Parameters!$C$5),W268,""),""),"")</f>
        <v/>
      </c>
      <c r="AE268" s="16" t="str">
        <f>IF(W268&lt;&gt;0,IF(Y268=1,IF(I268&gt;Parameters!$B$6,W268,""),""),"")</f>
        <v/>
      </c>
    </row>
    <row r="269" spans="1:31" x14ac:dyDescent="0.2">
      <c r="A269" t="s">
        <v>333</v>
      </c>
      <c r="B269" t="s">
        <v>334</v>
      </c>
      <c r="C269" t="s">
        <v>335</v>
      </c>
      <c r="D269">
        <v>8</v>
      </c>
      <c r="E269" t="s">
        <v>51</v>
      </c>
      <c r="F269" t="s">
        <v>51</v>
      </c>
      <c r="G269">
        <v>256</v>
      </c>
      <c r="H269" t="s">
        <v>38</v>
      </c>
      <c r="I269">
        <f t="shared" si="12"/>
        <v>0.25600000000000001</v>
      </c>
      <c r="J269" t="s">
        <v>39</v>
      </c>
      <c r="L269" s="2">
        <v>35000</v>
      </c>
      <c r="M269" t="s">
        <v>220</v>
      </c>
      <c r="N269">
        <v>64</v>
      </c>
      <c r="O269" t="s">
        <v>38</v>
      </c>
      <c r="P269" t="s">
        <v>42</v>
      </c>
      <c r="Q269" t="s">
        <v>42</v>
      </c>
      <c r="R269" t="s">
        <v>42</v>
      </c>
      <c r="S269" s="3">
        <v>42240</v>
      </c>
      <c r="T269" s="3"/>
      <c r="U269" s="11">
        <f>IFERROR(VLOOKUP(A269,'Anc data'!$A$2:$H$117, 8,FALSE),"")</f>
        <v>237.84213118731699</v>
      </c>
      <c r="W269" s="15">
        <f t="shared" si="13"/>
        <v>147.15643450249399</v>
      </c>
      <c r="X269" s="9">
        <f t="shared" si="14"/>
        <v>1</v>
      </c>
      <c r="Y269" s="9">
        <f>MAX(X269,Parameters!$B$8)</f>
        <v>1</v>
      </c>
      <c r="AA269" s="16">
        <f>IF(W269&lt;&gt;0,IF(Y269=1,IF(I269&lt;=Parameters!$C$2,W269,""),""),"")</f>
        <v>147.15643450249399</v>
      </c>
      <c r="AB269" s="16" t="str">
        <f>IF(W269&lt;&gt;0,IF(Y269=1,IF(AND(I269&gt;Parameters!$B$3,I269&lt;=Parameters!$C$3),W269,""),""),"")</f>
        <v/>
      </c>
      <c r="AC269" s="16" t="str">
        <f>IF(W269&lt;&gt;0,IF(Y269=1,IF(AND(I269&gt;Parameters!$B$4,I269&lt;=Parameters!$C$4),W269,""),""),"")</f>
        <v/>
      </c>
      <c r="AD269" s="16" t="str">
        <f>IF(W269&lt;&gt;0,IF(Y269=1,IF(AND(I269&gt;Parameters!$B$5,I269&lt;=Parameters!$C$5),W269,""),""),"")</f>
        <v/>
      </c>
      <c r="AE269" s="16" t="str">
        <f>IF(W269&lt;&gt;0,IF(Y269=1,IF(I269&gt;Parameters!$B$6,W269,""),""),"")</f>
        <v/>
      </c>
    </row>
    <row r="270" spans="1:31" x14ac:dyDescent="0.2">
      <c r="A270" t="s">
        <v>333</v>
      </c>
      <c r="B270" t="s">
        <v>334</v>
      </c>
      <c r="C270" t="s">
        <v>335</v>
      </c>
      <c r="D270">
        <v>9</v>
      </c>
      <c r="E270" t="s">
        <v>337</v>
      </c>
      <c r="F270" t="s">
        <v>51</v>
      </c>
      <c r="G270">
        <v>256</v>
      </c>
      <c r="H270" t="s">
        <v>38</v>
      </c>
      <c r="I270">
        <f t="shared" si="12"/>
        <v>0.25600000000000001</v>
      </c>
      <c r="J270" t="s">
        <v>39</v>
      </c>
      <c r="L270" s="2">
        <v>29900</v>
      </c>
      <c r="M270" t="s">
        <v>220</v>
      </c>
      <c r="N270">
        <v>128</v>
      </c>
      <c r="O270" t="s">
        <v>38</v>
      </c>
      <c r="P270" t="s">
        <v>42</v>
      </c>
      <c r="Q270" t="s">
        <v>42</v>
      </c>
      <c r="R270" t="s">
        <v>42</v>
      </c>
      <c r="S270" s="3">
        <v>42240</v>
      </c>
      <c r="T270" s="3"/>
      <c r="U270" s="11">
        <f>IFERROR(VLOOKUP(A270,'Anc data'!$A$2:$H$117, 8,FALSE),"")</f>
        <v>237.84213118731699</v>
      </c>
      <c r="W270" s="15">
        <f t="shared" si="13"/>
        <v>125.71363976070202</v>
      </c>
      <c r="X270" s="9">
        <f t="shared" si="14"/>
        <v>1</v>
      </c>
      <c r="Y270" s="9">
        <f>MAX(X270,Parameters!$B$8)</f>
        <v>1</v>
      </c>
      <c r="AA270" s="16">
        <f>IF(W270&lt;&gt;0,IF(Y270=1,IF(I270&lt;=Parameters!$C$2,W270,""),""),"")</f>
        <v>125.71363976070202</v>
      </c>
      <c r="AB270" s="16" t="str">
        <f>IF(W270&lt;&gt;0,IF(Y270=1,IF(AND(I270&gt;Parameters!$B$3,I270&lt;=Parameters!$C$3),W270,""),""),"")</f>
        <v/>
      </c>
      <c r="AC270" s="16" t="str">
        <f>IF(W270&lt;&gt;0,IF(Y270=1,IF(AND(I270&gt;Parameters!$B$4,I270&lt;=Parameters!$C$4),W270,""),""),"")</f>
        <v/>
      </c>
      <c r="AD270" s="16" t="str">
        <f>IF(W270&lt;&gt;0,IF(Y270=1,IF(AND(I270&gt;Parameters!$B$5,I270&lt;=Parameters!$C$5),W270,""),""),"")</f>
        <v/>
      </c>
      <c r="AE270" s="16" t="str">
        <f>IF(W270&lt;&gt;0,IF(Y270=1,IF(I270&gt;Parameters!$B$6,W270,""),""),"")</f>
        <v/>
      </c>
    </row>
    <row r="271" spans="1:31" x14ac:dyDescent="0.2">
      <c r="A271" t="s">
        <v>333</v>
      </c>
      <c r="B271" t="s">
        <v>334</v>
      </c>
      <c r="C271" t="s">
        <v>338</v>
      </c>
      <c r="I271">
        <f t="shared" si="12"/>
        <v>0</v>
      </c>
      <c r="U271" s="11">
        <f>IFERROR(VLOOKUP(A271,'Anc data'!$A$2:$H$117, 8,FALSE),"")</f>
        <v>237.84213118731699</v>
      </c>
      <c r="W271" s="15">
        <f t="shared" si="13"/>
        <v>0</v>
      </c>
      <c r="X271" s="9">
        <f t="shared" si="14"/>
        <v>1</v>
      </c>
      <c r="Y271" s="9">
        <f>MAX(X271,Parameters!$B$8)</f>
        <v>1</v>
      </c>
      <c r="AA271" s="16" t="str">
        <f>IF(W271&lt;&gt;0,IF(Y271=1,IF(I271&lt;=Parameters!$C$2,W271,""),""),"")</f>
        <v/>
      </c>
      <c r="AB271" s="16" t="str">
        <f>IF(W271&lt;&gt;0,IF(Y271=1,IF(AND(I271&gt;Parameters!$B$3,I271&lt;=Parameters!$C$3),W271,""),""),"")</f>
        <v/>
      </c>
      <c r="AC271" s="16" t="str">
        <f>IF(W271&lt;&gt;0,IF(Y271=1,IF(AND(I271&gt;Parameters!$B$4,I271&lt;=Parameters!$C$4),W271,""),""),"")</f>
        <v/>
      </c>
      <c r="AD271" s="16" t="str">
        <f>IF(W271&lt;&gt;0,IF(Y271=1,IF(AND(I271&gt;Parameters!$B$5,I271&lt;=Parameters!$C$5),W271,""),""),"")</f>
        <v/>
      </c>
      <c r="AE271" s="16" t="str">
        <f>IF(W271&lt;&gt;0,IF(Y271=1,IF(I271&gt;Parameters!$B$6,W271,""),""),"")</f>
        <v/>
      </c>
    </row>
    <row r="272" spans="1:31" x14ac:dyDescent="0.2">
      <c r="A272" t="s">
        <v>333</v>
      </c>
      <c r="B272" t="s">
        <v>334</v>
      </c>
      <c r="C272" t="s">
        <v>339</v>
      </c>
      <c r="D272">
        <v>1</v>
      </c>
      <c r="E272" t="s">
        <v>318</v>
      </c>
      <c r="F272" t="s">
        <v>73</v>
      </c>
      <c r="G272">
        <v>256</v>
      </c>
      <c r="H272" t="s">
        <v>38</v>
      </c>
      <c r="I272">
        <f t="shared" si="12"/>
        <v>0.25600000000000001</v>
      </c>
      <c r="J272" t="s">
        <v>39</v>
      </c>
      <c r="L272" s="2">
        <v>25000</v>
      </c>
      <c r="M272" t="s">
        <v>220</v>
      </c>
      <c r="N272">
        <v>128</v>
      </c>
      <c r="O272" t="s">
        <v>38</v>
      </c>
      <c r="P272" t="s">
        <v>42</v>
      </c>
      <c r="Q272" t="s">
        <v>42</v>
      </c>
      <c r="R272" t="s">
        <v>64</v>
      </c>
      <c r="S272" s="3">
        <v>42240</v>
      </c>
      <c r="T272" s="3"/>
      <c r="U272" s="11">
        <f>IFERROR(VLOOKUP(A272,'Anc data'!$A$2:$H$117, 8,FALSE),"")</f>
        <v>237.84213118731699</v>
      </c>
      <c r="W272" s="15">
        <f t="shared" si="13"/>
        <v>105.11173893035286</v>
      </c>
      <c r="X272" s="9">
        <f t="shared" si="14"/>
        <v>1</v>
      </c>
      <c r="Y272" s="9">
        <f>MAX(X272,Parameters!$B$8)</f>
        <v>1</v>
      </c>
      <c r="AA272" s="16">
        <f>IF(W272&lt;&gt;0,IF(Y272=1,IF(I272&lt;=Parameters!$C$2,W272,""),""),"")</f>
        <v>105.11173893035286</v>
      </c>
      <c r="AB272" s="16" t="str">
        <f>IF(W272&lt;&gt;0,IF(Y272=1,IF(AND(I272&gt;Parameters!$B$3,I272&lt;=Parameters!$C$3),W272,""),""),"")</f>
        <v/>
      </c>
      <c r="AC272" s="16" t="str">
        <f>IF(W272&lt;&gt;0,IF(Y272=1,IF(AND(I272&gt;Parameters!$B$4,I272&lt;=Parameters!$C$4),W272,""),""),"")</f>
        <v/>
      </c>
      <c r="AD272" s="16" t="str">
        <f>IF(W272&lt;&gt;0,IF(Y272=1,IF(AND(I272&gt;Parameters!$B$5,I272&lt;=Parameters!$C$5),W272,""),""),"")</f>
        <v/>
      </c>
      <c r="AE272" s="16" t="str">
        <f>IF(W272&lt;&gt;0,IF(Y272=1,IF(I272&gt;Parameters!$B$6,W272,""),""),"")</f>
        <v/>
      </c>
    </row>
    <row r="273" spans="1:31" x14ac:dyDescent="0.2">
      <c r="A273" t="s">
        <v>333</v>
      </c>
      <c r="B273" t="s">
        <v>334</v>
      </c>
      <c r="C273" t="s">
        <v>339</v>
      </c>
      <c r="D273">
        <v>2</v>
      </c>
      <c r="E273" t="s">
        <v>340</v>
      </c>
      <c r="F273" t="s">
        <v>73</v>
      </c>
      <c r="G273">
        <v>512</v>
      </c>
      <c r="H273" t="s">
        <v>38</v>
      </c>
      <c r="I273">
        <f t="shared" si="12"/>
        <v>0.51200000000000001</v>
      </c>
      <c r="J273" t="s">
        <v>39</v>
      </c>
      <c r="L273" s="2">
        <v>40000</v>
      </c>
      <c r="M273" t="s">
        <v>220</v>
      </c>
      <c r="N273">
        <v>256</v>
      </c>
      <c r="O273" t="s">
        <v>38</v>
      </c>
      <c r="P273" t="s">
        <v>42</v>
      </c>
      <c r="Q273" t="s">
        <v>42</v>
      </c>
      <c r="R273" t="s">
        <v>64</v>
      </c>
      <c r="S273" s="3">
        <v>42240</v>
      </c>
      <c r="T273" s="3"/>
      <c r="U273" s="11">
        <f>IFERROR(VLOOKUP(A273,'Anc data'!$A$2:$H$117, 8,FALSE),"")</f>
        <v>237.84213118731699</v>
      </c>
      <c r="W273" s="15">
        <f t="shared" si="13"/>
        <v>168.17878228856458</v>
      </c>
      <c r="X273" s="9">
        <f t="shared" si="14"/>
        <v>1</v>
      </c>
      <c r="Y273" s="9">
        <f>MAX(X273,Parameters!$B$8)</f>
        <v>1</v>
      </c>
      <c r="AA273" s="16">
        <f>IF(W273&lt;&gt;0,IF(Y273=1,IF(I273&lt;=Parameters!$C$2,W273,""),""),"")</f>
        <v>168.17878228856458</v>
      </c>
      <c r="AB273" s="16" t="str">
        <f>IF(W273&lt;&gt;0,IF(Y273=1,IF(AND(I273&gt;Parameters!$B$3,I273&lt;=Parameters!$C$3),W273,""),""),"")</f>
        <v/>
      </c>
      <c r="AC273" s="16" t="str">
        <f>IF(W273&lt;&gt;0,IF(Y273=1,IF(AND(I273&gt;Parameters!$B$4,I273&lt;=Parameters!$C$4),W273,""),""),"")</f>
        <v/>
      </c>
      <c r="AD273" s="16" t="str">
        <f>IF(W273&lt;&gt;0,IF(Y273=1,IF(AND(I273&gt;Parameters!$B$5,I273&lt;=Parameters!$C$5),W273,""),""),"")</f>
        <v/>
      </c>
      <c r="AE273" s="16" t="str">
        <f>IF(W273&lt;&gt;0,IF(Y273=1,IF(I273&gt;Parameters!$B$6,W273,""),""),"")</f>
        <v/>
      </c>
    </row>
    <row r="274" spans="1:31" x14ac:dyDescent="0.2">
      <c r="A274" t="s">
        <v>333</v>
      </c>
      <c r="B274" t="s">
        <v>334</v>
      </c>
      <c r="C274" t="s">
        <v>339</v>
      </c>
      <c r="D274">
        <v>3</v>
      </c>
      <c r="E274" t="s">
        <v>341</v>
      </c>
      <c r="F274" t="s">
        <v>73</v>
      </c>
      <c r="G274">
        <v>1</v>
      </c>
      <c r="H274" t="s">
        <v>46</v>
      </c>
      <c r="I274">
        <f t="shared" si="12"/>
        <v>1</v>
      </c>
      <c r="J274" t="s">
        <v>39</v>
      </c>
      <c r="L274" s="2">
        <v>75000</v>
      </c>
      <c r="M274" t="s">
        <v>220</v>
      </c>
      <c r="N274">
        <v>256</v>
      </c>
      <c r="O274" t="s">
        <v>38</v>
      </c>
      <c r="P274" t="s">
        <v>42</v>
      </c>
      <c r="Q274" t="s">
        <v>42</v>
      </c>
      <c r="R274" t="s">
        <v>64</v>
      </c>
      <c r="S274" s="3">
        <v>42240</v>
      </c>
      <c r="T274" s="3"/>
      <c r="U274" s="11">
        <f>IFERROR(VLOOKUP(A274,'Anc data'!$A$2:$H$117, 8,FALSE),"")</f>
        <v>237.84213118731699</v>
      </c>
      <c r="W274" s="15">
        <f t="shared" si="13"/>
        <v>315.3352167910586</v>
      </c>
      <c r="X274" s="9">
        <f t="shared" si="14"/>
        <v>1</v>
      </c>
      <c r="Y274" s="9">
        <f>MAX(X274,Parameters!$B$8)</f>
        <v>1</v>
      </c>
      <c r="AA274" s="16">
        <f>IF(W274&lt;&gt;0,IF(Y274=1,IF(I274&lt;=Parameters!$C$2,W274,""),""),"")</f>
        <v>315.3352167910586</v>
      </c>
      <c r="AB274" s="16" t="str">
        <f>IF(W274&lt;&gt;0,IF(Y274=1,IF(AND(I274&gt;Parameters!$B$3,I274&lt;=Parameters!$C$3),W274,""),""),"")</f>
        <v/>
      </c>
      <c r="AC274" s="16" t="str">
        <f>IF(W274&lt;&gt;0,IF(Y274=1,IF(AND(I274&gt;Parameters!$B$4,I274&lt;=Parameters!$C$4),W274,""),""),"")</f>
        <v/>
      </c>
      <c r="AD274" s="16" t="str">
        <f>IF(W274&lt;&gt;0,IF(Y274=1,IF(AND(I274&gt;Parameters!$B$5,I274&lt;=Parameters!$C$5),W274,""),""),"")</f>
        <v/>
      </c>
      <c r="AE274" s="16" t="str">
        <f>IF(W274&lt;&gt;0,IF(Y274=1,IF(I274&gt;Parameters!$B$6,W274,""),""),"")</f>
        <v/>
      </c>
    </row>
    <row r="275" spans="1:31" x14ac:dyDescent="0.2">
      <c r="A275" t="s">
        <v>333</v>
      </c>
      <c r="B275" t="s">
        <v>334</v>
      </c>
      <c r="C275" t="s">
        <v>342</v>
      </c>
      <c r="D275">
        <v>1</v>
      </c>
      <c r="E275">
        <v>256</v>
      </c>
      <c r="F275" t="s">
        <v>51</v>
      </c>
      <c r="G275">
        <v>256</v>
      </c>
      <c r="H275" t="s">
        <v>38</v>
      </c>
      <c r="I275">
        <f t="shared" si="12"/>
        <v>0.25600000000000001</v>
      </c>
      <c r="J275" t="s">
        <v>39</v>
      </c>
      <c r="L275" s="2">
        <v>25000</v>
      </c>
      <c r="M275" t="s">
        <v>220</v>
      </c>
      <c r="N275" t="s">
        <v>40</v>
      </c>
      <c r="P275" t="s">
        <v>42</v>
      </c>
      <c r="Q275" t="s">
        <v>42</v>
      </c>
      <c r="R275" t="s">
        <v>42</v>
      </c>
      <c r="S275" s="3">
        <v>42240</v>
      </c>
      <c r="T275" s="3"/>
      <c r="U275" s="11">
        <f>IFERROR(VLOOKUP(A275,'Anc data'!$A$2:$H$117, 8,FALSE),"")</f>
        <v>237.84213118731699</v>
      </c>
      <c r="W275" s="15">
        <f t="shared" si="13"/>
        <v>105.11173893035286</v>
      </c>
      <c r="X275" s="9">
        <f t="shared" si="14"/>
        <v>1</v>
      </c>
      <c r="Y275" s="9">
        <f>MAX(X275,Parameters!$B$8)</f>
        <v>1</v>
      </c>
      <c r="AA275" s="16">
        <f>IF(W275&lt;&gt;0,IF(Y275=1,IF(I275&lt;=Parameters!$C$2,W275,""),""),"")</f>
        <v>105.11173893035286</v>
      </c>
      <c r="AB275" s="16" t="str">
        <f>IF(W275&lt;&gt;0,IF(Y275=1,IF(AND(I275&gt;Parameters!$B$3,I275&lt;=Parameters!$C$3),W275,""),""),"")</f>
        <v/>
      </c>
      <c r="AC275" s="16" t="str">
        <f>IF(W275&lt;&gt;0,IF(Y275=1,IF(AND(I275&gt;Parameters!$B$4,I275&lt;=Parameters!$C$4),W275,""),""),"")</f>
        <v/>
      </c>
      <c r="AD275" s="16" t="str">
        <f>IF(W275&lt;&gt;0,IF(Y275=1,IF(AND(I275&gt;Parameters!$B$5,I275&lt;=Parameters!$C$5),W275,""),""),"")</f>
        <v/>
      </c>
      <c r="AE275" s="16" t="str">
        <f>IF(W275&lt;&gt;0,IF(Y275=1,IF(I275&gt;Parameters!$B$6,W275,""),""),"")</f>
        <v/>
      </c>
    </row>
    <row r="276" spans="1:31" x14ac:dyDescent="0.2">
      <c r="A276" t="s">
        <v>333</v>
      </c>
      <c r="B276" t="s">
        <v>334</v>
      </c>
      <c r="C276" t="s">
        <v>342</v>
      </c>
      <c r="D276">
        <v>2</v>
      </c>
      <c r="E276">
        <v>512</v>
      </c>
      <c r="F276" t="s">
        <v>51</v>
      </c>
      <c r="G276">
        <v>512</v>
      </c>
      <c r="H276" t="s">
        <v>38</v>
      </c>
      <c r="I276">
        <f t="shared" si="12"/>
        <v>0.51200000000000001</v>
      </c>
      <c r="J276" t="s">
        <v>39</v>
      </c>
      <c r="L276" s="2">
        <v>50000</v>
      </c>
      <c r="M276" t="s">
        <v>220</v>
      </c>
      <c r="N276" t="s">
        <v>40</v>
      </c>
      <c r="P276" t="s">
        <v>42</v>
      </c>
      <c r="Q276" t="s">
        <v>42</v>
      </c>
      <c r="R276" t="s">
        <v>42</v>
      </c>
      <c r="S276" s="3">
        <v>42240</v>
      </c>
      <c r="T276" s="3"/>
      <c r="U276" s="11">
        <f>IFERROR(VLOOKUP(A276,'Anc data'!$A$2:$H$117, 8,FALSE),"")</f>
        <v>237.84213118731699</v>
      </c>
      <c r="W276" s="15">
        <f t="shared" si="13"/>
        <v>210.22347786070571</v>
      </c>
      <c r="X276" s="9">
        <f t="shared" si="14"/>
        <v>1</v>
      </c>
      <c r="Y276" s="9">
        <f>MAX(X276,Parameters!$B$8)</f>
        <v>1</v>
      </c>
      <c r="AA276" s="16">
        <f>IF(W276&lt;&gt;0,IF(Y276=1,IF(I276&lt;=Parameters!$C$2,W276,""),""),"")</f>
        <v>210.22347786070571</v>
      </c>
      <c r="AB276" s="16" t="str">
        <f>IF(W276&lt;&gt;0,IF(Y276=1,IF(AND(I276&gt;Parameters!$B$3,I276&lt;=Parameters!$C$3),W276,""),""),"")</f>
        <v/>
      </c>
      <c r="AC276" s="16" t="str">
        <f>IF(W276&lt;&gt;0,IF(Y276=1,IF(AND(I276&gt;Parameters!$B$4,I276&lt;=Parameters!$C$4),W276,""),""),"")</f>
        <v/>
      </c>
      <c r="AD276" s="16" t="str">
        <f>IF(W276&lt;&gt;0,IF(Y276=1,IF(AND(I276&gt;Parameters!$B$5,I276&lt;=Parameters!$C$5),W276,""),""),"")</f>
        <v/>
      </c>
      <c r="AE276" s="16" t="str">
        <f>IF(W276&lt;&gt;0,IF(Y276=1,IF(I276&gt;Parameters!$B$6,W276,""),""),"")</f>
        <v/>
      </c>
    </row>
    <row r="277" spans="1:31" x14ac:dyDescent="0.2">
      <c r="A277" t="s">
        <v>333</v>
      </c>
      <c r="B277" t="s">
        <v>334</v>
      </c>
      <c r="C277" t="s">
        <v>342</v>
      </c>
      <c r="D277">
        <v>3</v>
      </c>
      <c r="E277">
        <v>1</v>
      </c>
      <c r="F277" t="s">
        <v>51</v>
      </c>
      <c r="G277">
        <v>1</v>
      </c>
      <c r="H277" t="s">
        <v>46</v>
      </c>
      <c r="I277">
        <f t="shared" si="12"/>
        <v>1</v>
      </c>
      <c r="J277" t="s">
        <v>39</v>
      </c>
      <c r="L277" s="2">
        <v>100000</v>
      </c>
      <c r="M277" t="s">
        <v>220</v>
      </c>
      <c r="N277" t="s">
        <v>40</v>
      </c>
      <c r="P277" t="s">
        <v>42</v>
      </c>
      <c r="Q277" t="s">
        <v>42</v>
      </c>
      <c r="R277" t="s">
        <v>42</v>
      </c>
      <c r="S277" s="3">
        <v>42240</v>
      </c>
      <c r="T277" s="3"/>
      <c r="U277" s="11">
        <f>IFERROR(VLOOKUP(A277,'Anc data'!$A$2:$H$117, 8,FALSE),"")</f>
        <v>237.84213118731699</v>
      </c>
      <c r="W277" s="15">
        <f t="shared" si="13"/>
        <v>420.44695572141143</v>
      </c>
      <c r="X277" s="9">
        <f t="shared" si="14"/>
        <v>1</v>
      </c>
      <c r="Y277" s="9">
        <f>MAX(X277,Parameters!$B$8)</f>
        <v>1</v>
      </c>
      <c r="AA277" s="16">
        <f>IF(W277&lt;&gt;0,IF(Y277=1,IF(I277&lt;=Parameters!$C$2,W277,""),""),"")</f>
        <v>420.44695572141143</v>
      </c>
      <c r="AB277" s="16" t="str">
        <f>IF(W277&lt;&gt;0,IF(Y277=1,IF(AND(I277&gt;Parameters!$B$3,I277&lt;=Parameters!$C$3),W277,""),""),"")</f>
        <v/>
      </c>
      <c r="AC277" s="16" t="str">
        <f>IF(W277&lt;&gt;0,IF(Y277=1,IF(AND(I277&gt;Parameters!$B$4,I277&lt;=Parameters!$C$4),W277,""),""),"")</f>
        <v/>
      </c>
      <c r="AD277" s="16" t="str">
        <f>IF(W277&lt;&gt;0,IF(Y277=1,IF(AND(I277&gt;Parameters!$B$5,I277&lt;=Parameters!$C$5),W277,""),""),"")</f>
        <v/>
      </c>
      <c r="AE277" s="16" t="str">
        <f>IF(W277&lt;&gt;0,IF(Y277=1,IF(I277&gt;Parameters!$B$6,W277,""),""),"")</f>
        <v/>
      </c>
    </row>
    <row r="278" spans="1:31" x14ac:dyDescent="0.2">
      <c r="A278" t="s">
        <v>333</v>
      </c>
      <c r="B278" t="s">
        <v>334</v>
      </c>
      <c r="C278" t="s">
        <v>342</v>
      </c>
      <c r="D278">
        <v>4</v>
      </c>
      <c r="E278">
        <v>2</v>
      </c>
      <c r="F278" t="s">
        <v>51</v>
      </c>
      <c r="G278">
        <v>2</v>
      </c>
      <c r="H278" t="s">
        <v>46</v>
      </c>
      <c r="I278">
        <f t="shared" si="12"/>
        <v>2</v>
      </c>
      <c r="J278" t="s">
        <v>39</v>
      </c>
      <c r="L278" s="2">
        <v>200000</v>
      </c>
      <c r="M278" t="s">
        <v>220</v>
      </c>
      <c r="N278" t="s">
        <v>40</v>
      </c>
      <c r="P278" t="s">
        <v>42</v>
      </c>
      <c r="Q278" t="s">
        <v>42</v>
      </c>
      <c r="R278" t="s">
        <v>42</v>
      </c>
      <c r="S278" s="3">
        <v>42240</v>
      </c>
      <c r="T278" s="3"/>
      <c r="U278" s="11">
        <f>IFERROR(VLOOKUP(A278,'Anc data'!$A$2:$H$117, 8,FALSE),"")</f>
        <v>237.84213118731699</v>
      </c>
      <c r="W278" s="15">
        <f t="shared" si="13"/>
        <v>840.89391144282285</v>
      </c>
      <c r="X278" s="9">
        <f t="shared" si="14"/>
        <v>1</v>
      </c>
      <c r="Y278" s="9">
        <f>MAX(X278,Parameters!$B$8)</f>
        <v>1</v>
      </c>
      <c r="AA278" s="16" t="str">
        <f>IF(W278&lt;&gt;0,IF(Y278=1,IF(I278&lt;=Parameters!$C$2,W278,""),""),"")</f>
        <v/>
      </c>
      <c r="AB278" s="16">
        <f>IF(W278&lt;&gt;0,IF(Y278=1,IF(AND(I278&gt;Parameters!$B$3,I278&lt;=Parameters!$C$3),W278,""),""),"")</f>
        <v>840.89391144282285</v>
      </c>
      <c r="AC278" s="16" t="str">
        <f>IF(W278&lt;&gt;0,IF(Y278=1,IF(AND(I278&gt;Parameters!$B$4,I278&lt;=Parameters!$C$4),W278,""),""),"")</f>
        <v/>
      </c>
      <c r="AD278" s="16" t="str">
        <f>IF(W278&lt;&gt;0,IF(Y278=1,IF(AND(I278&gt;Parameters!$B$5,I278&lt;=Parameters!$C$5),W278,""),""),"")</f>
        <v/>
      </c>
      <c r="AE278" s="16" t="str">
        <f>IF(W278&lt;&gt;0,IF(Y278=1,IF(I278&gt;Parameters!$B$6,W278,""),""),"")</f>
        <v/>
      </c>
    </row>
    <row r="279" spans="1:31" x14ac:dyDescent="0.2">
      <c r="A279" t="s">
        <v>333</v>
      </c>
      <c r="B279" t="s">
        <v>334</v>
      </c>
      <c r="C279" t="s">
        <v>342</v>
      </c>
      <c r="D279">
        <v>5</v>
      </c>
      <c r="E279" t="s">
        <v>343</v>
      </c>
      <c r="F279" t="s">
        <v>61</v>
      </c>
      <c r="G279">
        <v>1</v>
      </c>
      <c r="H279" t="s">
        <v>46</v>
      </c>
      <c r="I279">
        <f t="shared" si="12"/>
        <v>1</v>
      </c>
      <c r="J279" t="s">
        <v>39</v>
      </c>
      <c r="L279" s="2">
        <v>25000</v>
      </c>
      <c r="M279" t="s">
        <v>220</v>
      </c>
      <c r="N279" t="s">
        <v>40</v>
      </c>
      <c r="P279" t="s">
        <v>42</v>
      </c>
      <c r="Q279" t="s">
        <v>42</v>
      </c>
      <c r="R279" t="s">
        <v>42</v>
      </c>
      <c r="S279" s="3">
        <v>42240</v>
      </c>
      <c r="T279" s="3"/>
      <c r="U279" s="11">
        <f>IFERROR(VLOOKUP(A279,'Anc data'!$A$2:$H$117, 8,FALSE),"")</f>
        <v>237.84213118731699</v>
      </c>
      <c r="W279" s="15">
        <f t="shared" si="13"/>
        <v>105.11173893035286</v>
      </c>
      <c r="X279" s="9">
        <f t="shared" si="14"/>
        <v>1</v>
      </c>
      <c r="Y279" s="9">
        <f>MAX(X279,Parameters!$B$8)</f>
        <v>1</v>
      </c>
      <c r="AA279" s="16">
        <f>IF(W279&lt;&gt;0,IF(Y279=1,IF(I279&lt;=Parameters!$C$2,W279,""),""),"")</f>
        <v>105.11173893035286</v>
      </c>
      <c r="AB279" s="16" t="str">
        <f>IF(W279&lt;&gt;0,IF(Y279=1,IF(AND(I279&gt;Parameters!$B$3,I279&lt;=Parameters!$C$3),W279,""),""),"")</f>
        <v/>
      </c>
      <c r="AC279" s="16" t="str">
        <f>IF(W279&lt;&gt;0,IF(Y279=1,IF(AND(I279&gt;Parameters!$B$4,I279&lt;=Parameters!$C$4),W279,""),""),"")</f>
        <v/>
      </c>
      <c r="AD279" s="16" t="str">
        <f>IF(W279&lt;&gt;0,IF(Y279=1,IF(AND(I279&gt;Parameters!$B$5,I279&lt;=Parameters!$C$5),W279,""),""),"")</f>
        <v/>
      </c>
      <c r="AE279" s="16" t="str">
        <f>IF(W279&lt;&gt;0,IF(Y279=1,IF(I279&gt;Parameters!$B$6,W279,""),""),"")</f>
        <v/>
      </c>
    </row>
    <row r="280" spans="1:31" x14ac:dyDescent="0.2">
      <c r="A280" t="s">
        <v>333</v>
      </c>
      <c r="B280" t="s">
        <v>334</v>
      </c>
      <c r="C280" t="s">
        <v>342</v>
      </c>
      <c r="D280">
        <v>6</v>
      </c>
      <c r="E280" t="s">
        <v>343</v>
      </c>
      <c r="F280" t="s">
        <v>61</v>
      </c>
      <c r="G280">
        <v>2</v>
      </c>
      <c r="H280" t="s">
        <v>46</v>
      </c>
      <c r="I280">
        <f t="shared" si="12"/>
        <v>2</v>
      </c>
      <c r="J280" t="s">
        <v>39</v>
      </c>
      <c r="L280" s="2">
        <v>50000</v>
      </c>
      <c r="M280" t="s">
        <v>220</v>
      </c>
      <c r="N280" t="s">
        <v>40</v>
      </c>
      <c r="P280" t="s">
        <v>42</v>
      </c>
      <c r="Q280" t="s">
        <v>42</v>
      </c>
      <c r="R280" t="s">
        <v>42</v>
      </c>
      <c r="S280" s="3">
        <v>42240</v>
      </c>
      <c r="T280" s="3"/>
      <c r="U280" s="11">
        <f>IFERROR(VLOOKUP(A280,'Anc data'!$A$2:$H$117, 8,FALSE),"")</f>
        <v>237.84213118731699</v>
      </c>
      <c r="W280" s="15">
        <f t="shared" si="13"/>
        <v>210.22347786070571</v>
      </c>
      <c r="X280" s="9">
        <f t="shared" si="14"/>
        <v>1</v>
      </c>
      <c r="Y280" s="9">
        <f>MAX(X280,Parameters!$B$8)</f>
        <v>1</v>
      </c>
      <c r="AA280" s="16" t="str">
        <f>IF(W280&lt;&gt;0,IF(Y280=1,IF(I280&lt;=Parameters!$C$2,W280,""),""),"")</f>
        <v/>
      </c>
      <c r="AB280" s="16">
        <f>IF(W280&lt;&gt;0,IF(Y280=1,IF(AND(I280&gt;Parameters!$B$3,I280&lt;=Parameters!$C$3),W280,""),""),"")</f>
        <v>210.22347786070571</v>
      </c>
      <c r="AC280" s="16" t="str">
        <f>IF(W280&lt;&gt;0,IF(Y280=1,IF(AND(I280&gt;Parameters!$B$4,I280&lt;=Parameters!$C$4),W280,""),""),"")</f>
        <v/>
      </c>
      <c r="AD280" s="16" t="str">
        <f>IF(W280&lt;&gt;0,IF(Y280=1,IF(AND(I280&gt;Parameters!$B$5,I280&lt;=Parameters!$C$5),W280,""),""),"")</f>
        <v/>
      </c>
      <c r="AE280" s="16" t="str">
        <f>IF(W280&lt;&gt;0,IF(Y280=1,IF(I280&gt;Parameters!$B$6,W280,""),""),"")</f>
        <v/>
      </c>
    </row>
    <row r="281" spans="1:31" x14ac:dyDescent="0.2">
      <c r="A281" t="s">
        <v>333</v>
      </c>
      <c r="B281" t="s">
        <v>334</v>
      </c>
      <c r="C281" t="s">
        <v>342</v>
      </c>
      <c r="D281">
        <v>7</v>
      </c>
      <c r="E281" t="s">
        <v>343</v>
      </c>
      <c r="F281" t="s">
        <v>61</v>
      </c>
      <c r="G281">
        <v>4</v>
      </c>
      <c r="H281" t="s">
        <v>46</v>
      </c>
      <c r="I281">
        <f t="shared" si="12"/>
        <v>4</v>
      </c>
      <c r="J281" t="s">
        <v>39</v>
      </c>
      <c r="L281" s="2">
        <v>100000</v>
      </c>
      <c r="M281" t="s">
        <v>220</v>
      </c>
      <c r="N281" t="s">
        <v>40</v>
      </c>
      <c r="P281" t="s">
        <v>42</v>
      </c>
      <c r="Q281" t="s">
        <v>42</v>
      </c>
      <c r="R281" t="s">
        <v>42</v>
      </c>
      <c r="S281" s="3">
        <v>42240</v>
      </c>
      <c r="T281" s="3"/>
      <c r="U281" s="11">
        <f>IFERROR(VLOOKUP(A281,'Anc data'!$A$2:$H$117, 8,FALSE),"")</f>
        <v>237.84213118731699</v>
      </c>
      <c r="W281" s="15">
        <f t="shared" si="13"/>
        <v>420.44695572141143</v>
      </c>
      <c r="X281" s="9">
        <f t="shared" si="14"/>
        <v>1</v>
      </c>
      <c r="Y281" s="9">
        <f>MAX(X281,Parameters!$B$8)</f>
        <v>1</v>
      </c>
      <c r="AA281" s="16" t="str">
        <f>IF(W281&lt;&gt;0,IF(Y281=1,IF(I281&lt;=Parameters!$C$2,W281,""),""),"")</f>
        <v/>
      </c>
      <c r="AB281" s="16">
        <f>IF(W281&lt;&gt;0,IF(Y281=1,IF(AND(I281&gt;Parameters!$B$3,I281&lt;=Parameters!$C$3),W281,""),""),"")</f>
        <v>420.44695572141143</v>
      </c>
      <c r="AC281" s="16" t="str">
        <f>IF(W281&lt;&gt;0,IF(Y281=1,IF(AND(I281&gt;Parameters!$B$4,I281&lt;=Parameters!$C$4),W281,""),""),"")</f>
        <v/>
      </c>
      <c r="AD281" s="16" t="str">
        <f>IF(W281&lt;&gt;0,IF(Y281=1,IF(AND(I281&gt;Parameters!$B$5,I281&lt;=Parameters!$C$5),W281,""),""),"")</f>
        <v/>
      </c>
      <c r="AE281" s="16" t="str">
        <f>IF(W281&lt;&gt;0,IF(Y281=1,IF(I281&gt;Parameters!$B$6,W281,""),""),"")</f>
        <v/>
      </c>
    </row>
    <row r="282" spans="1:31" x14ac:dyDescent="0.2">
      <c r="A282" t="s">
        <v>344</v>
      </c>
      <c r="B282" t="s">
        <v>345</v>
      </c>
      <c r="C282" t="s">
        <v>346</v>
      </c>
      <c r="D282">
        <v>1</v>
      </c>
      <c r="E282" t="s">
        <v>347</v>
      </c>
      <c r="F282" t="s">
        <v>94</v>
      </c>
      <c r="G282">
        <v>15</v>
      </c>
      <c r="H282" t="s">
        <v>46</v>
      </c>
      <c r="I282">
        <f t="shared" si="12"/>
        <v>15</v>
      </c>
      <c r="J282">
        <v>20</v>
      </c>
      <c r="K282" t="s">
        <v>62</v>
      </c>
      <c r="L282">
        <v>42.95</v>
      </c>
      <c r="M282" t="s">
        <v>348</v>
      </c>
      <c r="N282">
        <v>15</v>
      </c>
      <c r="O282" t="s">
        <v>46</v>
      </c>
      <c r="P282" t="s">
        <v>42</v>
      </c>
      <c r="Q282" t="s">
        <v>42</v>
      </c>
      <c r="R282" t="s">
        <v>64</v>
      </c>
      <c r="S282" s="3">
        <v>42248</v>
      </c>
      <c r="T282" s="3"/>
      <c r="U282" s="11">
        <f>IFERROR(VLOOKUP(A282,'Anc data'!$A$2:$H$117, 8,FALSE),"")</f>
        <v>1.2612140000000001</v>
      </c>
      <c r="W282" s="15">
        <f t="shared" si="13"/>
        <v>34.054490356117199</v>
      </c>
      <c r="X282" s="9">
        <f t="shared" si="14"/>
        <v>0</v>
      </c>
      <c r="Y282" s="9">
        <f>MAX(X282,Parameters!$B$8)</f>
        <v>1</v>
      </c>
      <c r="AA282" s="16" t="str">
        <f>IF(W282&lt;&gt;0,IF(Y282=1,IF(I282&lt;=Parameters!$C$2,W282,""),""),"")</f>
        <v/>
      </c>
      <c r="AB282" s="16" t="str">
        <f>IF(W282&lt;&gt;0,IF(Y282=1,IF(AND(I282&gt;Parameters!$B$3,I282&lt;=Parameters!$C$3),W282,""),""),"")</f>
        <v/>
      </c>
      <c r="AC282" s="16" t="str">
        <f>IF(W282&lt;&gt;0,IF(Y282=1,IF(AND(I282&gt;Parameters!$B$4,I282&lt;=Parameters!$C$4),W282,""),""),"")</f>
        <v/>
      </c>
      <c r="AD282" s="16">
        <f>IF(W282&lt;&gt;0,IF(Y282=1,IF(AND(I282&gt;Parameters!$B$5,I282&lt;=Parameters!$C$5),W282,""),""),"")</f>
        <v>34.054490356117199</v>
      </c>
      <c r="AE282" s="16" t="str">
        <f>IF(W282&lt;&gt;0,IF(Y282=1,IF(I282&gt;Parameters!$B$6,W282,""),""),"")</f>
        <v/>
      </c>
    </row>
    <row r="283" spans="1:31" x14ac:dyDescent="0.2">
      <c r="A283" t="s">
        <v>344</v>
      </c>
      <c r="B283" t="s">
        <v>345</v>
      </c>
      <c r="C283" t="s">
        <v>346</v>
      </c>
      <c r="D283">
        <v>2</v>
      </c>
      <c r="E283" t="s">
        <v>349</v>
      </c>
      <c r="F283" t="s">
        <v>94</v>
      </c>
      <c r="G283">
        <v>25</v>
      </c>
      <c r="H283" t="s">
        <v>46</v>
      </c>
      <c r="I283">
        <f t="shared" si="12"/>
        <v>25</v>
      </c>
      <c r="J283">
        <v>100</v>
      </c>
      <c r="K283" t="s">
        <v>62</v>
      </c>
      <c r="L283">
        <v>52.95</v>
      </c>
      <c r="M283" t="s">
        <v>348</v>
      </c>
      <c r="N283">
        <v>25</v>
      </c>
      <c r="O283" t="s">
        <v>46</v>
      </c>
      <c r="P283" t="s">
        <v>42</v>
      </c>
      <c r="Q283" t="s">
        <v>42</v>
      </c>
      <c r="R283" t="s">
        <v>64</v>
      </c>
      <c r="S283" s="3">
        <v>42248</v>
      </c>
      <c r="T283" s="3"/>
      <c r="U283" s="11">
        <f>IFERROR(VLOOKUP(A283,'Anc data'!$A$2:$H$117, 8,FALSE),"")</f>
        <v>1.2612140000000001</v>
      </c>
      <c r="W283" s="15">
        <f t="shared" si="13"/>
        <v>41.983358890719579</v>
      </c>
      <c r="X283" s="9">
        <f t="shared" si="14"/>
        <v>0</v>
      </c>
      <c r="Y283" s="9">
        <f>MAX(X283,Parameters!$B$8)</f>
        <v>1</v>
      </c>
      <c r="AA283" s="16" t="str">
        <f>IF(W283&lt;&gt;0,IF(Y283=1,IF(I283&lt;=Parameters!$C$2,W283,""),""),"")</f>
        <v/>
      </c>
      <c r="AB283" s="16" t="str">
        <f>IF(W283&lt;&gt;0,IF(Y283=1,IF(AND(I283&gt;Parameters!$B$3,I283&lt;=Parameters!$C$3),W283,""),""),"")</f>
        <v/>
      </c>
      <c r="AC283" s="16" t="str">
        <f>IF(W283&lt;&gt;0,IF(Y283=1,IF(AND(I283&gt;Parameters!$B$4,I283&lt;=Parameters!$C$4),W283,""),""),"")</f>
        <v/>
      </c>
      <c r="AD283" s="16">
        <f>IF(W283&lt;&gt;0,IF(Y283=1,IF(AND(I283&gt;Parameters!$B$5,I283&lt;=Parameters!$C$5),W283,""),""),"")</f>
        <v>41.983358890719579</v>
      </c>
      <c r="AE283" s="16" t="str">
        <f>IF(W283&lt;&gt;0,IF(Y283=1,IF(I283&gt;Parameters!$B$6,W283,""),""),"")</f>
        <v/>
      </c>
    </row>
    <row r="284" spans="1:31" x14ac:dyDescent="0.2">
      <c r="A284" t="s">
        <v>344</v>
      </c>
      <c r="B284" t="s">
        <v>345</v>
      </c>
      <c r="C284" t="s">
        <v>346</v>
      </c>
      <c r="D284">
        <v>3</v>
      </c>
      <c r="E284" t="s">
        <v>350</v>
      </c>
      <c r="F284" t="s">
        <v>94</v>
      </c>
      <c r="G284">
        <v>50</v>
      </c>
      <c r="H284" t="s">
        <v>46</v>
      </c>
      <c r="I284">
        <f t="shared" si="12"/>
        <v>50</v>
      </c>
      <c r="J284">
        <v>250</v>
      </c>
      <c r="K284" t="s">
        <v>62</v>
      </c>
      <c r="L284">
        <v>72.95</v>
      </c>
      <c r="M284" t="s">
        <v>348</v>
      </c>
      <c r="N284">
        <v>30</v>
      </c>
      <c r="O284" t="s">
        <v>46</v>
      </c>
      <c r="P284" t="s">
        <v>42</v>
      </c>
      <c r="Q284" t="s">
        <v>42</v>
      </c>
      <c r="R284" t="s">
        <v>64</v>
      </c>
      <c r="S284" s="3">
        <v>42248</v>
      </c>
      <c r="T284" s="3"/>
      <c r="U284" s="11">
        <f>IFERROR(VLOOKUP(A284,'Anc data'!$A$2:$H$117, 8,FALSE),"")</f>
        <v>1.2612140000000001</v>
      </c>
      <c r="W284" s="15">
        <f t="shared" si="13"/>
        <v>57.841095959924324</v>
      </c>
      <c r="X284" s="9">
        <f t="shared" si="14"/>
        <v>0</v>
      </c>
      <c r="Y284" s="9">
        <f>MAX(X284,Parameters!$B$8)</f>
        <v>1</v>
      </c>
      <c r="AA284" s="16" t="str">
        <f>IF(W284&lt;&gt;0,IF(Y284=1,IF(I284&lt;=Parameters!$C$2,W284,""),""),"")</f>
        <v/>
      </c>
      <c r="AB284" s="16" t="str">
        <f>IF(W284&lt;&gt;0,IF(Y284=1,IF(AND(I284&gt;Parameters!$B$3,I284&lt;=Parameters!$C$3),W284,""),""),"")</f>
        <v/>
      </c>
      <c r="AC284" s="16" t="str">
        <f>IF(W284&lt;&gt;0,IF(Y284=1,IF(AND(I284&gt;Parameters!$B$4,I284&lt;=Parameters!$C$4),W284,""),""),"")</f>
        <v/>
      </c>
      <c r="AD284" s="16" t="str">
        <f>IF(W284&lt;&gt;0,IF(Y284=1,IF(AND(I284&gt;Parameters!$B$5,I284&lt;=Parameters!$C$5),W284,""),""),"")</f>
        <v/>
      </c>
      <c r="AE284" s="16">
        <f>IF(W284&lt;&gt;0,IF(Y284=1,IF(I284&gt;Parameters!$B$6,W284,""),""),"")</f>
        <v>57.841095959924324</v>
      </c>
    </row>
    <row r="285" spans="1:31" x14ac:dyDescent="0.2">
      <c r="A285" t="s">
        <v>344</v>
      </c>
      <c r="B285" t="s">
        <v>345</v>
      </c>
      <c r="C285" t="s">
        <v>346</v>
      </c>
      <c r="D285">
        <v>4</v>
      </c>
      <c r="E285" t="s">
        <v>351</v>
      </c>
      <c r="F285" t="s">
        <v>94</v>
      </c>
      <c r="G285">
        <v>250</v>
      </c>
      <c r="H285" t="s">
        <v>46</v>
      </c>
      <c r="I285">
        <f t="shared" si="12"/>
        <v>250</v>
      </c>
      <c r="J285">
        <v>550</v>
      </c>
      <c r="K285" t="s">
        <v>62</v>
      </c>
      <c r="L285">
        <v>132.94999999999999</v>
      </c>
      <c r="M285" t="s">
        <v>348</v>
      </c>
      <c r="N285">
        <v>30</v>
      </c>
      <c r="O285" t="s">
        <v>46</v>
      </c>
      <c r="P285" t="s">
        <v>42</v>
      </c>
      <c r="Q285" t="s">
        <v>42</v>
      </c>
      <c r="R285" t="s">
        <v>64</v>
      </c>
      <c r="S285" s="3">
        <v>42248</v>
      </c>
      <c r="T285" s="3"/>
      <c r="U285" s="11">
        <f>IFERROR(VLOOKUP(A285,'Anc data'!$A$2:$H$117, 8,FALSE),"")</f>
        <v>1.2612140000000001</v>
      </c>
      <c r="W285" s="15">
        <f t="shared" si="13"/>
        <v>105.41430716753857</v>
      </c>
      <c r="X285" s="9">
        <f t="shared" si="14"/>
        <v>0</v>
      </c>
      <c r="Y285" s="9">
        <f>MAX(X285,Parameters!$B$8)</f>
        <v>1</v>
      </c>
      <c r="AA285" s="16" t="str">
        <f>IF(W285&lt;&gt;0,IF(Y285=1,IF(I285&lt;=Parameters!$C$2,W285,""),""),"")</f>
        <v/>
      </c>
      <c r="AB285" s="16" t="str">
        <f>IF(W285&lt;&gt;0,IF(Y285=1,IF(AND(I285&gt;Parameters!$B$3,I285&lt;=Parameters!$C$3),W285,""),""),"")</f>
        <v/>
      </c>
      <c r="AC285" s="16" t="str">
        <f>IF(W285&lt;&gt;0,IF(Y285=1,IF(AND(I285&gt;Parameters!$B$4,I285&lt;=Parameters!$C$4),W285,""),""),"")</f>
        <v/>
      </c>
      <c r="AD285" s="16" t="str">
        <f>IF(W285&lt;&gt;0,IF(Y285=1,IF(AND(I285&gt;Parameters!$B$5,I285&lt;=Parameters!$C$5),W285,""),""),"")</f>
        <v/>
      </c>
      <c r="AE285" s="16">
        <f>IF(W285&lt;&gt;0,IF(Y285=1,IF(I285&gt;Parameters!$B$6,W285,""),""),"")</f>
        <v>105.41430716753857</v>
      </c>
    </row>
    <row r="286" spans="1:31" x14ac:dyDescent="0.2">
      <c r="A286" t="s">
        <v>344</v>
      </c>
      <c r="B286" t="s">
        <v>345</v>
      </c>
      <c r="C286" t="s">
        <v>352</v>
      </c>
      <c r="D286">
        <v>1</v>
      </c>
      <c r="E286">
        <v>15</v>
      </c>
      <c r="F286" t="s">
        <v>94</v>
      </c>
      <c r="G286">
        <v>15</v>
      </c>
      <c r="H286" t="s">
        <v>46</v>
      </c>
      <c r="I286">
        <f t="shared" si="12"/>
        <v>15</v>
      </c>
      <c r="J286">
        <v>50</v>
      </c>
      <c r="K286" t="s">
        <v>62</v>
      </c>
      <c r="L286">
        <v>55.95</v>
      </c>
      <c r="M286" t="s">
        <v>348</v>
      </c>
      <c r="N286">
        <v>10</v>
      </c>
      <c r="O286" t="s">
        <v>46</v>
      </c>
      <c r="P286" t="s">
        <v>42</v>
      </c>
      <c r="Q286" t="s">
        <v>42</v>
      </c>
      <c r="R286" t="s">
        <v>42</v>
      </c>
      <c r="S286" s="3">
        <v>42240</v>
      </c>
      <c r="T286" s="3"/>
      <c r="U286" s="11">
        <f>IFERROR(VLOOKUP(A286,'Anc data'!$A$2:$H$117, 8,FALSE),"")</f>
        <v>1.2612140000000001</v>
      </c>
      <c r="W286" s="15">
        <f t="shared" si="13"/>
        <v>44.362019451100288</v>
      </c>
      <c r="X286" s="9">
        <f t="shared" si="14"/>
        <v>0</v>
      </c>
      <c r="Y286" s="9">
        <f>MAX(X286,Parameters!$B$8)</f>
        <v>1</v>
      </c>
      <c r="AA286" s="16" t="str">
        <f>IF(W286&lt;&gt;0,IF(Y286=1,IF(I286&lt;=Parameters!$C$2,W286,""),""),"")</f>
        <v/>
      </c>
      <c r="AB286" s="16" t="str">
        <f>IF(W286&lt;&gt;0,IF(Y286=1,IF(AND(I286&gt;Parameters!$B$3,I286&lt;=Parameters!$C$3),W286,""),""),"")</f>
        <v/>
      </c>
      <c r="AC286" s="16" t="str">
        <f>IF(W286&lt;&gt;0,IF(Y286=1,IF(AND(I286&gt;Parameters!$B$4,I286&lt;=Parameters!$C$4),W286,""),""),"")</f>
        <v/>
      </c>
      <c r="AD286" s="16">
        <f>IF(W286&lt;&gt;0,IF(Y286=1,IF(AND(I286&gt;Parameters!$B$5,I286&lt;=Parameters!$C$5),W286,""),""),"")</f>
        <v>44.362019451100288</v>
      </c>
      <c r="AE286" s="16" t="str">
        <f>IF(W286&lt;&gt;0,IF(Y286=1,IF(I286&gt;Parameters!$B$6,W286,""),""),"")</f>
        <v/>
      </c>
    </row>
    <row r="287" spans="1:31" x14ac:dyDescent="0.2">
      <c r="A287" t="s">
        <v>344</v>
      </c>
      <c r="B287" t="s">
        <v>345</v>
      </c>
      <c r="C287" t="s">
        <v>352</v>
      </c>
      <c r="D287">
        <v>2</v>
      </c>
      <c r="E287">
        <v>25</v>
      </c>
      <c r="F287" t="s">
        <v>94</v>
      </c>
      <c r="G287">
        <v>25</v>
      </c>
      <c r="H287" t="s">
        <v>46</v>
      </c>
      <c r="I287">
        <f t="shared" si="12"/>
        <v>25</v>
      </c>
      <c r="J287">
        <v>125</v>
      </c>
      <c r="K287" t="s">
        <v>62</v>
      </c>
      <c r="L287">
        <v>65.95</v>
      </c>
      <c r="M287" t="s">
        <v>348</v>
      </c>
      <c r="N287">
        <v>10</v>
      </c>
      <c r="O287" t="s">
        <v>46</v>
      </c>
      <c r="P287" t="s">
        <v>42</v>
      </c>
      <c r="Q287" t="s">
        <v>42</v>
      </c>
      <c r="R287" t="s">
        <v>42</v>
      </c>
      <c r="S287" s="3">
        <v>42240</v>
      </c>
      <c r="T287" s="3"/>
      <c r="U287" s="11">
        <f>IFERROR(VLOOKUP(A287,'Anc data'!$A$2:$H$117, 8,FALSE),"")</f>
        <v>1.2612140000000001</v>
      </c>
      <c r="W287" s="15">
        <f t="shared" si="13"/>
        <v>52.290887985702668</v>
      </c>
      <c r="X287" s="9">
        <f t="shared" si="14"/>
        <v>0</v>
      </c>
      <c r="Y287" s="9">
        <f>MAX(X287,Parameters!$B$8)</f>
        <v>1</v>
      </c>
      <c r="AA287" s="16" t="str">
        <f>IF(W287&lt;&gt;0,IF(Y287=1,IF(I287&lt;=Parameters!$C$2,W287,""),""),"")</f>
        <v/>
      </c>
      <c r="AB287" s="16" t="str">
        <f>IF(W287&lt;&gt;0,IF(Y287=1,IF(AND(I287&gt;Parameters!$B$3,I287&lt;=Parameters!$C$3),W287,""),""),"")</f>
        <v/>
      </c>
      <c r="AC287" s="16" t="str">
        <f>IF(W287&lt;&gt;0,IF(Y287=1,IF(AND(I287&gt;Parameters!$B$4,I287&lt;=Parameters!$C$4),W287,""),""),"")</f>
        <v/>
      </c>
      <c r="AD287" s="16">
        <f>IF(W287&lt;&gt;0,IF(Y287=1,IF(AND(I287&gt;Parameters!$B$5,I287&lt;=Parameters!$C$5),W287,""),""),"")</f>
        <v>52.290887985702668</v>
      </c>
      <c r="AE287" s="16" t="str">
        <f>IF(W287&lt;&gt;0,IF(Y287=1,IF(I287&gt;Parameters!$B$6,W287,""),""),"")</f>
        <v/>
      </c>
    </row>
    <row r="288" spans="1:31" x14ac:dyDescent="0.2">
      <c r="A288" t="s">
        <v>344</v>
      </c>
      <c r="B288" t="s">
        <v>345</v>
      </c>
      <c r="C288" t="s">
        <v>352</v>
      </c>
      <c r="D288">
        <v>3</v>
      </c>
      <c r="E288">
        <v>50</v>
      </c>
      <c r="F288" t="s">
        <v>94</v>
      </c>
      <c r="G288">
        <v>50</v>
      </c>
      <c r="H288" t="s">
        <v>46</v>
      </c>
      <c r="I288">
        <f t="shared" si="12"/>
        <v>50</v>
      </c>
      <c r="J288">
        <v>250</v>
      </c>
      <c r="K288" t="s">
        <v>62</v>
      </c>
      <c r="L288">
        <v>75.95</v>
      </c>
      <c r="M288" t="s">
        <v>348</v>
      </c>
      <c r="N288">
        <v>10</v>
      </c>
      <c r="O288" t="s">
        <v>46</v>
      </c>
      <c r="P288" t="s">
        <v>42</v>
      </c>
      <c r="Q288" t="s">
        <v>42</v>
      </c>
      <c r="R288" t="s">
        <v>42</v>
      </c>
      <c r="S288" s="3">
        <v>42240</v>
      </c>
      <c r="T288" s="3"/>
      <c r="U288" s="11">
        <f>IFERROR(VLOOKUP(A288,'Anc data'!$A$2:$H$117, 8,FALSE),"")</f>
        <v>1.2612140000000001</v>
      </c>
      <c r="W288" s="15">
        <f t="shared" si="13"/>
        <v>60.21975652030504</v>
      </c>
      <c r="X288" s="9">
        <f t="shared" si="14"/>
        <v>0</v>
      </c>
      <c r="Y288" s="9">
        <f>MAX(X288,Parameters!$B$8)</f>
        <v>1</v>
      </c>
      <c r="AA288" s="16" t="str">
        <f>IF(W288&lt;&gt;0,IF(Y288=1,IF(I288&lt;=Parameters!$C$2,W288,""),""),"")</f>
        <v/>
      </c>
      <c r="AB288" s="16" t="str">
        <f>IF(W288&lt;&gt;0,IF(Y288=1,IF(AND(I288&gt;Parameters!$B$3,I288&lt;=Parameters!$C$3),W288,""),""),"")</f>
        <v/>
      </c>
      <c r="AC288" s="16" t="str">
        <f>IF(W288&lt;&gt;0,IF(Y288=1,IF(AND(I288&gt;Parameters!$B$4,I288&lt;=Parameters!$C$4),W288,""),""),"")</f>
        <v/>
      </c>
      <c r="AD288" s="16" t="str">
        <f>IF(W288&lt;&gt;0,IF(Y288=1,IF(AND(I288&gt;Parameters!$B$5,I288&lt;=Parameters!$C$5),W288,""),""),"")</f>
        <v/>
      </c>
      <c r="AE288" s="16">
        <f>IF(W288&lt;&gt;0,IF(Y288=1,IF(I288&gt;Parameters!$B$6,W288,""),""),"")</f>
        <v>60.21975652030504</v>
      </c>
    </row>
    <row r="289" spans="1:31" x14ac:dyDescent="0.2">
      <c r="A289" t="s">
        <v>344</v>
      </c>
      <c r="B289" t="s">
        <v>345</v>
      </c>
      <c r="C289" t="s">
        <v>352</v>
      </c>
      <c r="D289">
        <v>4</v>
      </c>
      <c r="E289">
        <v>150</v>
      </c>
      <c r="F289" t="s">
        <v>94</v>
      </c>
      <c r="G289">
        <v>150</v>
      </c>
      <c r="H289" t="s">
        <v>46</v>
      </c>
      <c r="I289">
        <f t="shared" si="12"/>
        <v>150</v>
      </c>
      <c r="J289">
        <v>500</v>
      </c>
      <c r="K289" t="s">
        <v>62</v>
      </c>
      <c r="L289">
        <v>85.95</v>
      </c>
      <c r="M289" t="s">
        <v>348</v>
      </c>
      <c r="N289">
        <v>50</v>
      </c>
      <c r="O289" t="s">
        <v>46</v>
      </c>
      <c r="P289" t="s">
        <v>42</v>
      </c>
      <c r="Q289" t="s">
        <v>42</v>
      </c>
      <c r="R289" t="s">
        <v>42</v>
      </c>
      <c r="S289" s="3">
        <v>42240</v>
      </c>
      <c r="T289" s="3"/>
      <c r="U289" s="11">
        <f>IFERROR(VLOOKUP(A289,'Anc data'!$A$2:$H$117, 8,FALSE),"")</f>
        <v>1.2612140000000001</v>
      </c>
      <c r="W289" s="15">
        <f t="shared" si="13"/>
        <v>68.148625054907413</v>
      </c>
      <c r="X289" s="9">
        <f t="shared" si="14"/>
        <v>0</v>
      </c>
      <c r="Y289" s="9">
        <f>MAX(X289,Parameters!$B$8)</f>
        <v>1</v>
      </c>
      <c r="AA289" s="16" t="str">
        <f>IF(W289&lt;&gt;0,IF(Y289=1,IF(I289&lt;=Parameters!$C$2,W289,""),""),"")</f>
        <v/>
      </c>
      <c r="AB289" s="16" t="str">
        <f>IF(W289&lt;&gt;0,IF(Y289=1,IF(AND(I289&gt;Parameters!$B$3,I289&lt;=Parameters!$C$3),W289,""),""),"")</f>
        <v/>
      </c>
      <c r="AC289" s="16" t="str">
        <f>IF(W289&lt;&gt;0,IF(Y289=1,IF(AND(I289&gt;Parameters!$B$4,I289&lt;=Parameters!$C$4),W289,""),""),"")</f>
        <v/>
      </c>
      <c r="AD289" s="16" t="str">
        <f>IF(W289&lt;&gt;0,IF(Y289=1,IF(AND(I289&gt;Parameters!$B$5,I289&lt;=Parameters!$C$5),W289,""),""),"")</f>
        <v/>
      </c>
      <c r="AE289" s="16">
        <f>IF(W289&lt;&gt;0,IF(Y289=1,IF(I289&gt;Parameters!$B$6,W289,""),""),"")</f>
        <v>68.148625054907413</v>
      </c>
    </row>
    <row r="290" spans="1:31" x14ac:dyDescent="0.2">
      <c r="A290" t="s">
        <v>344</v>
      </c>
      <c r="B290" t="s">
        <v>345</v>
      </c>
      <c r="C290" t="s">
        <v>352</v>
      </c>
      <c r="D290">
        <v>5</v>
      </c>
      <c r="E290">
        <v>300</v>
      </c>
      <c r="F290" t="s">
        <v>94</v>
      </c>
      <c r="G290">
        <v>300</v>
      </c>
      <c r="H290" t="s">
        <v>46</v>
      </c>
      <c r="I290">
        <f t="shared" si="12"/>
        <v>300</v>
      </c>
      <c r="J290">
        <v>750</v>
      </c>
      <c r="K290" t="s">
        <v>62</v>
      </c>
      <c r="L290">
        <v>95.95</v>
      </c>
      <c r="M290" t="s">
        <v>348</v>
      </c>
      <c r="N290">
        <v>100</v>
      </c>
      <c r="O290" t="s">
        <v>46</v>
      </c>
      <c r="P290" t="s">
        <v>42</v>
      </c>
      <c r="Q290" t="s">
        <v>42</v>
      </c>
      <c r="R290" t="s">
        <v>42</v>
      </c>
      <c r="S290" s="3">
        <v>42240</v>
      </c>
      <c r="T290" s="3"/>
      <c r="U290" s="11">
        <f>IFERROR(VLOOKUP(A290,'Anc data'!$A$2:$H$117, 8,FALSE),"")</f>
        <v>1.2612140000000001</v>
      </c>
      <c r="W290" s="15">
        <f t="shared" si="13"/>
        <v>76.077493589509785</v>
      </c>
      <c r="X290" s="9">
        <f t="shared" si="14"/>
        <v>0</v>
      </c>
      <c r="Y290" s="9">
        <f>MAX(X290,Parameters!$B$8)</f>
        <v>1</v>
      </c>
      <c r="AA290" s="16" t="str">
        <f>IF(W290&lt;&gt;0,IF(Y290=1,IF(I290&lt;=Parameters!$C$2,W290,""),""),"")</f>
        <v/>
      </c>
      <c r="AB290" s="16" t="str">
        <f>IF(W290&lt;&gt;0,IF(Y290=1,IF(AND(I290&gt;Parameters!$B$3,I290&lt;=Parameters!$C$3),W290,""),""),"")</f>
        <v/>
      </c>
      <c r="AC290" s="16" t="str">
        <f>IF(W290&lt;&gt;0,IF(Y290=1,IF(AND(I290&gt;Parameters!$B$4,I290&lt;=Parameters!$C$4),W290,""),""),"")</f>
        <v/>
      </c>
      <c r="AD290" s="16" t="str">
        <f>IF(W290&lt;&gt;0,IF(Y290=1,IF(AND(I290&gt;Parameters!$B$5,I290&lt;=Parameters!$C$5),W290,""),""),"")</f>
        <v/>
      </c>
      <c r="AE290" s="16">
        <f>IF(W290&lt;&gt;0,IF(Y290=1,IF(I290&gt;Parameters!$B$6,W290,""),""),"")</f>
        <v>76.077493589509785</v>
      </c>
    </row>
    <row r="291" spans="1:31" x14ac:dyDescent="0.2">
      <c r="A291" t="s">
        <v>344</v>
      </c>
      <c r="B291" t="s">
        <v>345</v>
      </c>
      <c r="C291" t="s">
        <v>352</v>
      </c>
      <c r="D291">
        <v>6</v>
      </c>
      <c r="E291">
        <v>940</v>
      </c>
      <c r="F291" t="s">
        <v>94</v>
      </c>
      <c r="G291">
        <v>940</v>
      </c>
      <c r="H291" t="s">
        <v>46</v>
      </c>
      <c r="I291">
        <f t="shared" si="12"/>
        <v>940</v>
      </c>
      <c r="J291" t="s">
        <v>39</v>
      </c>
      <c r="L291">
        <v>149.94999999999999</v>
      </c>
      <c r="M291" t="s">
        <v>348</v>
      </c>
      <c r="N291">
        <v>100</v>
      </c>
      <c r="O291" t="s">
        <v>46</v>
      </c>
      <c r="P291" t="s">
        <v>42</v>
      </c>
      <c r="Q291" t="s">
        <v>42</v>
      </c>
      <c r="R291" t="s">
        <v>42</v>
      </c>
      <c r="S291" s="3">
        <v>42240</v>
      </c>
      <c r="T291" s="3"/>
      <c r="U291" s="11">
        <f>IFERROR(VLOOKUP(A291,'Anc data'!$A$2:$H$117, 8,FALSE),"")</f>
        <v>1.2612140000000001</v>
      </c>
      <c r="W291" s="15">
        <f t="shared" si="13"/>
        <v>118.8933836763626</v>
      </c>
      <c r="X291" s="9">
        <f t="shared" si="14"/>
        <v>1</v>
      </c>
      <c r="Y291" s="9">
        <f>MAX(X291,Parameters!$B$8)</f>
        <v>1</v>
      </c>
      <c r="AA291" s="16" t="str">
        <f>IF(W291&lt;&gt;0,IF(Y291=1,IF(I291&lt;=Parameters!$C$2,W291,""),""),"")</f>
        <v/>
      </c>
      <c r="AB291" s="16" t="str">
        <f>IF(W291&lt;&gt;0,IF(Y291=1,IF(AND(I291&gt;Parameters!$B$3,I291&lt;=Parameters!$C$3),W291,""),""),"")</f>
        <v/>
      </c>
      <c r="AC291" s="16" t="str">
        <f>IF(W291&lt;&gt;0,IF(Y291=1,IF(AND(I291&gt;Parameters!$B$4,I291&lt;=Parameters!$C$4),W291,""),""),"")</f>
        <v/>
      </c>
      <c r="AD291" s="16" t="str">
        <f>IF(W291&lt;&gt;0,IF(Y291=1,IF(AND(I291&gt;Parameters!$B$5,I291&lt;=Parameters!$C$5),W291,""),""),"")</f>
        <v/>
      </c>
      <c r="AE291" s="16">
        <f>IF(W291&lt;&gt;0,IF(Y291=1,IF(I291&gt;Parameters!$B$6,W291,""),""),"")</f>
        <v>118.8933836763626</v>
      </c>
    </row>
    <row r="292" spans="1:31" x14ac:dyDescent="0.2">
      <c r="A292" t="s">
        <v>344</v>
      </c>
      <c r="B292" t="s">
        <v>345</v>
      </c>
      <c r="C292" t="s">
        <v>353</v>
      </c>
      <c r="D292">
        <v>1</v>
      </c>
      <c r="E292" t="s">
        <v>354</v>
      </c>
      <c r="F292" t="s">
        <v>133</v>
      </c>
      <c r="G292">
        <v>15</v>
      </c>
      <c r="H292" t="s">
        <v>46</v>
      </c>
      <c r="I292">
        <f t="shared" si="12"/>
        <v>15</v>
      </c>
      <c r="J292">
        <v>95</v>
      </c>
      <c r="K292" t="s">
        <v>62</v>
      </c>
      <c r="L292">
        <v>29.95</v>
      </c>
      <c r="M292" t="s">
        <v>348</v>
      </c>
      <c r="N292">
        <v>2</v>
      </c>
      <c r="O292" t="s">
        <v>46</v>
      </c>
      <c r="P292" t="s">
        <v>42</v>
      </c>
      <c r="Q292" t="s">
        <v>42</v>
      </c>
      <c r="R292" t="s">
        <v>64</v>
      </c>
      <c r="S292" s="3">
        <v>42240</v>
      </c>
      <c r="T292" s="3"/>
      <c r="U292" s="11">
        <f>IFERROR(VLOOKUP(A292,'Anc data'!$A$2:$H$117, 8,FALSE),"")</f>
        <v>1.2612140000000001</v>
      </c>
      <c r="W292" s="15">
        <f t="shared" si="13"/>
        <v>23.746961261134111</v>
      </c>
      <c r="X292" s="9">
        <f t="shared" si="14"/>
        <v>0</v>
      </c>
      <c r="Y292" s="9">
        <f>MAX(X292,Parameters!$B$8)</f>
        <v>1</v>
      </c>
      <c r="AA292" s="16" t="str">
        <f>IF(W292&lt;&gt;0,IF(Y292=1,IF(I292&lt;=Parameters!$C$2,W292,""),""),"")</f>
        <v/>
      </c>
      <c r="AB292" s="16" t="str">
        <f>IF(W292&lt;&gt;0,IF(Y292=1,IF(AND(I292&gt;Parameters!$B$3,I292&lt;=Parameters!$C$3),W292,""),""),"")</f>
        <v/>
      </c>
      <c r="AC292" s="16" t="str">
        <f>IF(W292&lt;&gt;0,IF(Y292=1,IF(AND(I292&gt;Parameters!$B$4,I292&lt;=Parameters!$C$4),W292,""),""),"")</f>
        <v/>
      </c>
      <c r="AD292" s="16">
        <f>IF(W292&lt;&gt;0,IF(Y292=1,IF(AND(I292&gt;Parameters!$B$5,I292&lt;=Parameters!$C$5),W292,""),""),"")</f>
        <v>23.746961261134111</v>
      </c>
      <c r="AE292" s="16" t="str">
        <f>IF(W292&lt;&gt;0,IF(Y292=1,IF(I292&gt;Parameters!$B$6,W292,""),""),"")</f>
        <v/>
      </c>
    </row>
    <row r="293" spans="1:31" x14ac:dyDescent="0.2">
      <c r="A293" t="s">
        <v>344</v>
      </c>
      <c r="B293" t="s">
        <v>345</v>
      </c>
      <c r="C293" t="s">
        <v>353</v>
      </c>
      <c r="D293">
        <v>2</v>
      </c>
      <c r="E293" t="s">
        <v>355</v>
      </c>
      <c r="F293" t="s">
        <v>133</v>
      </c>
      <c r="G293">
        <v>250</v>
      </c>
      <c r="H293" t="s">
        <v>46</v>
      </c>
      <c r="I293">
        <f t="shared" si="12"/>
        <v>250</v>
      </c>
      <c r="J293" t="s">
        <v>39</v>
      </c>
      <c r="L293">
        <v>114.95</v>
      </c>
      <c r="M293" t="s">
        <v>348</v>
      </c>
      <c r="N293">
        <v>20</v>
      </c>
      <c r="O293" t="s">
        <v>46</v>
      </c>
      <c r="P293" t="s">
        <v>42</v>
      </c>
      <c r="Q293" t="s">
        <v>42</v>
      </c>
      <c r="R293" t="s">
        <v>64</v>
      </c>
      <c r="S293" s="3">
        <v>42240</v>
      </c>
      <c r="T293" s="3"/>
      <c r="U293" s="11">
        <f>IFERROR(VLOOKUP(A293,'Anc data'!$A$2:$H$117, 8,FALSE),"")</f>
        <v>1.2612140000000001</v>
      </c>
      <c r="W293" s="15">
        <f t="shared" si="13"/>
        <v>91.142343805254299</v>
      </c>
      <c r="X293" s="9">
        <f t="shared" si="14"/>
        <v>1</v>
      </c>
      <c r="Y293" s="9">
        <f>MAX(X293,Parameters!$B$8)</f>
        <v>1</v>
      </c>
      <c r="AA293" s="16" t="str">
        <f>IF(W293&lt;&gt;0,IF(Y293=1,IF(I293&lt;=Parameters!$C$2,W293,""),""),"")</f>
        <v/>
      </c>
      <c r="AB293" s="16" t="str">
        <f>IF(W293&lt;&gt;0,IF(Y293=1,IF(AND(I293&gt;Parameters!$B$3,I293&lt;=Parameters!$C$3),W293,""),""),"")</f>
        <v/>
      </c>
      <c r="AC293" s="16" t="str">
        <f>IF(W293&lt;&gt;0,IF(Y293=1,IF(AND(I293&gt;Parameters!$B$4,I293&lt;=Parameters!$C$4),W293,""),""),"")</f>
        <v/>
      </c>
      <c r="AD293" s="16" t="str">
        <f>IF(W293&lt;&gt;0,IF(Y293=1,IF(AND(I293&gt;Parameters!$B$5,I293&lt;=Parameters!$C$5),W293,""),""),"")</f>
        <v/>
      </c>
      <c r="AE293" s="16">
        <f>IF(W293&lt;&gt;0,IF(Y293=1,IF(I293&gt;Parameters!$B$6,W293,""),""),"")</f>
        <v>91.142343805254299</v>
      </c>
    </row>
    <row r="294" spans="1:31" x14ac:dyDescent="0.2">
      <c r="A294" t="s">
        <v>344</v>
      </c>
      <c r="B294" t="s">
        <v>345</v>
      </c>
      <c r="C294" t="s">
        <v>353</v>
      </c>
      <c r="D294">
        <v>3</v>
      </c>
      <c r="E294" t="s">
        <v>356</v>
      </c>
      <c r="F294" t="s">
        <v>133</v>
      </c>
      <c r="G294">
        <v>120</v>
      </c>
      <c r="H294" t="s">
        <v>46</v>
      </c>
      <c r="I294">
        <f t="shared" si="12"/>
        <v>120</v>
      </c>
      <c r="J294" t="s">
        <v>39</v>
      </c>
      <c r="L294">
        <v>77.95</v>
      </c>
      <c r="M294" t="s">
        <v>348</v>
      </c>
      <c r="N294">
        <v>10</v>
      </c>
      <c r="O294" t="s">
        <v>46</v>
      </c>
      <c r="P294" t="s">
        <v>42</v>
      </c>
      <c r="Q294" t="s">
        <v>42</v>
      </c>
      <c r="R294" t="s">
        <v>64</v>
      </c>
      <c r="S294" s="3">
        <v>42240</v>
      </c>
      <c r="T294" s="3"/>
      <c r="U294" s="11">
        <f>IFERROR(VLOOKUP(A294,'Anc data'!$A$2:$H$117, 8,FALSE),"")</f>
        <v>1.2612140000000001</v>
      </c>
      <c r="W294" s="15">
        <f t="shared" si="13"/>
        <v>61.80553022722551</v>
      </c>
      <c r="X294" s="9">
        <f t="shared" si="14"/>
        <v>1</v>
      </c>
      <c r="Y294" s="9">
        <f>MAX(X294,Parameters!$B$8)</f>
        <v>1</v>
      </c>
      <c r="AA294" s="16" t="str">
        <f>IF(W294&lt;&gt;0,IF(Y294=1,IF(I294&lt;=Parameters!$C$2,W294,""),""),"")</f>
        <v/>
      </c>
      <c r="AB294" s="16" t="str">
        <f>IF(W294&lt;&gt;0,IF(Y294=1,IF(AND(I294&gt;Parameters!$B$3,I294&lt;=Parameters!$C$3),W294,""),""),"")</f>
        <v/>
      </c>
      <c r="AC294" s="16" t="str">
        <f>IF(W294&lt;&gt;0,IF(Y294=1,IF(AND(I294&gt;Parameters!$B$4,I294&lt;=Parameters!$C$4),W294,""),""),"")</f>
        <v/>
      </c>
      <c r="AD294" s="16" t="str">
        <f>IF(W294&lt;&gt;0,IF(Y294=1,IF(AND(I294&gt;Parameters!$B$5,I294&lt;=Parameters!$C$5),W294,""),""),"")</f>
        <v/>
      </c>
      <c r="AE294" s="16">
        <f>IF(W294&lt;&gt;0,IF(Y294=1,IF(I294&gt;Parameters!$B$6,W294,""),""),"")</f>
        <v>61.80553022722551</v>
      </c>
    </row>
    <row r="295" spans="1:31" x14ac:dyDescent="0.2">
      <c r="A295" t="s">
        <v>344</v>
      </c>
      <c r="B295" t="s">
        <v>345</v>
      </c>
      <c r="C295" t="s">
        <v>353</v>
      </c>
      <c r="D295">
        <v>4</v>
      </c>
      <c r="E295" t="s">
        <v>357</v>
      </c>
      <c r="F295" t="s">
        <v>133</v>
      </c>
      <c r="G295">
        <v>55</v>
      </c>
      <c r="H295" t="s">
        <v>46</v>
      </c>
      <c r="I295">
        <f t="shared" si="12"/>
        <v>55</v>
      </c>
      <c r="J295" t="s">
        <v>39</v>
      </c>
      <c r="L295">
        <v>60.95</v>
      </c>
      <c r="M295" t="s">
        <v>348</v>
      </c>
      <c r="N295">
        <v>10</v>
      </c>
      <c r="O295" t="s">
        <v>46</v>
      </c>
      <c r="P295" t="s">
        <v>42</v>
      </c>
      <c r="Q295" t="s">
        <v>42</v>
      </c>
      <c r="R295" t="s">
        <v>64</v>
      </c>
      <c r="S295" s="3">
        <v>42240</v>
      </c>
      <c r="T295" s="3"/>
      <c r="U295" s="11">
        <f>IFERROR(VLOOKUP(A295,'Anc data'!$A$2:$H$117, 8,FALSE),"")</f>
        <v>1.2612140000000001</v>
      </c>
      <c r="W295" s="15">
        <f t="shared" si="13"/>
        <v>48.326453718401474</v>
      </c>
      <c r="X295" s="9">
        <f t="shared" si="14"/>
        <v>1</v>
      </c>
      <c r="Y295" s="9">
        <f>MAX(X295,Parameters!$B$8)</f>
        <v>1</v>
      </c>
      <c r="AA295" s="16" t="str">
        <f>IF(W295&lt;&gt;0,IF(Y295=1,IF(I295&lt;=Parameters!$C$2,W295,""),""),"")</f>
        <v/>
      </c>
      <c r="AB295" s="16" t="str">
        <f>IF(W295&lt;&gt;0,IF(Y295=1,IF(AND(I295&gt;Parameters!$B$3,I295&lt;=Parameters!$C$3),W295,""),""),"")</f>
        <v/>
      </c>
      <c r="AC295" s="16" t="str">
        <f>IF(W295&lt;&gt;0,IF(Y295=1,IF(AND(I295&gt;Parameters!$B$4,I295&lt;=Parameters!$C$4),W295,""),""),"")</f>
        <v/>
      </c>
      <c r="AD295" s="16" t="str">
        <f>IF(W295&lt;&gt;0,IF(Y295=1,IF(AND(I295&gt;Parameters!$B$5,I295&lt;=Parameters!$C$5),W295,""),""),"")</f>
        <v/>
      </c>
      <c r="AE295" s="16">
        <f>IF(W295&lt;&gt;0,IF(Y295=1,IF(I295&gt;Parameters!$B$6,W295,""),""),"")</f>
        <v>48.326453718401474</v>
      </c>
    </row>
    <row r="296" spans="1:31" x14ac:dyDescent="0.2">
      <c r="A296" t="s">
        <v>344</v>
      </c>
      <c r="B296" t="s">
        <v>345</v>
      </c>
      <c r="C296" t="s">
        <v>353</v>
      </c>
      <c r="D296">
        <v>5</v>
      </c>
      <c r="E296" t="s">
        <v>358</v>
      </c>
      <c r="F296" t="s">
        <v>133</v>
      </c>
      <c r="G296">
        <v>30</v>
      </c>
      <c r="H296" t="s">
        <v>46</v>
      </c>
      <c r="I296">
        <f t="shared" si="12"/>
        <v>30</v>
      </c>
      <c r="J296">
        <v>175</v>
      </c>
      <c r="K296" t="s">
        <v>62</v>
      </c>
      <c r="L296">
        <v>40.950000000000003</v>
      </c>
      <c r="M296" t="s">
        <v>348</v>
      </c>
      <c r="N296">
        <v>10</v>
      </c>
      <c r="O296" t="s">
        <v>46</v>
      </c>
      <c r="P296" t="s">
        <v>42</v>
      </c>
      <c r="Q296" t="s">
        <v>42</v>
      </c>
      <c r="R296" t="s">
        <v>64</v>
      </c>
      <c r="S296" s="3">
        <v>42240</v>
      </c>
      <c r="T296" s="3"/>
      <c r="U296" s="11">
        <f>IFERROR(VLOOKUP(A296,'Anc data'!$A$2:$H$117, 8,FALSE),"")</f>
        <v>1.2612140000000001</v>
      </c>
      <c r="W296" s="15">
        <f t="shared" si="13"/>
        <v>32.468716649196729</v>
      </c>
      <c r="X296" s="9">
        <f t="shared" si="14"/>
        <v>0</v>
      </c>
      <c r="Y296" s="9">
        <f>MAX(X296,Parameters!$B$8)</f>
        <v>1</v>
      </c>
      <c r="AA296" s="16" t="str">
        <f>IF(W296&lt;&gt;0,IF(Y296=1,IF(I296&lt;=Parameters!$C$2,W296,""),""),"")</f>
        <v/>
      </c>
      <c r="AB296" s="16" t="str">
        <f>IF(W296&lt;&gt;0,IF(Y296=1,IF(AND(I296&gt;Parameters!$B$3,I296&lt;=Parameters!$C$3),W296,""),""),"")</f>
        <v/>
      </c>
      <c r="AC296" s="16" t="str">
        <f>IF(W296&lt;&gt;0,IF(Y296=1,IF(AND(I296&gt;Parameters!$B$4,I296&lt;=Parameters!$C$4),W296,""),""),"")</f>
        <v/>
      </c>
      <c r="AD296" s="16" t="str">
        <f>IF(W296&lt;&gt;0,IF(Y296=1,IF(AND(I296&gt;Parameters!$B$5,I296&lt;=Parameters!$C$5),W296,""),""),"")</f>
        <v/>
      </c>
      <c r="AE296" s="16">
        <f>IF(W296&lt;&gt;0,IF(Y296=1,IF(I296&gt;Parameters!$B$6,W296,""),""),"")</f>
        <v>32.468716649196729</v>
      </c>
    </row>
    <row r="297" spans="1:31" x14ac:dyDescent="0.2">
      <c r="A297" t="s">
        <v>344</v>
      </c>
      <c r="B297" t="s">
        <v>345</v>
      </c>
      <c r="C297" t="s">
        <v>359</v>
      </c>
      <c r="D297">
        <v>1</v>
      </c>
      <c r="E297" t="s">
        <v>360</v>
      </c>
      <c r="F297" t="s">
        <v>94</v>
      </c>
      <c r="G297">
        <v>20</v>
      </c>
      <c r="H297" t="s">
        <v>46</v>
      </c>
      <c r="I297">
        <f t="shared" si="12"/>
        <v>20</v>
      </c>
      <c r="J297">
        <v>80</v>
      </c>
      <c r="K297" t="s">
        <v>62</v>
      </c>
      <c r="L297">
        <v>72.95</v>
      </c>
      <c r="M297" t="s">
        <v>348</v>
      </c>
      <c r="N297">
        <v>2</v>
      </c>
      <c r="O297" t="s">
        <v>46</v>
      </c>
      <c r="P297" t="s">
        <v>42</v>
      </c>
      <c r="Q297" t="s">
        <v>42</v>
      </c>
      <c r="R297" t="s">
        <v>42</v>
      </c>
      <c r="S297" s="3">
        <v>42248</v>
      </c>
      <c r="T297" s="3"/>
      <c r="U297" s="11">
        <f>IFERROR(VLOOKUP(A297,'Anc data'!$A$2:$H$117, 8,FALSE),"")</f>
        <v>1.2612140000000001</v>
      </c>
      <c r="W297" s="15">
        <f t="shared" si="13"/>
        <v>57.841095959924324</v>
      </c>
      <c r="X297" s="9">
        <f t="shared" si="14"/>
        <v>0</v>
      </c>
      <c r="Y297" s="9">
        <f>MAX(X297,Parameters!$B$8)</f>
        <v>1</v>
      </c>
      <c r="AA297" s="16" t="str">
        <f>IF(W297&lt;&gt;0,IF(Y297=1,IF(I297&lt;=Parameters!$C$2,W297,""),""),"")</f>
        <v/>
      </c>
      <c r="AB297" s="16" t="str">
        <f>IF(W297&lt;&gt;0,IF(Y297=1,IF(AND(I297&gt;Parameters!$B$3,I297&lt;=Parameters!$C$3),W297,""),""),"")</f>
        <v/>
      </c>
      <c r="AC297" s="16" t="str">
        <f>IF(W297&lt;&gt;0,IF(Y297=1,IF(AND(I297&gt;Parameters!$B$4,I297&lt;=Parameters!$C$4),W297,""),""),"")</f>
        <v/>
      </c>
      <c r="AD297" s="16">
        <f>IF(W297&lt;&gt;0,IF(Y297=1,IF(AND(I297&gt;Parameters!$B$5,I297&lt;=Parameters!$C$5),W297,""),""),"")</f>
        <v>57.841095959924324</v>
      </c>
      <c r="AE297" s="16" t="str">
        <f>IF(W297&lt;&gt;0,IF(Y297=1,IF(I297&gt;Parameters!$B$6,W297,""),""),"")</f>
        <v/>
      </c>
    </row>
    <row r="298" spans="1:31" x14ac:dyDescent="0.2">
      <c r="A298" t="s">
        <v>344</v>
      </c>
      <c r="B298" t="s">
        <v>345</v>
      </c>
      <c r="C298" t="s">
        <v>359</v>
      </c>
      <c r="D298">
        <v>2</v>
      </c>
      <c r="E298" t="s">
        <v>360</v>
      </c>
      <c r="F298" t="s">
        <v>94</v>
      </c>
      <c r="G298">
        <v>100</v>
      </c>
      <c r="H298" t="s">
        <v>46</v>
      </c>
      <c r="I298">
        <f t="shared" si="12"/>
        <v>100</v>
      </c>
      <c r="J298">
        <v>100</v>
      </c>
      <c r="K298" t="s">
        <v>62</v>
      </c>
      <c r="L298">
        <v>102.95</v>
      </c>
      <c r="M298" t="s">
        <v>348</v>
      </c>
      <c r="N298">
        <v>10</v>
      </c>
      <c r="O298" t="s">
        <v>46</v>
      </c>
      <c r="P298" t="s">
        <v>42</v>
      </c>
      <c r="Q298" t="s">
        <v>42</v>
      </c>
      <c r="R298" t="s">
        <v>42</v>
      </c>
      <c r="S298" s="3">
        <v>42248</v>
      </c>
      <c r="T298" s="3"/>
      <c r="U298" s="11">
        <f>IFERROR(VLOOKUP(A298,'Anc data'!$A$2:$H$117, 8,FALSE),"")</f>
        <v>1.2612140000000001</v>
      </c>
      <c r="W298" s="15">
        <f t="shared" si="13"/>
        <v>81.627701563731449</v>
      </c>
      <c r="X298" s="9">
        <f t="shared" si="14"/>
        <v>0</v>
      </c>
      <c r="Y298" s="9">
        <f>MAX(X298,Parameters!$B$8)</f>
        <v>1</v>
      </c>
      <c r="AA298" s="16" t="str">
        <f>IF(W298&lt;&gt;0,IF(Y298=1,IF(I298&lt;=Parameters!$C$2,W298,""),""),"")</f>
        <v/>
      </c>
      <c r="AB298" s="16" t="str">
        <f>IF(W298&lt;&gt;0,IF(Y298=1,IF(AND(I298&gt;Parameters!$B$3,I298&lt;=Parameters!$C$3),W298,""),""),"")</f>
        <v/>
      </c>
      <c r="AC298" s="16" t="str">
        <f>IF(W298&lt;&gt;0,IF(Y298=1,IF(AND(I298&gt;Parameters!$B$4,I298&lt;=Parameters!$C$4),W298,""),""),"")</f>
        <v/>
      </c>
      <c r="AD298" s="16" t="str">
        <f>IF(W298&lt;&gt;0,IF(Y298=1,IF(AND(I298&gt;Parameters!$B$5,I298&lt;=Parameters!$C$5),W298,""),""),"")</f>
        <v/>
      </c>
      <c r="AE298" s="16">
        <f>IF(W298&lt;&gt;0,IF(Y298=1,IF(I298&gt;Parameters!$B$6,W298,""),""),"")</f>
        <v>81.627701563731449</v>
      </c>
    </row>
    <row r="299" spans="1:31" x14ac:dyDescent="0.2">
      <c r="A299" t="s">
        <v>344</v>
      </c>
      <c r="B299" t="s">
        <v>345</v>
      </c>
      <c r="C299" t="s">
        <v>359</v>
      </c>
      <c r="D299">
        <v>3</v>
      </c>
      <c r="E299" t="s">
        <v>360</v>
      </c>
      <c r="F299" t="s">
        <v>94</v>
      </c>
      <c r="G299">
        <v>150</v>
      </c>
      <c r="H299" t="s">
        <v>46</v>
      </c>
      <c r="I299">
        <f t="shared" si="12"/>
        <v>150</v>
      </c>
      <c r="J299">
        <v>150</v>
      </c>
      <c r="K299" t="s">
        <v>62</v>
      </c>
      <c r="L299">
        <v>112.95</v>
      </c>
      <c r="M299" t="s">
        <v>348</v>
      </c>
      <c r="N299">
        <v>10</v>
      </c>
      <c r="O299" t="s">
        <v>46</v>
      </c>
      <c r="P299" t="s">
        <v>42</v>
      </c>
      <c r="Q299" t="s">
        <v>42</v>
      </c>
      <c r="R299" t="s">
        <v>42</v>
      </c>
      <c r="S299" s="3">
        <v>42248</v>
      </c>
      <c r="T299" s="3"/>
      <c r="U299" s="11">
        <f>IFERROR(VLOOKUP(A299,'Anc data'!$A$2:$H$117, 8,FALSE),"")</f>
        <v>1.2612140000000001</v>
      </c>
      <c r="W299" s="15">
        <f t="shared" si="13"/>
        <v>89.556570098333822</v>
      </c>
      <c r="X299" s="9">
        <f t="shared" si="14"/>
        <v>0</v>
      </c>
      <c r="Y299" s="9">
        <f>MAX(X299,Parameters!$B$8)</f>
        <v>1</v>
      </c>
      <c r="AA299" s="16" t="str">
        <f>IF(W299&lt;&gt;0,IF(Y299=1,IF(I299&lt;=Parameters!$C$2,W299,""),""),"")</f>
        <v/>
      </c>
      <c r="AB299" s="16" t="str">
        <f>IF(W299&lt;&gt;0,IF(Y299=1,IF(AND(I299&gt;Parameters!$B$3,I299&lt;=Parameters!$C$3),W299,""),""),"")</f>
        <v/>
      </c>
      <c r="AC299" s="16" t="str">
        <f>IF(W299&lt;&gt;0,IF(Y299=1,IF(AND(I299&gt;Parameters!$B$4,I299&lt;=Parameters!$C$4),W299,""),""),"")</f>
        <v/>
      </c>
      <c r="AD299" s="16" t="str">
        <f>IF(W299&lt;&gt;0,IF(Y299=1,IF(AND(I299&gt;Parameters!$B$5,I299&lt;=Parameters!$C$5),W299,""),""),"")</f>
        <v/>
      </c>
      <c r="AE299" s="16">
        <f>IF(W299&lt;&gt;0,IF(Y299=1,IF(I299&gt;Parameters!$B$6,W299,""),""),"")</f>
        <v>89.556570098333822</v>
      </c>
    </row>
    <row r="300" spans="1:31" x14ac:dyDescent="0.2">
      <c r="A300" t="s">
        <v>344</v>
      </c>
      <c r="B300" t="s">
        <v>345</v>
      </c>
      <c r="C300" t="s">
        <v>359</v>
      </c>
      <c r="D300">
        <v>4</v>
      </c>
      <c r="E300" t="s">
        <v>360</v>
      </c>
      <c r="F300" t="s">
        <v>94</v>
      </c>
      <c r="G300">
        <v>400</v>
      </c>
      <c r="H300" t="s">
        <v>46</v>
      </c>
      <c r="I300">
        <f t="shared" si="12"/>
        <v>400</v>
      </c>
      <c r="J300">
        <v>300</v>
      </c>
      <c r="K300" t="s">
        <v>62</v>
      </c>
      <c r="L300">
        <v>235.95</v>
      </c>
      <c r="M300" t="s">
        <v>348</v>
      </c>
      <c r="N300">
        <v>10</v>
      </c>
      <c r="O300" t="s">
        <v>46</v>
      </c>
      <c r="P300" t="s">
        <v>42</v>
      </c>
      <c r="Q300" t="s">
        <v>42</v>
      </c>
      <c r="R300" t="s">
        <v>42</v>
      </c>
      <c r="S300" s="3">
        <v>42248</v>
      </c>
      <c r="T300" s="3"/>
      <c r="U300" s="11">
        <f>IFERROR(VLOOKUP(A300,'Anc data'!$A$2:$H$117, 8,FALSE),"")</f>
        <v>1.2612140000000001</v>
      </c>
      <c r="W300" s="15">
        <f t="shared" si="13"/>
        <v>187.08165307394302</v>
      </c>
      <c r="X300" s="9">
        <f t="shared" si="14"/>
        <v>0</v>
      </c>
      <c r="Y300" s="9">
        <f>MAX(X300,Parameters!$B$8)</f>
        <v>1</v>
      </c>
      <c r="AA300" s="16" t="str">
        <f>IF(W300&lt;&gt;0,IF(Y300=1,IF(I300&lt;=Parameters!$C$2,W300,""),""),"")</f>
        <v/>
      </c>
      <c r="AB300" s="16" t="str">
        <f>IF(W300&lt;&gt;0,IF(Y300=1,IF(AND(I300&gt;Parameters!$B$3,I300&lt;=Parameters!$C$3),W300,""),""),"")</f>
        <v/>
      </c>
      <c r="AC300" s="16" t="str">
        <f>IF(W300&lt;&gt;0,IF(Y300=1,IF(AND(I300&gt;Parameters!$B$4,I300&lt;=Parameters!$C$4),W300,""),""),"")</f>
        <v/>
      </c>
      <c r="AD300" s="16" t="str">
        <f>IF(W300&lt;&gt;0,IF(Y300=1,IF(AND(I300&gt;Parameters!$B$5,I300&lt;=Parameters!$C$5),W300,""),""),"")</f>
        <v/>
      </c>
      <c r="AE300" s="16">
        <f>IF(W300&lt;&gt;0,IF(Y300=1,IF(I300&gt;Parameters!$B$6,W300,""),""),"")</f>
        <v>187.08165307394302</v>
      </c>
    </row>
    <row r="301" spans="1:31" x14ac:dyDescent="0.2">
      <c r="A301" t="s">
        <v>344</v>
      </c>
      <c r="B301" t="s">
        <v>345</v>
      </c>
      <c r="C301" t="s">
        <v>361</v>
      </c>
      <c r="D301">
        <v>1</v>
      </c>
      <c r="E301" t="s">
        <v>362</v>
      </c>
      <c r="F301" t="s">
        <v>61</v>
      </c>
      <c r="G301">
        <v>10</v>
      </c>
      <c r="H301" t="s">
        <v>46</v>
      </c>
      <c r="I301">
        <f t="shared" si="12"/>
        <v>10</v>
      </c>
      <c r="J301" t="s">
        <v>39</v>
      </c>
      <c r="L301">
        <v>60</v>
      </c>
      <c r="M301" t="s">
        <v>348</v>
      </c>
      <c r="N301">
        <v>2</v>
      </c>
      <c r="O301" t="s">
        <v>46</v>
      </c>
      <c r="P301" t="s">
        <v>42</v>
      </c>
      <c r="Q301" t="s">
        <v>42</v>
      </c>
      <c r="R301" t="s">
        <v>42</v>
      </c>
      <c r="S301" s="3">
        <v>42248</v>
      </c>
      <c r="T301" s="3"/>
      <c r="U301" s="11">
        <f>IFERROR(VLOOKUP(A301,'Anc data'!$A$2:$H$117, 8,FALSE),"")</f>
        <v>1.2612140000000001</v>
      </c>
      <c r="W301" s="15">
        <f t="shared" si="13"/>
        <v>47.57321120761425</v>
      </c>
      <c r="X301" s="9">
        <f t="shared" si="14"/>
        <v>1</v>
      </c>
      <c r="Y301" s="9">
        <f>MAX(X301,Parameters!$B$8)</f>
        <v>1</v>
      </c>
      <c r="AA301" s="16" t="str">
        <f>IF(W301&lt;&gt;0,IF(Y301=1,IF(I301&lt;=Parameters!$C$2,W301,""),""),"")</f>
        <v/>
      </c>
      <c r="AB301" s="16" t="str">
        <f>IF(W301&lt;&gt;0,IF(Y301=1,IF(AND(I301&gt;Parameters!$B$3,I301&lt;=Parameters!$C$3),W301,""),""),"")</f>
        <v/>
      </c>
      <c r="AC301" s="16">
        <f>IF(W301&lt;&gt;0,IF(Y301=1,IF(AND(I301&gt;Parameters!$B$4,I301&lt;=Parameters!$C$4),W301,""),""),"")</f>
        <v>47.57321120761425</v>
      </c>
      <c r="AD301" s="16" t="str">
        <f>IF(W301&lt;&gt;0,IF(Y301=1,IF(AND(I301&gt;Parameters!$B$5,I301&lt;=Parameters!$C$5),W301,""),""),"")</f>
        <v/>
      </c>
      <c r="AE301" s="16" t="str">
        <f>IF(W301&lt;&gt;0,IF(Y301=1,IF(I301&gt;Parameters!$B$6,W301,""),""),"")</f>
        <v/>
      </c>
    </row>
    <row r="302" spans="1:31" x14ac:dyDescent="0.2">
      <c r="A302" t="s">
        <v>344</v>
      </c>
      <c r="B302" t="s">
        <v>345</v>
      </c>
      <c r="C302" t="s">
        <v>361</v>
      </c>
      <c r="D302">
        <v>2</v>
      </c>
      <c r="E302" t="s">
        <v>363</v>
      </c>
      <c r="F302" t="s">
        <v>61</v>
      </c>
      <c r="G302">
        <v>25</v>
      </c>
      <c r="H302" t="s">
        <v>46</v>
      </c>
      <c r="I302">
        <f t="shared" si="12"/>
        <v>25</v>
      </c>
      <c r="J302" t="s">
        <v>39</v>
      </c>
      <c r="L302">
        <v>67</v>
      </c>
      <c r="M302" t="s">
        <v>348</v>
      </c>
      <c r="N302">
        <v>2</v>
      </c>
      <c r="O302" t="s">
        <v>46</v>
      </c>
      <c r="P302" t="s">
        <v>42</v>
      </c>
      <c r="Q302" t="s">
        <v>42</v>
      </c>
      <c r="R302" t="s">
        <v>42</v>
      </c>
      <c r="S302" s="3">
        <v>42248</v>
      </c>
      <c r="T302" s="3"/>
      <c r="U302" s="11">
        <f>IFERROR(VLOOKUP(A302,'Anc data'!$A$2:$H$117, 8,FALSE),"")</f>
        <v>1.2612140000000001</v>
      </c>
      <c r="W302" s="15">
        <f t="shared" si="13"/>
        <v>53.123419181835914</v>
      </c>
      <c r="X302" s="9">
        <f t="shared" si="14"/>
        <v>1</v>
      </c>
      <c r="Y302" s="9">
        <f>MAX(X302,Parameters!$B$8)</f>
        <v>1</v>
      </c>
      <c r="AA302" s="16" t="str">
        <f>IF(W302&lt;&gt;0,IF(Y302=1,IF(I302&lt;=Parameters!$C$2,W302,""),""),"")</f>
        <v/>
      </c>
      <c r="AB302" s="16" t="str">
        <f>IF(W302&lt;&gt;0,IF(Y302=1,IF(AND(I302&gt;Parameters!$B$3,I302&lt;=Parameters!$C$3),W302,""),""),"")</f>
        <v/>
      </c>
      <c r="AC302" s="16" t="str">
        <f>IF(W302&lt;&gt;0,IF(Y302=1,IF(AND(I302&gt;Parameters!$B$4,I302&lt;=Parameters!$C$4),W302,""),""),"")</f>
        <v/>
      </c>
      <c r="AD302" s="16">
        <f>IF(W302&lt;&gt;0,IF(Y302=1,IF(AND(I302&gt;Parameters!$B$5,I302&lt;=Parameters!$C$5),W302,""),""),"")</f>
        <v>53.123419181835914</v>
      </c>
      <c r="AE302" s="16" t="str">
        <f>IF(W302&lt;&gt;0,IF(Y302=1,IF(I302&gt;Parameters!$B$6,W302,""),""),"")</f>
        <v/>
      </c>
    </row>
    <row r="303" spans="1:31" x14ac:dyDescent="0.2">
      <c r="A303" t="s">
        <v>344</v>
      </c>
      <c r="B303" t="s">
        <v>345</v>
      </c>
      <c r="C303" t="s">
        <v>361</v>
      </c>
      <c r="D303">
        <v>3</v>
      </c>
      <c r="E303" t="s">
        <v>364</v>
      </c>
      <c r="F303" t="s">
        <v>61</v>
      </c>
      <c r="G303">
        <v>50</v>
      </c>
      <c r="H303" t="s">
        <v>46</v>
      </c>
      <c r="I303">
        <f t="shared" si="12"/>
        <v>50</v>
      </c>
      <c r="J303" t="s">
        <v>39</v>
      </c>
      <c r="L303">
        <v>85</v>
      </c>
      <c r="M303" t="s">
        <v>348</v>
      </c>
      <c r="N303">
        <v>5</v>
      </c>
      <c r="O303" t="s">
        <v>46</v>
      </c>
      <c r="P303" t="s">
        <v>42</v>
      </c>
      <c r="Q303" t="s">
        <v>42</v>
      </c>
      <c r="R303" t="s">
        <v>42</v>
      </c>
      <c r="S303" s="3">
        <v>42248</v>
      </c>
      <c r="T303" s="3"/>
      <c r="U303" s="11">
        <f>IFERROR(VLOOKUP(A303,'Anc data'!$A$2:$H$117, 8,FALSE),"")</f>
        <v>1.2612140000000001</v>
      </c>
      <c r="W303" s="15">
        <f t="shared" si="13"/>
        <v>67.395382544120181</v>
      </c>
      <c r="X303" s="9">
        <f t="shared" si="14"/>
        <v>1</v>
      </c>
      <c r="Y303" s="9">
        <f>MAX(X303,Parameters!$B$8)</f>
        <v>1</v>
      </c>
      <c r="AA303" s="16" t="str">
        <f>IF(W303&lt;&gt;0,IF(Y303=1,IF(I303&lt;=Parameters!$C$2,W303,""),""),"")</f>
        <v/>
      </c>
      <c r="AB303" s="16" t="str">
        <f>IF(W303&lt;&gt;0,IF(Y303=1,IF(AND(I303&gt;Parameters!$B$3,I303&lt;=Parameters!$C$3),W303,""),""),"")</f>
        <v/>
      </c>
      <c r="AC303" s="16" t="str">
        <f>IF(W303&lt;&gt;0,IF(Y303=1,IF(AND(I303&gt;Parameters!$B$4,I303&lt;=Parameters!$C$4),W303,""),""),"")</f>
        <v/>
      </c>
      <c r="AD303" s="16" t="str">
        <f>IF(W303&lt;&gt;0,IF(Y303=1,IF(AND(I303&gt;Parameters!$B$5,I303&lt;=Parameters!$C$5),W303,""),""),"")</f>
        <v/>
      </c>
      <c r="AE303" s="16">
        <f>IF(W303&lt;&gt;0,IF(Y303=1,IF(I303&gt;Parameters!$B$6,W303,""),""),"")</f>
        <v>67.395382544120181</v>
      </c>
    </row>
    <row r="304" spans="1:31" x14ac:dyDescent="0.2">
      <c r="A304" t="s">
        <v>344</v>
      </c>
      <c r="B304" t="s">
        <v>345</v>
      </c>
      <c r="C304" t="s">
        <v>365</v>
      </c>
      <c r="D304">
        <v>1</v>
      </c>
      <c r="E304" t="s">
        <v>366</v>
      </c>
      <c r="F304" t="s">
        <v>79</v>
      </c>
      <c r="G304">
        <v>250</v>
      </c>
      <c r="H304" t="s">
        <v>46</v>
      </c>
      <c r="I304">
        <f t="shared" si="12"/>
        <v>250</v>
      </c>
      <c r="J304" t="s">
        <v>39</v>
      </c>
      <c r="L304">
        <v>94.99</v>
      </c>
      <c r="M304" t="s">
        <v>348</v>
      </c>
      <c r="N304">
        <v>20</v>
      </c>
      <c r="O304" t="s">
        <v>46</v>
      </c>
      <c r="P304" t="s">
        <v>42</v>
      </c>
      <c r="Q304" t="s">
        <v>42</v>
      </c>
      <c r="R304" t="s">
        <v>64</v>
      </c>
      <c r="S304" s="3">
        <v>42241</v>
      </c>
      <c r="T304" s="3"/>
      <c r="U304" s="11">
        <f>IFERROR(VLOOKUP(A304,'Anc data'!$A$2:$H$117, 8,FALSE),"")</f>
        <v>1.2612140000000001</v>
      </c>
      <c r="W304" s="15">
        <f t="shared" si="13"/>
        <v>75.316322210187948</v>
      </c>
      <c r="X304" s="9">
        <f t="shared" si="14"/>
        <v>1</v>
      </c>
      <c r="Y304" s="9">
        <f>MAX(X304,Parameters!$B$8)</f>
        <v>1</v>
      </c>
      <c r="AA304" s="16" t="str">
        <f>IF(W304&lt;&gt;0,IF(Y304=1,IF(I304&lt;=Parameters!$C$2,W304,""),""),"")</f>
        <v/>
      </c>
      <c r="AB304" s="16" t="str">
        <f>IF(W304&lt;&gt;0,IF(Y304=1,IF(AND(I304&gt;Parameters!$B$3,I304&lt;=Parameters!$C$3),W304,""),""),"")</f>
        <v/>
      </c>
      <c r="AC304" s="16" t="str">
        <f>IF(W304&lt;&gt;0,IF(Y304=1,IF(AND(I304&gt;Parameters!$B$4,I304&lt;=Parameters!$C$4),W304,""),""),"")</f>
        <v/>
      </c>
      <c r="AD304" s="16" t="str">
        <f>IF(W304&lt;&gt;0,IF(Y304=1,IF(AND(I304&gt;Parameters!$B$5,I304&lt;=Parameters!$C$5),W304,""),""),"")</f>
        <v/>
      </c>
      <c r="AE304" s="16">
        <f>IF(W304&lt;&gt;0,IF(Y304=1,IF(I304&gt;Parameters!$B$6,W304,""),""),"")</f>
        <v>75.316322210187948</v>
      </c>
    </row>
    <row r="305" spans="1:31" x14ac:dyDescent="0.2">
      <c r="A305" t="s">
        <v>344</v>
      </c>
      <c r="B305" t="s">
        <v>345</v>
      </c>
      <c r="C305" t="s">
        <v>365</v>
      </c>
      <c r="D305">
        <v>2</v>
      </c>
      <c r="E305" t="s">
        <v>367</v>
      </c>
      <c r="F305" t="s">
        <v>79</v>
      </c>
      <c r="G305">
        <v>100</v>
      </c>
      <c r="H305" t="s">
        <v>46</v>
      </c>
      <c r="I305">
        <f t="shared" si="12"/>
        <v>100</v>
      </c>
      <c r="J305" t="s">
        <v>39</v>
      </c>
      <c r="L305">
        <v>84.99</v>
      </c>
      <c r="M305" t="s">
        <v>348</v>
      </c>
      <c r="N305">
        <v>10</v>
      </c>
      <c r="O305" t="s">
        <v>46</v>
      </c>
      <c r="P305" t="s">
        <v>42</v>
      </c>
      <c r="Q305" t="s">
        <v>42</v>
      </c>
      <c r="R305" t="s">
        <v>64</v>
      </c>
      <c r="S305" s="3">
        <v>42241</v>
      </c>
      <c r="T305" s="3"/>
      <c r="U305" s="11">
        <f>IFERROR(VLOOKUP(A305,'Anc data'!$A$2:$H$117, 8,FALSE),"")</f>
        <v>1.2612140000000001</v>
      </c>
      <c r="W305" s="15">
        <f t="shared" si="13"/>
        <v>67.387453675585576</v>
      </c>
      <c r="X305" s="9">
        <f t="shared" si="14"/>
        <v>1</v>
      </c>
      <c r="Y305" s="9">
        <f>MAX(X305,Parameters!$B$8)</f>
        <v>1</v>
      </c>
      <c r="AA305" s="16" t="str">
        <f>IF(W305&lt;&gt;0,IF(Y305=1,IF(I305&lt;=Parameters!$C$2,W305,""),""),"")</f>
        <v/>
      </c>
      <c r="AB305" s="16" t="str">
        <f>IF(W305&lt;&gt;0,IF(Y305=1,IF(AND(I305&gt;Parameters!$B$3,I305&lt;=Parameters!$C$3),W305,""),""),"")</f>
        <v/>
      </c>
      <c r="AC305" s="16" t="str">
        <f>IF(W305&lt;&gt;0,IF(Y305=1,IF(AND(I305&gt;Parameters!$B$4,I305&lt;=Parameters!$C$4),W305,""),""),"")</f>
        <v/>
      </c>
      <c r="AD305" s="16" t="str">
        <f>IF(W305&lt;&gt;0,IF(Y305=1,IF(AND(I305&gt;Parameters!$B$5,I305&lt;=Parameters!$C$5),W305,""),""),"")</f>
        <v/>
      </c>
      <c r="AE305" s="16">
        <f>IF(W305&lt;&gt;0,IF(Y305=1,IF(I305&gt;Parameters!$B$6,W305,""),""),"")</f>
        <v>67.387453675585576</v>
      </c>
    </row>
    <row r="306" spans="1:31" x14ac:dyDescent="0.2">
      <c r="A306" t="s">
        <v>344</v>
      </c>
      <c r="B306" t="s">
        <v>345</v>
      </c>
      <c r="C306" t="s">
        <v>365</v>
      </c>
      <c r="D306">
        <v>3</v>
      </c>
      <c r="E306" t="s">
        <v>367</v>
      </c>
      <c r="F306" t="s">
        <v>79</v>
      </c>
      <c r="G306">
        <v>60</v>
      </c>
      <c r="H306" t="s">
        <v>46</v>
      </c>
      <c r="I306">
        <f t="shared" si="12"/>
        <v>60</v>
      </c>
      <c r="J306">
        <v>200</v>
      </c>
      <c r="K306" t="s">
        <v>62</v>
      </c>
      <c r="L306">
        <v>74.989999999999995</v>
      </c>
      <c r="M306" t="s">
        <v>348</v>
      </c>
      <c r="N306">
        <v>10</v>
      </c>
      <c r="O306" t="s">
        <v>46</v>
      </c>
      <c r="P306" t="s">
        <v>42</v>
      </c>
      <c r="Q306" t="s">
        <v>42</v>
      </c>
      <c r="R306" t="s">
        <v>64</v>
      </c>
      <c r="S306" s="3">
        <v>42241</v>
      </c>
      <c r="T306" s="3"/>
      <c r="U306" s="11">
        <f>IFERROR(VLOOKUP(A306,'Anc data'!$A$2:$H$117, 8,FALSE),"")</f>
        <v>1.2612140000000001</v>
      </c>
      <c r="W306" s="15">
        <f t="shared" si="13"/>
        <v>59.458585140983203</v>
      </c>
      <c r="X306" s="9">
        <f t="shared" si="14"/>
        <v>0</v>
      </c>
      <c r="Y306" s="9">
        <f>MAX(X306,Parameters!$B$8)</f>
        <v>1</v>
      </c>
      <c r="AA306" s="16" t="str">
        <f>IF(W306&lt;&gt;0,IF(Y306=1,IF(I306&lt;=Parameters!$C$2,W306,""),""),"")</f>
        <v/>
      </c>
      <c r="AB306" s="16" t="str">
        <f>IF(W306&lt;&gt;0,IF(Y306=1,IF(AND(I306&gt;Parameters!$B$3,I306&lt;=Parameters!$C$3),W306,""),""),"")</f>
        <v/>
      </c>
      <c r="AC306" s="16" t="str">
        <f>IF(W306&lt;&gt;0,IF(Y306=1,IF(AND(I306&gt;Parameters!$B$4,I306&lt;=Parameters!$C$4),W306,""),""),"")</f>
        <v/>
      </c>
      <c r="AD306" s="16" t="str">
        <f>IF(W306&lt;&gt;0,IF(Y306=1,IF(AND(I306&gt;Parameters!$B$5,I306&lt;=Parameters!$C$5),W306,""),""),"")</f>
        <v/>
      </c>
      <c r="AE306" s="16">
        <f>IF(W306&lt;&gt;0,IF(Y306=1,IF(I306&gt;Parameters!$B$6,W306,""),""),"")</f>
        <v>59.458585140983203</v>
      </c>
    </row>
    <row r="307" spans="1:31" x14ac:dyDescent="0.2">
      <c r="A307" t="s">
        <v>344</v>
      </c>
      <c r="B307" t="s">
        <v>345</v>
      </c>
      <c r="C307" t="s">
        <v>365</v>
      </c>
      <c r="D307">
        <v>4</v>
      </c>
      <c r="E307" t="s">
        <v>368</v>
      </c>
      <c r="F307" t="s">
        <v>79</v>
      </c>
      <c r="G307">
        <v>30</v>
      </c>
      <c r="H307" t="s">
        <v>46</v>
      </c>
      <c r="I307">
        <f t="shared" si="12"/>
        <v>30</v>
      </c>
      <c r="J307">
        <v>100</v>
      </c>
      <c r="K307" t="s">
        <v>62</v>
      </c>
      <c r="L307">
        <v>64.989999999999995</v>
      </c>
      <c r="M307" t="s">
        <v>348</v>
      </c>
      <c r="N307">
        <v>5</v>
      </c>
      <c r="O307" t="s">
        <v>46</v>
      </c>
      <c r="P307" t="s">
        <v>42</v>
      </c>
      <c r="Q307" t="s">
        <v>42</v>
      </c>
      <c r="R307" t="s">
        <v>64</v>
      </c>
      <c r="S307" s="3">
        <v>42241</v>
      </c>
      <c r="T307" s="3"/>
      <c r="U307" s="11">
        <f>IFERROR(VLOOKUP(A307,'Anc data'!$A$2:$H$117, 8,FALSE),"")</f>
        <v>1.2612140000000001</v>
      </c>
      <c r="W307" s="15">
        <f t="shared" si="13"/>
        <v>51.529716606380831</v>
      </c>
      <c r="X307" s="9">
        <f t="shared" si="14"/>
        <v>0</v>
      </c>
      <c r="Y307" s="9">
        <f>MAX(X307,Parameters!$B$8)</f>
        <v>1</v>
      </c>
      <c r="AA307" s="16" t="str">
        <f>IF(W307&lt;&gt;0,IF(Y307=1,IF(I307&lt;=Parameters!$C$2,W307,""),""),"")</f>
        <v/>
      </c>
      <c r="AB307" s="16" t="str">
        <f>IF(W307&lt;&gt;0,IF(Y307=1,IF(AND(I307&gt;Parameters!$B$3,I307&lt;=Parameters!$C$3),W307,""),""),"")</f>
        <v/>
      </c>
      <c r="AC307" s="16" t="str">
        <f>IF(W307&lt;&gt;0,IF(Y307=1,IF(AND(I307&gt;Parameters!$B$4,I307&lt;=Parameters!$C$4),W307,""),""),"")</f>
        <v/>
      </c>
      <c r="AD307" s="16" t="str">
        <f>IF(W307&lt;&gt;0,IF(Y307=1,IF(AND(I307&gt;Parameters!$B$5,I307&lt;=Parameters!$C$5),W307,""),""),"")</f>
        <v/>
      </c>
      <c r="AE307" s="16">
        <f>IF(W307&lt;&gt;0,IF(Y307=1,IF(I307&gt;Parameters!$B$6,W307,""),""),"")</f>
        <v>51.529716606380831</v>
      </c>
    </row>
    <row r="308" spans="1:31" x14ac:dyDescent="0.2">
      <c r="A308" t="s">
        <v>344</v>
      </c>
      <c r="B308" t="s">
        <v>345</v>
      </c>
      <c r="C308" t="s">
        <v>365</v>
      </c>
      <c r="D308">
        <v>5</v>
      </c>
      <c r="E308" t="s">
        <v>369</v>
      </c>
      <c r="F308" t="s">
        <v>79</v>
      </c>
      <c r="G308">
        <v>5</v>
      </c>
      <c r="H308" t="s">
        <v>46</v>
      </c>
      <c r="I308">
        <f t="shared" si="12"/>
        <v>5</v>
      </c>
      <c r="J308">
        <v>25</v>
      </c>
      <c r="K308" t="s">
        <v>62</v>
      </c>
      <c r="L308">
        <v>24.99</v>
      </c>
      <c r="M308" t="s">
        <v>348</v>
      </c>
      <c r="N308">
        <v>1</v>
      </c>
      <c r="O308" t="s">
        <v>46</v>
      </c>
      <c r="P308" t="s">
        <v>42</v>
      </c>
      <c r="Q308" t="s">
        <v>42</v>
      </c>
      <c r="R308" t="s">
        <v>64</v>
      </c>
      <c r="S308" s="3">
        <v>42241</v>
      </c>
      <c r="T308" s="3"/>
      <c r="U308" s="11">
        <f>IFERROR(VLOOKUP(A308,'Anc data'!$A$2:$H$117, 8,FALSE),"")</f>
        <v>1.2612140000000001</v>
      </c>
      <c r="W308" s="15">
        <f t="shared" si="13"/>
        <v>19.814242467971333</v>
      </c>
      <c r="X308" s="9">
        <f t="shared" si="14"/>
        <v>0</v>
      </c>
      <c r="Y308" s="9">
        <f>MAX(X308,Parameters!$B$8)</f>
        <v>1</v>
      </c>
      <c r="AA308" s="16" t="str">
        <f>IF(W308&lt;&gt;0,IF(Y308=1,IF(I308&lt;=Parameters!$C$2,W308,""),""),"")</f>
        <v/>
      </c>
      <c r="AB308" s="16" t="str">
        <f>IF(W308&lt;&gt;0,IF(Y308=1,IF(AND(I308&gt;Parameters!$B$3,I308&lt;=Parameters!$C$3),W308,""),""),"")</f>
        <v/>
      </c>
      <c r="AC308" s="16">
        <f>IF(W308&lt;&gt;0,IF(Y308=1,IF(AND(I308&gt;Parameters!$B$4,I308&lt;=Parameters!$C$4),W308,""),""),"")</f>
        <v>19.814242467971333</v>
      </c>
      <c r="AD308" s="16" t="str">
        <f>IF(W308&lt;&gt;0,IF(Y308=1,IF(AND(I308&gt;Parameters!$B$5,I308&lt;=Parameters!$C$5),W308,""),""),"")</f>
        <v/>
      </c>
      <c r="AE308" s="16" t="str">
        <f>IF(W308&lt;&gt;0,IF(Y308=1,IF(I308&gt;Parameters!$B$6,W308,""),""),"")</f>
        <v/>
      </c>
    </row>
    <row r="309" spans="1:31" x14ac:dyDescent="0.2">
      <c r="A309" t="s">
        <v>344</v>
      </c>
      <c r="B309" t="s">
        <v>345</v>
      </c>
      <c r="C309" t="s">
        <v>370</v>
      </c>
      <c r="D309">
        <v>1</v>
      </c>
      <c r="E309" t="s">
        <v>371</v>
      </c>
      <c r="F309" t="s">
        <v>94</v>
      </c>
      <c r="G309">
        <v>2</v>
      </c>
      <c r="H309" t="s">
        <v>46</v>
      </c>
      <c r="I309">
        <f t="shared" si="12"/>
        <v>2</v>
      </c>
      <c r="J309" t="s">
        <v>39</v>
      </c>
      <c r="L309">
        <v>39.950000000000003</v>
      </c>
      <c r="M309" t="s">
        <v>348</v>
      </c>
      <c r="N309">
        <v>1</v>
      </c>
      <c r="O309" t="s">
        <v>46</v>
      </c>
      <c r="P309" t="s">
        <v>42</v>
      </c>
      <c r="Q309" t="s">
        <v>42</v>
      </c>
      <c r="R309" t="s">
        <v>42</v>
      </c>
      <c r="S309" s="3">
        <v>42241</v>
      </c>
      <c r="T309" s="3"/>
      <c r="U309" s="11">
        <f>IFERROR(VLOOKUP(A309,'Anc data'!$A$2:$H$117, 8,FALSE),"")</f>
        <v>1.2612140000000001</v>
      </c>
      <c r="W309" s="15">
        <f t="shared" si="13"/>
        <v>31.67582979573649</v>
      </c>
      <c r="X309" s="9">
        <f t="shared" si="14"/>
        <v>1</v>
      </c>
      <c r="Y309" s="9">
        <f>MAX(X309,Parameters!$B$8)</f>
        <v>1</v>
      </c>
      <c r="AA309" s="16" t="str">
        <f>IF(W309&lt;&gt;0,IF(Y309=1,IF(I309&lt;=Parameters!$C$2,W309,""),""),"")</f>
        <v/>
      </c>
      <c r="AB309" s="16">
        <f>IF(W309&lt;&gt;0,IF(Y309=1,IF(AND(I309&gt;Parameters!$B$3,I309&lt;=Parameters!$C$3),W309,""),""),"")</f>
        <v>31.67582979573649</v>
      </c>
      <c r="AC309" s="16" t="str">
        <f>IF(W309&lt;&gt;0,IF(Y309=1,IF(AND(I309&gt;Parameters!$B$4,I309&lt;=Parameters!$C$4),W309,""),""),"")</f>
        <v/>
      </c>
      <c r="AD309" s="16" t="str">
        <f>IF(W309&lt;&gt;0,IF(Y309=1,IF(AND(I309&gt;Parameters!$B$5,I309&lt;=Parameters!$C$5),W309,""),""),"")</f>
        <v/>
      </c>
      <c r="AE309" s="16" t="str">
        <f>IF(W309&lt;&gt;0,IF(Y309=1,IF(I309&gt;Parameters!$B$6,W309,""),""),"")</f>
        <v/>
      </c>
    </row>
    <row r="310" spans="1:31" x14ac:dyDescent="0.2">
      <c r="A310" t="s">
        <v>344</v>
      </c>
      <c r="B310" t="s">
        <v>345</v>
      </c>
      <c r="C310" t="s">
        <v>370</v>
      </c>
      <c r="D310">
        <v>2</v>
      </c>
      <c r="E310" t="s">
        <v>372</v>
      </c>
      <c r="F310" t="s">
        <v>94</v>
      </c>
      <c r="G310">
        <v>8</v>
      </c>
      <c r="H310" t="s">
        <v>46</v>
      </c>
      <c r="I310">
        <f t="shared" si="12"/>
        <v>8</v>
      </c>
      <c r="J310" t="s">
        <v>39</v>
      </c>
      <c r="L310">
        <v>49.95</v>
      </c>
      <c r="M310" t="s">
        <v>348</v>
      </c>
      <c r="N310">
        <v>2</v>
      </c>
      <c r="O310" t="s">
        <v>46</v>
      </c>
      <c r="P310" t="s">
        <v>42</v>
      </c>
      <c r="Q310" t="s">
        <v>42</v>
      </c>
      <c r="R310" t="s">
        <v>42</v>
      </c>
      <c r="S310" s="3">
        <v>42241</v>
      </c>
      <c r="T310" s="3"/>
      <c r="U310" s="11">
        <f>IFERROR(VLOOKUP(A310,'Anc data'!$A$2:$H$117, 8,FALSE),"")</f>
        <v>1.2612140000000001</v>
      </c>
      <c r="W310" s="15">
        <f t="shared" si="13"/>
        <v>39.604698330338863</v>
      </c>
      <c r="X310" s="9">
        <f t="shared" si="14"/>
        <v>1</v>
      </c>
      <c r="Y310" s="9">
        <f>MAX(X310,Parameters!$B$8)</f>
        <v>1</v>
      </c>
      <c r="AA310" s="16" t="str">
        <f>IF(W310&lt;&gt;0,IF(Y310=1,IF(I310&lt;=Parameters!$C$2,W310,""),""),"")</f>
        <v/>
      </c>
      <c r="AB310" s="16" t="str">
        <f>IF(W310&lt;&gt;0,IF(Y310=1,IF(AND(I310&gt;Parameters!$B$3,I310&lt;=Parameters!$C$3),W310,""),""),"")</f>
        <v/>
      </c>
      <c r="AC310" s="16">
        <f>IF(W310&lt;&gt;0,IF(Y310=1,IF(AND(I310&gt;Parameters!$B$4,I310&lt;=Parameters!$C$4),W310,""),""),"")</f>
        <v>39.604698330338863</v>
      </c>
      <c r="AD310" s="16" t="str">
        <f>IF(W310&lt;&gt;0,IF(Y310=1,IF(AND(I310&gt;Parameters!$B$5,I310&lt;=Parameters!$C$5),W310,""),""),"")</f>
        <v/>
      </c>
      <c r="AE310" s="16" t="str">
        <f>IF(W310&lt;&gt;0,IF(Y310=1,IF(I310&gt;Parameters!$B$6,W310,""),""),"")</f>
        <v/>
      </c>
    </row>
    <row r="311" spans="1:31" x14ac:dyDescent="0.2">
      <c r="A311" t="s">
        <v>344</v>
      </c>
      <c r="B311" t="s">
        <v>345</v>
      </c>
      <c r="C311" t="s">
        <v>370</v>
      </c>
      <c r="D311">
        <v>3</v>
      </c>
      <c r="E311" t="s">
        <v>373</v>
      </c>
      <c r="F311" t="s">
        <v>94</v>
      </c>
      <c r="G311">
        <v>20</v>
      </c>
      <c r="H311" t="s">
        <v>46</v>
      </c>
      <c r="I311">
        <f t="shared" si="12"/>
        <v>20</v>
      </c>
      <c r="J311" t="s">
        <v>39</v>
      </c>
      <c r="L311">
        <v>59.95</v>
      </c>
      <c r="M311" t="s">
        <v>348</v>
      </c>
      <c r="N311">
        <v>4</v>
      </c>
      <c r="O311" t="s">
        <v>46</v>
      </c>
      <c r="P311" t="s">
        <v>42</v>
      </c>
      <c r="Q311" t="s">
        <v>42</v>
      </c>
      <c r="R311" t="s">
        <v>42</v>
      </c>
      <c r="S311" s="3">
        <v>42241</v>
      </c>
      <c r="T311" s="3"/>
      <c r="U311" s="11">
        <f>IFERROR(VLOOKUP(A311,'Anc data'!$A$2:$H$117, 8,FALSE),"")</f>
        <v>1.2612140000000001</v>
      </c>
      <c r="W311" s="15">
        <f t="shared" si="13"/>
        <v>47.533566864941243</v>
      </c>
      <c r="X311" s="9">
        <f t="shared" si="14"/>
        <v>1</v>
      </c>
      <c r="Y311" s="9">
        <f>MAX(X311,Parameters!$B$8)</f>
        <v>1</v>
      </c>
      <c r="AA311" s="16" t="str">
        <f>IF(W311&lt;&gt;0,IF(Y311=1,IF(I311&lt;=Parameters!$C$2,W311,""),""),"")</f>
        <v/>
      </c>
      <c r="AB311" s="16" t="str">
        <f>IF(W311&lt;&gt;0,IF(Y311=1,IF(AND(I311&gt;Parameters!$B$3,I311&lt;=Parameters!$C$3),W311,""),""),"")</f>
        <v/>
      </c>
      <c r="AC311" s="16" t="str">
        <f>IF(W311&lt;&gt;0,IF(Y311=1,IF(AND(I311&gt;Parameters!$B$4,I311&lt;=Parameters!$C$4),W311,""),""),"")</f>
        <v/>
      </c>
      <c r="AD311" s="16">
        <f>IF(W311&lt;&gt;0,IF(Y311=1,IF(AND(I311&gt;Parameters!$B$5,I311&lt;=Parameters!$C$5),W311,""),""),"")</f>
        <v>47.533566864941243</v>
      </c>
      <c r="AE311" s="16" t="str">
        <f>IF(W311&lt;&gt;0,IF(Y311=1,IF(I311&gt;Parameters!$B$6,W311,""),""),"")</f>
        <v/>
      </c>
    </row>
    <row r="312" spans="1:31" x14ac:dyDescent="0.2">
      <c r="A312" t="s">
        <v>344</v>
      </c>
      <c r="B312" t="s">
        <v>345</v>
      </c>
      <c r="C312" t="s">
        <v>370</v>
      </c>
      <c r="D312">
        <v>4</v>
      </c>
      <c r="E312" t="s">
        <v>374</v>
      </c>
      <c r="F312" t="s">
        <v>94</v>
      </c>
      <c r="G312">
        <v>50</v>
      </c>
      <c r="H312" t="s">
        <v>46</v>
      </c>
      <c r="I312">
        <f t="shared" si="12"/>
        <v>50</v>
      </c>
      <c r="J312" t="s">
        <v>39</v>
      </c>
      <c r="L312">
        <v>79.95</v>
      </c>
      <c r="M312" t="s">
        <v>348</v>
      </c>
      <c r="N312">
        <v>10</v>
      </c>
      <c r="O312" t="s">
        <v>46</v>
      </c>
      <c r="P312" t="s">
        <v>42</v>
      </c>
      <c r="Q312" t="s">
        <v>42</v>
      </c>
      <c r="R312" t="s">
        <v>42</v>
      </c>
      <c r="S312" s="3">
        <v>42241</v>
      </c>
      <c r="T312" s="3"/>
      <c r="U312" s="11">
        <f>IFERROR(VLOOKUP(A312,'Anc data'!$A$2:$H$117, 8,FALSE),"")</f>
        <v>1.2612140000000001</v>
      </c>
      <c r="W312" s="15">
        <f t="shared" si="13"/>
        <v>63.391303934145988</v>
      </c>
      <c r="X312" s="9">
        <f t="shared" si="14"/>
        <v>1</v>
      </c>
      <c r="Y312" s="9">
        <f>MAX(X312,Parameters!$B$8)</f>
        <v>1</v>
      </c>
      <c r="AA312" s="16" t="str">
        <f>IF(W312&lt;&gt;0,IF(Y312=1,IF(I312&lt;=Parameters!$C$2,W312,""),""),"")</f>
        <v/>
      </c>
      <c r="AB312" s="16" t="str">
        <f>IF(W312&lt;&gt;0,IF(Y312=1,IF(AND(I312&gt;Parameters!$B$3,I312&lt;=Parameters!$C$3),W312,""),""),"")</f>
        <v/>
      </c>
      <c r="AC312" s="16" t="str">
        <f>IF(W312&lt;&gt;0,IF(Y312=1,IF(AND(I312&gt;Parameters!$B$4,I312&lt;=Parameters!$C$4),W312,""),""),"")</f>
        <v/>
      </c>
      <c r="AD312" s="16" t="str">
        <f>IF(W312&lt;&gt;0,IF(Y312=1,IF(AND(I312&gt;Parameters!$B$5,I312&lt;=Parameters!$C$5),W312,""),""),"")</f>
        <v/>
      </c>
      <c r="AE312" s="16">
        <f>IF(W312&lt;&gt;0,IF(Y312=1,IF(I312&gt;Parameters!$B$6,W312,""),""),"")</f>
        <v>63.391303934145988</v>
      </c>
    </row>
    <row r="313" spans="1:31" x14ac:dyDescent="0.2">
      <c r="A313" t="s">
        <v>344</v>
      </c>
      <c r="B313" t="s">
        <v>345</v>
      </c>
      <c r="C313" t="s">
        <v>370</v>
      </c>
      <c r="D313">
        <v>5</v>
      </c>
      <c r="E313" t="s">
        <v>375</v>
      </c>
      <c r="F313" t="s">
        <v>94</v>
      </c>
      <c r="G313">
        <v>100</v>
      </c>
      <c r="H313" t="s">
        <v>46</v>
      </c>
      <c r="I313">
        <f t="shared" si="12"/>
        <v>100</v>
      </c>
      <c r="J313" t="s">
        <v>39</v>
      </c>
      <c r="L313">
        <v>99.95</v>
      </c>
      <c r="M313" t="s">
        <v>348</v>
      </c>
      <c r="N313">
        <v>20</v>
      </c>
      <c r="O313" t="s">
        <v>46</v>
      </c>
      <c r="P313" t="s">
        <v>42</v>
      </c>
      <c r="Q313" t="s">
        <v>42</v>
      </c>
      <c r="R313" t="s">
        <v>42</v>
      </c>
      <c r="S313" s="3">
        <v>42241</v>
      </c>
      <c r="T313" s="3"/>
      <c r="U313" s="11">
        <f>IFERROR(VLOOKUP(A313,'Anc data'!$A$2:$H$117, 8,FALSE),"")</f>
        <v>1.2612140000000001</v>
      </c>
      <c r="W313" s="15">
        <f t="shared" si="13"/>
        <v>79.24904100335074</v>
      </c>
      <c r="X313" s="9">
        <f t="shared" si="14"/>
        <v>1</v>
      </c>
      <c r="Y313" s="9">
        <f>MAX(X313,Parameters!$B$8)</f>
        <v>1</v>
      </c>
      <c r="AA313" s="16" t="str">
        <f>IF(W313&lt;&gt;0,IF(Y313=1,IF(I313&lt;=Parameters!$C$2,W313,""),""),"")</f>
        <v/>
      </c>
      <c r="AB313" s="16" t="str">
        <f>IF(W313&lt;&gt;0,IF(Y313=1,IF(AND(I313&gt;Parameters!$B$3,I313&lt;=Parameters!$C$3),W313,""),""),"")</f>
        <v/>
      </c>
      <c r="AC313" s="16" t="str">
        <f>IF(W313&lt;&gt;0,IF(Y313=1,IF(AND(I313&gt;Parameters!$B$4,I313&lt;=Parameters!$C$4),W313,""),""),"")</f>
        <v/>
      </c>
      <c r="AD313" s="16" t="str">
        <f>IF(W313&lt;&gt;0,IF(Y313=1,IF(AND(I313&gt;Parameters!$B$5,I313&lt;=Parameters!$C$5),W313,""),""),"")</f>
        <v/>
      </c>
      <c r="AE313" s="16">
        <f>IF(W313&lt;&gt;0,IF(Y313=1,IF(I313&gt;Parameters!$B$6,W313,""),""),"")</f>
        <v>79.24904100335074</v>
      </c>
    </row>
    <row r="314" spans="1:31" x14ac:dyDescent="0.2">
      <c r="A314" t="s">
        <v>344</v>
      </c>
      <c r="B314" t="s">
        <v>345</v>
      </c>
      <c r="C314" t="s">
        <v>370</v>
      </c>
      <c r="D314">
        <v>6</v>
      </c>
      <c r="E314" t="s">
        <v>376</v>
      </c>
      <c r="F314" t="s">
        <v>94</v>
      </c>
      <c r="G314">
        <v>260</v>
      </c>
      <c r="H314" t="s">
        <v>46</v>
      </c>
      <c r="I314">
        <f t="shared" si="12"/>
        <v>260</v>
      </c>
      <c r="J314" t="s">
        <v>39</v>
      </c>
      <c r="L314">
        <v>139.94999999999999</v>
      </c>
      <c r="M314" t="s">
        <v>348</v>
      </c>
      <c r="N314">
        <v>30</v>
      </c>
      <c r="O314" t="s">
        <v>46</v>
      </c>
      <c r="P314" t="s">
        <v>42</v>
      </c>
      <c r="Q314" t="s">
        <v>42</v>
      </c>
      <c r="R314" t="s">
        <v>42</v>
      </c>
      <c r="S314" s="3">
        <v>42241</v>
      </c>
      <c r="T314" s="3"/>
      <c r="U314" s="11">
        <f>IFERROR(VLOOKUP(A314,'Anc data'!$A$2:$H$117, 8,FALSE),"")</f>
        <v>1.2612140000000001</v>
      </c>
      <c r="W314" s="15">
        <f t="shared" si="13"/>
        <v>110.96451514176023</v>
      </c>
      <c r="X314" s="9">
        <f t="shared" si="14"/>
        <v>1</v>
      </c>
      <c r="Y314" s="9">
        <f>MAX(X314,Parameters!$B$8)</f>
        <v>1</v>
      </c>
      <c r="AA314" s="16" t="str">
        <f>IF(W314&lt;&gt;0,IF(Y314=1,IF(I314&lt;=Parameters!$C$2,W314,""),""),"")</f>
        <v/>
      </c>
      <c r="AB314" s="16" t="str">
        <f>IF(W314&lt;&gt;0,IF(Y314=1,IF(AND(I314&gt;Parameters!$B$3,I314&lt;=Parameters!$C$3),W314,""),""),"")</f>
        <v/>
      </c>
      <c r="AC314" s="16" t="str">
        <f>IF(W314&lt;&gt;0,IF(Y314=1,IF(AND(I314&gt;Parameters!$B$4,I314&lt;=Parameters!$C$4),W314,""),""),"")</f>
        <v/>
      </c>
      <c r="AD314" s="16" t="str">
        <f>IF(W314&lt;&gt;0,IF(Y314=1,IF(AND(I314&gt;Parameters!$B$5,I314&lt;=Parameters!$C$5),W314,""),""),"")</f>
        <v/>
      </c>
      <c r="AE314" s="16">
        <f>IF(W314&lt;&gt;0,IF(Y314=1,IF(I314&gt;Parameters!$B$6,W314,""),""),"")</f>
        <v>110.96451514176023</v>
      </c>
    </row>
    <row r="315" spans="1:31" x14ac:dyDescent="0.2">
      <c r="A315" t="s">
        <v>344</v>
      </c>
      <c r="B315" t="s">
        <v>345</v>
      </c>
      <c r="C315" t="s">
        <v>377</v>
      </c>
      <c r="D315">
        <v>1</v>
      </c>
      <c r="E315" t="s">
        <v>369</v>
      </c>
      <c r="F315" t="s">
        <v>61</v>
      </c>
      <c r="G315">
        <v>5</v>
      </c>
      <c r="H315" t="s">
        <v>46</v>
      </c>
      <c r="I315">
        <f t="shared" si="12"/>
        <v>5</v>
      </c>
      <c r="J315">
        <v>65</v>
      </c>
      <c r="K315" t="s">
        <v>62</v>
      </c>
      <c r="L315">
        <v>53</v>
      </c>
      <c r="M315" t="s">
        <v>348</v>
      </c>
      <c r="N315">
        <v>512</v>
      </c>
      <c r="O315" t="s">
        <v>38</v>
      </c>
      <c r="P315" t="s">
        <v>42</v>
      </c>
      <c r="Q315" t="s">
        <v>42</v>
      </c>
      <c r="R315" t="s">
        <v>64</v>
      </c>
      <c r="S315" s="3">
        <v>42241</v>
      </c>
      <c r="T315" s="3"/>
      <c r="U315" s="11">
        <f>IFERROR(VLOOKUP(A315,'Anc data'!$A$2:$H$117, 8,FALSE),"")</f>
        <v>1.2612140000000001</v>
      </c>
      <c r="W315" s="15">
        <f t="shared" si="13"/>
        <v>42.023003233392586</v>
      </c>
      <c r="X315" s="9">
        <f t="shared" si="14"/>
        <v>0</v>
      </c>
      <c r="Y315" s="9">
        <f>MAX(X315,Parameters!$B$8)</f>
        <v>1</v>
      </c>
      <c r="AA315" s="16" t="str">
        <f>IF(W315&lt;&gt;0,IF(Y315=1,IF(I315&lt;=Parameters!$C$2,W315,""),""),"")</f>
        <v/>
      </c>
      <c r="AB315" s="16" t="str">
        <f>IF(W315&lt;&gt;0,IF(Y315=1,IF(AND(I315&gt;Parameters!$B$3,I315&lt;=Parameters!$C$3),W315,""),""),"")</f>
        <v/>
      </c>
      <c r="AC315" s="16">
        <f>IF(W315&lt;&gt;0,IF(Y315=1,IF(AND(I315&gt;Parameters!$B$4,I315&lt;=Parameters!$C$4),W315,""),""),"")</f>
        <v>42.023003233392586</v>
      </c>
      <c r="AD315" s="16" t="str">
        <f>IF(W315&lt;&gt;0,IF(Y315=1,IF(AND(I315&gt;Parameters!$B$5,I315&lt;=Parameters!$C$5),W315,""),""),"")</f>
        <v/>
      </c>
      <c r="AE315" s="16" t="str">
        <f>IF(W315&lt;&gt;0,IF(Y315=1,IF(I315&gt;Parameters!$B$6,W315,""),""),"")</f>
        <v/>
      </c>
    </row>
    <row r="316" spans="1:31" x14ac:dyDescent="0.2">
      <c r="A316" t="s">
        <v>344</v>
      </c>
      <c r="B316" t="s">
        <v>345</v>
      </c>
      <c r="C316" t="s">
        <v>377</v>
      </c>
      <c r="D316">
        <v>2</v>
      </c>
      <c r="E316" t="s">
        <v>378</v>
      </c>
      <c r="F316" t="s">
        <v>61</v>
      </c>
      <c r="G316">
        <v>15</v>
      </c>
      <c r="H316" t="s">
        <v>46</v>
      </c>
      <c r="I316">
        <f t="shared" si="12"/>
        <v>15</v>
      </c>
      <c r="J316">
        <v>150</v>
      </c>
      <c r="K316" t="s">
        <v>62</v>
      </c>
      <c r="L316">
        <v>63</v>
      </c>
      <c r="M316" t="s">
        <v>348</v>
      </c>
      <c r="N316">
        <v>512</v>
      </c>
      <c r="O316" t="s">
        <v>38</v>
      </c>
      <c r="P316" t="s">
        <v>42</v>
      </c>
      <c r="Q316" t="s">
        <v>42</v>
      </c>
      <c r="R316" t="s">
        <v>64</v>
      </c>
      <c r="S316" s="3">
        <v>42241</v>
      </c>
      <c r="T316" s="3"/>
      <c r="U316" s="11">
        <f>IFERROR(VLOOKUP(A316,'Anc data'!$A$2:$H$117, 8,FALSE),"")</f>
        <v>1.2612140000000001</v>
      </c>
      <c r="W316" s="15">
        <f t="shared" si="13"/>
        <v>49.951871767994959</v>
      </c>
      <c r="X316" s="9">
        <f t="shared" si="14"/>
        <v>0</v>
      </c>
      <c r="Y316" s="9">
        <f>MAX(X316,Parameters!$B$8)</f>
        <v>1</v>
      </c>
      <c r="AA316" s="16" t="str">
        <f>IF(W316&lt;&gt;0,IF(Y316=1,IF(I316&lt;=Parameters!$C$2,W316,""),""),"")</f>
        <v/>
      </c>
      <c r="AB316" s="16" t="str">
        <f>IF(W316&lt;&gt;0,IF(Y316=1,IF(AND(I316&gt;Parameters!$B$3,I316&lt;=Parameters!$C$3),W316,""),""),"")</f>
        <v/>
      </c>
      <c r="AC316" s="16" t="str">
        <f>IF(W316&lt;&gt;0,IF(Y316=1,IF(AND(I316&gt;Parameters!$B$4,I316&lt;=Parameters!$C$4),W316,""),""),"")</f>
        <v/>
      </c>
      <c r="AD316" s="16">
        <f>IF(W316&lt;&gt;0,IF(Y316=1,IF(AND(I316&gt;Parameters!$B$5,I316&lt;=Parameters!$C$5),W316,""),""),"")</f>
        <v>49.951871767994959</v>
      </c>
      <c r="AE316" s="16" t="str">
        <f>IF(W316&lt;&gt;0,IF(Y316=1,IF(I316&gt;Parameters!$B$6,W316,""),""),"")</f>
        <v/>
      </c>
    </row>
    <row r="317" spans="1:31" x14ac:dyDescent="0.2">
      <c r="A317" t="s">
        <v>344</v>
      </c>
      <c r="B317" t="s">
        <v>345</v>
      </c>
      <c r="C317" t="s">
        <v>377</v>
      </c>
      <c r="D317">
        <v>3</v>
      </c>
      <c r="E317" t="s">
        <v>368</v>
      </c>
      <c r="F317" t="s">
        <v>61</v>
      </c>
      <c r="G317">
        <v>30</v>
      </c>
      <c r="H317" t="s">
        <v>46</v>
      </c>
      <c r="I317">
        <f t="shared" si="12"/>
        <v>30</v>
      </c>
      <c r="J317">
        <v>300</v>
      </c>
      <c r="K317" t="s">
        <v>62</v>
      </c>
      <c r="L317">
        <v>73</v>
      </c>
      <c r="M317" t="s">
        <v>348</v>
      </c>
      <c r="N317">
        <v>2.5</v>
      </c>
      <c r="O317" t="s">
        <v>46</v>
      </c>
      <c r="P317" t="s">
        <v>42</v>
      </c>
      <c r="Q317" t="s">
        <v>42</v>
      </c>
      <c r="R317" t="s">
        <v>64</v>
      </c>
      <c r="S317" s="3">
        <v>42241</v>
      </c>
      <c r="T317" s="3"/>
      <c r="U317" s="11">
        <f>IFERROR(VLOOKUP(A317,'Anc data'!$A$2:$H$117, 8,FALSE),"")</f>
        <v>1.2612140000000001</v>
      </c>
      <c r="W317" s="15">
        <f t="shared" si="13"/>
        <v>57.880740302597339</v>
      </c>
      <c r="X317" s="9">
        <f t="shared" si="14"/>
        <v>0</v>
      </c>
      <c r="Y317" s="9">
        <f>MAX(X317,Parameters!$B$8)</f>
        <v>1</v>
      </c>
      <c r="AA317" s="16" t="str">
        <f>IF(W317&lt;&gt;0,IF(Y317=1,IF(I317&lt;=Parameters!$C$2,W317,""),""),"")</f>
        <v/>
      </c>
      <c r="AB317" s="16" t="str">
        <f>IF(W317&lt;&gt;0,IF(Y317=1,IF(AND(I317&gt;Parameters!$B$3,I317&lt;=Parameters!$C$3),W317,""),""),"")</f>
        <v/>
      </c>
      <c r="AC317" s="16" t="str">
        <f>IF(W317&lt;&gt;0,IF(Y317=1,IF(AND(I317&gt;Parameters!$B$4,I317&lt;=Parameters!$C$4),W317,""),""),"")</f>
        <v/>
      </c>
      <c r="AD317" s="16" t="str">
        <f>IF(W317&lt;&gt;0,IF(Y317=1,IF(AND(I317&gt;Parameters!$B$5,I317&lt;=Parameters!$C$5),W317,""),""),"")</f>
        <v/>
      </c>
      <c r="AE317" s="16">
        <f>IF(W317&lt;&gt;0,IF(Y317=1,IF(I317&gt;Parameters!$B$6,W317,""),""),"")</f>
        <v>57.880740302597339</v>
      </c>
    </row>
    <row r="318" spans="1:31" x14ac:dyDescent="0.2">
      <c r="A318" t="s">
        <v>344</v>
      </c>
      <c r="B318" t="s">
        <v>345</v>
      </c>
      <c r="C318" t="s">
        <v>377</v>
      </c>
      <c r="D318">
        <v>4</v>
      </c>
      <c r="E318" t="s">
        <v>379</v>
      </c>
      <c r="F318" t="s">
        <v>61</v>
      </c>
      <c r="G318">
        <v>60</v>
      </c>
      <c r="H318" t="s">
        <v>46</v>
      </c>
      <c r="I318">
        <f t="shared" si="12"/>
        <v>60</v>
      </c>
      <c r="J318">
        <v>450</v>
      </c>
      <c r="K318" t="s">
        <v>62</v>
      </c>
      <c r="L318">
        <v>93</v>
      </c>
      <c r="M318" t="s">
        <v>348</v>
      </c>
      <c r="N318">
        <v>3</v>
      </c>
      <c r="O318" t="s">
        <v>46</v>
      </c>
      <c r="P318" t="s">
        <v>42</v>
      </c>
      <c r="Q318" t="s">
        <v>42</v>
      </c>
      <c r="R318" t="s">
        <v>64</v>
      </c>
      <c r="S318" s="3">
        <v>42241</v>
      </c>
      <c r="T318" s="3"/>
      <c r="U318" s="11">
        <f>IFERROR(VLOOKUP(A318,'Anc data'!$A$2:$H$117, 8,FALSE),"")</f>
        <v>1.2612140000000001</v>
      </c>
      <c r="W318" s="15">
        <f t="shared" si="13"/>
        <v>73.738477371802091</v>
      </c>
      <c r="X318" s="9">
        <f t="shared" si="14"/>
        <v>0</v>
      </c>
      <c r="Y318" s="9">
        <f>MAX(X318,Parameters!$B$8)</f>
        <v>1</v>
      </c>
      <c r="AA318" s="16" t="str">
        <f>IF(W318&lt;&gt;0,IF(Y318=1,IF(I318&lt;=Parameters!$C$2,W318,""),""),"")</f>
        <v/>
      </c>
      <c r="AB318" s="16" t="str">
        <f>IF(W318&lt;&gt;0,IF(Y318=1,IF(AND(I318&gt;Parameters!$B$3,I318&lt;=Parameters!$C$3),W318,""),""),"")</f>
        <v/>
      </c>
      <c r="AC318" s="16" t="str">
        <f>IF(W318&lt;&gt;0,IF(Y318=1,IF(AND(I318&gt;Parameters!$B$4,I318&lt;=Parameters!$C$4),W318,""),""),"")</f>
        <v/>
      </c>
      <c r="AD318" s="16" t="str">
        <f>IF(W318&lt;&gt;0,IF(Y318=1,IF(AND(I318&gt;Parameters!$B$5,I318&lt;=Parameters!$C$5),W318,""),""),"")</f>
        <v/>
      </c>
      <c r="AE318" s="16">
        <f>IF(W318&lt;&gt;0,IF(Y318=1,IF(I318&gt;Parameters!$B$6,W318,""),""),"")</f>
        <v>73.738477371802091</v>
      </c>
    </row>
    <row r="319" spans="1:31" x14ac:dyDescent="0.2">
      <c r="A319" t="s">
        <v>344</v>
      </c>
      <c r="B319" t="s">
        <v>345</v>
      </c>
      <c r="C319" t="s">
        <v>377</v>
      </c>
      <c r="D319">
        <v>5</v>
      </c>
      <c r="E319" t="s">
        <v>369</v>
      </c>
      <c r="F319" t="s">
        <v>61</v>
      </c>
      <c r="G319">
        <v>120</v>
      </c>
      <c r="H319" t="s">
        <v>46</v>
      </c>
      <c r="I319">
        <f t="shared" si="12"/>
        <v>120</v>
      </c>
      <c r="J319">
        <v>800</v>
      </c>
      <c r="K319" t="s">
        <v>62</v>
      </c>
      <c r="L319">
        <v>123</v>
      </c>
      <c r="M319" t="s">
        <v>348</v>
      </c>
      <c r="N319">
        <v>6</v>
      </c>
      <c r="O319" t="s">
        <v>46</v>
      </c>
      <c r="P319" t="s">
        <v>42</v>
      </c>
      <c r="Q319" t="s">
        <v>42</v>
      </c>
      <c r="R319" t="s">
        <v>64</v>
      </c>
      <c r="S319" s="3">
        <v>42241</v>
      </c>
      <c r="T319" s="3"/>
      <c r="U319" s="11">
        <f>IFERROR(VLOOKUP(A319,'Anc data'!$A$2:$H$117, 8,FALSE),"")</f>
        <v>1.2612140000000001</v>
      </c>
      <c r="W319" s="15">
        <f t="shared" si="13"/>
        <v>97.525082975609209</v>
      </c>
      <c r="X319" s="9">
        <f t="shared" si="14"/>
        <v>0</v>
      </c>
      <c r="Y319" s="9">
        <f>MAX(X319,Parameters!$B$8)</f>
        <v>1</v>
      </c>
      <c r="AA319" s="16" t="str">
        <f>IF(W319&lt;&gt;0,IF(Y319=1,IF(I319&lt;=Parameters!$C$2,W319,""),""),"")</f>
        <v/>
      </c>
      <c r="AB319" s="16" t="str">
        <f>IF(W319&lt;&gt;0,IF(Y319=1,IF(AND(I319&gt;Parameters!$B$3,I319&lt;=Parameters!$C$3),W319,""),""),"")</f>
        <v/>
      </c>
      <c r="AC319" s="16" t="str">
        <f>IF(W319&lt;&gt;0,IF(Y319=1,IF(AND(I319&gt;Parameters!$B$4,I319&lt;=Parameters!$C$4),W319,""),""),"")</f>
        <v/>
      </c>
      <c r="AD319" s="16" t="str">
        <f>IF(W319&lt;&gt;0,IF(Y319=1,IF(AND(I319&gt;Parameters!$B$5,I319&lt;=Parameters!$C$5),W319,""),""),"")</f>
        <v/>
      </c>
      <c r="AE319" s="16">
        <f>IF(W319&lt;&gt;0,IF(Y319=1,IF(I319&gt;Parameters!$B$6,W319,""),""),"")</f>
        <v>97.525082975609209</v>
      </c>
    </row>
    <row r="320" spans="1:31" x14ac:dyDescent="0.2">
      <c r="A320" t="s">
        <v>344</v>
      </c>
      <c r="B320" t="s">
        <v>345</v>
      </c>
      <c r="C320" t="s">
        <v>380</v>
      </c>
      <c r="D320">
        <v>1</v>
      </c>
      <c r="E320" t="s">
        <v>378</v>
      </c>
      <c r="F320" t="s">
        <v>381</v>
      </c>
      <c r="G320">
        <v>15</v>
      </c>
      <c r="H320" t="s">
        <v>46</v>
      </c>
      <c r="I320">
        <f t="shared" si="12"/>
        <v>15</v>
      </c>
      <c r="J320">
        <v>150</v>
      </c>
      <c r="K320" t="s">
        <v>62</v>
      </c>
      <c r="L320">
        <v>63</v>
      </c>
      <c r="M320" t="s">
        <v>348</v>
      </c>
      <c r="N320">
        <v>1</v>
      </c>
      <c r="O320" t="s">
        <v>46</v>
      </c>
      <c r="P320" t="s">
        <v>42</v>
      </c>
      <c r="Q320" t="s">
        <v>42</v>
      </c>
      <c r="R320" t="s">
        <v>64</v>
      </c>
      <c r="S320" s="3">
        <v>42241</v>
      </c>
      <c r="T320" s="3"/>
      <c r="U320" s="11">
        <f>IFERROR(VLOOKUP(A320,'Anc data'!$A$2:$H$117, 8,FALSE),"")</f>
        <v>1.2612140000000001</v>
      </c>
      <c r="W320" s="15">
        <f t="shared" si="13"/>
        <v>49.951871767994959</v>
      </c>
      <c r="X320" s="9">
        <f t="shared" si="14"/>
        <v>0</v>
      </c>
      <c r="Y320" s="9">
        <f>MAX(X320,Parameters!$B$8)</f>
        <v>1</v>
      </c>
      <c r="AA320" s="16" t="str">
        <f>IF(W320&lt;&gt;0,IF(Y320=1,IF(I320&lt;=Parameters!$C$2,W320,""),""),"")</f>
        <v/>
      </c>
      <c r="AB320" s="16" t="str">
        <f>IF(W320&lt;&gt;0,IF(Y320=1,IF(AND(I320&gt;Parameters!$B$3,I320&lt;=Parameters!$C$3),W320,""),""),"")</f>
        <v/>
      </c>
      <c r="AC320" s="16" t="str">
        <f>IF(W320&lt;&gt;0,IF(Y320=1,IF(AND(I320&gt;Parameters!$B$4,I320&lt;=Parameters!$C$4),W320,""),""),"")</f>
        <v/>
      </c>
      <c r="AD320" s="16">
        <f>IF(W320&lt;&gt;0,IF(Y320=1,IF(AND(I320&gt;Parameters!$B$5,I320&lt;=Parameters!$C$5),W320,""),""),"")</f>
        <v>49.951871767994959</v>
      </c>
      <c r="AE320" s="16" t="str">
        <f>IF(W320&lt;&gt;0,IF(Y320=1,IF(I320&gt;Parameters!$B$6,W320,""),""),"")</f>
        <v/>
      </c>
    </row>
    <row r="321" spans="1:31" x14ac:dyDescent="0.2">
      <c r="A321" t="s">
        <v>344</v>
      </c>
      <c r="B321" t="s">
        <v>345</v>
      </c>
      <c r="C321" t="s">
        <v>380</v>
      </c>
      <c r="D321">
        <v>2</v>
      </c>
      <c r="E321" t="s">
        <v>382</v>
      </c>
      <c r="F321" t="s">
        <v>381</v>
      </c>
      <c r="G321">
        <v>25</v>
      </c>
      <c r="H321" t="s">
        <v>46</v>
      </c>
      <c r="I321">
        <f t="shared" si="12"/>
        <v>25</v>
      </c>
      <c r="J321">
        <v>250</v>
      </c>
      <c r="K321" t="s">
        <v>62</v>
      </c>
      <c r="L321">
        <v>68</v>
      </c>
      <c r="M321" t="s">
        <v>348</v>
      </c>
      <c r="N321">
        <v>5</v>
      </c>
      <c r="O321" t="s">
        <v>46</v>
      </c>
      <c r="P321" t="s">
        <v>42</v>
      </c>
      <c r="Q321" t="s">
        <v>42</v>
      </c>
      <c r="R321" t="s">
        <v>64</v>
      </c>
      <c r="S321" s="3">
        <v>42241</v>
      </c>
      <c r="T321" s="3"/>
      <c r="U321" s="11">
        <f>IFERROR(VLOOKUP(A321,'Anc data'!$A$2:$H$117, 8,FALSE),"")</f>
        <v>1.2612140000000001</v>
      </c>
      <c r="W321" s="15">
        <f t="shared" si="13"/>
        <v>53.916306035296145</v>
      </c>
      <c r="X321" s="9">
        <f t="shared" si="14"/>
        <v>0</v>
      </c>
      <c r="Y321" s="9">
        <f>MAX(X321,Parameters!$B$8)</f>
        <v>1</v>
      </c>
      <c r="AA321" s="16" t="str">
        <f>IF(W321&lt;&gt;0,IF(Y321=1,IF(I321&lt;=Parameters!$C$2,W321,""),""),"")</f>
        <v/>
      </c>
      <c r="AB321" s="16" t="str">
        <f>IF(W321&lt;&gt;0,IF(Y321=1,IF(AND(I321&gt;Parameters!$B$3,I321&lt;=Parameters!$C$3),W321,""),""),"")</f>
        <v/>
      </c>
      <c r="AC321" s="16" t="str">
        <f>IF(W321&lt;&gt;0,IF(Y321=1,IF(AND(I321&gt;Parameters!$B$4,I321&lt;=Parameters!$C$4),W321,""),""),"")</f>
        <v/>
      </c>
      <c r="AD321" s="16">
        <f>IF(W321&lt;&gt;0,IF(Y321=1,IF(AND(I321&gt;Parameters!$B$5,I321&lt;=Parameters!$C$5),W321,""),""),"")</f>
        <v>53.916306035296145</v>
      </c>
      <c r="AE321" s="16" t="str">
        <f>IF(W321&lt;&gt;0,IF(Y321=1,IF(I321&gt;Parameters!$B$6,W321,""),""),"")</f>
        <v/>
      </c>
    </row>
    <row r="322" spans="1:31" x14ac:dyDescent="0.2">
      <c r="A322" t="s">
        <v>344</v>
      </c>
      <c r="B322" t="s">
        <v>345</v>
      </c>
      <c r="C322" t="s">
        <v>380</v>
      </c>
      <c r="D322">
        <v>3</v>
      </c>
      <c r="E322" t="s">
        <v>383</v>
      </c>
      <c r="F322" t="s">
        <v>381</v>
      </c>
      <c r="G322">
        <v>50</v>
      </c>
      <c r="H322" t="s">
        <v>46</v>
      </c>
      <c r="I322">
        <f t="shared" si="12"/>
        <v>50</v>
      </c>
      <c r="J322">
        <v>400</v>
      </c>
      <c r="K322" t="s">
        <v>62</v>
      </c>
      <c r="L322">
        <v>83</v>
      </c>
      <c r="M322" t="s">
        <v>348</v>
      </c>
      <c r="N322">
        <v>10</v>
      </c>
      <c r="O322" t="s">
        <v>46</v>
      </c>
      <c r="P322" t="s">
        <v>42</v>
      </c>
      <c r="Q322" t="s">
        <v>42</v>
      </c>
      <c r="R322" t="s">
        <v>64</v>
      </c>
      <c r="S322" s="3">
        <v>42241</v>
      </c>
      <c r="T322" s="3"/>
      <c r="U322" s="11">
        <f>IFERROR(VLOOKUP(A322,'Anc data'!$A$2:$H$117, 8,FALSE),"")</f>
        <v>1.2612140000000001</v>
      </c>
      <c r="W322" s="15">
        <f t="shared" si="13"/>
        <v>65.809608837199704</v>
      </c>
      <c r="X322" s="9">
        <f t="shared" si="14"/>
        <v>0</v>
      </c>
      <c r="Y322" s="9">
        <f>MAX(X322,Parameters!$B$8)</f>
        <v>1</v>
      </c>
      <c r="AA322" s="16" t="str">
        <f>IF(W322&lt;&gt;0,IF(Y322=1,IF(I322&lt;=Parameters!$C$2,W322,""),""),"")</f>
        <v/>
      </c>
      <c r="AB322" s="16" t="str">
        <f>IF(W322&lt;&gt;0,IF(Y322=1,IF(AND(I322&gt;Parameters!$B$3,I322&lt;=Parameters!$C$3),W322,""),""),"")</f>
        <v/>
      </c>
      <c r="AC322" s="16" t="str">
        <f>IF(W322&lt;&gt;0,IF(Y322=1,IF(AND(I322&gt;Parameters!$B$4,I322&lt;=Parameters!$C$4),W322,""),""),"")</f>
        <v/>
      </c>
      <c r="AD322" s="16" t="str">
        <f>IF(W322&lt;&gt;0,IF(Y322=1,IF(AND(I322&gt;Parameters!$B$5,I322&lt;=Parameters!$C$5),W322,""),""),"")</f>
        <v/>
      </c>
      <c r="AE322" s="16">
        <f>IF(W322&lt;&gt;0,IF(Y322=1,IF(I322&gt;Parameters!$B$6,W322,""),""),"")</f>
        <v>65.809608837199704</v>
      </c>
    </row>
    <row r="323" spans="1:31" x14ac:dyDescent="0.2">
      <c r="A323" t="s">
        <v>344</v>
      </c>
      <c r="B323" t="s">
        <v>345</v>
      </c>
      <c r="C323" t="s">
        <v>380</v>
      </c>
      <c r="D323">
        <v>4</v>
      </c>
      <c r="E323" t="s">
        <v>384</v>
      </c>
      <c r="F323" t="s">
        <v>381</v>
      </c>
      <c r="G323">
        <v>100</v>
      </c>
      <c r="H323" t="s">
        <v>46</v>
      </c>
      <c r="I323">
        <f t="shared" si="12"/>
        <v>100</v>
      </c>
      <c r="J323">
        <v>500</v>
      </c>
      <c r="K323" t="s">
        <v>62</v>
      </c>
      <c r="L323">
        <v>93</v>
      </c>
      <c r="M323" t="s">
        <v>348</v>
      </c>
      <c r="N323">
        <v>20</v>
      </c>
      <c r="O323" t="s">
        <v>46</v>
      </c>
      <c r="P323" t="s">
        <v>42</v>
      </c>
      <c r="Q323" t="s">
        <v>42</v>
      </c>
      <c r="R323" t="s">
        <v>64</v>
      </c>
      <c r="S323" s="3">
        <v>42241</v>
      </c>
      <c r="T323" s="3"/>
      <c r="U323" s="11">
        <f>IFERROR(VLOOKUP(A323,'Anc data'!$A$2:$H$117, 8,FALSE),"")</f>
        <v>1.2612140000000001</v>
      </c>
      <c r="W323" s="15">
        <f t="shared" si="13"/>
        <v>73.738477371802091</v>
      </c>
      <c r="X323" s="9">
        <f t="shared" si="14"/>
        <v>0</v>
      </c>
      <c r="Y323" s="9">
        <f>MAX(X323,Parameters!$B$8)</f>
        <v>1</v>
      </c>
      <c r="AA323" s="16" t="str">
        <f>IF(W323&lt;&gt;0,IF(Y323=1,IF(I323&lt;=Parameters!$C$2,W323,""),""),"")</f>
        <v/>
      </c>
      <c r="AB323" s="16" t="str">
        <f>IF(W323&lt;&gt;0,IF(Y323=1,IF(AND(I323&gt;Parameters!$B$3,I323&lt;=Parameters!$C$3),W323,""),""),"")</f>
        <v/>
      </c>
      <c r="AC323" s="16" t="str">
        <f>IF(W323&lt;&gt;0,IF(Y323=1,IF(AND(I323&gt;Parameters!$B$4,I323&lt;=Parameters!$C$4),W323,""),""),"")</f>
        <v/>
      </c>
      <c r="AD323" s="16" t="str">
        <f>IF(W323&lt;&gt;0,IF(Y323=1,IF(AND(I323&gt;Parameters!$B$5,I323&lt;=Parameters!$C$5),W323,""),""),"")</f>
        <v/>
      </c>
      <c r="AE323" s="16">
        <f>IF(W323&lt;&gt;0,IF(Y323=1,IF(I323&gt;Parameters!$B$6,W323,""),""),"")</f>
        <v>73.738477371802091</v>
      </c>
    </row>
    <row r="324" spans="1:31" x14ac:dyDescent="0.2">
      <c r="A324" t="s">
        <v>344</v>
      </c>
      <c r="B324" t="s">
        <v>345</v>
      </c>
      <c r="C324" t="s">
        <v>385</v>
      </c>
      <c r="D324">
        <v>1</v>
      </c>
      <c r="E324" t="s">
        <v>386</v>
      </c>
      <c r="F324" t="s">
        <v>79</v>
      </c>
      <c r="G324">
        <v>5</v>
      </c>
      <c r="H324" t="s">
        <v>46</v>
      </c>
      <c r="I324">
        <f t="shared" ref="I324:I387" si="15">IF(H324="Kbps",G324/1000,G324)</f>
        <v>5</v>
      </c>
      <c r="J324">
        <v>20</v>
      </c>
      <c r="K324" t="s">
        <v>62</v>
      </c>
      <c r="L324">
        <v>37.950000000000003</v>
      </c>
      <c r="M324" t="s">
        <v>348</v>
      </c>
      <c r="N324">
        <v>1</v>
      </c>
      <c r="O324" t="s">
        <v>46</v>
      </c>
      <c r="P324" t="s">
        <v>42</v>
      </c>
      <c r="Q324" t="s">
        <v>42</v>
      </c>
      <c r="R324" t="s">
        <v>64</v>
      </c>
      <c r="S324" s="3">
        <v>42241</v>
      </c>
      <c r="T324" s="3"/>
      <c r="U324" s="11">
        <f>IFERROR(VLOOKUP(A324,'Anc data'!$A$2:$H$117, 8,FALSE),"")</f>
        <v>1.2612140000000001</v>
      </c>
      <c r="W324" s="15">
        <f t="shared" ref="W324:W387" si="16">IFERROR(L324/U324,"")</f>
        <v>30.090056088816013</v>
      </c>
      <c r="X324" s="9">
        <f t="shared" ref="X324:X387" si="17">IF(K324="",1,0)</f>
        <v>0</v>
      </c>
      <c r="Y324" s="9">
        <f>MAX(X324,Parameters!$B$8)</f>
        <v>1</v>
      </c>
      <c r="AA324" s="16" t="str">
        <f>IF(W324&lt;&gt;0,IF(Y324=1,IF(I324&lt;=Parameters!$C$2,W324,""),""),"")</f>
        <v/>
      </c>
      <c r="AB324" s="16" t="str">
        <f>IF(W324&lt;&gt;0,IF(Y324=1,IF(AND(I324&gt;Parameters!$B$3,I324&lt;=Parameters!$C$3),W324,""),""),"")</f>
        <v/>
      </c>
      <c r="AC324" s="16">
        <f>IF(W324&lt;&gt;0,IF(Y324=1,IF(AND(I324&gt;Parameters!$B$4,I324&lt;=Parameters!$C$4),W324,""),""),"")</f>
        <v>30.090056088816013</v>
      </c>
      <c r="AD324" s="16" t="str">
        <f>IF(W324&lt;&gt;0,IF(Y324=1,IF(AND(I324&gt;Parameters!$B$5,I324&lt;=Parameters!$C$5),W324,""),""),"")</f>
        <v/>
      </c>
      <c r="AE324" s="16" t="str">
        <f>IF(W324&lt;&gt;0,IF(Y324=1,IF(I324&gt;Parameters!$B$6,W324,""),""),"")</f>
        <v/>
      </c>
    </row>
    <row r="325" spans="1:31" x14ac:dyDescent="0.2">
      <c r="A325" t="s">
        <v>344</v>
      </c>
      <c r="B325" t="s">
        <v>345</v>
      </c>
      <c r="C325" t="s">
        <v>385</v>
      </c>
      <c r="D325">
        <v>2</v>
      </c>
      <c r="E325" t="s">
        <v>386</v>
      </c>
      <c r="F325" t="s">
        <v>79</v>
      </c>
      <c r="G325">
        <v>10</v>
      </c>
      <c r="H325" t="s">
        <v>46</v>
      </c>
      <c r="I325">
        <f t="shared" si="15"/>
        <v>10</v>
      </c>
      <c r="J325">
        <v>60</v>
      </c>
      <c r="K325" t="s">
        <v>62</v>
      </c>
      <c r="L325">
        <v>49.95</v>
      </c>
      <c r="M325" t="s">
        <v>348</v>
      </c>
      <c r="N325">
        <v>1.5</v>
      </c>
      <c r="O325" t="s">
        <v>46</v>
      </c>
      <c r="P325" t="s">
        <v>42</v>
      </c>
      <c r="Q325" t="s">
        <v>42</v>
      </c>
      <c r="R325" t="s">
        <v>64</v>
      </c>
      <c r="S325" s="3">
        <v>42241</v>
      </c>
      <c r="T325" s="3"/>
      <c r="U325" s="11">
        <f>IFERROR(VLOOKUP(A325,'Anc data'!$A$2:$H$117, 8,FALSE),"")</f>
        <v>1.2612140000000001</v>
      </c>
      <c r="W325" s="15">
        <f t="shared" si="16"/>
        <v>39.604698330338863</v>
      </c>
      <c r="X325" s="9">
        <f t="shared" si="17"/>
        <v>0</v>
      </c>
      <c r="Y325" s="9">
        <f>MAX(X325,Parameters!$B$8)</f>
        <v>1</v>
      </c>
      <c r="AA325" s="16" t="str">
        <f>IF(W325&lt;&gt;0,IF(Y325=1,IF(I325&lt;=Parameters!$C$2,W325,""),""),"")</f>
        <v/>
      </c>
      <c r="AB325" s="16" t="str">
        <f>IF(W325&lt;&gt;0,IF(Y325=1,IF(AND(I325&gt;Parameters!$B$3,I325&lt;=Parameters!$C$3),W325,""),""),"")</f>
        <v/>
      </c>
      <c r="AC325" s="16">
        <f>IF(W325&lt;&gt;0,IF(Y325=1,IF(AND(I325&gt;Parameters!$B$4,I325&lt;=Parameters!$C$4),W325,""),""),"")</f>
        <v>39.604698330338863</v>
      </c>
      <c r="AD325" s="16" t="str">
        <f>IF(W325&lt;&gt;0,IF(Y325=1,IF(AND(I325&gt;Parameters!$B$5,I325&lt;=Parameters!$C$5),W325,""),""),"")</f>
        <v/>
      </c>
      <c r="AE325" s="16" t="str">
        <f>IF(W325&lt;&gt;0,IF(Y325=1,IF(I325&gt;Parameters!$B$6,W325,""),""),"")</f>
        <v/>
      </c>
    </row>
    <row r="326" spans="1:31" x14ac:dyDescent="0.2">
      <c r="A326" t="s">
        <v>344</v>
      </c>
      <c r="B326" t="s">
        <v>345</v>
      </c>
      <c r="C326" t="s">
        <v>385</v>
      </c>
      <c r="D326">
        <v>3</v>
      </c>
      <c r="E326" t="s">
        <v>387</v>
      </c>
      <c r="F326" t="s">
        <v>79</v>
      </c>
      <c r="G326">
        <v>30</v>
      </c>
      <c r="H326" t="s">
        <v>46</v>
      </c>
      <c r="I326">
        <f t="shared" si="15"/>
        <v>30</v>
      </c>
      <c r="J326">
        <v>130</v>
      </c>
      <c r="K326" t="s">
        <v>62</v>
      </c>
      <c r="L326">
        <v>53.95</v>
      </c>
      <c r="M326" t="s">
        <v>348</v>
      </c>
      <c r="N326">
        <v>10</v>
      </c>
      <c r="O326" t="s">
        <v>46</v>
      </c>
      <c r="P326" t="s">
        <v>42</v>
      </c>
      <c r="Q326" t="s">
        <v>42</v>
      </c>
      <c r="R326" t="s">
        <v>64</v>
      </c>
      <c r="S326" s="3">
        <v>42241</v>
      </c>
      <c r="T326" s="3"/>
      <c r="U326" s="11">
        <f>IFERROR(VLOOKUP(A326,'Anc data'!$A$2:$H$117, 8,FALSE),"")</f>
        <v>1.2612140000000001</v>
      </c>
      <c r="W326" s="15">
        <f t="shared" si="16"/>
        <v>42.776245744179818</v>
      </c>
      <c r="X326" s="9">
        <f t="shared" si="17"/>
        <v>0</v>
      </c>
      <c r="Y326" s="9">
        <f>MAX(X326,Parameters!$B$8)</f>
        <v>1</v>
      </c>
      <c r="AA326" s="16" t="str">
        <f>IF(W326&lt;&gt;0,IF(Y326=1,IF(I326&lt;=Parameters!$C$2,W326,""),""),"")</f>
        <v/>
      </c>
      <c r="AB326" s="16" t="str">
        <f>IF(W326&lt;&gt;0,IF(Y326=1,IF(AND(I326&gt;Parameters!$B$3,I326&lt;=Parameters!$C$3),W326,""),""),"")</f>
        <v/>
      </c>
      <c r="AC326" s="16" t="str">
        <f>IF(W326&lt;&gt;0,IF(Y326=1,IF(AND(I326&gt;Parameters!$B$4,I326&lt;=Parameters!$C$4),W326,""),""),"")</f>
        <v/>
      </c>
      <c r="AD326" s="16" t="str">
        <f>IF(W326&lt;&gt;0,IF(Y326=1,IF(AND(I326&gt;Parameters!$B$5,I326&lt;=Parameters!$C$5),W326,""),""),"")</f>
        <v/>
      </c>
      <c r="AE326" s="16">
        <f>IF(W326&lt;&gt;0,IF(Y326=1,IF(I326&gt;Parameters!$B$6,W326,""),""),"")</f>
        <v>42.776245744179818</v>
      </c>
    </row>
    <row r="327" spans="1:31" x14ac:dyDescent="0.2">
      <c r="A327" t="s">
        <v>344</v>
      </c>
      <c r="B327" t="s">
        <v>345</v>
      </c>
      <c r="C327" t="s">
        <v>385</v>
      </c>
      <c r="D327">
        <v>4</v>
      </c>
      <c r="E327" t="s">
        <v>387</v>
      </c>
      <c r="F327" t="s">
        <v>79</v>
      </c>
      <c r="G327">
        <v>60</v>
      </c>
      <c r="H327" t="s">
        <v>46</v>
      </c>
      <c r="I327">
        <f t="shared" si="15"/>
        <v>60</v>
      </c>
      <c r="J327">
        <v>200</v>
      </c>
      <c r="K327" t="s">
        <v>62</v>
      </c>
      <c r="L327">
        <v>68.95</v>
      </c>
      <c r="M327" t="s">
        <v>348</v>
      </c>
      <c r="N327">
        <v>10</v>
      </c>
      <c r="O327" t="s">
        <v>46</v>
      </c>
      <c r="P327" t="s">
        <v>42</v>
      </c>
      <c r="Q327" t="s">
        <v>42</v>
      </c>
      <c r="R327" t="s">
        <v>64</v>
      </c>
      <c r="S327" s="3">
        <v>42241</v>
      </c>
      <c r="T327" s="3"/>
      <c r="U327" s="11">
        <f>IFERROR(VLOOKUP(A327,'Anc data'!$A$2:$H$117, 8,FALSE),"")</f>
        <v>1.2612140000000001</v>
      </c>
      <c r="W327" s="15">
        <f t="shared" si="16"/>
        <v>54.669548546083377</v>
      </c>
      <c r="X327" s="9">
        <f t="shared" si="17"/>
        <v>0</v>
      </c>
      <c r="Y327" s="9">
        <f>MAX(X327,Parameters!$B$8)</f>
        <v>1</v>
      </c>
      <c r="AA327" s="16" t="str">
        <f>IF(W327&lt;&gt;0,IF(Y327=1,IF(I327&lt;=Parameters!$C$2,W327,""),""),"")</f>
        <v/>
      </c>
      <c r="AB327" s="16" t="str">
        <f>IF(W327&lt;&gt;0,IF(Y327=1,IF(AND(I327&gt;Parameters!$B$3,I327&lt;=Parameters!$C$3),W327,""),""),"")</f>
        <v/>
      </c>
      <c r="AC327" s="16" t="str">
        <f>IF(W327&lt;&gt;0,IF(Y327=1,IF(AND(I327&gt;Parameters!$B$4,I327&lt;=Parameters!$C$4),W327,""),""),"")</f>
        <v/>
      </c>
      <c r="AD327" s="16" t="str">
        <f>IF(W327&lt;&gt;0,IF(Y327=1,IF(AND(I327&gt;Parameters!$B$5,I327&lt;=Parameters!$C$5),W327,""),""),"")</f>
        <v/>
      </c>
      <c r="AE327" s="16">
        <f>IF(W327&lt;&gt;0,IF(Y327=1,IF(I327&gt;Parameters!$B$6,W327,""),""),"")</f>
        <v>54.669548546083377</v>
      </c>
    </row>
    <row r="328" spans="1:31" x14ac:dyDescent="0.2">
      <c r="A328" t="s">
        <v>344</v>
      </c>
      <c r="B328" t="s">
        <v>345</v>
      </c>
      <c r="C328" t="s">
        <v>385</v>
      </c>
      <c r="D328">
        <v>5</v>
      </c>
      <c r="E328" t="s">
        <v>388</v>
      </c>
      <c r="F328" t="s">
        <v>79</v>
      </c>
      <c r="G328">
        <v>120</v>
      </c>
      <c r="H328" t="s">
        <v>46</v>
      </c>
      <c r="I328">
        <f t="shared" si="15"/>
        <v>120</v>
      </c>
      <c r="J328">
        <v>300</v>
      </c>
      <c r="K328" t="s">
        <v>62</v>
      </c>
      <c r="L328">
        <v>100.95</v>
      </c>
      <c r="M328" t="s">
        <v>348</v>
      </c>
      <c r="N328">
        <v>20</v>
      </c>
      <c r="O328" t="s">
        <v>46</v>
      </c>
      <c r="P328" t="s">
        <v>42</v>
      </c>
      <c r="Q328" t="s">
        <v>42</v>
      </c>
      <c r="R328" t="s">
        <v>64</v>
      </c>
      <c r="S328" s="3">
        <v>42241</v>
      </c>
      <c r="T328" s="3"/>
      <c r="U328" s="11">
        <f>IFERROR(VLOOKUP(A328,'Anc data'!$A$2:$H$117, 8,FALSE),"")</f>
        <v>1.2612140000000001</v>
      </c>
      <c r="W328" s="15">
        <f t="shared" si="16"/>
        <v>80.041927856810972</v>
      </c>
      <c r="X328" s="9">
        <f t="shared" si="17"/>
        <v>0</v>
      </c>
      <c r="Y328" s="9">
        <f>MAX(X328,Parameters!$B$8)</f>
        <v>1</v>
      </c>
      <c r="AA328" s="16" t="str">
        <f>IF(W328&lt;&gt;0,IF(Y328=1,IF(I328&lt;=Parameters!$C$2,W328,""),""),"")</f>
        <v/>
      </c>
      <c r="AB328" s="16" t="str">
        <f>IF(W328&lt;&gt;0,IF(Y328=1,IF(AND(I328&gt;Parameters!$B$3,I328&lt;=Parameters!$C$3),W328,""),""),"")</f>
        <v/>
      </c>
      <c r="AC328" s="16" t="str">
        <f>IF(W328&lt;&gt;0,IF(Y328=1,IF(AND(I328&gt;Parameters!$B$4,I328&lt;=Parameters!$C$4),W328,""),""),"")</f>
        <v/>
      </c>
      <c r="AD328" s="16" t="str">
        <f>IF(W328&lt;&gt;0,IF(Y328=1,IF(AND(I328&gt;Parameters!$B$5,I328&lt;=Parameters!$C$5),W328,""),""),"")</f>
        <v/>
      </c>
      <c r="AE328" s="16">
        <f>IF(W328&lt;&gt;0,IF(Y328=1,IF(I328&gt;Parameters!$B$6,W328,""),""),"")</f>
        <v>80.041927856810972</v>
      </c>
    </row>
    <row r="329" spans="1:31" x14ac:dyDescent="0.2">
      <c r="A329" t="s">
        <v>344</v>
      </c>
      <c r="B329" t="s">
        <v>345</v>
      </c>
      <c r="C329" t="s">
        <v>385</v>
      </c>
      <c r="D329">
        <v>6</v>
      </c>
      <c r="E329" t="s">
        <v>388</v>
      </c>
      <c r="F329" t="s">
        <v>79</v>
      </c>
      <c r="G329">
        <v>200</v>
      </c>
      <c r="H329" t="s">
        <v>46</v>
      </c>
      <c r="I329">
        <f t="shared" si="15"/>
        <v>200</v>
      </c>
      <c r="J329">
        <v>500</v>
      </c>
      <c r="K329" t="s">
        <v>62</v>
      </c>
      <c r="L329">
        <v>140.94999999999999</v>
      </c>
      <c r="M329" t="s">
        <v>348</v>
      </c>
      <c r="N329">
        <v>30</v>
      </c>
      <c r="O329" t="s">
        <v>46</v>
      </c>
      <c r="P329" t="s">
        <v>42</v>
      </c>
      <c r="Q329" t="s">
        <v>42</v>
      </c>
      <c r="R329" t="s">
        <v>64</v>
      </c>
      <c r="S329" s="3">
        <v>42241</v>
      </c>
      <c r="T329" s="3"/>
      <c r="U329" s="11">
        <f>IFERROR(VLOOKUP(A329,'Anc data'!$A$2:$H$117, 8,FALSE),"")</f>
        <v>1.2612140000000001</v>
      </c>
      <c r="W329" s="15">
        <f t="shared" si="16"/>
        <v>111.75740199522046</v>
      </c>
      <c r="X329" s="9">
        <f t="shared" si="17"/>
        <v>0</v>
      </c>
      <c r="Y329" s="9">
        <f>MAX(X329,Parameters!$B$8)</f>
        <v>1</v>
      </c>
      <c r="AA329" s="16" t="str">
        <f>IF(W329&lt;&gt;0,IF(Y329=1,IF(I329&lt;=Parameters!$C$2,W329,""),""),"")</f>
        <v/>
      </c>
      <c r="AB329" s="16" t="str">
        <f>IF(W329&lt;&gt;0,IF(Y329=1,IF(AND(I329&gt;Parameters!$B$3,I329&lt;=Parameters!$C$3),W329,""),""),"")</f>
        <v/>
      </c>
      <c r="AC329" s="16" t="str">
        <f>IF(W329&lt;&gt;0,IF(Y329=1,IF(AND(I329&gt;Parameters!$B$4,I329&lt;=Parameters!$C$4),W329,""),""),"")</f>
        <v/>
      </c>
      <c r="AD329" s="16" t="str">
        <f>IF(W329&lt;&gt;0,IF(Y329=1,IF(AND(I329&gt;Parameters!$B$5,I329&lt;=Parameters!$C$5),W329,""),""),"")</f>
        <v/>
      </c>
      <c r="AE329" s="16">
        <f>IF(W329&lt;&gt;0,IF(Y329=1,IF(I329&gt;Parameters!$B$6,W329,""),""),"")</f>
        <v>111.75740199522046</v>
      </c>
    </row>
    <row r="330" spans="1:31" x14ac:dyDescent="0.2">
      <c r="A330" t="s">
        <v>344</v>
      </c>
      <c r="B330" t="s">
        <v>345</v>
      </c>
      <c r="C330" t="s">
        <v>389</v>
      </c>
      <c r="D330">
        <v>1</v>
      </c>
      <c r="E330" t="s">
        <v>390</v>
      </c>
      <c r="F330" t="s">
        <v>391</v>
      </c>
      <c r="G330">
        <v>1.5</v>
      </c>
      <c r="H330" t="s">
        <v>46</v>
      </c>
      <c r="I330">
        <f t="shared" si="15"/>
        <v>1.5</v>
      </c>
      <c r="J330">
        <v>5</v>
      </c>
      <c r="K330" t="s">
        <v>62</v>
      </c>
      <c r="L330">
        <v>44.99</v>
      </c>
      <c r="M330" t="s">
        <v>348</v>
      </c>
      <c r="N330">
        <v>700</v>
      </c>
      <c r="O330" t="s">
        <v>38</v>
      </c>
      <c r="P330" t="s">
        <v>42</v>
      </c>
      <c r="Q330" t="s">
        <v>42</v>
      </c>
      <c r="R330" t="s">
        <v>42</v>
      </c>
      <c r="S330" s="3">
        <v>42272</v>
      </c>
      <c r="T330" s="3"/>
      <c r="U330" s="11">
        <f>IFERROR(VLOOKUP(A330,'Anc data'!$A$2:$H$117, 8,FALSE),"")</f>
        <v>1.2612140000000001</v>
      </c>
      <c r="W330" s="15">
        <f t="shared" si="16"/>
        <v>35.671979537176085</v>
      </c>
      <c r="X330" s="9">
        <f t="shared" si="17"/>
        <v>0</v>
      </c>
      <c r="Y330" s="9">
        <f>MAX(X330,Parameters!$B$8)</f>
        <v>1</v>
      </c>
      <c r="AA330" s="16" t="str">
        <f>IF(W330&lt;&gt;0,IF(Y330=1,IF(I330&lt;=Parameters!$C$2,W330,""),""),"")</f>
        <v/>
      </c>
      <c r="AB330" s="16">
        <f>IF(W330&lt;&gt;0,IF(Y330=1,IF(AND(I330&gt;Parameters!$B$3,I330&lt;=Parameters!$C$3),W330,""),""),"")</f>
        <v>35.671979537176085</v>
      </c>
      <c r="AC330" s="16" t="str">
        <f>IF(W330&lt;&gt;0,IF(Y330=1,IF(AND(I330&gt;Parameters!$B$4,I330&lt;=Parameters!$C$4),W330,""),""),"")</f>
        <v/>
      </c>
      <c r="AD330" s="16" t="str">
        <f>IF(W330&lt;&gt;0,IF(Y330=1,IF(AND(I330&gt;Parameters!$B$5,I330&lt;=Parameters!$C$5),W330,""),""),"")</f>
        <v/>
      </c>
      <c r="AE330" s="16" t="str">
        <f>IF(W330&lt;&gt;0,IF(Y330=1,IF(I330&gt;Parameters!$B$6,W330,""),""),"")</f>
        <v/>
      </c>
    </row>
    <row r="331" spans="1:31" x14ac:dyDescent="0.2">
      <c r="A331" t="s">
        <v>344</v>
      </c>
      <c r="B331" t="s">
        <v>345</v>
      </c>
      <c r="C331" t="s">
        <v>389</v>
      </c>
      <c r="D331">
        <v>2</v>
      </c>
      <c r="E331" t="s">
        <v>392</v>
      </c>
      <c r="F331" t="s">
        <v>391</v>
      </c>
      <c r="G331">
        <v>5</v>
      </c>
      <c r="H331" t="s">
        <v>46</v>
      </c>
      <c r="I331">
        <f t="shared" si="15"/>
        <v>5</v>
      </c>
      <c r="J331">
        <v>20</v>
      </c>
      <c r="K331" t="s">
        <v>62</v>
      </c>
      <c r="L331">
        <v>64.989999999999995</v>
      </c>
      <c r="M331" t="s">
        <v>348</v>
      </c>
      <c r="N331">
        <v>1</v>
      </c>
      <c r="O331" t="s">
        <v>46</v>
      </c>
      <c r="P331" t="s">
        <v>42</v>
      </c>
      <c r="Q331" t="s">
        <v>42</v>
      </c>
      <c r="R331" t="s">
        <v>42</v>
      </c>
      <c r="S331" s="3">
        <v>42272</v>
      </c>
      <c r="T331" s="3"/>
      <c r="U331" s="11">
        <f>IFERROR(VLOOKUP(A331,'Anc data'!$A$2:$H$117, 8,FALSE),"")</f>
        <v>1.2612140000000001</v>
      </c>
      <c r="W331" s="15">
        <f t="shared" si="16"/>
        <v>51.529716606380831</v>
      </c>
      <c r="X331" s="9">
        <f t="shared" si="17"/>
        <v>0</v>
      </c>
      <c r="Y331" s="9">
        <f>MAX(X331,Parameters!$B$8)</f>
        <v>1</v>
      </c>
      <c r="AA331" s="16" t="str">
        <f>IF(W331&lt;&gt;0,IF(Y331=1,IF(I331&lt;=Parameters!$C$2,W331,""),""),"")</f>
        <v/>
      </c>
      <c r="AB331" s="16" t="str">
        <f>IF(W331&lt;&gt;0,IF(Y331=1,IF(AND(I331&gt;Parameters!$B$3,I331&lt;=Parameters!$C$3),W331,""),""),"")</f>
        <v/>
      </c>
      <c r="AC331" s="16">
        <f>IF(W331&lt;&gt;0,IF(Y331=1,IF(AND(I331&gt;Parameters!$B$4,I331&lt;=Parameters!$C$4),W331,""),""),"")</f>
        <v>51.529716606380831</v>
      </c>
      <c r="AD331" s="16" t="str">
        <f>IF(W331&lt;&gt;0,IF(Y331=1,IF(AND(I331&gt;Parameters!$B$5,I331&lt;=Parameters!$C$5),W331,""),""),"")</f>
        <v/>
      </c>
      <c r="AE331" s="16" t="str">
        <f>IF(W331&lt;&gt;0,IF(Y331=1,IF(I331&gt;Parameters!$B$6,W331,""),""),"")</f>
        <v/>
      </c>
    </row>
    <row r="332" spans="1:31" x14ac:dyDescent="0.2">
      <c r="A332" t="s">
        <v>344</v>
      </c>
      <c r="B332" t="s">
        <v>345</v>
      </c>
      <c r="C332" t="s">
        <v>389</v>
      </c>
      <c r="D332">
        <v>3</v>
      </c>
      <c r="E332" t="s">
        <v>393</v>
      </c>
      <c r="F332" t="s">
        <v>391</v>
      </c>
      <c r="G332">
        <v>10</v>
      </c>
      <c r="H332" t="s">
        <v>46</v>
      </c>
      <c r="I332">
        <f t="shared" si="15"/>
        <v>10</v>
      </c>
      <c r="J332">
        <v>20</v>
      </c>
      <c r="K332" t="s">
        <v>62</v>
      </c>
      <c r="L332">
        <v>84.99</v>
      </c>
      <c r="M332" t="s">
        <v>348</v>
      </c>
      <c r="N332">
        <v>1</v>
      </c>
      <c r="O332" t="s">
        <v>46</v>
      </c>
      <c r="P332" t="s">
        <v>42</v>
      </c>
      <c r="Q332" t="s">
        <v>42</v>
      </c>
      <c r="R332" t="s">
        <v>42</v>
      </c>
      <c r="S332" s="3">
        <v>42272</v>
      </c>
      <c r="T332" s="3"/>
      <c r="U332" s="11">
        <f>IFERROR(VLOOKUP(A332,'Anc data'!$A$2:$H$117, 8,FALSE),"")</f>
        <v>1.2612140000000001</v>
      </c>
      <c r="W332" s="15">
        <f t="shared" si="16"/>
        <v>67.387453675585576</v>
      </c>
      <c r="X332" s="9">
        <f t="shared" si="17"/>
        <v>0</v>
      </c>
      <c r="Y332" s="9">
        <f>MAX(X332,Parameters!$B$8)</f>
        <v>1</v>
      </c>
      <c r="AA332" s="16" t="str">
        <f>IF(W332&lt;&gt;0,IF(Y332=1,IF(I332&lt;=Parameters!$C$2,W332,""),""),"")</f>
        <v/>
      </c>
      <c r="AB332" s="16" t="str">
        <f>IF(W332&lt;&gt;0,IF(Y332=1,IF(AND(I332&gt;Parameters!$B$3,I332&lt;=Parameters!$C$3),W332,""),""),"")</f>
        <v/>
      </c>
      <c r="AC332" s="16">
        <f>IF(W332&lt;&gt;0,IF(Y332=1,IF(AND(I332&gt;Parameters!$B$4,I332&lt;=Parameters!$C$4),W332,""),""),"")</f>
        <v>67.387453675585576</v>
      </c>
      <c r="AD332" s="16" t="str">
        <f>IF(W332&lt;&gt;0,IF(Y332=1,IF(AND(I332&gt;Parameters!$B$5,I332&lt;=Parameters!$C$5),W332,""),""),"")</f>
        <v/>
      </c>
      <c r="AE332" s="16" t="str">
        <f>IF(W332&lt;&gt;0,IF(Y332=1,IF(I332&gt;Parameters!$B$6,W332,""),""),"")</f>
        <v/>
      </c>
    </row>
    <row r="333" spans="1:31" x14ac:dyDescent="0.2">
      <c r="A333" t="s">
        <v>394</v>
      </c>
      <c r="B333" t="s">
        <v>395</v>
      </c>
      <c r="C333" t="s">
        <v>396</v>
      </c>
      <c r="I333">
        <f t="shared" si="15"/>
        <v>0</v>
      </c>
      <c r="U333" s="11" t="str">
        <f>IFERROR(VLOOKUP(A333,'Anc data'!$A$2:$H$117, 8,FALSE),"")</f>
        <v/>
      </c>
      <c r="W333" s="15" t="str">
        <f t="shared" si="16"/>
        <v/>
      </c>
      <c r="X333" s="9">
        <f t="shared" si="17"/>
        <v>1</v>
      </c>
      <c r="Y333" s="9">
        <f>MAX(X333,Parameters!$B$8)</f>
        <v>1</v>
      </c>
      <c r="AA333" s="16" t="str">
        <f>IF(W333&lt;&gt;0,IF(Y333=1,IF(I333&lt;=Parameters!$C$2,W333,""),""),"")</f>
        <v/>
      </c>
      <c r="AB333" s="16" t="str">
        <f>IF(W333&lt;&gt;0,IF(Y333=1,IF(AND(I333&gt;Parameters!$B$3,I333&lt;=Parameters!$C$3),W333,""),""),"")</f>
        <v/>
      </c>
      <c r="AC333" s="16" t="str">
        <f>IF(W333&lt;&gt;0,IF(Y333=1,IF(AND(I333&gt;Parameters!$B$4,I333&lt;=Parameters!$C$4),W333,""),""),"")</f>
        <v/>
      </c>
      <c r="AD333" s="16" t="str">
        <f>IF(W333&lt;&gt;0,IF(Y333=1,IF(AND(I333&gt;Parameters!$B$5,I333&lt;=Parameters!$C$5),W333,""),""),"")</f>
        <v/>
      </c>
      <c r="AE333" s="16" t="str">
        <f>IF(W333&lt;&gt;0,IF(Y333=1,IF(I333&gt;Parameters!$B$6,W333,""),""),"")</f>
        <v/>
      </c>
    </row>
    <row r="334" spans="1:31" x14ac:dyDescent="0.2">
      <c r="A334" t="s">
        <v>394</v>
      </c>
      <c r="B334" t="s">
        <v>395</v>
      </c>
      <c r="C334" t="s">
        <v>397</v>
      </c>
      <c r="I334">
        <f t="shared" si="15"/>
        <v>0</v>
      </c>
      <c r="U334" s="11" t="str">
        <f>IFERROR(VLOOKUP(A334,'Anc data'!$A$2:$H$117, 8,FALSE),"")</f>
        <v/>
      </c>
      <c r="W334" s="15" t="str">
        <f t="shared" si="16"/>
        <v/>
      </c>
      <c r="X334" s="9">
        <f t="shared" si="17"/>
        <v>1</v>
      </c>
      <c r="Y334" s="9">
        <f>MAX(X334,Parameters!$B$8)</f>
        <v>1</v>
      </c>
      <c r="AA334" s="16" t="str">
        <f>IF(W334&lt;&gt;0,IF(Y334=1,IF(I334&lt;=Parameters!$C$2,W334,""),""),"")</f>
        <v/>
      </c>
      <c r="AB334" s="16" t="str">
        <f>IF(W334&lt;&gt;0,IF(Y334=1,IF(AND(I334&gt;Parameters!$B$3,I334&lt;=Parameters!$C$3),W334,""),""),"")</f>
        <v/>
      </c>
      <c r="AC334" s="16" t="str">
        <f>IF(W334&lt;&gt;0,IF(Y334=1,IF(AND(I334&gt;Parameters!$B$4,I334&lt;=Parameters!$C$4),W334,""),""),"")</f>
        <v/>
      </c>
      <c r="AD334" s="16" t="str">
        <f>IF(W334&lt;&gt;0,IF(Y334=1,IF(AND(I334&gt;Parameters!$B$5,I334&lt;=Parameters!$C$5),W334,""),""),"")</f>
        <v/>
      </c>
      <c r="AE334" s="16" t="str">
        <f>IF(W334&lt;&gt;0,IF(Y334=1,IF(I334&gt;Parameters!$B$6,W334,""),""),"")</f>
        <v/>
      </c>
    </row>
    <row r="335" spans="1:31" x14ac:dyDescent="0.2">
      <c r="A335" t="s">
        <v>394</v>
      </c>
      <c r="B335" t="s">
        <v>395</v>
      </c>
      <c r="C335" t="s">
        <v>398</v>
      </c>
      <c r="D335">
        <v>1</v>
      </c>
      <c r="E335">
        <v>10</v>
      </c>
      <c r="F335" t="s">
        <v>61</v>
      </c>
      <c r="G335">
        <v>10</v>
      </c>
      <c r="H335" t="s">
        <v>46</v>
      </c>
      <c r="I335">
        <f t="shared" si="15"/>
        <v>10</v>
      </c>
      <c r="J335" t="s">
        <v>39</v>
      </c>
      <c r="L335">
        <v>79</v>
      </c>
      <c r="M335" t="s">
        <v>399</v>
      </c>
      <c r="N335">
        <v>0.5</v>
      </c>
      <c r="O335" t="s">
        <v>46</v>
      </c>
      <c r="P335" t="s">
        <v>42</v>
      </c>
      <c r="Q335" t="s">
        <v>42</v>
      </c>
      <c r="R335" t="s">
        <v>42</v>
      </c>
      <c r="S335" s="3">
        <v>42241</v>
      </c>
      <c r="T335" s="3"/>
      <c r="U335" s="11" t="str">
        <f>IFERROR(VLOOKUP(A335,'Anc data'!$A$2:$H$117, 8,FALSE),"")</f>
        <v/>
      </c>
      <c r="W335" s="15" t="str">
        <f t="shared" si="16"/>
        <v/>
      </c>
      <c r="X335" s="9">
        <f t="shared" si="17"/>
        <v>1</v>
      </c>
      <c r="Y335" s="9">
        <f>MAX(X335,Parameters!$B$8)</f>
        <v>1</v>
      </c>
      <c r="AA335" s="16" t="str">
        <f>IF(W335&lt;&gt;0,IF(Y335=1,IF(I335&lt;=Parameters!$C$2,W335,""),""),"")</f>
        <v/>
      </c>
      <c r="AB335" s="16" t="str">
        <f>IF(W335&lt;&gt;0,IF(Y335=1,IF(AND(I335&gt;Parameters!$B$3,I335&lt;=Parameters!$C$3),W335,""),""),"")</f>
        <v/>
      </c>
      <c r="AC335" s="16" t="str">
        <f>IF(W335&lt;&gt;0,IF(Y335=1,IF(AND(I335&gt;Parameters!$B$4,I335&lt;=Parameters!$C$4),W335,""),""),"")</f>
        <v/>
      </c>
      <c r="AD335" s="16" t="str">
        <f>IF(W335&lt;&gt;0,IF(Y335=1,IF(AND(I335&gt;Parameters!$B$5,I335&lt;=Parameters!$C$5),W335,""),""),"")</f>
        <v/>
      </c>
      <c r="AE335" s="16" t="str">
        <f>IF(W335&lt;&gt;0,IF(Y335=1,IF(I335&gt;Parameters!$B$6,W335,""),""),"")</f>
        <v/>
      </c>
    </row>
    <row r="336" spans="1:31" x14ac:dyDescent="0.2">
      <c r="A336" t="s">
        <v>394</v>
      </c>
      <c r="B336" t="s">
        <v>395</v>
      </c>
      <c r="C336" t="s">
        <v>398</v>
      </c>
      <c r="D336">
        <v>2</v>
      </c>
      <c r="E336">
        <v>15</v>
      </c>
      <c r="F336" t="s">
        <v>61</v>
      </c>
      <c r="G336">
        <v>15</v>
      </c>
      <c r="H336" t="s">
        <v>46</v>
      </c>
      <c r="I336">
        <f t="shared" si="15"/>
        <v>15</v>
      </c>
      <c r="J336" t="s">
        <v>39</v>
      </c>
      <c r="L336">
        <v>105</v>
      </c>
      <c r="M336" t="s">
        <v>399</v>
      </c>
      <c r="N336">
        <v>3</v>
      </c>
      <c r="O336" t="s">
        <v>46</v>
      </c>
      <c r="P336" t="s">
        <v>42</v>
      </c>
      <c r="Q336" t="s">
        <v>42</v>
      </c>
      <c r="R336" t="s">
        <v>42</v>
      </c>
      <c r="S336" s="3">
        <v>42241</v>
      </c>
      <c r="T336" s="3"/>
      <c r="U336" s="11" t="str">
        <f>IFERROR(VLOOKUP(A336,'Anc data'!$A$2:$H$117, 8,FALSE),"")</f>
        <v/>
      </c>
      <c r="W336" s="15" t="str">
        <f t="shared" si="16"/>
        <v/>
      </c>
      <c r="X336" s="9">
        <f t="shared" si="17"/>
        <v>1</v>
      </c>
      <c r="Y336" s="9">
        <f>MAX(X336,Parameters!$B$8)</f>
        <v>1</v>
      </c>
      <c r="AA336" s="16" t="str">
        <f>IF(W336&lt;&gt;0,IF(Y336=1,IF(I336&lt;=Parameters!$C$2,W336,""),""),"")</f>
        <v/>
      </c>
      <c r="AB336" s="16" t="str">
        <f>IF(W336&lt;&gt;0,IF(Y336=1,IF(AND(I336&gt;Parameters!$B$3,I336&lt;=Parameters!$C$3),W336,""),""),"")</f>
        <v/>
      </c>
      <c r="AC336" s="16" t="str">
        <f>IF(W336&lt;&gt;0,IF(Y336=1,IF(AND(I336&gt;Parameters!$B$4,I336&lt;=Parameters!$C$4),W336,""),""),"")</f>
        <v/>
      </c>
      <c r="AD336" s="16" t="str">
        <f>IF(W336&lt;&gt;0,IF(Y336=1,IF(AND(I336&gt;Parameters!$B$5,I336&lt;=Parameters!$C$5),W336,""),""),"")</f>
        <v/>
      </c>
      <c r="AE336" s="16" t="str">
        <f>IF(W336&lt;&gt;0,IF(Y336=1,IF(I336&gt;Parameters!$B$6,W336,""),""),"")</f>
        <v/>
      </c>
    </row>
    <row r="337" spans="1:31" x14ac:dyDescent="0.2">
      <c r="A337" t="s">
        <v>394</v>
      </c>
      <c r="B337" t="s">
        <v>395</v>
      </c>
      <c r="C337" t="s">
        <v>398</v>
      </c>
      <c r="D337">
        <v>3</v>
      </c>
      <c r="E337">
        <v>25</v>
      </c>
      <c r="F337" t="s">
        <v>61</v>
      </c>
      <c r="G337">
        <v>25</v>
      </c>
      <c r="H337" t="s">
        <v>46</v>
      </c>
      <c r="I337">
        <f t="shared" si="15"/>
        <v>25</v>
      </c>
      <c r="J337" t="s">
        <v>39</v>
      </c>
      <c r="L337">
        <v>128</v>
      </c>
      <c r="M337" t="s">
        <v>399</v>
      </c>
      <c r="N337">
        <v>3</v>
      </c>
      <c r="O337" t="s">
        <v>46</v>
      </c>
      <c r="P337" t="s">
        <v>42</v>
      </c>
      <c r="Q337" t="s">
        <v>42</v>
      </c>
      <c r="R337" t="s">
        <v>42</v>
      </c>
      <c r="S337" s="3">
        <v>42241</v>
      </c>
      <c r="T337" s="3"/>
      <c r="U337" s="11" t="str">
        <f>IFERROR(VLOOKUP(A337,'Anc data'!$A$2:$H$117, 8,FALSE),"")</f>
        <v/>
      </c>
      <c r="W337" s="15" t="str">
        <f t="shared" si="16"/>
        <v/>
      </c>
      <c r="X337" s="9">
        <f t="shared" si="17"/>
        <v>1</v>
      </c>
      <c r="Y337" s="9">
        <f>MAX(X337,Parameters!$B$8)</f>
        <v>1</v>
      </c>
      <c r="AA337" s="16" t="str">
        <f>IF(W337&lt;&gt;0,IF(Y337=1,IF(I337&lt;=Parameters!$C$2,W337,""),""),"")</f>
        <v/>
      </c>
      <c r="AB337" s="16" t="str">
        <f>IF(W337&lt;&gt;0,IF(Y337=1,IF(AND(I337&gt;Parameters!$B$3,I337&lt;=Parameters!$C$3),W337,""),""),"")</f>
        <v/>
      </c>
      <c r="AC337" s="16" t="str">
        <f>IF(W337&lt;&gt;0,IF(Y337=1,IF(AND(I337&gt;Parameters!$B$4,I337&lt;=Parameters!$C$4),W337,""),""),"")</f>
        <v/>
      </c>
      <c r="AD337" s="16" t="str">
        <f>IF(W337&lt;&gt;0,IF(Y337=1,IF(AND(I337&gt;Parameters!$B$5,I337&lt;=Parameters!$C$5),W337,""),""),"")</f>
        <v/>
      </c>
      <c r="AE337" s="16" t="str">
        <f>IF(W337&lt;&gt;0,IF(Y337=1,IF(I337&gt;Parameters!$B$6,W337,""),""),"")</f>
        <v/>
      </c>
    </row>
    <row r="338" spans="1:31" x14ac:dyDescent="0.2">
      <c r="A338" t="s">
        <v>394</v>
      </c>
      <c r="B338" t="s">
        <v>395</v>
      </c>
      <c r="C338" t="s">
        <v>398</v>
      </c>
      <c r="D338">
        <v>4</v>
      </c>
      <c r="E338">
        <v>50</v>
      </c>
      <c r="F338" t="s">
        <v>61</v>
      </c>
      <c r="G338">
        <v>50</v>
      </c>
      <c r="H338" t="s">
        <v>46</v>
      </c>
      <c r="I338">
        <f t="shared" si="15"/>
        <v>50</v>
      </c>
      <c r="J338" t="s">
        <v>39</v>
      </c>
      <c r="L338">
        <v>149</v>
      </c>
      <c r="M338" t="s">
        <v>399</v>
      </c>
      <c r="N338">
        <v>3</v>
      </c>
      <c r="O338" t="s">
        <v>46</v>
      </c>
      <c r="P338" t="s">
        <v>42</v>
      </c>
      <c r="Q338" t="s">
        <v>42</v>
      </c>
      <c r="R338" t="s">
        <v>42</v>
      </c>
      <c r="S338" s="3">
        <v>42241</v>
      </c>
      <c r="T338" s="3"/>
      <c r="U338" s="11" t="str">
        <f>IFERROR(VLOOKUP(A338,'Anc data'!$A$2:$H$117, 8,FALSE),"")</f>
        <v/>
      </c>
      <c r="W338" s="15" t="str">
        <f t="shared" si="16"/>
        <v/>
      </c>
      <c r="X338" s="9">
        <f t="shared" si="17"/>
        <v>1</v>
      </c>
      <c r="Y338" s="9">
        <f>MAX(X338,Parameters!$B$8)</f>
        <v>1</v>
      </c>
      <c r="AA338" s="16" t="str">
        <f>IF(W338&lt;&gt;0,IF(Y338=1,IF(I338&lt;=Parameters!$C$2,W338,""),""),"")</f>
        <v/>
      </c>
      <c r="AB338" s="16" t="str">
        <f>IF(W338&lt;&gt;0,IF(Y338=1,IF(AND(I338&gt;Parameters!$B$3,I338&lt;=Parameters!$C$3),W338,""),""),"")</f>
        <v/>
      </c>
      <c r="AC338" s="16" t="str">
        <f>IF(W338&lt;&gt;0,IF(Y338=1,IF(AND(I338&gt;Parameters!$B$4,I338&lt;=Parameters!$C$4),W338,""),""),"")</f>
        <v/>
      </c>
      <c r="AD338" s="16" t="str">
        <f>IF(W338&lt;&gt;0,IF(Y338=1,IF(AND(I338&gt;Parameters!$B$5,I338&lt;=Parameters!$C$5),W338,""),""),"")</f>
        <v/>
      </c>
      <c r="AE338" s="16" t="str">
        <f>IF(W338&lt;&gt;0,IF(Y338=1,IF(I338&gt;Parameters!$B$6,W338,""),""),"")</f>
        <v/>
      </c>
    </row>
    <row r="339" spans="1:31" x14ac:dyDescent="0.2">
      <c r="A339" t="s">
        <v>394</v>
      </c>
      <c r="B339" t="s">
        <v>395</v>
      </c>
      <c r="C339" t="s">
        <v>398</v>
      </c>
      <c r="D339">
        <v>5</v>
      </c>
      <c r="E339">
        <v>100</v>
      </c>
      <c r="F339" t="s">
        <v>61</v>
      </c>
      <c r="G339">
        <v>100</v>
      </c>
      <c r="H339" t="s">
        <v>46</v>
      </c>
      <c r="I339">
        <f t="shared" si="15"/>
        <v>100</v>
      </c>
      <c r="J339" t="s">
        <v>39</v>
      </c>
      <c r="L339">
        <v>199</v>
      </c>
      <c r="M339" t="s">
        <v>399</v>
      </c>
      <c r="N339">
        <v>5</v>
      </c>
      <c r="O339" t="s">
        <v>46</v>
      </c>
      <c r="P339" t="s">
        <v>42</v>
      </c>
      <c r="Q339" t="s">
        <v>42</v>
      </c>
      <c r="R339" t="s">
        <v>42</v>
      </c>
      <c r="S339" s="3">
        <v>42241</v>
      </c>
      <c r="T339" s="3"/>
      <c r="U339" s="11" t="str">
        <f>IFERROR(VLOOKUP(A339,'Anc data'!$A$2:$H$117, 8,FALSE),"")</f>
        <v/>
      </c>
      <c r="W339" s="15" t="str">
        <f t="shared" si="16"/>
        <v/>
      </c>
      <c r="X339" s="9">
        <f t="shared" si="17"/>
        <v>1</v>
      </c>
      <c r="Y339" s="9">
        <f>MAX(X339,Parameters!$B$8)</f>
        <v>1</v>
      </c>
      <c r="AA339" s="16" t="str">
        <f>IF(W339&lt;&gt;0,IF(Y339=1,IF(I339&lt;=Parameters!$C$2,W339,""),""),"")</f>
        <v/>
      </c>
      <c r="AB339" s="16" t="str">
        <f>IF(W339&lt;&gt;0,IF(Y339=1,IF(AND(I339&gt;Parameters!$B$3,I339&lt;=Parameters!$C$3),W339,""),""),"")</f>
        <v/>
      </c>
      <c r="AC339" s="16" t="str">
        <f>IF(W339&lt;&gt;0,IF(Y339=1,IF(AND(I339&gt;Parameters!$B$4,I339&lt;=Parameters!$C$4),W339,""),""),"")</f>
        <v/>
      </c>
      <c r="AD339" s="16" t="str">
        <f>IF(W339&lt;&gt;0,IF(Y339=1,IF(AND(I339&gt;Parameters!$B$5,I339&lt;=Parameters!$C$5),W339,""),""),"")</f>
        <v/>
      </c>
      <c r="AE339" s="16" t="str">
        <f>IF(W339&lt;&gt;0,IF(Y339=1,IF(I339&gt;Parameters!$B$6,W339,""),""),"")</f>
        <v/>
      </c>
    </row>
    <row r="340" spans="1:31" x14ac:dyDescent="0.2">
      <c r="A340" t="s">
        <v>394</v>
      </c>
      <c r="B340" t="s">
        <v>395</v>
      </c>
      <c r="C340" t="s">
        <v>398</v>
      </c>
      <c r="D340">
        <v>6</v>
      </c>
      <c r="E340">
        <v>300</v>
      </c>
      <c r="F340" t="s">
        <v>61</v>
      </c>
      <c r="G340">
        <v>300</v>
      </c>
      <c r="H340" t="s">
        <v>46</v>
      </c>
      <c r="I340">
        <f t="shared" si="15"/>
        <v>300</v>
      </c>
      <c r="J340" t="s">
        <v>39</v>
      </c>
      <c r="L340">
        <v>249</v>
      </c>
      <c r="M340" t="s">
        <v>399</v>
      </c>
      <c r="N340">
        <v>5</v>
      </c>
      <c r="O340" t="s">
        <v>46</v>
      </c>
      <c r="P340" t="s">
        <v>42</v>
      </c>
      <c r="Q340" t="s">
        <v>42</v>
      </c>
      <c r="R340" t="s">
        <v>42</v>
      </c>
      <c r="S340" s="3">
        <v>42241</v>
      </c>
      <c r="T340" s="3"/>
      <c r="U340" s="11" t="str">
        <f>IFERROR(VLOOKUP(A340,'Anc data'!$A$2:$H$117, 8,FALSE),"")</f>
        <v/>
      </c>
      <c r="W340" s="15" t="str">
        <f t="shared" si="16"/>
        <v/>
      </c>
      <c r="X340" s="9">
        <f t="shared" si="17"/>
        <v>1</v>
      </c>
      <c r="Y340" s="9">
        <f>MAX(X340,Parameters!$B$8)</f>
        <v>1</v>
      </c>
      <c r="AA340" s="16" t="str">
        <f>IF(W340&lt;&gt;0,IF(Y340=1,IF(I340&lt;=Parameters!$C$2,W340,""),""),"")</f>
        <v/>
      </c>
      <c r="AB340" s="16" t="str">
        <f>IF(W340&lt;&gt;0,IF(Y340=1,IF(AND(I340&gt;Parameters!$B$3,I340&lt;=Parameters!$C$3),W340,""),""),"")</f>
        <v/>
      </c>
      <c r="AC340" s="16" t="str">
        <f>IF(W340&lt;&gt;0,IF(Y340=1,IF(AND(I340&gt;Parameters!$B$4,I340&lt;=Parameters!$C$4),W340,""),""),"")</f>
        <v/>
      </c>
      <c r="AD340" s="16" t="str">
        <f>IF(W340&lt;&gt;0,IF(Y340=1,IF(AND(I340&gt;Parameters!$B$5,I340&lt;=Parameters!$C$5),W340,""),""),"")</f>
        <v/>
      </c>
      <c r="AE340" s="16" t="str">
        <f>IF(W340&lt;&gt;0,IF(Y340=1,IF(I340&gt;Parameters!$B$6,W340,""),""),"")</f>
        <v/>
      </c>
    </row>
    <row r="341" spans="1:31" x14ac:dyDescent="0.2">
      <c r="A341" t="s">
        <v>400</v>
      </c>
      <c r="B341" t="s">
        <v>401</v>
      </c>
      <c r="C341" t="s">
        <v>402</v>
      </c>
      <c r="D341">
        <v>1</v>
      </c>
      <c r="E341" t="s">
        <v>403</v>
      </c>
      <c r="F341" t="s">
        <v>73</v>
      </c>
      <c r="G341">
        <v>64</v>
      </c>
      <c r="H341" t="s">
        <v>38</v>
      </c>
      <c r="I341">
        <f t="shared" si="15"/>
        <v>6.4000000000000001E-2</v>
      </c>
      <c r="J341" t="s">
        <v>39</v>
      </c>
      <c r="L341" s="2">
        <v>59000</v>
      </c>
      <c r="M341" t="s">
        <v>220</v>
      </c>
      <c r="N341">
        <v>64</v>
      </c>
      <c r="O341" t="s">
        <v>38</v>
      </c>
      <c r="P341" t="s">
        <v>42</v>
      </c>
      <c r="Q341" t="s">
        <v>42</v>
      </c>
      <c r="R341" t="s">
        <v>42</v>
      </c>
      <c r="S341" s="3">
        <v>42241</v>
      </c>
      <c r="T341" s="3"/>
      <c r="U341" s="11" t="str">
        <f>IFERROR(VLOOKUP(A341,'Anc data'!$A$2:$H$117, 8,FALSE),"")</f>
        <v/>
      </c>
      <c r="W341" s="15" t="str">
        <f t="shared" si="16"/>
        <v/>
      </c>
      <c r="X341" s="9">
        <f t="shared" si="17"/>
        <v>1</v>
      </c>
      <c r="Y341" s="9">
        <f>MAX(X341,Parameters!$B$8)</f>
        <v>1</v>
      </c>
      <c r="AA341" s="16" t="str">
        <f>IF(W341&lt;&gt;0,IF(Y341=1,IF(I341&lt;=Parameters!$C$2,W341,""),""),"")</f>
        <v/>
      </c>
      <c r="AB341" s="16" t="str">
        <f>IF(W341&lt;&gt;0,IF(Y341=1,IF(AND(I341&gt;Parameters!$B$3,I341&lt;=Parameters!$C$3),W341,""),""),"")</f>
        <v/>
      </c>
      <c r="AC341" s="16" t="str">
        <f>IF(W341&lt;&gt;0,IF(Y341=1,IF(AND(I341&gt;Parameters!$B$4,I341&lt;=Parameters!$C$4),W341,""),""),"")</f>
        <v/>
      </c>
      <c r="AD341" s="16" t="str">
        <f>IF(W341&lt;&gt;0,IF(Y341=1,IF(AND(I341&gt;Parameters!$B$5,I341&lt;=Parameters!$C$5),W341,""),""),"")</f>
        <v/>
      </c>
      <c r="AE341" s="16" t="str">
        <f>IF(W341&lt;&gt;0,IF(Y341=1,IF(I341&gt;Parameters!$B$6,W341,""),""),"")</f>
        <v/>
      </c>
    </row>
    <row r="342" spans="1:31" x14ac:dyDescent="0.2">
      <c r="A342" t="s">
        <v>400</v>
      </c>
      <c r="B342" t="s">
        <v>401</v>
      </c>
      <c r="C342" t="s">
        <v>402</v>
      </c>
      <c r="D342">
        <v>2</v>
      </c>
      <c r="E342" t="s">
        <v>404</v>
      </c>
      <c r="F342" t="s">
        <v>73</v>
      </c>
      <c r="G342">
        <v>128</v>
      </c>
      <c r="H342" t="s">
        <v>38</v>
      </c>
      <c r="I342">
        <f t="shared" si="15"/>
        <v>0.128</v>
      </c>
      <c r="J342" t="s">
        <v>39</v>
      </c>
      <c r="L342" s="2">
        <v>84000</v>
      </c>
      <c r="M342" t="s">
        <v>220</v>
      </c>
      <c r="N342">
        <v>64</v>
      </c>
      <c r="O342" t="s">
        <v>38</v>
      </c>
      <c r="P342" t="s">
        <v>42</v>
      </c>
      <c r="Q342" t="s">
        <v>42</v>
      </c>
      <c r="R342" t="s">
        <v>42</v>
      </c>
      <c r="S342" s="3">
        <v>42241</v>
      </c>
      <c r="T342" s="3"/>
      <c r="U342" s="11" t="str">
        <f>IFERROR(VLOOKUP(A342,'Anc data'!$A$2:$H$117, 8,FALSE),"")</f>
        <v/>
      </c>
      <c r="W342" s="15" t="str">
        <f t="shared" si="16"/>
        <v/>
      </c>
      <c r="X342" s="9">
        <f t="shared" si="17"/>
        <v>1</v>
      </c>
      <c r="Y342" s="9">
        <f>MAX(X342,Parameters!$B$8)</f>
        <v>1</v>
      </c>
      <c r="AA342" s="16" t="str">
        <f>IF(W342&lt;&gt;0,IF(Y342=1,IF(I342&lt;=Parameters!$C$2,W342,""),""),"")</f>
        <v/>
      </c>
      <c r="AB342" s="16" t="str">
        <f>IF(W342&lt;&gt;0,IF(Y342=1,IF(AND(I342&gt;Parameters!$B$3,I342&lt;=Parameters!$C$3),W342,""),""),"")</f>
        <v/>
      </c>
      <c r="AC342" s="16" t="str">
        <f>IF(W342&lt;&gt;0,IF(Y342=1,IF(AND(I342&gt;Parameters!$B$4,I342&lt;=Parameters!$C$4),W342,""),""),"")</f>
        <v/>
      </c>
      <c r="AD342" s="16" t="str">
        <f>IF(W342&lt;&gt;0,IF(Y342=1,IF(AND(I342&gt;Parameters!$B$5,I342&lt;=Parameters!$C$5),W342,""),""),"")</f>
        <v/>
      </c>
      <c r="AE342" s="16" t="str">
        <f>IF(W342&lt;&gt;0,IF(Y342=1,IF(I342&gt;Parameters!$B$6,W342,""),""),"")</f>
        <v/>
      </c>
    </row>
    <row r="343" spans="1:31" x14ac:dyDescent="0.2">
      <c r="A343" t="s">
        <v>405</v>
      </c>
      <c r="B343" t="s">
        <v>406</v>
      </c>
      <c r="C343" t="s">
        <v>407</v>
      </c>
      <c r="D343">
        <v>1</v>
      </c>
      <c r="E343" t="s">
        <v>408</v>
      </c>
      <c r="F343" t="s">
        <v>133</v>
      </c>
      <c r="G343">
        <v>4</v>
      </c>
      <c r="H343" t="s">
        <v>46</v>
      </c>
      <c r="I343">
        <f t="shared" si="15"/>
        <v>4</v>
      </c>
      <c r="J343" t="s">
        <v>39</v>
      </c>
      <c r="L343" s="2">
        <v>14990</v>
      </c>
      <c r="M343" t="s">
        <v>409</v>
      </c>
      <c r="N343" t="s">
        <v>40</v>
      </c>
      <c r="P343" t="s">
        <v>42</v>
      </c>
      <c r="Q343" t="s">
        <v>42</v>
      </c>
      <c r="R343" t="s">
        <v>42</v>
      </c>
      <c r="S343" s="3">
        <v>42241</v>
      </c>
      <c r="T343" s="3"/>
      <c r="U343" s="11">
        <f>IFERROR(VLOOKUP(A343,'Anc data'!$A$2:$H$117, 8,FALSE),"")</f>
        <v>370.814414</v>
      </c>
      <c r="W343" s="15">
        <f t="shared" si="16"/>
        <v>40.42453430626351</v>
      </c>
      <c r="X343" s="9">
        <f t="shared" si="17"/>
        <v>1</v>
      </c>
      <c r="Y343" s="9">
        <f>MAX(X343,Parameters!$B$8)</f>
        <v>1</v>
      </c>
      <c r="AA343" s="16" t="str">
        <f>IF(W343&lt;&gt;0,IF(Y343=1,IF(I343&lt;=Parameters!$C$2,W343,""),""),"")</f>
        <v/>
      </c>
      <c r="AB343" s="16">
        <f>IF(W343&lt;&gt;0,IF(Y343=1,IF(AND(I343&gt;Parameters!$B$3,I343&lt;=Parameters!$C$3),W343,""),""),"")</f>
        <v>40.42453430626351</v>
      </c>
      <c r="AC343" s="16" t="str">
        <f>IF(W343&lt;&gt;0,IF(Y343=1,IF(AND(I343&gt;Parameters!$B$4,I343&lt;=Parameters!$C$4),W343,""),""),"")</f>
        <v/>
      </c>
      <c r="AD343" s="16" t="str">
        <f>IF(W343&lt;&gt;0,IF(Y343=1,IF(AND(I343&gt;Parameters!$B$5,I343&lt;=Parameters!$C$5),W343,""),""),"")</f>
        <v/>
      </c>
      <c r="AE343" s="16" t="str">
        <f>IF(W343&lt;&gt;0,IF(Y343=1,IF(I343&gt;Parameters!$B$6,W343,""),""),"")</f>
        <v/>
      </c>
    </row>
    <row r="344" spans="1:31" x14ac:dyDescent="0.2">
      <c r="A344" t="s">
        <v>405</v>
      </c>
      <c r="B344" t="s">
        <v>406</v>
      </c>
      <c r="C344" t="s">
        <v>407</v>
      </c>
      <c r="D344">
        <v>2</v>
      </c>
      <c r="E344" t="s">
        <v>408</v>
      </c>
      <c r="F344" t="s">
        <v>133</v>
      </c>
      <c r="G344">
        <v>10</v>
      </c>
      <c r="H344" t="s">
        <v>46</v>
      </c>
      <c r="I344">
        <f t="shared" si="15"/>
        <v>10</v>
      </c>
      <c r="J344" t="s">
        <v>39</v>
      </c>
      <c r="L344" s="2">
        <v>19990</v>
      </c>
      <c r="M344" t="s">
        <v>409</v>
      </c>
      <c r="N344" t="s">
        <v>40</v>
      </c>
      <c r="P344" t="s">
        <v>42</v>
      </c>
      <c r="Q344" t="s">
        <v>42</v>
      </c>
      <c r="R344" t="s">
        <v>42</v>
      </c>
      <c r="S344" s="3">
        <v>42241</v>
      </c>
      <c r="T344" s="3"/>
      <c r="U344" s="11">
        <f>IFERROR(VLOOKUP(A344,'Anc data'!$A$2:$H$117, 8,FALSE),"")</f>
        <v>370.814414</v>
      </c>
      <c r="W344" s="15">
        <f t="shared" si="16"/>
        <v>53.908368297678955</v>
      </c>
      <c r="X344" s="9">
        <f t="shared" si="17"/>
        <v>1</v>
      </c>
      <c r="Y344" s="9">
        <f>MAX(X344,Parameters!$B$8)</f>
        <v>1</v>
      </c>
      <c r="AA344" s="16" t="str">
        <f>IF(W344&lt;&gt;0,IF(Y344=1,IF(I344&lt;=Parameters!$C$2,W344,""),""),"")</f>
        <v/>
      </c>
      <c r="AB344" s="16" t="str">
        <f>IF(W344&lt;&gt;0,IF(Y344=1,IF(AND(I344&gt;Parameters!$B$3,I344&lt;=Parameters!$C$3),W344,""),""),"")</f>
        <v/>
      </c>
      <c r="AC344" s="16">
        <f>IF(W344&lt;&gt;0,IF(Y344=1,IF(AND(I344&gt;Parameters!$B$4,I344&lt;=Parameters!$C$4),W344,""),""),"")</f>
        <v>53.908368297678955</v>
      </c>
      <c r="AD344" s="16" t="str">
        <f>IF(W344&lt;&gt;0,IF(Y344=1,IF(AND(I344&gt;Parameters!$B$5,I344&lt;=Parameters!$C$5),W344,""),""),"")</f>
        <v/>
      </c>
      <c r="AE344" s="16" t="str">
        <f>IF(W344&lt;&gt;0,IF(Y344=1,IF(I344&gt;Parameters!$B$6,W344,""),""),"")</f>
        <v/>
      </c>
    </row>
    <row r="345" spans="1:31" x14ac:dyDescent="0.2">
      <c r="A345" t="s">
        <v>405</v>
      </c>
      <c r="B345" t="s">
        <v>406</v>
      </c>
      <c r="C345" t="s">
        <v>407</v>
      </c>
      <c r="D345">
        <v>3</v>
      </c>
      <c r="E345" t="s">
        <v>408</v>
      </c>
      <c r="F345" t="s">
        <v>133</v>
      </c>
      <c r="G345">
        <v>20</v>
      </c>
      <c r="H345" t="s">
        <v>46</v>
      </c>
      <c r="I345">
        <f t="shared" si="15"/>
        <v>20</v>
      </c>
      <c r="J345" t="s">
        <v>39</v>
      </c>
      <c r="L345" s="2">
        <v>22990</v>
      </c>
      <c r="M345" t="s">
        <v>409</v>
      </c>
      <c r="N345" t="s">
        <v>40</v>
      </c>
      <c r="P345" t="s">
        <v>42</v>
      </c>
      <c r="Q345" t="s">
        <v>42</v>
      </c>
      <c r="R345" t="s">
        <v>42</v>
      </c>
      <c r="S345" s="3">
        <v>42241</v>
      </c>
      <c r="T345" s="3"/>
      <c r="U345" s="11">
        <f>IFERROR(VLOOKUP(A345,'Anc data'!$A$2:$H$117, 8,FALSE),"")</f>
        <v>370.814414</v>
      </c>
      <c r="W345" s="15">
        <f t="shared" si="16"/>
        <v>61.998668692528227</v>
      </c>
      <c r="X345" s="9">
        <f t="shared" si="17"/>
        <v>1</v>
      </c>
      <c r="Y345" s="9">
        <f>MAX(X345,Parameters!$B$8)</f>
        <v>1</v>
      </c>
      <c r="AA345" s="16" t="str">
        <f>IF(W345&lt;&gt;0,IF(Y345=1,IF(I345&lt;=Parameters!$C$2,W345,""),""),"")</f>
        <v/>
      </c>
      <c r="AB345" s="16" t="str">
        <f>IF(W345&lt;&gt;0,IF(Y345=1,IF(AND(I345&gt;Parameters!$B$3,I345&lt;=Parameters!$C$3),W345,""),""),"")</f>
        <v/>
      </c>
      <c r="AC345" s="16" t="str">
        <f>IF(W345&lt;&gt;0,IF(Y345=1,IF(AND(I345&gt;Parameters!$B$4,I345&lt;=Parameters!$C$4),W345,""),""),"")</f>
        <v/>
      </c>
      <c r="AD345" s="16">
        <f>IF(W345&lt;&gt;0,IF(Y345=1,IF(AND(I345&gt;Parameters!$B$5,I345&lt;=Parameters!$C$5),W345,""),""),"")</f>
        <v>61.998668692528227</v>
      </c>
      <c r="AE345" s="16" t="str">
        <f>IF(W345&lt;&gt;0,IF(Y345=1,IF(I345&gt;Parameters!$B$6,W345,""),""),"")</f>
        <v/>
      </c>
    </row>
    <row r="346" spans="1:31" x14ac:dyDescent="0.2">
      <c r="A346" t="s">
        <v>405</v>
      </c>
      <c r="B346" t="s">
        <v>406</v>
      </c>
      <c r="C346" t="s">
        <v>407</v>
      </c>
      <c r="D346">
        <v>4</v>
      </c>
      <c r="E346" t="s">
        <v>408</v>
      </c>
      <c r="F346" t="s">
        <v>133</v>
      </c>
      <c r="G346">
        <v>40</v>
      </c>
      <c r="H346" t="s">
        <v>46</v>
      </c>
      <c r="I346">
        <f t="shared" si="15"/>
        <v>40</v>
      </c>
      <c r="J346" t="s">
        <v>39</v>
      </c>
      <c r="L346" s="2">
        <v>25990</v>
      </c>
      <c r="M346" t="s">
        <v>409</v>
      </c>
      <c r="N346" t="s">
        <v>40</v>
      </c>
      <c r="P346" t="s">
        <v>42</v>
      </c>
      <c r="Q346" t="s">
        <v>42</v>
      </c>
      <c r="R346" t="s">
        <v>42</v>
      </c>
      <c r="S346" s="3">
        <v>42241</v>
      </c>
      <c r="T346" s="3"/>
      <c r="U346" s="11">
        <f>IFERROR(VLOOKUP(A346,'Anc data'!$A$2:$H$117, 8,FALSE),"")</f>
        <v>370.814414</v>
      </c>
      <c r="W346" s="15">
        <f t="shared" si="16"/>
        <v>70.088969087377492</v>
      </c>
      <c r="X346" s="9">
        <f t="shared" si="17"/>
        <v>1</v>
      </c>
      <c r="Y346" s="9">
        <f>MAX(X346,Parameters!$B$8)</f>
        <v>1</v>
      </c>
      <c r="AA346" s="16" t="str">
        <f>IF(W346&lt;&gt;0,IF(Y346=1,IF(I346&lt;=Parameters!$C$2,W346,""),""),"")</f>
        <v/>
      </c>
      <c r="AB346" s="16" t="str">
        <f>IF(W346&lt;&gt;0,IF(Y346=1,IF(AND(I346&gt;Parameters!$B$3,I346&lt;=Parameters!$C$3),W346,""),""),"")</f>
        <v/>
      </c>
      <c r="AC346" s="16" t="str">
        <f>IF(W346&lt;&gt;0,IF(Y346=1,IF(AND(I346&gt;Parameters!$B$4,I346&lt;=Parameters!$C$4),W346,""),""),"")</f>
        <v/>
      </c>
      <c r="AD346" s="16" t="str">
        <f>IF(W346&lt;&gt;0,IF(Y346=1,IF(AND(I346&gt;Parameters!$B$5,I346&lt;=Parameters!$C$5),W346,""),""),"")</f>
        <v/>
      </c>
      <c r="AE346" s="16">
        <f>IF(W346&lt;&gt;0,IF(Y346=1,IF(I346&gt;Parameters!$B$6,W346,""),""),"")</f>
        <v>70.088969087377492</v>
      </c>
    </row>
    <row r="347" spans="1:31" x14ac:dyDescent="0.2">
      <c r="A347" t="s">
        <v>405</v>
      </c>
      <c r="B347" t="s">
        <v>406</v>
      </c>
      <c r="C347" t="s">
        <v>410</v>
      </c>
      <c r="D347">
        <v>1</v>
      </c>
      <c r="E347">
        <v>2</v>
      </c>
      <c r="F347" t="s">
        <v>381</v>
      </c>
      <c r="G347">
        <v>2</v>
      </c>
      <c r="H347" t="s">
        <v>46</v>
      </c>
      <c r="I347">
        <f t="shared" si="15"/>
        <v>2</v>
      </c>
      <c r="J347" t="s">
        <v>39</v>
      </c>
      <c r="L347" s="2">
        <v>15990</v>
      </c>
      <c r="M347" t="s">
        <v>409</v>
      </c>
      <c r="N347">
        <v>512</v>
      </c>
      <c r="O347" t="s">
        <v>38</v>
      </c>
      <c r="P347" t="s">
        <v>42</v>
      </c>
      <c r="Q347" t="s">
        <v>42</v>
      </c>
      <c r="R347" t="s">
        <v>42</v>
      </c>
      <c r="S347" s="3">
        <v>42241</v>
      </c>
      <c r="T347" s="3"/>
      <c r="U347" s="11">
        <f>IFERROR(VLOOKUP(A347,'Anc data'!$A$2:$H$117, 8,FALSE),"")</f>
        <v>370.814414</v>
      </c>
      <c r="W347" s="15">
        <f t="shared" si="16"/>
        <v>43.121301104546596</v>
      </c>
      <c r="X347" s="9">
        <f t="shared" si="17"/>
        <v>1</v>
      </c>
      <c r="Y347" s="9">
        <f>MAX(X347,Parameters!$B$8)</f>
        <v>1</v>
      </c>
      <c r="AA347" s="16" t="str">
        <f>IF(W347&lt;&gt;0,IF(Y347=1,IF(I347&lt;=Parameters!$C$2,W347,""),""),"")</f>
        <v/>
      </c>
      <c r="AB347" s="16">
        <f>IF(W347&lt;&gt;0,IF(Y347=1,IF(AND(I347&gt;Parameters!$B$3,I347&lt;=Parameters!$C$3),W347,""),""),"")</f>
        <v>43.121301104546596</v>
      </c>
      <c r="AC347" s="16" t="str">
        <f>IF(W347&lt;&gt;0,IF(Y347=1,IF(AND(I347&gt;Parameters!$B$4,I347&lt;=Parameters!$C$4),W347,""),""),"")</f>
        <v/>
      </c>
      <c r="AD347" s="16" t="str">
        <f>IF(W347&lt;&gt;0,IF(Y347=1,IF(AND(I347&gt;Parameters!$B$5,I347&lt;=Parameters!$C$5),W347,""),""),"")</f>
        <v/>
      </c>
      <c r="AE347" s="16" t="str">
        <f>IF(W347&lt;&gt;0,IF(Y347=1,IF(I347&gt;Parameters!$B$6,W347,""),""),"")</f>
        <v/>
      </c>
    </row>
    <row r="348" spans="1:31" x14ac:dyDescent="0.2">
      <c r="A348" t="s">
        <v>405</v>
      </c>
      <c r="B348" t="s">
        <v>406</v>
      </c>
      <c r="C348" t="s">
        <v>410</v>
      </c>
      <c r="D348">
        <v>2</v>
      </c>
      <c r="E348">
        <v>4</v>
      </c>
      <c r="F348" t="s">
        <v>381</v>
      </c>
      <c r="G348">
        <v>4</v>
      </c>
      <c r="H348" t="s">
        <v>46</v>
      </c>
      <c r="I348">
        <f t="shared" si="15"/>
        <v>4</v>
      </c>
      <c r="J348" t="s">
        <v>39</v>
      </c>
      <c r="L348" s="2">
        <v>17990</v>
      </c>
      <c r="M348" t="s">
        <v>409</v>
      </c>
      <c r="N348">
        <v>512</v>
      </c>
      <c r="O348" t="s">
        <v>38</v>
      </c>
      <c r="P348" t="s">
        <v>42</v>
      </c>
      <c r="Q348" t="s">
        <v>42</v>
      </c>
      <c r="R348" t="s">
        <v>42</v>
      </c>
      <c r="S348" s="3">
        <v>42241</v>
      </c>
      <c r="T348" s="3"/>
      <c r="U348" s="11">
        <f>IFERROR(VLOOKUP(A348,'Anc data'!$A$2:$H$117, 8,FALSE),"")</f>
        <v>370.814414</v>
      </c>
      <c r="W348" s="15">
        <f t="shared" si="16"/>
        <v>48.514834701112775</v>
      </c>
      <c r="X348" s="9">
        <f t="shared" si="17"/>
        <v>1</v>
      </c>
      <c r="Y348" s="9">
        <f>MAX(X348,Parameters!$B$8)</f>
        <v>1</v>
      </c>
      <c r="AA348" s="16" t="str">
        <f>IF(W348&lt;&gt;0,IF(Y348=1,IF(I348&lt;=Parameters!$C$2,W348,""),""),"")</f>
        <v/>
      </c>
      <c r="AB348" s="16">
        <f>IF(W348&lt;&gt;0,IF(Y348=1,IF(AND(I348&gt;Parameters!$B$3,I348&lt;=Parameters!$C$3),W348,""),""),"")</f>
        <v>48.514834701112775</v>
      </c>
      <c r="AC348" s="16" t="str">
        <f>IF(W348&lt;&gt;0,IF(Y348=1,IF(AND(I348&gt;Parameters!$B$4,I348&lt;=Parameters!$C$4),W348,""),""),"")</f>
        <v/>
      </c>
      <c r="AD348" s="16" t="str">
        <f>IF(W348&lt;&gt;0,IF(Y348=1,IF(AND(I348&gt;Parameters!$B$5,I348&lt;=Parameters!$C$5),W348,""),""),"")</f>
        <v/>
      </c>
      <c r="AE348" s="16" t="str">
        <f>IF(W348&lt;&gt;0,IF(Y348=1,IF(I348&gt;Parameters!$B$6,W348,""),""),"")</f>
        <v/>
      </c>
    </row>
    <row r="349" spans="1:31" x14ac:dyDescent="0.2">
      <c r="A349" t="s">
        <v>405</v>
      </c>
      <c r="B349" t="s">
        <v>406</v>
      </c>
      <c r="C349" t="s">
        <v>410</v>
      </c>
      <c r="D349">
        <v>3</v>
      </c>
      <c r="E349">
        <v>6</v>
      </c>
      <c r="F349" t="s">
        <v>381</v>
      </c>
      <c r="G349">
        <v>6</v>
      </c>
      <c r="H349" t="s">
        <v>46</v>
      </c>
      <c r="I349">
        <f t="shared" si="15"/>
        <v>6</v>
      </c>
      <c r="J349" t="s">
        <v>39</v>
      </c>
      <c r="L349" s="2">
        <v>18990</v>
      </c>
      <c r="M349" t="s">
        <v>409</v>
      </c>
      <c r="N349">
        <v>512</v>
      </c>
      <c r="O349" t="s">
        <v>38</v>
      </c>
      <c r="P349" t="s">
        <v>42</v>
      </c>
      <c r="Q349" t="s">
        <v>42</v>
      </c>
      <c r="R349" t="s">
        <v>42</v>
      </c>
      <c r="S349" s="3">
        <v>42241</v>
      </c>
      <c r="T349" s="3"/>
      <c r="U349" s="11">
        <f>IFERROR(VLOOKUP(A349,'Anc data'!$A$2:$H$117, 8,FALSE),"")</f>
        <v>370.814414</v>
      </c>
      <c r="W349" s="15">
        <f t="shared" si="16"/>
        <v>51.211601499395869</v>
      </c>
      <c r="X349" s="9">
        <f t="shared" si="17"/>
        <v>1</v>
      </c>
      <c r="Y349" s="9">
        <f>MAX(X349,Parameters!$B$8)</f>
        <v>1</v>
      </c>
      <c r="AA349" s="16" t="str">
        <f>IF(W349&lt;&gt;0,IF(Y349=1,IF(I349&lt;=Parameters!$C$2,W349,""),""),"")</f>
        <v/>
      </c>
      <c r="AB349" s="16" t="str">
        <f>IF(W349&lt;&gt;0,IF(Y349=1,IF(AND(I349&gt;Parameters!$B$3,I349&lt;=Parameters!$C$3),W349,""),""),"")</f>
        <v/>
      </c>
      <c r="AC349" s="16">
        <f>IF(W349&lt;&gt;0,IF(Y349=1,IF(AND(I349&gt;Parameters!$B$4,I349&lt;=Parameters!$C$4),W349,""),""),"")</f>
        <v>51.211601499395869</v>
      </c>
      <c r="AD349" s="16" t="str">
        <f>IF(W349&lt;&gt;0,IF(Y349=1,IF(AND(I349&gt;Parameters!$B$5,I349&lt;=Parameters!$C$5),W349,""),""),"")</f>
        <v/>
      </c>
      <c r="AE349" s="16" t="str">
        <f>IF(W349&lt;&gt;0,IF(Y349=1,IF(I349&gt;Parameters!$B$6,W349,""),""),"")</f>
        <v/>
      </c>
    </row>
    <row r="350" spans="1:31" x14ac:dyDescent="0.2">
      <c r="A350" t="s">
        <v>405</v>
      </c>
      <c r="B350" t="s">
        <v>406</v>
      </c>
      <c r="C350" t="s">
        <v>410</v>
      </c>
      <c r="D350">
        <v>4</v>
      </c>
      <c r="E350">
        <v>8</v>
      </c>
      <c r="F350" t="s">
        <v>381</v>
      </c>
      <c r="G350">
        <v>8</v>
      </c>
      <c r="H350" t="s">
        <v>46</v>
      </c>
      <c r="I350">
        <f t="shared" si="15"/>
        <v>8</v>
      </c>
      <c r="J350" t="s">
        <v>39</v>
      </c>
      <c r="L350" s="2">
        <v>19990</v>
      </c>
      <c r="M350" t="s">
        <v>409</v>
      </c>
      <c r="N350">
        <v>512</v>
      </c>
      <c r="O350" t="s">
        <v>38</v>
      </c>
      <c r="P350" t="s">
        <v>42</v>
      </c>
      <c r="Q350" t="s">
        <v>42</v>
      </c>
      <c r="R350" t="s">
        <v>42</v>
      </c>
      <c r="S350" s="3">
        <v>42241</v>
      </c>
      <c r="T350" s="3"/>
      <c r="U350" s="11">
        <f>IFERROR(VLOOKUP(A350,'Anc data'!$A$2:$H$117, 8,FALSE),"")</f>
        <v>370.814414</v>
      </c>
      <c r="W350" s="15">
        <f t="shared" si="16"/>
        <v>53.908368297678955</v>
      </c>
      <c r="X350" s="9">
        <f t="shared" si="17"/>
        <v>1</v>
      </c>
      <c r="Y350" s="9">
        <f>MAX(X350,Parameters!$B$8)</f>
        <v>1</v>
      </c>
      <c r="AA350" s="16" t="str">
        <f>IF(W350&lt;&gt;0,IF(Y350=1,IF(I350&lt;=Parameters!$C$2,W350,""),""),"")</f>
        <v/>
      </c>
      <c r="AB350" s="16" t="str">
        <f>IF(W350&lt;&gt;0,IF(Y350=1,IF(AND(I350&gt;Parameters!$B$3,I350&lt;=Parameters!$C$3),W350,""),""),"")</f>
        <v/>
      </c>
      <c r="AC350" s="16">
        <f>IF(W350&lt;&gt;0,IF(Y350=1,IF(AND(I350&gt;Parameters!$B$4,I350&lt;=Parameters!$C$4),W350,""),""),"")</f>
        <v>53.908368297678955</v>
      </c>
      <c r="AD350" s="16" t="str">
        <f>IF(W350&lt;&gt;0,IF(Y350=1,IF(AND(I350&gt;Parameters!$B$5,I350&lt;=Parameters!$C$5),W350,""),""),"")</f>
        <v/>
      </c>
      <c r="AE350" s="16" t="str">
        <f>IF(W350&lt;&gt;0,IF(Y350=1,IF(I350&gt;Parameters!$B$6,W350,""),""),"")</f>
        <v/>
      </c>
    </row>
    <row r="351" spans="1:31" x14ac:dyDescent="0.2">
      <c r="A351" t="s">
        <v>405</v>
      </c>
      <c r="B351" t="s">
        <v>406</v>
      </c>
      <c r="C351" t="s">
        <v>410</v>
      </c>
      <c r="D351">
        <v>5</v>
      </c>
      <c r="E351">
        <v>12</v>
      </c>
      <c r="F351" t="s">
        <v>381</v>
      </c>
      <c r="G351">
        <v>12</v>
      </c>
      <c r="H351" t="s">
        <v>46</v>
      </c>
      <c r="I351">
        <f t="shared" si="15"/>
        <v>12</v>
      </c>
      <c r="J351" t="s">
        <v>39</v>
      </c>
      <c r="L351" s="2">
        <v>23990</v>
      </c>
      <c r="M351" t="s">
        <v>409</v>
      </c>
      <c r="N351">
        <v>512</v>
      </c>
      <c r="O351" t="s">
        <v>38</v>
      </c>
      <c r="P351" t="s">
        <v>42</v>
      </c>
      <c r="Q351" t="s">
        <v>42</v>
      </c>
      <c r="R351" t="s">
        <v>42</v>
      </c>
      <c r="S351" s="3">
        <v>42241</v>
      </c>
      <c r="T351" s="3"/>
      <c r="U351" s="11">
        <f>IFERROR(VLOOKUP(A351,'Anc data'!$A$2:$H$117, 8,FALSE),"")</f>
        <v>370.814414</v>
      </c>
      <c r="W351" s="15">
        <f t="shared" si="16"/>
        <v>64.69543549081132</v>
      </c>
      <c r="X351" s="9">
        <f t="shared" si="17"/>
        <v>1</v>
      </c>
      <c r="Y351" s="9">
        <f>MAX(X351,Parameters!$B$8)</f>
        <v>1</v>
      </c>
      <c r="AA351" s="16" t="str">
        <f>IF(W351&lt;&gt;0,IF(Y351=1,IF(I351&lt;=Parameters!$C$2,W351,""),""),"")</f>
        <v/>
      </c>
      <c r="AB351" s="16" t="str">
        <f>IF(W351&lt;&gt;0,IF(Y351=1,IF(AND(I351&gt;Parameters!$B$3,I351&lt;=Parameters!$C$3),W351,""),""),"")</f>
        <v/>
      </c>
      <c r="AC351" s="16" t="str">
        <f>IF(W351&lt;&gt;0,IF(Y351=1,IF(AND(I351&gt;Parameters!$B$4,I351&lt;=Parameters!$C$4),W351,""),""),"")</f>
        <v/>
      </c>
      <c r="AD351" s="16">
        <f>IF(W351&lt;&gt;0,IF(Y351=1,IF(AND(I351&gt;Parameters!$B$5,I351&lt;=Parameters!$C$5),W351,""),""),"")</f>
        <v>64.69543549081132</v>
      </c>
      <c r="AE351" s="16" t="str">
        <f>IF(W351&lt;&gt;0,IF(Y351=1,IF(I351&gt;Parameters!$B$6,W351,""),""),"")</f>
        <v/>
      </c>
    </row>
    <row r="352" spans="1:31" x14ac:dyDescent="0.2">
      <c r="A352" t="s">
        <v>405</v>
      </c>
      <c r="B352" t="s">
        <v>406</v>
      </c>
      <c r="C352" t="s">
        <v>410</v>
      </c>
      <c r="D352">
        <v>6</v>
      </c>
      <c r="E352">
        <v>15</v>
      </c>
      <c r="F352" t="s">
        <v>381</v>
      </c>
      <c r="G352">
        <v>15</v>
      </c>
      <c r="H352" t="s">
        <v>46</v>
      </c>
      <c r="I352">
        <f t="shared" si="15"/>
        <v>15</v>
      </c>
      <c r="J352" t="s">
        <v>39</v>
      </c>
      <c r="L352" s="2">
        <v>24990</v>
      </c>
      <c r="M352" t="s">
        <v>409</v>
      </c>
      <c r="N352">
        <v>5</v>
      </c>
      <c r="O352" t="s">
        <v>46</v>
      </c>
      <c r="P352" t="s">
        <v>42</v>
      </c>
      <c r="Q352" t="s">
        <v>42</v>
      </c>
      <c r="R352" t="s">
        <v>42</v>
      </c>
      <c r="S352" s="3">
        <v>42241</v>
      </c>
      <c r="T352" s="3"/>
      <c r="U352" s="11">
        <f>IFERROR(VLOOKUP(A352,'Anc data'!$A$2:$H$117, 8,FALSE),"")</f>
        <v>370.814414</v>
      </c>
      <c r="W352" s="15">
        <f t="shared" si="16"/>
        <v>67.392202289094399</v>
      </c>
      <c r="X352" s="9">
        <f t="shared" si="17"/>
        <v>1</v>
      </c>
      <c r="Y352" s="9">
        <f>MAX(X352,Parameters!$B$8)</f>
        <v>1</v>
      </c>
      <c r="AA352" s="16" t="str">
        <f>IF(W352&lt;&gt;0,IF(Y352=1,IF(I352&lt;=Parameters!$C$2,W352,""),""),"")</f>
        <v/>
      </c>
      <c r="AB352" s="16" t="str">
        <f>IF(W352&lt;&gt;0,IF(Y352=1,IF(AND(I352&gt;Parameters!$B$3,I352&lt;=Parameters!$C$3),W352,""),""),"")</f>
        <v/>
      </c>
      <c r="AC352" s="16" t="str">
        <f>IF(W352&lt;&gt;0,IF(Y352=1,IF(AND(I352&gt;Parameters!$B$4,I352&lt;=Parameters!$C$4),W352,""),""),"")</f>
        <v/>
      </c>
      <c r="AD352" s="16">
        <f>IF(W352&lt;&gt;0,IF(Y352=1,IF(AND(I352&gt;Parameters!$B$5,I352&lt;=Parameters!$C$5),W352,""),""),"")</f>
        <v>67.392202289094399</v>
      </c>
      <c r="AE352" s="16" t="str">
        <f>IF(W352&lt;&gt;0,IF(Y352=1,IF(I352&gt;Parameters!$B$6,W352,""),""),"")</f>
        <v/>
      </c>
    </row>
    <row r="353" spans="1:31" x14ac:dyDescent="0.2">
      <c r="A353" t="s">
        <v>405</v>
      </c>
      <c r="B353" t="s">
        <v>406</v>
      </c>
      <c r="C353" t="s">
        <v>410</v>
      </c>
      <c r="D353">
        <v>7</v>
      </c>
      <c r="E353">
        <v>30</v>
      </c>
      <c r="F353" t="s">
        <v>381</v>
      </c>
      <c r="G353">
        <v>30</v>
      </c>
      <c r="H353" t="s">
        <v>46</v>
      </c>
      <c r="I353">
        <f t="shared" si="15"/>
        <v>30</v>
      </c>
      <c r="J353" t="s">
        <v>39</v>
      </c>
      <c r="L353" s="2">
        <v>26990</v>
      </c>
      <c r="M353" t="s">
        <v>409</v>
      </c>
      <c r="N353">
        <v>10</v>
      </c>
      <c r="O353" t="s">
        <v>46</v>
      </c>
      <c r="P353" t="s">
        <v>42</v>
      </c>
      <c r="Q353" t="s">
        <v>42</v>
      </c>
      <c r="R353" t="s">
        <v>42</v>
      </c>
      <c r="S353" s="3">
        <v>42241</v>
      </c>
      <c r="T353" s="3"/>
      <c r="U353" s="11">
        <f>IFERROR(VLOOKUP(A353,'Anc data'!$A$2:$H$117, 8,FALSE),"")</f>
        <v>370.814414</v>
      </c>
      <c r="W353" s="15">
        <f t="shared" si="16"/>
        <v>72.785735885660586</v>
      </c>
      <c r="X353" s="9">
        <f t="shared" si="17"/>
        <v>1</v>
      </c>
      <c r="Y353" s="9">
        <f>MAX(X353,Parameters!$B$8)</f>
        <v>1</v>
      </c>
      <c r="AA353" s="16" t="str">
        <f>IF(W353&lt;&gt;0,IF(Y353=1,IF(I353&lt;=Parameters!$C$2,W353,""),""),"")</f>
        <v/>
      </c>
      <c r="AB353" s="16" t="str">
        <f>IF(W353&lt;&gt;0,IF(Y353=1,IF(AND(I353&gt;Parameters!$B$3,I353&lt;=Parameters!$C$3),W353,""),""),"")</f>
        <v/>
      </c>
      <c r="AC353" s="16" t="str">
        <f>IF(W353&lt;&gt;0,IF(Y353=1,IF(AND(I353&gt;Parameters!$B$4,I353&lt;=Parameters!$C$4),W353,""),""),"")</f>
        <v/>
      </c>
      <c r="AD353" s="16" t="str">
        <f>IF(W353&lt;&gt;0,IF(Y353=1,IF(AND(I353&gt;Parameters!$B$5,I353&lt;=Parameters!$C$5),W353,""),""),"")</f>
        <v/>
      </c>
      <c r="AE353" s="16">
        <f>IF(W353&lt;&gt;0,IF(Y353=1,IF(I353&gt;Parameters!$B$6,W353,""),""),"")</f>
        <v>72.785735885660586</v>
      </c>
    </row>
    <row r="354" spans="1:31" x14ac:dyDescent="0.2">
      <c r="A354" t="s">
        <v>405</v>
      </c>
      <c r="B354" t="s">
        <v>406</v>
      </c>
      <c r="C354" t="s">
        <v>410</v>
      </c>
      <c r="D354">
        <v>8</v>
      </c>
      <c r="E354">
        <v>50</v>
      </c>
      <c r="F354" t="s">
        <v>381</v>
      </c>
      <c r="G354">
        <v>50</v>
      </c>
      <c r="H354" t="s">
        <v>46</v>
      </c>
      <c r="I354">
        <f t="shared" si="15"/>
        <v>50</v>
      </c>
      <c r="J354" t="s">
        <v>39</v>
      </c>
      <c r="L354" s="2">
        <v>35990</v>
      </c>
      <c r="M354" t="s">
        <v>409</v>
      </c>
      <c r="N354">
        <v>15</v>
      </c>
      <c r="O354" t="s">
        <v>46</v>
      </c>
      <c r="P354" t="s">
        <v>42</v>
      </c>
      <c r="Q354" t="s">
        <v>42</v>
      </c>
      <c r="R354" t="s">
        <v>42</v>
      </c>
      <c r="S354" s="3">
        <v>42241</v>
      </c>
      <c r="T354" s="3"/>
      <c r="U354" s="11">
        <f>IFERROR(VLOOKUP(A354,'Anc data'!$A$2:$H$117, 8,FALSE),"")</f>
        <v>370.814414</v>
      </c>
      <c r="W354" s="15">
        <f t="shared" si="16"/>
        <v>97.056637070208382</v>
      </c>
      <c r="X354" s="9">
        <f t="shared" si="17"/>
        <v>1</v>
      </c>
      <c r="Y354" s="9">
        <f>MAX(X354,Parameters!$B$8)</f>
        <v>1</v>
      </c>
      <c r="AA354" s="16" t="str">
        <f>IF(W354&lt;&gt;0,IF(Y354=1,IF(I354&lt;=Parameters!$C$2,W354,""),""),"")</f>
        <v/>
      </c>
      <c r="AB354" s="16" t="str">
        <f>IF(W354&lt;&gt;0,IF(Y354=1,IF(AND(I354&gt;Parameters!$B$3,I354&lt;=Parameters!$C$3),W354,""),""),"")</f>
        <v/>
      </c>
      <c r="AC354" s="16" t="str">
        <f>IF(W354&lt;&gt;0,IF(Y354=1,IF(AND(I354&gt;Parameters!$B$4,I354&lt;=Parameters!$C$4),W354,""),""),"")</f>
        <v/>
      </c>
      <c r="AD354" s="16" t="str">
        <f>IF(W354&lt;&gt;0,IF(Y354=1,IF(AND(I354&gt;Parameters!$B$5,I354&lt;=Parameters!$C$5),W354,""),""),"")</f>
        <v/>
      </c>
      <c r="AE354" s="16">
        <f>IF(W354&lt;&gt;0,IF(Y354=1,IF(I354&gt;Parameters!$B$6,W354,""),""),"")</f>
        <v>97.056637070208382</v>
      </c>
    </row>
    <row r="355" spans="1:31" x14ac:dyDescent="0.2">
      <c r="A355" t="s">
        <v>405</v>
      </c>
      <c r="B355" t="s">
        <v>406</v>
      </c>
      <c r="C355" t="s">
        <v>410</v>
      </c>
      <c r="D355">
        <v>9</v>
      </c>
      <c r="E355">
        <v>70</v>
      </c>
      <c r="F355" t="s">
        <v>381</v>
      </c>
      <c r="G355">
        <v>70</v>
      </c>
      <c r="H355" t="s">
        <v>46</v>
      </c>
      <c r="I355">
        <f t="shared" si="15"/>
        <v>70</v>
      </c>
      <c r="J355" t="s">
        <v>39</v>
      </c>
      <c r="L355" s="2">
        <v>41990</v>
      </c>
      <c r="M355" t="s">
        <v>409</v>
      </c>
      <c r="N355">
        <v>25</v>
      </c>
      <c r="O355" t="s">
        <v>46</v>
      </c>
      <c r="P355" t="s">
        <v>42</v>
      </c>
      <c r="Q355" t="s">
        <v>42</v>
      </c>
      <c r="R355" t="s">
        <v>42</v>
      </c>
      <c r="S355" s="3">
        <v>42241</v>
      </c>
      <c r="T355" s="3"/>
      <c r="U355" s="11">
        <f>IFERROR(VLOOKUP(A355,'Anc data'!$A$2:$H$117, 8,FALSE),"")</f>
        <v>370.814414</v>
      </c>
      <c r="W355" s="15">
        <f t="shared" si="16"/>
        <v>113.23723785990693</v>
      </c>
      <c r="X355" s="9">
        <f t="shared" si="17"/>
        <v>1</v>
      </c>
      <c r="Y355" s="9">
        <f>MAX(X355,Parameters!$B$8)</f>
        <v>1</v>
      </c>
      <c r="AA355" s="16" t="str">
        <f>IF(W355&lt;&gt;0,IF(Y355=1,IF(I355&lt;=Parameters!$C$2,W355,""),""),"")</f>
        <v/>
      </c>
      <c r="AB355" s="16" t="str">
        <f>IF(W355&lt;&gt;0,IF(Y355=1,IF(AND(I355&gt;Parameters!$B$3,I355&lt;=Parameters!$C$3),W355,""),""),"")</f>
        <v/>
      </c>
      <c r="AC355" s="16" t="str">
        <f>IF(W355&lt;&gt;0,IF(Y355=1,IF(AND(I355&gt;Parameters!$B$4,I355&lt;=Parameters!$C$4),W355,""),""),"")</f>
        <v/>
      </c>
      <c r="AD355" s="16" t="str">
        <f>IF(W355&lt;&gt;0,IF(Y355=1,IF(AND(I355&gt;Parameters!$B$5,I355&lt;=Parameters!$C$5),W355,""),""),"")</f>
        <v/>
      </c>
      <c r="AE355" s="16">
        <f>IF(W355&lt;&gt;0,IF(Y355=1,IF(I355&gt;Parameters!$B$6,W355,""),""),"")</f>
        <v>113.23723785990693</v>
      </c>
    </row>
    <row r="356" spans="1:31" x14ac:dyDescent="0.2">
      <c r="A356" t="s">
        <v>405</v>
      </c>
      <c r="B356" t="s">
        <v>406</v>
      </c>
      <c r="C356" t="s">
        <v>410</v>
      </c>
      <c r="D356">
        <v>10</v>
      </c>
      <c r="E356">
        <v>100</v>
      </c>
      <c r="F356" t="s">
        <v>381</v>
      </c>
      <c r="G356">
        <v>100</v>
      </c>
      <c r="H356" t="s">
        <v>46</v>
      </c>
      <c r="I356">
        <f t="shared" si="15"/>
        <v>100</v>
      </c>
      <c r="J356" t="s">
        <v>39</v>
      </c>
      <c r="L356" s="2">
        <v>61990</v>
      </c>
      <c r="M356" t="s">
        <v>409</v>
      </c>
      <c r="N356">
        <v>30</v>
      </c>
      <c r="O356" t="s">
        <v>46</v>
      </c>
      <c r="P356" t="s">
        <v>42</v>
      </c>
      <c r="Q356" t="s">
        <v>42</v>
      </c>
      <c r="R356" t="s">
        <v>42</v>
      </c>
      <c r="S356" s="3">
        <v>42241</v>
      </c>
      <c r="T356" s="3"/>
      <c r="U356" s="11">
        <f>IFERROR(VLOOKUP(A356,'Anc data'!$A$2:$H$117, 8,FALSE),"")</f>
        <v>370.814414</v>
      </c>
      <c r="W356" s="15">
        <f t="shared" si="16"/>
        <v>167.17257382556872</v>
      </c>
      <c r="X356" s="9">
        <f t="shared" si="17"/>
        <v>1</v>
      </c>
      <c r="Y356" s="9">
        <f>MAX(X356,Parameters!$B$8)</f>
        <v>1</v>
      </c>
      <c r="AA356" s="16" t="str">
        <f>IF(W356&lt;&gt;0,IF(Y356=1,IF(I356&lt;=Parameters!$C$2,W356,""),""),"")</f>
        <v/>
      </c>
      <c r="AB356" s="16" t="str">
        <f>IF(W356&lt;&gt;0,IF(Y356=1,IF(AND(I356&gt;Parameters!$B$3,I356&lt;=Parameters!$C$3),W356,""),""),"")</f>
        <v/>
      </c>
      <c r="AC356" s="16" t="str">
        <f>IF(W356&lt;&gt;0,IF(Y356=1,IF(AND(I356&gt;Parameters!$B$4,I356&lt;=Parameters!$C$4),W356,""),""),"")</f>
        <v/>
      </c>
      <c r="AD356" s="16" t="str">
        <f>IF(W356&lt;&gt;0,IF(Y356=1,IF(AND(I356&gt;Parameters!$B$5,I356&lt;=Parameters!$C$5),W356,""),""),"")</f>
        <v/>
      </c>
      <c r="AE356" s="16">
        <f>IF(W356&lt;&gt;0,IF(Y356=1,IF(I356&gt;Parameters!$B$6,W356,""),""),"")</f>
        <v>167.17257382556872</v>
      </c>
    </row>
    <row r="357" spans="1:31" x14ac:dyDescent="0.2">
      <c r="A357" t="s">
        <v>405</v>
      </c>
      <c r="B357" t="s">
        <v>406</v>
      </c>
      <c r="C357" t="s">
        <v>410</v>
      </c>
      <c r="D357">
        <v>11</v>
      </c>
      <c r="E357">
        <v>120</v>
      </c>
      <c r="F357" t="s">
        <v>381</v>
      </c>
      <c r="G357">
        <v>120</v>
      </c>
      <c r="H357" t="s">
        <v>46</v>
      </c>
      <c r="I357">
        <f t="shared" si="15"/>
        <v>120</v>
      </c>
      <c r="J357" t="s">
        <v>39</v>
      </c>
      <c r="L357" s="2">
        <v>71990</v>
      </c>
      <c r="M357" t="s">
        <v>409</v>
      </c>
      <c r="N357">
        <v>40</v>
      </c>
      <c r="O357" t="s">
        <v>46</v>
      </c>
      <c r="P357" t="s">
        <v>42</v>
      </c>
      <c r="Q357" t="s">
        <v>42</v>
      </c>
      <c r="R357" t="s">
        <v>42</v>
      </c>
      <c r="S357" s="3">
        <v>42241</v>
      </c>
      <c r="T357" s="3"/>
      <c r="U357" s="11">
        <f>IFERROR(VLOOKUP(A357,'Anc data'!$A$2:$H$117, 8,FALSE),"")</f>
        <v>370.814414</v>
      </c>
      <c r="W357" s="15">
        <f t="shared" si="16"/>
        <v>194.14024180839959</v>
      </c>
      <c r="X357" s="9">
        <f t="shared" si="17"/>
        <v>1</v>
      </c>
      <c r="Y357" s="9">
        <f>MAX(X357,Parameters!$B$8)</f>
        <v>1</v>
      </c>
      <c r="AA357" s="16" t="str">
        <f>IF(W357&lt;&gt;0,IF(Y357=1,IF(I357&lt;=Parameters!$C$2,W357,""),""),"")</f>
        <v/>
      </c>
      <c r="AB357" s="16" t="str">
        <f>IF(W357&lt;&gt;0,IF(Y357=1,IF(AND(I357&gt;Parameters!$B$3,I357&lt;=Parameters!$C$3),W357,""),""),"")</f>
        <v/>
      </c>
      <c r="AC357" s="16" t="str">
        <f>IF(W357&lt;&gt;0,IF(Y357=1,IF(AND(I357&gt;Parameters!$B$4,I357&lt;=Parameters!$C$4),W357,""),""),"")</f>
        <v/>
      </c>
      <c r="AD357" s="16" t="str">
        <f>IF(W357&lt;&gt;0,IF(Y357=1,IF(AND(I357&gt;Parameters!$B$5,I357&lt;=Parameters!$C$5),W357,""),""),"")</f>
        <v/>
      </c>
      <c r="AE357" s="16">
        <f>IF(W357&lt;&gt;0,IF(Y357=1,IF(I357&gt;Parameters!$B$6,W357,""),""),"")</f>
        <v>194.14024180839959</v>
      </c>
    </row>
    <row r="358" spans="1:31" x14ac:dyDescent="0.2">
      <c r="A358" t="s">
        <v>405</v>
      </c>
      <c r="B358" t="s">
        <v>406</v>
      </c>
      <c r="C358" t="s">
        <v>411</v>
      </c>
      <c r="D358">
        <v>1</v>
      </c>
      <c r="E358" t="s">
        <v>412</v>
      </c>
      <c r="F358" t="s">
        <v>413</v>
      </c>
      <c r="G358">
        <v>4</v>
      </c>
      <c r="H358" t="s">
        <v>46</v>
      </c>
      <c r="I358">
        <f t="shared" si="15"/>
        <v>4</v>
      </c>
      <c r="J358" t="s">
        <v>39</v>
      </c>
      <c r="L358" s="2">
        <v>15990</v>
      </c>
      <c r="M358" t="s">
        <v>409</v>
      </c>
      <c r="N358">
        <v>550</v>
      </c>
      <c r="O358" t="s">
        <v>38</v>
      </c>
      <c r="P358" t="s">
        <v>42</v>
      </c>
      <c r="Q358" t="s">
        <v>42</v>
      </c>
      <c r="R358" t="s">
        <v>42</v>
      </c>
      <c r="S358" s="3">
        <v>42241</v>
      </c>
      <c r="T358" s="3"/>
      <c r="U358" s="11">
        <f>IFERROR(VLOOKUP(A358,'Anc data'!$A$2:$H$117, 8,FALSE),"")</f>
        <v>370.814414</v>
      </c>
      <c r="W358" s="15">
        <f t="shared" si="16"/>
        <v>43.121301104546596</v>
      </c>
      <c r="X358" s="9">
        <f t="shared" si="17"/>
        <v>1</v>
      </c>
      <c r="Y358" s="9">
        <f>MAX(X358,Parameters!$B$8)</f>
        <v>1</v>
      </c>
      <c r="AA358" s="16" t="str">
        <f>IF(W358&lt;&gt;0,IF(Y358=1,IF(I358&lt;=Parameters!$C$2,W358,""),""),"")</f>
        <v/>
      </c>
      <c r="AB358" s="16">
        <f>IF(W358&lt;&gt;0,IF(Y358=1,IF(AND(I358&gt;Parameters!$B$3,I358&lt;=Parameters!$C$3),W358,""),""),"")</f>
        <v>43.121301104546596</v>
      </c>
      <c r="AC358" s="16" t="str">
        <f>IF(W358&lt;&gt;0,IF(Y358=1,IF(AND(I358&gt;Parameters!$B$4,I358&lt;=Parameters!$C$4),W358,""),""),"")</f>
        <v/>
      </c>
      <c r="AD358" s="16" t="str">
        <f>IF(W358&lt;&gt;0,IF(Y358=1,IF(AND(I358&gt;Parameters!$B$5,I358&lt;=Parameters!$C$5),W358,""),""),"")</f>
        <v/>
      </c>
      <c r="AE358" s="16" t="str">
        <f>IF(W358&lt;&gt;0,IF(Y358=1,IF(I358&gt;Parameters!$B$6,W358,""),""),"")</f>
        <v/>
      </c>
    </row>
    <row r="359" spans="1:31" x14ac:dyDescent="0.2">
      <c r="A359" t="s">
        <v>405</v>
      </c>
      <c r="B359" t="s">
        <v>406</v>
      </c>
      <c r="C359" t="s">
        <v>411</v>
      </c>
      <c r="D359">
        <v>2</v>
      </c>
      <c r="E359" t="s">
        <v>414</v>
      </c>
      <c r="F359" t="s">
        <v>413</v>
      </c>
      <c r="G359">
        <v>15</v>
      </c>
      <c r="H359" t="s">
        <v>46</v>
      </c>
      <c r="I359">
        <f t="shared" si="15"/>
        <v>15</v>
      </c>
      <c r="J359" t="s">
        <v>39</v>
      </c>
      <c r="L359" s="2">
        <v>22990</v>
      </c>
      <c r="M359" t="s">
        <v>409</v>
      </c>
      <c r="N359">
        <v>5</v>
      </c>
      <c r="O359" t="s">
        <v>46</v>
      </c>
      <c r="P359" t="s">
        <v>42</v>
      </c>
      <c r="Q359" t="s">
        <v>42</v>
      </c>
      <c r="R359" t="s">
        <v>42</v>
      </c>
      <c r="S359" s="3">
        <v>42241</v>
      </c>
      <c r="T359" s="3"/>
      <c r="U359" s="11">
        <f>IFERROR(VLOOKUP(A359,'Anc data'!$A$2:$H$117, 8,FALSE),"")</f>
        <v>370.814414</v>
      </c>
      <c r="W359" s="15">
        <f t="shared" si="16"/>
        <v>61.998668692528227</v>
      </c>
      <c r="X359" s="9">
        <f t="shared" si="17"/>
        <v>1</v>
      </c>
      <c r="Y359" s="9">
        <f>MAX(X359,Parameters!$B$8)</f>
        <v>1</v>
      </c>
      <c r="AA359" s="16" t="str">
        <f>IF(W359&lt;&gt;0,IF(Y359=1,IF(I359&lt;=Parameters!$C$2,W359,""),""),"")</f>
        <v/>
      </c>
      <c r="AB359" s="16" t="str">
        <f>IF(W359&lt;&gt;0,IF(Y359=1,IF(AND(I359&gt;Parameters!$B$3,I359&lt;=Parameters!$C$3),W359,""),""),"")</f>
        <v/>
      </c>
      <c r="AC359" s="16" t="str">
        <f>IF(W359&lt;&gt;0,IF(Y359=1,IF(AND(I359&gt;Parameters!$B$4,I359&lt;=Parameters!$C$4),W359,""),""),"")</f>
        <v/>
      </c>
      <c r="AD359" s="16">
        <f>IF(W359&lt;&gt;0,IF(Y359=1,IF(AND(I359&gt;Parameters!$B$5,I359&lt;=Parameters!$C$5),W359,""),""),"")</f>
        <v>61.998668692528227</v>
      </c>
      <c r="AE359" s="16" t="str">
        <f>IF(W359&lt;&gt;0,IF(Y359=1,IF(I359&gt;Parameters!$B$6,W359,""),""),"")</f>
        <v/>
      </c>
    </row>
    <row r="360" spans="1:31" x14ac:dyDescent="0.2">
      <c r="A360" t="s">
        <v>405</v>
      </c>
      <c r="B360" t="s">
        <v>406</v>
      </c>
      <c r="C360" t="s">
        <v>411</v>
      </c>
      <c r="D360">
        <v>3</v>
      </c>
      <c r="E360" t="s">
        <v>415</v>
      </c>
      <c r="F360" t="s">
        <v>61</v>
      </c>
      <c r="G360">
        <v>40</v>
      </c>
      <c r="H360" t="s">
        <v>46</v>
      </c>
      <c r="I360">
        <f t="shared" si="15"/>
        <v>40</v>
      </c>
      <c r="J360" t="s">
        <v>39</v>
      </c>
      <c r="L360" s="2">
        <v>26990</v>
      </c>
      <c r="M360" t="s">
        <v>409</v>
      </c>
      <c r="N360">
        <v>5</v>
      </c>
      <c r="O360" t="s">
        <v>46</v>
      </c>
      <c r="P360" t="s">
        <v>42</v>
      </c>
      <c r="Q360" t="s">
        <v>42</v>
      </c>
      <c r="R360" t="s">
        <v>42</v>
      </c>
      <c r="S360" s="3">
        <v>42241</v>
      </c>
      <c r="T360" s="3"/>
      <c r="U360" s="11">
        <f>IFERROR(VLOOKUP(A360,'Anc data'!$A$2:$H$117, 8,FALSE),"")</f>
        <v>370.814414</v>
      </c>
      <c r="W360" s="15">
        <f t="shared" si="16"/>
        <v>72.785735885660586</v>
      </c>
      <c r="X360" s="9">
        <f t="shared" si="17"/>
        <v>1</v>
      </c>
      <c r="Y360" s="9">
        <f>MAX(X360,Parameters!$B$8)</f>
        <v>1</v>
      </c>
      <c r="AA360" s="16" t="str">
        <f>IF(W360&lt;&gt;0,IF(Y360=1,IF(I360&lt;=Parameters!$C$2,W360,""),""),"")</f>
        <v/>
      </c>
      <c r="AB360" s="16" t="str">
        <f>IF(W360&lt;&gt;0,IF(Y360=1,IF(AND(I360&gt;Parameters!$B$3,I360&lt;=Parameters!$C$3),W360,""),""),"")</f>
        <v/>
      </c>
      <c r="AC360" s="16" t="str">
        <f>IF(W360&lt;&gt;0,IF(Y360=1,IF(AND(I360&gt;Parameters!$B$4,I360&lt;=Parameters!$C$4),W360,""),""),"")</f>
        <v/>
      </c>
      <c r="AD360" s="16" t="str">
        <f>IF(W360&lt;&gt;0,IF(Y360=1,IF(AND(I360&gt;Parameters!$B$5,I360&lt;=Parameters!$C$5),W360,""),""),"")</f>
        <v/>
      </c>
      <c r="AE360" s="16">
        <f>IF(W360&lt;&gt;0,IF(Y360=1,IF(I360&gt;Parameters!$B$6,W360,""),""),"")</f>
        <v>72.785735885660586</v>
      </c>
    </row>
    <row r="361" spans="1:31" x14ac:dyDescent="0.2">
      <c r="A361" t="s">
        <v>405</v>
      </c>
      <c r="B361" t="s">
        <v>406</v>
      </c>
      <c r="C361" t="s">
        <v>411</v>
      </c>
      <c r="D361">
        <v>4</v>
      </c>
      <c r="E361" t="s">
        <v>416</v>
      </c>
      <c r="F361" t="s">
        <v>61</v>
      </c>
      <c r="G361">
        <v>80</v>
      </c>
      <c r="H361" t="s">
        <v>46</v>
      </c>
      <c r="I361">
        <f t="shared" si="15"/>
        <v>80</v>
      </c>
      <c r="J361" t="s">
        <v>39</v>
      </c>
      <c r="L361" s="2">
        <v>31990</v>
      </c>
      <c r="M361" t="s">
        <v>409</v>
      </c>
      <c r="N361">
        <v>5</v>
      </c>
      <c r="O361" t="s">
        <v>46</v>
      </c>
      <c r="P361" t="s">
        <v>42</v>
      </c>
      <c r="Q361" t="s">
        <v>42</v>
      </c>
      <c r="R361" t="s">
        <v>42</v>
      </c>
      <c r="S361" s="3">
        <v>42241</v>
      </c>
      <c r="T361" s="3"/>
      <c r="U361" s="11">
        <f>IFERROR(VLOOKUP(A361,'Anc data'!$A$2:$H$117, 8,FALSE),"")</f>
        <v>370.814414</v>
      </c>
      <c r="W361" s="15">
        <f t="shared" si="16"/>
        <v>86.269569877076023</v>
      </c>
      <c r="X361" s="9">
        <f t="shared" si="17"/>
        <v>1</v>
      </c>
      <c r="Y361" s="9">
        <f>MAX(X361,Parameters!$B$8)</f>
        <v>1</v>
      </c>
      <c r="AA361" s="16" t="str">
        <f>IF(W361&lt;&gt;0,IF(Y361=1,IF(I361&lt;=Parameters!$C$2,W361,""),""),"")</f>
        <v/>
      </c>
      <c r="AB361" s="16" t="str">
        <f>IF(W361&lt;&gt;0,IF(Y361=1,IF(AND(I361&gt;Parameters!$B$3,I361&lt;=Parameters!$C$3),W361,""),""),"")</f>
        <v/>
      </c>
      <c r="AC361" s="16" t="str">
        <f>IF(W361&lt;&gt;0,IF(Y361=1,IF(AND(I361&gt;Parameters!$B$4,I361&lt;=Parameters!$C$4),W361,""),""),"")</f>
        <v/>
      </c>
      <c r="AD361" s="16" t="str">
        <f>IF(W361&lt;&gt;0,IF(Y361=1,IF(AND(I361&gt;Parameters!$B$5,I361&lt;=Parameters!$C$5),W361,""),""),"")</f>
        <v/>
      </c>
      <c r="AE361" s="16">
        <f>IF(W361&lt;&gt;0,IF(Y361=1,IF(I361&gt;Parameters!$B$6,W361,""),""),"")</f>
        <v>86.269569877076023</v>
      </c>
    </row>
    <row r="362" spans="1:31" x14ac:dyDescent="0.2">
      <c r="A362" t="s">
        <v>405</v>
      </c>
      <c r="B362" t="s">
        <v>406</v>
      </c>
      <c r="C362" t="s">
        <v>411</v>
      </c>
      <c r="D362">
        <v>5</v>
      </c>
      <c r="E362" t="s">
        <v>417</v>
      </c>
      <c r="F362" t="s">
        <v>61</v>
      </c>
      <c r="G362">
        <v>150</v>
      </c>
      <c r="H362" t="s">
        <v>46</v>
      </c>
      <c r="I362">
        <f t="shared" si="15"/>
        <v>150</v>
      </c>
      <c r="J362" t="s">
        <v>39</v>
      </c>
      <c r="L362" s="2">
        <v>39990</v>
      </c>
      <c r="M362" t="s">
        <v>409</v>
      </c>
      <c r="N362">
        <v>5</v>
      </c>
      <c r="O362" t="s">
        <v>46</v>
      </c>
      <c r="P362" t="s">
        <v>42</v>
      </c>
      <c r="Q362" t="s">
        <v>42</v>
      </c>
      <c r="R362" t="s">
        <v>42</v>
      </c>
      <c r="S362" s="3">
        <v>42241</v>
      </c>
      <c r="T362" s="3"/>
      <c r="U362" s="11">
        <f>IFERROR(VLOOKUP(A362,'Anc data'!$A$2:$H$117, 8,FALSE),"")</f>
        <v>370.814414</v>
      </c>
      <c r="W362" s="15">
        <f t="shared" si="16"/>
        <v>107.84370426334074</v>
      </c>
      <c r="X362" s="9">
        <f t="shared" si="17"/>
        <v>1</v>
      </c>
      <c r="Y362" s="9">
        <f>MAX(X362,Parameters!$B$8)</f>
        <v>1</v>
      </c>
      <c r="AA362" s="16" t="str">
        <f>IF(W362&lt;&gt;0,IF(Y362=1,IF(I362&lt;=Parameters!$C$2,W362,""),""),"")</f>
        <v/>
      </c>
      <c r="AB362" s="16" t="str">
        <f>IF(W362&lt;&gt;0,IF(Y362=1,IF(AND(I362&gt;Parameters!$B$3,I362&lt;=Parameters!$C$3),W362,""),""),"")</f>
        <v/>
      </c>
      <c r="AC362" s="16" t="str">
        <f>IF(W362&lt;&gt;0,IF(Y362=1,IF(AND(I362&gt;Parameters!$B$4,I362&lt;=Parameters!$C$4),W362,""),""),"")</f>
        <v/>
      </c>
      <c r="AD362" s="16" t="str">
        <f>IF(W362&lt;&gt;0,IF(Y362=1,IF(AND(I362&gt;Parameters!$B$5,I362&lt;=Parameters!$C$5),W362,""),""),"")</f>
        <v/>
      </c>
      <c r="AE362" s="16">
        <f>IF(W362&lt;&gt;0,IF(Y362=1,IF(I362&gt;Parameters!$B$6,W362,""),""),"")</f>
        <v>107.84370426334074</v>
      </c>
    </row>
    <row r="363" spans="1:31" x14ac:dyDescent="0.2">
      <c r="A363" t="s">
        <v>405</v>
      </c>
      <c r="B363" t="s">
        <v>406</v>
      </c>
      <c r="C363" t="s">
        <v>418</v>
      </c>
      <c r="D363">
        <v>1</v>
      </c>
      <c r="E363" t="s">
        <v>419</v>
      </c>
      <c r="F363" t="s">
        <v>79</v>
      </c>
      <c r="G363">
        <v>4</v>
      </c>
      <c r="H363" t="s">
        <v>46</v>
      </c>
      <c r="I363">
        <f t="shared" si="15"/>
        <v>4</v>
      </c>
      <c r="J363" t="s">
        <v>39</v>
      </c>
      <c r="L363" s="2">
        <v>15990</v>
      </c>
      <c r="M363" t="s">
        <v>409</v>
      </c>
      <c r="N363">
        <v>0.5</v>
      </c>
      <c r="O363" t="s">
        <v>46</v>
      </c>
      <c r="P363" t="s">
        <v>42</v>
      </c>
      <c r="Q363" t="s">
        <v>42</v>
      </c>
      <c r="R363" t="s">
        <v>42</v>
      </c>
      <c r="S363" s="3">
        <v>42241</v>
      </c>
      <c r="T363" s="3"/>
      <c r="U363" s="11">
        <f>IFERROR(VLOOKUP(A363,'Anc data'!$A$2:$H$117, 8,FALSE),"")</f>
        <v>370.814414</v>
      </c>
      <c r="W363" s="15">
        <f t="shared" si="16"/>
        <v>43.121301104546596</v>
      </c>
      <c r="X363" s="9">
        <f t="shared" si="17"/>
        <v>1</v>
      </c>
      <c r="Y363" s="9">
        <f>MAX(X363,Parameters!$B$8)</f>
        <v>1</v>
      </c>
      <c r="AA363" s="16" t="str">
        <f>IF(W363&lt;&gt;0,IF(Y363=1,IF(I363&lt;=Parameters!$C$2,W363,""),""),"")</f>
        <v/>
      </c>
      <c r="AB363" s="16">
        <f>IF(W363&lt;&gt;0,IF(Y363=1,IF(AND(I363&gt;Parameters!$B$3,I363&lt;=Parameters!$C$3),W363,""),""),"")</f>
        <v>43.121301104546596</v>
      </c>
      <c r="AC363" s="16" t="str">
        <f>IF(W363&lt;&gt;0,IF(Y363=1,IF(AND(I363&gt;Parameters!$B$4,I363&lt;=Parameters!$C$4),W363,""),""),"")</f>
        <v/>
      </c>
      <c r="AD363" s="16" t="str">
        <f>IF(W363&lt;&gt;0,IF(Y363=1,IF(AND(I363&gt;Parameters!$B$5,I363&lt;=Parameters!$C$5),W363,""),""),"")</f>
        <v/>
      </c>
      <c r="AE363" s="16" t="str">
        <f>IF(W363&lt;&gt;0,IF(Y363=1,IF(I363&gt;Parameters!$B$6,W363,""),""),"")</f>
        <v/>
      </c>
    </row>
    <row r="364" spans="1:31" x14ac:dyDescent="0.2">
      <c r="A364" t="s">
        <v>405</v>
      </c>
      <c r="B364" t="s">
        <v>406</v>
      </c>
      <c r="C364" t="s">
        <v>418</v>
      </c>
      <c r="D364">
        <v>2</v>
      </c>
      <c r="E364" t="s">
        <v>420</v>
      </c>
      <c r="F364" t="s">
        <v>79</v>
      </c>
      <c r="G364">
        <v>15</v>
      </c>
      <c r="H364" t="s">
        <v>46</v>
      </c>
      <c r="I364">
        <f t="shared" si="15"/>
        <v>15</v>
      </c>
      <c r="J364" t="s">
        <v>39</v>
      </c>
      <c r="L364" s="2">
        <v>23990</v>
      </c>
      <c r="M364" t="s">
        <v>409</v>
      </c>
      <c r="N364">
        <v>1</v>
      </c>
      <c r="O364" t="s">
        <v>46</v>
      </c>
      <c r="P364" t="s">
        <v>42</v>
      </c>
      <c r="Q364" t="s">
        <v>42</v>
      </c>
      <c r="R364" t="s">
        <v>42</v>
      </c>
      <c r="S364" s="3">
        <v>42241</v>
      </c>
      <c r="T364" s="3"/>
      <c r="U364" s="11">
        <f>IFERROR(VLOOKUP(A364,'Anc data'!$A$2:$H$117, 8,FALSE),"")</f>
        <v>370.814414</v>
      </c>
      <c r="W364" s="15">
        <f t="shared" si="16"/>
        <v>64.69543549081132</v>
      </c>
      <c r="X364" s="9">
        <f t="shared" si="17"/>
        <v>1</v>
      </c>
      <c r="Y364" s="9">
        <f>MAX(X364,Parameters!$B$8)</f>
        <v>1</v>
      </c>
      <c r="AA364" s="16" t="str">
        <f>IF(W364&lt;&gt;0,IF(Y364=1,IF(I364&lt;=Parameters!$C$2,W364,""),""),"")</f>
        <v/>
      </c>
      <c r="AB364" s="16" t="str">
        <f>IF(W364&lt;&gt;0,IF(Y364=1,IF(AND(I364&gt;Parameters!$B$3,I364&lt;=Parameters!$C$3),W364,""),""),"")</f>
        <v/>
      </c>
      <c r="AC364" s="16" t="str">
        <f>IF(W364&lt;&gt;0,IF(Y364=1,IF(AND(I364&gt;Parameters!$B$4,I364&lt;=Parameters!$C$4),W364,""),""),"")</f>
        <v/>
      </c>
      <c r="AD364" s="16">
        <f>IF(W364&lt;&gt;0,IF(Y364=1,IF(AND(I364&gt;Parameters!$B$5,I364&lt;=Parameters!$C$5),W364,""),""),"")</f>
        <v>64.69543549081132</v>
      </c>
      <c r="AE364" s="16" t="str">
        <f>IF(W364&lt;&gt;0,IF(Y364=1,IF(I364&gt;Parameters!$B$6,W364,""),""),"")</f>
        <v/>
      </c>
    </row>
    <row r="365" spans="1:31" x14ac:dyDescent="0.2">
      <c r="A365" t="s">
        <v>405</v>
      </c>
      <c r="B365" t="s">
        <v>406</v>
      </c>
      <c r="C365" t="s">
        <v>418</v>
      </c>
      <c r="D365">
        <v>3</v>
      </c>
      <c r="E365" t="s">
        <v>421</v>
      </c>
      <c r="F365" t="s">
        <v>79</v>
      </c>
      <c r="G365">
        <v>40</v>
      </c>
      <c r="H365" t="s">
        <v>46</v>
      </c>
      <c r="I365">
        <f t="shared" si="15"/>
        <v>40</v>
      </c>
      <c r="J365" t="s">
        <v>39</v>
      </c>
      <c r="L365" s="2">
        <v>27990</v>
      </c>
      <c r="M365" t="s">
        <v>409</v>
      </c>
      <c r="N365">
        <v>2</v>
      </c>
      <c r="O365" t="s">
        <v>46</v>
      </c>
      <c r="P365" t="s">
        <v>42</v>
      </c>
      <c r="Q365" t="s">
        <v>42</v>
      </c>
      <c r="R365" t="s">
        <v>42</v>
      </c>
      <c r="S365" s="3">
        <v>42241</v>
      </c>
      <c r="T365" s="3"/>
      <c r="U365" s="11">
        <f>IFERROR(VLOOKUP(A365,'Anc data'!$A$2:$H$117, 8,FALSE),"")</f>
        <v>370.814414</v>
      </c>
      <c r="W365" s="15">
        <f t="shared" si="16"/>
        <v>75.482502683943679</v>
      </c>
      <c r="X365" s="9">
        <f t="shared" si="17"/>
        <v>1</v>
      </c>
      <c r="Y365" s="9">
        <f>MAX(X365,Parameters!$B$8)</f>
        <v>1</v>
      </c>
      <c r="AA365" s="16" t="str">
        <f>IF(W365&lt;&gt;0,IF(Y365=1,IF(I365&lt;=Parameters!$C$2,W365,""),""),"")</f>
        <v/>
      </c>
      <c r="AB365" s="16" t="str">
        <f>IF(W365&lt;&gt;0,IF(Y365=1,IF(AND(I365&gt;Parameters!$B$3,I365&lt;=Parameters!$C$3),W365,""),""),"")</f>
        <v/>
      </c>
      <c r="AC365" s="16" t="str">
        <f>IF(W365&lt;&gt;0,IF(Y365=1,IF(AND(I365&gt;Parameters!$B$4,I365&lt;=Parameters!$C$4),W365,""),""),"")</f>
        <v/>
      </c>
      <c r="AD365" s="16" t="str">
        <f>IF(W365&lt;&gt;0,IF(Y365=1,IF(AND(I365&gt;Parameters!$B$5,I365&lt;=Parameters!$C$5),W365,""),""),"")</f>
        <v/>
      </c>
      <c r="AE365" s="16">
        <f>IF(W365&lt;&gt;0,IF(Y365=1,IF(I365&gt;Parameters!$B$6,W365,""),""),"")</f>
        <v>75.482502683943679</v>
      </c>
    </row>
    <row r="366" spans="1:31" x14ac:dyDescent="0.2">
      <c r="A366" t="s">
        <v>405</v>
      </c>
      <c r="B366" t="s">
        <v>406</v>
      </c>
      <c r="C366" t="s">
        <v>418</v>
      </c>
      <c r="D366">
        <v>4</v>
      </c>
      <c r="E366" t="s">
        <v>422</v>
      </c>
      <c r="F366" t="s">
        <v>79</v>
      </c>
      <c r="G366">
        <v>80</v>
      </c>
      <c r="H366" t="s">
        <v>46</v>
      </c>
      <c r="I366">
        <f t="shared" si="15"/>
        <v>80</v>
      </c>
      <c r="J366" t="s">
        <v>39</v>
      </c>
      <c r="L366" s="2">
        <v>32990</v>
      </c>
      <c r="M366" t="s">
        <v>409</v>
      </c>
      <c r="N366">
        <v>4</v>
      </c>
      <c r="O366" t="s">
        <v>46</v>
      </c>
      <c r="P366" t="s">
        <v>42</v>
      </c>
      <c r="Q366" t="s">
        <v>42</v>
      </c>
      <c r="R366" t="s">
        <v>42</v>
      </c>
      <c r="S366" s="3">
        <v>42241</v>
      </c>
      <c r="T366" s="3"/>
      <c r="U366" s="11">
        <f>IFERROR(VLOOKUP(A366,'Anc data'!$A$2:$H$117, 8,FALSE),"")</f>
        <v>370.814414</v>
      </c>
      <c r="W366" s="15">
        <f t="shared" si="16"/>
        <v>88.966336675359116</v>
      </c>
      <c r="X366" s="9">
        <f t="shared" si="17"/>
        <v>1</v>
      </c>
      <c r="Y366" s="9">
        <f>MAX(X366,Parameters!$B$8)</f>
        <v>1</v>
      </c>
      <c r="AA366" s="16" t="str">
        <f>IF(W366&lt;&gt;0,IF(Y366=1,IF(I366&lt;=Parameters!$C$2,W366,""),""),"")</f>
        <v/>
      </c>
      <c r="AB366" s="16" t="str">
        <f>IF(W366&lt;&gt;0,IF(Y366=1,IF(AND(I366&gt;Parameters!$B$3,I366&lt;=Parameters!$C$3),W366,""),""),"")</f>
        <v/>
      </c>
      <c r="AC366" s="16" t="str">
        <f>IF(W366&lt;&gt;0,IF(Y366=1,IF(AND(I366&gt;Parameters!$B$4,I366&lt;=Parameters!$C$4),W366,""),""),"")</f>
        <v/>
      </c>
      <c r="AD366" s="16" t="str">
        <f>IF(W366&lt;&gt;0,IF(Y366=1,IF(AND(I366&gt;Parameters!$B$5,I366&lt;=Parameters!$C$5),W366,""),""),"")</f>
        <v/>
      </c>
      <c r="AE366" s="16">
        <f>IF(W366&lt;&gt;0,IF(Y366=1,IF(I366&gt;Parameters!$B$6,W366,""),""),"")</f>
        <v>88.966336675359116</v>
      </c>
    </row>
    <row r="367" spans="1:31" x14ac:dyDescent="0.2">
      <c r="A367" t="s">
        <v>405</v>
      </c>
      <c r="B367" t="s">
        <v>406</v>
      </c>
      <c r="C367" t="s">
        <v>418</v>
      </c>
      <c r="D367">
        <v>5</v>
      </c>
      <c r="E367" t="s">
        <v>423</v>
      </c>
      <c r="F367" t="s">
        <v>79</v>
      </c>
      <c r="G367">
        <v>120</v>
      </c>
      <c r="H367" t="s">
        <v>46</v>
      </c>
      <c r="I367">
        <f t="shared" si="15"/>
        <v>120</v>
      </c>
      <c r="J367" t="s">
        <v>39</v>
      </c>
      <c r="L367" s="2">
        <v>71990</v>
      </c>
      <c r="M367" t="s">
        <v>409</v>
      </c>
      <c r="N367">
        <v>4</v>
      </c>
      <c r="O367" t="s">
        <v>46</v>
      </c>
      <c r="P367" t="s">
        <v>42</v>
      </c>
      <c r="Q367" t="s">
        <v>42</v>
      </c>
      <c r="R367" t="s">
        <v>42</v>
      </c>
      <c r="S367" s="3">
        <v>42241</v>
      </c>
      <c r="T367" s="3"/>
      <c r="U367" s="11">
        <f>IFERROR(VLOOKUP(A367,'Anc data'!$A$2:$H$117, 8,FALSE),"")</f>
        <v>370.814414</v>
      </c>
      <c r="W367" s="15">
        <f t="shared" si="16"/>
        <v>194.14024180839959</v>
      </c>
      <c r="X367" s="9">
        <f t="shared" si="17"/>
        <v>1</v>
      </c>
      <c r="Y367" s="9">
        <f>MAX(X367,Parameters!$B$8)</f>
        <v>1</v>
      </c>
      <c r="AA367" s="16" t="str">
        <f>IF(W367&lt;&gt;0,IF(Y367=1,IF(I367&lt;=Parameters!$C$2,W367,""),""),"")</f>
        <v/>
      </c>
      <c r="AB367" s="16" t="str">
        <f>IF(W367&lt;&gt;0,IF(Y367=1,IF(AND(I367&gt;Parameters!$B$3,I367&lt;=Parameters!$C$3),W367,""),""),"")</f>
        <v/>
      </c>
      <c r="AC367" s="16" t="str">
        <f>IF(W367&lt;&gt;0,IF(Y367=1,IF(AND(I367&gt;Parameters!$B$4,I367&lt;=Parameters!$C$4),W367,""),""),"")</f>
        <v/>
      </c>
      <c r="AD367" s="16" t="str">
        <f>IF(W367&lt;&gt;0,IF(Y367=1,IF(AND(I367&gt;Parameters!$B$5,I367&lt;=Parameters!$C$5),W367,""),""),"")</f>
        <v/>
      </c>
      <c r="AE367" s="16">
        <f>IF(W367&lt;&gt;0,IF(Y367=1,IF(I367&gt;Parameters!$B$6,W367,""),""),"")</f>
        <v>194.14024180839959</v>
      </c>
    </row>
    <row r="368" spans="1:31" x14ac:dyDescent="0.2">
      <c r="A368" t="s">
        <v>424</v>
      </c>
      <c r="B368" t="s">
        <v>425</v>
      </c>
      <c r="C368" t="s">
        <v>426</v>
      </c>
      <c r="D368">
        <v>1</v>
      </c>
      <c r="E368">
        <v>4</v>
      </c>
      <c r="F368" t="s">
        <v>51</v>
      </c>
      <c r="G368">
        <v>4</v>
      </c>
      <c r="H368" t="s">
        <v>46</v>
      </c>
      <c r="I368">
        <f t="shared" si="15"/>
        <v>4</v>
      </c>
      <c r="J368" t="s">
        <v>39</v>
      </c>
      <c r="L368">
        <v>50</v>
      </c>
      <c r="M368" t="s">
        <v>427</v>
      </c>
      <c r="N368">
        <v>512</v>
      </c>
      <c r="O368" t="s">
        <v>38</v>
      </c>
      <c r="P368" t="s">
        <v>42</v>
      </c>
      <c r="Q368" t="s">
        <v>42</v>
      </c>
      <c r="R368" t="s">
        <v>64</v>
      </c>
      <c r="S368" s="3">
        <v>42256</v>
      </c>
      <c r="T368" s="3"/>
      <c r="U368" s="11">
        <f>IFERROR(VLOOKUP(A368,'Anc data'!$A$2:$H$117, 8,FALSE),"")</f>
        <v>3.5298381677221702</v>
      </c>
      <c r="W368" s="15">
        <f t="shared" si="16"/>
        <v>14.164955339090051</v>
      </c>
      <c r="X368" s="9">
        <f t="shared" si="17"/>
        <v>1</v>
      </c>
      <c r="Y368" s="9">
        <f>MAX(X368,Parameters!$B$8)</f>
        <v>1</v>
      </c>
      <c r="AA368" s="16" t="str">
        <f>IF(W368&lt;&gt;0,IF(Y368=1,IF(I368&lt;=Parameters!$C$2,W368,""),""),"")</f>
        <v/>
      </c>
      <c r="AB368" s="16">
        <f>IF(W368&lt;&gt;0,IF(Y368=1,IF(AND(I368&gt;Parameters!$B$3,I368&lt;=Parameters!$C$3),W368,""),""),"")</f>
        <v>14.164955339090051</v>
      </c>
      <c r="AC368" s="16" t="str">
        <f>IF(W368&lt;&gt;0,IF(Y368=1,IF(AND(I368&gt;Parameters!$B$4,I368&lt;=Parameters!$C$4),W368,""),""),"")</f>
        <v/>
      </c>
      <c r="AD368" s="16" t="str">
        <f>IF(W368&lt;&gt;0,IF(Y368=1,IF(AND(I368&gt;Parameters!$B$5,I368&lt;=Parameters!$C$5),W368,""),""),"")</f>
        <v/>
      </c>
      <c r="AE368" s="16" t="str">
        <f>IF(W368&lt;&gt;0,IF(Y368=1,IF(I368&gt;Parameters!$B$6,W368,""),""),"")</f>
        <v/>
      </c>
    </row>
    <row r="369" spans="1:31" x14ac:dyDescent="0.2">
      <c r="A369" t="s">
        <v>424</v>
      </c>
      <c r="B369" t="s">
        <v>425</v>
      </c>
      <c r="C369" t="s">
        <v>426</v>
      </c>
      <c r="D369">
        <v>2</v>
      </c>
      <c r="E369">
        <v>6</v>
      </c>
      <c r="F369" t="s">
        <v>51</v>
      </c>
      <c r="G369">
        <v>6</v>
      </c>
      <c r="H369" t="s">
        <v>46</v>
      </c>
      <c r="I369">
        <f t="shared" si="15"/>
        <v>6</v>
      </c>
      <c r="J369" t="s">
        <v>39</v>
      </c>
      <c r="L369">
        <v>66.67</v>
      </c>
      <c r="M369" t="s">
        <v>427</v>
      </c>
      <c r="N369">
        <v>512</v>
      </c>
      <c r="O369" t="s">
        <v>38</v>
      </c>
      <c r="P369" t="s">
        <v>42</v>
      </c>
      <c r="Q369" t="s">
        <v>42</v>
      </c>
      <c r="R369" t="s">
        <v>64</v>
      </c>
      <c r="S369" s="3">
        <v>42256</v>
      </c>
      <c r="T369" s="3"/>
      <c r="U369" s="11">
        <f>IFERROR(VLOOKUP(A369,'Anc data'!$A$2:$H$117, 8,FALSE),"")</f>
        <v>3.5298381677221702</v>
      </c>
      <c r="W369" s="15">
        <f t="shared" si="16"/>
        <v>18.887551449142677</v>
      </c>
      <c r="X369" s="9">
        <f t="shared" si="17"/>
        <v>1</v>
      </c>
      <c r="Y369" s="9">
        <f>MAX(X369,Parameters!$B$8)</f>
        <v>1</v>
      </c>
      <c r="AA369" s="16" t="str">
        <f>IF(W369&lt;&gt;0,IF(Y369=1,IF(I369&lt;=Parameters!$C$2,W369,""),""),"")</f>
        <v/>
      </c>
      <c r="AB369" s="16" t="str">
        <f>IF(W369&lt;&gt;0,IF(Y369=1,IF(AND(I369&gt;Parameters!$B$3,I369&lt;=Parameters!$C$3),W369,""),""),"")</f>
        <v/>
      </c>
      <c r="AC369" s="16">
        <f>IF(W369&lt;&gt;0,IF(Y369=1,IF(AND(I369&gt;Parameters!$B$4,I369&lt;=Parameters!$C$4),W369,""),""),"")</f>
        <v>18.887551449142677</v>
      </c>
      <c r="AD369" s="16" t="str">
        <f>IF(W369&lt;&gt;0,IF(Y369=1,IF(AND(I369&gt;Parameters!$B$5,I369&lt;=Parameters!$C$5),W369,""),""),"")</f>
        <v/>
      </c>
      <c r="AE369" s="16" t="str">
        <f>IF(W369&lt;&gt;0,IF(Y369=1,IF(I369&gt;Parameters!$B$6,W369,""),""),"")</f>
        <v/>
      </c>
    </row>
    <row r="370" spans="1:31" x14ac:dyDescent="0.2">
      <c r="A370" t="s">
        <v>424</v>
      </c>
      <c r="B370" t="s">
        <v>425</v>
      </c>
      <c r="C370" t="s">
        <v>426</v>
      </c>
      <c r="D370">
        <v>3</v>
      </c>
      <c r="E370">
        <v>10</v>
      </c>
      <c r="F370" t="s">
        <v>51</v>
      </c>
      <c r="G370">
        <v>10</v>
      </c>
      <c r="H370" t="s">
        <v>46</v>
      </c>
      <c r="I370">
        <f t="shared" si="15"/>
        <v>10</v>
      </c>
      <c r="J370" t="s">
        <v>39</v>
      </c>
      <c r="L370">
        <v>100</v>
      </c>
      <c r="M370" t="s">
        <v>427</v>
      </c>
      <c r="N370">
        <v>2</v>
      </c>
      <c r="O370" t="s">
        <v>46</v>
      </c>
      <c r="P370" t="s">
        <v>42</v>
      </c>
      <c r="Q370" t="s">
        <v>42</v>
      </c>
      <c r="R370" t="s">
        <v>64</v>
      </c>
      <c r="S370" s="3">
        <v>42256</v>
      </c>
      <c r="T370" s="3"/>
      <c r="U370" s="11">
        <f>IFERROR(VLOOKUP(A370,'Anc data'!$A$2:$H$117, 8,FALSE),"")</f>
        <v>3.5298381677221702</v>
      </c>
      <c r="W370" s="15">
        <f t="shared" si="16"/>
        <v>28.329910678180102</v>
      </c>
      <c r="X370" s="9">
        <f t="shared" si="17"/>
        <v>1</v>
      </c>
      <c r="Y370" s="9">
        <f>MAX(X370,Parameters!$B$8)</f>
        <v>1</v>
      </c>
      <c r="AA370" s="16" t="str">
        <f>IF(W370&lt;&gt;0,IF(Y370=1,IF(I370&lt;=Parameters!$C$2,W370,""),""),"")</f>
        <v/>
      </c>
      <c r="AB370" s="16" t="str">
        <f>IF(W370&lt;&gt;0,IF(Y370=1,IF(AND(I370&gt;Parameters!$B$3,I370&lt;=Parameters!$C$3),W370,""),""),"")</f>
        <v/>
      </c>
      <c r="AC370" s="16">
        <f>IF(W370&lt;&gt;0,IF(Y370=1,IF(AND(I370&gt;Parameters!$B$4,I370&lt;=Parameters!$C$4),W370,""),""),"")</f>
        <v>28.329910678180102</v>
      </c>
      <c r="AD370" s="16" t="str">
        <f>IF(W370&lt;&gt;0,IF(Y370=1,IF(AND(I370&gt;Parameters!$B$5,I370&lt;=Parameters!$C$5),W370,""),""),"")</f>
        <v/>
      </c>
      <c r="AE370" s="16" t="str">
        <f>IF(W370&lt;&gt;0,IF(Y370=1,IF(I370&gt;Parameters!$B$6,W370,""),""),"")</f>
        <v/>
      </c>
    </row>
    <row r="371" spans="1:31" x14ac:dyDescent="0.2">
      <c r="A371" t="s">
        <v>424</v>
      </c>
      <c r="B371" t="s">
        <v>425</v>
      </c>
      <c r="C371" t="s">
        <v>426</v>
      </c>
      <c r="D371">
        <v>4</v>
      </c>
      <c r="E371">
        <v>20</v>
      </c>
      <c r="F371" t="s">
        <v>61</v>
      </c>
      <c r="G371">
        <v>20</v>
      </c>
      <c r="H371" t="s">
        <v>46</v>
      </c>
      <c r="I371">
        <f t="shared" si="15"/>
        <v>20</v>
      </c>
      <c r="J371" t="s">
        <v>39</v>
      </c>
      <c r="L371">
        <v>108.33</v>
      </c>
      <c r="M371" t="s">
        <v>427</v>
      </c>
      <c r="N371">
        <v>2</v>
      </c>
      <c r="O371" t="s">
        <v>46</v>
      </c>
      <c r="P371" t="s">
        <v>42</v>
      </c>
      <c r="Q371" t="s">
        <v>42</v>
      </c>
      <c r="R371" t="s">
        <v>64</v>
      </c>
      <c r="S371" s="3">
        <v>42256</v>
      </c>
      <c r="T371" s="3"/>
      <c r="U371" s="11">
        <f>IFERROR(VLOOKUP(A371,'Anc data'!$A$2:$H$117, 8,FALSE),"")</f>
        <v>3.5298381677221702</v>
      </c>
      <c r="W371" s="15">
        <f t="shared" si="16"/>
        <v>30.689792237672506</v>
      </c>
      <c r="X371" s="9">
        <f t="shared" si="17"/>
        <v>1</v>
      </c>
      <c r="Y371" s="9">
        <f>MAX(X371,Parameters!$B$8)</f>
        <v>1</v>
      </c>
      <c r="AA371" s="16" t="str">
        <f>IF(W371&lt;&gt;0,IF(Y371=1,IF(I371&lt;=Parameters!$C$2,W371,""),""),"")</f>
        <v/>
      </c>
      <c r="AB371" s="16" t="str">
        <f>IF(W371&lt;&gt;0,IF(Y371=1,IF(AND(I371&gt;Parameters!$B$3,I371&lt;=Parameters!$C$3),W371,""),""),"")</f>
        <v/>
      </c>
      <c r="AC371" s="16" t="str">
        <f>IF(W371&lt;&gt;0,IF(Y371=1,IF(AND(I371&gt;Parameters!$B$4,I371&lt;=Parameters!$C$4),W371,""),""),"")</f>
        <v/>
      </c>
      <c r="AD371" s="16">
        <f>IF(W371&lt;&gt;0,IF(Y371=1,IF(AND(I371&gt;Parameters!$B$5,I371&lt;=Parameters!$C$5),W371,""),""),"")</f>
        <v>30.689792237672506</v>
      </c>
      <c r="AE371" s="16" t="str">
        <f>IF(W371&lt;&gt;0,IF(Y371=1,IF(I371&gt;Parameters!$B$6,W371,""),""),"")</f>
        <v/>
      </c>
    </row>
    <row r="372" spans="1:31" x14ac:dyDescent="0.2">
      <c r="A372" t="s">
        <v>424</v>
      </c>
      <c r="B372" t="s">
        <v>425</v>
      </c>
      <c r="C372" t="s">
        <v>426</v>
      </c>
      <c r="D372">
        <v>5</v>
      </c>
      <c r="E372">
        <v>30</v>
      </c>
      <c r="F372" t="s">
        <v>61</v>
      </c>
      <c r="G372">
        <v>30</v>
      </c>
      <c r="H372" t="s">
        <v>46</v>
      </c>
      <c r="I372">
        <f t="shared" si="15"/>
        <v>30</v>
      </c>
      <c r="J372" t="s">
        <v>39</v>
      </c>
      <c r="L372">
        <v>116.67</v>
      </c>
      <c r="M372" t="s">
        <v>427</v>
      </c>
      <c r="N372">
        <v>2</v>
      </c>
      <c r="O372" t="s">
        <v>46</v>
      </c>
      <c r="P372" t="s">
        <v>42</v>
      </c>
      <c r="Q372" t="s">
        <v>42</v>
      </c>
      <c r="R372" t="s">
        <v>64</v>
      </c>
      <c r="S372" s="3">
        <v>42256</v>
      </c>
      <c r="T372" s="3"/>
      <c r="U372" s="11">
        <f>IFERROR(VLOOKUP(A372,'Anc data'!$A$2:$H$117, 8,FALSE),"")</f>
        <v>3.5298381677221702</v>
      </c>
      <c r="W372" s="15">
        <f t="shared" si="16"/>
        <v>33.052506788232726</v>
      </c>
      <c r="X372" s="9">
        <f t="shared" si="17"/>
        <v>1</v>
      </c>
      <c r="Y372" s="9">
        <f>MAX(X372,Parameters!$B$8)</f>
        <v>1</v>
      </c>
      <c r="AA372" s="16" t="str">
        <f>IF(W372&lt;&gt;0,IF(Y372=1,IF(I372&lt;=Parameters!$C$2,W372,""),""),"")</f>
        <v/>
      </c>
      <c r="AB372" s="16" t="str">
        <f>IF(W372&lt;&gt;0,IF(Y372=1,IF(AND(I372&gt;Parameters!$B$3,I372&lt;=Parameters!$C$3),W372,""),""),"")</f>
        <v/>
      </c>
      <c r="AC372" s="16" t="str">
        <f>IF(W372&lt;&gt;0,IF(Y372=1,IF(AND(I372&gt;Parameters!$B$4,I372&lt;=Parameters!$C$4),W372,""),""),"")</f>
        <v/>
      </c>
      <c r="AD372" s="16" t="str">
        <f>IF(W372&lt;&gt;0,IF(Y372=1,IF(AND(I372&gt;Parameters!$B$5,I372&lt;=Parameters!$C$5),W372,""),""),"")</f>
        <v/>
      </c>
      <c r="AE372" s="16">
        <f>IF(W372&lt;&gt;0,IF(Y372=1,IF(I372&gt;Parameters!$B$6,W372,""),""),"")</f>
        <v>33.052506788232726</v>
      </c>
    </row>
    <row r="373" spans="1:31" x14ac:dyDescent="0.2">
      <c r="A373" t="s">
        <v>424</v>
      </c>
      <c r="B373" t="s">
        <v>425</v>
      </c>
      <c r="C373" t="s">
        <v>426</v>
      </c>
      <c r="D373">
        <v>6</v>
      </c>
      <c r="E373">
        <v>50</v>
      </c>
      <c r="F373" t="s">
        <v>61</v>
      </c>
      <c r="G373">
        <v>50</v>
      </c>
      <c r="H373" t="s">
        <v>46</v>
      </c>
      <c r="I373">
        <f t="shared" si="15"/>
        <v>50</v>
      </c>
      <c r="J373" t="s">
        <v>39</v>
      </c>
      <c r="L373">
        <v>133.33000000000001</v>
      </c>
      <c r="M373" t="s">
        <v>427</v>
      </c>
      <c r="N373">
        <v>4</v>
      </c>
      <c r="O373" t="s">
        <v>46</v>
      </c>
      <c r="P373" t="s">
        <v>42</v>
      </c>
      <c r="Q373" t="s">
        <v>42</v>
      </c>
      <c r="R373" t="s">
        <v>64</v>
      </c>
      <c r="S373" s="3">
        <v>42256</v>
      </c>
      <c r="T373" s="3"/>
      <c r="U373" s="11">
        <f>IFERROR(VLOOKUP(A373,'Anc data'!$A$2:$H$117, 8,FALSE),"")</f>
        <v>3.5298381677221702</v>
      </c>
      <c r="W373" s="15">
        <f t="shared" si="16"/>
        <v>37.772269907217535</v>
      </c>
      <c r="X373" s="9">
        <f t="shared" si="17"/>
        <v>1</v>
      </c>
      <c r="Y373" s="9">
        <f>MAX(X373,Parameters!$B$8)</f>
        <v>1</v>
      </c>
      <c r="AA373" s="16" t="str">
        <f>IF(W373&lt;&gt;0,IF(Y373=1,IF(I373&lt;=Parameters!$C$2,W373,""),""),"")</f>
        <v/>
      </c>
      <c r="AB373" s="16" t="str">
        <f>IF(W373&lt;&gt;0,IF(Y373=1,IF(AND(I373&gt;Parameters!$B$3,I373&lt;=Parameters!$C$3),W373,""),""),"")</f>
        <v/>
      </c>
      <c r="AC373" s="16" t="str">
        <f>IF(W373&lt;&gt;0,IF(Y373=1,IF(AND(I373&gt;Parameters!$B$4,I373&lt;=Parameters!$C$4),W373,""),""),"")</f>
        <v/>
      </c>
      <c r="AD373" s="16" t="str">
        <f>IF(W373&lt;&gt;0,IF(Y373=1,IF(AND(I373&gt;Parameters!$B$5,I373&lt;=Parameters!$C$5),W373,""),""),"")</f>
        <v/>
      </c>
      <c r="AE373" s="16">
        <f>IF(W373&lt;&gt;0,IF(Y373=1,IF(I373&gt;Parameters!$B$6,W373,""),""),"")</f>
        <v>37.772269907217535</v>
      </c>
    </row>
    <row r="374" spans="1:31" x14ac:dyDescent="0.2">
      <c r="A374" t="s">
        <v>424</v>
      </c>
      <c r="B374" t="s">
        <v>425</v>
      </c>
      <c r="C374" t="s">
        <v>426</v>
      </c>
      <c r="D374">
        <v>7</v>
      </c>
      <c r="E374">
        <v>100</v>
      </c>
      <c r="F374" t="s">
        <v>61</v>
      </c>
      <c r="G374">
        <v>100</v>
      </c>
      <c r="H374" t="s">
        <v>46</v>
      </c>
      <c r="I374">
        <f t="shared" si="15"/>
        <v>100</v>
      </c>
      <c r="J374" t="s">
        <v>39</v>
      </c>
      <c r="L374">
        <v>158.33000000000001</v>
      </c>
      <c r="M374" t="s">
        <v>427</v>
      </c>
      <c r="N374">
        <v>4</v>
      </c>
      <c r="O374" t="s">
        <v>46</v>
      </c>
      <c r="P374" t="s">
        <v>42</v>
      </c>
      <c r="Q374" t="s">
        <v>42</v>
      </c>
      <c r="R374" t="s">
        <v>64</v>
      </c>
      <c r="S374" s="3">
        <v>42256</v>
      </c>
      <c r="T374" s="3"/>
      <c r="U374" s="11">
        <f>IFERROR(VLOOKUP(A374,'Anc data'!$A$2:$H$117, 8,FALSE),"")</f>
        <v>3.5298381677221702</v>
      </c>
      <c r="W374" s="15">
        <f t="shared" si="16"/>
        <v>44.854747576762563</v>
      </c>
      <c r="X374" s="9">
        <f t="shared" si="17"/>
        <v>1</v>
      </c>
      <c r="Y374" s="9">
        <f>MAX(X374,Parameters!$B$8)</f>
        <v>1</v>
      </c>
      <c r="AA374" s="16" t="str">
        <f>IF(W374&lt;&gt;0,IF(Y374=1,IF(I374&lt;=Parameters!$C$2,W374,""),""),"")</f>
        <v/>
      </c>
      <c r="AB374" s="16" t="str">
        <f>IF(W374&lt;&gt;0,IF(Y374=1,IF(AND(I374&gt;Parameters!$B$3,I374&lt;=Parameters!$C$3),W374,""),""),"")</f>
        <v/>
      </c>
      <c r="AC374" s="16" t="str">
        <f>IF(W374&lt;&gt;0,IF(Y374=1,IF(AND(I374&gt;Parameters!$B$4,I374&lt;=Parameters!$C$4),W374,""),""),"")</f>
        <v/>
      </c>
      <c r="AD374" s="16" t="str">
        <f>IF(W374&lt;&gt;0,IF(Y374=1,IF(AND(I374&gt;Parameters!$B$5,I374&lt;=Parameters!$C$5),W374,""),""),"")</f>
        <v/>
      </c>
      <c r="AE374" s="16">
        <f>IF(W374&lt;&gt;0,IF(Y374=1,IF(I374&gt;Parameters!$B$6,W374,""),""),"")</f>
        <v>44.854747576762563</v>
      </c>
    </row>
    <row r="375" spans="1:31" x14ac:dyDescent="0.2">
      <c r="A375" t="s">
        <v>424</v>
      </c>
      <c r="B375" t="s">
        <v>425</v>
      </c>
      <c r="C375" t="s">
        <v>426</v>
      </c>
      <c r="D375">
        <v>8</v>
      </c>
      <c r="E375">
        <v>200</v>
      </c>
      <c r="F375" t="s">
        <v>61</v>
      </c>
      <c r="G375">
        <v>200</v>
      </c>
      <c r="H375" t="s">
        <v>46</v>
      </c>
      <c r="I375">
        <f t="shared" si="15"/>
        <v>200</v>
      </c>
      <c r="J375" t="s">
        <v>39</v>
      </c>
      <c r="L375">
        <v>266.67</v>
      </c>
      <c r="M375" t="s">
        <v>427</v>
      </c>
      <c r="N375">
        <v>4</v>
      </c>
      <c r="O375" t="s">
        <v>46</v>
      </c>
      <c r="P375" t="s">
        <v>42</v>
      </c>
      <c r="Q375" t="s">
        <v>42</v>
      </c>
      <c r="R375" t="s">
        <v>64</v>
      </c>
      <c r="S375" s="3">
        <v>42256</v>
      </c>
      <c r="T375" s="3"/>
      <c r="U375" s="11">
        <f>IFERROR(VLOOKUP(A375,'Anc data'!$A$2:$H$117, 8,FALSE),"")</f>
        <v>3.5298381677221702</v>
      </c>
      <c r="W375" s="15">
        <f t="shared" si="16"/>
        <v>75.547372805502889</v>
      </c>
      <c r="X375" s="9">
        <f t="shared" si="17"/>
        <v>1</v>
      </c>
      <c r="Y375" s="9">
        <f>MAX(X375,Parameters!$B$8)</f>
        <v>1</v>
      </c>
      <c r="AA375" s="16" t="str">
        <f>IF(W375&lt;&gt;0,IF(Y375=1,IF(I375&lt;=Parameters!$C$2,W375,""),""),"")</f>
        <v/>
      </c>
      <c r="AB375" s="16" t="str">
        <f>IF(W375&lt;&gt;0,IF(Y375=1,IF(AND(I375&gt;Parameters!$B$3,I375&lt;=Parameters!$C$3),W375,""),""),"")</f>
        <v/>
      </c>
      <c r="AC375" s="16" t="str">
        <f>IF(W375&lt;&gt;0,IF(Y375=1,IF(AND(I375&gt;Parameters!$B$4,I375&lt;=Parameters!$C$4),W375,""),""),"")</f>
        <v/>
      </c>
      <c r="AD375" s="16" t="str">
        <f>IF(W375&lt;&gt;0,IF(Y375=1,IF(AND(I375&gt;Parameters!$B$5,I375&lt;=Parameters!$C$5),W375,""),""),"")</f>
        <v/>
      </c>
      <c r="AE375" s="16">
        <f>IF(W375&lt;&gt;0,IF(Y375=1,IF(I375&gt;Parameters!$B$6,W375,""),""),"")</f>
        <v>75.547372805502889</v>
      </c>
    </row>
    <row r="376" spans="1:31" x14ac:dyDescent="0.2">
      <c r="A376" t="s">
        <v>424</v>
      </c>
      <c r="B376" t="s">
        <v>425</v>
      </c>
      <c r="C376" t="s">
        <v>428</v>
      </c>
      <c r="D376">
        <v>1</v>
      </c>
      <c r="E376" t="s">
        <v>429</v>
      </c>
      <c r="F376" t="s">
        <v>51</v>
      </c>
      <c r="G376">
        <v>512</v>
      </c>
      <c r="H376" t="s">
        <v>38</v>
      </c>
      <c r="I376">
        <f t="shared" si="15"/>
        <v>0.51200000000000001</v>
      </c>
      <c r="J376">
        <v>25</v>
      </c>
      <c r="K376" t="s">
        <v>430</v>
      </c>
      <c r="L376">
        <v>40</v>
      </c>
      <c r="M376" t="s">
        <v>427</v>
      </c>
      <c r="N376" t="s">
        <v>40</v>
      </c>
      <c r="P376" t="s">
        <v>42</v>
      </c>
      <c r="Q376" t="s">
        <v>42</v>
      </c>
      <c r="R376" t="s">
        <v>42</v>
      </c>
      <c r="S376" s="3">
        <v>42276</v>
      </c>
      <c r="T376" s="3"/>
      <c r="U376" s="11">
        <f>IFERROR(VLOOKUP(A376,'Anc data'!$A$2:$H$117, 8,FALSE),"")</f>
        <v>3.5298381677221702</v>
      </c>
      <c r="W376" s="15">
        <f t="shared" si="16"/>
        <v>11.331964271272041</v>
      </c>
      <c r="X376" s="9">
        <f t="shared" si="17"/>
        <v>0</v>
      </c>
      <c r="Y376" s="9">
        <f>MAX(X376,Parameters!$B$8)</f>
        <v>1</v>
      </c>
      <c r="AA376" s="16">
        <f>IF(W376&lt;&gt;0,IF(Y376=1,IF(I376&lt;=Parameters!$C$2,W376,""),""),"")</f>
        <v>11.331964271272041</v>
      </c>
      <c r="AB376" s="16" t="str">
        <f>IF(W376&lt;&gt;0,IF(Y376=1,IF(AND(I376&gt;Parameters!$B$3,I376&lt;=Parameters!$C$3),W376,""),""),"")</f>
        <v/>
      </c>
      <c r="AC376" s="16" t="str">
        <f>IF(W376&lt;&gt;0,IF(Y376=1,IF(AND(I376&gt;Parameters!$B$4,I376&lt;=Parameters!$C$4),W376,""),""),"")</f>
        <v/>
      </c>
      <c r="AD376" s="16" t="str">
        <f>IF(W376&lt;&gt;0,IF(Y376=1,IF(AND(I376&gt;Parameters!$B$5,I376&lt;=Parameters!$C$5),W376,""),""),"")</f>
        <v/>
      </c>
      <c r="AE376" s="16" t="str">
        <f>IF(W376&lt;&gt;0,IF(Y376=1,IF(I376&gt;Parameters!$B$6,W376,""),""),"")</f>
        <v/>
      </c>
    </row>
    <row r="377" spans="1:31" x14ac:dyDescent="0.2">
      <c r="A377" t="s">
        <v>424</v>
      </c>
      <c r="B377" t="s">
        <v>425</v>
      </c>
      <c r="C377" t="s">
        <v>428</v>
      </c>
      <c r="D377">
        <v>2</v>
      </c>
      <c r="E377" t="s">
        <v>429</v>
      </c>
      <c r="F377" t="s">
        <v>51</v>
      </c>
      <c r="G377">
        <v>512</v>
      </c>
      <c r="H377" t="s">
        <v>38</v>
      </c>
      <c r="I377">
        <f t="shared" si="15"/>
        <v>0.51200000000000001</v>
      </c>
      <c r="J377" t="s">
        <v>39</v>
      </c>
      <c r="L377">
        <v>80</v>
      </c>
      <c r="M377" t="s">
        <v>427</v>
      </c>
      <c r="N377" t="s">
        <v>40</v>
      </c>
      <c r="P377" t="s">
        <v>42</v>
      </c>
      <c r="Q377" t="s">
        <v>42</v>
      </c>
      <c r="R377" t="s">
        <v>42</v>
      </c>
      <c r="S377" s="3">
        <v>42276</v>
      </c>
      <c r="T377" s="3"/>
      <c r="U377" s="11">
        <f>IFERROR(VLOOKUP(A377,'Anc data'!$A$2:$H$117, 8,FALSE),"")</f>
        <v>3.5298381677221702</v>
      </c>
      <c r="W377" s="15">
        <f t="shared" si="16"/>
        <v>22.663928542544081</v>
      </c>
      <c r="X377" s="9">
        <f t="shared" si="17"/>
        <v>1</v>
      </c>
      <c r="Y377" s="9">
        <f>MAX(X377,Parameters!$B$8)</f>
        <v>1</v>
      </c>
      <c r="AA377" s="16">
        <f>IF(W377&lt;&gt;0,IF(Y377=1,IF(I377&lt;=Parameters!$C$2,W377,""),""),"")</f>
        <v>22.663928542544081</v>
      </c>
      <c r="AB377" s="16" t="str">
        <f>IF(W377&lt;&gt;0,IF(Y377=1,IF(AND(I377&gt;Parameters!$B$3,I377&lt;=Parameters!$C$3),W377,""),""),"")</f>
        <v/>
      </c>
      <c r="AC377" s="16" t="str">
        <f>IF(W377&lt;&gt;0,IF(Y377=1,IF(AND(I377&gt;Parameters!$B$4,I377&lt;=Parameters!$C$4),W377,""),""),"")</f>
        <v/>
      </c>
      <c r="AD377" s="16" t="str">
        <f>IF(W377&lt;&gt;0,IF(Y377=1,IF(AND(I377&gt;Parameters!$B$5,I377&lt;=Parameters!$C$5),W377,""),""),"")</f>
        <v/>
      </c>
      <c r="AE377" s="16" t="str">
        <f>IF(W377&lt;&gt;0,IF(Y377=1,IF(I377&gt;Parameters!$B$6,W377,""),""),"")</f>
        <v/>
      </c>
    </row>
    <row r="378" spans="1:31" x14ac:dyDescent="0.2">
      <c r="A378" t="s">
        <v>424</v>
      </c>
      <c r="B378" t="s">
        <v>425</v>
      </c>
      <c r="C378" t="s">
        <v>428</v>
      </c>
      <c r="D378">
        <v>3</v>
      </c>
      <c r="E378" t="s">
        <v>429</v>
      </c>
      <c r="F378" t="s">
        <v>51</v>
      </c>
      <c r="G378">
        <v>2</v>
      </c>
      <c r="H378" t="s">
        <v>46</v>
      </c>
      <c r="I378">
        <f t="shared" si="15"/>
        <v>2</v>
      </c>
      <c r="J378">
        <v>20</v>
      </c>
      <c r="K378" t="s">
        <v>430</v>
      </c>
      <c r="L378">
        <v>50</v>
      </c>
      <c r="M378" t="s">
        <v>427</v>
      </c>
      <c r="N378" t="s">
        <v>40</v>
      </c>
      <c r="P378" t="s">
        <v>42</v>
      </c>
      <c r="Q378" t="s">
        <v>42</v>
      </c>
      <c r="R378" t="s">
        <v>42</v>
      </c>
      <c r="S378" s="3">
        <v>42276</v>
      </c>
      <c r="T378" s="3"/>
      <c r="U378" s="11">
        <f>IFERROR(VLOOKUP(A378,'Anc data'!$A$2:$H$117, 8,FALSE),"")</f>
        <v>3.5298381677221702</v>
      </c>
      <c r="W378" s="15">
        <f t="shared" si="16"/>
        <v>14.164955339090051</v>
      </c>
      <c r="X378" s="9">
        <f t="shared" si="17"/>
        <v>0</v>
      </c>
      <c r="Y378" s="9">
        <f>MAX(X378,Parameters!$B$8)</f>
        <v>1</v>
      </c>
      <c r="AA378" s="16" t="str">
        <f>IF(W378&lt;&gt;0,IF(Y378=1,IF(I378&lt;=Parameters!$C$2,W378,""),""),"")</f>
        <v/>
      </c>
      <c r="AB378" s="16">
        <f>IF(W378&lt;&gt;0,IF(Y378=1,IF(AND(I378&gt;Parameters!$B$3,I378&lt;=Parameters!$C$3),W378,""),""),"")</f>
        <v>14.164955339090051</v>
      </c>
      <c r="AC378" s="16" t="str">
        <f>IF(W378&lt;&gt;0,IF(Y378=1,IF(AND(I378&gt;Parameters!$B$4,I378&lt;=Parameters!$C$4),W378,""),""),"")</f>
        <v/>
      </c>
      <c r="AD378" s="16" t="str">
        <f>IF(W378&lt;&gt;0,IF(Y378=1,IF(AND(I378&gt;Parameters!$B$5,I378&lt;=Parameters!$C$5),W378,""),""),"")</f>
        <v/>
      </c>
      <c r="AE378" s="16" t="str">
        <f>IF(W378&lt;&gt;0,IF(Y378=1,IF(I378&gt;Parameters!$B$6,W378,""),""),"")</f>
        <v/>
      </c>
    </row>
    <row r="379" spans="1:31" x14ac:dyDescent="0.2">
      <c r="A379" t="s">
        <v>424</v>
      </c>
      <c r="B379" t="s">
        <v>425</v>
      </c>
      <c r="C379" t="s">
        <v>428</v>
      </c>
      <c r="D379">
        <v>4</v>
      </c>
      <c r="E379" t="s">
        <v>429</v>
      </c>
      <c r="F379" t="s">
        <v>51</v>
      </c>
      <c r="G379">
        <v>2</v>
      </c>
      <c r="H379" t="s">
        <v>46</v>
      </c>
      <c r="I379">
        <f t="shared" si="15"/>
        <v>2</v>
      </c>
      <c r="J379" t="s">
        <v>39</v>
      </c>
      <c r="L379">
        <v>120</v>
      </c>
      <c r="M379" t="s">
        <v>427</v>
      </c>
      <c r="N379" t="s">
        <v>40</v>
      </c>
      <c r="P379" t="s">
        <v>42</v>
      </c>
      <c r="Q379" t="s">
        <v>42</v>
      </c>
      <c r="R379" t="s">
        <v>42</v>
      </c>
      <c r="S379" s="3">
        <v>42276</v>
      </c>
      <c r="T379" s="3"/>
      <c r="U379" s="11">
        <f>IFERROR(VLOOKUP(A379,'Anc data'!$A$2:$H$117, 8,FALSE),"")</f>
        <v>3.5298381677221702</v>
      </c>
      <c r="W379" s="15">
        <f t="shared" si="16"/>
        <v>33.995892813816127</v>
      </c>
      <c r="X379" s="9">
        <f t="shared" si="17"/>
        <v>1</v>
      </c>
      <c r="Y379" s="9">
        <f>MAX(X379,Parameters!$B$8)</f>
        <v>1</v>
      </c>
      <c r="AA379" s="16" t="str">
        <f>IF(W379&lt;&gt;0,IF(Y379=1,IF(I379&lt;=Parameters!$C$2,W379,""),""),"")</f>
        <v/>
      </c>
      <c r="AB379" s="16">
        <f>IF(W379&lt;&gt;0,IF(Y379=1,IF(AND(I379&gt;Parameters!$B$3,I379&lt;=Parameters!$C$3),W379,""),""),"")</f>
        <v>33.995892813816127</v>
      </c>
      <c r="AC379" s="16" t="str">
        <f>IF(W379&lt;&gt;0,IF(Y379=1,IF(AND(I379&gt;Parameters!$B$4,I379&lt;=Parameters!$C$4),W379,""),""),"")</f>
        <v/>
      </c>
      <c r="AD379" s="16" t="str">
        <f>IF(W379&lt;&gt;0,IF(Y379=1,IF(AND(I379&gt;Parameters!$B$5,I379&lt;=Parameters!$C$5),W379,""),""),"")</f>
        <v/>
      </c>
      <c r="AE379" s="16" t="str">
        <f>IF(W379&lt;&gt;0,IF(Y379=1,IF(I379&gt;Parameters!$B$6,W379,""),""),"")</f>
        <v/>
      </c>
    </row>
    <row r="380" spans="1:31" x14ac:dyDescent="0.2">
      <c r="A380" t="s">
        <v>424</v>
      </c>
      <c r="B380" t="s">
        <v>425</v>
      </c>
      <c r="C380" t="s">
        <v>428</v>
      </c>
      <c r="D380">
        <v>5</v>
      </c>
      <c r="E380" t="s">
        <v>429</v>
      </c>
      <c r="F380" t="s">
        <v>51</v>
      </c>
      <c r="G380">
        <v>6</v>
      </c>
      <c r="H380" t="s">
        <v>46</v>
      </c>
      <c r="I380">
        <f t="shared" si="15"/>
        <v>6</v>
      </c>
      <c r="J380">
        <v>30</v>
      </c>
      <c r="K380" t="s">
        <v>430</v>
      </c>
      <c r="L380">
        <v>100</v>
      </c>
      <c r="M380" t="s">
        <v>427</v>
      </c>
      <c r="N380" t="s">
        <v>40</v>
      </c>
      <c r="P380" t="s">
        <v>42</v>
      </c>
      <c r="Q380" t="s">
        <v>42</v>
      </c>
      <c r="R380" t="s">
        <v>42</v>
      </c>
      <c r="S380" s="3">
        <v>42276</v>
      </c>
      <c r="T380" s="3"/>
      <c r="U380" s="11">
        <f>IFERROR(VLOOKUP(A380,'Anc data'!$A$2:$H$117, 8,FALSE),"")</f>
        <v>3.5298381677221702</v>
      </c>
      <c r="W380" s="15">
        <f t="shared" si="16"/>
        <v>28.329910678180102</v>
      </c>
      <c r="X380" s="9">
        <f t="shared" si="17"/>
        <v>0</v>
      </c>
      <c r="Y380" s="9">
        <f>MAX(X380,Parameters!$B$8)</f>
        <v>1</v>
      </c>
      <c r="AA380" s="16" t="str">
        <f>IF(W380&lt;&gt;0,IF(Y380=1,IF(I380&lt;=Parameters!$C$2,W380,""),""),"")</f>
        <v/>
      </c>
      <c r="AB380" s="16" t="str">
        <f>IF(W380&lt;&gt;0,IF(Y380=1,IF(AND(I380&gt;Parameters!$B$3,I380&lt;=Parameters!$C$3),W380,""),""),"")</f>
        <v/>
      </c>
      <c r="AC380" s="16">
        <f>IF(W380&lt;&gt;0,IF(Y380=1,IF(AND(I380&gt;Parameters!$B$4,I380&lt;=Parameters!$C$4),W380,""),""),"")</f>
        <v>28.329910678180102</v>
      </c>
      <c r="AD380" s="16" t="str">
        <f>IF(W380&lt;&gt;0,IF(Y380=1,IF(AND(I380&gt;Parameters!$B$5,I380&lt;=Parameters!$C$5),W380,""),""),"")</f>
        <v/>
      </c>
      <c r="AE380" s="16" t="str">
        <f>IF(W380&lt;&gt;0,IF(Y380=1,IF(I380&gt;Parameters!$B$6,W380,""),""),"")</f>
        <v/>
      </c>
    </row>
    <row r="381" spans="1:31" x14ac:dyDescent="0.2">
      <c r="A381" t="s">
        <v>424</v>
      </c>
      <c r="B381" t="s">
        <v>425</v>
      </c>
      <c r="C381" t="s">
        <v>428</v>
      </c>
      <c r="D381">
        <v>6</v>
      </c>
      <c r="E381" t="s">
        <v>429</v>
      </c>
      <c r="F381" t="s">
        <v>51</v>
      </c>
      <c r="G381">
        <v>6</v>
      </c>
      <c r="H381" t="s">
        <v>46</v>
      </c>
      <c r="I381">
        <f t="shared" si="15"/>
        <v>6</v>
      </c>
      <c r="J381" t="s">
        <v>39</v>
      </c>
      <c r="L381">
        <v>500</v>
      </c>
      <c r="M381" t="s">
        <v>427</v>
      </c>
      <c r="N381" t="s">
        <v>40</v>
      </c>
      <c r="P381" t="s">
        <v>42</v>
      </c>
      <c r="Q381" t="s">
        <v>42</v>
      </c>
      <c r="R381" t="s">
        <v>42</v>
      </c>
      <c r="S381" s="3">
        <v>42276</v>
      </c>
      <c r="T381" s="3"/>
      <c r="U381" s="11">
        <f>IFERROR(VLOOKUP(A381,'Anc data'!$A$2:$H$117, 8,FALSE),"")</f>
        <v>3.5298381677221702</v>
      </c>
      <c r="W381" s="15">
        <f t="shared" si="16"/>
        <v>141.64955339090051</v>
      </c>
      <c r="X381" s="9">
        <f t="shared" si="17"/>
        <v>1</v>
      </c>
      <c r="Y381" s="9">
        <f>MAX(X381,Parameters!$B$8)</f>
        <v>1</v>
      </c>
      <c r="AA381" s="16" t="str">
        <f>IF(W381&lt;&gt;0,IF(Y381=1,IF(I381&lt;=Parameters!$C$2,W381,""),""),"")</f>
        <v/>
      </c>
      <c r="AB381" s="16" t="str">
        <f>IF(W381&lt;&gt;0,IF(Y381=1,IF(AND(I381&gt;Parameters!$B$3,I381&lt;=Parameters!$C$3),W381,""),""),"")</f>
        <v/>
      </c>
      <c r="AC381" s="16">
        <f>IF(W381&lt;&gt;0,IF(Y381=1,IF(AND(I381&gt;Parameters!$B$4,I381&lt;=Parameters!$C$4),W381,""),""),"")</f>
        <v>141.64955339090051</v>
      </c>
      <c r="AD381" s="16" t="str">
        <f>IF(W381&lt;&gt;0,IF(Y381=1,IF(AND(I381&gt;Parameters!$B$5,I381&lt;=Parameters!$C$5),W381,""),""),"")</f>
        <v/>
      </c>
      <c r="AE381" s="16" t="str">
        <f>IF(W381&lt;&gt;0,IF(Y381=1,IF(I381&gt;Parameters!$B$6,W381,""),""),"")</f>
        <v/>
      </c>
    </row>
    <row r="382" spans="1:31" x14ac:dyDescent="0.2">
      <c r="A382" t="s">
        <v>424</v>
      </c>
      <c r="B382" t="s">
        <v>425</v>
      </c>
      <c r="C382" t="s">
        <v>431</v>
      </c>
      <c r="D382">
        <v>1</v>
      </c>
      <c r="E382" t="s">
        <v>432</v>
      </c>
      <c r="F382" t="s">
        <v>51</v>
      </c>
      <c r="G382">
        <v>4</v>
      </c>
      <c r="H382" t="s">
        <v>46</v>
      </c>
      <c r="I382">
        <f t="shared" si="15"/>
        <v>4</v>
      </c>
      <c r="J382" t="s">
        <v>39</v>
      </c>
      <c r="L382">
        <v>108.33</v>
      </c>
      <c r="M382" t="s">
        <v>433</v>
      </c>
      <c r="N382" t="s">
        <v>40</v>
      </c>
      <c r="P382" t="s">
        <v>42</v>
      </c>
      <c r="Q382" t="s">
        <v>42</v>
      </c>
      <c r="R382" t="s">
        <v>42</v>
      </c>
      <c r="S382" s="3">
        <v>42245</v>
      </c>
      <c r="T382" s="3"/>
      <c r="U382" s="11">
        <f>IFERROR(VLOOKUP(A382,'Anc data'!$A$2:$H$117, 8,FALSE),"")</f>
        <v>3.5298381677221702</v>
      </c>
      <c r="W382" s="15">
        <f t="shared" si="16"/>
        <v>30.689792237672506</v>
      </c>
      <c r="X382" s="9">
        <f t="shared" si="17"/>
        <v>1</v>
      </c>
      <c r="Y382" s="9">
        <f>MAX(X382,Parameters!$B$8)</f>
        <v>1</v>
      </c>
      <c r="AA382" s="16" t="str">
        <f>IF(W382&lt;&gt;0,IF(Y382=1,IF(I382&lt;=Parameters!$C$2,W382,""),""),"")</f>
        <v/>
      </c>
      <c r="AB382" s="16">
        <f>IF(W382&lt;&gt;0,IF(Y382=1,IF(AND(I382&gt;Parameters!$B$3,I382&lt;=Parameters!$C$3),W382,""),""),"")</f>
        <v>30.689792237672506</v>
      </c>
      <c r="AC382" s="16" t="str">
        <f>IF(W382&lt;&gt;0,IF(Y382=1,IF(AND(I382&gt;Parameters!$B$4,I382&lt;=Parameters!$C$4),W382,""),""),"")</f>
        <v/>
      </c>
      <c r="AD382" s="16" t="str">
        <f>IF(W382&lt;&gt;0,IF(Y382=1,IF(AND(I382&gt;Parameters!$B$5,I382&lt;=Parameters!$C$5),W382,""),""),"")</f>
        <v/>
      </c>
      <c r="AE382" s="16" t="str">
        <f>IF(W382&lt;&gt;0,IF(Y382=1,IF(I382&gt;Parameters!$B$6,W382,""),""),"")</f>
        <v/>
      </c>
    </row>
    <row r="383" spans="1:31" x14ac:dyDescent="0.2">
      <c r="A383" t="s">
        <v>424</v>
      </c>
      <c r="B383" t="s">
        <v>425</v>
      </c>
      <c r="C383" t="s">
        <v>431</v>
      </c>
      <c r="D383">
        <v>2</v>
      </c>
      <c r="E383" t="s">
        <v>432</v>
      </c>
      <c r="F383" t="s">
        <v>51</v>
      </c>
      <c r="G383">
        <v>6</v>
      </c>
      <c r="H383" t="s">
        <v>46</v>
      </c>
      <c r="I383">
        <f t="shared" si="15"/>
        <v>6</v>
      </c>
      <c r="J383" t="s">
        <v>39</v>
      </c>
      <c r="L383">
        <v>125</v>
      </c>
      <c r="M383" t="s">
        <v>433</v>
      </c>
      <c r="N383" t="s">
        <v>40</v>
      </c>
      <c r="P383" t="s">
        <v>42</v>
      </c>
      <c r="Q383" t="s">
        <v>42</v>
      </c>
      <c r="R383" t="s">
        <v>42</v>
      </c>
      <c r="S383" s="3">
        <v>42245</v>
      </c>
      <c r="T383" s="3"/>
      <c r="U383" s="11">
        <f>IFERROR(VLOOKUP(A383,'Anc data'!$A$2:$H$117, 8,FALSE),"")</f>
        <v>3.5298381677221702</v>
      </c>
      <c r="W383" s="15">
        <f t="shared" si="16"/>
        <v>35.412388347725127</v>
      </c>
      <c r="X383" s="9">
        <f t="shared" si="17"/>
        <v>1</v>
      </c>
      <c r="Y383" s="9">
        <f>MAX(X383,Parameters!$B$8)</f>
        <v>1</v>
      </c>
      <c r="AA383" s="16" t="str">
        <f>IF(W383&lt;&gt;0,IF(Y383=1,IF(I383&lt;=Parameters!$C$2,W383,""),""),"")</f>
        <v/>
      </c>
      <c r="AB383" s="16" t="str">
        <f>IF(W383&lt;&gt;0,IF(Y383=1,IF(AND(I383&gt;Parameters!$B$3,I383&lt;=Parameters!$C$3),W383,""),""),"")</f>
        <v/>
      </c>
      <c r="AC383" s="16">
        <f>IF(W383&lt;&gt;0,IF(Y383=1,IF(AND(I383&gt;Parameters!$B$4,I383&lt;=Parameters!$C$4),W383,""),""),"")</f>
        <v>35.412388347725127</v>
      </c>
      <c r="AD383" s="16" t="str">
        <f>IF(W383&lt;&gt;0,IF(Y383=1,IF(AND(I383&gt;Parameters!$B$5,I383&lt;=Parameters!$C$5),W383,""),""),"")</f>
        <v/>
      </c>
      <c r="AE383" s="16" t="str">
        <f>IF(W383&lt;&gt;0,IF(Y383=1,IF(I383&gt;Parameters!$B$6,W383,""),""),"")</f>
        <v/>
      </c>
    </row>
    <row r="384" spans="1:31" x14ac:dyDescent="0.2">
      <c r="A384" t="s">
        <v>424</v>
      </c>
      <c r="B384" t="s">
        <v>425</v>
      </c>
      <c r="C384" t="s">
        <v>431</v>
      </c>
      <c r="D384">
        <v>3</v>
      </c>
      <c r="E384" t="s">
        <v>434</v>
      </c>
      <c r="F384" t="s">
        <v>61</v>
      </c>
      <c r="G384">
        <v>8</v>
      </c>
      <c r="H384" t="s">
        <v>46</v>
      </c>
      <c r="I384">
        <f t="shared" si="15"/>
        <v>8</v>
      </c>
      <c r="J384" t="s">
        <v>39</v>
      </c>
      <c r="L384">
        <v>140</v>
      </c>
      <c r="M384" t="s">
        <v>433</v>
      </c>
      <c r="N384" t="s">
        <v>40</v>
      </c>
      <c r="P384" t="s">
        <v>42</v>
      </c>
      <c r="Q384" t="s">
        <v>42</v>
      </c>
      <c r="R384" t="s">
        <v>42</v>
      </c>
      <c r="S384" s="3">
        <v>42245</v>
      </c>
      <c r="T384" s="3"/>
      <c r="U384" s="11">
        <f>IFERROR(VLOOKUP(A384,'Anc data'!$A$2:$H$117, 8,FALSE),"")</f>
        <v>3.5298381677221702</v>
      </c>
      <c r="W384" s="15">
        <f t="shared" si="16"/>
        <v>39.661874949452148</v>
      </c>
      <c r="X384" s="9">
        <f t="shared" si="17"/>
        <v>1</v>
      </c>
      <c r="Y384" s="9">
        <f>MAX(X384,Parameters!$B$8)</f>
        <v>1</v>
      </c>
      <c r="AA384" s="16" t="str">
        <f>IF(W384&lt;&gt;0,IF(Y384=1,IF(I384&lt;=Parameters!$C$2,W384,""),""),"")</f>
        <v/>
      </c>
      <c r="AB384" s="16" t="str">
        <f>IF(W384&lt;&gt;0,IF(Y384=1,IF(AND(I384&gt;Parameters!$B$3,I384&lt;=Parameters!$C$3),W384,""),""),"")</f>
        <v/>
      </c>
      <c r="AC384" s="16">
        <f>IF(W384&lt;&gt;0,IF(Y384=1,IF(AND(I384&gt;Parameters!$B$4,I384&lt;=Parameters!$C$4),W384,""),""),"")</f>
        <v>39.661874949452148</v>
      </c>
      <c r="AD384" s="16" t="str">
        <f>IF(W384&lt;&gt;0,IF(Y384=1,IF(AND(I384&gt;Parameters!$B$5,I384&lt;=Parameters!$C$5),W384,""),""),"")</f>
        <v/>
      </c>
      <c r="AE384" s="16" t="str">
        <f>IF(W384&lt;&gt;0,IF(Y384=1,IF(I384&gt;Parameters!$B$6,W384,""),""),"")</f>
        <v/>
      </c>
    </row>
    <row r="385" spans="1:31" x14ac:dyDescent="0.2">
      <c r="A385" t="s">
        <v>424</v>
      </c>
      <c r="B385" t="s">
        <v>425</v>
      </c>
      <c r="C385" t="s">
        <v>431</v>
      </c>
      <c r="D385">
        <v>4</v>
      </c>
      <c r="E385" t="s">
        <v>434</v>
      </c>
      <c r="F385" t="s">
        <v>61</v>
      </c>
      <c r="G385">
        <v>12</v>
      </c>
      <c r="H385" t="s">
        <v>46</v>
      </c>
      <c r="I385">
        <f t="shared" si="15"/>
        <v>12</v>
      </c>
      <c r="J385" t="s">
        <v>39</v>
      </c>
      <c r="L385">
        <v>223.33</v>
      </c>
      <c r="M385" t="s">
        <v>433</v>
      </c>
      <c r="N385" t="s">
        <v>40</v>
      </c>
      <c r="P385" t="s">
        <v>42</v>
      </c>
      <c r="Q385" t="s">
        <v>42</v>
      </c>
      <c r="R385" t="s">
        <v>42</v>
      </c>
      <c r="S385" s="3">
        <v>42245</v>
      </c>
      <c r="T385" s="3"/>
      <c r="U385" s="11">
        <f>IFERROR(VLOOKUP(A385,'Anc data'!$A$2:$H$117, 8,FALSE),"")</f>
        <v>3.5298381677221702</v>
      </c>
      <c r="W385" s="15">
        <f t="shared" si="16"/>
        <v>63.269189517579626</v>
      </c>
      <c r="X385" s="9">
        <f t="shared" si="17"/>
        <v>1</v>
      </c>
      <c r="Y385" s="9">
        <f>MAX(X385,Parameters!$B$8)</f>
        <v>1</v>
      </c>
      <c r="AA385" s="16" t="str">
        <f>IF(W385&lt;&gt;0,IF(Y385=1,IF(I385&lt;=Parameters!$C$2,W385,""),""),"")</f>
        <v/>
      </c>
      <c r="AB385" s="16" t="str">
        <f>IF(W385&lt;&gt;0,IF(Y385=1,IF(AND(I385&gt;Parameters!$B$3,I385&lt;=Parameters!$C$3),W385,""),""),"")</f>
        <v/>
      </c>
      <c r="AC385" s="16" t="str">
        <f>IF(W385&lt;&gt;0,IF(Y385=1,IF(AND(I385&gt;Parameters!$B$4,I385&lt;=Parameters!$C$4),W385,""),""),"")</f>
        <v/>
      </c>
      <c r="AD385" s="16">
        <f>IF(W385&lt;&gt;0,IF(Y385=1,IF(AND(I385&gt;Parameters!$B$5,I385&lt;=Parameters!$C$5),W385,""),""),"")</f>
        <v>63.269189517579626</v>
      </c>
      <c r="AE385" s="16" t="str">
        <f>IF(W385&lt;&gt;0,IF(Y385=1,IF(I385&gt;Parameters!$B$6,W385,""),""),"")</f>
        <v/>
      </c>
    </row>
    <row r="386" spans="1:31" x14ac:dyDescent="0.2">
      <c r="A386" t="s">
        <v>424</v>
      </c>
      <c r="B386" t="s">
        <v>425</v>
      </c>
      <c r="C386" t="s">
        <v>431</v>
      </c>
      <c r="D386">
        <v>5</v>
      </c>
      <c r="E386" t="s">
        <v>434</v>
      </c>
      <c r="F386" t="s">
        <v>61</v>
      </c>
      <c r="G386">
        <v>24</v>
      </c>
      <c r="H386" t="s">
        <v>46</v>
      </c>
      <c r="I386">
        <f t="shared" si="15"/>
        <v>24</v>
      </c>
      <c r="J386" t="s">
        <v>39</v>
      </c>
      <c r="L386">
        <v>356.67</v>
      </c>
      <c r="M386" t="s">
        <v>433</v>
      </c>
      <c r="N386" t="s">
        <v>40</v>
      </c>
      <c r="P386" t="s">
        <v>42</v>
      </c>
      <c r="Q386" t="s">
        <v>42</v>
      </c>
      <c r="R386" t="s">
        <v>42</v>
      </c>
      <c r="S386" s="3">
        <v>42245</v>
      </c>
      <c r="T386" s="3"/>
      <c r="U386" s="11">
        <f>IFERROR(VLOOKUP(A386,'Anc data'!$A$2:$H$117, 8,FALSE),"")</f>
        <v>3.5298381677221702</v>
      </c>
      <c r="W386" s="15">
        <f t="shared" si="16"/>
        <v>101.04429241586497</v>
      </c>
      <c r="X386" s="9">
        <f t="shared" si="17"/>
        <v>1</v>
      </c>
      <c r="Y386" s="9">
        <f>MAX(X386,Parameters!$B$8)</f>
        <v>1</v>
      </c>
      <c r="AA386" s="16" t="str">
        <f>IF(W386&lt;&gt;0,IF(Y386=1,IF(I386&lt;=Parameters!$C$2,W386,""),""),"")</f>
        <v/>
      </c>
      <c r="AB386" s="16" t="str">
        <f>IF(W386&lt;&gt;0,IF(Y386=1,IF(AND(I386&gt;Parameters!$B$3,I386&lt;=Parameters!$C$3),W386,""),""),"")</f>
        <v/>
      </c>
      <c r="AC386" s="16" t="str">
        <f>IF(W386&lt;&gt;0,IF(Y386=1,IF(AND(I386&gt;Parameters!$B$4,I386&lt;=Parameters!$C$4),W386,""),""),"")</f>
        <v/>
      </c>
      <c r="AD386" s="16">
        <f>IF(W386&lt;&gt;0,IF(Y386=1,IF(AND(I386&gt;Parameters!$B$5,I386&lt;=Parameters!$C$5),W386,""),""),"")</f>
        <v>101.04429241586497</v>
      </c>
      <c r="AE386" s="16" t="str">
        <f>IF(W386&lt;&gt;0,IF(Y386=1,IF(I386&gt;Parameters!$B$6,W386,""),""),"")</f>
        <v/>
      </c>
    </row>
    <row r="387" spans="1:31" x14ac:dyDescent="0.2">
      <c r="A387" t="s">
        <v>424</v>
      </c>
      <c r="B387" t="s">
        <v>425</v>
      </c>
      <c r="C387" t="s">
        <v>435</v>
      </c>
      <c r="D387">
        <v>1</v>
      </c>
      <c r="E387" t="s">
        <v>436</v>
      </c>
      <c r="F387" t="s">
        <v>61</v>
      </c>
      <c r="G387">
        <v>50</v>
      </c>
      <c r="H387" t="s">
        <v>46</v>
      </c>
      <c r="I387">
        <f t="shared" si="15"/>
        <v>50</v>
      </c>
      <c r="J387" t="s">
        <v>39</v>
      </c>
      <c r="L387">
        <v>98.33</v>
      </c>
      <c r="M387" t="s">
        <v>427</v>
      </c>
      <c r="N387" t="s">
        <v>40</v>
      </c>
      <c r="P387" t="s">
        <v>42</v>
      </c>
      <c r="Q387" t="s">
        <v>42</v>
      </c>
      <c r="R387" t="s">
        <v>64</v>
      </c>
      <c r="S387" s="3">
        <v>42256</v>
      </c>
      <c r="T387" s="3"/>
      <c r="U387" s="11">
        <f>IFERROR(VLOOKUP(A387,'Anc data'!$A$2:$H$117, 8,FALSE),"")</f>
        <v>3.5298381677221702</v>
      </c>
      <c r="W387" s="15">
        <f t="shared" si="16"/>
        <v>27.856801169854496</v>
      </c>
      <c r="X387" s="9">
        <f t="shared" si="17"/>
        <v>1</v>
      </c>
      <c r="Y387" s="9">
        <f>MAX(X387,Parameters!$B$8)</f>
        <v>1</v>
      </c>
      <c r="AA387" s="16" t="str">
        <f>IF(W387&lt;&gt;0,IF(Y387=1,IF(I387&lt;=Parameters!$C$2,W387,""),""),"")</f>
        <v/>
      </c>
      <c r="AB387" s="16" t="str">
        <f>IF(W387&lt;&gt;0,IF(Y387=1,IF(AND(I387&gt;Parameters!$B$3,I387&lt;=Parameters!$C$3),W387,""),""),"")</f>
        <v/>
      </c>
      <c r="AC387" s="16" t="str">
        <f>IF(W387&lt;&gt;0,IF(Y387=1,IF(AND(I387&gt;Parameters!$B$4,I387&lt;=Parameters!$C$4),W387,""),""),"")</f>
        <v/>
      </c>
      <c r="AD387" s="16" t="str">
        <f>IF(W387&lt;&gt;0,IF(Y387=1,IF(AND(I387&gt;Parameters!$B$5,I387&lt;=Parameters!$C$5),W387,""),""),"")</f>
        <v/>
      </c>
      <c r="AE387" s="16">
        <f>IF(W387&lt;&gt;0,IF(Y387=1,IF(I387&gt;Parameters!$B$6,W387,""),""),"")</f>
        <v>27.856801169854496</v>
      </c>
    </row>
    <row r="388" spans="1:31" x14ac:dyDescent="0.2">
      <c r="A388" t="s">
        <v>424</v>
      </c>
      <c r="B388" t="s">
        <v>425</v>
      </c>
      <c r="C388" t="s">
        <v>435</v>
      </c>
      <c r="D388">
        <v>2</v>
      </c>
      <c r="E388" t="s">
        <v>437</v>
      </c>
      <c r="F388" t="s">
        <v>61</v>
      </c>
      <c r="G388">
        <v>100</v>
      </c>
      <c r="H388" t="s">
        <v>46</v>
      </c>
      <c r="I388">
        <f t="shared" ref="I388:I451" si="18">IF(H388="Kbps",G388/1000,G388)</f>
        <v>100</v>
      </c>
      <c r="J388" t="s">
        <v>39</v>
      </c>
      <c r="L388">
        <v>106.67</v>
      </c>
      <c r="M388" t="s">
        <v>427</v>
      </c>
      <c r="N388" t="s">
        <v>40</v>
      </c>
      <c r="P388" t="s">
        <v>42</v>
      </c>
      <c r="Q388" t="s">
        <v>42</v>
      </c>
      <c r="R388" t="s">
        <v>64</v>
      </c>
      <c r="S388" s="3">
        <v>42256</v>
      </c>
      <c r="T388" s="3"/>
      <c r="U388" s="11">
        <f>IFERROR(VLOOKUP(A388,'Anc data'!$A$2:$H$117, 8,FALSE),"")</f>
        <v>3.5298381677221702</v>
      </c>
      <c r="W388" s="15">
        <f t="shared" ref="W388:W451" si="19">IFERROR(L388/U388,"")</f>
        <v>30.219515720414716</v>
      </c>
      <c r="X388" s="9">
        <f t="shared" ref="X388:X451" si="20">IF(K388="",1,0)</f>
        <v>1</v>
      </c>
      <c r="Y388" s="9">
        <f>MAX(X388,Parameters!$B$8)</f>
        <v>1</v>
      </c>
      <c r="AA388" s="16" t="str">
        <f>IF(W388&lt;&gt;0,IF(Y388=1,IF(I388&lt;=Parameters!$C$2,W388,""),""),"")</f>
        <v/>
      </c>
      <c r="AB388" s="16" t="str">
        <f>IF(W388&lt;&gt;0,IF(Y388=1,IF(AND(I388&gt;Parameters!$B$3,I388&lt;=Parameters!$C$3),W388,""),""),"")</f>
        <v/>
      </c>
      <c r="AC388" s="16" t="str">
        <f>IF(W388&lt;&gt;0,IF(Y388=1,IF(AND(I388&gt;Parameters!$B$4,I388&lt;=Parameters!$C$4),W388,""),""),"")</f>
        <v/>
      </c>
      <c r="AD388" s="16" t="str">
        <f>IF(W388&lt;&gt;0,IF(Y388=1,IF(AND(I388&gt;Parameters!$B$5,I388&lt;=Parameters!$C$5),W388,""),""),"")</f>
        <v/>
      </c>
      <c r="AE388" s="16">
        <f>IF(W388&lt;&gt;0,IF(Y388=1,IF(I388&gt;Parameters!$B$6,W388,""),""),"")</f>
        <v>30.219515720414716</v>
      </c>
    </row>
    <row r="389" spans="1:31" x14ac:dyDescent="0.2">
      <c r="A389" t="s">
        <v>424</v>
      </c>
      <c r="B389" t="s">
        <v>425</v>
      </c>
      <c r="C389" t="s">
        <v>435</v>
      </c>
      <c r="D389">
        <v>3</v>
      </c>
      <c r="E389" t="s">
        <v>438</v>
      </c>
      <c r="F389" t="s">
        <v>61</v>
      </c>
      <c r="G389">
        <v>1000</v>
      </c>
      <c r="H389" t="s">
        <v>46</v>
      </c>
      <c r="I389">
        <f t="shared" si="18"/>
        <v>1000</v>
      </c>
      <c r="J389" t="s">
        <v>39</v>
      </c>
      <c r="L389">
        <v>196.67</v>
      </c>
      <c r="M389" t="s">
        <v>427</v>
      </c>
      <c r="N389" t="s">
        <v>40</v>
      </c>
      <c r="P389" t="s">
        <v>42</v>
      </c>
      <c r="Q389" t="s">
        <v>42</v>
      </c>
      <c r="R389" t="s">
        <v>64</v>
      </c>
      <c r="S389" s="3">
        <v>42256</v>
      </c>
      <c r="T389" s="3"/>
      <c r="U389" s="11">
        <f>IFERROR(VLOOKUP(A389,'Anc data'!$A$2:$H$117, 8,FALSE),"")</f>
        <v>3.5298381677221702</v>
      </c>
      <c r="W389" s="15">
        <f t="shared" si="19"/>
        <v>55.716435330776804</v>
      </c>
      <c r="X389" s="9">
        <f t="shared" si="20"/>
        <v>1</v>
      </c>
      <c r="Y389" s="9">
        <f>MAX(X389,Parameters!$B$8)</f>
        <v>1</v>
      </c>
      <c r="AA389" s="16" t="str">
        <f>IF(W389&lt;&gt;0,IF(Y389=1,IF(I389&lt;=Parameters!$C$2,W389,""),""),"")</f>
        <v/>
      </c>
      <c r="AB389" s="16" t="str">
        <f>IF(W389&lt;&gt;0,IF(Y389=1,IF(AND(I389&gt;Parameters!$B$3,I389&lt;=Parameters!$C$3),W389,""),""),"")</f>
        <v/>
      </c>
      <c r="AC389" s="16" t="str">
        <f>IF(W389&lt;&gt;0,IF(Y389=1,IF(AND(I389&gt;Parameters!$B$4,I389&lt;=Parameters!$C$4),W389,""),""),"")</f>
        <v/>
      </c>
      <c r="AD389" s="16" t="str">
        <f>IF(W389&lt;&gt;0,IF(Y389=1,IF(AND(I389&gt;Parameters!$B$5,I389&lt;=Parameters!$C$5),W389,""),""),"")</f>
        <v/>
      </c>
      <c r="AE389" s="16">
        <f>IF(W389&lt;&gt;0,IF(Y389=1,IF(I389&gt;Parameters!$B$6,W389,""),""),"")</f>
        <v>55.716435330776804</v>
      </c>
    </row>
    <row r="390" spans="1:31" x14ac:dyDescent="0.2">
      <c r="A390" t="s">
        <v>424</v>
      </c>
      <c r="B390" t="s">
        <v>425</v>
      </c>
      <c r="C390" t="s">
        <v>435</v>
      </c>
      <c r="D390">
        <v>4</v>
      </c>
      <c r="E390" t="s">
        <v>438</v>
      </c>
      <c r="F390" t="s">
        <v>61</v>
      </c>
      <c r="G390">
        <v>500</v>
      </c>
      <c r="H390" t="s">
        <v>46</v>
      </c>
      <c r="I390">
        <f t="shared" si="18"/>
        <v>500</v>
      </c>
      <c r="J390" t="s">
        <v>39</v>
      </c>
      <c r="L390">
        <v>171.67</v>
      </c>
      <c r="M390" t="s">
        <v>427</v>
      </c>
      <c r="N390" t="s">
        <v>40</v>
      </c>
      <c r="P390" t="s">
        <v>42</v>
      </c>
      <c r="Q390" t="s">
        <v>42</v>
      </c>
      <c r="R390" t="s">
        <v>64</v>
      </c>
      <c r="S390" s="3">
        <v>42256</v>
      </c>
      <c r="T390" s="3"/>
      <c r="U390" s="11">
        <f>IFERROR(VLOOKUP(A390,'Anc data'!$A$2:$H$117, 8,FALSE),"")</f>
        <v>3.5298381677221702</v>
      </c>
      <c r="W390" s="15">
        <f t="shared" si="19"/>
        <v>48.633957661231783</v>
      </c>
      <c r="X390" s="9">
        <f t="shared" si="20"/>
        <v>1</v>
      </c>
      <c r="Y390" s="9">
        <f>MAX(X390,Parameters!$B$8)</f>
        <v>1</v>
      </c>
      <c r="AA390" s="16" t="str">
        <f>IF(W390&lt;&gt;0,IF(Y390=1,IF(I390&lt;=Parameters!$C$2,W390,""),""),"")</f>
        <v/>
      </c>
      <c r="AB390" s="16" t="str">
        <f>IF(W390&lt;&gt;0,IF(Y390=1,IF(AND(I390&gt;Parameters!$B$3,I390&lt;=Parameters!$C$3),W390,""),""),"")</f>
        <v/>
      </c>
      <c r="AC390" s="16" t="str">
        <f>IF(W390&lt;&gt;0,IF(Y390=1,IF(AND(I390&gt;Parameters!$B$4,I390&lt;=Parameters!$C$4),W390,""),""),"")</f>
        <v/>
      </c>
      <c r="AD390" s="16" t="str">
        <f>IF(W390&lt;&gt;0,IF(Y390=1,IF(AND(I390&gt;Parameters!$B$5,I390&lt;=Parameters!$C$5),W390,""),""),"")</f>
        <v/>
      </c>
      <c r="AE390" s="16">
        <f>IF(W390&lt;&gt;0,IF(Y390=1,IF(I390&gt;Parameters!$B$6,W390,""),""),"")</f>
        <v>48.633957661231783</v>
      </c>
    </row>
    <row r="391" spans="1:31" x14ac:dyDescent="0.2">
      <c r="A391" t="s">
        <v>439</v>
      </c>
      <c r="B391" t="s">
        <v>440</v>
      </c>
      <c r="C391" t="s">
        <v>441</v>
      </c>
      <c r="D391">
        <v>1</v>
      </c>
      <c r="E391">
        <v>1</v>
      </c>
      <c r="F391" t="s">
        <v>413</v>
      </c>
      <c r="G391">
        <v>1</v>
      </c>
      <c r="H391" t="s">
        <v>46</v>
      </c>
      <c r="I391">
        <f t="shared" si="18"/>
        <v>1</v>
      </c>
      <c r="J391">
        <v>20</v>
      </c>
      <c r="K391" t="s">
        <v>62</v>
      </c>
      <c r="L391" s="2">
        <v>20000</v>
      </c>
      <c r="M391" t="s">
        <v>442</v>
      </c>
      <c r="N391">
        <v>615</v>
      </c>
      <c r="O391" t="s">
        <v>38</v>
      </c>
      <c r="P391" t="s">
        <v>42</v>
      </c>
      <c r="Q391" t="s">
        <v>42</v>
      </c>
      <c r="R391" t="s">
        <v>42</v>
      </c>
      <c r="S391" s="3">
        <v>42267</v>
      </c>
      <c r="T391" s="3"/>
      <c r="U391" s="11">
        <f>IFERROR(VLOOKUP(A391,'Anc data'!$A$2:$H$117, 8,FALSE),"")</f>
        <v>1184.5291116066801</v>
      </c>
      <c r="W391" s="15">
        <f t="shared" si="19"/>
        <v>16.884346534018277</v>
      </c>
      <c r="X391" s="9">
        <f t="shared" si="20"/>
        <v>0</v>
      </c>
      <c r="Y391" s="9">
        <f>MAX(X391,Parameters!$B$8)</f>
        <v>1</v>
      </c>
      <c r="AA391" s="16">
        <f>IF(W391&lt;&gt;0,IF(Y391=1,IF(I391&lt;=Parameters!$C$2,W391,""),""),"")</f>
        <v>16.884346534018277</v>
      </c>
      <c r="AB391" s="16" t="str">
        <f>IF(W391&lt;&gt;0,IF(Y391=1,IF(AND(I391&gt;Parameters!$B$3,I391&lt;=Parameters!$C$3),W391,""),""),"")</f>
        <v/>
      </c>
      <c r="AC391" s="16" t="str">
        <f>IF(W391&lt;&gt;0,IF(Y391=1,IF(AND(I391&gt;Parameters!$B$4,I391&lt;=Parameters!$C$4),W391,""),""),"")</f>
        <v/>
      </c>
      <c r="AD391" s="16" t="str">
        <f>IF(W391&lt;&gt;0,IF(Y391=1,IF(AND(I391&gt;Parameters!$B$5,I391&lt;=Parameters!$C$5),W391,""),""),"")</f>
        <v/>
      </c>
      <c r="AE391" s="16" t="str">
        <f>IF(W391&lt;&gt;0,IF(Y391=1,IF(I391&gt;Parameters!$B$6,W391,""),""),"")</f>
        <v/>
      </c>
    </row>
    <row r="392" spans="1:31" x14ac:dyDescent="0.2">
      <c r="A392" t="s">
        <v>439</v>
      </c>
      <c r="B392" t="s">
        <v>440</v>
      </c>
      <c r="C392" t="s">
        <v>441</v>
      </c>
      <c r="D392">
        <v>2</v>
      </c>
      <c r="E392">
        <v>2</v>
      </c>
      <c r="F392" t="s">
        <v>413</v>
      </c>
      <c r="G392">
        <v>2</v>
      </c>
      <c r="H392" t="s">
        <v>46</v>
      </c>
      <c r="I392">
        <f t="shared" si="18"/>
        <v>2</v>
      </c>
      <c r="J392">
        <v>50</v>
      </c>
      <c r="K392" t="s">
        <v>62</v>
      </c>
      <c r="L392" s="2">
        <v>45000</v>
      </c>
      <c r="M392" t="s">
        <v>442</v>
      </c>
      <c r="N392">
        <v>512</v>
      </c>
      <c r="O392" t="s">
        <v>38</v>
      </c>
      <c r="P392" t="s">
        <v>42</v>
      </c>
      <c r="Q392" t="s">
        <v>42</v>
      </c>
      <c r="R392" t="s">
        <v>42</v>
      </c>
      <c r="S392" s="3">
        <v>42267</v>
      </c>
      <c r="T392" s="3"/>
      <c r="U392" s="11">
        <f>IFERROR(VLOOKUP(A392,'Anc data'!$A$2:$H$117, 8,FALSE),"")</f>
        <v>1184.5291116066801</v>
      </c>
      <c r="W392" s="15">
        <f t="shared" si="19"/>
        <v>37.989779701541124</v>
      </c>
      <c r="X392" s="9">
        <f t="shared" si="20"/>
        <v>0</v>
      </c>
      <c r="Y392" s="9">
        <f>MAX(X392,Parameters!$B$8)</f>
        <v>1</v>
      </c>
      <c r="AA392" s="16" t="str">
        <f>IF(W392&lt;&gt;0,IF(Y392=1,IF(I392&lt;=Parameters!$C$2,W392,""),""),"")</f>
        <v/>
      </c>
      <c r="AB392" s="16">
        <f>IF(W392&lt;&gt;0,IF(Y392=1,IF(AND(I392&gt;Parameters!$B$3,I392&lt;=Parameters!$C$3),W392,""),""),"")</f>
        <v>37.989779701541124</v>
      </c>
      <c r="AC392" s="16" t="str">
        <f>IF(W392&lt;&gt;0,IF(Y392=1,IF(AND(I392&gt;Parameters!$B$4,I392&lt;=Parameters!$C$4),W392,""),""),"")</f>
        <v/>
      </c>
      <c r="AD392" s="16" t="str">
        <f>IF(W392&lt;&gt;0,IF(Y392=1,IF(AND(I392&gt;Parameters!$B$5,I392&lt;=Parameters!$C$5),W392,""),""),"")</f>
        <v/>
      </c>
      <c r="AE392" s="16" t="str">
        <f>IF(W392&lt;&gt;0,IF(Y392=1,IF(I392&gt;Parameters!$B$6,W392,""),""),"")</f>
        <v/>
      </c>
    </row>
    <row r="393" spans="1:31" x14ac:dyDescent="0.2">
      <c r="A393" t="s">
        <v>439</v>
      </c>
      <c r="B393" t="s">
        <v>440</v>
      </c>
      <c r="C393" t="s">
        <v>441</v>
      </c>
      <c r="D393">
        <v>3</v>
      </c>
      <c r="E393">
        <v>10</v>
      </c>
      <c r="F393" t="s">
        <v>413</v>
      </c>
      <c r="G393">
        <v>10</v>
      </c>
      <c r="H393" t="s">
        <v>46</v>
      </c>
      <c r="I393">
        <f t="shared" si="18"/>
        <v>10</v>
      </c>
      <c r="J393">
        <v>100</v>
      </c>
      <c r="K393" t="s">
        <v>62</v>
      </c>
      <c r="L393" s="2">
        <v>50000</v>
      </c>
      <c r="M393" t="s">
        <v>442</v>
      </c>
      <c r="N393">
        <v>2</v>
      </c>
      <c r="O393" t="s">
        <v>46</v>
      </c>
      <c r="P393" t="s">
        <v>42</v>
      </c>
      <c r="Q393" t="s">
        <v>42</v>
      </c>
      <c r="R393" t="s">
        <v>42</v>
      </c>
      <c r="S393" s="3">
        <v>42267</v>
      </c>
      <c r="T393" s="3"/>
      <c r="U393" s="11">
        <f>IFERROR(VLOOKUP(A393,'Anc data'!$A$2:$H$117, 8,FALSE),"")</f>
        <v>1184.5291116066801</v>
      </c>
      <c r="W393" s="15">
        <f t="shared" si="19"/>
        <v>42.210866335045694</v>
      </c>
      <c r="X393" s="9">
        <f t="shared" si="20"/>
        <v>0</v>
      </c>
      <c r="Y393" s="9">
        <f>MAX(X393,Parameters!$B$8)</f>
        <v>1</v>
      </c>
      <c r="AA393" s="16" t="str">
        <f>IF(W393&lt;&gt;0,IF(Y393=1,IF(I393&lt;=Parameters!$C$2,W393,""),""),"")</f>
        <v/>
      </c>
      <c r="AB393" s="16" t="str">
        <f>IF(W393&lt;&gt;0,IF(Y393=1,IF(AND(I393&gt;Parameters!$B$3,I393&lt;=Parameters!$C$3),W393,""),""),"")</f>
        <v/>
      </c>
      <c r="AC393" s="16">
        <f>IF(W393&lt;&gt;0,IF(Y393=1,IF(AND(I393&gt;Parameters!$B$4,I393&lt;=Parameters!$C$4),W393,""),""),"")</f>
        <v>42.210866335045694</v>
      </c>
      <c r="AD393" s="16" t="str">
        <f>IF(W393&lt;&gt;0,IF(Y393=1,IF(AND(I393&gt;Parameters!$B$5,I393&lt;=Parameters!$C$5),W393,""),""),"")</f>
        <v/>
      </c>
      <c r="AE393" s="16" t="str">
        <f>IF(W393&lt;&gt;0,IF(Y393=1,IF(I393&gt;Parameters!$B$6,W393,""),""),"")</f>
        <v/>
      </c>
    </row>
    <row r="394" spans="1:31" x14ac:dyDescent="0.2">
      <c r="A394" t="s">
        <v>439</v>
      </c>
      <c r="B394" t="s">
        <v>440</v>
      </c>
      <c r="C394" t="s">
        <v>441</v>
      </c>
      <c r="D394">
        <v>4</v>
      </c>
      <c r="E394">
        <v>30</v>
      </c>
      <c r="F394" t="s">
        <v>413</v>
      </c>
      <c r="G394">
        <v>30</v>
      </c>
      <c r="H394" t="s">
        <v>46</v>
      </c>
      <c r="I394">
        <f t="shared" si="18"/>
        <v>30</v>
      </c>
      <c r="J394">
        <v>200</v>
      </c>
      <c r="K394" t="s">
        <v>62</v>
      </c>
      <c r="L394" s="2">
        <v>65000</v>
      </c>
      <c r="M394" t="s">
        <v>442</v>
      </c>
      <c r="N394">
        <v>3.5</v>
      </c>
      <c r="O394" t="s">
        <v>46</v>
      </c>
      <c r="P394" t="s">
        <v>42</v>
      </c>
      <c r="Q394" t="s">
        <v>42</v>
      </c>
      <c r="R394" t="s">
        <v>42</v>
      </c>
      <c r="S394" s="3">
        <v>42267</v>
      </c>
      <c r="T394" s="3"/>
      <c r="U394" s="11">
        <f>IFERROR(VLOOKUP(A394,'Anc data'!$A$2:$H$117, 8,FALSE),"")</f>
        <v>1184.5291116066801</v>
      </c>
      <c r="W394" s="15">
        <f t="shared" si="19"/>
        <v>54.874126235559409</v>
      </c>
      <c r="X394" s="9">
        <f t="shared" si="20"/>
        <v>0</v>
      </c>
      <c r="Y394" s="9">
        <f>MAX(X394,Parameters!$B$8)</f>
        <v>1</v>
      </c>
      <c r="AA394" s="16" t="str">
        <f>IF(W394&lt;&gt;0,IF(Y394=1,IF(I394&lt;=Parameters!$C$2,W394,""),""),"")</f>
        <v/>
      </c>
      <c r="AB394" s="16" t="str">
        <f>IF(W394&lt;&gt;0,IF(Y394=1,IF(AND(I394&gt;Parameters!$B$3,I394&lt;=Parameters!$C$3),W394,""),""),"")</f>
        <v/>
      </c>
      <c r="AC394" s="16" t="str">
        <f>IF(W394&lt;&gt;0,IF(Y394=1,IF(AND(I394&gt;Parameters!$B$4,I394&lt;=Parameters!$C$4),W394,""),""),"")</f>
        <v/>
      </c>
      <c r="AD394" s="16" t="str">
        <f>IF(W394&lt;&gt;0,IF(Y394=1,IF(AND(I394&gt;Parameters!$B$5,I394&lt;=Parameters!$C$5),W394,""),""),"")</f>
        <v/>
      </c>
      <c r="AE394" s="16">
        <f>IF(W394&lt;&gt;0,IF(Y394=1,IF(I394&gt;Parameters!$B$6,W394,""),""),"")</f>
        <v>54.874126235559409</v>
      </c>
    </row>
    <row r="395" spans="1:31" x14ac:dyDescent="0.2">
      <c r="A395" t="s">
        <v>439</v>
      </c>
      <c r="B395" t="s">
        <v>440</v>
      </c>
      <c r="C395" t="s">
        <v>443</v>
      </c>
      <c r="D395">
        <v>1</v>
      </c>
      <c r="E395">
        <v>6</v>
      </c>
      <c r="F395" t="s">
        <v>61</v>
      </c>
      <c r="G395">
        <v>6</v>
      </c>
      <c r="H395" t="s">
        <v>46</v>
      </c>
      <c r="I395">
        <f t="shared" si="18"/>
        <v>6</v>
      </c>
      <c r="J395" t="s">
        <v>39</v>
      </c>
      <c r="L395" s="2">
        <v>73300</v>
      </c>
      <c r="M395" t="s">
        <v>442</v>
      </c>
      <c r="N395" t="s">
        <v>40</v>
      </c>
      <c r="P395" t="s">
        <v>64</v>
      </c>
      <c r="Q395" t="s">
        <v>42</v>
      </c>
      <c r="R395" t="s">
        <v>42</v>
      </c>
      <c r="S395" s="3">
        <v>42267</v>
      </c>
      <c r="T395" s="3"/>
      <c r="U395" s="11">
        <f>IFERROR(VLOOKUP(A395,'Anc data'!$A$2:$H$117, 8,FALSE),"")</f>
        <v>1184.5291116066801</v>
      </c>
      <c r="W395" s="15">
        <f t="shared" si="19"/>
        <v>61.881130047176995</v>
      </c>
      <c r="X395" s="9">
        <f t="shared" si="20"/>
        <v>1</v>
      </c>
      <c r="Y395" s="9">
        <f>MAX(X395,Parameters!$B$8)</f>
        <v>1</v>
      </c>
      <c r="AA395" s="16" t="str">
        <f>IF(W395&lt;&gt;0,IF(Y395=1,IF(I395&lt;=Parameters!$C$2,W395,""),""),"")</f>
        <v/>
      </c>
      <c r="AB395" s="16" t="str">
        <f>IF(W395&lt;&gt;0,IF(Y395=1,IF(AND(I395&gt;Parameters!$B$3,I395&lt;=Parameters!$C$3),W395,""),""),"")</f>
        <v/>
      </c>
      <c r="AC395" s="16">
        <f>IF(W395&lt;&gt;0,IF(Y395=1,IF(AND(I395&gt;Parameters!$B$4,I395&lt;=Parameters!$C$4),W395,""),""),"")</f>
        <v>61.881130047176995</v>
      </c>
      <c r="AD395" s="16" t="str">
        <f>IF(W395&lt;&gt;0,IF(Y395=1,IF(AND(I395&gt;Parameters!$B$5,I395&lt;=Parameters!$C$5),W395,""),""),"")</f>
        <v/>
      </c>
      <c r="AE395" s="16" t="str">
        <f>IF(W395&lt;&gt;0,IF(Y395=1,IF(I395&gt;Parameters!$B$6,W395,""),""),"")</f>
        <v/>
      </c>
    </row>
    <row r="396" spans="1:31" x14ac:dyDescent="0.2">
      <c r="A396" t="s">
        <v>439</v>
      </c>
      <c r="B396" t="s">
        <v>440</v>
      </c>
      <c r="C396" t="s">
        <v>443</v>
      </c>
      <c r="D396">
        <v>2</v>
      </c>
      <c r="E396">
        <v>20</v>
      </c>
      <c r="F396" t="s">
        <v>61</v>
      </c>
      <c r="G396">
        <v>20</v>
      </c>
      <c r="H396" t="s">
        <v>46</v>
      </c>
      <c r="I396">
        <f t="shared" si="18"/>
        <v>20</v>
      </c>
      <c r="J396" t="s">
        <v>39</v>
      </c>
      <c r="L396" s="2">
        <v>88200</v>
      </c>
      <c r="M396" t="s">
        <v>442</v>
      </c>
      <c r="N396" t="s">
        <v>40</v>
      </c>
      <c r="P396" t="s">
        <v>64</v>
      </c>
      <c r="Q396" t="s">
        <v>42</v>
      </c>
      <c r="R396" t="s">
        <v>42</v>
      </c>
      <c r="S396" s="3">
        <v>42267</v>
      </c>
      <c r="T396" s="3"/>
      <c r="U396" s="11">
        <f>IFERROR(VLOOKUP(A396,'Anc data'!$A$2:$H$117, 8,FALSE),"")</f>
        <v>1184.5291116066801</v>
      </c>
      <c r="W396" s="15">
        <f t="shared" si="19"/>
        <v>74.459968215020609</v>
      </c>
      <c r="X396" s="9">
        <f t="shared" si="20"/>
        <v>1</v>
      </c>
      <c r="Y396" s="9">
        <f>MAX(X396,Parameters!$B$8)</f>
        <v>1</v>
      </c>
      <c r="AA396" s="16" t="str">
        <f>IF(W396&lt;&gt;0,IF(Y396=1,IF(I396&lt;=Parameters!$C$2,W396,""),""),"")</f>
        <v/>
      </c>
      <c r="AB396" s="16" t="str">
        <f>IF(W396&lt;&gt;0,IF(Y396=1,IF(AND(I396&gt;Parameters!$B$3,I396&lt;=Parameters!$C$3),W396,""),""),"")</f>
        <v/>
      </c>
      <c r="AC396" s="16" t="str">
        <f>IF(W396&lt;&gt;0,IF(Y396=1,IF(AND(I396&gt;Parameters!$B$4,I396&lt;=Parameters!$C$4),W396,""),""),"")</f>
        <v/>
      </c>
      <c r="AD396" s="16">
        <f>IF(W396&lt;&gt;0,IF(Y396=1,IF(AND(I396&gt;Parameters!$B$5,I396&lt;=Parameters!$C$5),W396,""),""),"")</f>
        <v>74.459968215020609</v>
      </c>
      <c r="AE396" s="16" t="str">
        <f>IF(W396&lt;&gt;0,IF(Y396=1,IF(I396&gt;Parameters!$B$6,W396,""),""),"")</f>
        <v/>
      </c>
    </row>
    <row r="397" spans="1:31" x14ac:dyDescent="0.2">
      <c r="A397" t="s">
        <v>439</v>
      </c>
      <c r="B397" t="s">
        <v>440</v>
      </c>
      <c r="C397" t="s">
        <v>443</v>
      </c>
      <c r="D397">
        <v>3</v>
      </c>
      <c r="E397" t="s">
        <v>444</v>
      </c>
      <c r="F397" t="s">
        <v>61</v>
      </c>
      <c r="G397">
        <v>25</v>
      </c>
      <c r="H397" t="s">
        <v>46</v>
      </c>
      <c r="I397">
        <f t="shared" si="18"/>
        <v>25</v>
      </c>
      <c r="J397" t="s">
        <v>39</v>
      </c>
      <c r="L397" s="2">
        <v>106600</v>
      </c>
      <c r="M397" t="s">
        <v>442</v>
      </c>
      <c r="N397" t="s">
        <v>40</v>
      </c>
      <c r="P397" t="s">
        <v>64</v>
      </c>
      <c r="Q397" t="s">
        <v>64</v>
      </c>
      <c r="R397" t="s">
        <v>42</v>
      </c>
      <c r="S397" s="3">
        <v>42273</v>
      </c>
      <c r="T397" s="3"/>
      <c r="U397" s="11">
        <f>IFERROR(VLOOKUP(A397,'Anc data'!$A$2:$H$117, 8,FALSE),"")</f>
        <v>1184.5291116066801</v>
      </c>
      <c r="W397" s="15">
        <f t="shared" si="19"/>
        <v>89.993567026317422</v>
      </c>
      <c r="X397" s="9">
        <f t="shared" si="20"/>
        <v>1</v>
      </c>
      <c r="Y397" s="9">
        <f>MAX(X397,Parameters!$B$8)</f>
        <v>1</v>
      </c>
      <c r="AA397" s="16" t="str">
        <f>IF(W397&lt;&gt;0,IF(Y397=1,IF(I397&lt;=Parameters!$C$2,W397,""),""),"")</f>
        <v/>
      </c>
      <c r="AB397" s="16" t="str">
        <f>IF(W397&lt;&gt;0,IF(Y397=1,IF(AND(I397&gt;Parameters!$B$3,I397&lt;=Parameters!$C$3),W397,""),""),"")</f>
        <v/>
      </c>
      <c r="AC397" s="16" t="str">
        <f>IF(W397&lt;&gt;0,IF(Y397=1,IF(AND(I397&gt;Parameters!$B$4,I397&lt;=Parameters!$C$4),W397,""),""),"")</f>
        <v/>
      </c>
      <c r="AD397" s="16">
        <f>IF(W397&lt;&gt;0,IF(Y397=1,IF(AND(I397&gt;Parameters!$B$5,I397&lt;=Parameters!$C$5),W397,""),""),"")</f>
        <v>89.993567026317422</v>
      </c>
      <c r="AE397" s="16" t="str">
        <f>IF(W397&lt;&gt;0,IF(Y397=1,IF(I397&gt;Parameters!$B$6,W397,""),""),"")</f>
        <v/>
      </c>
    </row>
    <row r="398" spans="1:31" x14ac:dyDescent="0.2">
      <c r="A398" t="s">
        <v>439</v>
      </c>
      <c r="B398" t="s">
        <v>440</v>
      </c>
      <c r="C398" t="s">
        <v>443</v>
      </c>
      <c r="D398">
        <v>4</v>
      </c>
      <c r="E398" t="s">
        <v>444</v>
      </c>
      <c r="F398" t="s">
        <v>61</v>
      </c>
      <c r="G398">
        <v>40</v>
      </c>
      <c r="H398" t="s">
        <v>46</v>
      </c>
      <c r="I398">
        <f t="shared" si="18"/>
        <v>40</v>
      </c>
      <c r="J398" t="s">
        <v>39</v>
      </c>
      <c r="L398" s="2">
        <v>134600</v>
      </c>
      <c r="M398" t="s">
        <v>442</v>
      </c>
      <c r="N398" t="s">
        <v>40</v>
      </c>
      <c r="P398" t="s">
        <v>64</v>
      </c>
      <c r="Q398" t="s">
        <v>64</v>
      </c>
      <c r="R398" t="s">
        <v>42</v>
      </c>
      <c r="S398" s="3">
        <v>42273</v>
      </c>
      <c r="T398" s="3"/>
      <c r="U398" s="11">
        <f>IFERROR(VLOOKUP(A398,'Anc data'!$A$2:$H$117, 8,FALSE),"")</f>
        <v>1184.5291116066801</v>
      </c>
      <c r="W398" s="15">
        <f t="shared" si="19"/>
        <v>113.63165217394301</v>
      </c>
      <c r="X398" s="9">
        <f t="shared" si="20"/>
        <v>1</v>
      </c>
      <c r="Y398" s="9">
        <f>MAX(X398,Parameters!$B$8)</f>
        <v>1</v>
      </c>
      <c r="AA398" s="16" t="str">
        <f>IF(W398&lt;&gt;0,IF(Y398=1,IF(I398&lt;=Parameters!$C$2,W398,""),""),"")</f>
        <v/>
      </c>
      <c r="AB398" s="16" t="str">
        <f>IF(W398&lt;&gt;0,IF(Y398=1,IF(AND(I398&gt;Parameters!$B$3,I398&lt;=Parameters!$C$3),W398,""),""),"")</f>
        <v/>
      </c>
      <c r="AC398" s="16" t="str">
        <f>IF(W398&lt;&gt;0,IF(Y398=1,IF(AND(I398&gt;Parameters!$B$4,I398&lt;=Parameters!$C$4),W398,""),""),"")</f>
        <v/>
      </c>
      <c r="AD398" s="16" t="str">
        <f>IF(W398&lt;&gt;0,IF(Y398=1,IF(AND(I398&gt;Parameters!$B$5,I398&lt;=Parameters!$C$5),W398,""),""),"")</f>
        <v/>
      </c>
      <c r="AE398" s="16">
        <f>IF(W398&lt;&gt;0,IF(Y398=1,IF(I398&gt;Parameters!$B$6,W398,""),""),"")</f>
        <v>113.63165217394301</v>
      </c>
    </row>
    <row r="399" spans="1:31" x14ac:dyDescent="0.2">
      <c r="A399" t="s">
        <v>439</v>
      </c>
      <c r="B399" t="s">
        <v>440</v>
      </c>
      <c r="C399" t="s">
        <v>443</v>
      </c>
      <c r="D399">
        <v>5</v>
      </c>
      <c r="E399" t="s">
        <v>444</v>
      </c>
      <c r="F399" t="s">
        <v>61</v>
      </c>
      <c r="G399">
        <v>70</v>
      </c>
      <c r="H399" t="s">
        <v>46</v>
      </c>
      <c r="I399">
        <f t="shared" si="18"/>
        <v>70</v>
      </c>
      <c r="J399" t="s">
        <v>39</v>
      </c>
      <c r="L399" s="2">
        <v>186000</v>
      </c>
      <c r="M399" t="s">
        <v>442</v>
      </c>
      <c r="N399" t="s">
        <v>40</v>
      </c>
      <c r="P399" t="s">
        <v>64</v>
      </c>
      <c r="Q399" t="s">
        <v>64</v>
      </c>
      <c r="R399" t="s">
        <v>42</v>
      </c>
      <c r="S399" s="3">
        <v>42273</v>
      </c>
      <c r="T399" s="3"/>
      <c r="U399" s="11">
        <f>IFERROR(VLOOKUP(A399,'Anc data'!$A$2:$H$117, 8,FALSE),"")</f>
        <v>1184.5291116066801</v>
      </c>
      <c r="W399" s="15">
        <f t="shared" si="19"/>
        <v>157.02442276636998</v>
      </c>
      <c r="X399" s="9">
        <f t="shared" si="20"/>
        <v>1</v>
      </c>
      <c r="Y399" s="9">
        <f>MAX(X399,Parameters!$B$8)</f>
        <v>1</v>
      </c>
      <c r="AA399" s="16" t="str">
        <f>IF(W399&lt;&gt;0,IF(Y399=1,IF(I399&lt;=Parameters!$C$2,W399,""),""),"")</f>
        <v/>
      </c>
      <c r="AB399" s="16" t="str">
        <f>IF(W399&lt;&gt;0,IF(Y399=1,IF(AND(I399&gt;Parameters!$B$3,I399&lt;=Parameters!$C$3),W399,""),""),"")</f>
        <v/>
      </c>
      <c r="AC399" s="16" t="str">
        <f>IF(W399&lt;&gt;0,IF(Y399=1,IF(AND(I399&gt;Parameters!$B$4,I399&lt;=Parameters!$C$4),W399,""),""),"")</f>
        <v/>
      </c>
      <c r="AD399" s="16" t="str">
        <f>IF(W399&lt;&gt;0,IF(Y399=1,IF(AND(I399&gt;Parameters!$B$5,I399&lt;=Parameters!$C$5),W399,""),""),"")</f>
        <v/>
      </c>
      <c r="AE399" s="16">
        <f>IF(W399&lt;&gt;0,IF(Y399=1,IF(I399&gt;Parameters!$B$6,W399,""),""),"")</f>
        <v>157.02442276636998</v>
      </c>
    </row>
    <row r="400" spans="1:31" x14ac:dyDescent="0.2">
      <c r="A400" t="s">
        <v>439</v>
      </c>
      <c r="B400" t="s">
        <v>440</v>
      </c>
      <c r="C400" t="s">
        <v>443</v>
      </c>
      <c r="D400">
        <v>6</v>
      </c>
      <c r="E400" t="s">
        <v>444</v>
      </c>
      <c r="F400" t="s">
        <v>61</v>
      </c>
      <c r="G400">
        <v>150</v>
      </c>
      <c r="H400" t="s">
        <v>46</v>
      </c>
      <c r="I400">
        <f t="shared" si="18"/>
        <v>150</v>
      </c>
      <c r="J400" t="s">
        <v>39</v>
      </c>
      <c r="L400" s="2">
        <v>270000</v>
      </c>
      <c r="M400" t="s">
        <v>442</v>
      </c>
      <c r="N400" t="s">
        <v>40</v>
      </c>
      <c r="P400" t="s">
        <v>64</v>
      </c>
      <c r="Q400" t="s">
        <v>64</v>
      </c>
      <c r="R400" t="s">
        <v>42</v>
      </c>
      <c r="S400" s="3">
        <v>42273</v>
      </c>
      <c r="T400" s="3"/>
      <c r="U400" s="11">
        <f>IFERROR(VLOOKUP(A400,'Anc data'!$A$2:$H$117, 8,FALSE),"")</f>
        <v>1184.5291116066801</v>
      </c>
      <c r="W400" s="15">
        <f t="shared" si="19"/>
        <v>227.93867820924677</v>
      </c>
      <c r="X400" s="9">
        <f t="shared" si="20"/>
        <v>1</v>
      </c>
      <c r="Y400" s="9">
        <f>MAX(X400,Parameters!$B$8)</f>
        <v>1</v>
      </c>
      <c r="AA400" s="16" t="str">
        <f>IF(W400&lt;&gt;0,IF(Y400=1,IF(I400&lt;=Parameters!$C$2,W400,""),""),"")</f>
        <v/>
      </c>
      <c r="AB400" s="16" t="str">
        <f>IF(W400&lt;&gt;0,IF(Y400=1,IF(AND(I400&gt;Parameters!$B$3,I400&lt;=Parameters!$C$3),W400,""),""),"")</f>
        <v/>
      </c>
      <c r="AC400" s="16" t="str">
        <f>IF(W400&lt;&gt;0,IF(Y400=1,IF(AND(I400&gt;Parameters!$B$4,I400&lt;=Parameters!$C$4),W400,""),""),"")</f>
        <v/>
      </c>
      <c r="AD400" s="16" t="str">
        <f>IF(W400&lt;&gt;0,IF(Y400=1,IF(AND(I400&gt;Parameters!$B$5,I400&lt;=Parameters!$C$5),W400,""),""),"")</f>
        <v/>
      </c>
      <c r="AE400" s="16">
        <f>IF(W400&lt;&gt;0,IF(Y400=1,IF(I400&gt;Parameters!$B$6,W400,""),""),"")</f>
        <v>227.93867820924677</v>
      </c>
    </row>
    <row r="401" spans="1:31" x14ac:dyDescent="0.2">
      <c r="A401" t="s">
        <v>439</v>
      </c>
      <c r="B401" t="s">
        <v>440</v>
      </c>
      <c r="C401" t="s">
        <v>445</v>
      </c>
      <c r="D401">
        <v>1</v>
      </c>
      <c r="E401">
        <v>2</v>
      </c>
      <c r="F401" t="s">
        <v>413</v>
      </c>
      <c r="G401">
        <v>2</v>
      </c>
      <c r="H401" t="s">
        <v>46</v>
      </c>
      <c r="I401">
        <f t="shared" si="18"/>
        <v>2</v>
      </c>
      <c r="J401" t="s">
        <v>39</v>
      </c>
      <c r="L401" s="2">
        <v>29737</v>
      </c>
      <c r="M401" t="s">
        <v>442</v>
      </c>
      <c r="N401" t="s">
        <v>40</v>
      </c>
      <c r="P401" t="s">
        <v>64</v>
      </c>
      <c r="Q401" t="s">
        <v>42</v>
      </c>
      <c r="R401" t="s">
        <v>42</v>
      </c>
      <c r="S401" s="3">
        <v>42267</v>
      </c>
      <c r="T401" s="3"/>
      <c r="U401" s="11">
        <f>IFERROR(VLOOKUP(A401,'Anc data'!$A$2:$H$117, 8,FALSE),"")</f>
        <v>1184.5291116066801</v>
      </c>
      <c r="W401" s="15">
        <f t="shared" si="19"/>
        <v>25.104490644105077</v>
      </c>
      <c r="X401" s="9">
        <f t="shared" si="20"/>
        <v>1</v>
      </c>
      <c r="Y401" s="9">
        <f>MAX(X401,Parameters!$B$8)</f>
        <v>1</v>
      </c>
      <c r="AA401" s="16" t="str">
        <f>IF(W401&lt;&gt;0,IF(Y401=1,IF(I401&lt;=Parameters!$C$2,W401,""),""),"")</f>
        <v/>
      </c>
      <c r="AB401" s="16">
        <f>IF(W401&lt;&gt;0,IF(Y401=1,IF(AND(I401&gt;Parameters!$B$3,I401&lt;=Parameters!$C$3),W401,""),""),"")</f>
        <v>25.104490644105077</v>
      </c>
      <c r="AC401" s="16" t="str">
        <f>IF(W401&lt;&gt;0,IF(Y401=1,IF(AND(I401&gt;Parameters!$B$4,I401&lt;=Parameters!$C$4),W401,""),""),"")</f>
        <v/>
      </c>
      <c r="AD401" s="16" t="str">
        <f>IF(W401&lt;&gt;0,IF(Y401=1,IF(AND(I401&gt;Parameters!$B$5,I401&lt;=Parameters!$C$5),W401,""),""),"")</f>
        <v/>
      </c>
      <c r="AE401" s="16" t="str">
        <f>IF(W401&lt;&gt;0,IF(Y401=1,IF(I401&gt;Parameters!$B$6,W401,""),""),"")</f>
        <v/>
      </c>
    </row>
    <row r="402" spans="1:31" x14ac:dyDescent="0.2">
      <c r="A402" t="s">
        <v>439</v>
      </c>
      <c r="B402" t="s">
        <v>440</v>
      </c>
      <c r="C402" t="s">
        <v>445</v>
      </c>
      <c r="D402">
        <v>2</v>
      </c>
      <c r="E402">
        <v>5</v>
      </c>
      <c r="F402" t="s">
        <v>413</v>
      </c>
      <c r="G402">
        <v>5</v>
      </c>
      <c r="H402" t="s">
        <v>46</v>
      </c>
      <c r="I402">
        <f t="shared" si="18"/>
        <v>5</v>
      </c>
      <c r="J402" t="s">
        <v>39</v>
      </c>
      <c r="L402" s="2">
        <v>35737</v>
      </c>
      <c r="M402" t="s">
        <v>442</v>
      </c>
      <c r="N402" t="s">
        <v>40</v>
      </c>
      <c r="P402" t="s">
        <v>64</v>
      </c>
      <c r="Q402" t="s">
        <v>42</v>
      </c>
      <c r="R402" t="s">
        <v>42</v>
      </c>
      <c r="S402" s="3">
        <v>42267</v>
      </c>
      <c r="T402" s="3"/>
      <c r="U402" s="11">
        <f>IFERROR(VLOOKUP(A402,'Anc data'!$A$2:$H$117, 8,FALSE),"")</f>
        <v>1184.5291116066801</v>
      </c>
      <c r="W402" s="15">
        <f t="shared" si="19"/>
        <v>30.16979460431056</v>
      </c>
      <c r="X402" s="9">
        <f t="shared" si="20"/>
        <v>1</v>
      </c>
      <c r="Y402" s="9">
        <f>MAX(X402,Parameters!$B$8)</f>
        <v>1</v>
      </c>
      <c r="AA402" s="16" t="str">
        <f>IF(W402&lt;&gt;0,IF(Y402=1,IF(I402&lt;=Parameters!$C$2,W402,""),""),"")</f>
        <v/>
      </c>
      <c r="AB402" s="16" t="str">
        <f>IF(W402&lt;&gt;0,IF(Y402=1,IF(AND(I402&gt;Parameters!$B$3,I402&lt;=Parameters!$C$3),W402,""),""),"")</f>
        <v/>
      </c>
      <c r="AC402" s="16">
        <f>IF(W402&lt;&gt;0,IF(Y402=1,IF(AND(I402&gt;Parameters!$B$4,I402&lt;=Parameters!$C$4),W402,""),""),"")</f>
        <v>30.16979460431056</v>
      </c>
      <c r="AD402" s="16" t="str">
        <f>IF(W402&lt;&gt;0,IF(Y402=1,IF(AND(I402&gt;Parameters!$B$5,I402&lt;=Parameters!$C$5),W402,""),""),"")</f>
        <v/>
      </c>
      <c r="AE402" s="16" t="str">
        <f>IF(W402&lt;&gt;0,IF(Y402=1,IF(I402&gt;Parameters!$B$6,W402,""),""),"")</f>
        <v/>
      </c>
    </row>
    <row r="403" spans="1:31" x14ac:dyDescent="0.2">
      <c r="A403" t="s">
        <v>439</v>
      </c>
      <c r="B403" t="s">
        <v>440</v>
      </c>
      <c r="C403" t="s">
        <v>445</v>
      </c>
      <c r="D403">
        <v>3</v>
      </c>
      <c r="E403">
        <v>9</v>
      </c>
      <c r="F403" t="s">
        <v>413</v>
      </c>
      <c r="G403">
        <v>9</v>
      </c>
      <c r="H403" t="s">
        <v>46</v>
      </c>
      <c r="I403">
        <f t="shared" si="18"/>
        <v>9</v>
      </c>
      <c r="J403" t="s">
        <v>39</v>
      </c>
      <c r="L403" s="2">
        <v>50737</v>
      </c>
      <c r="M403" t="s">
        <v>442</v>
      </c>
      <c r="N403" t="s">
        <v>40</v>
      </c>
      <c r="P403" t="s">
        <v>64</v>
      </c>
      <c r="Q403" t="s">
        <v>42</v>
      </c>
      <c r="R403" t="s">
        <v>42</v>
      </c>
      <c r="S403" s="3">
        <v>42267</v>
      </c>
      <c r="T403" s="3"/>
      <c r="U403" s="11">
        <f>IFERROR(VLOOKUP(A403,'Anc data'!$A$2:$H$117, 8,FALSE),"")</f>
        <v>1184.5291116066801</v>
      </c>
      <c r="W403" s="15">
        <f t="shared" si="19"/>
        <v>42.833054504824268</v>
      </c>
      <c r="X403" s="9">
        <f t="shared" si="20"/>
        <v>1</v>
      </c>
      <c r="Y403" s="9">
        <f>MAX(X403,Parameters!$B$8)</f>
        <v>1</v>
      </c>
      <c r="AA403" s="16" t="str">
        <f>IF(W403&lt;&gt;0,IF(Y403=1,IF(I403&lt;=Parameters!$C$2,W403,""),""),"")</f>
        <v/>
      </c>
      <c r="AB403" s="16" t="str">
        <f>IF(W403&lt;&gt;0,IF(Y403=1,IF(AND(I403&gt;Parameters!$B$3,I403&lt;=Parameters!$C$3),W403,""),""),"")</f>
        <v/>
      </c>
      <c r="AC403" s="16">
        <f>IF(W403&lt;&gt;0,IF(Y403=1,IF(AND(I403&gt;Parameters!$B$4,I403&lt;=Parameters!$C$4),W403,""),""),"")</f>
        <v>42.833054504824268</v>
      </c>
      <c r="AD403" s="16" t="str">
        <f>IF(W403&lt;&gt;0,IF(Y403=1,IF(AND(I403&gt;Parameters!$B$5,I403&lt;=Parameters!$C$5),W403,""),""),"")</f>
        <v/>
      </c>
      <c r="AE403" s="16" t="str">
        <f>IF(W403&lt;&gt;0,IF(Y403=1,IF(I403&gt;Parameters!$B$6,W403,""),""),"")</f>
        <v/>
      </c>
    </row>
    <row r="404" spans="1:31" x14ac:dyDescent="0.2">
      <c r="A404" t="s">
        <v>439</v>
      </c>
      <c r="B404" t="s">
        <v>440</v>
      </c>
      <c r="C404" t="s">
        <v>445</v>
      </c>
      <c r="D404">
        <v>4</v>
      </c>
      <c r="E404">
        <v>15</v>
      </c>
      <c r="F404" t="s">
        <v>413</v>
      </c>
      <c r="G404">
        <v>15</v>
      </c>
      <c r="H404" t="s">
        <v>46</v>
      </c>
      <c r="I404">
        <f t="shared" si="18"/>
        <v>15</v>
      </c>
      <c r="J404" t="s">
        <v>39</v>
      </c>
      <c r="L404" s="2">
        <v>71737</v>
      </c>
      <c r="M404" t="s">
        <v>442</v>
      </c>
      <c r="N404" t="s">
        <v>40</v>
      </c>
      <c r="P404" t="s">
        <v>64</v>
      </c>
      <c r="Q404" t="s">
        <v>42</v>
      </c>
      <c r="R404" t="s">
        <v>42</v>
      </c>
      <c r="S404" s="3">
        <v>42267</v>
      </c>
      <c r="T404" s="3"/>
      <c r="U404" s="11">
        <f>IFERROR(VLOOKUP(A404,'Anc data'!$A$2:$H$117, 8,FALSE),"")</f>
        <v>1184.5291116066801</v>
      </c>
      <c r="W404" s="15">
        <f t="shared" si="19"/>
        <v>60.561618365543467</v>
      </c>
      <c r="X404" s="9">
        <f t="shared" si="20"/>
        <v>1</v>
      </c>
      <c r="Y404" s="9">
        <f>MAX(X404,Parameters!$B$8)</f>
        <v>1</v>
      </c>
      <c r="AA404" s="16" t="str">
        <f>IF(W404&lt;&gt;0,IF(Y404=1,IF(I404&lt;=Parameters!$C$2,W404,""),""),"")</f>
        <v/>
      </c>
      <c r="AB404" s="16" t="str">
        <f>IF(W404&lt;&gt;0,IF(Y404=1,IF(AND(I404&gt;Parameters!$B$3,I404&lt;=Parameters!$C$3),W404,""),""),"")</f>
        <v/>
      </c>
      <c r="AC404" s="16" t="str">
        <f>IF(W404&lt;&gt;0,IF(Y404=1,IF(AND(I404&gt;Parameters!$B$4,I404&lt;=Parameters!$C$4),W404,""),""),"")</f>
        <v/>
      </c>
      <c r="AD404" s="16">
        <f>IF(W404&lt;&gt;0,IF(Y404=1,IF(AND(I404&gt;Parameters!$B$5,I404&lt;=Parameters!$C$5),W404,""),""),"")</f>
        <v>60.561618365543467</v>
      </c>
      <c r="AE404" s="16" t="str">
        <f>IF(W404&lt;&gt;0,IF(Y404=1,IF(I404&gt;Parameters!$B$6,W404,""),""),"")</f>
        <v/>
      </c>
    </row>
    <row r="405" spans="1:31" x14ac:dyDescent="0.2">
      <c r="A405" t="s">
        <v>439</v>
      </c>
      <c r="B405" t="s">
        <v>440</v>
      </c>
      <c r="C405" t="s">
        <v>446</v>
      </c>
      <c r="D405">
        <v>1</v>
      </c>
      <c r="E405" t="s">
        <v>447</v>
      </c>
      <c r="F405" t="s">
        <v>51</v>
      </c>
      <c r="G405">
        <v>3</v>
      </c>
      <c r="H405" t="s">
        <v>46</v>
      </c>
      <c r="I405">
        <f t="shared" si="18"/>
        <v>3</v>
      </c>
      <c r="J405" t="s">
        <v>39</v>
      </c>
      <c r="L405" s="2">
        <v>45000</v>
      </c>
      <c r="M405" t="s">
        <v>442</v>
      </c>
      <c r="N405">
        <v>1024</v>
      </c>
      <c r="O405" t="s">
        <v>38</v>
      </c>
      <c r="P405" t="s">
        <v>42</v>
      </c>
      <c r="Q405" t="s">
        <v>42</v>
      </c>
      <c r="R405" t="s">
        <v>42</v>
      </c>
      <c r="S405" s="3">
        <v>42267</v>
      </c>
      <c r="T405" s="3"/>
      <c r="U405" s="11">
        <f>IFERROR(VLOOKUP(A405,'Anc data'!$A$2:$H$117, 8,FALSE),"")</f>
        <v>1184.5291116066801</v>
      </c>
      <c r="W405" s="15">
        <f t="shared" si="19"/>
        <v>37.989779701541124</v>
      </c>
      <c r="X405" s="9">
        <f t="shared" si="20"/>
        <v>1</v>
      </c>
      <c r="Y405" s="9">
        <f>MAX(X405,Parameters!$B$8)</f>
        <v>1</v>
      </c>
      <c r="AA405" s="16" t="str">
        <f>IF(W405&lt;&gt;0,IF(Y405=1,IF(I405&lt;=Parameters!$C$2,W405,""),""),"")</f>
        <v/>
      </c>
      <c r="AB405" s="16">
        <f>IF(W405&lt;&gt;0,IF(Y405=1,IF(AND(I405&gt;Parameters!$B$3,I405&lt;=Parameters!$C$3),W405,""),""),"")</f>
        <v>37.989779701541124</v>
      </c>
      <c r="AC405" s="16" t="str">
        <f>IF(W405&lt;&gt;0,IF(Y405=1,IF(AND(I405&gt;Parameters!$B$4,I405&lt;=Parameters!$C$4),W405,""),""),"")</f>
        <v/>
      </c>
      <c r="AD405" s="16" t="str">
        <f>IF(W405&lt;&gt;0,IF(Y405=1,IF(AND(I405&gt;Parameters!$B$5,I405&lt;=Parameters!$C$5),W405,""),""),"")</f>
        <v/>
      </c>
      <c r="AE405" s="16" t="str">
        <f>IF(W405&lt;&gt;0,IF(Y405=1,IF(I405&gt;Parameters!$B$6,W405,""),""),"")</f>
        <v/>
      </c>
    </row>
    <row r="406" spans="1:31" x14ac:dyDescent="0.2">
      <c r="A406" t="s">
        <v>439</v>
      </c>
      <c r="B406" t="s">
        <v>440</v>
      </c>
      <c r="C406" t="s">
        <v>446</v>
      </c>
      <c r="D406">
        <v>2</v>
      </c>
      <c r="E406" t="s">
        <v>448</v>
      </c>
      <c r="F406" t="s">
        <v>51</v>
      </c>
      <c r="G406">
        <v>5</v>
      </c>
      <c r="H406" t="s">
        <v>46</v>
      </c>
      <c r="I406">
        <f t="shared" si="18"/>
        <v>5</v>
      </c>
      <c r="J406" t="s">
        <v>39</v>
      </c>
      <c r="L406" s="2">
        <v>64000</v>
      </c>
      <c r="M406" t="s">
        <v>442</v>
      </c>
      <c r="N406">
        <v>1024</v>
      </c>
      <c r="O406" t="s">
        <v>38</v>
      </c>
      <c r="P406" t="s">
        <v>42</v>
      </c>
      <c r="Q406" t="s">
        <v>42</v>
      </c>
      <c r="R406" t="s">
        <v>42</v>
      </c>
      <c r="S406" s="3">
        <v>42267</v>
      </c>
      <c r="T406" s="3"/>
      <c r="U406" s="11">
        <f>IFERROR(VLOOKUP(A406,'Anc data'!$A$2:$H$117, 8,FALSE),"")</f>
        <v>1184.5291116066801</v>
      </c>
      <c r="W406" s="15">
        <f t="shared" si="19"/>
        <v>54.029908908858495</v>
      </c>
      <c r="X406" s="9">
        <f t="shared" si="20"/>
        <v>1</v>
      </c>
      <c r="Y406" s="9">
        <f>MAX(X406,Parameters!$B$8)</f>
        <v>1</v>
      </c>
      <c r="AA406" s="16" t="str">
        <f>IF(W406&lt;&gt;0,IF(Y406=1,IF(I406&lt;=Parameters!$C$2,W406,""),""),"")</f>
        <v/>
      </c>
      <c r="AB406" s="16" t="str">
        <f>IF(W406&lt;&gt;0,IF(Y406=1,IF(AND(I406&gt;Parameters!$B$3,I406&lt;=Parameters!$C$3),W406,""),""),"")</f>
        <v/>
      </c>
      <c r="AC406" s="16">
        <f>IF(W406&lt;&gt;0,IF(Y406=1,IF(AND(I406&gt;Parameters!$B$4,I406&lt;=Parameters!$C$4),W406,""),""),"")</f>
        <v>54.029908908858495</v>
      </c>
      <c r="AD406" s="16" t="str">
        <f>IF(W406&lt;&gt;0,IF(Y406=1,IF(AND(I406&gt;Parameters!$B$5,I406&lt;=Parameters!$C$5),W406,""),""),"")</f>
        <v/>
      </c>
      <c r="AE406" s="16" t="str">
        <f>IF(W406&lt;&gt;0,IF(Y406=1,IF(I406&gt;Parameters!$B$6,W406,""),""),"")</f>
        <v/>
      </c>
    </row>
    <row r="407" spans="1:31" x14ac:dyDescent="0.2">
      <c r="A407" t="s">
        <v>439</v>
      </c>
      <c r="B407" t="s">
        <v>440</v>
      </c>
      <c r="C407" t="s">
        <v>446</v>
      </c>
      <c r="D407">
        <v>3</v>
      </c>
      <c r="E407" t="s">
        <v>449</v>
      </c>
      <c r="F407" t="s">
        <v>51</v>
      </c>
      <c r="G407">
        <v>10</v>
      </c>
      <c r="H407" t="s">
        <v>46</v>
      </c>
      <c r="I407">
        <f t="shared" si="18"/>
        <v>10</v>
      </c>
      <c r="J407" t="s">
        <v>39</v>
      </c>
      <c r="L407" s="2">
        <v>87900</v>
      </c>
      <c r="M407" t="s">
        <v>442</v>
      </c>
      <c r="N407">
        <v>1024</v>
      </c>
      <c r="O407" t="s">
        <v>38</v>
      </c>
      <c r="P407" t="s">
        <v>42</v>
      </c>
      <c r="Q407" t="s">
        <v>42</v>
      </c>
      <c r="R407" t="s">
        <v>42</v>
      </c>
      <c r="S407" s="3">
        <v>42267</v>
      </c>
      <c r="T407" s="3"/>
      <c r="U407" s="11">
        <f>IFERROR(VLOOKUP(A407,'Anc data'!$A$2:$H$117, 8,FALSE),"")</f>
        <v>1184.5291116066801</v>
      </c>
      <c r="W407" s="15">
        <f t="shared" si="19"/>
        <v>74.206703017010341</v>
      </c>
      <c r="X407" s="9">
        <f t="shared" si="20"/>
        <v>1</v>
      </c>
      <c r="Y407" s="9">
        <f>MAX(X407,Parameters!$B$8)</f>
        <v>1</v>
      </c>
      <c r="AA407" s="16" t="str">
        <f>IF(W407&lt;&gt;0,IF(Y407=1,IF(I407&lt;=Parameters!$C$2,W407,""),""),"")</f>
        <v/>
      </c>
      <c r="AB407" s="16" t="str">
        <f>IF(W407&lt;&gt;0,IF(Y407=1,IF(AND(I407&gt;Parameters!$B$3,I407&lt;=Parameters!$C$3),W407,""),""),"")</f>
        <v/>
      </c>
      <c r="AC407" s="16">
        <f>IF(W407&lt;&gt;0,IF(Y407=1,IF(AND(I407&gt;Parameters!$B$4,I407&lt;=Parameters!$C$4),W407,""),""),"")</f>
        <v>74.206703017010341</v>
      </c>
      <c r="AD407" s="16" t="str">
        <f>IF(W407&lt;&gt;0,IF(Y407=1,IF(AND(I407&gt;Parameters!$B$5,I407&lt;=Parameters!$C$5),W407,""),""),"")</f>
        <v/>
      </c>
      <c r="AE407" s="16" t="str">
        <f>IF(W407&lt;&gt;0,IF(Y407=1,IF(I407&gt;Parameters!$B$6,W407,""),""),"")</f>
        <v/>
      </c>
    </row>
    <row r="408" spans="1:31" x14ac:dyDescent="0.2">
      <c r="A408" t="s">
        <v>439</v>
      </c>
      <c r="B408" t="s">
        <v>440</v>
      </c>
      <c r="C408" t="s">
        <v>446</v>
      </c>
      <c r="D408">
        <v>4</v>
      </c>
      <c r="E408" t="s">
        <v>450</v>
      </c>
      <c r="F408" t="s">
        <v>51</v>
      </c>
      <c r="G408">
        <v>50</v>
      </c>
      <c r="H408" t="s">
        <v>46</v>
      </c>
      <c r="I408">
        <f t="shared" si="18"/>
        <v>50</v>
      </c>
      <c r="J408" t="s">
        <v>39</v>
      </c>
      <c r="L408" s="2">
        <v>469900</v>
      </c>
      <c r="M408" t="s">
        <v>442</v>
      </c>
      <c r="N408">
        <v>1024</v>
      </c>
      <c r="O408" t="s">
        <v>38</v>
      </c>
      <c r="P408" t="s">
        <v>42</v>
      </c>
      <c r="Q408" t="s">
        <v>42</v>
      </c>
      <c r="R408" t="s">
        <v>42</v>
      </c>
      <c r="S408" s="3">
        <v>42267</v>
      </c>
      <c r="T408" s="3"/>
      <c r="U408" s="11">
        <f>IFERROR(VLOOKUP(A408,'Anc data'!$A$2:$H$117, 8,FALSE),"")</f>
        <v>1184.5291116066801</v>
      </c>
      <c r="W408" s="15">
        <f t="shared" si="19"/>
        <v>396.69772181675944</v>
      </c>
      <c r="X408" s="9">
        <f t="shared" si="20"/>
        <v>1</v>
      </c>
      <c r="Y408" s="9">
        <f>MAX(X408,Parameters!$B$8)</f>
        <v>1</v>
      </c>
      <c r="AA408" s="16" t="str">
        <f>IF(W408&lt;&gt;0,IF(Y408=1,IF(I408&lt;=Parameters!$C$2,W408,""),""),"")</f>
        <v/>
      </c>
      <c r="AB408" s="16" t="str">
        <f>IF(W408&lt;&gt;0,IF(Y408=1,IF(AND(I408&gt;Parameters!$B$3,I408&lt;=Parameters!$C$3),W408,""),""),"")</f>
        <v/>
      </c>
      <c r="AC408" s="16" t="str">
        <f>IF(W408&lt;&gt;0,IF(Y408=1,IF(AND(I408&gt;Parameters!$B$4,I408&lt;=Parameters!$C$4),W408,""),""),"")</f>
        <v/>
      </c>
      <c r="AD408" s="16" t="str">
        <f>IF(W408&lt;&gt;0,IF(Y408=1,IF(AND(I408&gt;Parameters!$B$5,I408&lt;=Parameters!$C$5),W408,""),""),"")</f>
        <v/>
      </c>
      <c r="AE408" s="16">
        <f>IF(W408&lt;&gt;0,IF(Y408=1,IF(I408&gt;Parameters!$B$6,W408,""),""),"")</f>
        <v>396.69772181675944</v>
      </c>
    </row>
    <row r="409" spans="1:31" x14ac:dyDescent="0.2">
      <c r="A409" t="s">
        <v>451</v>
      </c>
      <c r="B409" t="s">
        <v>452</v>
      </c>
      <c r="C409" t="s">
        <v>453</v>
      </c>
      <c r="D409">
        <v>1</v>
      </c>
      <c r="E409">
        <v>512</v>
      </c>
      <c r="F409" t="s">
        <v>51</v>
      </c>
      <c r="G409">
        <v>512</v>
      </c>
      <c r="H409" t="s">
        <v>38</v>
      </c>
      <c r="I409">
        <f t="shared" si="18"/>
        <v>0.51200000000000001</v>
      </c>
      <c r="J409" t="s">
        <v>39</v>
      </c>
      <c r="L409" s="2">
        <v>18500</v>
      </c>
      <c r="M409" t="s">
        <v>454</v>
      </c>
      <c r="N409" t="s">
        <v>40</v>
      </c>
      <c r="P409" t="s">
        <v>42</v>
      </c>
      <c r="Q409" t="s">
        <v>42</v>
      </c>
      <c r="R409" t="s">
        <v>42</v>
      </c>
      <c r="S409" s="3">
        <v>42241</v>
      </c>
      <c r="T409" s="3"/>
      <c r="U409" s="11" t="str">
        <f>IFERROR(VLOOKUP(A409,'Anc data'!$A$2:$H$117, 8,FALSE),"")</f>
        <v/>
      </c>
      <c r="W409" s="15" t="str">
        <f t="shared" si="19"/>
        <v/>
      </c>
      <c r="X409" s="9">
        <f t="shared" si="20"/>
        <v>1</v>
      </c>
      <c r="Y409" s="9">
        <f>MAX(X409,Parameters!$B$8)</f>
        <v>1</v>
      </c>
      <c r="AA409" s="16" t="str">
        <f>IF(W409&lt;&gt;0,IF(Y409=1,IF(I409&lt;=Parameters!$C$2,W409,""),""),"")</f>
        <v/>
      </c>
      <c r="AB409" s="16" t="str">
        <f>IF(W409&lt;&gt;0,IF(Y409=1,IF(AND(I409&gt;Parameters!$B$3,I409&lt;=Parameters!$C$3),W409,""),""),"")</f>
        <v/>
      </c>
      <c r="AC409" s="16" t="str">
        <f>IF(W409&lt;&gt;0,IF(Y409=1,IF(AND(I409&gt;Parameters!$B$4,I409&lt;=Parameters!$C$4),W409,""),""),"")</f>
        <v/>
      </c>
      <c r="AD409" s="16" t="str">
        <f>IF(W409&lt;&gt;0,IF(Y409=1,IF(AND(I409&gt;Parameters!$B$5,I409&lt;=Parameters!$C$5),W409,""),""),"")</f>
        <v/>
      </c>
      <c r="AE409" s="16" t="str">
        <f>IF(W409&lt;&gt;0,IF(Y409=1,IF(I409&gt;Parameters!$B$6,W409,""),""),"")</f>
        <v/>
      </c>
    </row>
    <row r="410" spans="1:31" x14ac:dyDescent="0.2">
      <c r="A410" t="s">
        <v>451</v>
      </c>
      <c r="B410" t="s">
        <v>452</v>
      </c>
      <c r="C410" t="s">
        <v>453</v>
      </c>
      <c r="D410">
        <v>2</v>
      </c>
      <c r="E410">
        <v>1024</v>
      </c>
      <c r="F410" t="s">
        <v>51</v>
      </c>
      <c r="G410">
        <v>1024</v>
      </c>
      <c r="H410" t="s">
        <v>38</v>
      </c>
      <c r="I410">
        <f t="shared" si="18"/>
        <v>1.024</v>
      </c>
      <c r="J410" t="s">
        <v>39</v>
      </c>
      <c r="L410" s="2">
        <v>50000</v>
      </c>
      <c r="M410" t="s">
        <v>454</v>
      </c>
      <c r="N410" t="s">
        <v>40</v>
      </c>
      <c r="P410" t="s">
        <v>42</v>
      </c>
      <c r="Q410" t="s">
        <v>42</v>
      </c>
      <c r="R410" t="s">
        <v>42</v>
      </c>
      <c r="S410" s="3">
        <v>42241</v>
      </c>
      <c r="T410" s="3"/>
      <c r="U410" s="11" t="str">
        <f>IFERROR(VLOOKUP(A410,'Anc data'!$A$2:$H$117, 8,FALSE),"")</f>
        <v/>
      </c>
      <c r="W410" s="15" t="str">
        <f t="shared" si="19"/>
        <v/>
      </c>
      <c r="X410" s="9">
        <f t="shared" si="20"/>
        <v>1</v>
      </c>
      <c r="Y410" s="9">
        <f>MAX(X410,Parameters!$B$8)</f>
        <v>1</v>
      </c>
      <c r="AA410" s="16" t="str">
        <f>IF(W410&lt;&gt;0,IF(Y410=1,IF(I410&lt;=Parameters!$C$2,W410,""),""),"")</f>
        <v/>
      </c>
      <c r="AB410" s="16" t="str">
        <f>IF(W410&lt;&gt;0,IF(Y410=1,IF(AND(I410&gt;Parameters!$B$3,I410&lt;=Parameters!$C$3),W410,""),""),"")</f>
        <v/>
      </c>
      <c r="AC410" s="16" t="str">
        <f>IF(W410&lt;&gt;0,IF(Y410=1,IF(AND(I410&gt;Parameters!$B$4,I410&lt;=Parameters!$C$4),W410,""),""),"")</f>
        <v/>
      </c>
      <c r="AD410" s="16" t="str">
        <f>IF(W410&lt;&gt;0,IF(Y410=1,IF(AND(I410&gt;Parameters!$B$5,I410&lt;=Parameters!$C$5),W410,""),""),"")</f>
        <v/>
      </c>
      <c r="AE410" s="16" t="str">
        <f>IF(W410&lt;&gt;0,IF(Y410=1,IF(I410&gt;Parameters!$B$6,W410,""),""),"")</f>
        <v/>
      </c>
    </row>
    <row r="411" spans="1:31" x14ac:dyDescent="0.2">
      <c r="A411" t="s">
        <v>451</v>
      </c>
      <c r="B411" t="s">
        <v>452</v>
      </c>
      <c r="C411" t="s">
        <v>453</v>
      </c>
      <c r="D411">
        <v>3</v>
      </c>
      <c r="E411">
        <v>2</v>
      </c>
      <c r="F411" t="s">
        <v>51</v>
      </c>
      <c r="G411">
        <v>2</v>
      </c>
      <c r="H411" t="s">
        <v>46</v>
      </c>
      <c r="I411">
        <f t="shared" si="18"/>
        <v>2</v>
      </c>
      <c r="J411" t="s">
        <v>39</v>
      </c>
      <c r="L411" s="2">
        <v>75000</v>
      </c>
      <c r="M411" t="s">
        <v>454</v>
      </c>
      <c r="N411" t="s">
        <v>40</v>
      </c>
      <c r="P411" t="s">
        <v>42</v>
      </c>
      <c r="Q411" t="s">
        <v>42</v>
      </c>
      <c r="R411" t="s">
        <v>42</v>
      </c>
      <c r="S411" s="3">
        <v>42241</v>
      </c>
      <c r="T411" s="3"/>
      <c r="U411" s="11" t="str">
        <f>IFERROR(VLOOKUP(A411,'Anc data'!$A$2:$H$117, 8,FALSE),"")</f>
        <v/>
      </c>
      <c r="W411" s="15" t="str">
        <f t="shared" si="19"/>
        <v/>
      </c>
      <c r="X411" s="9">
        <f t="shared" si="20"/>
        <v>1</v>
      </c>
      <c r="Y411" s="9">
        <f>MAX(X411,Parameters!$B$8)</f>
        <v>1</v>
      </c>
      <c r="AA411" s="16" t="str">
        <f>IF(W411&lt;&gt;0,IF(Y411=1,IF(I411&lt;=Parameters!$C$2,W411,""),""),"")</f>
        <v/>
      </c>
      <c r="AB411" s="16" t="str">
        <f>IF(W411&lt;&gt;0,IF(Y411=1,IF(AND(I411&gt;Parameters!$B$3,I411&lt;=Parameters!$C$3),W411,""),""),"")</f>
        <v/>
      </c>
      <c r="AC411" s="16" t="str">
        <f>IF(W411&lt;&gt;0,IF(Y411=1,IF(AND(I411&gt;Parameters!$B$4,I411&lt;=Parameters!$C$4),W411,""),""),"")</f>
        <v/>
      </c>
      <c r="AD411" s="16" t="str">
        <f>IF(W411&lt;&gt;0,IF(Y411=1,IF(AND(I411&gt;Parameters!$B$5,I411&lt;=Parameters!$C$5),W411,""),""),"")</f>
        <v/>
      </c>
      <c r="AE411" s="16" t="str">
        <f>IF(W411&lt;&gt;0,IF(Y411=1,IF(I411&gt;Parameters!$B$6,W411,""),""),"")</f>
        <v/>
      </c>
    </row>
    <row r="412" spans="1:31" x14ac:dyDescent="0.2">
      <c r="A412" t="s">
        <v>451</v>
      </c>
      <c r="B412" t="s">
        <v>452</v>
      </c>
      <c r="C412" t="s">
        <v>453</v>
      </c>
      <c r="D412">
        <v>4</v>
      </c>
      <c r="E412">
        <v>3</v>
      </c>
      <c r="F412" t="s">
        <v>51</v>
      </c>
      <c r="G412">
        <v>3</v>
      </c>
      <c r="H412" t="s">
        <v>46</v>
      </c>
      <c r="I412">
        <f t="shared" si="18"/>
        <v>3</v>
      </c>
      <c r="J412" t="s">
        <v>39</v>
      </c>
      <c r="L412" s="2">
        <v>125000</v>
      </c>
      <c r="M412" t="s">
        <v>454</v>
      </c>
      <c r="N412" t="s">
        <v>40</v>
      </c>
      <c r="P412" t="s">
        <v>42</v>
      </c>
      <c r="Q412" t="s">
        <v>42</v>
      </c>
      <c r="R412" t="s">
        <v>42</v>
      </c>
      <c r="S412" s="3">
        <v>42241</v>
      </c>
      <c r="T412" s="3"/>
      <c r="U412" s="11" t="str">
        <f>IFERROR(VLOOKUP(A412,'Anc data'!$A$2:$H$117, 8,FALSE),"")</f>
        <v/>
      </c>
      <c r="W412" s="15" t="str">
        <f t="shared" si="19"/>
        <v/>
      </c>
      <c r="X412" s="9">
        <f t="shared" si="20"/>
        <v>1</v>
      </c>
      <c r="Y412" s="9">
        <f>MAX(X412,Parameters!$B$8)</f>
        <v>1</v>
      </c>
      <c r="AA412" s="16" t="str">
        <f>IF(W412&lt;&gt;0,IF(Y412=1,IF(I412&lt;=Parameters!$C$2,W412,""),""),"")</f>
        <v/>
      </c>
      <c r="AB412" s="16" t="str">
        <f>IF(W412&lt;&gt;0,IF(Y412=1,IF(AND(I412&gt;Parameters!$B$3,I412&lt;=Parameters!$C$3),W412,""),""),"")</f>
        <v/>
      </c>
      <c r="AC412" s="16" t="str">
        <f>IF(W412&lt;&gt;0,IF(Y412=1,IF(AND(I412&gt;Parameters!$B$4,I412&lt;=Parameters!$C$4),W412,""),""),"")</f>
        <v/>
      </c>
      <c r="AD412" s="16" t="str">
        <f>IF(W412&lt;&gt;0,IF(Y412=1,IF(AND(I412&gt;Parameters!$B$5,I412&lt;=Parameters!$C$5),W412,""),""),"")</f>
        <v/>
      </c>
      <c r="AE412" s="16" t="str">
        <f>IF(W412&lt;&gt;0,IF(Y412=1,IF(I412&gt;Parameters!$B$6,W412,""),""),"")</f>
        <v/>
      </c>
    </row>
    <row r="413" spans="1:31" x14ac:dyDescent="0.2">
      <c r="A413" t="s">
        <v>455</v>
      </c>
      <c r="B413" t="s">
        <v>456</v>
      </c>
      <c r="C413" t="s">
        <v>457</v>
      </c>
      <c r="I413">
        <f t="shared" si="18"/>
        <v>0</v>
      </c>
      <c r="U413" s="11" t="str">
        <f>IFERROR(VLOOKUP(A413,'Anc data'!$A$2:$H$117, 8,FALSE),"")</f>
        <v/>
      </c>
      <c r="W413" s="15" t="str">
        <f t="shared" si="19"/>
        <v/>
      </c>
      <c r="X413" s="9">
        <f t="shared" si="20"/>
        <v>1</v>
      </c>
      <c r="Y413" s="9">
        <f>MAX(X413,Parameters!$B$8)</f>
        <v>1</v>
      </c>
      <c r="AA413" s="16" t="str">
        <f>IF(W413&lt;&gt;0,IF(Y413=1,IF(I413&lt;=Parameters!$C$2,W413,""),""),"")</f>
        <v/>
      </c>
      <c r="AB413" s="16" t="str">
        <f>IF(W413&lt;&gt;0,IF(Y413=1,IF(AND(I413&gt;Parameters!$B$3,I413&lt;=Parameters!$C$3),W413,""),""),"")</f>
        <v/>
      </c>
      <c r="AC413" s="16" t="str">
        <f>IF(W413&lt;&gt;0,IF(Y413=1,IF(AND(I413&gt;Parameters!$B$4,I413&lt;=Parameters!$C$4),W413,""),""),"")</f>
        <v/>
      </c>
      <c r="AD413" s="16" t="str">
        <f>IF(W413&lt;&gt;0,IF(Y413=1,IF(AND(I413&gt;Parameters!$B$5,I413&lt;=Parameters!$C$5),W413,""),""),"")</f>
        <v/>
      </c>
      <c r="AE413" s="16" t="str">
        <f>IF(W413&lt;&gt;0,IF(Y413=1,IF(I413&gt;Parameters!$B$6,W413,""),""),"")</f>
        <v/>
      </c>
    </row>
    <row r="414" spans="1:31" x14ac:dyDescent="0.2">
      <c r="A414" t="s">
        <v>458</v>
      </c>
      <c r="B414" t="s">
        <v>459</v>
      </c>
      <c r="C414" t="s">
        <v>460</v>
      </c>
      <c r="I414">
        <f t="shared" si="18"/>
        <v>0</v>
      </c>
      <c r="U414" s="11" t="str">
        <f>IFERROR(VLOOKUP(A414,'Anc data'!$A$2:$H$117, 8,FALSE),"")</f>
        <v/>
      </c>
      <c r="W414" s="15" t="str">
        <f t="shared" si="19"/>
        <v/>
      </c>
      <c r="X414" s="9">
        <f t="shared" si="20"/>
        <v>1</v>
      </c>
      <c r="Y414" s="9">
        <f>MAX(X414,Parameters!$B$8)</f>
        <v>1</v>
      </c>
      <c r="AA414" s="16" t="str">
        <f>IF(W414&lt;&gt;0,IF(Y414=1,IF(I414&lt;=Parameters!$C$2,W414,""),""),"")</f>
        <v/>
      </c>
      <c r="AB414" s="16" t="str">
        <f>IF(W414&lt;&gt;0,IF(Y414=1,IF(AND(I414&gt;Parameters!$B$3,I414&lt;=Parameters!$C$3),W414,""),""),"")</f>
        <v/>
      </c>
      <c r="AC414" s="16" t="str">
        <f>IF(W414&lt;&gt;0,IF(Y414=1,IF(AND(I414&gt;Parameters!$B$4,I414&lt;=Parameters!$C$4),W414,""),""),"")</f>
        <v/>
      </c>
      <c r="AD414" s="16" t="str">
        <f>IF(W414&lt;&gt;0,IF(Y414=1,IF(AND(I414&gt;Parameters!$B$5,I414&lt;=Parameters!$C$5),W414,""),""),"")</f>
        <v/>
      </c>
      <c r="AE414" s="16" t="str">
        <f>IF(W414&lt;&gt;0,IF(Y414=1,IF(I414&gt;Parameters!$B$6,W414,""),""),"")</f>
        <v/>
      </c>
    </row>
    <row r="415" spans="1:31" x14ac:dyDescent="0.2">
      <c r="A415" t="s">
        <v>461</v>
      </c>
      <c r="B415" t="s">
        <v>462</v>
      </c>
      <c r="C415" t="s">
        <v>463</v>
      </c>
      <c r="D415">
        <v>1</v>
      </c>
      <c r="E415">
        <v>1</v>
      </c>
      <c r="F415" t="s">
        <v>51</v>
      </c>
      <c r="G415">
        <v>1</v>
      </c>
      <c r="H415" t="s">
        <v>46</v>
      </c>
      <c r="I415">
        <f t="shared" si="18"/>
        <v>1</v>
      </c>
      <c r="J415" t="s">
        <v>39</v>
      </c>
      <c r="L415" s="2">
        <v>9800</v>
      </c>
      <c r="M415" t="s">
        <v>464</v>
      </c>
      <c r="N415" t="s">
        <v>40</v>
      </c>
      <c r="P415" t="s">
        <v>42</v>
      </c>
      <c r="Q415" t="s">
        <v>42</v>
      </c>
      <c r="R415" t="s">
        <v>42</v>
      </c>
      <c r="S415" s="3">
        <v>42241</v>
      </c>
      <c r="T415" s="3"/>
      <c r="U415" s="11" t="str">
        <f>IFERROR(VLOOKUP(A415,'Anc data'!$A$2:$H$117, 8,FALSE),"")</f>
        <v/>
      </c>
      <c r="W415" s="15" t="str">
        <f t="shared" si="19"/>
        <v/>
      </c>
      <c r="X415" s="9">
        <f t="shared" si="20"/>
        <v>1</v>
      </c>
      <c r="Y415" s="9">
        <f>MAX(X415,Parameters!$B$8)</f>
        <v>1</v>
      </c>
      <c r="AA415" s="16" t="str">
        <f>IF(W415&lt;&gt;0,IF(Y415=1,IF(I415&lt;=Parameters!$C$2,W415,""),""),"")</f>
        <v/>
      </c>
      <c r="AB415" s="16" t="str">
        <f>IF(W415&lt;&gt;0,IF(Y415=1,IF(AND(I415&gt;Parameters!$B$3,I415&lt;=Parameters!$C$3),W415,""),""),"")</f>
        <v/>
      </c>
      <c r="AC415" s="16" t="str">
        <f>IF(W415&lt;&gt;0,IF(Y415=1,IF(AND(I415&gt;Parameters!$B$4,I415&lt;=Parameters!$C$4),W415,""),""),"")</f>
        <v/>
      </c>
      <c r="AD415" s="16" t="str">
        <f>IF(W415&lt;&gt;0,IF(Y415=1,IF(AND(I415&gt;Parameters!$B$5,I415&lt;=Parameters!$C$5),W415,""),""),"")</f>
        <v/>
      </c>
      <c r="AE415" s="16" t="str">
        <f>IF(W415&lt;&gt;0,IF(Y415=1,IF(I415&gt;Parameters!$B$6,W415,""),""),"")</f>
        <v/>
      </c>
    </row>
    <row r="416" spans="1:31" x14ac:dyDescent="0.2">
      <c r="A416" t="s">
        <v>461</v>
      </c>
      <c r="B416" t="s">
        <v>462</v>
      </c>
      <c r="C416" t="s">
        <v>463</v>
      </c>
      <c r="D416">
        <v>2</v>
      </c>
      <c r="E416">
        <v>2</v>
      </c>
      <c r="F416" t="s">
        <v>51</v>
      </c>
      <c r="G416">
        <v>2</v>
      </c>
      <c r="H416" t="s">
        <v>46</v>
      </c>
      <c r="I416">
        <f t="shared" si="18"/>
        <v>2</v>
      </c>
      <c r="J416" t="s">
        <v>39</v>
      </c>
      <c r="L416" s="2">
        <v>12800</v>
      </c>
      <c r="M416" t="s">
        <v>464</v>
      </c>
      <c r="N416" t="s">
        <v>40</v>
      </c>
      <c r="P416" t="s">
        <v>42</v>
      </c>
      <c r="Q416" t="s">
        <v>42</v>
      </c>
      <c r="R416" t="s">
        <v>42</v>
      </c>
      <c r="S416" s="3">
        <v>42241</v>
      </c>
      <c r="T416" s="3"/>
      <c r="U416" s="11" t="str">
        <f>IFERROR(VLOOKUP(A416,'Anc data'!$A$2:$H$117, 8,FALSE),"")</f>
        <v/>
      </c>
      <c r="W416" s="15" t="str">
        <f t="shared" si="19"/>
        <v/>
      </c>
      <c r="X416" s="9">
        <f t="shared" si="20"/>
        <v>1</v>
      </c>
      <c r="Y416" s="9">
        <f>MAX(X416,Parameters!$B$8)</f>
        <v>1</v>
      </c>
      <c r="AA416" s="16" t="str">
        <f>IF(W416&lt;&gt;0,IF(Y416=1,IF(I416&lt;=Parameters!$C$2,W416,""),""),"")</f>
        <v/>
      </c>
      <c r="AB416" s="16" t="str">
        <f>IF(W416&lt;&gt;0,IF(Y416=1,IF(AND(I416&gt;Parameters!$B$3,I416&lt;=Parameters!$C$3),W416,""),""),"")</f>
        <v/>
      </c>
      <c r="AC416" s="16" t="str">
        <f>IF(W416&lt;&gt;0,IF(Y416=1,IF(AND(I416&gt;Parameters!$B$4,I416&lt;=Parameters!$C$4),W416,""),""),"")</f>
        <v/>
      </c>
      <c r="AD416" s="16" t="str">
        <f>IF(W416&lt;&gt;0,IF(Y416=1,IF(AND(I416&gt;Parameters!$B$5,I416&lt;=Parameters!$C$5),W416,""),""),"")</f>
        <v/>
      </c>
      <c r="AE416" s="16" t="str">
        <f>IF(W416&lt;&gt;0,IF(Y416=1,IF(I416&gt;Parameters!$B$6,W416,""),""),"")</f>
        <v/>
      </c>
    </row>
    <row r="417" spans="1:31" x14ac:dyDescent="0.2">
      <c r="A417" t="s">
        <v>461</v>
      </c>
      <c r="B417" t="s">
        <v>462</v>
      </c>
      <c r="C417" t="s">
        <v>463</v>
      </c>
      <c r="D417">
        <v>3</v>
      </c>
      <c r="E417">
        <v>3</v>
      </c>
      <c r="F417" t="s">
        <v>51</v>
      </c>
      <c r="G417">
        <v>3</v>
      </c>
      <c r="H417" t="s">
        <v>46</v>
      </c>
      <c r="I417">
        <f t="shared" si="18"/>
        <v>3</v>
      </c>
      <c r="J417" t="s">
        <v>39</v>
      </c>
      <c r="L417" s="2">
        <v>15800</v>
      </c>
      <c r="M417" t="s">
        <v>464</v>
      </c>
      <c r="N417" t="s">
        <v>40</v>
      </c>
      <c r="P417" t="s">
        <v>42</v>
      </c>
      <c r="Q417" t="s">
        <v>42</v>
      </c>
      <c r="R417" t="s">
        <v>42</v>
      </c>
      <c r="S417" s="3">
        <v>42241</v>
      </c>
      <c r="T417" s="3"/>
      <c r="U417" s="11" t="str">
        <f>IFERROR(VLOOKUP(A417,'Anc data'!$A$2:$H$117, 8,FALSE),"")</f>
        <v/>
      </c>
      <c r="W417" s="15" t="str">
        <f t="shared" si="19"/>
        <v/>
      </c>
      <c r="X417" s="9">
        <f t="shared" si="20"/>
        <v>1</v>
      </c>
      <c r="Y417" s="9">
        <f>MAX(X417,Parameters!$B$8)</f>
        <v>1</v>
      </c>
      <c r="AA417" s="16" t="str">
        <f>IF(W417&lt;&gt;0,IF(Y417=1,IF(I417&lt;=Parameters!$C$2,W417,""),""),"")</f>
        <v/>
      </c>
      <c r="AB417" s="16" t="str">
        <f>IF(W417&lt;&gt;0,IF(Y417=1,IF(AND(I417&gt;Parameters!$B$3,I417&lt;=Parameters!$C$3),W417,""),""),"")</f>
        <v/>
      </c>
      <c r="AC417" s="16" t="str">
        <f>IF(W417&lt;&gt;0,IF(Y417=1,IF(AND(I417&gt;Parameters!$B$4,I417&lt;=Parameters!$C$4),W417,""),""),"")</f>
        <v/>
      </c>
      <c r="AD417" s="16" t="str">
        <f>IF(W417&lt;&gt;0,IF(Y417=1,IF(AND(I417&gt;Parameters!$B$5,I417&lt;=Parameters!$C$5),W417,""),""),"")</f>
        <v/>
      </c>
      <c r="AE417" s="16" t="str">
        <f>IF(W417&lt;&gt;0,IF(Y417=1,IF(I417&gt;Parameters!$B$6,W417,""),""),"")</f>
        <v/>
      </c>
    </row>
    <row r="418" spans="1:31" x14ac:dyDescent="0.2">
      <c r="A418" t="s">
        <v>461</v>
      </c>
      <c r="B418" t="s">
        <v>462</v>
      </c>
      <c r="C418" t="s">
        <v>463</v>
      </c>
      <c r="D418">
        <v>4</v>
      </c>
      <c r="E418">
        <v>4</v>
      </c>
      <c r="F418" t="s">
        <v>51</v>
      </c>
      <c r="G418">
        <v>4</v>
      </c>
      <c r="H418" t="s">
        <v>46</v>
      </c>
      <c r="I418">
        <f t="shared" si="18"/>
        <v>4</v>
      </c>
      <c r="J418" t="s">
        <v>39</v>
      </c>
      <c r="L418" s="2">
        <v>16800</v>
      </c>
      <c r="M418" t="s">
        <v>464</v>
      </c>
      <c r="N418" t="s">
        <v>40</v>
      </c>
      <c r="P418" t="s">
        <v>42</v>
      </c>
      <c r="Q418" t="s">
        <v>42</v>
      </c>
      <c r="R418" t="s">
        <v>42</v>
      </c>
      <c r="S418" s="3">
        <v>42241</v>
      </c>
      <c r="T418" s="3"/>
      <c r="U418" s="11" t="str">
        <f>IFERROR(VLOOKUP(A418,'Anc data'!$A$2:$H$117, 8,FALSE),"")</f>
        <v/>
      </c>
      <c r="W418" s="15" t="str">
        <f t="shared" si="19"/>
        <v/>
      </c>
      <c r="X418" s="9">
        <f t="shared" si="20"/>
        <v>1</v>
      </c>
      <c r="Y418" s="9">
        <f>MAX(X418,Parameters!$B$8)</f>
        <v>1</v>
      </c>
      <c r="AA418" s="16" t="str">
        <f>IF(W418&lt;&gt;0,IF(Y418=1,IF(I418&lt;=Parameters!$C$2,W418,""),""),"")</f>
        <v/>
      </c>
      <c r="AB418" s="16" t="str">
        <f>IF(W418&lt;&gt;0,IF(Y418=1,IF(AND(I418&gt;Parameters!$B$3,I418&lt;=Parameters!$C$3),W418,""),""),"")</f>
        <v/>
      </c>
      <c r="AC418" s="16" t="str">
        <f>IF(W418&lt;&gt;0,IF(Y418=1,IF(AND(I418&gt;Parameters!$B$4,I418&lt;=Parameters!$C$4),W418,""),""),"")</f>
        <v/>
      </c>
      <c r="AD418" s="16" t="str">
        <f>IF(W418&lt;&gt;0,IF(Y418=1,IF(AND(I418&gt;Parameters!$B$5,I418&lt;=Parameters!$C$5),W418,""),""),"")</f>
        <v/>
      </c>
      <c r="AE418" s="16" t="str">
        <f>IF(W418&lt;&gt;0,IF(Y418=1,IF(I418&gt;Parameters!$B$6,W418,""),""),"")</f>
        <v/>
      </c>
    </row>
    <row r="419" spans="1:31" x14ac:dyDescent="0.2">
      <c r="A419" t="s">
        <v>461</v>
      </c>
      <c r="B419" t="s">
        <v>462</v>
      </c>
      <c r="C419" t="s">
        <v>463</v>
      </c>
      <c r="D419">
        <v>5</v>
      </c>
      <c r="E419">
        <v>6</v>
      </c>
      <c r="F419" t="s">
        <v>51</v>
      </c>
      <c r="G419">
        <v>6</v>
      </c>
      <c r="H419" t="s">
        <v>46</v>
      </c>
      <c r="I419">
        <f t="shared" si="18"/>
        <v>6</v>
      </c>
      <c r="J419" t="s">
        <v>39</v>
      </c>
      <c r="L419" s="2">
        <v>19800</v>
      </c>
      <c r="M419" t="s">
        <v>464</v>
      </c>
      <c r="N419" t="s">
        <v>40</v>
      </c>
      <c r="P419" t="s">
        <v>42</v>
      </c>
      <c r="Q419" t="s">
        <v>42</v>
      </c>
      <c r="R419" t="s">
        <v>42</v>
      </c>
      <c r="S419" s="3">
        <v>42241</v>
      </c>
      <c r="T419" s="3"/>
      <c r="U419" s="11" t="str">
        <f>IFERROR(VLOOKUP(A419,'Anc data'!$A$2:$H$117, 8,FALSE),"")</f>
        <v/>
      </c>
      <c r="W419" s="15" t="str">
        <f t="shared" si="19"/>
        <v/>
      </c>
      <c r="X419" s="9">
        <f t="shared" si="20"/>
        <v>1</v>
      </c>
      <c r="Y419" s="9">
        <f>MAX(X419,Parameters!$B$8)</f>
        <v>1</v>
      </c>
      <c r="AA419" s="16" t="str">
        <f>IF(W419&lt;&gt;0,IF(Y419=1,IF(I419&lt;=Parameters!$C$2,W419,""),""),"")</f>
        <v/>
      </c>
      <c r="AB419" s="16" t="str">
        <f>IF(W419&lt;&gt;0,IF(Y419=1,IF(AND(I419&gt;Parameters!$B$3,I419&lt;=Parameters!$C$3),W419,""),""),"")</f>
        <v/>
      </c>
      <c r="AC419" s="16" t="str">
        <f>IF(W419&lt;&gt;0,IF(Y419=1,IF(AND(I419&gt;Parameters!$B$4,I419&lt;=Parameters!$C$4),W419,""),""),"")</f>
        <v/>
      </c>
      <c r="AD419" s="16" t="str">
        <f>IF(W419&lt;&gt;0,IF(Y419=1,IF(AND(I419&gt;Parameters!$B$5,I419&lt;=Parameters!$C$5),W419,""),""),"")</f>
        <v/>
      </c>
      <c r="AE419" s="16" t="str">
        <f>IF(W419&lt;&gt;0,IF(Y419=1,IF(I419&gt;Parameters!$B$6,W419,""),""),"")</f>
        <v/>
      </c>
    </row>
    <row r="420" spans="1:31" x14ac:dyDescent="0.2">
      <c r="A420" t="s">
        <v>461</v>
      </c>
      <c r="B420" t="s">
        <v>462</v>
      </c>
      <c r="C420" t="s">
        <v>463</v>
      </c>
      <c r="D420">
        <v>6</v>
      </c>
      <c r="E420">
        <v>10</v>
      </c>
      <c r="F420" t="s">
        <v>51</v>
      </c>
      <c r="G420">
        <v>10</v>
      </c>
      <c r="H420" t="s">
        <v>46</v>
      </c>
      <c r="I420">
        <f t="shared" si="18"/>
        <v>10</v>
      </c>
      <c r="J420" t="s">
        <v>39</v>
      </c>
      <c r="L420" s="2">
        <v>26800</v>
      </c>
      <c r="M420" t="s">
        <v>464</v>
      </c>
      <c r="N420" t="s">
        <v>40</v>
      </c>
      <c r="P420" t="s">
        <v>42</v>
      </c>
      <c r="Q420" t="s">
        <v>42</v>
      </c>
      <c r="R420" t="s">
        <v>42</v>
      </c>
      <c r="S420" s="3">
        <v>42241</v>
      </c>
      <c r="T420" s="3"/>
      <c r="U420" s="11" t="str">
        <f>IFERROR(VLOOKUP(A420,'Anc data'!$A$2:$H$117, 8,FALSE),"")</f>
        <v/>
      </c>
      <c r="W420" s="15" t="str">
        <f t="shared" si="19"/>
        <v/>
      </c>
      <c r="X420" s="9">
        <f t="shared" si="20"/>
        <v>1</v>
      </c>
      <c r="Y420" s="9">
        <f>MAX(X420,Parameters!$B$8)</f>
        <v>1</v>
      </c>
      <c r="AA420" s="16" t="str">
        <f>IF(W420&lt;&gt;0,IF(Y420=1,IF(I420&lt;=Parameters!$C$2,W420,""),""),"")</f>
        <v/>
      </c>
      <c r="AB420" s="16" t="str">
        <f>IF(W420&lt;&gt;0,IF(Y420=1,IF(AND(I420&gt;Parameters!$B$3,I420&lt;=Parameters!$C$3),W420,""),""),"")</f>
        <v/>
      </c>
      <c r="AC420" s="16" t="str">
        <f>IF(W420&lt;&gt;0,IF(Y420=1,IF(AND(I420&gt;Parameters!$B$4,I420&lt;=Parameters!$C$4),W420,""),""),"")</f>
        <v/>
      </c>
      <c r="AD420" s="16" t="str">
        <f>IF(W420&lt;&gt;0,IF(Y420=1,IF(AND(I420&gt;Parameters!$B$5,I420&lt;=Parameters!$C$5),W420,""),""),"")</f>
        <v/>
      </c>
      <c r="AE420" s="16" t="str">
        <f>IF(W420&lt;&gt;0,IF(Y420=1,IF(I420&gt;Parameters!$B$6,W420,""),""),"")</f>
        <v/>
      </c>
    </row>
    <row r="421" spans="1:31" x14ac:dyDescent="0.2">
      <c r="A421" t="s">
        <v>461</v>
      </c>
      <c r="B421" t="s">
        <v>462</v>
      </c>
      <c r="C421" t="s">
        <v>463</v>
      </c>
      <c r="D421">
        <v>7</v>
      </c>
      <c r="E421">
        <v>20</v>
      </c>
      <c r="F421" t="s">
        <v>51</v>
      </c>
      <c r="G421">
        <v>20</v>
      </c>
      <c r="H421" t="s">
        <v>46</v>
      </c>
      <c r="I421">
        <f t="shared" si="18"/>
        <v>20</v>
      </c>
      <c r="J421" t="s">
        <v>39</v>
      </c>
      <c r="L421" s="2">
        <v>51800</v>
      </c>
      <c r="M421" t="s">
        <v>464</v>
      </c>
      <c r="N421" t="s">
        <v>40</v>
      </c>
      <c r="P421" t="s">
        <v>42</v>
      </c>
      <c r="Q421" t="s">
        <v>42</v>
      </c>
      <c r="R421" t="s">
        <v>42</v>
      </c>
      <c r="S421" s="3">
        <v>42241</v>
      </c>
      <c r="T421" s="3"/>
      <c r="U421" s="11" t="str">
        <f>IFERROR(VLOOKUP(A421,'Anc data'!$A$2:$H$117, 8,FALSE),"")</f>
        <v/>
      </c>
      <c r="W421" s="15" t="str">
        <f t="shared" si="19"/>
        <v/>
      </c>
      <c r="X421" s="9">
        <f t="shared" si="20"/>
        <v>1</v>
      </c>
      <c r="Y421" s="9">
        <f>MAX(X421,Parameters!$B$8)</f>
        <v>1</v>
      </c>
      <c r="AA421" s="16" t="str">
        <f>IF(W421&lt;&gt;0,IF(Y421=1,IF(I421&lt;=Parameters!$C$2,W421,""),""),"")</f>
        <v/>
      </c>
      <c r="AB421" s="16" t="str">
        <f>IF(W421&lt;&gt;0,IF(Y421=1,IF(AND(I421&gt;Parameters!$B$3,I421&lt;=Parameters!$C$3),W421,""),""),"")</f>
        <v/>
      </c>
      <c r="AC421" s="16" t="str">
        <f>IF(W421&lt;&gt;0,IF(Y421=1,IF(AND(I421&gt;Parameters!$B$4,I421&lt;=Parameters!$C$4),W421,""),""),"")</f>
        <v/>
      </c>
      <c r="AD421" s="16" t="str">
        <f>IF(W421&lt;&gt;0,IF(Y421=1,IF(AND(I421&gt;Parameters!$B$5,I421&lt;=Parameters!$C$5),W421,""),""),"")</f>
        <v/>
      </c>
      <c r="AE421" s="16" t="str">
        <f>IF(W421&lt;&gt;0,IF(Y421=1,IF(I421&gt;Parameters!$B$6,W421,""),""),"")</f>
        <v/>
      </c>
    </row>
    <row r="422" spans="1:31" x14ac:dyDescent="0.2">
      <c r="A422" t="s">
        <v>465</v>
      </c>
      <c r="B422" t="s">
        <v>466</v>
      </c>
      <c r="C422" t="s">
        <v>467</v>
      </c>
      <c r="D422">
        <v>1</v>
      </c>
      <c r="E422" t="s">
        <v>468</v>
      </c>
      <c r="F422" t="s">
        <v>51</v>
      </c>
      <c r="G422">
        <v>256</v>
      </c>
      <c r="H422" t="s">
        <v>38</v>
      </c>
      <c r="I422">
        <f t="shared" si="18"/>
        <v>0.25600000000000001</v>
      </c>
      <c r="J422" t="s">
        <v>39</v>
      </c>
      <c r="L422" s="2">
        <v>10000</v>
      </c>
      <c r="M422" t="s">
        <v>220</v>
      </c>
      <c r="N422" t="s">
        <v>40</v>
      </c>
      <c r="P422" t="s">
        <v>42</v>
      </c>
      <c r="Q422" t="s">
        <v>42</v>
      </c>
      <c r="R422" t="s">
        <v>42</v>
      </c>
      <c r="S422" s="3">
        <v>42280</v>
      </c>
      <c r="T422" s="3"/>
      <c r="U422" s="11">
        <f>IFERROR(VLOOKUP(A422,'Anc data'!$A$2:$H$117, 8,FALSE),"")</f>
        <v>233.62001190192299</v>
      </c>
      <c r="W422" s="15">
        <f t="shared" si="19"/>
        <v>42.804552223882865</v>
      </c>
      <c r="X422" s="9">
        <f t="shared" si="20"/>
        <v>1</v>
      </c>
      <c r="Y422" s="9">
        <f>MAX(X422,Parameters!$B$8)</f>
        <v>1</v>
      </c>
      <c r="AA422" s="16">
        <f>IF(W422&lt;&gt;0,IF(Y422=1,IF(I422&lt;=Parameters!$C$2,W422,""),""),"")</f>
        <v>42.804552223882865</v>
      </c>
      <c r="AB422" s="16" t="str">
        <f>IF(W422&lt;&gt;0,IF(Y422=1,IF(AND(I422&gt;Parameters!$B$3,I422&lt;=Parameters!$C$3),W422,""),""),"")</f>
        <v/>
      </c>
      <c r="AC422" s="16" t="str">
        <f>IF(W422&lt;&gt;0,IF(Y422=1,IF(AND(I422&gt;Parameters!$B$4,I422&lt;=Parameters!$C$4),W422,""),""),"")</f>
        <v/>
      </c>
      <c r="AD422" s="16" t="str">
        <f>IF(W422&lt;&gt;0,IF(Y422=1,IF(AND(I422&gt;Parameters!$B$5,I422&lt;=Parameters!$C$5),W422,""),""),"")</f>
        <v/>
      </c>
      <c r="AE422" s="16" t="str">
        <f>IF(W422&lt;&gt;0,IF(Y422=1,IF(I422&gt;Parameters!$B$6,W422,""),""),"")</f>
        <v/>
      </c>
    </row>
    <row r="423" spans="1:31" x14ac:dyDescent="0.2">
      <c r="A423" t="s">
        <v>465</v>
      </c>
      <c r="B423" t="s">
        <v>466</v>
      </c>
      <c r="C423" t="s">
        <v>469</v>
      </c>
      <c r="D423">
        <v>1</v>
      </c>
      <c r="E423" t="s">
        <v>470</v>
      </c>
      <c r="F423" t="s">
        <v>73</v>
      </c>
      <c r="G423">
        <v>8</v>
      </c>
      <c r="H423" t="s">
        <v>46</v>
      </c>
      <c r="I423">
        <f t="shared" si="18"/>
        <v>8</v>
      </c>
      <c r="J423">
        <v>5</v>
      </c>
      <c r="K423" t="s">
        <v>62</v>
      </c>
      <c r="L423" s="2">
        <v>10000</v>
      </c>
      <c r="M423" t="s">
        <v>220</v>
      </c>
      <c r="N423" t="s">
        <v>40</v>
      </c>
      <c r="P423" t="s">
        <v>42</v>
      </c>
      <c r="Q423" t="s">
        <v>42</v>
      </c>
      <c r="R423" t="s">
        <v>42</v>
      </c>
      <c r="S423" s="3">
        <v>42266</v>
      </c>
      <c r="T423" s="3"/>
      <c r="U423" s="11">
        <f>IFERROR(VLOOKUP(A423,'Anc data'!$A$2:$H$117, 8,FALSE),"")</f>
        <v>233.62001190192299</v>
      </c>
      <c r="W423" s="15">
        <f t="shared" si="19"/>
        <v>42.804552223882865</v>
      </c>
      <c r="X423" s="9">
        <f t="shared" si="20"/>
        <v>0</v>
      </c>
      <c r="Y423" s="9">
        <f>MAX(X423,Parameters!$B$8)</f>
        <v>1</v>
      </c>
      <c r="AA423" s="16" t="str">
        <f>IF(W423&lt;&gt;0,IF(Y423=1,IF(I423&lt;=Parameters!$C$2,W423,""),""),"")</f>
        <v/>
      </c>
      <c r="AB423" s="16" t="str">
        <f>IF(W423&lt;&gt;0,IF(Y423=1,IF(AND(I423&gt;Parameters!$B$3,I423&lt;=Parameters!$C$3),W423,""),""),"")</f>
        <v/>
      </c>
      <c r="AC423" s="16">
        <f>IF(W423&lt;&gt;0,IF(Y423=1,IF(AND(I423&gt;Parameters!$B$4,I423&lt;=Parameters!$C$4),W423,""),""),"")</f>
        <v>42.804552223882865</v>
      </c>
      <c r="AD423" s="16" t="str">
        <f>IF(W423&lt;&gt;0,IF(Y423=1,IF(AND(I423&gt;Parameters!$B$5,I423&lt;=Parameters!$C$5),W423,""),""),"")</f>
        <v/>
      </c>
      <c r="AE423" s="16" t="str">
        <f>IF(W423&lt;&gt;0,IF(Y423=1,IF(I423&gt;Parameters!$B$6,W423,""),""),"")</f>
        <v/>
      </c>
    </row>
    <row r="424" spans="1:31" x14ac:dyDescent="0.2">
      <c r="A424" t="s">
        <v>465</v>
      </c>
      <c r="B424" t="s">
        <v>466</v>
      </c>
      <c r="C424" t="s">
        <v>471</v>
      </c>
      <c r="D424">
        <v>1</v>
      </c>
      <c r="E424" t="s">
        <v>472</v>
      </c>
      <c r="F424" t="s">
        <v>51</v>
      </c>
      <c r="G424">
        <v>1</v>
      </c>
      <c r="H424" t="s">
        <v>46</v>
      </c>
      <c r="I424">
        <f t="shared" si="18"/>
        <v>1</v>
      </c>
      <c r="J424" t="s">
        <v>39</v>
      </c>
      <c r="L424" s="2">
        <v>25000</v>
      </c>
      <c r="M424" t="s">
        <v>220</v>
      </c>
      <c r="N424" t="s">
        <v>40</v>
      </c>
      <c r="P424" t="s">
        <v>42</v>
      </c>
      <c r="Q424" t="s">
        <v>42</v>
      </c>
      <c r="R424" t="s">
        <v>64</v>
      </c>
      <c r="S424" s="3">
        <v>42266</v>
      </c>
      <c r="T424" s="3"/>
      <c r="U424" s="11">
        <f>IFERROR(VLOOKUP(A424,'Anc data'!$A$2:$H$117, 8,FALSE),"")</f>
        <v>233.62001190192299</v>
      </c>
      <c r="W424" s="15">
        <f t="shared" si="19"/>
        <v>107.01138055970718</v>
      </c>
      <c r="X424" s="9">
        <f t="shared" si="20"/>
        <v>1</v>
      </c>
      <c r="Y424" s="9">
        <f>MAX(X424,Parameters!$B$8)</f>
        <v>1</v>
      </c>
      <c r="AA424" s="16">
        <f>IF(W424&lt;&gt;0,IF(Y424=1,IF(I424&lt;=Parameters!$C$2,W424,""),""),"")</f>
        <v>107.01138055970718</v>
      </c>
      <c r="AB424" s="16" t="str">
        <f>IF(W424&lt;&gt;0,IF(Y424=1,IF(AND(I424&gt;Parameters!$B$3,I424&lt;=Parameters!$C$3),W424,""),""),"")</f>
        <v/>
      </c>
      <c r="AC424" s="16" t="str">
        <f>IF(W424&lt;&gt;0,IF(Y424=1,IF(AND(I424&gt;Parameters!$B$4,I424&lt;=Parameters!$C$4),W424,""),""),"")</f>
        <v/>
      </c>
      <c r="AD424" s="16" t="str">
        <f>IF(W424&lt;&gt;0,IF(Y424=1,IF(AND(I424&gt;Parameters!$B$5,I424&lt;=Parameters!$C$5),W424,""),""),"")</f>
        <v/>
      </c>
      <c r="AE424" s="16" t="str">
        <f>IF(W424&lt;&gt;0,IF(Y424=1,IF(I424&gt;Parameters!$B$6,W424,""),""),"")</f>
        <v/>
      </c>
    </row>
    <row r="425" spans="1:31" x14ac:dyDescent="0.2">
      <c r="A425" t="s">
        <v>465</v>
      </c>
      <c r="B425" t="s">
        <v>466</v>
      </c>
      <c r="C425" t="s">
        <v>471</v>
      </c>
      <c r="D425">
        <v>2</v>
      </c>
      <c r="E425" t="s">
        <v>473</v>
      </c>
      <c r="F425" t="s">
        <v>51</v>
      </c>
      <c r="G425">
        <v>8</v>
      </c>
      <c r="H425" t="s">
        <v>46</v>
      </c>
      <c r="I425">
        <f t="shared" si="18"/>
        <v>8</v>
      </c>
      <c r="J425" t="s">
        <v>39</v>
      </c>
      <c r="L425" s="2">
        <v>45000</v>
      </c>
      <c r="M425" t="s">
        <v>220</v>
      </c>
      <c r="N425" t="s">
        <v>40</v>
      </c>
      <c r="P425" t="s">
        <v>42</v>
      </c>
      <c r="Q425" t="s">
        <v>42</v>
      </c>
      <c r="R425" t="s">
        <v>64</v>
      </c>
      <c r="S425" s="3">
        <v>42266</v>
      </c>
      <c r="T425" s="3"/>
      <c r="U425" s="11">
        <f>IFERROR(VLOOKUP(A425,'Anc data'!$A$2:$H$117, 8,FALSE),"")</f>
        <v>233.62001190192299</v>
      </c>
      <c r="W425" s="15">
        <f t="shared" si="19"/>
        <v>192.62048500747289</v>
      </c>
      <c r="X425" s="9">
        <f t="shared" si="20"/>
        <v>1</v>
      </c>
      <c r="Y425" s="9">
        <f>MAX(X425,Parameters!$B$8)</f>
        <v>1</v>
      </c>
      <c r="AA425" s="16" t="str">
        <f>IF(W425&lt;&gt;0,IF(Y425=1,IF(I425&lt;=Parameters!$C$2,W425,""),""),"")</f>
        <v/>
      </c>
      <c r="AB425" s="16" t="str">
        <f>IF(W425&lt;&gt;0,IF(Y425=1,IF(AND(I425&gt;Parameters!$B$3,I425&lt;=Parameters!$C$3),W425,""),""),"")</f>
        <v/>
      </c>
      <c r="AC425" s="16">
        <f>IF(W425&lt;&gt;0,IF(Y425=1,IF(AND(I425&gt;Parameters!$B$4,I425&lt;=Parameters!$C$4),W425,""),""),"")</f>
        <v>192.62048500747289</v>
      </c>
      <c r="AD425" s="16" t="str">
        <f>IF(W425&lt;&gt;0,IF(Y425=1,IF(AND(I425&gt;Parameters!$B$5,I425&lt;=Parameters!$C$5),W425,""),""),"")</f>
        <v/>
      </c>
      <c r="AE425" s="16" t="str">
        <f>IF(W425&lt;&gt;0,IF(Y425=1,IF(I425&gt;Parameters!$B$6,W425,""),""),"")</f>
        <v/>
      </c>
    </row>
    <row r="426" spans="1:31" x14ac:dyDescent="0.2">
      <c r="A426" t="s">
        <v>465</v>
      </c>
      <c r="B426" t="s">
        <v>466</v>
      </c>
      <c r="C426" t="s">
        <v>474</v>
      </c>
      <c r="D426">
        <v>1</v>
      </c>
      <c r="E426" t="s">
        <v>475</v>
      </c>
      <c r="F426" t="s">
        <v>51</v>
      </c>
      <c r="G426">
        <v>512</v>
      </c>
      <c r="H426" t="s">
        <v>38</v>
      </c>
      <c r="I426">
        <f t="shared" si="18"/>
        <v>0.51200000000000001</v>
      </c>
      <c r="J426" t="s">
        <v>39</v>
      </c>
      <c r="L426" s="2">
        <v>15380</v>
      </c>
      <c r="M426" t="s">
        <v>220</v>
      </c>
      <c r="N426" t="s">
        <v>40</v>
      </c>
      <c r="P426" t="s">
        <v>42</v>
      </c>
      <c r="Q426" t="s">
        <v>42</v>
      </c>
      <c r="R426" t="s">
        <v>42</v>
      </c>
      <c r="S426" s="3">
        <v>42266</v>
      </c>
      <c r="T426" s="3"/>
      <c r="U426" s="11">
        <f>IFERROR(VLOOKUP(A426,'Anc data'!$A$2:$H$117, 8,FALSE),"")</f>
        <v>233.62001190192299</v>
      </c>
      <c r="W426" s="15">
        <f t="shared" si="19"/>
        <v>65.833401320331845</v>
      </c>
      <c r="X426" s="9">
        <f t="shared" si="20"/>
        <v>1</v>
      </c>
      <c r="Y426" s="9">
        <f>MAX(X426,Parameters!$B$8)</f>
        <v>1</v>
      </c>
      <c r="AA426" s="16">
        <f>IF(W426&lt;&gt;0,IF(Y426=1,IF(I426&lt;=Parameters!$C$2,W426,""),""),"")</f>
        <v>65.833401320331845</v>
      </c>
      <c r="AB426" s="16" t="str">
        <f>IF(W426&lt;&gt;0,IF(Y426=1,IF(AND(I426&gt;Parameters!$B$3,I426&lt;=Parameters!$C$3),W426,""),""),"")</f>
        <v/>
      </c>
      <c r="AC426" s="16" t="str">
        <f>IF(W426&lt;&gt;0,IF(Y426=1,IF(AND(I426&gt;Parameters!$B$4,I426&lt;=Parameters!$C$4),W426,""),""),"")</f>
        <v/>
      </c>
      <c r="AD426" s="16" t="str">
        <f>IF(W426&lt;&gt;0,IF(Y426=1,IF(AND(I426&gt;Parameters!$B$5,I426&lt;=Parameters!$C$5),W426,""),""),"")</f>
        <v/>
      </c>
      <c r="AE426" s="16" t="str">
        <f>IF(W426&lt;&gt;0,IF(Y426=1,IF(I426&gt;Parameters!$B$6,W426,""),""),"")</f>
        <v/>
      </c>
    </row>
    <row r="427" spans="1:31" x14ac:dyDescent="0.2">
      <c r="A427" t="s">
        <v>465</v>
      </c>
      <c r="B427" t="s">
        <v>466</v>
      </c>
      <c r="C427" t="s">
        <v>474</v>
      </c>
      <c r="D427">
        <v>2</v>
      </c>
      <c r="E427" t="s">
        <v>476</v>
      </c>
      <c r="F427" t="s">
        <v>51</v>
      </c>
      <c r="G427">
        <v>1</v>
      </c>
      <c r="H427" t="s">
        <v>46</v>
      </c>
      <c r="I427">
        <f t="shared" si="18"/>
        <v>1</v>
      </c>
      <c r="J427" t="s">
        <v>39</v>
      </c>
      <c r="L427" s="2">
        <v>20510</v>
      </c>
      <c r="M427" t="s">
        <v>220</v>
      </c>
      <c r="N427" t="s">
        <v>40</v>
      </c>
      <c r="P427" t="s">
        <v>42</v>
      </c>
      <c r="Q427" t="s">
        <v>42</v>
      </c>
      <c r="R427" t="s">
        <v>42</v>
      </c>
      <c r="S427" s="3">
        <v>42266</v>
      </c>
      <c r="T427" s="3"/>
      <c r="U427" s="11">
        <f>IFERROR(VLOOKUP(A427,'Anc data'!$A$2:$H$117, 8,FALSE),"")</f>
        <v>233.62001190192299</v>
      </c>
      <c r="W427" s="15">
        <f t="shared" si="19"/>
        <v>87.792136611183764</v>
      </c>
      <c r="X427" s="9">
        <f t="shared" si="20"/>
        <v>1</v>
      </c>
      <c r="Y427" s="9">
        <f>MAX(X427,Parameters!$B$8)</f>
        <v>1</v>
      </c>
      <c r="AA427" s="16">
        <f>IF(W427&lt;&gt;0,IF(Y427=1,IF(I427&lt;=Parameters!$C$2,W427,""),""),"")</f>
        <v>87.792136611183764</v>
      </c>
      <c r="AB427" s="16" t="str">
        <f>IF(W427&lt;&gt;0,IF(Y427=1,IF(AND(I427&gt;Parameters!$B$3,I427&lt;=Parameters!$C$3),W427,""),""),"")</f>
        <v/>
      </c>
      <c r="AC427" s="16" t="str">
        <f>IF(W427&lt;&gt;0,IF(Y427=1,IF(AND(I427&gt;Parameters!$B$4,I427&lt;=Parameters!$C$4),W427,""),""),"")</f>
        <v/>
      </c>
      <c r="AD427" s="16" t="str">
        <f>IF(W427&lt;&gt;0,IF(Y427=1,IF(AND(I427&gt;Parameters!$B$5,I427&lt;=Parameters!$C$5),W427,""),""),"")</f>
        <v/>
      </c>
      <c r="AE427" s="16" t="str">
        <f>IF(W427&lt;&gt;0,IF(Y427=1,IF(I427&gt;Parameters!$B$6,W427,""),""),"")</f>
        <v/>
      </c>
    </row>
    <row r="428" spans="1:31" x14ac:dyDescent="0.2">
      <c r="A428" t="s">
        <v>465</v>
      </c>
      <c r="B428" t="s">
        <v>466</v>
      </c>
      <c r="C428" t="s">
        <v>474</v>
      </c>
      <c r="D428">
        <v>3</v>
      </c>
      <c r="E428" t="s">
        <v>477</v>
      </c>
      <c r="F428" t="s">
        <v>51</v>
      </c>
      <c r="G428">
        <v>2</v>
      </c>
      <c r="H428" t="s">
        <v>46</v>
      </c>
      <c r="I428">
        <f t="shared" si="18"/>
        <v>2</v>
      </c>
      <c r="J428" t="s">
        <v>39</v>
      </c>
      <c r="L428" s="2">
        <v>46145</v>
      </c>
      <c r="M428" t="s">
        <v>220</v>
      </c>
      <c r="N428" t="s">
        <v>40</v>
      </c>
      <c r="P428" t="s">
        <v>42</v>
      </c>
      <c r="Q428" t="s">
        <v>42</v>
      </c>
      <c r="R428" t="s">
        <v>42</v>
      </c>
      <c r="S428" s="3">
        <v>42266</v>
      </c>
      <c r="T428" s="3"/>
      <c r="U428" s="11">
        <f>IFERROR(VLOOKUP(A428,'Anc data'!$A$2:$H$117, 8,FALSE),"")</f>
        <v>233.62001190192299</v>
      </c>
      <c r="W428" s="15">
        <f t="shared" si="19"/>
        <v>197.52160623710751</v>
      </c>
      <c r="X428" s="9">
        <f t="shared" si="20"/>
        <v>1</v>
      </c>
      <c r="Y428" s="9">
        <f>MAX(X428,Parameters!$B$8)</f>
        <v>1</v>
      </c>
      <c r="AA428" s="16" t="str">
        <f>IF(W428&lt;&gt;0,IF(Y428=1,IF(I428&lt;=Parameters!$C$2,W428,""),""),"")</f>
        <v/>
      </c>
      <c r="AB428" s="16">
        <f>IF(W428&lt;&gt;0,IF(Y428=1,IF(AND(I428&gt;Parameters!$B$3,I428&lt;=Parameters!$C$3),W428,""),""),"")</f>
        <v>197.52160623710751</v>
      </c>
      <c r="AC428" s="16" t="str">
        <f>IF(W428&lt;&gt;0,IF(Y428=1,IF(AND(I428&gt;Parameters!$B$4,I428&lt;=Parameters!$C$4),W428,""),""),"")</f>
        <v/>
      </c>
      <c r="AD428" s="16" t="str">
        <f>IF(W428&lt;&gt;0,IF(Y428=1,IF(AND(I428&gt;Parameters!$B$5,I428&lt;=Parameters!$C$5),W428,""),""),"")</f>
        <v/>
      </c>
      <c r="AE428" s="16" t="str">
        <f>IF(W428&lt;&gt;0,IF(Y428=1,IF(I428&gt;Parameters!$B$6,W428,""),""),"")</f>
        <v/>
      </c>
    </row>
    <row r="429" spans="1:31" x14ac:dyDescent="0.2">
      <c r="A429" t="s">
        <v>478</v>
      </c>
      <c r="B429" t="s">
        <v>479</v>
      </c>
      <c r="C429" t="s">
        <v>480</v>
      </c>
      <c r="D429">
        <v>1</v>
      </c>
      <c r="E429" t="s">
        <v>481</v>
      </c>
      <c r="F429" t="s">
        <v>51</v>
      </c>
      <c r="G429">
        <v>4</v>
      </c>
      <c r="H429" t="s">
        <v>46</v>
      </c>
      <c r="I429">
        <f t="shared" si="18"/>
        <v>4</v>
      </c>
      <c r="J429">
        <v>1</v>
      </c>
      <c r="K429" t="s">
        <v>62</v>
      </c>
      <c r="L429">
        <v>20.49</v>
      </c>
      <c r="M429" t="s">
        <v>482</v>
      </c>
      <c r="N429">
        <v>512</v>
      </c>
      <c r="O429" t="s">
        <v>38</v>
      </c>
      <c r="P429" t="s">
        <v>42</v>
      </c>
      <c r="Q429" t="s">
        <v>42</v>
      </c>
      <c r="R429" t="s">
        <v>42</v>
      </c>
      <c r="S429" s="3">
        <v>42265</v>
      </c>
      <c r="T429" s="3"/>
      <c r="U429" s="11" t="str">
        <f>IFERROR(VLOOKUP(A429,'Anc data'!$A$2:$H$117, 8,FALSE),"")</f>
        <v/>
      </c>
      <c r="W429" s="15" t="str">
        <f t="shared" si="19"/>
        <v/>
      </c>
      <c r="X429" s="9">
        <f t="shared" si="20"/>
        <v>0</v>
      </c>
      <c r="Y429" s="9">
        <f>MAX(X429,Parameters!$B$8)</f>
        <v>1</v>
      </c>
      <c r="AA429" s="16" t="str">
        <f>IF(W429&lt;&gt;0,IF(Y429=1,IF(I429&lt;=Parameters!$C$2,W429,""),""),"")</f>
        <v/>
      </c>
      <c r="AB429" s="16" t="str">
        <f>IF(W429&lt;&gt;0,IF(Y429=1,IF(AND(I429&gt;Parameters!$B$3,I429&lt;=Parameters!$C$3),W429,""),""),"")</f>
        <v/>
      </c>
      <c r="AC429" s="16" t="str">
        <f>IF(W429&lt;&gt;0,IF(Y429=1,IF(AND(I429&gt;Parameters!$B$4,I429&lt;=Parameters!$C$4),W429,""),""),"")</f>
        <v/>
      </c>
      <c r="AD429" s="16" t="str">
        <f>IF(W429&lt;&gt;0,IF(Y429=1,IF(AND(I429&gt;Parameters!$B$5,I429&lt;=Parameters!$C$5),W429,""),""),"")</f>
        <v/>
      </c>
      <c r="AE429" s="16" t="str">
        <f>IF(W429&lt;&gt;0,IF(Y429=1,IF(I429&gt;Parameters!$B$6,W429,""),""),"")</f>
        <v/>
      </c>
    </row>
    <row r="430" spans="1:31" x14ac:dyDescent="0.2">
      <c r="A430" t="s">
        <v>478</v>
      </c>
      <c r="B430" t="s">
        <v>479</v>
      </c>
      <c r="C430" t="s">
        <v>480</v>
      </c>
      <c r="D430">
        <v>2</v>
      </c>
      <c r="E430" t="s">
        <v>483</v>
      </c>
      <c r="F430" t="s">
        <v>51</v>
      </c>
      <c r="G430">
        <v>4</v>
      </c>
      <c r="H430" t="s">
        <v>46</v>
      </c>
      <c r="I430">
        <f t="shared" si="18"/>
        <v>4</v>
      </c>
      <c r="J430" t="s">
        <v>39</v>
      </c>
      <c r="L430">
        <v>101.44</v>
      </c>
      <c r="M430" t="s">
        <v>482</v>
      </c>
      <c r="N430">
        <v>512</v>
      </c>
      <c r="O430" t="s">
        <v>38</v>
      </c>
      <c r="P430" t="s">
        <v>42</v>
      </c>
      <c r="Q430" t="s">
        <v>42</v>
      </c>
      <c r="R430" t="s">
        <v>42</v>
      </c>
      <c r="S430" s="3">
        <v>42265</v>
      </c>
      <c r="T430" s="3"/>
      <c r="U430" s="11" t="str">
        <f>IFERROR(VLOOKUP(A430,'Anc data'!$A$2:$H$117, 8,FALSE),"")</f>
        <v/>
      </c>
      <c r="W430" s="15" t="str">
        <f t="shared" si="19"/>
        <v/>
      </c>
      <c r="X430" s="9">
        <f t="shared" si="20"/>
        <v>1</v>
      </c>
      <c r="Y430" s="9">
        <f>MAX(X430,Parameters!$B$8)</f>
        <v>1</v>
      </c>
      <c r="AA430" s="16" t="str">
        <f>IF(W430&lt;&gt;0,IF(Y430=1,IF(I430&lt;=Parameters!$C$2,W430,""),""),"")</f>
        <v/>
      </c>
      <c r="AB430" s="16" t="str">
        <f>IF(W430&lt;&gt;0,IF(Y430=1,IF(AND(I430&gt;Parameters!$B$3,I430&lt;=Parameters!$C$3),W430,""),""),"")</f>
        <v/>
      </c>
      <c r="AC430" s="16" t="str">
        <f>IF(W430&lt;&gt;0,IF(Y430=1,IF(AND(I430&gt;Parameters!$B$4,I430&lt;=Parameters!$C$4),W430,""),""),"")</f>
        <v/>
      </c>
      <c r="AD430" s="16" t="str">
        <f>IF(W430&lt;&gt;0,IF(Y430=1,IF(AND(I430&gt;Parameters!$B$5,I430&lt;=Parameters!$C$5),W430,""),""),"")</f>
        <v/>
      </c>
      <c r="AE430" s="16" t="str">
        <f>IF(W430&lt;&gt;0,IF(Y430=1,IF(I430&gt;Parameters!$B$6,W430,""),""),"")</f>
        <v/>
      </c>
    </row>
    <row r="431" spans="1:31" x14ac:dyDescent="0.2">
      <c r="A431" t="s">
        <v>478</v>
      </c>
      <c r="B431" t="s">
        <v>479</v>
      </c>
      <c r="C431" t="s">
        <v>480</v>
      </c>
      <c r="D431">
        <v>3</v>
      </c>
      <c r="E431" t="s">
        <v>484</v>
      </c>
      <c r="F431" t="s">
        <v>51</v>
      </c>
      <c r="G431">
        <v>30</v>
      </c>
      <c r="H431" t="s">
        <v>46</v>
      </c>
      <c r="I431">
        <f t="shared" si="18"/>
        <v>30</v>
      </c>
      <c r="J431" t="s">
        <v>97</v>
      </c>
      <c r="L431">
        <v>90.94</v>
      </c>
      <c r="M431" t="s">
        <v>482</v>
      </c>
      <c r="N431">
        <v>5</v>
      </c>
      <c r="O431" t="s">
        <v>46</v>
      </c>
      <c r="P431" t="s">
        <v>42</v>
      </c>
      <c r="Q431" t="s">
        <v>42</v>
      </c>
      <c r="R431" t="s">
        <v>42</v>
      </c>
      <c r="S431" s="3">
        <v>42265</v>
      </c>
      <c r="T431" s="3"/>
      <c r="U431" s="11" t="str">
        <f>IFERROR(VLOOKUP(A431,'Anc data'!$A$2:$H$117, 8,FALSE),"")</f>
        <v/>
      </c>
      <c r="W431" s="15" t="str">
        <f t="shared" si="19"/>
        <v/>
      </c>
      <c r="X431" s="9">
        <f t="shared" si="20"/>
        <v>1</v>
      </c>
      <c r="Y431" s="9">
        <f>MAX(X431,Parameters!$B$8)</f>
        <v>1</v>
      </c>
      <c r="AA431" s="16" t="str">
        <f>IF(W431&lt;&gt;0,IF(Y431=1,IF(I431&lt;=Parameters!$C$2,W431,""),""),"")</f>
        <v/>
      </c>
      <c r="AB431" s="16" t="str">
        <f>IF(W431&lt;&gt;0,IF(Y431=1,IF(AND(I431&gt;Parameters!$B$3,I431&lt;=Parameters!$C$3),W431,""),""),"")</f>
        <v/>
      </c>
      <c r="AC431" s="16" t="str">
        <f>IF(W431&lt;&gt;0,IF(Y431=1,IF(AND(I431&gt;Parameters!$B$4,I431&lt;=Parameters!$C$4),W431,""),""),"")</f>
        <v/>
      </c>
      <c r="AD431" s="16" t="str">
        <f>IF(W431&lt;&gt;0,IF(Y431=1,IF(AND(I431&gt;Parameters!$B$5,I431&lt;=Parameters!$C$5),W431,""),""),"")</f>
        <v/>
      </c>
      <c r="AE431" s="16" t="str">
        <f>IF(W431&lt;&gt;0,IF(Y431=1,IF(I431&gt;Parameters!$B$6,W431,""),""),"")</f>
        <v/>
      </c>
    </row>
    <row r="432" spans="1:31" x14ac:dyDescent="0.2">
      <c r="A432" t="s">
        <v>478</v>
      </c>
      <c r="B432" t="s">
        <v>479</v>
      </c>
      <c r="C432" t="s">
        <v>480</v>
      </c>
      <c r="D432">
        <v>4</v>
      </c>
      <c r="E432" t="s">
        <v>485</v>
      </c>
      <c r="F432" t="s">
        <v>51</v>
      </c>
      <c r="G432">
        <v>50</v>
      </c>
      <c r="H432" t="s">
        <v>46</v>
      </c>
      <c r="I432">
        <f t="shared" si="18"/>
        <v>50</v>
      </c>
      <c r="J432" t="s">
        <v>97</v>
      </c>
      <c r="L432">
        <v>110.94</v>
      </c>
      <c r="M432" t="s">
        <v>482</v>
      </c>
      <c r="N432">
        <v>10</v>
      </c>
      <c r="O432" t="s">
        <v>46</v>
      </c>
      <c r="P432" t="s">
        <v>42</v>
      </c>
      <c r="Q432" t="s">
        <v>42</v>
      </c>
      <c r="R432" t="s">
        <v>42</v>
      </c>
      <c r="S432" s="3">
        <v>42265</v>
      </c>
      <c r="T432" s="3"/>
      <c r="U432" s="11" t="str">
        <f>IFERROR(VLOOKUP(A432,'Anc data'!$A$2:$H$117, 8,FALSE),"")</f>
        <v/>
      </c>
      <c r="W432" s="15" t="str">
        <f t="shared" si="19"/>
        <v/>
      </c>
      <c r="X432" s="9">
        <f t="shared" si="20"/>
        <v>1</v>
      </c>
      <c r="Y432" s="9">
        <f>MAX(X432,Parameters!$B$8)</f>
        <v>1</v>
      </c>
      <c r="AA432" s="16" t="str">
        <f>IF(W432&lt;&gt;0,IF(Y432=1,IF(I432&lt;=Parameters!$C$2,W432,""),""),"")</f>
        <v/>
      </c>
      <c r="AB432" s="16" t="str">
        <f>IF(W432&lt;&gt;0,IF(Y432=1,IF(AND(I432&gt;Parameters!$B$3,I432&lt;=Parameters!$C$3),W432,""),""),"")</f>
        <v/>
      </c>
      <c r="AC432" s="16" t="str">
        <f>IF(W432&lt;&gt;0,IF(Y432=1,IF(AND(I432&gt;Parameters!$B$4,I432&lt;=Parameters!$C$4),W432,""),""),"")</f>
        <v/>
      </c>
      <c r="AD432" s="16" t="str">
        <f>IF(W432&lt;&gt;0,IF(Y432=1,IF(AND(I432&gt;Parameters!$B$5,I432&lt;=Parameters!$C$5),W432,""),""),"")</f>
        <v/>
      </c>
      <c r="AE432" s="16" t="str">
        <f>IF(W432&lt;&gt;0,IF(Y432=1,IF(I432&gt;Parameters!$B$6,W432,""),""),"")</f>
        <v/>
      </c>
    </row>
    <row r="433" spans="1:31" x14ac:dyDescent="0.2">
      <c r="A433" t="s">
        <v>478</v>
      </c>
      <c r="B433" t="s">
        <v>479</v>
      </c>
      <c r="C433" t="s">
        <v>480</v>
      </c>
      <c r="D433">
        <v>5</v>
      </c>
      <c r="E433" t="s">
        <v>486</v>
      </c>
      <c r="F433" t="s">
        <v>61</v>
      </c>
      <c r="G433">
        <v>100</v>
      </c>
      <c r="H433" t="s">
        <v>46</v>
      </c>
      <c r="I433">
        <f t="shared" si="18"/>
        <v>100</v>
      </c>
      <c r="J433" t="s">
        <v>39</v>
      </c>
      <c r="L433">
        <v>241</v>
      </c>
      <c r="M433" t="s">
        <v>482</v>
      </c>
      <c r="N433" t="s">
        <v>40</v>
      </c>
      <c r="P433" t="s">
        <v>64</v>
      </c>
      <c r="Q433" t="s">
        <v>42</v>
      </c>
      <c r="R433" t="s">
        <v>64</v>
      </c>
      <c r="S433" s="3">
        <v>42265</v>
      </c>
      <c r="T433" s="3"/>
      <c r="U433" s="11" t="str">
        <f>IFERROR(VLOOKUP(A433,'Anc data'!$A$2:$H$117, 8,FALSE),"")</f>
        <v/>
      </c>
      <c r="W433" s="15" t="str">
        <f t="shared" si="19"/>
        <v/>
      </c>
      <c r="X433" s="9">
        <f t="shared" si="20"/>
        <v>1</v>
      </c>
      <c r="Y433" s="9">
        <f>MAX(X433,Parameters!$B$8)</f>
        <v>1</v>
      </c>
      <c r="AA433" s="16" t="str">
        <f>IF(W433&lt;&gt;0,IF(Y433=1,IF(I433&lt;=Parameters!$C$2,W433,""),""),"")</f>
        <v/>
      </c>
      <c r="AB433" s="16" t="str">
        <f>IF(W433&lt;&gt;0,IF(Y433=1,IF(AND(I433&gt;Parameters!$B$3,I433&lt;=Parameters!$C$3),W433,""),""),"")</f>
        <v/>
      </c>
      <c r="AC433" s="16" t="str">
        <f>IF(W433&lt;&gt;0,IF(Y433=1,IF(AND(I433&gt;Parameters!$B$4,I433&lt;=Parameters!$C$4),W433,""),""),"")</f>
        <v/>
      </c>
      <c r="AD433" s="16" t="str">
        <f>IF(W433&lt;&gt;0,IF(Y433=1,IF(AND(I433&gt;Parameters!$B$5,I433&lt;=Parameters!$C$5),W433,""),""),"")</f>
        <v/>
      </c>
      <c r="AE433" s="16" t="str">
        <f>IF(W433&lt;&gt;0,IF(Y433=1,IF(I433&gt;Parameters!$B$6,W433,""),""),"")</f>
        <v/>
      </c>
    </row>
    <row r="434" spans="1:31" x14ac:dyDescent="0.2">
      <c r="A434" t="s">
        <v>478</v>
      </c>
      <c r="B434" t="s">
        <v>479</v>
      </c>
      <c r="C434" t="s">
        <v>487</v>
      </c>
      <c r="D434">
        <v>1</v>
      </c>
      <c r="E434" t="s">
        <v>412</v>
      </c>
      <c r="F434" t="s">
        <v>61</v>
      </c>
      <c r="G434">
        <v>4</v>
      </c>
      <c r="H434" t="s">
        <v>46</v>
      </c>
      <c r="I434">
        <f t="shared" si="18"/>
        <v>4</v>
      </c>
      <c r="J434" t="s">
        <v>39</v>
      </c>
      <c r="L434">
        <v>190</v>
      </c>
      <c r="M434" t="s">
        <v>482</v>
      </c>
      <c r="N434">
        <v>0.51200000000000001</v>
      </c>
      <c r="O434" t="s">
        <v>46</v>
      </c>
      <c r="P434" t="s">
        <v>42</v>
      </c>
      <c r="Q434" t="s">
        <v>42</v>
      </c>
      <c r="R434" t="s">
        <v>42</v>
      </c>
      <c r="S434" s="3">
        <v>42265</v>
      </c>
      <c r="T434" s="3"/>
      <c r="U434" s="11" t="str">
        <f>IFERROR(VLOOKUP(A434,'Anc data'!$A$2:$H$117, 8,FALSE),"")</f>
        <v/>
      </c>
      <c r="W434" s="15" t="str">
        <f t="shared" si="19"/>
        <v/>
      </c>
      <c r="X434" s="9">
        <f t="shared" si="20"/>
        <v>1</v>
      </c>
      <c r="Y434" s="9">
        <f>MAX(X434,Parameters!$B$8)</f>
        <v>1</v>
      </c>
      <c r="AA434" s="16" t="str">
        <f>IF(W434&lt;&gt;0,IF(Y434=1,IF(I434&lt;=Parameters!$C$2,W434,""),""),"")</f>
        <v/>
      </c>
      <c r="AB434" s="16" t="str">
        <f>IF(W434&lt;&gt;0,IF(Y434=1,IF(AND(I434&gt;Parameters!$B$3,I434&lt;=Parameters!$C$3),W434,""),""),"")</f>
        <v/>
      </c>
      <c r="AC434" s="16" t="str">
        <f>IF(W434&lt;&gt;0,IF(Y434=1,IF(AND(I434&gt;Parameters!$B$4,I434&lt;=Parameters!$C$4),W434,""),""),"")</f>
        <v/>
      </c>
      <c r="AD434" s="16" t="str">
        <f>IF(W434&lt;&gt;0,IF(Y434=1,IF(AND(I434&gt;Parameters!$B$5,I434&lt;=Parameters!$C$5),W434,""),""),"")</f>
        <v/>
      </c>
      <c r="AE434" s="16" t="str">
        <f>IF(W434&lt;&gt;0,IF(Y434=1,IF(I434&gt;Parameters!$B$6,W434,""),""),"")</f>
        <v/>
      </c>
    </row>
    <row r="435" spans="1:31" x14ac:dyDescent="0.2">
      <c r="A435" t="s">
        <v>478</v>
      </c>
      <c r="B435" t="s">
        <v>479</v>
      </c>
      <c r="C435" t="s">
        <v>487</v>
      </c>
      <c r="D435">
        <v>2</v>
      </c>
      <c r="E435" t="s">
        <v>414</v>
      </c>
      <c r="F435" t="s">
        <v>61</v>
      </c>
      <c r="G435">
        <v>50</v>
      </c>
      <c r="H435" t="s">
        <v>46</v>
      </c>
      <c r="I435">
        <f t="shared" si="18"/>
        <v>50</v>
      </c>
      <c r="J435" t="s">
        <v>39</v>
      </c>
      <c r="L435">
        <v>240</v>
      </c>
      <c r="M435" t="s">
        <v>482</v>
      </c>
      <c r="N435">
        <v>7.5</v>
      </c>
      <c r="O435" t="s">
        <v>46</v>
      </c>
      <c r="P435" t="s">
        <v>42</v>
      </c>
      <c r="Q435" t="s">
        <v>42</v>
      </c>
      <c r="R435" t="s">
        <v>42</v>
      </c>
      <c r="S435" s="3">
        <v>42265</v>
      </c>
      <c r="T435" s="3"/>
      <c r="U435" s="11" t="str">
        <f>IFERROR(VLOOKUP(A435,'Anc data'!$A$2:$H$117, 8,FALSE),"")</f>
        <v/>
      </c>
      <c r="W435" s="15" t="str">
        <f t="shared" si="19"/>
        <v/>
      </c>
      <c r="X435" s="9">
        <f t="shared" si="20"/>
        <v>1</v>
      </c>
      <c r="Y435" s="9">
        <f>MAX(X435,Parameters!$B$8)</f>
        <v>1</v>
      </c>
      <c r="AA435" s="16" t="str">
        <f>IF(W435&lt;&gt;0,IF(Y435=1,IF(I435&lt;=Parameters!$C$2,W435,""),""),"")</f>
        <v/>
      </c>
      <c r="AB435" s="16" t="str">
        <f>IF(W435&lt;&gt;0,IF(Y435=1,IF(AND(I435&gt;Parameters!$B$3,I435&lt;=Parameters!$C$3),W435,""),""),"")</f>
        <v/>
      </c>
      <c r="AC435" s="16" t="str">
        <f>IF(W435&lt;&gt;0,IF(Y435=1,IF(AND(I435&gt;Parameters!$B$4,I435&lt;=Parameters!$C$4),W435,""),""),"")</f>
        <v/>
      </c>
      <c r="AD435" s="16" t="str">
        <f>IF(W435&lt;&gt;0,IF(Y435=1,IF(AND(I435&gt;Parameters!$B$5,I435&lt;=Parameters!$C$5),W435,""),""),"")</f>
        <v/>
      </c>
      <c r="AE435" s="16" t="str">
        <f>IF(W435&lt;&gt;0,IF(Y435=1,IF(I435&gt;Parameters!$B$6,W435,""),""),"")</f>
        <v/>
      </c>
    </row>
    <row r="436" spans="1:31" x14ac:dyDescent="0.2">
      <c r="A436" t="s">
        <v>478</v>
      </c>
      <c r="B436" t="s">
        <v>479</v>
      </c>
      <c r="C436" t="s">
        <v>487</v>
      </c>
      <c r="D436">
        <v>3</v>
      </c>
      <c r="E436" t="s">
        <v>415</v>
      </c>
      <c r="F436" t="s">
        <v>61</v>
      </c>
      <c r="G436">
        <v>120</v>
      </c>
      <c r="H436" t="s">
        <v>46</v>
      </c>
      <c r="I436">
        <f t="shared" si="18"/>
        <v>120</v>
      </c>
      <c r="J436" t="s">
        <v>39</v>
      </c>
      <c r="L436">
        <v>380</v>
      </c>
      <c r="M436" t="s">
        <v>482</v>
      </c>
      <c r="N436">
        <v>15</v>
      </c>
      <c r="O436" t="s">
        <v>46</v>
      </c>
      <c r="P436" t="s">
        <v>42</v>
      </c>
      <c r="Q436" t="s">
        <v>42</v>
      </c>
      <c r="R436" t="s">
        <v>42</v>
      </c>
      <c r="S436" s="3">
        <v>42265</v>
      </c>
      <c r="T436" s="3"/>
      <c r="U436" s="11" t="str">
        <f>IFERROR(VLOOKUP(A436,'Anc data'!$A$2:$H$117, 8,FALSE),"")</f>
        <v/>
      </c>
      <c r="W436" s="15" t="str">
        <f t="shared" si="19"/>
        <v/>
      </c>
      <c r="X436" s="9">
        <f t="shared" si="20"/>
        <v>1</v>
      </c>
      <c r="Y436" s="9">
        <f>MAX(X436,Parameters!$B$8)</f>
        <v>1</v>
      </c>
      <c r="AA436" s="16" t="str">
        <f>IF(W436&lt;&gt;0,IF(Y436=1,IF(I436&lt;=Parameters!$C$2,W436,""),""),"")</f>
        <v/>
      </c>
      <c r="AB436" s="16" t="str">
        <f>IF(W436&lt;&gt;0,IF(Y436=1,IF(AND(I436&gt;Parameters!$B$3,I436&lt;=Parameters!$C$3),W436,""),""),"")</f>
        <v/>
      </c>
      <c r="AC436" s="16" t="str">
        <f>IF(W436&lt;&gt;0,IF(Y436=1,IF(AND(I436&gt;Parameters!$B$4,I436&lt;=Parameters!$C$4),W436,""),""),"")</f>
        <v/>
      </c>
      <c r="AD436" s="16" t="str">
        <f>IF(W436&lt;&gt;0,IF(Y436=1,IF(AND(I436&gt;Parameters!$B$5,I436&lt;=Parameters!$C$5),W436,""),""),"")</f>
        <v/>
      </c>
      <c r="AE436" s="16" t="str">
        <f>IF(W436&lt;&gt;0,IF(Y436=1,IF(I436&gt;Parameters!$B$6,W436,""),""),"")</f>
        <v/>
      </c>
    </row>
    <row r="437" spans="1:31" x14ac:dyDescent="0.2">
      <c r="A437" t="s">
        <v>488</v>
      </c>
      <c r="B437" t="s">
        <v>489</v>
      </c>
      <c r="C437" t="s">
        <v>490</v>
      </c>
      <c r="I437">
        <f t="shared" si="18"/>
        <v>0</v>
      </c>
      <c r="U437" s="11">
        <f>IFERROR(VLOOKUP(A437,'Anc data'!$A$2:$H$117, 8,FALSE),"")</f>
        <v>0</v>
      </c>
      <c r="W437" s="15" t="str">
        <f t="shared" si="19"/>
        <v/>
      </c>
      <c r="X437" s="9">
        <f t="shared" si="20"/>
        <v>1</v>
      </c>
      <c r="Y437" s="9">
        <f>MAX(X437,Parameters!$B$8)</f>
        <v>1</v>
      </c>
      <c r="AA437" s="16" t="str">
        <f>IF(W437&lt;&gt;0,IF(Y437=1,IF(I437&lt;=Parameters!$C$2,W437,""),""),"")</f>
        <v/>
      </c>
      <c r="AB437" s="16" t="str">
        <f>IF(W437&lt;&gt;0,IF(Y437=1,IF(AND(I437&gt;Parameters!$B$3,I437&lt;=Parameters!$C$3),W437,""),""),"")</f>
        <v/>
      </c>
      <c r="AC437" s="16" t="str">
        <f>IF(W437&lt;&gt;0,IF(Y437=1,IF(AND(I437&gt;Parameters!$B$4,I437&lt;=Parameters!$C$4),W437,""),""),"")</f>
        <v/>
      </c>
      <c r="AD437" s="16" t="str">
        <f>IF(W437&lt;&gt;0,IF(Y437=1,IF(AND(I437&gt;Parameters!$B$5,I437&lt;=Parameters!$C$5),W437,""),""),"")</f>
        <v/>
      </c>
      <c r="AE437" s="16" t="str">
        <f>IF(W437&lt;&gt;0,IF(Y437=1,IF(I437&gt;Parameters!$B$6,W437,""),""),"")</f>
        <v/>
      </c>
    </row>
    <row r="438" spans="1:31" x14ac:dyDescent="0.2">
      <c r="A438" t="s">
        <v>491</v>
      </c>
      <c r="B438" t="s">
        <v>492</v>
      </c>
      <c r="C438" t="s">
        <v>493</v>
      </c>
      <c r="D438">
        <v>1</v>
      </c>
      <c r="E438" t="s">
        <v>494</v>
      </c>
      <c r="F438" t="s">
        <v>45</v>
      </c>
      <c r="G438">
        <v>2</v>
      </c>
      <c r="H438" t="s">
        <v>46</v>
      </c>
      <c r="I438">
        <f t="shared" si="18"/>
        <v>2</v>
      </c>
      <c r="J438" t="s">
        <v>39</v>
      </c>
      <c r="L438">
        <v>26.7</v>
      </c>
      <c r="M438" t="s">
        <v>63</v>
      </c>
      <c r="N438">
        <v>768</v>
      </c>
      <c r="O438" t="s">
        <v>38</v>
      </c>
      <c r="P438" t="s">
        <v>42</v>
      </c>
      <c r="Q438" t="s">
        <v>42</v>
      </c>
      <c r="R438" t="s">
        <v>42</v>
      </c>
      <c r="S438" s="3">
        <v>42242</v>
      </c>
      <c r="T438" s="3"/>
      <c r="U438" s="11" t="str">
        <f>IFERROR(VLOOKUP(A438,'Anc data'!$A$2:$H$117, 8,FALSE),"")</f>
        <v/>
      </c>
      <c r="W438" s="15" t="str">
        <f t="shared" si="19"/>
        <v/>
      </c>
      <c r="X438" s="9">
        <f t="shared" si="20"/>
        <v>1</v>
      </c>
      <c r="Y438" s="9">
        <f>MAX(X438,Parameters!$B$8)</f>
        <v>1</v>
      </c>
      <c r="AA438" s="16" t="str">
        <f>IF(W438&lt;&gt;0,IF(Y438=1,IF(I438&lt;=Parameters!$C$2,W438,""),""),"")</f>
        <v/>
      </c>
      <c r="AB438" s="16" t="str">
        <f>IF(W438&lt;&gt;0,IF(Y438=1,IF(AND(I438&gt;Parameters!$B$3,I438&lt;=Parameters!$C$3),W438,""),""),"")</f>
        <v/>
      </c>
      <c r="AC438" s="16" t="str">
        <f>IF(W438&lt;&gt;0,IF(Y438=1,IF(AND(I438&gt;Parameters!$B$4,I438&lt;=Parameters!$C$4),W438,""),""),"")</f>
        <v/>
      </c>
      <c r="AD438" s="16" t="str">
        <f>IF(W438&lt;&gt;0,IF(Y438=1,IF(AND(I438&gt;Parameters!$B$5,I438&lt;=Parameters!$C$5),W438,""),""),"")</f>
        <v/>
      </c>
      <c r="AE438" s="16" t="str">
        <f>IF(W438&lt;&gt;0,IF(Y438=1,IF(I438&gt;Parameters!$B$6,W438,""),""),"")</f>
        <v/>
      </c>
    </row>
    <row r="439" spans="1:31" x14ac:dyDescent="0.2">
      <c r="A439" t="s">
        <v>491</v>
      </c>
      <c r="B439" t="s">
        <v>492</v>
      </c>
      <c r="C439" t="s">
        <v>493</v>
      </c>
      <c r="D439">
        <v>2</v>
      </c>
      <c r="E439" t="s">
        <v>495</v>
      </c>
      <c r="F439" t="s">
        <v>45</v>
      </c>
      <c r="G439">
        <v>4</v>
      </c>
      <c r="H439" t="s">
        <v>46</v>
      </c>
      <c r="I439">
        <f t="shared" si="18"/>
        <v>4</v>
      </c>
      <c r="J439" t="s">
        <v>39</v>
      </c>
      <c r="L439">
        <v>36.89</v>
      </c>
      <c r="M439" t="s">
        <v>63</v>
      </c>
      <c r="N439">
        <v>768</v>
      </c>
      <c r="O439" t="s">
        <v>38</v>
      </c>
      <c r="P439" t="s">
        <v>42</v>
      </c>
      <c r="Q439" t="s">
        <v>42</v>
      </c>
      <c r="R439" t="s">
        <v>42</v>
      </c>
      <c r="S439" s="3">
        <v>42242</v>
      </c>
      <c r="T439" s="3"/>
      <c r="U439" s="11" t="str">
        <f>IFERROR(VLOOKUP(A439,'Anc data'!$A$2:$H$117, 8,FALSE),"")</f>
        <v/>
      </c>
      <c r="W439" s="15" t="str">
        <f t="shared" si="19"/>
        <v/>
      </c>
      <c r="X439" s="9">
        <f t="shared" si="20"/>
        <v>1</v>
      </c>
      <c r="Y439" s="9">
        <f>MAX(X439,Parameters!$B$8)</f>
        <v>1</v>
      </c>
      <c r="AA439" s="16" t="str">
        <f>IF(W439&lt;&gt;0,IF(Y439=1,IF(I439&lt;=Parameters!$C$2,W439,""),""),"")</f>
        <v/>
      </c>
      <c r="AB439" s="16" t="str">
        <f>IF(W439&lt;&gt;0,IF(Y439=1,IF(AND(I439&gt;Parameters!$B$3,I439&lt;=Parameters!$C$3),W439,""),""),"")</f>
        <v/>
      </c>
      <c r="AC439" s="16" t="str">
        <f>IF(W439&lt;&gt;0,IF(Y439=1,IF(AND(I439&gt;Parameters!$B$4,I439&lt;=Parameters!$C$4),W439,""),""),"")</f>
        <v/>
      </c>
      <c r="AD439" s="16" t="str">
        <f>IF(W439&lt;&gt;0,IF(Y439=1,IF(AND(I439&gt;Parameters!$B$5,I439&lt;=Parameters!$C$5),W439,""),""),"")</f>
        <v/>
      </c>
      <c r="AE439" s="16" t="str">
        <f>IF(W439&lt;&gt;0,IF(Y439=1,IF(I439&gt;Parameters!$B$6,W439,""),""),"")</f>
        <v/>
      </c>
    </row>
    <row r="440" spans="1:31" x14ac:dyDescent="0.2">
      <c r="A440" t="s">
        <v>491</v>
      </c>
      <c r="B440" t="s">
        <v>492</v>
      </c>
      <c r="C440" t="s">
        <v>493</v>
      </c>
      <c r="D440">
        <v>3</v>
      </c>
      <c r="E440" t="s">
        <v>496</v>
      </c>
      <c r="F440" t="s">
        <v>45</v>
      </c>
      <c r="G440">
        <v>6</v>
      </c>
      <c r="H440" t="s">
        <v>46</v>
      </c>
      <c r="I440">
        <f t="shared" si="18"/>
        <v>6</v>
      </c>
      <c r="J440" t="s">
        <v>39</v>
      </c>
      <c r="L440">
        <v>43.32</v>
      </c>
      <c r="M440" t="s">
        <v>63</v>
      </c>
      <c r="N440">
        <v>4</v>
      </c>
      <c r="O440" t="s">
        <v>46</v>
      </c>
      <c r="P440" t="s">
        <v>42</v>
      </c>
      <c r="Q440" t="s">
        <v>42</v>
      </c>
      <c r="R440" t="s">
        <v>42</v>
      </c>
      <c r="S440" s="3">
        <v>42242</v>
      </c>
      <c r="T440" s="3"/>
      <c r="U440" s="11" t="str">
        <f>IFERROR(VLOOKUP(A440,'Anc data'!$A$2:$H$117, 8,FALSE),"")</f>
        <v/>
      </c>
      <c r="W440" s="15" t="str">
        <f t="shared" si="19"/>
        <v/>
      </c>
      <c r="X440" s="9">
        <f t="shared" si="20"/>
        <v>1</v>
      </c>
      <c r="Y440" s="9">
        <f>MAX(X440,Parameters!$B$8)</f>
        <v>1</v>
      </c>
      <c r="AA440" s="16" t="str">
        <f>IF(W440&lt;&gt;0,IF(Y440=1,IF(I440&lt;=Parameters!$C$2,W440,""),""),"")</f>
        <v/>
      </c>
      <c r="AB440" s="16" t="str">
        <f>IF(W440&lt;&gt;0,IF(Y440=1,IF(AND(I440&gt;Parameters!$B$3,I440&lt;=Parameters!$C$3),W440,""),""),"")</f>
        <v/>
      </c>
      <c r="AC440" s="16" t="str">
        <f>IF(W440&lt;&gt;0,IF(Y440=1,IF(AND(I440&gt;Parameters!$B$4,I440&lt;=Parameters!$C$4),W440,""),""),"")</f>
        <v/>
      </c>
      <c r="AD440" s="16" t="str">
        <f>IF(W440&lt;&gt;0,IF(Y440=1,IF(AND(I440&gt;Parameters!$B$5,I440&lt;=Parameters!$C$5),W440,""),""),"")</f>
        <v/>
      </c>
      <c r="AE440" s="16" t="str">
        <f>IF(W440&lt;&gt;0,IF(Y440=1,IF(I440&gt;Parameters!$B$6,W440,""),""),"")</f>
        <v/>
      </c>
    </row>
    <row r="441" spans="1:31" x14ac:dyDescent="0.2">
      <c r="A441" t="s">
        <v>491</v>
      </c>
      <c r="B441" t="s">
        <v>492</v>
      </c>
      <c r="C441" t="s">
        <v>493</v>
      </c>
      <c r="D441">
        <v>4</v>
      </c>
      <c r="E441" t="s">
        <v>497</v>
      </c>
      <c r="F441" t="s">
        <v>45</v>
      </c>
      <c r="G441">
        <v>8</v>
      </c>
      <c r="H441" t="s">
        <v>46</v>
      </c>
      <c r="I441">
        <f t="shared" si="18"/>
        <v>8</v>
      </c>
      <c r="J441" t="s">
        <v>39</v>
      </c>
      <c r="L441">
        <v>52.96</v>
      </c>
      <c r="M441" t="s">
        <v>63</v>
      </c>
      <c r="N441">
        <v>4</v>
      </c>
      <c r="O441" t="s">
        <v>46</v>
      </c>
      <c r="P441" t="s">
        <v>42</v>
      </c>
      <c r="Q441" t="s">
        <v>42</v>
      </c>
      <c r="R441" t="s">
        <v>42</v>
      </c>
      <c r="S441" s="3">
        <v>42242</v>
      </c>
      <c r="T441" s="3"/>
      <c r="U441" s="11" t="str">
        <f>IFERROR(VLOOKUP(A441,'Anc data'!$A$2:$H$117, 8,FALSE),"")</f>
        <v/>
      </c>
      <c r="W441" s="15" t="str">
        <f t="shared" si="19"/>
        <v/>
      </c>
      <c r="X441" s="9">
        <f t="shared" si="20"/>
        <v>1</v>
      </c>
      <c r="Y441" s="9">
        <f>MAX(X441,Parameters!$B$8)</f>
        <v>1</v>
      </c>
      <c r="AA441" s="16" t="str">
        <f>IF(W441&lt;&gt;0,IF(Y441=1,IF(I441&lt;=Parameters!$C$2,W441,""),""),"")</f>
        <v/>
      </c>
      <c r="AB441" s="16" t="str">
        <f>IF(W441&lt;&gt;0,IF(Y441=1,IF(AND(I441&gt;Parameters!$B$3,I441&lt;=Parameters!$C$3),W441,""),""),"")</f>
        <v/>
      </c>
      <c r="AC441" s="16" t="str">
        <f>IF(W441&lt;&gt;0,IF(Y441=1,IF(AND(I441&gt;Parameters!$B$4,I441&lt;=Parameters!$C$4),W441,""),""),"")</f>
        <v/>
      </c>
      <c r="AD441" s="16" t="str">
        <f>IF(W441&lt;&gt;0,IF(Y441=1,IF(AND(I441&gt;Parameters!$B$5,I441&lt;=Parameters!$C$5),W441,""),""),"")</f>
        <v/>
      </c>
      <c r="AE441" s="16" t="str">
        <f>IF(W441&lt;&gt;0,IF(Y441=1,IF(I441&gt;Parameters!$B$6,W441,""),""),"")</f>
        <v/>
      </c>
    </row>
    <row r="442" spans="1:31" x14ac:dyDescent="0.2">
      <c r="A442" t="s">
        <v>491</v>
      </c>
      <c r="B442" t="s">
        <v>492</v>
      </c>
      <c r="C442" t="s">
        <v>493</v>
      </c>
      <c r="D442">
        <v>5</v>
      </c>
      <c r="E442" t="s">
        <v>498</v>
      </c>
      <c r="F442" t="s">
        <v>45</v>
      </c>
      <c r="G442">
        <v>12</v>
      </c>
      <c r="H442" t="s">
        <v>46</v>
      </c>
      <c r="I442">
        <f t="shared" si="18"/>
        <v>12</v>
      </c>
      <c r="J442" t="s">
        <v>39</v>
      </c>
      <c r="L442">
        <v>66.27</v>
      </c>
      <c r="M442" t="s">
        <v>63</v>
      </c>
      <c r="N442">
        <v>4</v>
      </c>
      <c r="O442" t="s">
        <v>46</v>
      </c>
      <c r="P442" t="s">
        <v>42</v>
      </c>
      <c r="Q442" t="s">
        <v>42</v>
      </c>
      <c r="R442" t="s">
        <v>42</v>
      </c>
      <c r="S442" s="3">
        <v>42242</v>
      </c>
      <c r="T442" s="3"/>
      <c r="U442" s="11" t="str">
        <f>IFERROR(VLOOKUP(A442,'Anc data'!$A$2:$H$117, 8,FALSE),"")</f>
        <v/>
      </c>
      <c r="W442" s="15" t="str">
        <f t="shared" si="19"/>
        <v/>
      </c>
      <c r="X442" s="9">
        <f t="shared" si="20"/>
        <v>1</v>
      </c>
      <c r="Y442" s="9">
        <f>MAX(X442,Parameters!$B$8)</f>
        <v>1</v>
      </c>
      <c r="AA442" s="16" t="str">
        <f>IF(W442&lt;&gt;0,IF(Y442=1,IF(I442&lt;=Parameters!$C$2,W442,""),""),"")</f>
        <v/>
      </c>
      <c r="AB442" s="16" t="str">
        <f>IF(W442&lt;&gt;0,IF(Y442=1,IF(AND(I442&gt;Parameters!$B$3,I442&lt;=Parameters!$C$3),W442,""),""),"")</f>
        <v/>
      </c>
      <c r="AC442" s="16" t="str">
        <f>IF(W442&lt;&gt;0,IF(Y442=1,IF(AND(I442&gt;Parameters!$B$4,I442&lt;=Parameters!$C$4),W442,""),""),"")</f>
        <v/>
      </c>
      <c r="AD442" s="16" t="str">
        <f>IF(W442&lt;&gt;0,IF(Y442=1,IF(AND(I442&gt;Parameters!$B$5,I442&lt;=Parameters!$C$5),W442,""),""),"")</f>
        <v/>
      </c>
      <c r="AE442" s="16" t="str">
        <f>IF(W442&lt;&gt;0,IF(Y442=1,IF(I442&gt;Parameters!$B$6,W442,""),""),"")</f>
        <v/>
      </c>
    </row>
    <row r="443" spans="1:31" x14ac:dyDescent="0.2">
      <c r="A443" t="s">
        <v>491</v>
      </c>
      <c r="B443" t="s">
        <v>492</v>
      </c>
      <c r="C443" t="s">
        <v>493</v>
      </c>
      <c r="D443">
        <v>6</v>
      </c>
      <c r="E443" t="s">
        <v>499</v>
      </c>
      <c r="F443" t="s">
        <v>45</v>
      </c>
      <c r="G443">
        <v>16</v>
      </c>
      <c r="H443" t="s">
        <v>46</v>
      </c>
      <c r="I443">
        <f t="shared" si="18"/>
        <v>16</v>
      </c>
      <c r="J443" t="s">
        <v>39</v>
      </c>
      <c r="L443">
        <v>72.239999999999995</v>
      </c>
      <c r="M443" t="s">
        <v>63</v>
      </c>
      <c r="N443">
        <v>4</v>
      </c>
      <c r="O443" t="s">
        <v>46</v>
      </c>
      <c r="P443" t="s">
        <v>42</v>
      </c>
      <c r="Q443" t="s">
        <v>42</v>
      </c>
      <c r="R443" t="s">
        <v>42</v>
      </c>
      <c r="S443" s="3">
        <v>42242</v>
      </c>
      <c r="T443" s="3"/>
      <c r="U443" s="11" t="str">
        <f>IFERROR(VLOOKUP(A443,'Anc data'!$A$2:$H$117, 8,FALSE),"")</f>
        <v/>
      </c>
      <c r="W443" s="15" t="str">
        <f t="shared" si="19"/>
        <v/>
      </c>
      <c r="X443" s="9">
        <f t="shared" si="20"/>
        <v>1</v>
      </c>
      <c r="Y443" s="9">
        <f>MAX(X443,Parameters!$B$8)</f>
        <v>1</v>
      </c>
      <c r="AA443" s="16" t="str">
        <f>IF(W443&lt;&gt;0,IF(Y443=1,IF(I443&lt;=Parameters!$C$2,W443,""),""),"")</f>
        <v/>
      </c>
      <c r="AB443" s="16" t="str">
        <f>IF(W443&lt;&gt;0,IF(Y443=1,IF(AND(I443&gt;Parameters!$B$3,I443&lt;=Parameters!$C$3),W443,""),""),"")</f>
        <v/>
      </c>
      <c r="AC443" s="16" t="str">
        <f>IF(W443&lt;&gt;0,IF(Y443=1,IF(AND(I443&gt;Parameters!$B$4,I443&lt;=Parameters!$C$4),W443,""),""),"")</f>
        <v/>
      </c>
      <c r="AD443" s="16" t="str">
        <f>IF(W443&lt;&gt;0,IF(Y443=1,IF(AND(I443&gt;Parameters!$B$5,I443&lt;=Parameters!$C$5),W443,""),""),"")</f>
        <v/>
      </c>
      <c r="AE443" s="16" t="str">
        <f>IF(W443&lt;&gt;0,IF(Y443=1,IF(I443&gt;Parameters!$B$6,W443,""),""),"")</f>
        <v/>
      </c>
    </row>
    <row r="444" spans="1:31" x14ac:dyDescent="0.2">
      <c r="A444" t="s">
        <v>491</v>
      </c>
      <c r="B444" t="s">
        <v>492</v>
      </c>
      <c r="C444" t="s">
        <v>493</v>
      </c>
      <c r="D444">
        <v>7</v>
      </c>
      <c r="E444" t="s">
        <v>500</v>
      </c>
      <c r="F444" t="s">
        <v>45</v>
      </c>
      <c r="G444">
        <v>32</v>
      </c>
      <c r="H444" t="s">
        <v>46</v>
      </c>
      <c r="I444">
        <f t="shared" si="18"/>
        <v>32</v>
      </c>
      <c r="J444" t="s">
        <v>39</v>
      </c>
      <c r="L444">
        <v>77.63</v>
      </c>
      <c r="M444" t="s">
        <v>63</v>
      </c>
      <c r="N444">
        <v>4</v>
      </c>
      <c r="O444" t="s">
        <v>46</v>
      </c>
      <c r="P444" t="s">
        <v>42</v>
      </c>
      <c r="Q444" t="s">
        <v>42</v>
      </c>
      <c r="R444" t="s">
        <v>42</v>
      </c>
      <c r="S444" s="3">
        <v>42242</v>
      </c>
      <c r="T444" s="3"/>
      <c r="U444" s="11" t="str">
        <f>IFERROR(VLOOKUP(A444,'Anc data'!$A$2:$H$117, 8,FALSE),"")</f>
        <v/>
      </c>
      <c r="W444" s="15" t="str">
        <f t="shared" si="19"/>
        <v/>
      </c>
      <c r="X444" s="9">
        <f t="shared" si="20"/>
        <v>1</v>
      </c>
      <c r="Y444" s="9">
        <f>MAX(X444,Parameters!$B$8)</f>
        <v>1</v>
      </c>
      <c r="AA444" s="16" t="str">
        <f>IF(W444&lt;&gt;0,IF(Y444=1,IF(I444&lt;=Parameters!$C$2,W444,""),""),"")</f>
        <v/>
      </c>
      <c r="AB444" s="16" t="str">
        <f>IF(W444&lt;&gt;0,IF(Y444=1,IF(AND(I444&gt;Parameters!$B$3,I444&lt;=Parameters!$C$3),W444,""),""),"")</f>
        <v/>
      </c>
      <c r="AC444" s="16" t="str">
        <f>IF(W444&lt;&gt;0,IF(Y444=1,IF(AND(I444&gt;Parameters!$B$4,I444&lt;=Parameters!$C$4),W444,""),""),"")</f>
        <v/>
      </c>
      <c r="AD444" s="16" t="str">
        <f>IF(W444&lt;&gt;0,IF(Y444=1,IF(AND(I444&gt;Parameters!$B$5,I444&lt;=Parameters!$C$5),W444,""),""),"")</f>
        <v/>
      </c>
      <c r="AE444" s="16" t="str">
        <f>IF(W444&lt;&gt;0,IF(Y444=1,IF(I444&gt;Parameters!$B$6,W444,""),""),"")</f>
        <v/>
      </c>
    </row>
    <row r="445" spans="1:31" x14ac:dyDescent="0.2">
      <c r="A445" t="s">
        <v>501</v>
      </c>
      <c r="B445" t="s">
        <v>502</v>
      </c>
      <c r="C445" t="s">
        <v>503</v>
      </c>
      <c r="D445">
        <v>1</v>
      </c>
      <c r="E445" t="s">
        <v>504</v>
      </c>
      <c r="F445" t="s">
        <v>61</v>
      </c>
      <c r="G445">
        <v>20</v>
      </c>
      <c r="H445" t="s">
        <v>46</v>
      </c>
      <c r="I445">
        <f t="shared" si="18"/>
        <v>20</v>
      </c>
      <c r="J445" t="s">
        <v>39</v>
      </c>
      <c r="L445">
        <v>402</v>
      </c>
      <c r="M445" t="s">
        <v>505</v>
      </c>
      <c r="N445">
        <v>20</v>
      </c>
      <c r="O445" t="s">
        <v>46</v>
      </c>
      <c r="P445" t="s">
        <v>42</v>
      </c>
      <c r="Q445" t="s">
        <v>42</v>
      </c>
      <c r="R445" t="s">
        <v>42</v>
      </c>
      <c r="S445" s="3">
        <v>42242</v>
      </c>
      <c r="T445" s="3"/>
      <c r="U445" s="11">
        <f>IFERROR(VLOOKUP(A445,'Anc data'!$A$2:$H$117, 8,FALSE),"")</f>
        <v>13.331955000000001</v>
      </c>
      <c r="W445" s="15">
        <f t="shared" si="19"/>
        <v>30.153117078477987</v>
      </c>
      <c r="X445" s="9">
        <f t="shared" si="20"/>
        <v>1</v>
      </c>
      <c r="Y445" s="9">
        <f>MAX(X445,Parameters!$B$8)</f>
        <v>1</v>
      </c>
      <c r="AA445" s="16" t="str">
        <f>IF(W445&lt;&gt;0,IF(Y445=1,IF(I445&lt;=Parameters!$C$2,W445,""),""),"")</f>
        <v/>
      </c>
      <c r="AB445" s="16" t="str">
        <f>IF(W445&lt;&gt;0,IF(Y445=1,IF(AND(I445&gt;Parameters!$B$3,I445&lt;=Parameters!$C$3),W445,""),""),"")</f>
        <v/>
      </c>
      <c r="AC445" s="16" t="str">
        <f>IF(W445&lt;&gt;0,IF(Y445=1,IF(AND(I445&gt;Parameters!$B$4,I445&lt;=Parameters!$C$4),W445,""),""),"")</f>
        <v/>
      </c>
      <c r="AD445" s="16">
        <f>IF(W445&lt;&gt;0,IF(Y445=1,IF(AND(I445&gt;Parameters!$B$5,I445&lt;=Parameters!$C$5),W445,""),""),"")</f>
        <v>30.153117078477987</v>
      </c>
      <c r="AE445" s="16" t="str">
        <f>IF(W445&lt;&gt;0,IF(Y445=1,IF(I445&gt;Parameters!$B$6,W445,""),""),"")</f>
        <v/>
      </c>
    </row>
    <row r="446" spans="1:31" x14ac:dyDescent="0.2">
      <c r="A446" t="s">
        <v>501</v>
      </c>
      <c r="B446" t="s">
        <v>502</v>
      </c>
      <c r="C446" t="s">
        <v>503</v>
      </c>
      <c r="D446">
        <v>2</v>
      </c>
      <c r="E446" t="s">
        <v>504</v>
      </c>
      <c r="F446" t="s">
        <v>61</v>
      </c>
      <c r="G446">
        <v>50</v>
      </c>
      <c r="H446" t="s">
        <v>46</v>
      </c>
      <c r="I446">
        <f t="shared" si="18"/>
        <v>50</v>
      </c>
      <c r="J446" t="s">
        <v>39</v>
      </c>
      <c r="L446">
        <v>503</v>
      </c>
      <c r="M446" t="s">
        <v>505</v>
      </c>
      <c r="N446">
        <v>50</v>
      </c>
      <c r="O446" t="s">
        <v>46</v>
      </c>
      <c r="P446" t="s">
        <v>42</v>
      </c>
      <c r="Q446" t="s">
        <v>42</v>
      </c>
      <c r="R446" t="s">
        <v>42</v>
      </c>
      <c r="S446" s="3">
        <v>42242</v>
      </c>
      <c r="T446" s="3"/>
      <c r="U446" s="11">
        <f>IFERROR(VLOOKUP(A446,'Anc data'!$A$2:$H$117, 8,FALSE),"")</f>
        <v>13.331955000000001</v>
      </c>
      <c r="W446" s="15">
        <f t="shared" si="19"/>
        <v>37.728900225060762</v>
      </c>
      <c r="X446" s="9">
        <f t="shared" si="20"/>
        <v>1</v>
      </c>
      <c r="Y446" s="9">
        <f>MAX(X446,Parameters!$B$8)</f>
        <v>1</v>
      </c>
      <c r="AA446" s="16" t="str">
        <f>IF(W446&lt;&gt;0,IF(Y446=1,IF(I446&lt;=Parameters!$C$2,W446,""),""),"")</f>
        <v/>
      </c>
      <c r="AB446" s="16" t="str">
        <f>IF(W446&lt;&gt;0,IF(Y446=1,IF(AND(I446&gt;Parameters!$B$3,I446&lt;=Parameters!$C$3),W446,""),""),"")</f>
        <v/>
      </c>
      <c r="AC446" s="16" t="str">
        <f>IF(W446&lt;&gt;0,IF(Y446=1,IF(AND(I446&gt;Parameters!$B$4,I446&lt;=Parameters!$C$4),W446,""),""),"")</f>
        <v/>
      </c>
      <c r="AD446" s="16" t="str">
        <f>IF(W446&lt;&gt;0,IF(Y446=1,IF(AND(I446&gt;Parameters!$B$5,I446&lt;=Parameters!$C$5),W446,""),""),"")</f>
        <v/>
      </c>
      <c r="AE446" s="16">
        <f>IF(W446&lt;&gt;0,IF(Y446=1,IF(I446&gt;Parameters!$B$6,W446,""),""),"")</f>
        <v>37.728900225060762</v>
      </c>
    </row>
    <row r="447" spans="1:31" x14ac:dyDescent="0.2">
      <c r="A447" t="s">
        <v>501</v>
      </c>
      <c r="B447" t="s">
        <v>502</v>
      </c>
      <c r="C447" t="s">
        <v>503</v>
      </c>
      <c r="D447">
        <v>3</v>
      </c>
      <c r="E447" t="s">
        <v>504</v>
      </c>
      <c r="F447" t="s">
        <v>61</v>
      </c>
      <c r="G447">
        <v>100</v>
      </c>
      <c r="H447" t="s">
        <v>46</v>
      </c>
      <c r="I447">
        <f t="shared" si="18"/>
        <v>100</v>
      </c>
      <c r="J447" t="s">
        <v>39</v>
      </c>
      <c r="L447">
        <v>604</v>
      </c>
      <c r="M447" t="s">
        <v>505</v>
      </c>
      <c r="N447">
        <v>100</v>
      </c>
      <c r="O447" t="s">
        <v>46</v>
      </c>
      <c r="P447" t="s">
        <v>42</v>
      </c>
      <c r="Q447" t="s">
        <v>42</v>
      </c>
      <c r="R447" t="s">
        <v>42</v>
      </c>
      <c r="S447" s="3">
        <v>42242</v>
      </c>
      <c r="T447" s="3"/>
      <c r="U447" s="11">
        <f>IFERROR(VLOOKUP(A447,'Anc data'!$A$2:$H$117, 8,FALSE),"")</f>
        <v>13.331955000000001</v>
      </c>
      <c r="W447" s="15">
        <f t="shared" si="19"/>
        <v>45.304683371643542</v>
      </c>
      <c r="X447" s="9">
        <f t="shared" si="20"/>
        <v>1</v>
      </c>
      <c r="Y447" s="9">
        <f>MAX(X447,Parameters!$B$8)</f>
        <v>1</v>
      </c>
      <c r="AA447" s="16" t="str">
        <f>IF(W447&lt;&gt;0,IF(Y447=1,IF(I447&lt;=Parameters!$C$2,W447,""),""),"")</f>
        <v/>
      </c>
      <c r="AB447" s="16" t="str">
        <f>IF(W447&lt;&gt;0,IF(Y447=1,IF(AND(I447&gt;Parameters!$B$3,I447&lt;=Parameters!$C$3),W447,""),""),"")</f>
        <v/>
      </c>
      <c r="AC447" s="16" t="str">
        <f>IF(W447&lt;&gt;0,IF(Y447=1,IF(AND(I447&gt;Parameters!$B$4,I447&lt;=Parameters!$C$4),W447,""),""),"")</f>
        <v/>
      </c>
      <c r="AD447" s="16" t="str">
        <f>IF(W447&lt;&gt;0,IF(Y447=1,IF(AND(I447&gt;Parameters!$B$5,I447&lt;=Parameters!$C$5),W447,""),""),"")</f>
        <v/>
      </c>
      <c r="AE447" s="16">
        <f>IF(W447&lt;&gt;0,IF(Y447=1,IF(I447&gt;Parameters!$B$6,W447,""),""),"")</f>
        <v>45.304683371643542</v>
      </c>
    </row>
    <row r="448" spans="1:31" x14ac:dyDescent="0.2">
      <c r="A448" t="s">
        <v>501</v>
      </c>
      <c r="B448" t="s">
        <v>502</v>
      </c>
      <c r="C448" t="s">
        <v>506</v>
      </c>
      <c r="D448">
        <v>1</v>
      </c>
      <c r="E448" t="s">
        <v>507</v>
      </c>
      <c r="F448" t="s">
        <v>508</v>
      </c>
      <c r="G448">
        <v>40</v>
      </c>
      <c r="H448" t="s">
        <v>46</v>
      </c>
      <c r="I448">
        <f t="shared" si="18"/>
        <v>40</v>
      </c>
      <c r="J448" t="s">
        <v>39</v>
      </c>
      <c r="L448">
        <v>499</v>
      </c>
      <c r="M448" t="s">
        <v>505</v>
      </c>
      <c r="N448" t="s">
        <v>40</v>
      </c>
      <c r="P448" t="s">
        <v>64</v>
      </c>
      <c r="Q448" t="s">
        <v>42</v>
      </c>
      <c r="R448" t="s">
        <v>42</v>
      </c>
      <c r="S448" s="3">
        <v>42268</v>
      </c>
      <c r="T448" s="3"/>
      <c r="U448" s="11">
        <f>IFERROR(VLOOKUP(A448,'Anc data'!$A$2:$H$117, 8,FALSE),"")</f>
        <v>13.331955000000001</v>
      </c>
      <c r="W448" s="15">
        <f t="shared" si="19"/>
        <v>37.428869209354517</v>
      </c>
      <c r="X448" s="9">
        <f t="shared" si="20"/>
        <v>1</v>
      </c>
      <c r="Y448" s="9">
        <f>MAX(X448,Parameters!$B$8)</f>
        <v>1</v>
      </c>
      <c r="AA448" s="16" t="str">
        <f>IF(W448&lt;&gt;0,IF(Y448=1,IF(I448&lt;=Parameters!$C$2,W448,""),""),"")</f>
        <v/>
      </c>
      <c r="AB448" s="16" t="str">
        <f>IF(W448&lt;&gt;0,IF(Y448=1,IF(AND(I448&gt;Parameters!$B$3,I448&lt;=Parameters!$C$3),W448,""),""),"")</f>
        <v/>
      </c>
      <c r="AC448" s="16" t="str">
        <f>IF(W448&lt;&gt;0,IF(Y448=1,IF(AND(I448&gt;Parameters!$B$4,I448&lt;=Parameters!$C$4),W448,""),""),"")</f>
        <v/>
      </c>
      <c r="AD448" s="16" t="str">
        <f>IF(W448&lt;&gt;0,IF(Y448=1,IF(AND(I448&gt;Parameters!$B$5,I448&lt;=Parameters!$C$5),W448,""),""),"")</f>
        <v/>
      </c>
      <c r="AE448" s="16">
        <f>IF(W448&lt;&gt;0,IF(Y448=1,IF(I448&gt;Parameters!$B$6,W448,""),""),"")</f>
        <v>37.428869209354517</v>
      </c>
    </row>
    <row r="449" spans="1:31" x14ac:dyDescent="0.2">
      <c r="A449" t="s">
        <v>501</v>
      </c>
      <c r="B449" t="s">
        <v>502</v>
      </c>
      <c r="C449" t="s">
        <v>506</v>
      </c>
      <c r="D449">
        <v>2</v>
      </c>
      <c r="E449" t="s">
        <v>509</v>
      </c>
      <c r="F449" t="s">
        <v>508</v>
      </c>
      <c r="G449">
        <v>20</v>
      </c>
      <c r="H449" t="s">
        <v>46</v>
      </c>
      <c r="I449">
        <f t="shared" si="18"/>
        <v>20</v>
      </c>
      <c r="J449" t="s">
        <v>39</v>
      </c>
      <c r="L449">
        <v>404.83</v>
      </c>
      <c r="M449" t="s">
        <v>505</v>
      </c>
      <c r="N449" t="s">
        <v>40</v>
      </c>
      <c r="P449" t="s">
        <v>64</v>
      </c>
      <c r="Q449" t="s">
        <v>42</v>
      </c>
      <c r="R449" t="s">
        <v>42</v>
      </c>
      <c r="S449" s="3">
        <v>42268</v>
      </c>
      <c r="T449" s="3"/>
      <c r="U449" s="11">
        <f>IFERROR(VLOOKUP(A449,'Anc data'!$A$2:$H$117, 8,FALSE),"")</f>
        <v>13.331955000000001</v>
      </c>
      <c r="W449" s="15">
        <f t="shared" si="19"/>
        <v>30.365389022090156</v>
      </c>
      <c r="X449" s="9">
        <f t="shared" si="20"/>
        <v>1</v>
      </c>
      <c r="Y449" s="9">
        <f>MAX(X449,Parameters!$B$8)</f>
        <v>1</v>
      </c>
      <c r="AA449" s="16" t="str">
        <f>IF(W449&lt;&gt;0,IF(Y449=1,IF(I449&lt;=Parameters!$C$2,W449,""),""),"")</f>
        <v/>
      </c>
      <c r="AB449" s="16" t="str">
        <f>IF(W449&lt;&gt;0,IF(Y449=1,IF(AND(I449&gt;Parameters!$B$3,I449&lt;=Parameters!$C$3),W449,""),""),"")</f>
        <v/>
      </c>
      <c r="AC449" s="16" t="str">
        <f>IF(W449&lt;&gt;0,IF(Y449=1,IF(AND(I449&gt;Parameters!$B$4,I449&lt;=Parameters!$C$4),W449,""),""),"")</f>
        <v/>
      </c>
      <c r="AD449" s="16">
        <f>IF(W449&lt;&gt;0,IF(Y449=1,IF(AND(I449&gt;Parameters!$B$5,I449&lt;=Parameters!$C$5),W449,""),""),"")</f>
        <v>30.365389022090156</v>
      </c>
      <c r="AE449" s="16" t="str">
        <f>IF(W449&lt;&gt;0,IF(Y449=1,IF(I449&gt;Parameters!$B$6,W449,""),""),"")</f>
        <v/>
      </c>
    </row>
    <row r="450" spans="1:31" x14ac:dyDescent="0.2">
      <c r="A450" t="s">
        <v>501</v>
      </c>
      <c r="B450" t="s">
        <v>502</v>
      </c>
      <c r="C450" t="s">
        <v>510</v>
      </c>
      <c r="D450">
        <v>1</v>
      </c>
      <c r="E450" t="s">
        <v>504</v>
      </c>
      <c r="F450" t="s">
        <v>148</v>
      </c>
      <c r="G450">
        <v>20</v>
      </c>
      <c r="H450" t="s">
        <v>46</v>
      </c>
      <c r="I450">
        <f t="shared" si="18"/>
        <v>20</v>
      </c>
      <c r="J450" t="s">
        <v>39</v>
      </c>
      <c r="L450">
        <v>499</v>
      </c>
      <c r="M450" t="s">
        <v>505</v>
      </c>
      <c r="N450" t="s">
        <v>40</v>
      </c>
      <c r="P450" t="s">
        <v>42</v>
      </c>
      <c r="Q450" t="s">
        <v>42</v>
      </c>
      <c r="R450" t="s">
        <v>42</v>
      </c>
      <c r="S450" s="3">
        <v>42242</v>
      </c>
      <c r="T450" s="3"/>
      <c r="U450" s="11">
        <f>IFERROR(VLOOKUP(A450,'Anc data'!$A$2:$H$117, 8,FALSE),"")</f>
        <v>13.331955000000001</v>
      </c>
      <c r="W450" s="15">
        <f t="shared" si="19"/>
        <v>37.428869209354517</v>
      </c>
      <c r="X450" s="9">
        <f t="shared" si="20"/>
        <v>1</v>
      </c>
      <c r="Y450" s="9">
        <f>MAX(X450,Parameters!$B$8)</f>
        <v>1</v>
      </c>
      <c r="AA450" s="16" t="str">
        <f>IF(W450&lt;&gt;0,IF(Y450=1,IF(I450&lt;=Parameters!$C$2,W450,""),""),"")</f>
        <v/>
      </c>
      <c r="AB450" s="16" t="str">
        <f>IF(W450&lt;&gt;0,IF(Y450=1,IF(AND(I450&gt;Parameters!$B$3,I450&lt;=Parameters!$C$3),W450,""),""),"")</f>
        <v/>
      </c>
      <c r="AC450" s="16" t="str">
        <f>IF(W450&lt;&gt;0,IF(Y450=1,IF(AND(I450&gt;Parameters!$B$4,I450&lt;=Parameters!$C$4),W450,""),""),"")</f>
        <v/>
      </c>
      <c r="AD450" s="16">
        <f>IF(W450&lt;&gt;0,IF(Y450=1,IF(AND(I450&gt;Parameters!$B$5,I450&lt;=Parameters!$C$5),W450,""),""),"")</f>
        <v>37.428869209354517</v>
      </c>
      <c r="AE450" s="16" t="str">
        <f>IF(W450&lt;&gt;0,IF(Y450=1,IF(I450&gt;Parameters!$B$6,W450,""),""),"")</f>
        <v/>
      </c>
    </row>
    <row r="451" spans="1:31" x14ac:dyDescent="0.2">
      <c r="A451" t="s">
        <v>501</v>
      </c>
      <c r="B451" t="s">
        <v>502</v>
      </c>
      <c r="C451" t="s">
        <v>510</v>
      </c>
      <c r="D451">
        <v>2</v>
      </c>
      <c r="E451" t="s">
        <v>504</v>
      </c>
      <c r="F451" t="s">
        <v>148</v>
      </c>
      <c r="G451">
        <v>40</v>
      </c>
      <c r="H451" t="s">
        <v>46</v>
      </c>
      <c r="I451">
        <f t="shared" si="18"/>
        <v>40</v>
      </c>
      <c r="J451" t="s">
        <v>39</v>
      </c>
      <c r="L451">
        <v>549</v>
      </c>
      <c r="M451" t="s">
        <v>505</v>
      </c>
      <c r="N451" t="s">
        <v>40</v>
      </c>
      <c r="P451" t="s">
        <v>42</v>
      </c>
      <c r="Q451" t="s">
        <v>42</v>
      </c>
      <c r="R451" t="s">
        <v>42</v>
      </c>
      <c r="S451" s="3">
        <v>42242</v>
      </c>
      <c r="T451" s="3"/>
      <c r="U451" s="11">
        <f>IFERROR(VLOOKUP(A451,'Anc data'!$A$2:$H$117, 8,FALSE),"")</f>
        <v>13.331955000000001</v>
      </c>
      <c r="W451" s="15">
        <f t="shared" si="19"/>
        <v>41.179256905682621</v>
      </c>
      <c r="X451" s="9">
        <f t="shared" si="20"/>
        <v>1</v>
      </c>
      <c r="Y451" s="9">
        <f>MAX(X451,Parameters!$B$8)</f>
        <v>1</v>
      </c>
      <c r="AA451" s="16" t="str">
        <f>IF(W451&lt;&gt;0,IF(Y451=1,IF(I451&lt;=Parameters!$C$2,W451,""),""),"")</f>
        <v/>
      </c>
      <c r="AB451" s="16" t="str">
        <f>IF(W451&lt;&gt;0,IF(Y451=1,IF(AND(I451&gt;Parameters!$B$3,I451&lt;=Parameters!$C$3),W451,""),""),"")</f>
        <v/>
      </c>
      <c r="AC451" s="16" t="str">
        <f>IF(W451&lt;&gt;0,IF(Y451=1,IF(AND(I451&gt;Parameters!$B$4,I451&lt;=Parameters!$C$4),W451,""),""),"")</f>
        <v/>
      </c>
      <c r="AD451" s="16" t="str">
        <f>IF(W451&lt;&gt;0,IF(Y451=1,IF(AND(I451&gt;Parameters!$B$5,I451&lt;=Parameters!$C$5),W451,""),""),"")</f>
        <v/>
      </c>
      <c r="AE451" s="16">
        <f>IF(W451&lt;&gt;0,IF(Y451=1,IF(I451&gt;Parameters!$B$6,W451,""),""),"")</f>
        <v>41.179256905682621</v>
      </c>
    </row>
    <row r="452" spans="1:31" x14ac:dyDescent="0.2">
      <c r="A452" t="s">
        <v>501</v>
      </c>
      <c r="B452" t="s">
        <v>502</v>
      </c>
      <c r="C452" t="s">
        <v>511</v>
      </c>
      <c r="D452">
        <v>1</v>
      </c>
      <c r="E452" t="s">
        <v>512</v>
      </c>
      <c r="F452" t="s">
        <v>61</v>
      </c>
      <c r="G452">
        <v>20</v>
      </c>
      <c r="H452" t="s">
        <v>46</v>
      </c>
      <c r="I452">
        <f t="shared" ref="I452:I515" si="21">IF(H452="Kbps",G452/1000,G452)</f>
        <v>20</v>
      </c>
      <c r="J452" t="s">
        <v>39</v>
      </c>
      <c r="L452">
        <v>349</v>
      </c>
      <c r="M452" t="s">
        <v>505</v>
      </c>
      <c r="N452">
        <v>20</v>
      </c>
      <c r="O452" t="s">
        <v>46</v>
      </c>
      <c r="P452" t="s">
        <v>42</v>
      </c>
      <c r="Q452" t="s">
        <v>42</v>
      </c>
      <c r="R452" t="s">
        <v>64</v>
      </c>
      <c r="S452" s="3">
        <v>42242</v>
      </c>
      <c r="T452" s="3"/>
      <c r="U452" s="11">
        <f>IFERROR(VLOOKUP(A452,'Anc data'!$A$2:$H$117, 8,FALSE),"")</f>
        <v>13.331955000000001</v>
      </c>
      <c r="W452" s="15">
        <f t="shared" ref="W452:W515" si="22">IFERROR(L452/U452,"")</f>
        <v>26.177706120370193</v>
      </c>
      <c r="X452" s="9">
        <f t="shared" ref="X452:X515" si="23">IF(K452="",1,0)</f>
        <v>1</v>
      </c>
      <c r="Y452" s="9">
        <f>MAX(X452,Parameters!$B$8)</f>
        <v>1</v>
      </c>
      <c r="AA452" s="16" t="str">
        <f>IF(W452&lt;&gt;0,IF(Y452=1,IF(I452&lt;=Parameters!$C$2,W452,""),""),"")</f>
        <v/>
      </c>
      <c r="AB452" s="16" t="str">
        <f>IF(W452&lt;&gt;0,IF(Y452=1,IF(AND(I452&gt;Parameters!$B$3,I452&lt;=Parameters!$C$3),W452,""),""),"")</f>
        <v/>
      </c>
      <c r="AC452" s="16" t="str">
        <f>IF(W452&lt;&gt;0,IF(Y452=1,IF(AND(I452&gt;Parameters!$B$4,I452&lt;=Parameters!$C$4),W452,""),""),"")</f>
        <v/>
      </c>
      <c r="AD452" s="16">
        <f>IF(W452&lt;&gt;0,IF(Y452=1,IF(AND(I452&gt;Parameters!$B$5,I452&lt;=Parameters!$C$5),W452,""),""),"")</f>
        <v>26.177706120370193</v>
      </c>
      <c r="AE452" s="16" t="str">
        <f>IF(W452&lt;&gt;0,IF(Y452=1,IF(I452&gt;Parameters!$B$6,W452,""),""),"")</f>
        <v/>
      </c>
    </row>
    <row r="453" spans="1:31" x14ac:dyDescent="0.2">
      <c r="A453" t="s">
        <v>501</v>
      </c>
      <c r="B453" t="s">
        <v>502</v>
      </c>
      <c r="C453" t="s">
        <v>511</v>
      </c>
      <c r="D453">
        <v>2</v>
      </c>
      <c r="E453" t="s">
        <v>513</v>
      </c>
      <c r="F453" t="s">
        <v>61</v>
      </c>
      <c r="G453">
        <v>60</v>
      </c>
      <c r="H453" t="s">
        <v>46</v>
      </c>
      <c r="I453">
        <f t="shared" si="21"/>
        <v>60</v>
      </c>
      <c r="J453" t="s">
        <v>39</v>
      </c>
      <c r="L453">
        <v>499</v>
      </c>
      <c r="M453" t="s">
        <v>505</v>
      </c>
      <c r="N453">
        <v>60</v>
      </c>
      <c r="O453" t="s">
        <v>46</v>
      </c>
      <c r="P453" t="s">
        <v>42</v>
      </c>
      <c r="Q453" t="s">
        <v>42</v>
      </c>
      <c r="R453" t="s">
        <v>64</v>
      </c>
      <c r="S453" s="3">
        <v>42242</v>
      </c>
      <c r="T453" s="3"/>
      <c r="U453" s="11">
        <f>IFERROR(VLOOKUP(A453,'Anc data'!$A$2:$H$117, 8,FALSE),"")</f>
        <v>13.331955000000001</v>
      </c>
      <c r="W453" s="15">
        <f t="shared" si="22"/>
        <v>37.428869209354517</v>
      </c>
      <c r="X453" s="9">
        <f t="shared" si="23"/>
        <v>1</v>
      </c>
      <c r="Y453" s="9">
        <f>MAX(X453,Parameters!$B$8)</f>
        <v>1</v>
      </c>
      <c r="AA453" s="16" t="str">
        <f>IF(W453&lt;&gt;0,IF(Y453=1,IF(I453&lt;=Parameters!$C$2,W453,""),""),"")</f>
        <v/>
      </c>
      <c r="AB453" s="16" t="str">
        <f>IF(W453&lt;&gt;0,IF(Y453=1,IF(AND(I453&gt;Parameters!$B$3,I453&lt;=Parameters!$C$3),W453,""),""),"")</f>
        <v/>
      </c>
      <c r="AC453" s="16" t="str">
        <f>IF(W453&lt;&gt;0,IF(Y453=1,IF(AND(I453&gt;Parameters!$B$4,I453&lt;=Parameters!$C$4),W453,""),""),"")</f>
        <v/>
      </c>
      <c r="AD453" s="16" t="str">
        <f>IF(W453&lt;&gt;0,IF(Y453=1,IF(AND(I453&gt;Parameters!$B$5,I453&lt;=Parameters!$C$5),W453,""),""),"")</f>
        <v/>
      </c>
      <c r="AE453" s="16">
        <f>IF(W453&lt;&gt;0,IF(Y453=1,IF(I453&gt;Parameters!$B$6,W453,""),""),"")</f>
        <v>37.428869209354517</v>
      </c>
    </row>
    <row r="454" spans="1:31" x14ac:dyDescent="0.2">
      <c r="A454" t="s">
        <v>501</v>
      </c>
      <c r="B454" t="s">
        <v>502</v>
      </c>
      <c r="C454" t="s">
        <v>511</v>
      </c>
      <c r="D454">
        <v>3</v>
      </c>
      <c r="E454" t="s">
        <v>514</v>
      </c>
      <c r="F454" t="s">
        <v>61</v>
      </c>
      <c r="G454">
        <v>100</v>
      </c>
      <c r="H454" t="s">
        <v>46</v>
      </c>
      <c r="I454">
        <f t="shared" si="21"/>
        <v>100</v>
      </c>
      <c r="J454" t="s">
        <v>39</v>
      </c>
      <c r="L454">
        <v>649</v>
      </c>
      <c r="M454" t="s">
        <v>505</v>
      </c>
      <c r="N454">
        <v>100</v>
      </c>
      <c r="O454" t="s">
        <v>46</v>
      </c>
      <c r="P454" t="s">
        <v>42</v>
      </c>
      <c r="Q454" t="s">
        <v>42</v>
      </c>
      <c r="R454" t="s">
        <v>64</v>
      </c>
      <c r="S454" s="3">
        <v>42242</v>
      </c>
      <c r="T454" s="3"/>
      <c r="U454" s="11">
        <f>IFERROR(VLOOKUP(A454,'Anc data'!$A$2:$H$117, 8,FALSE),"")</f>
        <v>13.331955000000001</v>
      </c>
      <c r="W454" s="15">
        <f t="shared" si="22"/>
        <v>48.680032298338837</v>
      </c>
      <c r="X454" s="9">
        <f t="shared" si="23"/>
        <v>1</v>
      </c>
      <c r="Y454" s="9">
        <f>MAX(X454,Parameters!$B$8)</f>
        <v>1</v>
      </c>
      <c r="AA454" s="16" t="str">
        <f>IF(W454&lt;&gt;0,IF(Y454=1,IF(I454&lt;=Parameters!$C$2,W454,""),""),"")</f>
        <v/>
      </c>
      <c r="AB454" s="16" t="str">
        <f>IF(W454&lt;&gt;0,IF(Y454=1,IF(AND(I454&gt;Parameters!$B$3,I454&lt;=Parameters!$C$3),W454,""),""),"")</f>
        <v/>
      </c>
      <c r="AC454" s="16" t="str">
        <f>IF(W454&lt;&gt;0,IF(Y454=1,IF(AND(I454&gt;Parameters!$B$4,I454&lt;=Parameters!$C$4),W454,""),""),"")</f>
        <v/>
      </c>
      <c r="AD454" s="16" t="str">
        <f>IF(W454&lt;&gt;0,IF(Y454=1,IF(AND(I454&gt;Parameters!$B$5,I454&lt;=Parameters!$C$5),W454,""),""),"")</f>
        <v/>
      </c>
      <c r="AE454" s="16">
        <f>IF(W454&lt;&gt;0,IF(Y454=1,IF(I454&gt;Parameters!$B$6,W454,""),""),"")</f>
        <v>48.680032298338837</v>
      </c>
    </row>
    <row r="455" spans="1:31" x14ac:dyDescent="0.2">
      <c r="A455" t="s">
        <v>501</v>
      </c>
      <c r="B455" t="s">
        <v>502</v>
      </c>
      <c r="C455" t="s">
        <v>515</v>
      </c>
      <c r="D455">
        <v>1</v>
      </c>
      <c r="E455" t="s">
        <v>516</v>
      </c>
      <c r="F455" t="s">
        <v>61</v>
      </c>
      <c r="G455">
        <v>100</v>
      </c>
      <c r="H455" t="s">
        <v>46</v>
      </c>
      <c r="I455">
        <f t="shared" si="21"/>
        <v>100</v>
      </c>
      <c r="J455" t="s">
        <v>39</v>
      </c>
      <c r="L455">
        <v>429</v>
      </c>
      <c r="M455" t="s">
        <v>505</v>
      </c>
      <c r="N455">
        <v>10</v>
      </c>
      <c r="O455" t="s">
        <v>46</v>
      </c>
      <c r="P455" t="s">
        <v>42</v>
      </c>
      <c r="Q455" t="s">
        <v>42</v>
      </c>
      <c r="R455" t="s">
        <v>64</v>
      </c>
      <c r="S455" s="3">
        <v>42242</v>
      </c>
      <c r="T455" s="3"/>
      <c r="U455" s="11">
        <f>IFERROR(VLOOKUP(A455,'Anc data'!$A$2:$H$117, 8,FALSE),"")</f>
        <v>13.331955000000001</v>
      </c>
      <c r="W455" s="15">
        <f t="shared" si="22"/>
        <v>32.178326434495162</v>
      </c>
      <c r="X455" s="9">
        <f t="shared" si="23"/>
        <v>1</v>
      </c>
      <c r="Y455" s="9">
        <f>MAX(X455,Parameters!$B$8)</f>
        <v>1</v>
      </c>
      <c r="AA455" s="16" t="str">
        <f>IF(W455&lt;&gt;0,IF(Y455=1,IF(I455&lt;=Parameters!$C$2,W455,""),""),"")</f>
        <v/>
      </c>
      <c r="AB455" s="16" t="str">
        <f>IF(W455&lt;&gt;0,IF(Y455=1,IF(AND(I455&gt;Parameters!$B$3,I455&lt;=Parameters!$C$3),W455,""),""),"")</f>
        <v/>
      </c>
      <c r="AC455" s="16" t="str">
        <f>IF(W455&lt;&gt;0,IF(Y455=1,IF(AND(I455&gt;Parameters!$B$4,I455&lt;=Parameters!$C$4),W455,""),""),"")</f>
        <v/>
      </c>
      <c r="AD455" s="16" t="str">
        <f>IF(W455&lt;&gt;0,IF(Y455=1,IF(AND(I455&gt;Parameters!$B$5,I455&lt;=Parameters!$C$5),W455,""),""),"")</f>
        <v/>
      </c>
      <c r="AE455" s="16">
        <f>IF(W455&lt;&gt;0,IF(Y455=1,IF(I455&gt;Parameters!$B$6,W455,""),""),"")</f>
        <v>32.178326434495162</v>
      </c>
    </row>
    <row r="456" spans="1:31" x14ac:dyDescent="0.2">
      <c r="A456" t="s">
        <v>501</v>
      </c>
      <c r="B456" t="s">
        <v>502</v>
      </c>
      <c r="C456" t="s">
        <v>515</v>
      </c>
      <c r="D456">
        <v>2</v>
      </c>
      <c r="E456" t="s">
        <v>517</v>
      </c>
      <c r="F456" t="s">
        <v>61</v>
      </c>
      <c r="G456">
        <v>200</v>
      </c>
      <c r="H456" t="s">
        <v>46</v>
      </c>
      <c r="I456">
        <f t="shared" si="21"/>
        <v>200</v>
      </c>
      <c r="J456" t="s">
        <v>39</v>
      </c>
      <c r="L456">
        <v>529</v>
      </c>
      <c r="M456" t="s">
        <v>505</v>
      </c>
      <c r="N456">
        <v>20</v>
      </c>
      <c r="O456" t="s">
        <v>46</v>
      </c>
      <c r="P456" t="s">
        <v>42</v>
      </c>
      <c r="Q456" t="s">
        <v>42</v>
      </c>
      <c r="R456" t="s">
        <v>64</v>
      </c>
      <c r="S456" s="3">
        <v>42242</v>
      </c>
      <c r="T456" s="3"/>
      <c r="U456" s="11">
        <f>IFERROR(VLOOKUP(A456,'Anc data'!$A$2:$H$117, 8,FALSE),"")</f>
        <v>13.331955000000001</v>
      </c>
      <c r="W456" s="15">
        <f t="shared" si="22"/>
        <v>39.679101827151378</v>
      </c>
      <c r="X456" s="9">
        <f t="shared" si="23"/>
        <v>1</v>
      </c>
      <c r="Y456" s="9">
        <f>MAX(X456,Parameters!$B$8)</f>
        <v>1</v>
      </c>
      <c r="AA456" s="16" t="str">
        <f>IF(W456&lt;&gt;0,IF(Y456=1,IF(I456&lt;=Parameters!$C$2,W456,""),""),"")</f>
        <v/>
      </c>
      <c r="AB456" s="16" t="str">
        <f>IF(W456&lt;&gt;0,IF(Y456=1,IF(AND(I456&gt;Parameters!$B$3,I456&lt;=Parameters!$C$3),W456,""),""),"")</f>
        <v/>
      </c>
      <c r="AC456" s="16" t="str">
        <f>IF(W456&lt;&gt;0,IF(Y456=1,IF(AND(I456&gt;Parameters!$B$4,I456&lt;=Parameters!$C$4),W456,""),""),"")</f>
        <v/>
      </c>
      <c r="AD456" s="16" t="str">
        <f>IF(W456&lt;&gt;0,IF(Y456=1,IF(AND(I456&gt;Parameters!$B$5,I456&lt;=Parameters!$C$5),W456,""),""),"")</f>
        <v/>
      </c>
      <c r="AE456" s="16">
        <f>IF(W456&lt;&gt;0,IF(Y456=1,IF(I456&gt;Parameters!$B$6,W456,""),""),"")</f>
        <v>39.679101827151378</v>
      </c>
    </row>
    <row r="457" spans="1:31" x14ac:dyDescent="0.2">
      <c r="A457" t="s">
        <v>501</v>
      </c>
      <c r="B457" t="s">
        <v>502</v>
      </c>
      <c r="C457" t="s">
        <v>515</v>
      </c>
      <c r="D457">
        <v>3</v>
      </c>
      <c r="E457" t="s">
        <v>518</v>
      </c>
      <c r="F457" t="s">
        <v>61</v>
      </c>
      <c r="G457">
        <v>300</v>
      </c>
      <c r="H457" t="s">
        <v>46</v>
      </c>
      <c r="I457">
        <f t="shared" si="21"/>
        <v>300</v>
      </c>
      <c r="J457" t="s">
        <v>39</v>
      </c>
      <c r="L457">
        <v>929</v>
      </c>
      <c r="M457" t="s">
        <v>505</v>
      </c>
      <c r="N457">
        <v>30</v>
      </c>
      <c r="O457" t="s">
        <v>46</v>
      </c>
      <c r="P457" t="s">
        <v>42</v>
      </c>
      <c r="Q457" t="s">
        <v>42</v>
      </c>
      <c r="R457" t="s">
        <v>64</v>
      </c>
      <c r="S457" s="3">
        <v>42242</v>
      </c>
      <c r="T457" s="3"/>
      <c r="U457" s="11">
        <f>IFERROR(VLOOKUP(A457,'Anc data'!$A$2:$H$117, 8,FALSE),"")</f>
        <v>13.331955000000001</v>
      </c>
      <c r="W457" s="15">
        <f t="shared" si="22"/>
        <v>69.682203397776249</v>
      </c>
      <c r="X457" s="9">
        <f t="shared" si="23"/>
        <v>1</v>
      </c>
      <c r="Y457" s="9">
        <f>MAX(X457,Parameters!$B$8)</f>
        <v>1</v>
      </c>
      <c r="AA457" s="16" t="str">
        <f>IF(W457&lt;&gt;0,IF(Y457=1,IF(I457&lt;=Parameters!$C$2,W457,""),""),"")</f>
        <v/>
      </c>
      <c r="AB457" s="16" t="str">
        <f>IF(W457&lt;&gt;0,IF(Y457=1,IF(AND(I457&gt;Parameters!$B$3,I457&lt;=Parameters!$C$3),W457,""),""),"")</f>
        <v/>
      </c>
      <c r="AC457" s="16" t="str">
        <f>IF(W457&lt;&gt;0,IF(Y457=1,IF(AND(I457&gt;Parameters!$B$4,I457&lt;=Parameters!$C$4),W457,""),""),"")</f>
        <v/>
      </c>
      <c r="AD457" s="16" t="str">
        <f>IF(W457&lt;&gt;0,IF(Y457=1,IF(AND(I457&gt;Parameters!$B$5,I457&lt;=Parameters!$C$5),W457,""),""),"")</f>
        <v/>
      </c>
      <c r="AE457" s="16">
        <f>IF(W457&lt;&gt;0,IF(Y457=1,IF(I457&gt;Parameters!$B$6,W457,""),""),"")</f>
        <v>69.682203397776249</v>
      </c>
    </row>
    <row r="458" spans="1:31" x14ac:dyDescent="0.2">
      <c r="A458" t="s">
        <v>519</v>
      </c>
      <c r="B458" t="s">
        <v>520</v>
      </c>
      <c r="C458" t="s">
        <v>521</v>
      </c>
      <c r="D458">
        <v>1</v>
      </c>
      <c r="E458">
        <v>10</v>
      </c>
      <c r="F458" t="s">
        <v>61</v>
      </c>
      <c r="G458">
        <v>10</v>
      </c>
      <c r="H458" t="s">
        <v>46</v>
      </c>
      <c r="I458">
        <f t="shared" si="21"/>
        <v>10</v>
      </c>
      <c r="J458" t="s">
        <v>39</v>
      </c>
      <c r="L458">
        <v>199</v>
      </c>
      <c r="M458" t="s">
        <v>522</v>
      </c>
      <c r="N458">
        <v>1</v>
      </c>
      <c r="O458" t="s">
        <v>46</v>
      </c>
      <c r="P458" t="s">
        <v>42</v>
      </c>
      <c r="Q458" t="s">
        <v>42</v>
      </c>
      <c r="R458" t="s">
        <v>64</v>
      </c>
      <c r="S458" s="3">
        <v>42242</v>
      </c>
      <c r="T458" s="3"/>
      <c r="U458" s="11">
        <f>IFERROR(VLOOKUP(A458,'Anc data'!$A$2:$H$117, 8,FALSE),"")</f>
        <v>7.5855889999999997</v>
      </c>
      <c r="W458" s="15">
        <f t="shared" si="22"/>
        <v>26.233954937447837</v>
      </c>
      <c r="X458" s="9">
        <f t="shared" si="23"/>
        <v>1</v>
      </c>
      <c r="Y458" s="9">
        <f>MAX(X458,Parameters!$B$8)</f>
        <v>1</v>
      </c>
      <c r="AA458" s="16" t="str">
        <f>IF(W458&lt;&gt;0,IF(Y458=1,IF(I458&lt;=Parameters!$C$2,W458,""),""),"")</f>
        <v/>
      </c>
      <c r="AB458" s="16" t="str">
        <f>IF(W458&lt;&gt;0,IF(Y458=1,IF(AND(I458&gt;Parameters!$B$3,I458&lt;=Parameters!$C$3),W458,""),""),"")</f>
        <v/>
      </c>
      <c r="AC458" s="16">
        <f>IF(W458&lt;&gt;0,IF(Y458=1,IF(AND(I458&gt;Parameters!$B$4,I458&lt;=Parameters!$C$4),W458,""),""),"")</f>
        <v>26.233954937447837</v>
      </c>
      <c r="AD458" s="16" t="str">
        <f>IF(W458&lt;&gt;0,IF(Y458=1,IF(AND(I458&gt;Parameters!$B$5,I458&lt;=Parameters!$C$5),W458,""),""),"")</f>
        <v/>
      </c>
      <c r="AE458" s="16" t="str">
        <f>IF(W458&lt;&gt;0,IF(Y458=1,IF(I458&gt;Parameters!$B$6,W458,""),""),"")</f>
        <v/>
      </c>
    </row>
    <row r="459" spans="1:31" x14ac:dyDescent="0.2">
      <c r="A459" t="s">
        <v>519</v>
      </c>
      <c r="B459" t="s">
        <v>520</v>
      </c>
      <c r="C459" t="s">
        <v>521</v>
      </c>
      <c r="D459">
        <v>2</v>
      </c>
      <c r="E459">
        <v>20</v>
      </c>
      <c r="F459" t="s">
        <v>61</v>
      </c>
      <c r="G459">
        <v>20</v>
      </c>
      <c r="H459" t="s">
        <v>46</v>
      </c>
      <c r="I459">
        <f t="shared" si="21"/>
        <v>20</v>
      </c>
      <c r="J459" t="s">
        <v>39</v>
      </c>
      <c r="L459">
        <v>229</v>
      </c>
      <c r="M459" t="s">
        <v>522</v>
      </c>
      <c r="N459">
        <v>1</v>
      </c>
      <c r="O459" t="s">
        <v>46</v>
      </c>
      <c r="P459" t="s">
        <v>42</v>
      </c>
      <c r="Q459" t="s">
        <v>42</v>
      </c>
      <c r="R459" t="s">
        <v>64</v>
      </c>
      <c r="S459" s="3">
        <v>42242</v>
      </c>
      <c r="T459" s="3"/>
      <c r="U459" s="11">
        <f>IFERROR(VLOOKUP(A459,'Anc data'!$A$2:$H$117, 8,FALSE),"")</f>
        <v>7.5855889999999997</v>
      </c>
      <c r="W459" s="15">
        <f t="shared" si="22"/>
        <v>30.188822515957561</v>
      </c>
      <c r="X459" s="9">
        <f t="shared" si="23"/>
        <v>1</v>
      </c>
      <c r="Y459" s="9">
        <f>MAX(X459,Parameters!$B$8)</f>
        <v>1</v>
      </c>
      <c r="AA459" s="16" t="str">
        <f>IF(W459&lt;&gt;0,IF(Y459=1,IF(I459&lt;=Parameters!$C$2,W459,""),""),"")</f>
        <v/>
      </c>
      <c r="AB459" s="16" t="str">
        <f>IF(W459&lt;&gt;0,IF(Y459=1,IF(AND(I459&gt;Parameters!$B$3,I459&lt;=Parameters!$C$3),W459,""),""),"")</f>
        <v/>
      </c>
      <c r="AC459" s="16" t="str">
        <f>IF(W459&lt;&gt;0,IF(Y459=1,IF(AND(I459&gt;Parameters!$B$4,I459&lt;=Parameters!$C$4),W459,""),""),"")</f>
        <v/>
      </c>
      <c r="AD459" s="16">
        <f>IF(W459&lt;&gt;0,IF(Y459=1,IF(AND(I459&gt;Parameters!$B$5,I459&lt;=Parameters!$C$5),W459,""),""),"")</f>
        <v>30.188822515957561</v>
      </c>
      <c r="AE459" s="16" t="str">
        <f>IF(W459&lt;&gt;0,IF(Y459=1,IF(I459&gt;Parameters!$B$6,W459,""),""),"")</f>
        <v/>
      </c>
    </row>
    <row r="460" spans="1:31" x14ac:dyDescent="0.2">
      <c r="A460" t="s">
        <v>519</v>
      </c>
      <c r="B460" t="s">
        <v>520</v>
      </c>
      <c r="C460" t="s">
        <v>521</v>
      </c>
      <c r="D460">
        <v>3</v>
      </c>
      <c r="E460">
        <v>30</v>
      </c>
      <c r="F460" t="s">
        <v>61</v>
      </c>
      <c r="G460">
        <v>30</v>
      </c>
      <c r="H460" t="s">
        <v>46</v>
      </c>
      <c r="I460">
        <f t="shared" si="21"/>
        <v>30</v>
      </c>
      <c r="J460" t="s">
        <v>39</v>
      </c>
      <c r="L460">
        <v>259</v>
      </c>
      <c r="M460" t="s">
        <v>522</v>
      </c>
      <c r="N460">
        <v>2</v>
      </c>
      <c r="O460" t="s">
        <v>46</v>
      </c>
      <c r="P460" t="s">
        <v>42</v>
      </c>
      <c r="Q460" t="s">
        <v>42</v>
      </c>
      <c r="R460" t="s">
        <v>64</v>
      </c>
      <c r="S460" s="3">
        <v>42242</v>
      </c>
      <c r="T460" s="3"/>
      <c r="U460" s="11">
        <f>IFERROR(VLOOKUP(A460,'Anc data'!$A$2:$H$117, 8,FALSE),"")</f>
        <v>7.5855889999999997</v>
      </c>
      <c r="W460" s="15">
        <f t="shared" si="22"/>
        <v>34.143690094467289</v>
      </c>
      <c r="X460" s="9">
        <f t="shared" si="23"/>
        <v>1</v>
      </c>
      <c r="Y460" s="9">
        <f>MAX(X460,Parameters!$B$8)</f>
        <v>1</v>
      </c>
      <c r="AA460" s="16" t="str">
        <f>IF(W460&lt;&gt;0,IF(Y460=1,IF(I460&lt;=Parameters!$C$2,W460,""),""),"")</f>
        <v/>
      </c>
      <c r="AB460" s="16" t="str">
        <f>IF(W460&lt;&gt;0,IF(Y460=1,IF(AND(I460&gt;Parameters!$B$3,I460&lt;=Parameters!$C$3),W460,""),""),"")</f>
        <v/>
      </c>
      <c r="AC460" s="16" t="str">
        <f>IF(W460&lt;&gt;0,IF(Y460=1,IF(AND(I460&gt;Parameters!$B$4,I460&lt;=Parameters!$C$4),W460,""),""),"")</f>
        <v/>
      </c>
      <c r="AD460" s="16" t="str">
        <f>IF(W460&lt;&gt;0,IF(Y460=1,IF(AND(I460&gt;Parameters!$B$5,I460&lt;=Parameters!$C$5),W460,""),""),"")</f>
        <v/>
      </c>
      <c r="AE460" s="16">
        <f>IF(W460&lt;&gt;0,IF(Y460=1,IF(I460&gt;Parameters!$B$6,W460,""),""),"")</f>
        <v>34.143690094467289</v>
      </c>
    </row>
    <row r="461" spans="1:31" x14ac:dyDescent="0.2">
      <c r="A461" t="s">
        <v>519</v>
      </c>
      <c r="B461" t="s">
        <v>520</v>
      </c>
      <c r="C461" t="s">
        <v>521</v>
      </c>
      <c r="D461">
        <v>4</v>
      </c>
      <c r="E461">
        <v>50</v>
      </c>
      <c r="F461" t="s">
        <v>61</v>
      </c>
      <c r="G461">
        <v>50</v>
      </c>
      <c r="H461" t="s">
        <v>46</v>
      </c>
      <c r="I461">
        <f t="shared" si="21"/>
        <v>50</v>
      </c>
      <c r="J461" t="s">
        <v>39</v>
      </c>
      <c r="L461">
        <v>299</v>
      </c>
      <c r="M461" t="s">
        <v>522</v>
      </c>
      <c r="N461">
        <v>5</v>
      </c>
      <c r="O461" t="s">
        <v>46</v>
      </c>
      <c r="P461" t="s">
        <v>42</v>
      </c>
      <c r="Q461" t="s">
        <v>42</v>
      </c>
      <c r="R461" t="s">
        <v>64</v>
      </c>
      <c r="S461" s="3">
        <v>42242</v>
      </c>
      <c r="T461" s="3"/>
      <c r="U461" s="11">
        <f>IFERROR(VLOOKUP(A461,'Anc data'!$A$2:$H$117, 8,FALSE),"")</f>
        <v>7.5855889999999997</v>
      </c>
      <c r="W461" s="15">
        <f t="shared" si="22"/>
        <v>39.416846865813582</v>
      </c>
      <c r="X461" s="9">
        <f t="shared" si="23"/>
        <v>1</v>
      </c>
      <c r="Y461" s="9">
        <f>MAX(X461,Parameters!$B$8)</f>
        <v>1</v>
      </c>
      <c r="AA461" s="16" t="str">
        <f>IF(W461&lt;&gt;0,IF(Y461=1,IF(I461&lt;=Parameters!$C$2,W461,""),""),"")</f>
        <v/>
      </c>
      <c r="AB461" s="16" t="str">
        <f>IF(W461&lt;&gt;0,IF(Y461=1,IF(AND(I461&gt;Parameters!$B$3,I461&lt;=Parameters!$C$3),W461,""),""),"")</f>
        <v/>
      </c>
      <c r="AC461" s="16" t="str">
        <f>IF(W461&lt;&gt;0,IF(Y461=1,IF(AND(I461&gt;Parameters!$B$4,I461&lt;=Parameters!$C$4),W461,""),""),"")</f>
        <v/>
      </c>
      <c r="AD461" s="16" t="str">
        <f>IF(W461&lt;&gt;0,IF(Y461=1,IF(AND(I461&gt;Parameters!$B$5,I461&lt;=Parameters!$C$5),W461,""),""),"")</f>
        <v/>
      </c>
      <c r="AE461" s="16">
        <f>IF(W461&lt;&gt;0,IF(Y461=1,IF(I461&gt;Parameters!$B$6,W461,""),""),"")</f>
        <v>39.416846865813582</v>
      </c>
    </row>
    <row r="462" spans="1:31" x14ac:dyDescent="0.2">
      <c r="A462" t="s">
        <v>519</v>
      </c>
      <c r="B462" t="s">
        <v>520</v>
      </c>
      <c r="C462" t="s">
        <v>523</v>
      </c>
      <c r="D462">
        <v>1</v>
      </c>
      <c r="E462" t="s">
        <v>524</v>
      </c>
      <c r="F462" t="s">
        <v>79</v>
      </c>
      <c r="G462">
        <v>20</v>
      </c>
      <c r="H462" t="s">
        <v>46</v>
      </c>
      <c r="I462">
        <f t="shared" si="21"/>
        <v>20</v>
      </c>
      <c r="J462" t="s">
        <v>39</v>
      </c>
      <c r="L462">
        <v>199</v>
      </c>
      <c r="M462" t="s">
        <v>522</v>
      </c>
      <c r="N462" t="s">
        <v>40</v>
      </c>
      <c r="P462" t="s">
        <v>42</v>
      </c>
      <c r="Q462" t="s">
        <v>42</v>
      </c>
      <c r="R462" t="s">
        <v>42</v>
      </c>
      <c r="S462" s="3">
        <v>42242</v>
      </c>
      <c r="T462" s="3"/>
      <c r="U462" s="11">
        <f>IFERROR(VLOOKUP(A462,'Anc data'!$A$2:$H$117, 8,FALSE),"")</f>
        <v>7.5855889999999997</v>
      </c>
      <c r="W462" s="15">
        <f t="shared" si="22"/>
        <v>26.233954937447837</v>
      </c>
      <c r="X462" s="9">
        <f t="shared" si="23"/>
        <v>1</v>
      </c>
      <c r="Y462" s="9">
        <f>MAX(X462,Parameters!$B$8)</f>
        <v>1</v>
      </c>
      <c r="AA462" s="16" t="str">
        <f>IF(W462&lt;&gt;0,IF(Y462=1,IF(I462&lt;=Parameters!$C$2,W462,""),""),"")</f>
        <v/>
      </c>
      <c r="AB462" s="16" t="str">
        <f>IF(W462&lt;&gt;0,IF(Y462=1,IF(AND(I462&gt;Parameters!$B$3,I462&lt;=Parameters!$C$3),W462,""),""),"")</f>
        <v/>
      </c>
      <c r="AC462" s="16" t="str">
        <f>IF(W462&lt;&gt;0,IF(Y462=1,IF(AND(I462&gt;Parameters!$B$4,I462&lt;=Parameters!$C$4),W462,""),""),"")</f>
        <v/>
      </c>
      <c r="AD462" s="16">
        <f>IF(W462&lt;&gt;0,IF(Y462=1,IF(AND(I462&gt;Parameters!$B$5,I462&lt;=Parameters!$C$5),W462,""),""),"")</f>
        <v>26.233954937447837</v>
      </c>
      <c r="AE462" s="16" t="str">
        <f>IF(W462&lt;&gt;0,IF(Y462=1,IF(I462&gt;Parameters!$B$6,W462,""),""),"")</f>
        <v/>
      </c>
    </row>
    <row r="463" spans="1:31" x14ac:dyDescent="0.2">
      <c r="A463" t="s">
        <v>519</v>
      </c>
      <c r="B463" t="s">
        <v>520</v>
      </c>
      <c r="C463" t="s">
        <v>523</v>
      </c>
      <c r="D463">
        <v>2</v>
      </c>
      <c r="E463" t="s">
        <v>524</v>
      </c>
      <c r="F463" t="s">
        <v>79</v>
      </c>
      <c r="G463">
        <v>40</v>
      </c>
      <c r="H463" t="s">
        <v>46</v>
      </c>
      <c r="I463">
        <f t="shared" si="21"/>
        <v>40</v>
      </c>
      <c r="J463" t="s">
        <v>39</v>
      </c>
      <c r="L463">
        <v>269</v>
      </c>
      <c r="M463" t="s">
        <v>522</v>
      </c>
      <c r="N463" t="s">
        <v>40</v>
      </c>
      <c r="P463" t="s">
        <v>42</v>
      </c>
      <c r="Q463" t="s">
        <v>42</v>
      </c>
      <c r="R463" t="s">
        <v>42</v>
      </c>
      <c r="S463" s="3">
        <v>42242</v>
      </c>
      <c r="T463" s="3"/>
      <c r="U463" s="11">
        <f>IFERROR(VLOOKUP(A463,'Anc data'!$A$2:$H$117, 8,FALSE),"")</f>
        <v>7.5855889999999997</v>
      </c>
      <c r="W463" s="15">
        <f t="shared" si="22"/>
        <v>35.461979287303862</v>
      </c>
      <c r="X463" s="9">
        <f t="shared" si="23"/>
        <v>1</v>
      </c>
      <c r="Y463" s="9">
        <f>MAX(X463,Parameters!$B$8)</f>
        <v>1</v>
      </c>
      <c r="AA463" s="16" t="str">
        <f>IF(W463&lt;&gt;0,IF(Y463=1,IF(I463&lt;=Parameters!$C$2,W463,""),""),"")</f>
        <v/>
      </c>
      <c r="AB463" s="16" t="str">
        <f>IF(W463&lt;&gt;0,IF(Y463=1,IF(AND(I463&gt;Parameters!$B$3,I463&lt;=Parameters!$C$3),W463,""),""),"")</f>
        <v/>
      </c>
      <c r="AC463" s="16" t="str">
        <f>IF(W463&lt;&gt;0,IF(Y463=1,IF(AND(I463&gt;Parameters!$B$4,I463&lt;=Parameters!$C$4),W463,""),""),"")</f>
        <v/>
      </c>
      <c r="AD463" s="16" t="str">
        <f>IF(W463&lt;&gt;0,IF(Y463=1,IF(AND(I463&gt;Parameters!$B$5,I463&lt;=Parameters!$C$5),W463,""),""),"")</f>
        <v/>
      </c>
      <c r="AE463" s="16">
        <f>IF(W463&lt;&gt;0,IF(Y463=1,IF(I463&gt;Parameters!$B$6,W463,""),""),"")</f>
        <v>35.461979287303862</v>
      </c>
    </row>
    <row r="464" spans="1:31" x14ac:dyDescent="0.2">
      <c r="A464" t="s">
        <v>519</v>
      </c>
      <c r="B464" t="s">
        <v>520</v>
      </c>
      <c r="C464" t="s">
        <v>523</v>
      </c>
      <c r="D464">
        <v>3</v>
      </c>
      <c r="E464" t="s">
        <v>524</v>
      </c>
      <c r="F464" t="s">
        <v>79</v>
      </c>
      <c r="G464">
        <v>60</v>
      </c>
      <c r="H464" t="s">
        <v>46</v>
      </c>
      <c r="I464">
        <f t="shared" si="21"/>
        <v>60</v>
      </c>
      <c r="J464" t="s">
        <v>39</v>
      </c>
      <c r="L464">
        <v>299</v>
      </c>
      <c r="M464" t="s">
        <v>522</v>
      </c>
      <c r="N464" t="s">
        <v>40</v>
      </c>
      <c r="P464" t="s">
        <v>42</v>
      </c>
      <c r="Q464" t="s">
        <v>42</v>
      </c>
      <c r="R464" t="s">
        <v>42</v>
      </c>
      <c r="S464" s="3">
        <v>42242</v>
      </c>
      <c r="T464" s="3"/>
      <c r="U464" s="11">
        <f>IFERROR(VLOOKUP(A464,'Anc data'!$A$2:$H$117, 8,FALSE),"")</f>
        <v>7.5855889999999997</v>
      </c>
      <c r="W464" s="15">
        <f t="shared" si="22"/>
        <v>39.416846865813582</v>
      </c>
      <c r="X464" s="9">
        <f t="shared" si="23"/>
        <v>1</v>
      </c>
      <c r="Y464" s="9">
        <f>MAX(X464,Parameters!$B$8)</f>
        <v>1</v>
      </c>
      <c r="AA464" s="16" t="str">
        <f>IF(W464&lt;&gt;0,IF(Y464=1,IF(I464&lt;=Parameters!$C$2,W464,""),""),"")</f>
        <v/>
      </c>
      <c r="AB464" s="16" t="str">
        <f>IF(W464&lt;&gt;0,IF(Y464=1,IF(AND(I464&gt;Parameters!$B$3,I464&lt;=Parameters!$C$3),W464,""),""),"")</f>
        <v/>
      </c>
      <c r="AC464" s="16" t="str">
        <f>IF(W464&lt;&gt;0,IF(Y464=1,IF(AND(I464&gt;Parameters!$B$4,I464&lt;=Parameters!$C$4),W464,""),""),"")</f>
        <v/>
      </c>
      <c r="AD464" s="16" t="str">
        <f>IF(W464&lt;&gt;0,IF(Y464=1,IF(AND(I464&gt;Parameters!$B$5,I464&lt;=Parameters!$C$5),W464,""),""),"")</f>
        <v/>
      </c>
      <c r="AE464" s="16">
        <f>IF(W464&lt;&gt;0,IF(Y464=1,IF(I464&gt;Parameters!$B$6,W464,""),""),"")</f>
        <v>39.416846865813582</v>
      </c>
    </row>
    <row r="465" spans="1:31" x14ac:dyDescent="0.2">
      <c r="A465" t="s">
        <v>519</v>
      </c>
      <c r="B465" t="s">
        <v>520</v>
      </c>
      <c r="C465" t="s">
        <v>523</v>
      </c>
      <c r="D465">
        <v>4</v>
      </c>
      <c r="E465" t="s">
        <v>524</v>
      </c>
      <c r="F465" t="s">
        <v>79</v>
      </c>
      <c r="G465">
        <v>300</v>
      </c>
      <c r="H465" t="s">
        <v>46</v>
      </c>
      <c r="I465">
        <f t="shared" si="21"/>
        <v>300</v>
      </c>
      <c r="J465" t="s">
        <v>39</v>
      </c>
      <c r="L465">
        <v>449</v>
      </c>
      <c r="M465" t="s">
        <v>522</v>
      </c>
      <c r="N465" t="s">
        <v>40</v>
      </c>
      <c r="P465" t="s">
        <v>42</v>
      </c>
      <c r="Q465" t="s">
        <v>42</v>
      </c>
      <c r="R465" t="s">
        <v>42</v>
      </c>
      <c r="S465" s="3">
        <v>42242</v>
      </c>
      <c r="T465" s="3"/>
      <c r="U465" s="11">
        <f>IFERROR(VLOOKUP(A465,'Anc data'!$A$2:$H$117, 8,FALSE),"")</f>
        <v>7.5855889999999997</v>
      </c>
      <c r="W465" s="15">
        <f t="shared" si="22"/>
        <v>59.191184758362205</v>
      </c>
      <c r="X465" s="9">
        <f t="shared" si="23"/>
        <v>1</v>
      </c>
      <c r="Y465" s="9">
        <f>MAX(X465,Parameters!$B$8)</f>
        <v>1</v>
      </c>
      <c r="AA465" s="16" t="str">
        <f>IF(W465&lt;&gt;0,IF(Y465=1,IF(I465&lt;=Parameters!$C$2,W465,""),""),"")</f>
        <v/>
      </c>
      <c r="AB465" s="16" t="str">
        <f>IF(W465&lt;&gt;0,IF(Y465=1,IF(AND(I465&gt;Parameters!$B$3,I465&lt;=Parameters!$C$3),W465,""),""),"")</f>
        <v/>
      </c>
      <c r="AC465" s="16" t="str">
        <f>IF(W465&lt;&gt;0,IF(Y465=1,IF(AND(I465&gt;Parameters!$B$4,I465&lt;=Parameters!$C$4),W465,""),""),"")</f>
        <v/>
      </c>
      <c r="AD465" s="16" t="str">
        <f>IF(W465&lt;&gt;0,IF(Y465=1,IF(AND(I465&gt;Parameters!$B$5,I465&lt;=Parameters!$C$5),W465,""),""),"")</f>
        <v/>
      </c>
      <c r="AE465" s="16">
        <f>IF(W465&lt;&gt;0,IF(Y465=1,IF(I465&gt;Parameters!$B$6,W465,""),""),"")</f>
        <v>59.191184758362205</v>
      </c>
    </row>
    <row r="466" spans="1:31" x14ac:dyDescent="0.2">
      <c r="A466" t="s">
        <v>519</v>
      </c>
      <c r="B466" t="s">
        <v>520</v>
      </c>
      <c r="C466" t="s">
        <v>525</v>
      </c>
      <c r="D466">
        <v>1</v>
      </c>
      <c r="E466">
        <v>20</v>
      </c>
      <c r="F466" t="s">
        <v>126</v>
      </c>
      <c r="G466">
        <v>20</v>
      </c>
      <c r="H466" t="s">
        <v>46</v>
      </c>
      <c r="I466">
        <f t="shared" si="21"/>
        <v>20</v>
      </c>
      <c r="J466" t="s">
        <v>39</v>
      </c>
      <c r="L466">
        <v>259</v>
      </c>
      <c r="M466" t="s">
        <v>522</v>
      </c>
      <c r="N466">
        <v>2</v>
      </c>
      <c r="O466" t="s">
        <v>46</v>
      </c>
      <c r="P466" t="s">
        <v>42</v>
      </c>
      <c r="Q466" t="s">
        <v>42</v>
      </c>
      <c r="R466" t="s">
        <v>64</v>
      </c>
      <c r="S466" s="3">
        <v>42242</v>
      </c>
      <c r="T466" s="3"/>
      <c r="U466" s="11">
        <f>IFERROR(VLOOKUP(A466,'Anc data'!$A$2:$H$117, 8,FALSE),"")</f>
        <v>7.5855889999999997</v>
      </c>
      <c r="W466" s="15">
        <f t="shared" si="22"/>
        <v>34.143690094467289</v>
      </c>
      <c r="X466" s="9">
        <f t="shared" si="23"/>
        <v>1</v>
      </c>
      <c r="Y466" s="9">
        <f>MAX(X466,Parameters!$B$8)</f>
        <v>1</v>
      </c>
      <c r="AA466" s="16" t="str">
        <f>IF(W466&lt;&gt;0,IF(Y466=1,IF(I466&lt;=Parameters!$C$2,W466,""),""),"")</f>
        <v/>
      </c>
      <c r="AB466" s="16" t="str">
        <f>IF(W466&lt;&gt;0,IF(Y466=1,IF(AND(I466&gt;Parameters!$B$3,I466&lt;=Parameters!$C$3),W466,""),""),"")</f>
        <v/>
      </c>
      <c r="AC466" s="16" t="str">
        <f>IF(W466&lt;&gt;0,IF(Y466=1,IF(AND(I466&gt;Parameters!$B$4,I466&lt;=Parameters!$C$4),W466,""),""),"")</f>
        <v/>
      </c>
      <c r="AD466" s="16">
        <f>IF(W466&lt;&gt;0,IF(Y466=1,IF(AND(I466&gt;Parameters!$B$5,I466&lt;=Parameters!$C$5),W466,""),""),"")</f>
        <v>34.143690094467289</v>
      </c>
      <c r="AE466" s="16" t="str">
        <f>IF(W466&lt;&gt;0,IF(Y466=1,IF(I466&gt;Parameters!$B$6,W466,""),""),"")</f>
        <v/>
      </c>
    </row>
    <row r="467" spans="1:31" x14ac:dyDescent="0.2">
      <c r="A467" t="s">
        <v>519</v>
      </c>
      <c r="B467" t="s">
        <v>520</v>
      </c>
      <c r="C467" t="s">
        <v>525</v>
      </c>
      <c r="D467">
        <v>2</v>
      </c>
      <c r="E467">
        <v>30</v>
      </c>
      <c r="F467" t="s">
        <v>126</v>
      </c>
      <c r="G467">
        <v>30</v>
      </c>
      <c r="H467" t="s">
        <v>46</v>
      </c>
      <c r="I467">
        <f t="shared" si="21"/>
        <v>30</v>
      </c>
      <c r="J467" t="s">
        <v>39</v>
      </c>
      <c r="L467">
        <v>279</v>
      </c>
      <c r="M467" t="s">
        <v>522</v>
      </c>
      <c r="N467">
        <v>5</v>
      </c>
      <c r="O467" t="s">
        <v>46</v>
      </c>
      <c r="P467" t="s">
        <v>42</v>
      </c>
      <c r="Q467" t="s">
        <v>42</v>
      </c>
      <c r="R467" t="s">
        <v>64</v>
      </c>
      <c r="S467" s="3">
        <v>42242</v>
      </c>
      <c r="T467" s="3"/>
      <c r="U467" s="11">
        <f>IFERROR(VLOOKUP(A467,'Anc data'!$A$2:$H$117, 8,FALSE),"")</f>
        <v>7.5855889999999997</v>
      </c>
      <c r="W467" s="15">
        <f t="shared" si="22"/>
        <v>36.780268480140435</v>
      </c>
      <c r="X467" s="9">
        <f t="shared" si="23"/>
        <v>1</v>
      </c>
      <c r="Y467" s="9">
        <f>MAX(X467,Parameters!$B$8)</f>
        <v>1</v>
      </c>
      <c r="AA467" s="16" t="str">
        <f>IF(W467&lt;&gt;0,IF(Y467=1,IF(I467&lt;=Parameters!$C$2,W467,""),""),"")</f>
        <v/>
      </c>
      <c r="AB467" s="16" t="str">
        <f>IF(W467&lt;&gt;0,IF(Y467=1,IF(AND(I467&gt;Parameters!$B$3,I467&lt;=Parameters!$C$3),W467,""),""),"")</f>
        <v/>
      </c>
      <c r="AC467" s="16" t="str">
        <f>IF(W467&lt;&gt;0,IF(Y467=1,IF(AND(I467&gt;Parameters!$B$4,I467&lt;=Parameters!$C$4),W467,""),""),"")</f>
        <v/>
      </c>
      <c r="AD467" s="16" t="str">
        <f>IF(W467&lt;&gt;0,IF(Y467=1,IF(AND(I467&gt;Parameters!$B$5,I467&lt;=Parameters!$C$5),W467,""),""),"")</f>
        <v/>
      </c>
      <c r="AE467" s="16">
        <f>IF(W467&lt;&gt;0,IF(Y467=1,IF(I467&gt;Parameters!$B$6,W467,""),""),"")</f>
        <v>36.780268480140435</v>
      </c>
    </row>
    <row r="468" spans="1:31" x14ac:dyDescent="0.2">
      <c r="A468" t="s">
        <v>519</v>
      </c>
      <c r="B468" t="s">
        <v>520</v>
      </c>
      <c r="C468" t="s">
        <v>525</v>
      </c>
      <c r="D468">
        <v>3</v>
      </c>
      <c r="E468">
        <v>40</v>
      </c>
      <c r="F468" t="s">
        <v>126</v>
      </c>
      <c r="G468">
        <v>40</v>
      </c>
      <c r="H468" t="s">
        <v>46</v>
      </c>
      <c r="I468">
        <f t="shared" si="21"/>
        <v>40</v>
      </c>
      <c r="J468" t="s">
        <v>39</v>
      </c>
      <c r="L468">
        <v>289</v>
      </c>
      <c r="M468" t="s">
        <v>522</v>
      </c>
      <c r="N468">
        <v>10</v>
      </c>
      <c r="O468" t="s">
        <v>46</v>
      </c>
      <c r="P468" t="s">
        <v>42</v>
      </c>
      <c r="Q468" t="s">
        <v>42</v>
      </c>
      <c r="R468" t="s">
        <v>64</v>
      </c>
      <c r="S468" s="3">
        <v>42242</v>
      </c>
      <c r="T468" s="3"/>
      <c r="U468" s="11">
        <f>IFERROR(VLOOKUP(A468,'Anc data'!$A$2:$H$117, 8,FALSE),"")</f>
        <v>7.5855889999999997</v>
      </c>
      <c r="W468" s="15">
        <f t="shared" si="22"/>
        <v>38.098557672977009</v>
      </c>
      <c r="X468" s="9">
        <f t="shared" si="23"/>
        <v>1</v>
      </c>
      <c r="Y468" s="9">
        <f>MAX(X468,Parameters!$B$8)</f>
        <v>1</v>
      </c>
      <c r="AA468" s="16" t="str">
        <f>IF(W468&lt;&gt;0,IF(Y468=1,IF(I468&lt;=Parameters!$C$2,W468,""),""),"")</f>
        <v/>
      </c>
      <c r="AB468" s="16" t="str">
        <f>IF(W468&lt;&gt;0,IF(Y468=1,IF(AND(I468&gt;Parameters!$B$3,I468&lt;=Parameters!$C$3),W468,""),""),"")</f>
        <v/>
      </c>
      <c r="AC468" s="16" t="str">
        <f>IF(W468&lt;&gt;0,IF(Y468=1,IF(AND(I468&gt;Parameters!$B$4,I468&lt;=Parameters!$C$4),W468,""),""),"")</f>
        <v/>
      </c>
      <c r="AD468" s="16" t="str">
        <f>IF(W468&lt;&gt;0,IF(Y468=1,IF(AND(I468&gt;Parameters!$B$5,I468&lt;=Parameters!$C$5),W468,""),""),"")</f>
        <v/>
      </c>
      <c r="AE468" s="16">
        <f>IF(W468&lt;&gt;0,IF(Y468=1,IF(I468&gt;Parameters!$B$6,W468,""),""),"")</f>
        <v>38.098557672977009</v>
      </c>
    </row>
    <row r="469" spans="1:31" x14ac:dyDescent="0.2">
      <c r="A469" t="s">
        <v>519</v>
      </c>
      <c r="B469" t="s">
        <v>520</v>
      </c>
      <c r="C469" t="s">
        <v>525</v>
      </c>
      <c r="D469">
        <v>4</v>
      </c>
      <c r="E469">
        <v>50</v>
      </c>
      <c r="F469" t="s">
        <v>126</v>
      </c>
      <c r="G469">
        <v>50</v>
      </c>
      <c r="H469" t="s">
        <v>46</v>
      </c>
      <c r="I469">
        <f t="shared" si="21"/>
        <v>50</v>
      </c>
      <c r="J469" t="s">
        <v>39</v>
      </c>
      <c r="L469">
        <v>299</v>
      </c>
      <c r="M469" t="s">
        <v>522</v>
      </c>
      <c r="N469">
        <v>10</v>
      </c>
      <c r="O469" t="s">
        <v>46</v>
      </c>
      <c r="P469" t="s">
        <v>42</v>
      </c>
      <c r="Q469" t="s">
        <v>42</v>
      </c>
      <c r="R469" t="s">
        <v>64</v>
      </c>
      <c r="S469" s="3">
        <v>42242</v>
      </c>
      <c r="T469" s="3"/>
      <c r="U469" s="11">
        <f>IFERROR(VLOOKUP(A469,'Anc data'!$A$2:$H$117, 8,FALSE),"")</f>
        <v>7.5855889999999997</v>
      </c>
      <c r="W469" s="15">
        <f t="shared" si="22"/>
        <v>39.416846865813582</v>
      </c>
      <c r="X469" s="9">
        <f t="shared" si="23"/>
        <v>1</v>
      </c>
      <c r="Y469" s="9">
        <f>MAX(X469,Parameters!$B$8)</f>
        <v>1</v>
      </c>
      <c r="AA469" s="16" t="str">
        <f>IF(W469&lt;&gt;0,IF(Y469=1,IF(I469&lt;=Parameters!$C$2,W469,""),""),"")</f>
        <v/>
      </c>
      <c r="AB469" s="16" t="str">
        <f>IF(W469&lt;&gt;0,IF(Y469=1,IF(AND(I469&gt;Parameters!$B$3,I469&lt;=Parameters!$C$3),W469,""),""),"")</f>
        <v/>
      </c>
      <c r="AC469" s="16" t="str">
        <f>IF(W469&lt;&gt;0,IF(Y469=1,IF(AND(I469&gt;Parameters!$B$4,I469&lt;=Parameters!$C$4),W469,""),""),"")</f>
        <v/>
      </c>
      <c r="AD469" s="16" t="str">
        <f>IF(W469&lt;&gt;0,IF(Y469=1,IF(AND(I469&gt;Parameters!$B$5,I469&lt;=Parameters!$C$5),W469,""),""),"")</f>
        <v/>
      </c>
      <c r="AE469" s="16">
        <f>IF(W469&lt;&gt;0,IF(Y469=1,IF(I469&gt;Parameters!$B$6,W469,""),""),"")</f>
        <v>39.416846865813582</v>
      </c>
    </row>
    <row r="470" spans="1:31" x14ac:dyDescent="0.2">
      <c r="A470" t="s">
        <v>519</v>
      </c>
      <c r="B470" t="s">
        <v>520</v>
      </c>
      <c r="C470" t="s">
        <v>526</v>
      </c>
      <c r="D470">
        <v>1</v>
      </c>
      <c r="E470" t="s">
        <v>527</v>
      </c>
      <c r="F470" t="s">
        <v>61</v>
      </c>
      <c r="G470">
        <v>10</v>
      </c>
      <c r="H470" t="s">
        <v>46</v>
      </c>
      <c r="I470">
        <f t="shared" si="21"/>
        <v>10</v>
      </c>
      <c r="J470" t="s">
        <v>39</v>
      </c>
      <c r="L470">
        <v>199</v>
      </c>
      <c r="M470" t="s">
        <v>522</v>
      </c>
      <c r="N470">
        <v>1</v>
      </c>
      <c r="O470" t="s">
        <v>46</v>
      </c>
      <c r="P470" t="s">
        <v>42</v>
      </c>
      <c r="Q470" t="s">
        <v>42</v>
      </c>
      <c r="R470" t="s">
        <v>64</v>
      </c>
      <c r="S470" s="3">
        <v>42266</v>
      </c>
      <c r="T470" s="3"/>
      <c r="U470" s="11">
        <f>IFERROR(VLOOKUP(A470,'Anc data'!$A$2:$H$117, 8,FALSE),"")</f>
        <v>7.5855889999999997</v>
      </c>
      <c r="W470" s="15">
        <f t="shared" si="22"/>
        <v>26.233954937447837</v>
      </c>
      <c r="X470" s="9">
        <f t="shared" si="23"/>
        <v>1</v>
      </c>
      <c r="Y470" s="9">
        <f>MAX(X470,Parameters!$B$8)</f>
        <v>1</v>
      </c>
      <c r="AA470" s="16" t="str">
        <f>IF(W470&lt;&gt;0,IF(Y470=1,IF(I470&lt;=Parameters!$C$2,W470,""),""),"")</f>
        <v/>
      </c>
      <c r="AB470" s="16" t="str">
        <f>IF(W470&lt;&gt;0,IF(Y470=1,IF(AND(I470&gt;Parameters!$B$3,I470&lt;=Parameters!$C$3),W470,""),""),"")</f>
        <v/>
      </c>
      <c r="AC470" s="16">
        <f>IF(W470&lt;&gt;0,IF(Y470=1,IF(AND(I470&gt;Parameters!$B$4,I470&lt;=Parameters!$C$4),W470,""),""),"")</f>
        <v>26.233954937447837</v>
      </c>
      <c r="AD470" s="16" t="str">
        <f>IF(W470&lt;&gt;0,IF(Y470=1,IF(AND(I470&gt;Parameters!$B$5,I470&lt;=Parameters!$C$5),W470,""),""),"")</f>
        <v/>
      </c>
      <c r="AE470" s="16" t="str">
        <f>IF(W470&lt;&gt;0,IF(Y470=1,IF(I470&gt;Parameters!$B$6,W470,""),""),"")</f>
        <v/>
      </c>
    </row>
    <row r="471" spans="1:31" x14ac:dyDescent="0.2">
      <c r="A471" t="s">
        <v>519</v>
      </c>
      <c r="B471" t="s">
        <v>520</v>
      </c>
      <c r="C471" t="s">
        <v>526</v>
      </c>
      <c r="D471">
        <v>2</v>
      </c>
      <c r="E471" t="s">
        <v>527</v>
      </c>
      <c r="F471" t="s">
        <v>61</v>
      </c>
      <c r="G471">
        <v>20</v>
      </c>
      <c r="H471" t="s">
        <v>46</v>
      </c>
      <c r="I471">
        <f t="shared" si="21"/>
        <v>20</v>
      </c>
      <c r="J471" t="s">
        <v>39</v>
      </c>
      <c r="L471">
        <v>239</v>
      </c>
      <c r="M471" t="s">
        <v>522</v>
      </c>
      <c r="N471">
        <v>2</v>
      </c>
      <c r="O471" t="s">
        <v>46</v>
      </c>
      <c r="P471" t="s">
        <v>42</v>
      </c>
      <c r="Q471" t="s">
        <v>42</v>
      </c>
      <c r="R471" t="s">
        <v>64</v>
      </c>
      <c r="S471" s="3">
        <v>42266</v>
      </c>
      <c r="T471" s="3"/>
      <c r="U471" s="11">
        <f>IFERROR(VLOOKUP(A471,'Anc data'!$A$2:$H$117, 8,FALSE),"")</f>
        <v>7.5855889999999997</v>
      </c>
      <c r="W471" s="15">
        <f t="shared" si="22"/>
        <v>31.507111708794138</v>
      </c>
      <c r="X471" s="9">
        <f t="shared" si="23"/>
        <v>1</v>
      </c>
      <c r="Y471" s="9">
        <f>MAX(X471,Parameters!$B$8)</f>
        <v>1</v>
      </c>
      <c r="AA471" s="16" t="str">
        <f>IF(W471&lt;&gt;0,IF(Y471=1,IF(I471&lt;=Parameters!$C$2,W471,""),""),"")</f>
        <v/>
      </c>
      <c r="AB471" s="16" t="str">
        <f>IF(W471&lt;&gt;0,IF(Y471=1,IF(AND(I471&gt;Parameters!$B$3,I471&lt;=Parameters!$C$3),W471,""),""),"")</f>
        <v/>
      </c>
      <c r="AC471" s="16" t="str">
        <f>IF(W471&lt;&gt;0,IF(Y471=1,IF(AND(I471&gt;Parameters!$B$4,I471&lt;=Parameters!$C$4),W471,""),""),"")</f>
        <v/>
      </c>
      <c r="AD471" s="16">
        <f>IF(W471&lt;&gt;0,IF(Y471=1,IF(AND(I471&gt;Parameters!$B$5,I471&lt;=Parameters!$C$5),W471,""),""),"")</f>
        <v>31.507111708794138</v>
      </c>
      <c r="AE471" s="16" t="str">
        <f>IF(W471&lt;&gt;0,IF(Y471=1,IF(I471&gt;Parameters!$B$6,W471,""),""),"")</f>
        <v/>
      </c>
    </row>
    <row r="472" spans="1:31" x14ac:dyDescent="0.2">
      <c r="A472" t="s">
        <v>519</v>
      </c>
      <c r="B472" t="s">
        <v>520</v>
      </c>
      <c r="C472" t="s">
        <v>526</v>
      </c>
      <c r="D472">
        <v>3</v>
      </c>
      <c r="E472" t="s">
        <v>528</v>
      </c>
      <c r="F472" t="s">
        <v>61</v>
      </c>
      <c r="G472">
        <v>30</v>
      </c>
      <c r="H472" t="s">
        <v>46</v>
      </c>
      <c r="I472">
        <f t="shared" si="21"/>
        <v>30</v>
      </c>
      <c r="J472" t="s">
        <v>39</v>
      </c>
      <c r="L472">
        <v>259</v>
      </c>
      <c r="M472" t="s">
        <v>522</v>
      </c>
      <c r="N472">
        <v>5</v>
      </c>
      <c r="O472" t="s">
        <v>46</v>
      </c>
      <c r="P472" t="s">
        <v>42</v>
      </c>
      <c r="Q472" t="s">
        <v>42</v>
      </c>
      <c r="R472" t="s">
        <v>64</v>
      </c>
      <c r="S472" s="3">
        <v>42266</v>
      </c>
      <c r="T472" s="3"/>
      <c r="U472" s="11">
        <f>IFERROR(VLOOKUP(A472,'Anc data'!$A$2:$H$117, 8,FALSE),"")</f>
        <v>7.5855889999999997</v>
      </c>
      <c r="W472" s="15">
        <f t="shared" si="22"/>
        <v>34.143690094467289</v>
      </c>
      <c r="X472" s="9">
        <f t="shared" si="23"/>
        <v>1</v>
      </c>
      <c r="Y472" s="9">
        <f>MAX(X472,Parameters!$B$8)</f>
        <v>1</v>
      </c>
      <c r="AA472" s="16" t="str">
        <f>IF(W472&lt;&gt;0,IF(Y472=1,IF(I472&lt;=Parameters!$C$2,W472,""),""),"")</f>
        <v/>
      </c>
      <c r="AB472" s="16" t="str">
        <f>IF(W472&lt;&gt;0,IF(Y472=1,IF(AND(I472&gt;Parameters!$B$3,I472&lt;=Parameters!$C$3),W472,""),""),"")</f>
        <v/>
      </c>
      <c r="AC472" s="16" t="str">
        <f>IF(W472&lt;&gt;0,IF(Y472=1,IF(AND(I472&gt;Parameters!$B$4,I472&lt;=Parameters!$C$4),W472,""),""),"")</f>
        <v/>
      </c>
      <c r="AD472" s="16" t="str">
        <f>IF(W472&lt;&gt;0,IF(Y472=1,IF(AND(I472&gt;Parameters!$B$5,I472&lt;=Parameters!$C$5),W472,""),""),"")</f>
        <v/>
      </c>
      <c r="AE472" s="16">
        <f>IF(W472&lt;&gt;0,IF(Y472=1,IF(I472&gt;Parameters!$B$6,W472,""),""),"")</f>
        <v>34.143690094467289</v>
      </c>
    </row>
    <row r="473" spans="1:31" x14ac:dyDescent="0.2">
      <c r="A473" t="s">
        <v>519</v>
      </c>
      <c r="B473" t="s">
        <v>520</v>
      </c>
      <c r="C473" t="s">
        <v>526</v>
      </c>
      <c r="D473">
        <v>4</v>
      </c>
      <c r="E473" t="s">
        <v>528</v>
      </c>
      <c r="F473" t="s">
        <v>61</v>
      </c>
      <c r="G473">
        <v>50</v>
      </c>
      <c r="H473" t="s">
        <v>46</v>
      </c>
      <c r="I473">
        <f t="shared" si="21"/>
        <v>50</v>
      </c>
      <c r="J473" t="s">
        <v>39</v>
      </c>
      <c r="L473">
        <v>299</v>
      </c>
      <c r="M473" t="s">
        <v>522</v>
      </c>
      <c r="N473">
        <v>10</v>
      </c>
      <c r="O473" t="s">
        <v>46</v>
      </c>
      <c r="P473" t="s">
        <v>42</v>
      </c>
      <c r="Q473" t="s">
        <v>42</v>
      </c>
      <c r="R473" t="s">
        <v>64</v>
      </c>
      <c r="S473" s="3">
        <v>42266</v>
      </c>
      <c r="T473" s="3"/>
      <c r="U473" s="11">
        <f>IFERROR(VLOOKUP(A473,'Anc data'!$A$2:$H$117, 8,FALSE),"")</f>
        <v>7.5855889999999997</v>
      </c>
      <c r="W473" s="15">
        <f t="shared" si="22"/>
        <v>39.416846865813582</v>
      </c>
      <c r="X473" s="9">
        <f t="shared" si="23"/>
        <v>1</v>
      </c>
      <c r="Y473" s="9">
        <f>MAX(X473,Parameters!$B$8)</f>
        <v>1</v>
      </c>
      <c r="AA473" s="16" t="str">
        <f>IF(W473&lt;&gt;0,IF(Y473=1,IF(I473&lt;=Parameters!$C$2,W473,""),""),"")</f>
        <v/>
      </c>
      <c r="AB473" s="16" t="str">
        <f>IF(W473&lt;&gt;0,IF(Y473=1,IF(AND(I473&gt;Parameters!$B$3,I473&lt;=Parameters!$C$3),W473,""),""),"")</f>
        <v/>
      </c>
      <c r="AC473" s="16" t="str">
        <f>IF(W473&lt;&gt;0,IF(Y473=1,IF(AND(I473&gt;Parameters!$B$4,I473&lt;=Parameters!$C$4),W473,""),""),"")</f>
        <v/>
      </c>
      <c r="AD473" s="16" t="str">
        <f>IF(W473&lt;&gt;0,IF(Y473=1,IF(AND(I473&gt;Parameters!$B$5,I473&lt;=Parameters!$C$5),W473,""),""),"")</f>
        <v/>
      </c>
      <c r="AE473" s="16">
        <f>IF(W473&lt;&gt;0,IF(Y473=1,IF(I473&gt;Parameters!$B$6,W473,""),""),"")</f>
        <v>39.416846865813582</v>
      </c>
    </row>
    <row r="474" spans="1:31" x14ac:dyDescent="0.2">
      <c r="A474" t="s">
        <v>519</v>
      </c>
      <c r="B474" t="s">
        <v>520</v>
      </c>
      <c r="C474" t="s">
        <v>529</v>
      </c>
      <c r="D474">
        <v>1</v>
      </c>
      <c r="E474">
        <v>50</v>
      </c>
      <c r="F474" t="s">
        <v>61</v>
      </c>
      <c r="G474">
        <v>50</v>
      </c>
      <c r="H474" t="s">
        <v>46</v>
      </c>
      <c r="I474">
        <f t="shared" si="21"/>
        <v>50</v>
      </c>
      <c r="J474" t="s">
        <v>39</v>
      </c>
      <c r="L474">
        <v>249</v>
      </c>
      <c r="M474" t="s">
        <v>522</v>
      </c>
      <c r="N474">
        <v>10</v>
      </c>
      <c r="O474" t="s">
        <v>46</v>
      </c>
      <c r="P474" t="s">
        <v>42</v>
      </c>
      <c r="Q474" t="s">
        <v>42</v>
      </c>
      <c r="R474" t="s">
        <v>42</v>
      </c>
      <c r="S474" s="3">
        <v>42242</v>
      </c>
      <c r="T474" s="3"/>
      <c r="U474" s="11">
        <f>IFERROR(VLOOKUP(A474,'Anc data'!$A$2:$H$117, 8,FALSE),"")</f>
        <v>7.5855889999999997</v>
      </c>
      <c r="W474" s="15">
        <f t="shared" si="22"/>
        <v>32.825400901630715</v>
      </c>
      <c r="X474" s="9">
        <f t="shared" si="23"/>
        <v>1</v>
      </c>
      <c r="Y474" s="9">
        <f>MAX(X474,Parameters!$B$8)</f>
        <v>1</v>
      </c>
      <c r="AA474" s="16" t="str">
        <f>IF(W474&lt;&gt;0,IF(Y474=1,IF(I474&lt;=Parameters!$C$2,W474,""),""),"")</f>
        <v/>
      </c>
      <c r="AB474" s="16" t="str">
        <f>IF(W474&lt;&gt;0,IF(Y474=1,IF(AND(I474&gt;Parameters!$B$3,I474&lt;=Parameters!$C$3),W474,""),""),"")</f>
        <v/>
      </c>
      <c r="AC474" s="16" t="str">
        <f>IF(W474&lt;&gt;0,IF(Y474=1,IF(AND(I474&gt;Parameters!$B$4,I474&lt;=Parameters!$C$4),W474,""),""),"")</f>
        <v/>
      </c>
      <c r="AD474" s="16" t="str">
        <f>IF(W474&lt;&gt;0,IF(Y474=1,IF(AND(I474&gt;Parameters!$B$5,I474&lt;=Parameters!$C$5),W474,""),""),"")</f>
        <v/>
      </c>
      <c r="AE474" s="16">
        <f>IF(W474&lt;&gt;0,IF(Y474=1,IF(I474&gt;Parameters!$B$6,W474,""),""),"")</f>
        <v>32.825400901630715</v>
      </c>
    </row>
    <row r="475" spans="1:31" x14ac:dyDescent="0.2">
      <c r="A475" t="s">
        <v>519</v>
      </c>
      <c r="B475" t="s">
        <v>520</v>
      </c>
      <c r="C475" t="s">
        <v>529</v>
      </c>
      <c r="D475">
        <v>2</v>
      </c>
      <c r="E475">
        <v>100</v>
      </c>
      <c r="F475" t="s">
        <v>61</v>
      </c>
      <c r="G475">
        <v>100</v>
      </c>
      <c r="H475" t="s">
        <v>46</v>
      </c>
      <c r="I475">
        <f t="shared" si="21"/>
        <v>100</v>
      </c>
      <c r="J475" t="s">
        <v>39</v>
      </c>
      <c r="L475">
        <v>299</v>
      </c>
      <c r="M475" t="s">
        <v>522</v>
      </c>
      <c r="N475">
        <v>20</v>
      </c>
      <c r="O475" t="s">
        <v>46</v>
      </c>
      <c r="P475" t="s">
        <v>42</v>
      </c>
      <c r="Q475" t="s">
        <v>42</v>
      </c>
      <c r="R475" t="s">
        <v>42</v>
      </c>
      <c r="S475" s="3">
        <v>42242</v>
      </c>
      <c r="T475" s="3"/>
      <c r="U475" s="11">
        <f>IFERROR(VLOOKUP(A475,'Anc data'!$A$2:$H$117, 8,FALSE),"")</f>
        <v>7.5855889999999997</v>
      </c>
      <c r="W475" s="15">
        <f t="shared" si="22"/>
        <v>39.416846865813582</v>
      </c>
      <c r="X475" s="9">
        <f t="shared" si="23"/>
        <v>1</v>
      </c>
      <c r="Y475" s="9">
        <f>MAX(X475,Parameters!$B$8)</f>
        <v>1</v>
      </c>
      <c r="AA475" s="16" t="str">
        <f>IF(W475&lt;&gt;0,IF(Y475=1,IF(I475&lt;=Parameters!$C$2,W475,""),""),"")</f>
        <v/>
      </c>
      <c r="AB475" s="16" t="str">
        <f>IF(W475&lt;&gt;0,IF(Y475=1,IF(AND(I475&gt;Parameters!$B$3,I475&lt;=Parameters!$C$3),W475,""),""),"")</f>
        <v/>
      </c>
      <c r="AC475" s="16" t="str">
        <f>IF(W475&lt;&gt;0,IF(Y475=1,IF(AND(I475&gt;Parameters!$B$4,I475&lt;=Parameters!$C$4),W475,""),""),"")</f>
        <v/>
      </c>
      <c r="AD475" s="16" t="str">
        <f>IF(W475&lt;&gt;0,IF(Y475=1,IF(AND(I475&gt;Parameters!$B$5,I475&lt;=Parameters!$C$5),W475,""),""),"")</f>
        <v/>
      </c>
      <c r="AE475" s="16">
        <f>IF(W475&lt;&gt;0,IF(Y475=1,IF(I475&gt;Parameters!$B$6,W475,""),""),"")</f>
        <v>39.416846865813582</v>
      </c>
    </row>
    <row r="476" spans="1:31" x14ac:dyDescent="0.2">
      <c r="A476" t="s">
        <v>519</v>
      </c>
      <c r="B476" t="s">
        <v>520</v>
      </c>
      <c r="C476" t="s">
        <v>529</v>
      </c>
      <c r="D476">
        <v>3</v>
      </c>
      <c r="E476">
        <v>300</v>
      </c>
      <c r="F476" t="s">
        <v>61</v>
      </c>
      <c r="G476">
        <v>300</v>
      </c>
      <c r="H476" t="s">
        <v>46</v>
      </c>
      <c r="I476">
        <f t="shared" si="21"/>
        <v>300</v>
      </c>
      <c r="J476" t="s">
        <v>39</v>
      </c>
      <c r="L476">
        <v>399</v>
      </c>
      <c r="M476" t="s">
        <v>522</v>
      </c>
      <c r="N476">
        <v>60</v>
      </c>
      <c r="O476" t="s">
        <v>46</v>
      </c>
      <c r="P476" t="s">
        <v>42</v>
      </c>
      <c r="Q476" t="s">
        <v>42</v>
      </c>
      <c r="R476" t="s">
        <v>42</v>
      </c>
      <c r="S476" s="3">
        <v>42242</v>
      </c>
      <c r="T476" s="3"/>
      <c r="U476" s="11">
        <f>IFERROR(VLOOKUP(A476,'Anc data'!$A$2:$H$117, 8,FALSE),"")</f>
        <v>7.5855889999999997</v>
      </c>
      <c r="W476" s="15">
        <f t="shared" si="22"/>
        <v>52.599738794179331</v>
      </c>
      <c r="X476" s="9">
        <f t="shared" si="23"/>
        <v>1</v>
      </c>
      <c r="Y476" s="9">
        <f>MAX(X476,Parameters!$B$8)</f>
        <v>1</v>
      </c>
      <c r="AA476" s="16" t="str">
        <f>IF(W476&lt;&gt;0,IF(Y476=1,IF(I476&lt;=Parameters!$C$2,W476,""),""),"")</f>
        <v/>
      </c>
      <c r="AB476" s="16" t="str">
        <f>IF(W476&lt;&gt;0,IF(Y476=1,IF(AND(I476&gt;Parameters!$B$3,I476&lt;=Parameters!$C$3),W476,""),""),"")</f>
        <v/>
      </c>
      <c r="AC476" s="16" t="str">
        <f>IF(W476&lt;&gt;0,IF(Y476=1,IF(AND(I476&gt;Parameters!$B$4,I476&lt;=Parameters!$C$4),W476,""),""),"")</f>
        <v/>
      </c>
      <c r="AD476" s="16" t="str">
        <f>IF(W476&lt;&gt;0,IF(Y476=1,IF(AND(I476&gt;Parameters!$B$5,I476&lt;=Parameters!$C$5),W476,""),""),"")</f>
        <v/>
      </c>
      <c r="AE476" s="16">
        <f>IF(W476&lt;&gt;0,IF(Y476=1,IF(I476&gt;Parameters!$B$6,W476,""),""),"")</f>
        <v>52.599738794179331</v>
      </c>
    </row>
    <row r="477" spans="1:31" x14ac:dyDescent="0.2">
      <c r="A477" t="s">
        <v>530</v>
      </c>
      <c r="B477" t="s">
        <v>531</v>
      </c>
      <c r="C477" t="s">
        <v>532</v>
      </c>
      <c r="D477">
        <v>1</v>
      </c>
      <c r="E477" t="s">
        <v>533</v>
      </c>
      <c r="F477" t="s">
        <v>51</v>
      </c>
      <c r="G477">
        <v>256</v>
      </c>
      <c r="H477" t="s">
        <v>38</v>
      </c>
      <c r="I477">
        <f t="shared" si="21"/>
        <v>0.25600000000000001</v>
      </c>
      <c r="J477">
        <v>5</v>
      </c>
      <c r="K477" t="s">
        <v>62</v>
      </c>
      <c r="L477" s="2">
        <v>7000</v>
      </c>
      <c r="M477" t="s">
        <v>534</v>
      </c>
      <c r="N477" t="s">
        <v>40</v>
      </c>
      <c r="P477" t="s">
        <v>42</v>
      </c>
      <c r="Q477" t="s">
        <v>42</v>
      </c>
      <c r="R477" t="s">
        <v>42</v>
      </c>
      <c r="S477" s="3">
        <v>42242</v>
      </c>
      <c r="T477" s="3"/>
      <c r="U477" s="11" t="str">
        <f>IFERROR(VLOOKUP(A477,'Anc data'!$A$2:$H$117, 8,FALSE),"")</f>
        <v/>
      </c>
      <c r="W477" s="15" t="str">
        <f t="shared" si="22"/>
        <v/>
      </c>
      <c r="X477" s="9">
        <f t="shared" si="23"/>
        <v>0</v>
      </c>
      <c r="Y477" s="9">
        <f>MAX(X477,Parameters!$B$8)</f>
        <v>1</v>
      </c>
      <c r="AA477" s="16" t="str">
        <f>IF(W477&lt;&gt;0,IF(Y477=1,IF(I477&lt;=Parameters!$C$2,W477,""),""),"")</f>
        <v/>
      </c>
      <c r="AB477" s="16" t="str">
        <f>IF(W477&lt;&gt;0,IF(Y477=1,IF(AND(I477&gt;Parameters!$B$3,I477&lt;=Parameters!$C$3),W477,""),""),"")</f>
        <v/>
      </c>
      <c r="AC477" s="16" t="str">
        <f>IF(W477&lt;&gt;0,IF(Y477=1,IF(AND(I477&gt;Parameters!$B$4,I477&lt;=Parameters!$C$4),W477,""),""),"")</f>
        <v/>
      </c>
      <c r="AD477" s="16" t="str">
        <f>IF(W477&lt;&gt;0,IF(Y477=1,IF(AND(I477&gt;Parameters!$B$5,I477&lt;=Parameters!$C$5),W477,""),""),"")</f>
        <v/>
      </c>
      <c r="AE477" s="16" t="str">
        <f>IF(W477&lt;&gt;0,IF(Y477=1,IF(I477&gt;Parameters!$B$6,W477,""),""),"")</f>
        <v/>
      </c>
    </row>
    <row r="478" spans="1:31" x14ac:dyDescent="0.2">
      <c r="A478" t="s">
        <v>530</v>
      </c>
      <c r="B478" t="s">
        <v>531</v>
      </c>
      <c r="C478" t="s">
        <v>532</v>
      </c>
      <c r="D478">
        <v>2</v>
      </c>
      <c r="E478" t="s">
        <v>533</v>
      </c>
      <c r="F478" t="s">
        <v>51</v>
      </c>
      <c r="G478">
        <v>512</v>
      </c>
      <c r="H478" t="s">
        <v>38</v>
      </c>
      <c r="I478">
        <f t="shared" si="21"/>
        <v>0.51200000000000001</v>
      </c>
      <c r="J478">
        <v>10</v>
      </c>
      <c r="K478" t="s">
        <v>62</v>
      </c>
      <c r="L478" s="2">
        <v>10000</v>
      </c>
      <c r="M478" t="s">
        <v>534</v>
      </c>
      <c r="N478" t="s">
        <v>40</v>
      </c>
      <c r="P478" t="s">
        <v>42</v>
      </c>
      <c r="Q478" t="s">
        <v>42</v>
      </c>
      <c r="R478" t="s">
        <v>42</v>
      </c>
      <c r="S478" s="3">
        <v>42242</v>
      </c>
      <c r="T478" s="3"/>
      <c r="U478" s="11" t="str">
        <f>IFERROR(VLOOKUP(A478,'Anc data'!$A$2:$H$117, 8,FALSE),"")</f>
        <v/>
      </c>
      <c r="W478" s="15" t="str">
        <f t="shared" si="22"/>
        <v/>
      </c>
      <c r="X478" s="9">
        <f t="shared" si="23"/>
        <v>0</v>
      </c>
      <c r="Y478" s="9">
        <f>MAX(X478,Parameters!$B$8)</f>
        <v>1</v>
      </c>
      <c r="AA478" s="16" t="str">
        <f>IF(W478&lt;&gt;0,IF(Y478=1,IF(I478&lt;=Parameters!$C$2,W478,""),""),"")</f>
        <v/>
      </c>
      <c r="AB478" s="16" t="str">
        <f>IF(W478&lt;&gt;0,IF(Y478=1,IF(AND(I478&gt;Parameters!$B$3,I478&lt;=Parameters!$C$3),W478,""),""),"")</f>
        <v/>
      </c>
      <c r="AC478" s="16" t="str">
        <f>IF(W478&lt;&gt;0,IF(Y478=1,IF(AND(I478&gt;Parameters!$B$4,I478&lt;=Parameters!$C$4),W478,""),""),"")</f>
        <v/>
      </c>
      <c r="AD478" s="16" t="str">
        <f>IF(W478&lt;&gt;0,IF(Y478=1,IF(AND(I478&gt;Parameters!$B$5,I478&lt;=Parameters!$C$5),W478,""),""),"")</f>
        <v/>
      </c>
      <c r="AE478" s="16" t="str">
        <f>IF(W478&lt;&gt;0,IF(Y478=1,IF(I478&gt;Parameters!$B$6,W478,""),""),"")</f>
        <v/>
      </c>
    </row>
    <row r="479" spans="1:31" x14ac:dyDescent="0.2">
      <c r="A479" t="s">
        <v>530</v>
      </c>
      <c r="B479" t="s">
        <v>531</v>
      </c>
      <c r="C479" t="s">
        <v>532</v>
      </c>
      <c r="D479">
        <v>3</v>
      </c>
      <c r="E479" t="s">
        <v>533</v>
      </c>
      <c r="F479" t="s">
        <v>51</v>
      </c>
      <c r="G479">
        <v>1</v>
      </c>
      <c r="H479" t="s">
        <v>46</v>
      </c>
      <c r="I479">
        <f t="shared" si="21"/>
        <v>1</v>
      </c>
      <c r="J479">
        <v>15</v>
      </c>
      <c r="K479" t="s">
        <v>62</v>
      </c>
      <c r="L479" s="2">
        <v>15000</v>
      </c>
      <c r="M479" t="s">
        <v>534</v>
      </c>
      <c r="N479" t="s">
        <v>40</v>
      </c>
      <c r="P479" t="s">
        <v>42</v>
      </c>
      <c r="Q479" t="s">
        <v>42</v>
      </c>
      <c r="R479" t="s">
        <v>42</v>
      </c>
      <c r="S479" s="3">
        <v>42242</v>
      </c>
      <c r="T479" s="3"/>
      <c r="U479" s="11" t="str">
        <f>IFERROR(VLOOKUP(A479,'Anc data'!$A$2:$H$117, 8,FALSE),"")</f>
        <v/>
      </c>
      <c r="W479" s="15" t="str">
        <f t="shared" si="22"/>
        <v/>
      </c>
      <c r="X479" s="9">
        <f t="shared" si="23"/>
        <v>0</v>
      </c>
      <c r="Y479" s="9">
        <f>MAX(X479,Parameters!$B$8)</f>
        <v>1</v>
      </c>
      <c r="AA479" s="16" t="str">
        <f>IF(W479&lt;&gt;0,IF(Y479=1,IF(I479&lt;=Parameters!$C$2,W479,""),""),"")</f>
        <v/>
      </c>
      <c r="AB479" s="16" t="str">
        <f>IF(W479&lt;&gt;0,IF(Y479=1,IF(AND(I479&gt;Parameters!$B$3,I479&lt;=Parameters!$C$3),W479,""),""),"")</f>
        <v/>
      </c>
      <c r="AC479" s="16" t="str">
        <f>IF(W479&lt;&gt;0,IF(Y479=1,IF(AND(I479&gt;Parameters!$B$4,I479&lt;=Parameters!$C$4),W479,""),""),"")</f>
        <v/>
      </c>
      <c r="AD479" s="16" t="str">
        <f>IF(W479&lt;&gt;0,IF(Y479=1,IF(AND(I479&gt;Parameters!$B$5,I479&lt;=Parameters!$C$5),W479,""),""),"")</f>
        <v/>
      </c>
      <c r="AE479" s="16" t="str">
        <f>IF(W479&lt;&gt;0,IF(Y479=1,IF(I479&gt;Parameters!$B$6,W479,""),""),"")</f>
        <v/>
      </c>
    </row>
    <row r="480" spans="1:31" x14ac:dyDescent="0.2">
      <c r="A480" t="s">
        <v>535</v>
      </c>
      <c r="B480" t="s">
        <v>536</v>
      </c>
      <c r="C480" t="s">
        <v>537</v>
      </c>
      <c r="D480">
        <v>1</v>
      </c>
      <c r="E480" t="s">
        <v>538</v>
      </c>
      <c r="F480" t="s">
        <v>61</v>
      </c>
      <c r="G480">
        <v>1</v>
      </c>
      <c r="H480" t="s">
        <v>46</v>
      </c>
      <c r="I480">
        <f t="shared" si="21"/>
        <v>1</v>
      </c>
      <c r="J480" t="s">
        <v>39</v>
      </c>
      <c r="L480">
        <v>995</v>
      </c>
      <c r="M480" t="s">
        <v>539</v>
      </c>
      <c r="N480">
        <v>256</v>
      </c>
      <c r="O480" t="s">
        <v>38</v>
      </c>
      <c r="P480" t="s">
        <v>42</v>
      </c>
      <c r="Q480" t="s">
        <v>42</v>
      </c>
      <c r="R480" t="s">
        <v>42</v>
      </c>
      <c r="S480" s="3">
        <v>42242</v>
      </c>
      <c r="T480" s="3"/>
      <c r="U480" s="11" t="str">
        <f>IFERROR(VLOOKUP(A480,'Anc data'!$A$2:$H$117, 8,FALSE),"")</f>
        <v/>
      </c>
      <c r="W480" s="15" t="str">
        <f t="shared" si="22"/>
        <v/>
      </c>
      <c r="X480" s="9">
        <f t="shared" si="23"/>
        <v>1</v>
      </c>
      <c r="Y480" s="9">
        <f>MAX(X480,Parameters!$B$8)</f>
        <v>1</v>
      </c>
      <c r="AA480" s="16" t="str">
        <f>IF(W480&lt;&gt;0,IF(Y480=1,IF(I480&lt;=Parameters!$C$2,W480,""),""),"")</f>
        <v/>
      </c>
      <c r="AB480" s="16" t="str">
        <f>IF(W480&lt;&gt;0,IF(Y480=1,IF(AND(I480&gt;Parameters!$B$3,I480&lt;=Parameters!$C$3),W480,""),""),"")</f>
        <v/>
      </c>
      <c r="AC480" s="16" t="str">
        <f>IF(W480&lt;&gt;0,IF(Y480=1,IF(AND(I480&gt;Parameters!$B$4,I480&lt;=Parameters!$C$4),W480,""),""),"")</f>
        <v/>
      </c>
      <c r="AD480" s="16" t="str">
        <f>IF(W480&lt;&gt;0,IF(Y480=1,IF(AND(I480&gt;Parameters!$B$5,I480&lt;=Parameters!$C$5),W480,""),""),"")</f>
        <v/>
      </c>
      <c r="AE480" s="16" t="str">
        <f>IF(W480&lt;&gt;0,IF(Y480=1,IF(I480&gt;Parameters!$B$6,W480,""),""),"")</f>
        <v/>
      </c>
    </row>
    <row r="481" spans="1:31" x14ac:dyDescent="0.2">
      <c r="A481" t="s">
        <v>535</v>
      </c>
      <c r="B481" t="s">
        <v>536</v>
      </c>
      <c r="C481" t="s">
        <v>537</v>
      </c>
      <c r="D481">
        <v>2</v>
      </c>
      <c r="E481" t="s">
        <v>538</v>
      </c>
      <c r="F481" t="s">
        <v>61</v>
      </c>
      <c r="G481">
        <v>3</v>
      </c>
      <c r="H481" t="s">
        <v>46</v>
      </c>
      <c r="I481">
        <f t="shared" si="21"/>
        <v>3</v>
      </c>
      <c r="J481" t="s">
        <v>39</v>
      </c>
      <c r="L481" s="2">
        <v>1295</v>
      </c>
      <c r="M481" t="s">
        <v>539</v>
      </c>
      <c r="N481">
        <v>1</v>
      </c>
      <c r="O481" t="s">
        <v>46</v>
      </c>
      <c r="P481" t="s">
        <v>42</v>
      </c>
      <c r="Q481" t="s">
        <v>42</v>
      </c>
      <c r="R481" t="s">
        <v>42</v>
      </c>
      <c r="S481" s="3">
        <v>42242</v>
      </c>
      <c r="T481" s="3"/>
      <c r="U481" s="11" t="str">
        <f>IFERROR(VLOOKUP(A481,'Anc data'!$A$2:$H$117, 8,FALSE),"")</f>
        <v/>
      </c>
      <c r="W481" s="15" t="str">
        <f t="shared" si="22"/>
        <v/>
      </c>
      <c r="X481" s="9">
        <f t="shared" si="23"/>
        <v>1</v>
      </c>
      <c r="Y481" s="9">
        <f>MAX(X481,Parameters!$B$8)</f>
        <v>1</v>
      </c>
      <c r="AA481" s="16" t="str">
        <f>IF(W481&lt;&gt;0,IF(Y481=1,IF(I481&lt;=Parameters!$C$2,W481,""),""),"")</f>
        <v/>
      </c>
      <c r="AB481" s="16" t="str">
        <f>IF(W481&lt;&gt;0,IF(Y481=1,IF(AND(I481&gt;Parameters!$B$3,I481&lt;=Parameters!$C$3),W481,""),""),"")</f>
        <v/>
      </c>
      <c r="AC481" s="16" t="str">
        <f>IF(W481&lt;&gt;0,IF(Y481=1,IF(AND(I481&gt;Parameters!$B$4,I481&lt;=Parameters!$C$4),W481,""),""),"")</f>
        <v/>
      </c>
      <c r="AD481" s="16" t="str">
        <f>IF(W481&lt;&gt;0,IF(Y481=1,IF(AND(I481&gt;Parameters!$B$5,I481&lt;=Parameters!$C$5),W481,""),""),"")</f>
        <v/>
      </c>
      <c r="AE481" s="16" t="str">
        <f>IF(W481&lt;&gt;0,IF(Y481=1,IF(I481&gt;Parameters!$B$6,W481,""),""),"")</f>
        <v/>
      </c>
    </row>
    <row r="482" spans="1:31" x14ac:dyDescent="0.2">
      <c r="A482" t="s">
        <v>535</v>
      </c>
      <c r="B482" t="s">
        <v>536</v>
      </c>
      <c r="C482" t="s">
        <v>537</v>
      </c>
      <c r="D482">
        <v>3</v>
      </c>
      <c r="E482" t="s">
        <v>538</v>
      </c>
      <c r="F482" t="s">
        <v>61</v>
      </c>
      <c r="G482">
        <v>5</v>
      </c>
      <c r="H482" t="s">
        <v>46</v>
      </c>
      <c r="I482">
        <f t="shared" si="21"/>
        <v>5</v>
      </c>
      <c r="J482" t="s">
        <v>39</v>
      </c>
      <c r="L482" s="2">
        <v>1345</v>
      </c>
      <c r="M482" t="s">
        <v>539</v>
      </c>
      <c r="N482">
        <v>1</v>
      </c>
      <c r="O482" t="s">
        <v>46</v>
      </c>
      <c r="P482" t="s">
        <v>42</v>
      </c>
      <c r="Q482" t="s">
        <v>42</v>
      </c>
      <c r="R482" t="s">
        <v>42</v>
      </c>
      <c r="S482" s="3">
        <v>42242</v>
      </c>
      <c r="T482" s="3"/>
      <c r="U482" s="11" t="str">
        <f>IFERROR(VLOOKUP(A482,'Anc data'!$A$2:$H$117, 8,FALSE),"")</f>
        <v/>
      </c>
      <c r="W482" s="15" t="str">
        <f t="shared" si="22"/>
        <v/>
      </c>
      <c r="X482" s="9">
        <f t="shared" si="23"/>
        <v>1</v>
      </c>
      <c r="Y482" s="9">
        <f>MAX(X482,Parameters!$B$8)</f>
        <v>1</v>
      </c>
      <c r="AA482" s="16" t="str">
        <f>IF(W482&lt;&gt;0,IF(Y482=1,IF(I482&lt;=Parameters!$C$2,W482,""),""),"")</f>
        <v/>
      </c>
      <c r="AB482" s="16" t="str">
        <f>IF(W482&lt;&gt;0,IF(Y482=1,IF(AND(I482&gt;Parameters!$B$3,I482&lt;=Parameters!$C$3),W482,""),""),"")</f>
        <v/>
      </c>
      <c r="AC482" s="16" t="str">
        <f>IF(W482&lt;&gt;0,IF(Y482=1,IF(AND(I482&gt;Parameters!$B$4,I482&lt;=Parameters!$C$4),W482,""),""),"")</f>
        <v/>
      </c>
      <c r="AD482" s="16" t="str">
        <f>IF(W482&lt;&gt;0,IF(Y482=1,IF(AND(I482&gt;Parameters!$B$5,I482&lt;=Parameters!$C$5),W482,""),""),"")</f>
        <v/>
      </c>
      <c r="AE482" s="16" t="str">
        <f>IF(W482&lt;&gt;0,IF(Y482=1,IF(I482&gt;Parameters!$B$6,W482,""),""),"")</f>
        <v/>
      </c>
    </row>
    <row r="483" spans="1:31" x14ac:dyDescent="0.2">
      <c r="A483" t="s">
        <v>535</v>
      </c>
      <c r="B483" t="s">
        <v>536</v>
      </c>
      <c r="C483" t="s">
        <v>537</v>
      </c>
      <c r="D483">
        <v>4</v>
      </c>
      <c r="E483" t="s">
        <v>540</v>
      </c>
      <c r="F483" t="s">
        <v>61</v>
      </c>
      <c r="G483">
        <v>10</v>
      </c>
      <c r="H483" t="s">
        <v>46</v>
      </c>
      <c r="I483">
        <f t="shared" si="21"/>
        <v>10</v>
      </c>
      <c r="J483" t="s">
        <v>39</v>
      </c>
      <c r="L483" s="2">
        <v>1395</v>
      </c>
      <c r="M483" t="s">
        <v>539</v>
      </c>
      <c r="N483">
        <v>2</v>
      </c>
      <c r="O483" t="s">
        <v>46</v>
      </c>
      <c r="P483" t="s">
        <v>42</v>
      </c>
      <c r="Q483" t="s">
        <v>42</v>
      </c>
      <c r="R483" t="s">
        <v>42</v>
      </c>
      <c r="S483" s="3">
        <v>42242</v>
      </c>
      <c r="T483" s="3"/>
      <c r="U483" s="11" t="str">
        <f>IFERROR(VLOOKUP(A483,'Anc data'!$A$2:$H$117, 8,FALSE),"")</f>
        <v/>
      </c>
      <c r="W483" s="15" t="str">
        <f t="shared" si="22"/>
        <v/>
      </c>
      <c r="X483" s="9">
        <f t="shared" si="23"/>
        <v>1</v>
      </c>
      <c r="Y483" s="9">
        <f>MAX(X483,Parameters!$B$8)</f>
        <v>1</v>
      </c>
      <c r="AA483" s="16" t="str">
        <f>IF(W483&lt;&gt;0,IF(Y483=1,IF(I483&lt;=Parameters!$C$2,W483,""),""),"")</f>
        <v/>
      </c>
      <c r="AB483" s="16" t="str">
        <f>IF(W483&lt;&gt;0,IF(Y483=1,IF(AND(I483&gt;Parameters!$B$3,I483&lt;=Parameters!$C$3),W483,""),""),"")</f>
        <v/>
      </c>
      <c r="AC483" s="16" t="str">
        <f>IF(W483&lt;&gt;0,IF(Y483=1,IF(AND(I483&gt;Parameters!$B$4,I483&lt;=Parameters!$C$4),W483,""),""),"")</f>
        <v/>
      </c>
      <c r="AD483" s="16" t="str">
        <f>IF(W483&lt;&gt;0,IF(Y483=1,IF(AND(I483&gt;Parameters!$B$5,I483&lt;=Parameters!$C$5),W483,""),""),"")</f>
        <v/>
      </c>
      <c r="AE483" s="16" t="str">
        <f>IF(W483&lt;&gt;0,IF(Y483=1,IF(I483&gt;Parameters!$B$6,W483,""),""),"")</f>
        <v/>
      </c>
    </row>
    <row r="484" spans="1:31" x14ac:dyDescent="0.2">
      <c r="A484" t="s">
        <v>535</v>
      </c>
      <c r="B484" t="s">
        <v>536</v>
      </c>
      <c r="C484" t="s">
        <v>537</v>
      </c>
      <c r="D484">
        <v>5</v>
      </c>
      <c r="E484" t="s">
        <v>540</v>
      </c>
      <c r="F484" t="s">
        <v>61</v>
      </c>
      <c r="G484">
        <v>20</v>
      </c>
      <c r="H484" t="s">
        <v>46</v>
      </c>
      <c r="I484">
        <f t="shared" si="21"/>
        <v>20</v>
      </c>
      <c r="J484" t="s">
        <v>39</v>
      </c>
      <c r="L484" s="2">
        <v>1595</v>
      </c>
      <c r="M484" t="s">
        <v>539</v>
      </c>
      <c r="N484">
        <v>2</v>
      </c>
      <c r="O484" t="s">
        <v>46</v>
      </c>
      <c r="P484" t="s">
        <v>42</v>
      </c>
      <c r="Q484" t="s">
        <v>42</v>
      </c>
      <c r="R484" t="s">
        <v>42</v>
      </c>
      <c r="S484" s="3">
        <v>42242</v>
      </c>
      <c r="T484" s="3"/>
      <c r="U484" s="11" t="str">
        <f>IFERROR(VLOOKUP(A484,'Anc data'!$A$2:$H$117, 8,FALSE),"")</f>
        <v/>
      </c>
      <c r="W484" s="15" t="str">
        <f t="shared" si="22"/>
        <v/>
      </c>
      <c r="X484" s="9">
        <f t="shared" si="23"/>
        <v>1</v>
      </c>
      <c r="Y484" s="9">
        <f>MAX(X484,Parameters!$B$8)</f>
        <v>1</v>
      </c>
      <c r="AA484" s="16" t="str">
        <f>IF(W484&lt;&gt;0,IF(Y484=1,IF(I484&lt;=Parameters!$C$2,W484,""),""),"")</f>
        <v/>
      </c>
      <c r="AB484" s="16" t="str">
        <f>IF(W484&lt;&gt;0,IF(Y484=1,IF(AND(I484&gt;Parameters!$B$3,I484&lt;=Parameters!$C$3),W484,""),""),"")</f>
        <v/>
      </c>
      <c r="AC484" s="16" t="str">
        <f>IF(W484&lt;&gt;0,IF(Y484=1,IF(AND(I484&gt;Parameters!$B$4,I484&lt;=Parameters!$C$4),W484,""),""),"")</f>
        <v/>
      </c>
      <c r="AD484" s="16" t="str">
        <f>IF(W484&lt;&gt;0,IF(Y484=1,IF(AND(I484&gt;Parameters!$B$5,I484&lt;=Parameters!$C$5),W484,""),""),"")</f>
        <v/>
      </c>
      <c r="AE484" s="16" t="str">
        <f>IF(W484&lt;&gt;0,IF(Y484=1,IF(I484&gt;Parameters!$B$6,W484,""),""),"")</f>
        <v/>
      </c>
    </row>
    <row r="485" spans="1:31" x14ac:dyDescent="0.2">
      <c r="A485" t="s">
        <v>535</v>
      </c>
      <c r="B485" t="s">
        <v>536</v>
      </c>
      <c r="C485" t="s">
        <v>537</v>
      </c>
      <c r="D485">
        <v>6</v>
      </c>
      <c r="E485" t="s">
        <v>541</v>
      </c>
      <c r="F485" t="s">
        <v>61</v>
      </c>
      <c r="G485">
        <v>40</v>
      </c>
      <c r="H485" t="s">
        <v>46</v>
      </c>
      <c r="I485">
        <f t="shared" si="21"/>
        <v>40</v>
      </c>
      <c r="J485" t="s">
        <v>39</v>
      </c>
      <c r="L485" s="2">
        <v>2395</v>
      </c>
      <c r="M485" t="s">
        <v>539</v>
      </c>
      <c r="N485">
        <v>3</v>
      </c>
      <c r="O485" t="s">
        <v>46</v>
      </c>
      <c r="P485" t="s">
        <v>42</v>
      </c>
      <c r="Q485" t="s">
        <v>42</v>
      </c>
      <c r="R485" t="s">
        <v>42</v>
      </c>
      <c r="S485" s="3">
        <v>42242</v>
      </c>
      <c r="T485" s="3"/>
      <c r="U485" s="11" t="str">
        <f>IFERROR(VLOOKUP(A485,'Anc data'!$A$2:$H$117, 8,FALSE),"")</f>
        <v/>
      </c>
      <c r="W485" s="15" t="str">
        <f t="shared" si="22"/>
        <v/>
      </c>
      <c r="X485" s="9">
        <f t="shared" si="23"/>
        <v>1</v>
      </c>
      <c r="Y485" s="9">
        <f>MAX(X485,Parameters!$B$8)</f>
        <v>1</v>
      </c>
      <c r="AA485" s="16" t="str">
        <f>IF(W485&lt;&gt;0,IF(Y485=1,IF(I485&lt;=Parameters!$C$2,W485,""),""),"")</f>
        <v/>
      </c>
      <c r="AB485" s="16" t="str">
        <f>IF(W485&lt;&gt;0,IF(Y485=1,IF(AND(I485&gt;Parameters!$B$3,I485&lt;=Parameters!$C$3),W485,""),""),"")</f>
        <v/>
      </c>
      <c r="AC485" s="16" t="str">
        <f>IF(W485&lt;&gt;0,IF(Y485=1,IF(AND(I485&gt;Parameters!$B$4,I485&lt;=Parameters!$C$4),W485,""),""),"")</f>
        <v/>
      </c>
      <c r="AD485" s="16" t="str">
        <f>IF(W485&lt;&gt;0,IF(Y485=1,IF(AND(I485&gt;Parameters!$B$5,I485&lt;=Parameters!$C$5),W485,""),""),"")</f>
        <v/>
      </c>
      <c r="AE485" s="16" t="str">
        <f>IF(W485&lt;&gt;0,IF(Y485=1,IF(I485&gt;Parameters!$B$6,W485,""),""),"")</f>
        <v/>
      </c>
    </row>
    <row r="486" spans="1:31" x14ac:dyDescent="0.2">
      <c r="A486" t="s">
        <v>535</v>
      </c>
      <c r="B486" t="s">
        <v>536</v>
      </c>
      <c r="C486" t="s">
        <v>537</v>
      </c>
      <c r="D486">
        <v>7</v>
      </c>
      <c r="E486" t="s">
        <v>541</v>
      </c>
      <c r="F486" t="s">
        <v>61</v>
      </c>
      <c r="G486">
        <v>100</v>
      </c>
      <c r="H486" t="s">
        <v>46</v>
      </c>
      <c r="I486">
        <f t="shared" si="21"/>
        <v>100</v>
      </c>
      <c r="J486" t="s">
        <v>39</v>
      </c>
      <c r="L486" s="2">
        <v>3795</v>
      </c>
      <c r="M486" t="s">
        <v>539</v>
      </c>
      <c r="N486">
        <v>10</v>
      </c>
      <c r="O486" t="s">
        <v>46</v>
      </c>
      <c r="P486" t="s">
        <v>42</v>
      </c>
      <c r="Q486" t="s">
        <v>42</v>
      </c>
      <c r="R486" t="s">
        <v>42</v>
      </c>
      <c r="S486" s="3">
        <v>42242</v>
      </c>
      <c r="T486" s="3"/>
      <c r="U486" s="11" t="str">
        <f>IFERROR(VLOOKUP(A486,'Anc data'!$A$2:$H$117, 8,FALSE),"")</f>
        <v/>
      </c>
      <c r="W486" s="15" t="str">
        <f t="shared" si="22"/>
        <v/>
      </c>
      <c r="X486" s="9">
        <f t="shared" si="23"/>
        <v>1</v>
      </c>
      <c r="Y486" s="9">
        <f>MAX(X486,Parameters!$B$8)</f>
        <v>1</v>
      </c>
      <c r="AA486" s="16" t="str">
        <f>IF(W486&lt;&gt;0,IF(Y486=1,IF(I486&lt;=Parameters!$C$2,W486,""),""),"")</f>
        <v/>
      </c>
      <c r="AB486" s="16" t="str">
        <f>IF(W486&lt;&gt;0,IF(Y486=1,IF(AND(I486&gt;Parameters!$B$3,I486&lt;=Parameters!$C$3),W486,""),""),"")</f>
        <v/>
      </c>
      <c r="AC486" s="16" t="str">
        <f>IF(W486&lt;&gt;0,IF(Y486=1,IF(AND(I486&gt;Parameters!$B$4,I486&lt;=Parameters!$C$4),W486,""),""),"")</f>
        <v/>
      </c>
      <c r="AD486" s="16" t="str">
        <f>IF(W486&lt;&gt;0,IF(Y486=1,IF(AND(I486&gt;Parameters!$B$5,I486&lt;=Parameters!$C$5),W486,""),""),"")</f>
        <v/>
      </c>
      <c r="AE486" s="16" t="str">
        <f>IF(W486&lt;&gt;0,IF(Y486=1,IF(I486&gt;Parameters!$B$6,W486,""),""),"")</f>
        <v/>
      </c>
    </row>
    <row r="487" spans="1:31" x14ac:dyDescent="0.2">
      <c r="A487" t="s">
        <v>535</v>
      </c>
      <c r="B487" t="s">
        <v>536</v>
      </c>
      <c r="C487" t="s">
        <v>542</v>
      </c>
      <c r="D487">
        <v>1</v>
      </c>
      <c r="E487">
        <v>1</v>
      </c>
      <c r="F487" t="s">
        <v>381</v>
      </c>
      <c r="G487">
        <v>1</v>
      </c>
      <c r="H487" t="s">
        <v>46</v>
      </c>
      <c r="I487">
        <f t="shared" si="21"/>
        <v>1</v>
      </c>
      <c r="J487" t="s">
        <v>39</v>
      </c>
      <c r="L487">
        <v>699</v>
      </c>
      <c r="M487" t="s">
        <v>539</v>
      </c>
      <c r="N487">
        <v>256</v>
      </c>
      <c r="O487" t="s">
        <v>38</v>
      </c>
      <c r="P487" t="s">
        <v>42</v>
      </c>
      <c r="Q487" t="s">
        <v>42</v>
      </c>
      <c r="R487" t="s">
        <v>42</v>
      </c>
      <c r="S487" s="3">
        <v>42242</v>
      </c>
      <c r="T487" s="3"/>
      <c r="U487" s="11" t="str">
        <f>IFERROR(VLOOKUP(A487,'Anc data'!$A$2:$H$117, 8,FALSE),"")</f>
        <v/>
      </c>
      <c r="W487" s="15" t="str">
        <f t="shared" si="22"/>
        <v/>
      </c>
      <c r="X487" s="9">
        <f t="shared" si="23"/>
        <v>1</v>
      </c>
      <c r="Y487" s="9">
        <f>MAX(X487,Parameters!$B$8)</f>
        <v>1</v>
      </c>
      <c r="AA487" s="16" t="str">
        <f>IF(W487&lt;&gt;0,IF(Y487=1,IF(I487&lt;=Parameters!$C$2,W487,""),""),"")</f>
        <v/>
      </c>
      <c r="AB487" s="16" t="str">
        <f>IF(W487&lt;&gt;0,IF(Y487=1,IF(AND(I487&gt;Parameters!$B$3,I487&lt;=Parameters!$C$3),W487,""),""),"")</f>
        <v/>
      </c>
      <c r="AC487" s="16" t="str">
        <f>IF(W487&lt;&gt;0,IF(Y487=1,IF(AND(I487&gt;Parameters!$B$4,I487&lt;=Parameters!$C$4),W487,""),""),"")</f>
        <v/>
      </c>
      <c r="AD487" s="16" t="str">
        <f>IF(W487&lt;&gt;0,IF(Y487=1,IF(AND(I487&gt;Parameters!$B$5,I487&lt;=Parameters!$C$5),W487,""),""),"")</f>
        <v/>
      </c>
      <c r="AE487" s="16" t="str">
        <f>IF(W487&lt;&gt;0,IF(Y487=1,IF(I487&gt;Parameters!$B$6,W487,""),""),"")</f>
        <v/>
      </c>
    </row>
    <row r="488" spans="1:31" x14ac:dyDescent="0.2">
      <c r="A488" t="s">
        <v>535</v>
      </c>
      <c r="B488" t="s">
        <v>536</v>
      </c>
      <c r="C488" t="s">
        <v>542</v>
      </c>
      <c r="D488">
        <v>2</v>
      </c>
      <c r="E488">
        <v>2</v>
      </c>
      <c r="F488" t="s">
        <v>381</v>
      </c>
      <c r="G488">
        <v>2</v>
      </c>
      <c r="H488" t="s">
        <v>46</v>
      </c>
      <c r="I488">
        <f t="shared" si="21"/>
        <v>2</v>
      </c>
      <c r="J488" t="s">
        <v>39</v>
      </c>
      <c r="L488">
        <v>995</v>
      </c>
      <c r="M488" t="s">
        <v>539</v>
      </c>
      <c r="N488">
        <v>768</v>
      </c>
      <c r="O488" t="s">
        <v>38</v>
      </c>
      <c r="P488" t="s">
        <v>42</v>
      </c>
      <c r="Q488" t="s">
        <v>42</v>
      </c>
      <c r="R488" t="s">
        <v>42</v>
      </c>
      <c r="S488" s="3">
        <v>42242</v>
      </c>
      <c r="T488" s="3"/>
      <c r="U488" s="11" t="str">
        <f>IFERROR(VLOOKUP(A488,'Anc data'!$A$2:$H$117, 8,FALSE),"")</f>
        <v/>
      </c>
      <c r="W488" s="15" t="str">
        <f t="shared" si="22"/>
        <v/>
      </c>
      <c r="X488" s="9">
        <f t="shared" si="23"/>
        <v>1</v>
      </c>
      <c r="Y488" s="9">
        <f>MAX(X488,Parameters!$B$8)</f>
        <v>1</v>
      </c>
      <c r="AA488" s="16" t="str">
        <f>IF(W488&lt;&gt;0,IF(Y488=1,IF(I488&lt;=Parameters!$C$2,W488,""),""),"")</f>
        <v/>
      </c>
      <c r="AB488" s="16" t="str">
        <f>IF(W488&lt;&gt;0,IF(Y488=1,IF(AND(I488&gt;Parameters!$B$3,I488&lt;=Parameters!$C$3),W488,""),""),"")</f>
        <v/>
      </c>
      <c r="AC488" s="16" t="str">
        <f>IF(W488&lt;&gt;0,IF(Y488=1,IF(AND(I488&gt;Parameters!$B$4,I488&lt;=Parameters!$C$4),W488,""),""),"")</f>
        <v/>
      </c>
      <c r="AD488" s="16" t="str">
        <f>IF(W488&lt;&gt;0,IF(Y488=1,IF(AND(I488&gt;Parameters!$B$5,I488&lt;=Parameters!$C$5),W488,""),""),"")</f>
        <v/>
      </c>
      <c r="AE488" s="16" t="str">
        <f>IF(W488&lt;&gt;0,IF(Y488=1,IF(I488&gt;Parameters!$B$6,W488,""),""),"")</f>
        <v/>
      </c>
    </row>
    <row r="489" spans="1:31" x14ac:dyDescent="0.2">
      <c r="A489" t="s">
        <v>535</v>
      </c>
      <c r="B489" t="s">
        <v>536</v>
      </c>
      <c r="C489" t="s">
        <v>542</v>
      </c>
      <c r="D489">
        <v>3</v>
      </c>
      <c r="E489">
        <v>3</v>
      </c>
      <c r="F489" t="s">
        <v>381</v>
      </c>
      <c r="G489">
        <v>3</v>
      </c>
      <c r="H489" t="s">
        <v>46</v>
      </c>
      <c r="I489">
        <f t="shared" si="21"/>
        <v>3</v>
      </c>
      <c r="J489" t="s">
        <v>39</v>
      </c>
      <c r="L489" s="2">
        <v>1350</v>
      </c>
      <c r="M489" t="s">
        <v>539</v>
      </c>
      <c r="N489">
        <v>768</v>
      </c>
      <c r="O489" t="s">
        <v>38</v>
      </c>
      <c r="P489" t="s">
        <v>42</v>
      </c>
      <c r="Q489" t="s">
        <v>42</v>
      </c>
      <c r="R489" t="s">
        <v>42</v>
      </c>
      <c r="S489" s="3">
        <v>42242</v>
      </c>
      <c r="T489" s="3"/>
      <c r="U489" s="11" t="str">
        <f>IFERROR(VLOOKUP(A489,'Anc data'!$A$2:$H$117, 8,FALSE),"")</f>
        <v/>
      </c>
      <c r="W489" s="15" t="str">
        <f t="shared" si="22"/>
        <v/>
      </c>
      <c r="X489" s="9">
        <f t="shared" si="23"/>
        <v>1</v>
      </c>
      <c r="Y489" s="9">
        <f>MAX(X489,Parameters!$B$8)</f>
        <v>1</v>
      </c>
      <c r="AA489" s="16" t="str">
        <f>IF(W489&lt;&gt;0,IF(Y489=1,IF(I489&lt;=Parameters!$C$2,W489,""),""),"")</f>
        <v/>
      </c>
      <c r="AB489" s="16" t="str">
        <f>IF(W489&lt;&gt;0,IF(Y489=1,IF(AND(I489&gt;Parameters!$B$3,I489&lt;=Parameters!$C$3),W489,""),""),"")</f>
        <v/>
      </c>
      <c r="AC489" s="16" t="str">
        <f>IF(W489&lt;&gt;0,IF(Y489=1,IF(AND(I489&gt;Parameters!$B$4,I489&lt;=Parameters!$C$4),W489,""),""),"")</f>
        <v/>
      </c>
      <c r="AD489" s="16" t="str">
        <f>IF(W489&lt;&gt;0,IF(Y489=1,IF(AND(I489&gt;Parameters!$B$5,I489&lt;=Parameters!$C$5),W489,""),""),"")</f>
        <v/>
      </c>
      <c r="AE489" s="16" t="str">
        <f>IF(W489&lt;&gt;0,IF(Y489=1,IF(I489&gt;Parameters!$B$6,W489,""),""),"")</f>
        <v/>
      </c>
    </row>
    <row r="490" spans="1:31" x14ac:dyDescent="0.2">
      <c r="A490" t="s">
        <v>535</v>
      </c>
      <c r="B490" t="s">
        <v>536</v>
      </c>
      <c r="C490" t="s">
        <v>542</v>
      </c>
      <c r="D490">
        <v>4</v>
      </c>
      <c r="E490">
        <v>5</v>
      </c>
      <c r="F490" t="s">
        <v>381</v>
      </c>
      <c r="G490">
        <v>5</v>
      </c>
      <c r="H490" t="s">
        <v>46</v>
      </c>
      <c r="I490">
        <f t="shared" si="21"/>
        <v>5</v>
      </c>
      <c r="J490" t="s">
        <v>39</v>
      </c>
      <c r="L490" s="2">
        <v>1995</v>
      </c>
      <c r="M490" t="s">
        <v>539</v>
      </c>
      <c r="N490">
        <v>1</v>
      </c>
      <c r="O490" t="s">
        <v>46</v>
      </c>
      <c r="P490" t="s">
        <v>42</v>
      </c>
      <c r="Q490" t="s">
        <v>42</v>
      </c>
      <c r="R490" t="s">
        <v>42</v>
      </c>
      <c r="S490" s="3">
        <v>42242</v>
      </c>
      <c r="T490" s="3"/>
      <c r="U490" s="11" t="str">
        <f>IFERROR(VLOOKUP(A490,'Anc data'!$A$2:$H$117, 8,FALSE),"")</f>
        <v/>
      </c>
      <c r="W490" s="15" t="str">
        <f t="shared" si="22"/>
        <v/>
      </c>
      <c r="X490" s="9">
        <f t="shared" si="23"/>
        <v>1</v>
      </c>
      <c r="Y490" s="9">
        <f>MAX(X490,Parameters!$B$8)</f>
        <v>1</v>
      </c>
      <c r="AA490" s="16" t="str">
        <f>IF(W490&lt;&gt;0,IF(Y490=1,IF(I490&lt;=Parameters!$C$2,W490,""),""),"")</f>
        <v/>
      </c>
      <c r="AB490" s="16" t="str">
        <f>IF(W490&lt;&gt;0,IF(Y490=1,IF(AND(I490&gt;Parameters!$B$3,I490&lt;=Parameters!$C$3),W490,""),""),"")</f>
        <v/>
      </c>
      <c r="AC490" s="16" t="str">
        <f>IF(W490&lt;&gt;0,IF(Y490=1,IF(AND(I490&gt;Parameters!$B$4,I490&lt;=Parameters!$C$4),W490,""),""),"")</f>
        <v/>
      </c>
      <c r="AD490" s="16" t="str">
        <f>IF(W490&lt;&gt;0,IF(Y490=1,IF(AND(I490&gt;Parameters!$B$5,I490&lt;=Parameters!$C$5),W490,""),""),"")</f>
        <v/>
      </c>
      <c r="AE490" s="16" t="str">
        <f>IF(W490&lt;&gt;0,IF(Y490=1,IF(I490&gt;Parameters!$B$6,W490,""),""),"")</f>
        <v/>
      </c>
    </row>
    <row r="491" spans="1:31" x14ac:dyDescent="0.2">
      <c r="A491" t="s">
        <v>535</v>
      </c>
      <c r="B491" t="s">
        <v>536</v>
      </c>
      <c r="C491" t="s">
        <v>542</v>
      </c>
      <c r="D491">
        <v>5</v>
      </c>
      <c r="E491">
        <v>10</v>
      </c>
      <c r="F491" t="s">
        <v>381</v>
      </c>
      <c r="G491">
        <v>10</v>
      </c>
      <c r="H491" t="s">
        <v>46</v>
      </c>
      <c r="I491">
        <f t="shared" si="21"/>
        <v>10</v>
      </c>
      <c r="J491" t="s">
        <v>39</v>
      </c>
      <c r="L491" s="2">
        <v>2995</v>
      </c>
      <c r="M491" t="s">
        <v>539</v>
      </c>
      <c r="N491">
        <v>2</v>
      </c>
      <c r="O491" t="s">
        <v>46</v>
      </c>
      <c r="P491" t="s">
        <v>42</v>
      </c>
      <c r="Q491" t="s">
        <v>42</v>
      </c>
      <c r="R491" t="s">
        <v>42</v>
      </c>
      <c r="S491" s="3">
        <v>42242</v>
      </c>
      <c r="T491" s="3"/>
      <c r="U491" s="11" t="str">
        <f>IFERROR(VLOOKUP(A491,'Anc data'!$A$2:$H$117, 8,FALSE),"")</f>
        <v/>
      </c>
      <c r="W491" s="15" t="str">
        <f t="shared" si="22"/>
        <v/>
      </c>
      <c r="X491" s="9">
        <f t="shared" si="23"/>
        <v>1</v>
      </c>
      <c r="Y491" s="9">
        <f>MAX(X491,Parameters!$B$8)</f>
        <v>1</v>
      </c>
      <c r="AA491" s="16" t="str">
        <f>IF(W491&lt;&gt;0,IF(Y491=1,IF(I491&lt;=Parameters!$C$2,W491,""),""),"")</f>
        <v/>
      </c>
      <c r="AB491" s="16" t="str">
        <f>IF(W491&lt;&gt;0,IF(Y491=1,IF(AND(I491&gt;Parameters!$B$3,I491&lt;=Parameters!$C$3),W491,""),""),"")</f>
        <v/>
      </c>
      <c r="AC491" s="16" t="str">
        <f>IF(W491&lt;&gt;0,IF(Y491=1,IF(AND(I491&gt;Parameters!$B$4,I491&lt;=Parameters!$C$4),W491,""),""),"")</f>
        <v/>
      </c>
      <c r="AD491" s="16" t="str">
        <f>IF(W491&lt;&gt;0,IF(Y491=1,IF(AND(I491&gt;Parameters!$B$5,I491&lt;=Parameters!$C$5),W491,""),""),"")</f>
        <v/>
      </c>
      <c r="AE491" s="16" t="str">
        <f>IF(W491&lt;&gt;0,IF(Y491=1,IF(I491&gt;Parameters!$B$6,W491,""),""),"")</f>
        <v/>
      </c>
    </row>
    <row r="492" spans="1:31" x14ac:dyDescent="0.2">
      <c r="A492" t="s">
        <v>535</v>
      </c>
      <c r="B492" t="s">
        <v>536</v>
      </c>
      <c r="C492" t="s">
        <v>542</v>
      </c>
      <c r="D492">
        <v>6</v>
      </c>
      <c r="E492">
        <v>20</v>
      </c>
      <c r="F492" t="s">
        <v>381</v>
      </c>
      <c r="G492">
        <v>20</v>
      </c>
      <c r="H492" t="s">
        <v>46</v>
      </c>
      <c r="I492">
        <f t="shared" si="21"/>
        <v>20</v>
      </c>
      <c r="J492" t="s">
        <v>39</v>
      </c>
      <c r="L492" s="2">
        <v>4295</v>
      </c>
      <c r="M492" t="s">
        <v>539</v>
      </c>
      <c r="N492">
        <v>2</v>
      </c>
      <c r="O492" t="s">
        <v>46</v>
      </c>
      <c r="P492" t="s">
        <v>42</v>
      </c>
      <c r="Q492" t="s">
        <v>42</v>
      </c>
      <c r="R492" t="s">
        <v>42</v>
      </c>
      <c r="S492" s="3">
        <v>42242</v>
      </c>
      <c r="T492" s="3"/>
      <c r="U492" s="11" t="str">
        <f>IFERROR(VLOOKUP(A492,'Anc data'!$A$2:$H$117, 8,FALSE),"")</f>
        <v/>
      </c>
      <c r="W492" s="15" t="str">
        <f t="shared" si="22"/>
        <v/>
      </c>
      <c r="X492" s="9">
        <f t="shared" si="23"/>
        <v>1</v>
      </c>
      <c r="Y492" s="9">
        <f>MAX(X492,Parameters!$B$8)</f>
        <v>1</v>
      </c>
      <c r="AA492" s="16" t="str">
        <f>IF(W492&lt;&gt;0,IF(Y492=1,IF(I492&lt;=Parameters!$C$2,W492,""),""),"")</f>
        <v/>
      </c>
      <c r="AB492" s="16" t="str">
        <f>IF(W492&lt;&gt;0,IF(Y492=1,IF(AND(I492&gt;Parameters!$B$3,I492&lt;=Parameters!$C$3),W492,""),""),"")</f>
        <v/>
      </c>
      <c r="AC492" s="16" t="str">
        <f>IF(W492&lt;&gt;0,IF(Y492=1,IF(AND(I492&gt;Parameters!$B$4,I492&lt;=Parameters!$C$4),W492,""),""),"")</f>
        <v/>
      </c>
      <c r="AD492" s="16" t="str">
        <f>IF(W492&lt;&gt;0,IF(Y492=1,IF(AND(I492&gt;Parameters!$B$5,I492&lt;=Parameters!$C$5),W492,""),""),"")</f>
        <v/>
      </c>
      <c r="AE492" s="16" t="str">
        <f>IF(W492&lt;&gt;0,IF(Y492=1,IF(I492&gt;Parameters!$B$6,W492,""),""),"")</f>
        <v/>
      </c>
    </row>
    <row r="493" spans="1:31" x14ac:dyDescent="0.2">
      <c r="A493" t="s">
        <v>535</v>
      </c>
      <c r="B493" t="s">
        <v>536</v>
      </c>
      <c r="C493" t="s">
        <v>542</v>
      </c>
      <c r="D493">
        <v>7</v>
      </c>
      <c r="E493">
        <v>30</v>
      </c>
      <c r="F493" t="s">
        <v>381</v>
      </c>
      <c r="G493">
        <v>30</v>
      </c>
      <c r="H493" t="s">
        <v>46</v>
      </c>
      <c r="I493">
        <f t="shared" si="21"/>
        <v>30</v>
      </c>
      <c r="J493" t="s">
        <v>39</v>
      </c>
      <c r="L493" s="2">
        <v>5595</v>
      </c>
      <c r="M493" t="s">
        <v>539</v>
      </c>
      <c r="N493">
        <v>2</v>
      </c>
      <c r="O493" t="s">
        <v>46</v>
      </c>
      <c r="P493" t="s">
        <v>42</v>
      </c>
      <c r="Q493" t="s">
        <v>42</v>
      </c>
      <c r="R493" t="s">
        <v>42</v>
      </c>
      <c r="S493" s="3">
        <v>42242</v>
      </c>
      <c r="T493" s="3"/>
      <c r="U493" s="11" t="str">
        <f>IFERROR(VLOOKUP(A493,'Anc data'!$A$2:$H$117, 8,FALSE),"")</f>
        <v/>
      </c>
      <c r="W493" s="15" t="str">
        <f t="shared" si="22"/>
        <v/>
      </c>
      <c r="X493" s="9">
        <f t="shared" si="23"/>
        <v>1</v>
      </c>
      <c r="Y493" s="9">
        <f>MAX(X493,Parameters!$B$8)</f>
        <v>1</v>
      </c>
      <c r="AA493" s="16" t="str">
        <f>IF(W493&lt;&gt;0,IF(Y493=1,IF(I493&lt;=Parameters!$C$2,W493,""),""),"")</f>
        <v/>
      </c>
      <c r="AB493" s="16" t="str">
        <f>IF(W493&lt;&gt;0,IF(Y493=1,IF(AND(I493&gt;Parameters!$B$3,I493&lt;=Parameters!$C$3),W493,""),""),"")</f>
        <v/>
      </c>
      <c r="AC493" s="16" t="str">
        <f>IF(W493&lt;&gt;0,IF(Y493=1,IF(AND(I493&gt;Parameters!$B$4,I493&lt;=Parameters!$C$4),W493,""),""),"")</f>
        <v/>
      </c>
      <c r="AD493" s="16" t="str">
        <f>IF(W493&lt;&gt;0,IF(Y493=1,IF(AND(I493&gt;Parameters!$B$5,I493&lt;=Parameters!$C$5),W493,""),""),"")</f>
        <v/>
      </c>
      <c r="AE493" s="16" t="str">
        <f>IF(W493&lt;&gt;0,IF(Y493=1,IF(I493&gt;Parameters!$B$6,W493,""),""),"")</f>
        <v/>
      </c>
    </row>
    <row r="494" spans="1:31" x14ac:dyDescent="0.2">
      <c r="A494" t="s">
        <v>535</v>
      </c>
      <c r="B494" t="s">
        <v>536</v>
      </c>
      <c r="C494" t="s">
        <v>542</v>
      </c>
      <c r="D494">
        <v>8</v>
      </c>
      <c r="E494">
        <v>50</v>
      </c>
      <c r="F494" t="s">
        <v>381</v>
      </c>
      <c r="G494">
        <v>50</v>
      </c>
      <c r="H494" t="s">
        <v>46</v>
      </c>
      <c r="I494">
        <f t="shared" si="21"/>
        <v>50</v>
      </c>
      <c r="J494" t="s">
        <v>39</v>
      </c>
      <c r="L494" s="2">
        <v>8195</v>
      </c>
      <c r="M494" t="s">
        <v>539</v>
      </c>
      <c r="N494">
        <v>5</v>
      </c>
      <c r="O494" t="s">
        <v>46</v>
      </c>
      <c r="P494" t="s">
        <v>42</v>
      </c>
      <c r="Q494" t="s">
        <v>42</v>
      </c>
      <c r="R494" t="s">
        <v>42</v>
      </c>
      <c r="S494" s="3">
        <v>42242</v>
      </c>
      <c r="T494" s="3"/>
      <c r="U494" s="11" t="str">
        <f>IFERROR(VLOOKUP(A494,'Anc data'!$A$2:$H$117, 8,FALSE),"")</f>
        <v/>
      </c>
      <c r="W494" s="15" t="str">
        <f t="shared" si="22"/>
        <v/>
      </c>
      <c r="X494" s="9">
        <f t="shared" si="23"/>
        <v>1</v>
      </c>
      <c r="Y494" s="9">
        <f>MAX(X494,Parameters!$B$8)</f>
        <v>1</v>
      </c>
      <c r="AA494" s="16" t="str">
        <f>IF(W494&lt;&gt;0,IF(Y494=1,IF(I494&lt;=Parameters!$C$2,W494,""),""),"")</f>
        <v/>
      </c>
      <c r="AB494" s="16" t="str">
        <f>IF(W494&lt;&gt;0,IF(Y494=1,IF(AND(I494&gt;Parameters!$B$3,I494&lt;=Parameters!$C$3),W494,""),""),"")</f>
        <v/>
      </c>
      <c r="AC494" s="16" t="str">
        <f>IF(W494&lt;&gt;0,IF(Y494=1,IF(AND(I494&gt;Parameters!$B$4,I494&lt;=Parameters!$C$4),W494,""),""),"")</f>
        <v/>
      </c>
      <c r="AD494" s="16" t="str">
        <f>IF(W494&lt;&gt;0,IF(Y494=1,IF(AND(I494&gt;Parameters!$B$5,I494&lt;=Parameters!$C$5),W494,""),""),"")</f>
        <v/>
      </c>
      <c r="AE494" s="16" t="str">
        <f>IF(W494&lt;&gt;0,IF(Y494=1,IF(I494&gt;Parameters!$B$6,W494,""),""),"")</f>
        <v/>
      </c>
    </row>
    <row r="495" spans="1:31" x14ac:dyDescent="0.2">
      <c r="A495" t="s">
        <v>535</v>
      </c>
      <c r="B495" t="s">
        <v>536</v>
      </c>
      <c r="C495" t="s">
        <v>542</v>
      </c>
      <c r="D495">
        <v>9</v>
      </c>
      <c r="E495">
        <v>100</v>
      </c>
      <c r="F495" t="s">
        <v>381</v>
      </c>
      <c r="G495">
        <v>100</v>
      </c>
      <c r="H495" t="s">
        <v>46</v>
      </c>
      <c r="I495">
        <f t="shared" si="21"/>
        <v>100</v>
      </c>
      <c r="J495" t="s">
        <v>39</v>
      </c>
      <c r="L495" s="2">
        <v>10795</v>
      </c>
      <c r="M495" t="s">
        <v>539</v>
      </c>
      <c r="N495">
        <v>5</v>
      </c>
      <c r="O495" t="s">
        <v>46</v>
      </c>
      <c r="P495" t="s">
        <v>42</v>
      </c>
      <c r="Q495" t="s">
        <v>42</v>
      </c>
      <c r="R495" t="s">
        <v>42</v>
      </c>
      <c r="S495" s="3">
        <v>42242</v>
      </c>
      <c r="T495" s="3"/>
      <c r="U495" s="11" t="str">
        <f>IFERROR(VLOOKUP(A495,'Anc data'!$A$2:$H$117, 8,FALSE),"")</f>
        <v/>
      </c>
      <c r="W495" s="15" t="str">
        <f t="shared" si="22"/>
        <v/>
      </c>
      <c r="X495" s="9">
        <f t="shared" si="23"/>
        <v>1</v>
      </c>
      <c r="Y495" s="9">
        <f>MAX(X495,Parameters!$B$8)</f>
        <v>1</v>
      </c>
      <c r="AA495" s="16" t="str">
        <f>IF(W495&lt;&gt;0,IF(Y495=1,IF(I495&lt;=Parameters!$C$2,W495,""),""),"")</f>
        <v/>
      </c>
      <c r="AB495" s="16" t="str">
        <f>IF(W495&lt;&gt;0,IF(Y495=1,IF(AND(I495&gt;Parameters!$B$3,I495&lt;=Parameters!$C$3),W495,""),""),"")</f>
        <v/>
      </c>
      <c r="AC495" s="16" t="str">
        <f>IF(W495&lt;&gt;0,IF(Y495=1,IF(AND(I495&gt;Parameters!$B$4,I495&lt;=Parameters!$C$4),W495,""),""),"")</f>
        <v/>
      </c>
      <c r="AD495" s="16" t="str">
        <f>IF(W495&lt;&gt;0,IF(Y495=1,IF(AND(I495&gt;Parameters!$B$5,I495&lt;=Parameters!$C$5),W495,""),""),"")</f>
        <v/>
      </c>
      <c r="AE495" s="16" t="str">
        <f>IF(W495&lt;&gt;0,IF(Y495=1,IF(I495&gt;Parameters!$B$6,W495,""),""),"")</f>
        <v/>
      </c>
    </row>
    <row r="496" spans="1:31" x14ac:dyDescent="0.2">
      <c r="A496" t="s">
        <v>543</v>
      </c>
      <c r="B496" t="s">
        <v>544</v>
      </c>
      <c r="C496" t="s">
        <v>545</v>
      </c>
      <c r="D496">
        <v>1</v>
      </c>
      <c r="E496" t="s">
        <v>546</v>
      </c>
      <c r="F496" t="s">
        <v>51</v>
      </c>
      <c r="G496">
        <v>3</v>
      </c>
      <c r="H496" t="s">
        <v>46</v>
      </c>
      <c r="I496">
        <f t="shared" si="21"/>
        <v>3</v>
      </c>
      <c r="J496" t="s">
        <v>39</v>
      </c>
      <c r="L496">
        <v>18</v>
      </c>
      <c r="M496" t="s">
        <v>319</v>
      </c>
      <c r="N496">
        <v>1</v>
      </c>
      <c r="O496" t="s">
        <v>46</v>
      </c>
      <c r="P496" t="s">
        <v>42</v>
      </c>
      <c r="Q496" t="s">
        <v>42</v>
      </c>
      <c r="R496" t="s">
        <v>42</v>
      </c>
      <c r="S496" s="3">
        <v>42242</v>
      </c>
      <c r="T496" s="3"/>
      <c r="U496" s="11">
        <f>IFERROR(VLOOKUP(A496,'Anc data'!$A$2:$H$117, 8,FALSE),"")</f>
        <v>0.55704619384797605</v>
      </c>
      <c r="W496" s="15">
        <f t="shared" si="22"/>
        <v>32.313298607534144</v>
      </c>
      <c r="X496" s="9">
        <f t="shared" si="23"/>
        <v>1</v>
      </c>
      <c r="Y496" s="9">
        <f>MAX(X496,Parameters!$B$8)</f>
        <v>1</v>
      </c>
      <c r="AA496" s="16" t="str">
        <f>IF(W496&lt;&gt;0,IF(Y496=1,IF(I496&lt;=Parameters!$C$2,W496,""),""),"")</f>
        <v/>
      </c>
      <c r="AB496" s="16">
        <f>IF(W496&lt;&gt;0,IF(Y496=1,IF(AND(I496&gt;Parameters!$B$3,I496&lt;=Parameters!$C$3),W496,""),""),"")</f>
        <v>32.313298607534144</v>
      </c>
      <c r="AC496" s="16" t="str">
        <f>IF(W496&lt;&gt;0,IF(Y496=1,IF(AND(I496&gt;Parameters!$B$4,I496&lt;=Parameters!$C$4),W496,""),""),"")</f>
        <v/>
      </c>
      <c r="AD496" s="16" t="str">
        <f>IF(W496&lt;&gt;0,IF(Y496=1,IF(AND(I496&gt;Parameters!$B$5,I496&lt;=Parameters!$C$5),W496,""),""),"")</f>
        <v/>
      </c>
      <c r="AE496" s="16" t="str">
        <f>IF(W496&lt;&gt;0,IF(Y496=1,IF(I496&gt;Parameters!$B$6,W496,""),""),"")</f>
        <v/>
      </c>
    </row>
    <row r="497" spans="1:31" x14ac:dyDescent="0.2">
      <c r="A497" t="s">
        <v>543</v>
      </c>
      <c r="B497" t="s">
        <v>544</v>
      </c>
      <c r="C497" t="s">
        <v>545</v>
      </c>
      <c r="D497">
        <v>2</v>
      </c>
      <c r="E497" t="s">
        <v>546</v>
      </c>
      <c r="F497" t="s">
        <v>61</v>
      </c>
      <c r="G497">
        <v>5</v>
      </c>
      <c r="H497" t="s">
        <v>46</v>
      </c>
      <c r="I497">
        <f t="shared" si="21"/>
        <v>5</v>
      </c>
      <c r="J497" t="s">
        <v>39</v>
      </c>
      <c r="L497">
        <v>24.9</v>
      </c>
      <c r="M497" t="s">
        <v>319</v>
      </c>
      <c r="N497">
        <v>2</v>
      </c>
      <c r="O497" t="s">
        <v>46</v>
      </c>
      <c r="P497" t="s">
        <v>42</v>
      </c>
      <c r="Q497" t="s">
        <v>42</v>
      </c>
      <c r="R497" t="s">
        <v>42</v>
      </c>
      <c r="S497" s="3">
        <v>42242</v>
      </c>
      <c r="T497" s="3"/>
      <c r="U497" s="11">
        <f>IFERROR(VLOOKUP(A497,'Anc data'!$A$2:$H$117, 8,FALSE),"")</f>
        <v>0.55704619384797605</v>
      </c>
      <c r="W497" s="15">
        <f t="shared" si="22"/>
        <v>44.700063073755565</v>
      </c>
      <c r="X497" s="9">
        <f t="shared" si="23"/>
        <v>1</v>
      </c>
      <c r="Y497" s="9">
        <f>MAX(X497,Parameters!$B$8)</f>
        <v>1</v>
      </c>
      <c r="AA497" s="16" t="str">
        <f>IF(W497&lt;&gt;0,IF(Y497=1,IF(I497&lt;=Parameters!$C$2,W497,""),""),"")</f>
        <v/>
      </c>
      <c r="AB497" s="16" t="str">
        <f>IF(W497&lt;&gt;0,IF(Y497=1,IF(AND(I497&gt;Parameters!$B$3,I497&lt;=Parameters!$C$3),W497,""),""),"")</f>
        <v/>
      </c>
      <c r="AC497" s="16">
        <f>IF(W497&lt;&gt;0,IF(Y497=1,IF(AND(I497&gt;Parameters!$B$4,I497&lt;=Parameters!$C$4),W497,""),""),"")</f>
        <v>44.700063073755565</v>
      </c>
      <c r="AD497" s="16" t="str">
        <f>IF(W497&lt;&gt;0,IF(Y497=1,IF(AND(I497&gt;Parameters!$B$5,I497&lt;=Parameters!$C$5),W497,""),""),"")</f>
        <v/>
      </c>
      <c r="AE497" s="16" t="str">
        <f>IF(W497&lt;&gt;0,IF(Y497=1,IF(I497&gt;Parameters!$B$6,W497,""),""),"")</f>
        <v/>
      </c>
    </row>
    <row r="498" spans="1:31" x14ac:dyDescent="0.2">
      <c r="A498" t="s">
        <v>543</v>
      </c>
      <c r="B498" t="s">
        <v>544</v>
      </c>
      <c r="C498" t="s">
        <v>545</v>
      </c>
      <c r="D498">
        <v>3</v>
      </c>
      <c r="E498" t="s">
        <v>546</v>
      </c>
      <c r="F498" t="s">
        <v>61</v>
      </c>
      <c r="G498">
        <v>10</v>
      </c>
      <c r="H498" t="s">
        <v>46</v>
      </c>
      <c r="I498">
        <f t="shared" si="21"/>
        <v>10</v>
      </c>
      <c r="J498" t="s">
        <v>39</v>
      </c>
      <c r="L498">
        <v>36</v>
      </c>
      <c r="M498" t="s">
        <v>319</v>
      </c>
      <c r="N498">
        <v>3</v>
      </c>
      <c r="O498" t="s">
        <v>46</v>
      </c>
      <c r="P498" t="s">
        <v>42</v>
      </c>
      <c r="Q498" t="s">
        <v>42</v>
      </c>
      <c r="R498" t="s">
        <v>42</v>
      </c>
      <c r="S498" s="3">
        <v>42242</v>
      </c>
      <c r="T498" s="3"/>
      <c r="U498" s="11">
        <f>IFERROR(VLOOKUP(A498,'Anc data'!$A$2:$H$117, 8,FALSE),"")</f>
        <v>0.55704619384797605</v>
      </c>
      <c r="W498" s="15">
        <f t="shared" si="22"/>
        <v>64.626597215068287</v>
      </c>
      <c r="X498" s="9">
        <f t="shared" si="23"/>
        <v>1</v>
      </c>
      <c r="Y498" s="9">
        <f>MAX(X498,Parameters!$B$8)</f>
        <v>1</v>
      </c>
      <c r="AA498" s="16" t="str">
        <f>IF(W498&lt;&gt;0,IF(Y498=1,IF(I498&lt;=Parameters!$C$2,W498,""),""),"")</f>
        <v/>
      </c>
      <c r="AB498" s="16" t="str">
        <f>IF(W498&lt;&gt;0,IF(Y498=1,IF(AND(I498&gt;Parameters!$B$3,I498&lt;=Parameters!$C$3),W498,""),""),"")</f>
        <v/>
      </c>
      <c r="AC498" s="16">
        <f>IF(W498&lt;&gt;0,IF(Y498=1,IF(AND(I498&gt;Parameters!$B$4,I498&lt;=Parameters!$C$4),W498,""),""),"")</f>
        <v>64.626597215068287</v>
      </c>
      <c r="AD498" s="16" t="str">
        <f>IF(W498&lt;&gt;0,IF(Y498=1,IF(AND(I498&gt;Parameters!$B$5,I498&lt;=Parameters!$C$5),W498,""),""),"")</f>
        <v/>
      </c>
      <c r="AE498" s="16" t="str">
        <f>IF(W498&lt;&gt;0,IF(Y498=1,IF(I498&gt;Parameters!$B$6,W498,""),""),"")</f>
        <v/>
      </c>
    </row>
    <row r="499" spans="1:31" x14ac:dyDescent="0.2">
      <c r="A499" t="s">
        <v>543</v>
      </c>
      <c r="B499" t="s">
        <v>544</v>
      </c>
      <c r="C499" t="s">
        <v>545</v>
      </c>
      <c r="D499">
        <v>4</v>
      </c>
      <c r="E499" t="s">
        <v>546</v>
      </c>
      <c r="F499" t="s">
        <v>61</v>
      </c>
      <c r="G499">
        <v>15</v>
      </c>
      <c r="H499" t="s">
        <v>46</v>
      </c>
      <c r="I499">
        <f t="shared" si="21"/>
        <v>15</v>
      </c>
      <c r="J499" t="s">
        <v>39</v>
      </c>
      <c r="L499">
        <v>49.9</v>
      </c>
      <c r="M499" t="s">
        <v>319</v>
      </c>
      <c r="N499">
        <v>3</v>
      </c>
      <c r="O499" t="s">
        <v>46</v>
      </c>
      <c r="P499" t="s">
        <v>42</v>
      </c>
      <c r="Q499" t="s">
        <v>42</v>
      </c>
      <c r="R499" t="s">
        <v>42</v>
      </c>
      <c r="S499" s="3">
        <v>42242</v>
      </c>
      <c r="T499" s="3"/>
      <c r="U499" s="11">
        <f>IFERROR(VLOOKUP(A499,'Anc data'!$A$2:$H$117, 8,FALSE),"")</f>
        <v>0.55704619384797605</v>
      </c>
      <c r="W499" s="15">
        <f t="shared" si="22"/>
        <v>89.579644473108544</v>
      </c>
      <c r="X499" s="9">
        <f t="shared" si="23"/>
        <v>1</v>
      </c>
      <c r="Y499" s="9">
        <f>MAX(X499,Parameters!$B$8)</f>
        <v>1</v>
      </c>
      <c r="AA499" s="16" t="str">
        <f>IF(W499&lt;&gt;0,IF(Y499=1,IF(I499&lt;=Parameters!$C$2,W499,""),""),"")</f>
        <v/>
      </c>
      <c r="AB499" s="16" t="str">
        <f>IF(W499&lt;&gt;0,IF(Y499=1,IF(AND(I499&gt;Parameters!$B$3,I499&lt;=Parameters!$C$3),W499,""),""),"")</f>
        <v/>
      </c>
      <c r="AC499" s="16" t="str">
        <f>IF(W499&lt;&gt;0,IF(Y499=1,IF(AND(I499&gt;Parameters!$B$4,I499&lt;=Parameters!$C$4),W499,""),""),"")</f>
        <v/>
      </c>
      <c r="AD499" s="16">
        <f>IF(W499&lt;&gt;0,IF(Y499=1,IF(AND(I499&gt;Parameters!$B$5,I499&lt;=Parameters!$C$5),W499,""),""),"")</f>
        <v>89.579644473108544</v>
      </c>
      <c r="AE499" s="16" t="str">
        <f>IF(W499&lt;&gt;0,IF(Y499=1,IF(I499&gt;Parameters!$B$6,W499,""),""),"")</f>
        <v/>
      </c>
    </row>
    <row r="500" spans="1:31" x14ac:dyDescent="0.2">
      <c r="A500" t="s">
        <v>543</v>
      </c>
      <c r="B500" t="s">
        <v>544</v>
      </c>
      <c r="C500" t="s">
        <v>545</v>
      </c>
      <c r="D500">
        <v>5</v>
      </c>
      <c r="E500" t="s">
        <v>546</v>
      </c>
      <c r="F500" t="s">
        <v>61</v>
      </c>
      <c r="G500">
        <v>25</v>
      </c>
      <c r="H500" t="s">
        <v>46</v>
      </c>
      <c r="I500">
        <f t="shared" si="21"/>
        <v>25</v>
      </c>
      <c r="J500" t="s">
        <v>39</v>
      </c>
      <c r="L500">
        <v>80</v>
      </c>
      <c r="M500" t="s">
        <v>319</v>
      </c>
      <c r="N500">
        <v>3</v>
      </c>
      <c r="O500" t="s">
        <v>46</v>
      </c>
      <c r="P500" t="s">
        <v>42</v>
      </c>
      <c r="Q500" t="s">
        <v>42</v>
      </c>
      <c r="R500" t="s">
        <v>42</v>
      </c>
      <c r="S500" s="3">
        <v>42242</v>
      </c>
      <c r="T500" s="3"/>
      <c r="U500" s="11">
        <f>IFERROR(VLOOKUP(A500,'Anc data'!$A$2:$H$117, 8,FALSE),"")</f>
        <v>0.55704619384797605</v>
      </c>
      <c r="W500" s="15">
        <f t="shared" si="22"/>
        <v>143.61466047792953</v>
      </c>
      <c r="X500" s="9">
        <f t="shared" si="23"/>
        <v>1</v>
      </c>
      <c r="Y500" s="9">
        <f>MAX(X500,Parameters!$B$8)</f>
        <v>1</v>
      </c>
      <c r="AA500" s="16" t="str">
        <f>IF(W500&lt;&gt;0,IF(Y500=1,IF(I500&lt;=Parameters!$C$2,W500,""),""),"")</f>
        <v/>
      </c>
      <c r="AB500" s="16" t="str">
        <f>IF(W500&lt;&gt;0,IF(Y500=1,IF(AND(I500&gt;Parameters!$B$3,I500&lt;=Parameters!$C$3),W500,""),""),"")</f>
        <v/>
      </c>
      <c r="AC500" s="16" t="str">
        <f>IF(W500&lt;&gt;0,IF(Y500=1,IF(AND(I500&gt;Parameters!$B$4,I500&lt;=Parameters!$C$4),W500,""),""),"")</f>
        <v/>
      </c>
      <c r="AD500" s="16">
        <f>IF(W500&lt;&gt;0,IF(Y500=1,IF(AND(I500&gt;Parameters!$B$5,I500&lt;=Parameters!$C$5),W500,""),""),"")</f>
        <v>143.61466047792953</v>
      </c>
      <c r="AE500" s="16" t="str">
        <f>IF(W500&lt;&gt;0,IF(Y500=1,IF(I500&gt;Parameters!$B$6,W500,""),""),"")</f>
        <v/>
      </c>
    </row>
    <row r="501" spans="1:31" x14ac:dyDescent="0.2">
      <c r="A501" t="s">
        <v>543</v>
      </c>
      <c r="B501" t="s">
        <v>544</v>
      </c>
      <c r="C501" t="s">
        <v>545</v>
      </c>
      <c r="D501">
        <v>6</v>
      </c>
      <c r="E501" t="s">
        <v>546</v>
      </c>
      <c r="F501" t="s">
        <v>61</v>
      </c>
      <c r="G501">
        <v>50</v>
      </c>
      <c r="H501" t="s">
        <v>46</v>
      </c>
      <c r="I501">
        <f t="shared" si="21"/>
        <v>50</v>
      </c>
      <c r="J501" t="s">
        <v>39</v>
      </c>
      <c r="L501">
        <v>110</v>
      </c>
      <c r="M501" t="s">
        <v>319</v>
      </c>
      <c r="N501">
        <v>5</v>
      </c>
      <c r="O501" t="s">
        <v>46</v>
      </c>
      <c r="P501" t="s">
        <v>42</v>
      </c>
      <c r="Q501" t="s">
        <v>42</v>
      </c>
      <c r="R501" t="s">
        <v>42</v>
      </c>
      <c r="S501" s="3">
        <v>42242</v>
      </c>
      <c r="T501" s="3"/>
      <c r="U501" s="11">
        <f>IFERROR(VLOOKUP(A501,'Anc data'!$A$2:$H$117, 8,FALSE),"")</f>
        <v>0.55704619384797605</v>
      </c>
      <c r="W501" s="15">
        <f t="shared" si="22"/>
        <v>197.47015815715312</v>
      </c>
      <c r="X501" s="9">
        <f t="shared" si="23"/>
        <v>1</v>
      </c>
      <c r="Y501" s="9">
        <f>MAX(X501,Parameters!$B$8)</f>
        <v>1</v>
      </c>
      <c r="AA501" s="16" t="str">
        <f>IF(W501&lt;&gt;0,IF(Y501=1,IF(I501&lt;=Parameters!$C$2,W501,""),""),"")</f>
        <v/>
      </c>
      <c r="AB501" s="16" t="str">
        <f>IF(W501&lt;&gt;0,IF(Y501=1,IF(AND(I501&gt;Parameters!$B$3,I501&lt;=Parameters!$C$3),W501,""),""),"")</f>
        <v/>
      </c>
      <c r="AC501" s="16" t="str">
        <f>IF(W501&lt;&gt;0,IF(Y501=1,IF(AND(I501&gt;Parameters!$B$4,I501&lt;=Parameters!$C$4),W501,""),""),"")</f>
        <v/>
      </c>
      <c r="AD501" s="16" t="str">
        <f>IF(W501&lt;&gt;0,IF(Y501=1,IF(AND(I501&gt;Parameters!$B$5,I501&lt;=Parameters!$C$5),W501,""),""),"")</f>
        <v/>
      </c>
      <c r="AE501" s="16">
        <f>IF(W501&lt;&gt;0,IF(Y501=1,IF(I501&gt;Parameters!$B$6,W501,""),""),"")</f>
        <v>197.47015815715312</v>
      </c>
    </row>
    <row r="502" spans="1:31" x14ac:dyDescent="0.2">
      <c r="A502" t="s">
        <v>543</v>
      </c>
      <c r="B502" t="s">
        <v>544</v>
      </c>
      <c r="C502" t="s">
        <v>545</v>
      </c>
      <c r="D502">
        <v>7</v>
      </c>
      <c r="E502" t="s">
        <v>546</v>
      </c>
      <c r="F502" t="s">
        <v>61</v>
      </c>
      <c r="G502">
        <v>100</v>
      </c>
      <c r="H502" t="s">
        <v>46</v>
      </c>
      <c r="I502">
        <f t="shared" si="21"/>
        <v>100</v>
      </c>
      <c r="J502" t="s">
        <v>39</v>
      </c>
      <c r="L502">
        <v>180</v>
      </c>
      <c r="M502" t="s">
        <v>319</v>
      </c>
      <c r="N502">
        <v>10</v>
      </c>
      <c r="O502" t="s">
        <v>46</v>
      </c>
      <c r="P502" t="s">
        <v>42</v>
      </c>
      <c r="Q502" t="s">
        <v>42</v>
      </c>
      <c r="R502" t="s">
        <v>42</v>
      </c>
      <c r="S502" s="3">
        <v>42242</v>
      </c>
      <c r="T502" s="3"/>
      <c r="U502" s="11">
        <f>IFERROR(VLOOKUP(A502,'Anc data'!$A$2:$H$117, 8,FALSE),"")</f>
        <v>0.55704619384797605</v>
      </c>
      <c r="W502" s="15">
        <f t="shared" si="22"/>
        <v>323.13298607534148</v>
      </c>
      <c r="X502" s="9">
        <f t="shared" si="23"/>
        <v>1</v>
      </c>
      <c r="Y502" s="9">
        <f>MAX(X502,Parameters!$B$8)</f>
        <v>1</v>
      </c>
      <c r="AA502" s="16" t="str">
        <f>IF(W502&lt;&gt;0,IF(Y502=1,IF(I502&lt;=Parameters!$C$2,W502,""),""),"")</f>
        <v/>
      </c>
      <c r="AB502" s="16" t="str">
        <f>IF(W502&lt;&gt;0,IF(Y502=1,IF(AND(I502&gt;Parameters!$B$3,I502&lt;=Parameters!$C$3),W502,""),""),"")</f>
        <v/>
      </c>
      <c r="AC502" s="16" t="str">
        <f>IF(W502&lt;&gt;0,IF(Y502=1,IF(AND(I502&gt;Parameters!$B$4,I502&lt;=Parameters!$C$4),W502,""),""),"")</f>
        <v/>
      </c>
      <c r="AD502" s="16" t="str">
        <f>IF(W502&lt;&gt;0,IF(Y502=1,IF(AND(I502&gt;Parameters!$B$5,I502&lt;=Parameters!$C$5),W502,""),""),"")</f>
        <v/>
      </c>
      <c r="AE502" s="16">
        <f>IF(W502&lt;&gt;0,IF(Y502=1,IF(I502&gt;Parameters!$B$6,W502,""),""),"")</f>
        <v>323.13298607534148</v>
      </c>
    </row>
    <row r="503" spans="1:31" x14ac:dyDescent="0.2">
      <c r="A503" t="s">
        <v>543</v>
      </c>
      <c r="B503" t="s">
        <v>544</v>
      </c>
      <c r="C503" t="s">
        <v>547</v>
      </c>
      <c r="D503">
        <v>1</v>
      </c>
      <c r="E503">
        <v>4</v>
      </c>
      <c r="F503" t="s">
        <v>51</v>
      </c>
      <c r="G503">
        <v>4</v>
      </c>
      <c r="H503" t="s">
        <v>46</v>
      </c>
      <c r="I503">
        <f t="shared" si="21"/>
        <v>4</v>
      </c>
      <c r="J503" t="s">
        <v>39</v>
      </c>
      <c r="L503">
        <v>19.899999999999999</v>
      </c>
      <c r="M503" t="s">
        <v>319</v>
      </c>
      <c r="N503">
        <v>2048</v>
      </c>
      <c r="O503" t="s">
        <v>38</v>
      </c>
      <c r="P503" t="s">
        <v>42</v>
      </c>
      <c r="Q503" t="s">
        <v>42</v>
      </c>
      <c r="R503" t="s">
        <v>42</v>
      </c>
      <c r="S503" s="3">
        <v>42242</v>
      </c>
      <c r="T503" s="3"/>
      <c r="U503" s="11">
        <f>IFERROR(VLOOKUP(A503,'Anc data'!$A$2:$H$117, 8,FALSE),"")</f>
        <v>0.55704619384797605</v>
      </c>
      <c r="W503" s="15">
        <f t="shared" si="22"/>
        <v>35.724146793884969</v>
      </c>
      <c r="X503" s="9">
        <f t="shared" si="23"/>
        <v>1</v>
      </c>
      <c r="Y503" s="9">
        <f>MAX(X503,Parameters!$B$8)</f>
        <v>1</v>
      </c>
      <c r="AA503" s="16" t="str">
        <f>IF(W503&lt;&gt;0,IF(Y503=1,IF(I503&lt;=Parameters!$C$2,W503,""),""),"")</f>
        <v/>
      </c>
      <c r="AB503" s="16">
        <f>IF(W503&lt;&gt;0,IF(Y503=1,IF(AND(I503&gt;Parameters!$B$3,I503&lt;=Parameters!$C$3),W503,""),""),"")</f>
        <v>35.724146793884969</v>
      </c>
      <c r="AC503" s="16" t="str">
        <f>IF(W503&lt;&gt;0,IF(Y503=1,IF(AND(I503&gt;Parameters!$B$4,I503&lt;=Parameters!$C$4),W503,""),""),"")</f>
        <v/>
      </c>
      <c r="AD503" s="16" t="str">
        <f>IF(W503&lt;&gt;0,IF(Y503=1,IF(AND(I503&gt;Parameters!$B$5,I503&lt;=Parameters!$C$5),W503,""),""),"")</f>
        <v/>
      </c>
      <c r="AE503" s="16" t="str">
        <f>IF(W503&lt;&gt;0,IF(Y503=1,IF(I503&gt;Parameters!$B$6,W503,""),""),"")</f>
        <v/>
      </c>
    </row>
    <row r="504" spans="1:31" x14ac:dyDescent="0.2">
      <c r="A504" t="s">
        <v>543</v>
      </c>
      <c r="B504" t="s">
        <v>544</v>
      </c>
      <c r="C504" t="s">
        <v>547</v>
      </c>
      <c r="D504">
        <v>2</v>
      </c>
      <c r="E504">
        <v>6</v>
      </c>
      <c r="F504" t="s">
        <v>51</v>
      </c>
      <c r="G504">
        <v>6</v>
      </c>
      <c r="H504" t="s">
        <v>46</v>
      </c>
      <c r="I504">
        <f t="shared" si="21"/>
        <v>6</v>
      </c>
      <c r="J504" t="s">
        <v>39</v>
      </c>
      <c r="L504">
        <v>24.9</v>
      </c>
      <c r="M504" t="s">
        <v>319</v>
      </c>
      <c r="N504">
        <v>2048</v>
      </c>
      <c r="O504" t="s">
        <v>38</v>
      </c>
      <c r="P504" t="s">
        <v>42</v>
      </c>
      <c r="Q504" t="s">
        <v>42</v>
      </c>
      <c r="R504" t="s">
        <v>42</v>
      </c>
      <c r="S504" s="3">
        <v>42242</v>
      </c>
      <c r="T504" s="3"/>
      <c r="U504" s="11">
        <f>IFERROR(VLOOKUP(A504,'Anc data'!$A$2:$H$117, 8,FALSE),"")</f>
        <v>0.55704619384797605</v>
      </c>
      <c r="W504" s="15">
        <f t="shared" si="22"/>
        <v>44.700063073755565</v>
      </c>
      <c r="X504" s="9">
        <f t="shared" si="23"/>
        <v>1</v>
      </c>
      <c r="Y504" s="9">
        <f>MAX(X504,Parameters!$B$8)</f>
        <v>1</v>
      </c>
      <c r="AA504" s="16" t="str">
        <f>IF(W504&lt;&gt;0,IF(Y504=1,IF(I504&lt;=Parameters!$C$2,W504,""),""),"")</f>
        <v/>
      </c>
      <c r="AB504" s="16" t="str">
        <f>IF(W504&lt;&gt;0,IF(Y504=1,IF(AND(I504&gt;Parameters!$B$3,I504&lt;=Parameters!$C$3),W504,""),""),"")</f>
        <v/>
      </c>
      <c r="AC504" s="16">
        <f>IF(W504&lt;&gt;0,IF(Y504=1,IF(AND(I504&gt;Parameters!$B$4,I504&lt;=Parameters!$C$4),W504,""),""),"")</f>
        <v>44.700063073755565</v>
      </c>
      <c r="AD504" s="16" t="str">
        <f>IF(W504&lt;&gt;0,IF(Y504=1,IF(AND(I504&gt;Parameters!$B$5,I504&lt;=Parameters!$C$5),W504,""),""),"")</f>
        <v/>
      </c>
      <c r="AE504" s="16" t="str">
        <f>IF(W504&lt;&gt;0,IF(Y504=1,IF(I504&gt;Parameters!$B$6,W504,""),""),"")</f>
        <v/>
      </c>
    </row>
    <row r="505" spans="1:31" x14ac:dyDescent="0.2">
      <c r="A505" t="s">
        <v>543</v>
      </c>
      <c r="B505" t="s">
        <v>544</v>
      </c>
      <c r="C505" t="s">
        <v>547</v>
      </c>
      <c r="D505">
        <v>3</v>
      </c>
      <c r="E505">
        <v>10</v>
      </c>
      <c r="F505" t="s">
        <v>51</v>
      </c>
      <c r="G505">
        <v>10</v>
      </c>
      <c r="H505" t="s">
        <v>46</v>
      </c>
      <c r="I505">
        <f t="shared" si="21"/>
        <v>10</v>
      </c>
      <c r="J505" t="s">
        <v>39</v>
      </c>
      <c r="L505">
        <v>29.9</v>
      </c>
      <c r="M505" t="s">
        <v>319</v>
      </c>
      <c r="N505">
        <v>4096</v>
      </c>
      <c r="O505" t="s">
        <v>38</v>
      </c>
      <c r="P505" t="s">
        <v>42</v>
      </c>
      <c r="Q505" t="s">
        <v>42</v>
      </c>
      <c r="R505" t="s">
        <v>42</v>
      </c>
      <c r="S505" s="3">
        <v>42242</v>
      </c>
      <c r="T505" s="3"/>
      <c r="U505" s="11">
        <f>IFERROR(VLOOKUP(A505,'Anc data'!$A$2:$H$117, 8,FALSE),"")</f>
        <v>0.55704619384797605</v>
      </c>
      <c r="W505" s="15">
        <f t="shared" si="22"/>
        <v>53.675979353626161</v>
      </c>
      <c r="X505" s="9">
        <f t="shared" si="23"/>
        <v>1</v>
      </c>
      <c r="Y505" s="9">
        <f>MAX(X505,Parameters!$B$8)</f>
        <v>1</v>
      </c>
      <c r="AA505" s="16" t="str">
        <f>IF(W505&lt;&gt;0,IF(Y505=1,IF(I505&lt;=Parameters!$C$2,W505,""),""),"")</f>
        <v/>
      </c>
      <c r="AB505" s="16" t="str">
        <f>IF(W505&lt;&gt;0,IF(Y505=1,IF(AND(I505&gt;Parameters!$B$3,I505&lt;=Parameters!$C$3),W505,""),""),"")</f>
        <v/>
      </c>
      <c r="AC505" s="16">
        <f>IF(W505&lt;&gt;0,IF(Y505=1,IF(AND(I505&gt;Parameters!$B$4,I505&lt;=Parameters!$C$4),W505,""),""),"")</f>
        <v>53.675979353626161</v>
      </c>
      <c r="AD505" s="16" t="str">
        <f>IF(W505&lt;&gt;0,IF(Y505=1,IF(AND(I505&gt;Parameters!$B$5,I505&lt;=Parameters!$C$5),W505,""),""),"")</f>
        <v/>
      </c>
      <c r="AE505" s="16" t="str">
        <f>IF(W505&lt;&gt;0,IF(Y505=1,IF(I505&gt;Parameters!$B$6,W505,""),""),"")</f>
        <v/>
      </c>
    </row>
    <row r="506" spans="1:31" x14ac:dyDescent="0.2">
      <c r="A506" t="s">
        <v>543</v>
      </c>
      <c r="B506" t="s">
        <v>544</v>
      </c>
      <c r="C506" t="s">
        <v>547</v>
      </c>
      <c r="D506">
        <v>4</v>
      </c>
      <c r="E506">
        <v>15</v>
      </c>
      <c r="F506" t="s">
        <v>51</v>
      </c>
      <c r="G506">
        <v>15</v>
      </c>
      <c r="H506" t="s">
        <v>46</v>
      </c>
      <c r="I506">
        <f t="shared" si="21"/>
        <v>15</v>
      </c>
      <c r="J506" t="s">
        <v>39</v>
      </c>
      <c r="L506">
        <v>39.9</v>
      </c>
      <c r="M506" t="s">
        <v>319</v>
      </c>
      <c r="N506">
        <v>4096</v>
      </c>
      <c r="O506" t="s">
        <v>38</v>
      </c>
      <c r="P506" t="s">
        <v>42</v>
      </c>
      <c r="Q506" t="s">
        <v>42</v>
      </c>
      <c r="R506" t="s">
        <v>42</v>
      </c>
      <c r="S506" s="3">
        <v>42242</v>
      </c>
      <c r="T506" s="3"/>
      <c r="U506" s="11">
        <f>IFERROR(VLOOKUP(A506,'Anc data'!$A$2:$H$117, 8,FALSE),"")</f>
        <v>0.55704619384797605</v>
      </c>
      <c r="W506" s="15">
        <f t="shared" si="22"/>
        <v>71.627811913367353</v>
      </c>
      <c r="X506" s="9">
        <f t="shared" si="23"/>
        <v>1</v>
      </c>
      <c r="Y506" s="9">
        <f>MAX(X506,Parameters!$B$8)</f>
        <v>1</v>
      </c>
      <c r="AA506" s="16" t="str">
        <f>IF(W506&lt;&gt;0,IF(Y506=1,IF(I506&lt;=Parameters!$C$2,W506,""),""),"")</f>
        <v/>
      </c>
      <c r="AB506" s="16" t="str">
        <f>IF(W506&lt;&gt;0,IF(Y506=1,IF(AND(I506&gt;Parameters!$B$3,I506&lt;=Parameters!$C$3),W506,""),""),"")</f>
        <v/>
      </c>
      <c r="AC506" s="16" t="str">
        <f>IF(W506&lt;&gt;0,IF(Y506=1,IF(AND(I506&gt;Parameters!$B$4,I506&lt;=Parameters!$C$4),W506,""),""),"")</f>
        <v/>
      </c>
      <c r="AD506" s="16">
        <f>IF(W506&lt;&gt;0,IF(Y506=1,IF(AND(I506&gt;Parameters!$B$5,I506&lt;=Parameters!$C$5),W506,""),""),"")</f>
        <v>71.627811913367353</v>
      </c>
      <c r="AE506" s="16" t="str">
        <f>IF(W506&lt;&gt;0,IF(Y506=1,IF(I506&gt;Parameters!$B$6,W506,""),""),"")</f>
        <v/>
      </c>
    </row>
    <row r="507" spans="1:31" x14ac:dyDescent="0.2">
      <c r="A507" t="s">
        <v>543</v>
      </c>
      <c r="B507" t="s">
        <v>544</v>
      </c>
      <c r="C507" t="s">
        <v>547</v>
      </c>
      <c r="D507">
        <v>5</v>
      </c>
      <c r="E507">
        <v>20</v>
      </c>
      <c r="F507" t="s">
        <v>51</v>
      </c>
      <c r="G507">
        <v>20</v>
      </c>
      <c r="H507" t="s">
        <v>46</v>
      </c>
      <c r="I507">
        <f t="shared" si="21"/>
        <v>20</v>
      </c>
      <c r="J507" t="s">
        <v>39</v>
      </c>
      <c r="L507">
        <v>54.9</v>
      </c>
      <c r="M507" t="s">
        <v>319</v>
      </c>
      <c r="N507">
        <v>4096</v>
      </c>
      <c r="O507" t="s">
        <v>38</v>
      </c>
      <c r="P507" t="s">
        <v>42</v>
      </c>
      <c r="Q507" t="s">
        <v>42</v>
      </c>
      <c r="R507" t="s">
        <v>42</v>
      </c>
      <c r="S507" s="3">
        <v>42242</v>
      </c>
      <c r="T507" s="3"/>
      <c r="U507" s="11">
        <f>IFERROR(VLOOKUP(A507,'Anc data'!$A$2:$H$117, 8,FALSE),"")</f>
        <v>0.55704619384797605</v>
      </c>
      <c r="W507" s="15">
        <f t="shared" si="22"/>
        <v>98.555560752979147</v>
      </c>
      <c r="X507" s="9">
        <f t="shared" si="23"/>
        <v>1</v>
      </c>
      <c r="Y507" s="9">
        <f>MAX(X507,Parameters!$B$8)</f>
        <v>1</v>
      </c>
      <c r="AA507" s="16" t="str">
        <f>IF(W507&lt;&gt;0,IF(Y507=1,IF(I507&lt;=Parameters!$C$2,W507,""),""),"")</f>
        <v/>
      </c>
      <c r="AB507" s="16" t="str">
        <f>IF(W507&lt;&gt;0,IF(Y507=1,IF(AND(I507&gt;Parameters!$B$3,I507&lt;=Parameters!$C$3),W507,""),""),"")</f>
        <v/>
      </c>
      <c r="AC507" s="16" t="str">
        <f>IF(W507&lt;&gt;0,IF(Y507=1,IF(AND(I507&gt;Parameters!$B$4,I507&lt;=Parameters!$C$4),W507,""),""),"")</f>
        <v/>
      </c>
      <c r="AD507" s="16">
        <f>IF(W507&lt;&gt;0,IF(Y507=1,IF(AND(I507&gt;Parameters!$B$5,I507&lt;=Parameters!$C$5),W507,""),""),"")</f>
        <v>98.555560752979147</v>
      </c>
      <c r="AE507" s="16" t="str">
        <f>IF(W507&lt;&gt;0,IF(Y507=1,IF(I507&gt;Parameters!$B$6,W507,""),""),"")</f>
        <v/>
      </c>
    </row>
    <row r="508" spans="1:31" x14ac:dyDescent="0.2">
      <c r="A508" t="s">
        <v>543</v>
      </c>
      <c r="B508" t="s">
        <v>544</v>
      </c>
      <c r="C508" t="s">
        <v>548</v>
      </c>
      <c r="D508">
        <v>1</v>
      </c>
      <c r="E508" t="s">
        <v>549</v>
      </c>
      <c r="F508" t="s">
        <v>133</v>
      </c>
      <c r="G508">
        <v>3.6</v>
      </c>
      <c r="H508" t="s">
        <v>46</v>
      </c>
      <c r="I508">
        <f t="shared" si="21"/>
        <v>3.6</v>
      </c>
      <c r="J508" t="s">
        <v>39</v>
      </c>
      <c r="L508">
        <v>19.899999999999999</v>
      </c>
      <c r="M508" t="s">
        <v>319</v>
      </c>
      <c r="N508">
        <v>700</v>
      </c>
      <c r="O508" t="s">
        <v>38</v>
      </c>
      <c r="P508" t="s">
        <v>42</v>
      </c>
      <c r="Q508" t="s">
        <v>42</v>
      </c>
      <c r="R508" t="s">
        <v>42</v>
      </c>
      <c r="S508" s="3">
        <v>42242</v>
      </c>
      <c r="T508" s="3"/>
      <c r="U508" s="11">
        <f>IFERROR(VLOOKUP(A508,'Anc data'!$A$2:$H$117, 8,FALSE),"")</f>
        <v>0.55704619384797605</v>
      </c>
      <c r="W508" s="15">
        <f t="shared" si="22"/>
        <v>35.724146793884969</v>
      </c>
      <c r="X508" s="9">
        <f t="shared" si="23"/>
        <v>1</v>
      </c>
      <c r="Y508" s="9">
        <f>MAX(X508,Parameters!$B$8)</f>
        <v>1</v>
      </c>
      <c r="AA508" s="16" t="str">
        <f>IF(W508&lt;&gt;0,IF(Y508=1,IF(I508&lt;=Parameters!$C$2,W508,""),""),"")</f>
        <v/>
      </c>
      <c r="AB508" s="16">
        <f>IF(W508&lt;&gt;0,IF(Y508=1,IF(AND(I508&gt;Parameters!$B$3,I508&lt;=Parameters!$C$3),W508,""),""),"")</f>
        <v>35.724146793884969</v>
      </c>
      <c r="AC508" s="16" t="str">
        <f>IF(W508&lt;&gt;0,IF(Y508=1,IF(AND(I508&gt;Parameters!$B$4,I508&lt;=Parameters!$C$4),W508,""),""),"")</f>
        <v/>
      </c>
      <c r="AD508" s="16" t="str">
        <f>IF(W508&lt;&gt;0,IF(Y508=1,IF(AND(I508&gt;Parameters!$B$5,I508&lt;=Parameters!$C$5),W508,""),""),"")</f>
        <v/>
      </c>
      <c r="AE508" s="16" t="str">
        <f>IF(W508&lt;&gt;0,IF(Y508=1,IF(I508&gt;Parameters!$B$6,W508,""),""),"")</f>
        <v/>
      </c>
    </row>
    <row r="509" spans="1:31" x14ac:dyDescent="0.2">
      <c r="A509" t="s">
        <v>543</v>
      </c>
      <c r="B509" t="s">
        <v>544</v>
      </c>
      <c r="C509" t="s">
        <v>548</v>
      </c>
      <c r="D509">
        <v>2</v>
      </c>
      <c r="E509" t="s">
        <v>549</v>
      </c>
      <c r="F509" t="s">
        <v>133</v>
      </c>
      <c r="G509">
        <v>5.6</v>
      </c>
      <c r="H509" t="s">
        <v>46</v>
      </c>
      <c r="I509">
        <f t="shared" si="21"/>
        <v>5.6</v>
      </c>
      <c r="J509" t="s">
        <v>39</v>
      </c>
      <c r="L509">
        <v>29.9</v>
      </c>
      <c r="M509" t="s">
        <v>319</v>
      </c>
      <c r="N509">
        <v>700</v>
      </c>
      <c r="O509" t="s">
        <v>38</v>
      </c>
      <c r="P509" t="s">
        <v>42</v>
      </c>
      <c r="Q509" t="s">
        <v>42</v>
      </c>
      <c r="R509" t="s">
        <v>42</v>
      </c>
      <c r="S509" s="3">
        <v>42242</v>
      </c>
      <c r="T509" s="3"/>
      <c r="U509" s="11">
        <f>IFERROR(VLOOKUP(A509,'Anc data'!$A$2:$H$117, 8,FALSE),"")</f>
        <v>0.55704619384797605</v>
      </c>
      <c r="W509" s="15">
        <f t="shared" si="22"/>
        <v>53.675979353626161</v>
      </c>
      <c r="X509" s="9">
        <f t="shared" si="23"/>
        <v>1</v>
      </c>
      <c r="Y509" s="9">
        <f>MAX(X509,Parameters!$B$8)</f>
        <v>1</v>
      </c>
      <c r="AA509" s="16" t="str">
        <f>IF(W509&lt;&gt;0,IF(Y509=1,IF(I509&lt;=Parameters!$C$2,W509,""),""),"")</f>
        <v/>
      </c>
      <c r="AB509" s="16" t="str">
        <f>IF(W509&lt;&gt;0,IF(Y509=1,IF(AND(I509&gt;Parameters!$B$3,I509&lt;=Parameters!$C$3),W509,""),""),"")</f>
        <v/>
      </c>
      <c r="AC509" s="16">
        <f>IF(W509&lt;&gt;0,IF(Y509=1,IF(AND(I509&gt;Parameters!$B$4,I509&lt;=Parameters!$C$4),W509,""),""),"")</f>
        <v>53.675979353626161</v>
      </c>
      <c r="AD509" s="16" t="str">
        <f>IF(W509&lt;&gt;0,IF(Y509=1,IF(AND(I509&gt;Parameters!$B$5,I509&lt;=Parameters!$C$5),W509,""),""),"")</f>
        <v/>
      </c>
      <c r="AE509" s="16" t="str">
        <f>IF(W509&lt;&gt;0,IF(Y509=1,IF(I509&gt;Parameters!$B$6,W509,""),""),"")</f>
        <v/>
      </c>
    </row>
    <row r="510" spans="1:31" x14ac:dyDescent="0.2">
      <c r="A510" t="s">
        <v>543</v>
      </c>
      <c r="B510" t="s">
        <v>544</v>
      </c>
      <c r="C510" t="s">
        <v>548</v>
      </c>
      <c r="D510">
        <v>3</v>
      </c>
      <c r="E510" t="s">
        <v>550</v>
      </c>
      <c r="F510" t="s">
        <v>133</v>
      </c>
      <c r="G510">
        <v>11</v>
      </c>
      <c r="H510" t="s">
        <v>46</v>
      </c>
      <c r="I510">
        <f t="shared" si="21"/>
        <v>11</v>
      </c>
      <c r="J510" t="s">
        <v>39</v>
      </c>
      <c r="L510">
        <v>39.9</v>
      </c>
      <c r="M510" t="s">
        <v>319</v>
      </c>
      <c r="N510">
        <v>1100</v>
      </c>
      <c r="O510" t="s">
        <v>38</v>
      </c>
      <c r="P510" t="s">
        <v>42</v>
      </c>
      <c r="Q510" t="s">
        <v>42</v>
      </c>
      <c r="R510" t="s">
        <v>42</v>
      </c>
      <c r="S510" s="3">
        <v>42242</v>
      </c>
      <c r="T510" s="3"/>
      <c r="U510" s="11">
        <f>IFERROR(VLOOKUP(A510,'Anc data'!$A$2:$H$117, 8,FALSE),"")</f>
        <v>0.55704619384797605</v>
      </c>
      <c r="W510" s="15">
        <f t="shared" si="22"/>
        <v>71.627811913367353</v>
      </c>
      <c r="X510" s="9">
        <f t="shared" si="23"/>
        <v>1</v>
      </c>
      <c r="Y510" s="9">
        <f>MAX(X510,Parameters!$B$8)</f>
        <v>1</v>
      </c>
      <c r="AA510" s="16" t="str">
        <f>IF(W510&lt;&gt;0,IF(Y510=1,IF(I510&lt;=Parameters!$C$2,W510,""),""),"")</f>
        <v/>
      </c>
      <c r="AB510" s="16" t="str">
        <f>IF(W510&lt;&gt;0,IF(Y510=1,IF(AND(I510&gt;Parameters!$B$3,I510&lt;=Parameters!$C$3),W510,""),""),"")</f>
        <v/>
      </c>
      <c r="AC510" s="16" t="str">
        <f>IF(W510&lt;&gt;0,IF(Y510=1,IF(AND(I510&gt;Parameters!$B$4,I510&lt;=Parameters!$C$4),W510,""),""),"")</f>
        <v/>
      </c>
      <c r="AD510" s="16">
        <f>IF(W510&lt;&gt;0,IF(Y510=1,IF(AND(I510&gt;Parameters!$B$5,I510&lt;=Parameters!$C$5),W510,""),""),"")</f>
        <v>71.627811913367353</v>
      </c>
      <c r="AE510" s="16" t="str">
        <f>IF(W510&lt;&gt;0,IF(Y510=1,IF(I510&gt;Parameters!$B$6,W510,""),""),"")</f>
        <v/>
      </c>
    </row>
    <row r="511" spans="1:31" x14ac:dyDescent="0.2">
      <c r="A511" t="s">
        <v>543</v>
      </c>
      <c r="B511" t="s">
        <v>544</v>
      </c>
      <c r="C511" t="s">
        <v>548</v>
      </c>
      <c r="D511">
        <v>4</v>
      </c>
      <c r="E511" t="s">
        <v>550</v>
      </c>
      <c r="F511" t="s">
        <v>133</v>
      </c>
      <c r="G511">
        <v>15</v>
      </c>
      <c r="H511" t="s">
        <v>46</v>
      </c>
      <c r="I511">
        <f t="shared" si="21"/>
        <v>15</v>
      </c>
      <c r="J511" t="s">
        <v>39</v>
      </c>
      <c r="L511">
        <v>49.9</v>
      </c>
      <c r="M511" t="s">
        <v>319</v>
      </c>
      <c r="N511">
        <v>1500</v>
      </c>
      <c r="O511" t="s">
        <v>38</v>
      </c>
      <c r="P511" t="s">
        <v>42</v>
      </c>
      <c r="Q511" t="s">
        <v>42</v>
      </c>
      <c r="R511" t="s">
        <v>42</v>
      </c>
      <c r="S511" s="3">
        <v>42242</v>
      </c>
      <c r="T511" s="3"/>
      <c r="U511" s="11">
        <f>IFERROR(VLOOKUP(A511,'Anc data'!$A$2:$H$117, 8,FALSE),"")</f>
        <v>0.55704619384797605</v>
      </c>
      <c r="W511" s="15">
        <f t="shared" si="22"/>
        <v>89.579644473108544</v>
      </c>
      <c r="X511" s="9">
        <f t="shared" si="23"/>
        <v>1</v>
      </c>
      <c r="Y511" s="9">
        <f>MAX(X511,Parameters!$B$8)</f>
        <v>1</v>
      </c>
      <c r="AA511" s="16" t="str">
        <f>IF(W511&lt;&gt;0,IF(Y511=1,IF(I511&lt;=Parameters!$C$2,W511,""),""),"")</f>
        <v/>
      </c>
      <c r="AB511" s="16" t="str">
        <f>IF(W511&lt;&gt;0,IF(Y511=1,IF(AND(I511&gt;Parameters!$B$3,I511&lt;=Parameters!$C$3),W511,""),""),"")</f>
        <v/>
      </c>
      <c r="AC511" s="16" t="str">
        <f>IF(W511&lt;&gt;0,IF(Y511=1,IF(AND(I511&gt;Parameters!$B$4,I511&lt;=Parameters!$C$4),W511,""),""),"")</f>
        <v/>
      </c>
      <c r="AD511" s="16">
        <f>IF(W511&lt;&gt;0,IF(Y511=1,IF(AND(I511&gt;Parameters!$B$5,I511&lt;=Parameters!$C$5),W511,""),""),"")</f>
        <v>89.579644473108544</v>
      </c>
      <c r="AE511" s="16" t="str">
        <f>IF(W511&lt;&gt;0,IF(Y511=1,IF(I511&gt;Parameters!$B$6,W511,""),""),"")</f>
        <v/>
      </c>
    </row>
    <row r="512" spans="1:31" x14ac:dyDescent="0.2">
      <c r="A512" t="s">
        <v>543</v>
      </c>
      <c r="B512" t="s">
        <v>544</v>
      </c>
      <c r="C512" t="s">
        <v>548</v>
      </c>
      <c r="D512">
        <v>5</v>
      </c>
      <c r="E512" t="s">
        <v>550</v>
      </c>
      <c r="F512" t="s">
        <v>133</v>
      </c>
      <c r="G512">
        <v>30</v>
      </c>
      <c r="H512" t="s">
        <v>46</v>
      </c>
      <c r="I512">
        <f t="shared" si="21"/>
        <v>30</v>
      </c>
      <c r="J512" t="s">
        <v>39</v>
      </c>
      <c r="L512">
        <v>99.9</v>
      </c>
      <c r="M512" t="s">
        <v>319</v>
      </c>
      <c r="N512">
        <v>3000</v>
      </c>
      <c r="O512" t="s">
        <v>38</v>
      </c>
      <c r="P512" t="s">
        <v>42</v>
      </c>
      <c r="Q512" t="s">
        <v>42</v>
      </c>
      <c r="R512" t="s">
        <v>42</v>
      </c>
      <c r="S512" s="3">
        <v>42242</v>
      </c>
      <c r="T512" s="3"/>
      <c r="U512" s="11">
        <f>IFERROR(VLOOKUP(A512,'Anc data'!$A$2:$H$117, 8,FALSE),"")</f>
        <v>0.55704619384797605</v>
      </c>
      <c r="W512" s="15">
        <f t="shared" si="22"/>
        <v>179.33880727181452</v>
      </c>
      <c r="X512" s="9">
        <f t="shared" si="23"/>
        <v>1</v>
      </c>
      <c r="Y512" s="9">
        <f>MAX(X512,Parameters!$B$8)</f>
        <v>1</v>
      </c>
      <c r="AA512" s="16" t="str">
        <f>IF(W512&lt;&gt;0,IF(Y512=1,IF(I512&lt;=Parameters!$C$2,W512,""),""),"")</f>
        <v/>
      </c>
      <c r="AB512" s="16" t="str">
        <f>IF(W512&lt;&gt;0,IF(Y512=1,IF(AND(I512&gt;Parameters!$B$3,I512&lt;=Parameters!$C$3),W512,""),""),"")</f>
        <v/>
      </c>
      <c r="AC512" s="16" t="str">
        <f>IF(W512&lt;&gt;0,IF(Y512=1,IF(AND(I512&gt;Parameters!$B$4,I512&lt;=Parameters!$C$4),W512,""),""),"")</f>
        <v/>
      </c>
      <c r="AD512" s="16" t="str">
        <f>IF(W512&lt;&gt;0,IF(Y512=1,IF(AND(I512&gt;Parameters!$B$5,I512&lt;=Parameters!$C$5),W512,""),""),"")</f>
        <v/>
      </c>
      <c r="AE512" s="16">
        <f>IF(W512&lt;&gt;0,IF(Y512=1,IF(I512&gt;Parameters!$B$6,W512,""),""),"")</f>
        <v>179.33880727181452</v>
      </c>
    </row>
    <row r="513" spans="1:31" x14ac:dyDescent="0.2">
      <c r="A513" t="s">
        <v>543</v>
      </c>
      <c r="B513" t="s">
        <v>544</v>
      </c>
      <c r="C513" t="s">
        <v>548</v>
      </c>
      <c r="D513">
        <v>6</v>
      </c>
      <c r="E513" t="s">
        <v>550</v>
      </c>
      <c r="F513" t="s">
        <v>133</v>
      </c>
      <c r="G513">
        <v>60</v>
      </c>
      <c r="H513" t="s">
        <v>46</v>
      </c>
      <c r="I513">
        <f t="shared" si="21"/>
        <v>60</v>
      </c>
      <c r="J513" t="s">
        <v>39</v>
      </c>
      <c r="L513">
        <v>114.9</v>
      </c>
      <c r="M513" t="s">
        <v>319</v>
      </c>
      <c r="N513">
        <v>3000</v>
      </c>
      <c r="O513" t="s">
        <v>38</v>
      </c>
      <c r="P513" t="s">
        <v>42</v>
      </c>
      <c r="Q513" t="s">
        <v>42</v>
      </c>
      <c r="R513" t="s">
        <v>42</v>
      </c>
      <c r="S513" s="3">
        <v>42242</v>
      </c>
      <c r="T513" s="3"/>
      <c r="U513" s="11">
        <f>IFERROR(VLOOKUP(A513,'Anc data'!$A$2:$H$117, 8,FALSE),"")</f>
        <v>0.55704619384797605</v>
      </c>
      <c r="W513" s="15">
        <f t="shared" si="22"/>
        <v>206.2665561114263</v>
      </c>
      <c r="X513" s="9">
        <f t="shared" si="23"/>
        <v>1</v>
      </c>
      <c r="Y513" s="9">
        <f>MAX(X513,Parameters!$B$8)</f>
        <v>1</v>
      </c>
      <c r="AA513" s="16" t="str">
        <f>IF(W513&lt;&gt;0,IF(Y513=1,IF(I513&lt;=Parameters!$C$2,W513,""),""),"")</f>
        <v/>
      </c>
      <c r="AB513" s="16" t="str">
        <f>IF(W513&lt;&gt;0,IF(Y513=1,IF(AND(I513&gt;Parameters!$B$3,I513&lt;=Parameters!$C$3),W513,""),""),"")</f>
        <v/>
      </c>
      <c r="AC513" s="16" t="str">
        <f>IF(W513&lt;&gt;0,IF(Y513=1,IF(AND(I513&gt;Parameters!$B$4,I513&lt;=Parameters!$C$4),W513,""),""),"")</f>
        <v/>
      </c>
      <c r="AD513" s="16" t="str">
        <f>IF(W513&lt;&gt;0,IF(Y513=1,IF(AND(I513&gt;Parameters!$B$5,I513&lt;=Parameters!$C$5),W513,""),""),"")</f>
        <v/>
      </c>
      <c r="AE513" s="16">
        <f>IF(W513&lt;&gt;0,IF(Y513=1,IF(I513&gt;Parameters!$B$6,W513,""),""),"")</f>
        <v>206.2665561114263</v>
      </c>
    </row>
    <row r="514" spans="1:31" x14ac:dyDescent="0.2">
      <c r="A514" t="s">
        <v>551</v>
      </c>
      <c r="B514" t="s">
        <v>552</v>
      </c>
      <c r="C514" t="s">
        <v>553</v>
      </c>
      <c r="D514">
        <v>1</v>
      </c>
      <c r="E514" t="s">
        <v>554</v>
      </c>
      <c r="F514" t="s">
        <v>51</v>
      </c>
      <c r="G514">
        <v>1</v>
      </c>
      <c r="H514" t="s">
        <v>46</v>
      </c>
      <c r="I514">
        <f t="shared" si="21"/>
        <v>1</v>
      </c>
      <c r="J514" t="s">
        <v>39</v>
      </c>
      <c r="L514">
        <v>95</v>
      </c>
      <c r="M514" t="s">
        <v>555</v>
      </c>
      <c r="N514" t="s">
        <v>40</v>
      </c>
      <c r="P514" t="s">
        <v>42</v>
      </c>
      <c r="Q514" t="s">
        <v>42</v>
      </c>
      <c r="R514" t="s">
        <v>42</v>
      </c>
      <c r="S514" s="3">
        <v>42242</v>
      </c>
      <c r="T514" s="3"/>
      <c r="U514" s="11">
        <f>IFERROR(VLOOKUP(A514,'Anc data'!$A$2:$H$117, 8,FALSE),"")</f>
        <v>2.1177464488508</v>
      </c>
      <c r="W514" s="15">
        <f t="shared" si="22"/>
        <v>44.859005690483848</v>
      </c>
      <c r="X514" s="9">
        <f t="shared" si="23"/>
        <v>1</v>
      </c>
      <c r="Y514" s="9">
        <f>MAX(X514,Parameters!$B$8)</f>
        <v>1</v>
      </c>
      <c r="AA514" s="16">
        <f>IF(W514&lt;&gt;0,IF(Y514=1,IF(I514&lt;=Parameters!$C$2,W514,""),""),"")</f>
        <v>44.859005690483848</v>
      </c>
      <c r="AB514" s="16" t="str">
        <f>IF(W514&lt;&gt;0,IF(Y514=1,IF(AND(I514&gt;Parameters!$B$3,I514&lt;=Parameters!$C$3),W514,""),""),"")</f>
        <v/>
      </c>
      <c r="AC514" s="16" t="str">
        <f>IF(W514&lt;&gt;0,IF(Y514=1,IF(AND(I514&gt;Parameters!$B$4,I514&lt;=Parameters!$C$4),W514,""),""),"")</f>
        <v/>
      </c>
      <c r="AD514" s="16" t="str">
        <f>IF(W514&lt;&gt;0,IF(Y514=1,IF(AND(I514&gt;Parameters!$B$5,I514&lt;=Parameters!$C$5),W514,""),""),"")</f>
        <v/>
      </c>
      <c r="AE514" s="16" t="str">
        <f>IF(W514&lt;&gt;0,IF(Y514=1,IF(I514&gt;Parameters!$B$6,W514,""),""),"")</f>
        <v/>
      </c>
    </row>
    <row r="515" spans="1:31" x14ac:dyDescent="0.2">
      <c r="A515" t="s">
        <v>551</v>
      </c>
      <c r="B515" t="s">
        <v>552</v>
      </c>
      <c r="C515" t="s">
        <v>553</v>
      </c>
      <c r="D515">
        <v>2</v>
      </c>
      <c r="E515" t="s">
        <v>554</v>
      </c>
      <c r="F515" t="s">
        <v>51</v>
      </c>
      <c r="G515">
        <v>2</v>
      </c>
      <c r="H515" t="s">
        <v>46</v>
      </c>
      <c r="I515">
        <f t="shared" si="21"/>
        <v>2</v>
      </c>
      <c r="J515" t="s">
        <v>39</v>
      </c>
      <c r="L515">
        <v>110</v>
      </c>
      <c r="M515" t="s">
        <v>555</v>
      </c>
      <c r="N515" t="s">
        <v>40</v>
      </c>
      <c r="P515" t="s">
        <v>42</v>
      </c>
      <c r="Q515" t="s">
        <v>42</v>
      </c>
      <c r="R515" t="s">
        <v>42</v>
      </c>
      <c r="S515" s="3">
        <v>42242</v>
      </c>
      <c r="T515" s="3"/>
      <c r="U515" s="11">
        <f>IFERROR(VLOOKUP(A515,'Anc data'!$A$2:$H$117, 8,FALSE),"")</f>
        <v>2.1177464488508</v>
      </c>
      <c r="W515" s="15">
        <f t="shared" si="22"/>
        <v>51.9420065889813</v>
      </c>
      <c r="X515" s="9">
        <f t="shared" si="23"/>
        <v>1</v>
      </c>
      <c r="Y515" s="9">
        <f>MAX(X515,Parameters!$B$8)</f>
        <v>1</v>
      </c>
      <c r="AA515" s="16" t="str">
        <f>IF(W515&lt;&gt;0,IF(Y515=1,IF(I515&lt;=Parameters!$C$2,W515,""),""),"")</f>
        <v/>
      </c>
      <c r="AB515" s="16">
        <f>IF(W515&lt;&gt;0,IF(Y515=1,IF(AND(I515&gt;Parameters!$B$3,I515&lt;=Parameters!$C$3),W515,""),""),"")</f>
        <v>51.9420065889813</v>
      </c>
      <c r="AC515" s="16" t="str">
        <f>IF(W515&lt;&gt;0,IF(Y515=1,IF(AND(I515&gt;Parameters!$B$4,I515&lt;=Parameters!$C$4),W515,""),""),"")</f>
        <v/>
      </c>
      <c r="AD515" s="16" t="str">
        <f>IF(W515&lt;&gt;0,IF(Y515=1,IF(AND(I515&gt;Parameters!$B$5,I515&lt;=Parameters!$C$5),W515,""),""),"")</f>
        <v/>
      </c>
      <c r="AE515" s="16" t="str">
        <f>IF(W515&lt;&gt;0,IF(Y515=1,IF(I515&gt;Parameters!$B$6,W515,""),""),"")</f>
        <v/>
      </c>
    </row>
    <row r="516" spans="1:31" x14ac:dyDescent="0.2">
      <c r="A516" t="s">
        <v>551</v>
      </c>
      <c r="B516" t="s">
        <v>552</v>
      </c>
      <c r="C516" t="s">
        <v>553</v>
      </c>
      <c r="D516">
        <v>3</v>
      </c>
      <c r="E516" t="s">
        <v>554</v>
      </c>
      <c r="F516" t="s">
        <v>51</v>
      </c>
      <c r="G516">
        <v>4</v>
      </c>
      <c r="H516" t="s">
        <v>46</v>
      </c>
      <c r="I516">
        <f t="shared" ref="I516:I579" si="24">IF(H516="Kbps",G516/1000,G516)</f>
        <v>4</v>
      </c>
      <c r="J516" t="s">
        <v>39</v>
      </c>
      <c r="L516">
        <v>160</v>
      </c>
      <c r="M516" t="s">
        <v>555</v>
      </c>
      <c r="N516" t="s">
        <v>40</v>
      </c>
      <c r="P516" t="s">
        <v>42</v>
      </c>
      <c r="Q516" t="s">
        <v>42</v>
      </c>
      <c r="R516" t="s">
        <v>42</v>
      </c>
      <c r="S516" s="3">
        <v>42242</v>
      </c>
      <c r="T516" s="3"/>
      <c r="U516" s="11">
        <f>IFERROR(VLOOKUP(A516,'Anc data'!$A$2:$H$117, 8,FALSE),"")</f>
        <v>2.1177464488508</v>
      </c>
      <c r="W516" s="15">
        <f t="shared" ref="W516:W579" si="25">IFERROR(L516/U516,"")</f>
        <v>75.552009583972804</v>
      </c>
      <c r="X516" s="9">
        <f t="shared" ref="X516:X579" si="26">IF(K516="",1,0)</f>
        <v>1</v>
      </c>
      <c r="Y516" s="9">
        <f>MAX(X516,Parameters!$B$8)</f>
        <v>1</v>
      </c>
      <c r="AA516" s="16" t="str">
        <f>IF(W516&lt;&gt;0,IF(Y516=1,IF(I516&lt;=Parameters!$C$2,W516,""),""),"")</f>
        <v/>
      </c>
      <c r="AB516" s="16">
        <f>IF(W516&lt;&gt;0,IF(Y516=1,IF(AND(I516&gt;Parameters!$B$3,I516&lt;=Parameters!$C$3),W516,""),""),"")</f>
        <v>75.552009583972804</v>
      </c>
      <c r="AC516" s="16" t="str">
        <f>IF(W516&lt;&gt;0,IF(Y516=1,IF(AND(I516&gt;Parameters!$B$4,I516&lt;=Parameters!$C$4),W516,""),""),"")</f>
        <v/>
      </c>
      <c r="AD516" s="16" t="str">
        <f>IF(W516&lt;&gt;0,IF(Y516=1,IF(AND(I516&gt;Parameters!$B$5,I516&lt;=Parameters!$C$5),W516,""),""),"")</f>
        <v/>
      </c>
      <c r="AE516" s="16" t="str">
        <f>IF(W516&lt;&gt;0,IF(Y516=1,IF(I516&gt;Parameters!$B$6,W516,""),""),"")</f>
        <v/>
      </c>
    </row>
    <row r="517" spans="1:31" x14ac:dyDescent="0.2">
      <c r="A517" t="s">
        <v>551</v>
      </c>
      <c r="B517" t="s">
        <v>552</v>
      </c>
      <c r="C517" t="s">
        <v>553</v>
      </c>
      <c r="D517">
        <v>4</v>
      </c>
      <c r="E517" t="s">
        <v>554</v>
      </c>
      <c r="F517" t="s">
        <v>51</v>
      </c>
      <c r="G517">
        <v>8</v>
      </c>
      <c r="H517" t="s">
        <v>46</v>
      </c>
      <c r="I517">
        <f t="shared" si="24"/>
        <v>8</v>
      </c>
      <c r="J517" t="s">
        <v>39</v>
      </c>
      <c r="L517">
        <v>250</v>
      </c>
      <c r="M517" t="s">
        <v>555</v>
      </c>
      <c r="N517" t="s">
        <v>40</v>
      </c>
      <c r="P517" t="s">
        <v>42</v>
      </c>
      <c r="Q517" t="s">
        <v>42</v>
      </c>
      <c r="R517" t="s">
        <v>42</v>
      </c>
      <c r="S517" s="3">
        <v>42242</v>
      </c>
      <c r="T517" s="3"/>
      <c r="U517" s="11">
        <f>IFERROR(VLOOKUP(A517,'Anc data'!$A$2:$H$117, 8,FALSE),"")</f>
        <v>2.1177464488508</v>
      </c>
      <c r="W517" s="15">
        <f t="shared" si="25"/>
        <v>118.05001497495749</v>
      </c>
      <c r="X517" s="9">
        <f t="shared" si="26"/>
        <v>1</v>
      </c>
      <c r="Y517" s="9">
        <f>MAX(X517,Parameters!$B$8)</f>
        <v>1</v>
      </c>
      <c r="AA517" s="16" t="str">
        <f>IF(W517&lt;&gt;0,IF(Y517=1,IF(I517&lt;=Parameters!$C$2,W517,""),""),"")</f>
        <v/>
      </c>
      <c r="AB517" s="16" t="str">
        <f>IF(W517&lt;&gt;0,IF(Y517=1,IF(AND(I517&gt;Parameters!$B$3,I517&lt;=Parameters!$C$3),W517,""),""),"")</f>
        <v/>
      </c>
      <c r="AC517" s="16">
        <f>IF(W517&lt;&gt;0,IF(Y517=1,IF(AND(I517&gt;Parameters!$B$4,I517&lt;=Parameters!$C$4),W517,""),""),"")</f>
        <v>118.05001497495749</v>
      </c>
      <c r="AD517" s="16" t="str">
        <f>IF(W517&lt;&gt;0,IF(Y517=1,IF(AND(I517&gt;Parameters!$B$5,I517&lt;=Parameters!$C$5),W517,""),""),"")</f>
        <v/>
      </c>
      <c r="AE517" s="16" t="str">
        <f>IF(W517&lt;&gt;0,IF(Y517=1,IF(I517&gt;Parameters!$B$6,W517,""),""),"")</f>
        <v/>
      </c>
    </row>
    <row r="518" spans="1:31" x14ac:dyDescent="0.2">
      <c r="A518" t="s">
        <v>551</v>
      </c>
      <c r="B518" t="s">
        <v>552</v>
      </c>
      <c r="C518" t="s">
        <v>553</v>
      </c>
      <c r="D518">
        <v>5</v>
      </c>
      <c r="E518" t="s">
        <v>556</v>
      </c>
      <c r="F518" t="s">
        <v>51</v>
      </c>
      <c r="G518">
        <v>1</v>
      </c>
      <c r="H518" t="s">
        <v>46</v>
      </c>
      <c r="I518">
        <f t="shared" si="24"/>
        <v>1</v>
      </c>
      <c r="J518">
        <v>10</v>
      </c>
      <c r="K518" t="s">
        <v>62</v>
      </c>
      <c r="L518">
        <v>50</v>
      </c>
      <c r="M518" t="s">
        <v>555</v>
      </c>
      <c r="N518" t="s">
        <v>40</v>
      </c>
      <c r="P518" t="s">
        <v>42</v>
      </c>
      <c r="Q518" t="s">
        <v>42</v>
      </c>
      <c r="R518" t="s">
        <v>42</v>
      </c>
      <c r="S518" s="3">
        <v>42242</v>
      </c>
      <c r="T518" s="3"/>
      <c r="U518" s="11">
        <f>IFERROR(VLOOKUP(A518,'Anc data'!$A$2:$H$117, 8,FALSE),"")</f>
        <v>2.1177464488508</v>
      </c>
      <c r="W518" s="15">
        <f t="shared" si="25"/>
        <v>23.6100029949915</v>
      </c>
      <c r="X518" s="9">
        <f t="shared" si="26"/>
        <v>0</v>
      </c>
      <c r="Y518" s="9">
        <f>MAX(X518,Parameters!$B$8)</f>
        <v>1</v>
      </c>
      <c r="AA518" s="16">
        <f>IF(W518&lt;&gt;0,IF(Y518=1,IF(I518&lt;=Parameters!$C$2,W518,""),""),"")</f>
        <v>23.6100029949915</v>
      </c>
      <c r="AB518" s="16" t="str">
        <f>IF(W518&lt;&gt;0,IF(Y518=1,IF(AND(I518&gt;Parameters!$B$3,I518&lt;=Parameters!$C$3),W518,""),""),"")</f>
        <v/>
      </c>
      <c r="AC518" s="16" t="str">
        <f>IF(W518&lt;&gt;0,IF(Y518=1,IF(AND(I518&gt;Parameters!$B$4,I518&lt;=Parameters!$C$4),W518,""),""),"")</f>
        <v/>
      </c>
      <c r="AD518" s="16" t="str">
        <f>IF(W518&lt;&gt;0,IF(Y518=1,IF(AND(I518&gt;Parameters!$B$5,I518&lt;=Parameters!$C$5),W518,""),""),"")</f>
        <v/>
      </c>
      <c r="AE518" s="16" t="str">
        <f>IF(W518&lt;&gt;0,IF(Y518=1,IF(I518&gt;Parameters!$B$6,W518,""),""),"")</f>
        <v/>
      </c>
    </row>
    <row r="519" spans="1:31" x14ac:dyDescent="0.2">
      <c r="A519" t="s">
        <v>551</v>
      </c>
      <c r="B519" t="s">
        <v>552</v>
      </c>
      <c r="C519" t="s">
        <v>557</v>
      </c>
      <c r="D519">
        <v>1</v>
      </c>
      <c r="E519">
        <v>512</v>
      </c>
      <c r="F519" t="s">
        <v>45</v>
      </c>
      <c r="G519">
        <v>512</v>
      </c>
      <c r="H519" t="s">
        <v>38</v>
      </c>
      <c r="I519">
        <f t="shared" si="24"/>
        <v>0.51200000000000001</v>
      </c>
      <c r="J519" t="s">
        <v>39</v>
      </c>
      <c r="L519">
        <v>71.25</v>
      </c>
      <c r="M519" t="s">
        <v>555</v>
      </c>
      <c r="N519" t="s">
        <v>40</v>
      </c>
      <c r="P519" t="s">
        <v>42</v>
      </c>
      <c r="Q519" t="s">
        <v>42</v>
      </c>
      <c r="R519" t="s">
        <v>42</v>
      </c>
      <c r="S519" s="3">
        <v>42266</v>
      </c>
      <c r="T519" s="3"/>
      <c r="U519" s="11">
        <f>IFERROR(VLOOKUP(A519,'Anc data'!$A$2:$H$117, 8,FALSE),"")</f>
        <v>2.1177464488508</v>
      </c>
      <c r="W519" s="15">
        <f t="shared" si="25"/>
        <v>33.644254267862884</v>
      </c>
      <c r="X519" s="9">
        <f t="shared" si="26"/>
        <v>1</v>
      </c>
      <c r="Y519" s="9">
        <f>MAX(X519,Parameters!$B$8)</f>
        <v>1</v>
      </c>
      <c r="AA519" s="16">
        <f>IF(W519&lt;&gt;0,IF(Y519=1,IF(I519&lt;=Parameters!$C$2,W519,""),""),"")</f>
        <v>33.644254267862884</v>
      </c>
      <c r="AB519" s="16" t="str">
        <f>IF(W519&lt;&gt;0,IF(Y519=1,IF(AND(I519&gt;Parameters!$B$3,I519&lt;=Parameters!$C$3),W519,""),""),"")</f>
        <v/>
      </c>
      <c r="AC519" s="16" t="str">
        <f>IF(W519&lt;&gt;0,IF(Y519=1,IF(AND(I519&gt;Parameters!$B$4,I519&lt;=Parameters!$C$4),W519,""),""),"")</f>
        <v/>
      </c>
      <c r="AD519" s="16" t="str">
        <f>IF(W519&lt;&gt;0,IF(Y519=1,IF(AND(I519&gt;Parameters!$B$5,I519&lt;=Parameters!$C$5),W519,""),""),"")</f>
        <v/>
      </c>
      <c r="AE519" s="16" t="str">
        <f>IF(W519&lt;&gt;0,IF(Y519=1,IF(I519&gt;Parameters!$B$6,W519,""),""),"")</f>
        <v/>
      </c>
    </row>
    <row r="520" spans="1:31" x14ac:dyDescent="0.2">
      <c r="A520" t="s">
        <v>551</v>
      </c>
      <c r="B520" t="s">
        <v>552</v>
      </c>
      <c r="C520" t="s">
        <v>557</v>
      </c>
      <c r="D520">
        <v>2</v>
      </c>
      <c r="E520">
        <v>1024</v>
      </c>
      <c r="F520" t="s">
        <v>45</v>
      </c>
      <c r="G520">
        <v>1024</v>
      </c>
      <c r="H520" t="s">
        <v>38</v>
      </c>
      <c r="I520">
        <f t="shared" si="24"/>
        <v>1.024</v>
      </c>
      <c r="J520" t="s">
        <v>39</v>
      </c>
      <c r="L520">
        <v>72.25</v>
      </c>
      <c r="M520" t="s">
        <v>555</v>
      </c>
      <c r="N520">
        <v>256</v>
      </c>
      <c r="O520" t="s">
        <v>38</v>
      </c>
      <c r="P520" t="s">
        <v>42</v>
      </c>
      <c r="Q520" t="s">
        <v>42</v>
      </c>
      <c r="R520" t="s">
        <v>42</v>
      </c>
      <c r="S520" s="3">
        <v>42266</v>
      </c>
      <c r="T520" s="3"/>
      <c r="U520" s="11">
        <f>IFERROR(VLOOKUP(A520,'Anc data'!$A$2:$H$117, 8,FALSE),"")</f>
        <v>2.1177464488508</v>
      </c>
      <c r="W520" s="15">
        <f t="shared" si="25"/>
        <v>34.116454327762717</v>
      </c>
      <c r="X520" s="9">
        <f t="shared" si="26"/>
        <v>1</v>
      </c>
      <c r="Y520" s="9">
        <f>MAX(X520,Parameters!$B$8)</f>
        <v>1</v>
      </c>
      <c r="AA520" s="16" t="str">
        <f>IF(W520&lt;&gt;0,IF(Y520=1,IF(I520&lt;=Parameters!$C$2,W520,""),""),"")</f>
        <v/>
      </c>
      <c r="AB520" s="16">
        <f>IF(W520&lt;&gt;0,IF(Y520=1,IF(AND(I520&gt;Parameters!$B$3,I520&lt;=Parameters!$C$3),W520,""),""),"")</f>
        <v>34.116454327762717</v>
      </c>
      <c r="AC520" s="16" t="str">
        <f>IF(W520&lt;&gt;0,IF(Y520=1,IF(AND(I520&gt;Parameters!$B$4,I520&lt;=Parameters!$C$4),W520,""),""),"")</f>
        <v/>
      </c>
      <c r="AD520" s="16" t="str">
        <f>IF(W520&lt;&gt;0,IF(Y520=1,IF(AND(I520&gt;Parameters!$B$5,I520&lt;=Parameters!$C$5),W520,""),""),"")</f>
        <v/>
      </c>
      <c r="AE520" s="16" t="str">
        <f>IF(W520&lt;&gt;0,IF(Y520=1,IF(I520&gt;Parameters!$B$6,W520,""),""),"")</f>
        <v/>
      </c>
    </row>
    <row r="521" spans="1:31" x14ac:dyDescent="0.2">
      <c r="A521" t="s">
        <v>551</v>
      </c>
      <c r="B521" t="s">
        <v>552</v>
      </c>
      <c r="C521" t="s">
        <v>557</v>
      </c>
      <c r="D521">
        <v>3</v>
      </c>
      <c r="E521">
        <v>2048</v>
      </c>
      <c r="F521" t="s">
        <v>45</v>
      </c>
      <c r="G521">
        <v>2048</v>
      </c>
      <c r="H521" t="s">
        <v>38</v>
      </c>
      <c r="I521">
        <f t="shared" si="24"/>
        <v>2.048</v>
      </c>
      <c r="J521" t="s">
        <v>39</v>
      </c>
      <c r="L521">
        <v>115</v>
      </c>
      <c r="M521" t="s">
        <v>555</v>
      </c>
      <c r="N521">
        <v>512</v>
      </c>
      <c r="O521" t="s">
        <v>38</v>
      </c>
      <c r="P521" t="s">
        <v>42</v>
      </c>
      <c r="Q521" t="s">
        <v>42</v>
      </c>
      <c r="R521" t="s">
        <v>42</v>
      </c>
      <c r="S521" s="3">
        <v>42266</v>
      </c>
      <c r="T521" s="3"/>
      <c r="U521" s="11">
        <f>IFERROR(VLOOKUP(A521,'Anc data'!$A$2:$H$117, 8,FALSE),"")</f>
        <v>2.1177464488508</v>
      </c>
      <c r="W521" s="15">
        <f t="shared" si="25"/>
        <v>54.303006888480446</v>
      </c>
      <c r="X521" s="9">
        <f t="shared" si="26"/>
        <v>1</v>
      </c>
      <c r="Y521" s="9">
        <f>MAX(X521,Parameters!$B$8)</f>
        <v>1</v>
      </c>
      <c r="AA521" s="16" t="str">
        <f>IF(W521&lt;&gt;0,IF(Y521=1,IF(I521&lt;=Parameters!$C$2,W521,""),""),"")</f>
        <v/>
      </c>
      <c r="AB521" s="16">
        <f>IF(W521&lt;&gt;0,IF(Y521=1,IF(AND(I521&gt;Parameters!$B$3,I521&lt;=Parameters!$C$3),W521,""),""),"")</f>
        <v>54.303006888480446</v>
      </c>
      <c r="AC521" s="16" t="str">
        <f>IF(W521&lt;&gt;0,IF(Y521=1,IF(AND(I521&gt;Parameters!$B$4,I521&lt;=Parameters!$C$4),W521,""),""),"")</f>
        <v/>
      </c>
      <c r="AD521" s="16" t="str">
        <f>IF(W521&lt;&gt;0,IF(Y521=1,IF(AND(I521&gt;Parameters!$B$5,I521&lt;=Parameters!$C$5),W521,""),""),"")</f>
        <v/>
      </c>
      <c r="AE521" s="16" t="str">
        <f>IF(W521&lt;&gt;0,IF(Y521=1,IF(I521&gt;Parameters!$B$6,W521,""),""),"")</f>
        <v/>
      </c>
    </row>
    <row r="522" spans="1:31" x14ac:dyDescent="0.2">
      <c r="A522" t="s">
        <v>551</v>
      </c>
      <c r="B522" t="s">
        <v>552</v>
      </c>
      <c r="C522" t="s">
        <v>557</v>
      </c>
      <c r="D522">
        <v>4</v>
      </c>
      <c r="E522">
        <v>4096</v>
      </c>
      <c r="F522" t="s">
        <v>45</v>
      </c>
      <c r="G522">
        <v>4096</v>
      </c>
      <c r="H522" t="s">
        <v>38</v>
      </c>
      <c r="I522">
        <f t="shared" si="24"/>
        <v>4.0960000000000001</v>
      </c>
      <c r="J522" t="s">
        <v>39</v>
      </c>
      <c r="L522">
        <v>190</v>
      </c>
      <c r="M522" t="s">
        <v>555</v>
      </c>
      <c r="N522">
        <v>1024</v>
      </c>
      <c r="O522" t="s">
        <v>38</v>
      </c>
      <c r="P522" t="s">
        <v>42</v>
      </c>
      <c r="Q522" t="s">
        <v>42</v>
      </c>
      <c r="R522" t="s">
        <v>42</v>
      </c>
      <c r="S522" s="3">
        <v>42266</v>
      </c>
      <c r="T522" s="3"/>
      <c r="U522" s="11">
        <f>IFERROR(VLOOKUP(A522,'Anc data'!$A$2:$H$117, 8,FALSE),"")</f>
        <v>2.1177464488508</v>
      </c>
      <c r="W522" s="15">
        <f t="shared" si="25"/>
        <v>89.718011380967695</v>
      </c>
      <c r="X522" s="9">
        <f t="shared" si="26"/>
        <v>1</v>
      </c>
      <c r="Y522" s="9">
        <f>MAX(X522,Parameters!$B$8)</f>
        <v>1</v>
      </c>
      <c r="AA522" s="16" t="str">
        <f>IF(W522&lt;&gt;0,IF(Y522=1,IF(I522&lt;=Parameters!$C$2,W522,""),""),"")</f>
        <v/>
      </c>
      <c r="AB522" s="16" t="str">
        <f>IF(W522&lt;&gt;0,IF(Y522=1,IF(AND(I522&gt;Parameters!$B$3,I522&lt;=Parameters!$C$3),W522,""),""),"")</f>
        <v/>
      </c>
      <c r="AC522" s="16">
        <f>IF(W522&lt;&gt;0,IF(Y522=1,IF(AND(I522&gt;Parameters!$B$4,I522&lt;=Parameters!$C$4),W522,""),""),"")</f>
        <v>89.718011380967695</v>
      </c>
      <c r="AD522" s="16" t="str">
        <f>IF(W522&lt;&gt;0,IF(Y522=1,IF(AND(I522&gt;Parameters!$B$5,I522&lt;=Parameters!$C$5),W522,""),""),"")</f>
        <v/>
      </c>
      <c r="AE522" s="16" t="str">
        <f>IF(W522&lt;&gt;0,IF(Y522=1,IF(I522&gt;Parameters!$B$6,W522,""),""),"")</f>
        <v/>
      </c>
    </row>
    <row r="523" spans="1:31" x14ac:dyDescent="0.2">
      <c r="A523" t="s">
        <v>551</v>
      </c>
      <c r="B523" t="s">
        <v>552</v>
      </c>
      <c r="C523" t="s">
        <v>557</v>
      </c>
      <c r="D523">
        <v>5</v>
      </c>
      <c r="E523">
        <v>2048</v>
      </c>
      <c r="F523" t="s">
        <v>45</v>
      </c>
      <c r="G523">
        <v>2048</v>
      </c>
      <c r="H523" t="s">
        <v>38</v>
      </c>
      <c r="I523">
        <f t="shared" si="24"/>
        <v>2.048</v>
      </c>
      <c r="J523">
        <v>5</v>
      </c>
      <c r="K523" t="s">
        <v>62</v>
      </c>
      <c r="L523">
        <v>52.5</v>
      </c>
      <c r="M523" t="s">
        <v>555</v>
      </c>
      <c r="N523">
        <v>512</v>
      </c>
      <c r="O523" t="s">
        <v>38</v>
      </c>
      <c r="P523" t="s">
        <v>42</v>
      </c>
      <c r="Q523" t="s">
        <v>42</v>
      </c>
      <c r="R523" t="s">
        <v>42</v>
      </c>
      <c r="S523" s="3">
        <v>42266</v>
      </c>
      <c r="T523" s="3"/>
      <c r="U523" s="11">
        <f>IFERROR(VLOOKUP(A523,'Anc data'!$A$2:$H$117, 8,FALSE),"")</f>
        <v>2.1177464488508</v>
      </c>
      <c r="W523" s="15">
        <f t="shared" si="25"/>
        <v>24.790503144741074</v>
      </c>
      <c r="X523" s="9">
        <f t="shared" si="26"/>
        <v>0</v>
      </c>
      <c r="Y523" s="9">
        <f>MAX(X523,Parameters!$B$8)</f>
        <v>1</v>
      </c>
      <c r="AA523" s="16" t="str">
        <f>IF(W523&lt;&gt;0,IF(Y523=1,IF(I523&lt;=Parameters!$C$2,W523,""),""),"")</f>
        <v/>
      </c>
      <c r="AB523" s="16">
        <f>IF(W523&lt;&gt;0,IF(Y523=1,IF(AND(I523&gt;Parameters!$B$3,I523&lt;=Parameters!$C$3),W523,""),""),"")</f>
        <v>24.790503144741074</v>
      </c>
      <c r="AC523" s="16" t="str">
        <f>IF(W523&lt;&gt;0,IF(Y523=1,IF(AND(I523&gt;Parameters!$B$4,I523&lt;=Parameters!$C$4),W523,""),""),"")</f>
        <v/>
      </c>
      <c r="AD523" s="16" t="str">
        <f>IF(W523&lt;&gt;0,IF(Y523=1,IF(AND(I523&gt;Parameters!$B$5,I523&lt;=Parameters!$C$5),W523,""),""),"")</f>
        <v/>
      </c>
      <c r="AE523" s="16" t="str">
        <f>IF(W523&lt;&gt;0,IF(Y523=1,IF(I523&gt;Parameters!$B$6,W523,""),""),"")</f>
        <v/>
      </c>
    </row>
    <row r="524" spans="1:31" x14ac:dyDescent="0.2">
      <c r="A524" t="s">
        <v>551</v>
      </c>
      <c r="B524" t="s">
        <v>552</v>
      </c>
      <c r="C524" t="s">
        <v>557</v>
      </c>
      <c r="D524">
        <v>6</v>
      </c>
      <c r="E524">
        <v>4096</v>
      </c>
      <c r="F524" t="s">
        <v>45</v>
      </c>
      <c r="G524">
        <v>4096</v>
      </c>
      <c r="H524" t="s">
        <v>38</v>
      </c>
      <c r="I524">
        <f t="shared" si="24"/>
        <v>4.0960000000000001</v>
      </c>
      <c r="J524">
        <v>15</v>
      </c>
      <c r="K524" t="s">
        <v>62</v>
      </c>
      <c r="L524">
        <v>50</v>
      </c>
      <c r="M524" t="s">
        <v>555</v>
      </c>
      <c r="N524">
        <v>1024</v>
      </c>
      <c r="O524" t="s">
        <v>38</v>
      </c>
      <c r="P524" t="s">
        <v>42</v>
      </c>
      <c r="Q524" t="s">
        <v>42</v>
      </c>
      <c r="R524" t="s">
        <v>42</v>
      </c>
      <c r="S524" s="3">
        <v>42266</v>
      </c>
      <c r="T524" s="3"/>
      <c r="U524" s="11">
        <f>IFERROR(VLOOKUP(A524,'Anc data'!$A$2:$H$117, 8,FALSE),"")</f>
        <v>2.1177464488508</v>
      </c>
      <c r="W524" s="15">
        <f t="shared" si="25"/>
        <v>23.6100029949915</v>
      </c>
      <c r="X524" s="9">
        <f t="shared" si="26"/>
        <v>0</v>
      </c>
      <c r="Y524" s="9">
        <f>MAX(X524,Parameters!$B$8)</f>
        <v>1</v>
      </c>
      <c r="AA524" s="16" t="str">
        <f>IF(W524&lt;&gt;0,IF(Y524=1,IF(I524&lt;=Parameters!$C$2,W524,""),""),"")</f>
        <v/>
      </c>
      <c r="AB524" s="16" t="str">
        <f>IF(W524&lt;&gt;0,IF(Y524=1,IF(AND(I524&gt;Parameters!$B$3,I524&lt;=Parameters!$C$3),W524,""),""),"")</f>
        <v/>
      </c>
      <c r="AC524" s="16">
        <f>IF(W524&lt;&gt;0,IF(Y524=1,IF(AND(I524&gt;Parameters!$B$4,I524&lt;=Parameters!$C$4),W524,""),""),"")</f>
        <v>23.6100029949915</v>
      </c>
      <c r="AD524" s="16" t="str">
        <f>IF(W524&lt;&gt;0,IF(Y524=1,IF(AND(I524&gt;Parameters!$B$5,I524&lt;=Parameters!$C$5),W524,""),""),"")</f>
        <v/>
      </c>
      <c r="AE524" s="16" t="str">
        <f>IF(W524&lt;&gt;0,IF(Y524=1,IF(I524&gt;Parameters!$B$6,W524,""),""),"")</f>
        <v/>
      </c>
    </row>
    <row r="525" spans="1:31" x14ac:dyDescent="0.2">
      <c r="A525" t="s">
        <v>551</v>
      </c>
      <c r="B525" t="s">
        <v>552</v>
      </c>
      <c r="C525" t="s">
        <v>557</v>
      </c>
      <c r="D525">
        <v>7</v>
      </c>
      <c r="E525">
        <v>256</v>
      </c>
      <c r="F525" t="s">
        <v>45</v>
      </c>
      <c r="G525">
        <v>256</v>
      </c>
      <c r="H525" t="s">
        <v>38</v>
      </c>
      <c r="I525">
        <f t="shared" si="24"/>
        <v>0.25600000000000001</v>
      </c>
      <c r="J525">
        <v>2</v>
      </c>
      <c r="K525" t="s">
        <v>62</v>
      </c>
      <c r="L525">
        <v>45</v>
      </c>
      <c r="M525" t="s">
        <v>555</v>
      </c>
      <c r="N525">
        <v>64</v>
      </c>
      <c r="O525" t="s">
        <v>38</v>
      </c>
      <c r="P525" t="s">
        <v>42</v>
      </c>
      <c r="Q525" t="s">
        <v>42</v>
      </c>
      <c r="R525" t="s">
        <v>42</v>
      </c>
      <c r="S525" s="3">
        <v>42266</v>
      </c>
      <c r="T525" s="3"/>
      <c r="U525" s="11">
        <f>IFERROR(VLOOKUP(A525,'Anc data'!$A$2:$H$117, 8,FALSE),"")</f>
        <v>2.1177464488508</v>
      </c>
      <c r="W525" s="15">
        <f t="shared" si="25"/>
        <v>21.249002695492351</v>
      </c>
      <c r="X525" s="9">
        <f t="shared" si="26"/>
        <v>0</v>
      </c>
      <c r="Y525" s="9">
        <f>MAX(X525,Parameters!$B$8)</f>
        <v>1</v>
      </c>
      <c r="AA525" s="16">
        <f>IF(W525&lt;&gt;0,IF(Y525=1,IF(I525&lt;=Parameters!$C$2,W525,""),""),"")</f>
        <v>21.249002695492351</v>
      </c>
      <c r="AB525" s="16" t="str">
        <f>IF(W525&lt;&gt;0,IF(Y525=1,IF(AND(I525&gt;Parameters!$B$3,I525&lt;=Parameters!$C$3),W525,""),""),"")</f>
        <v/>
      </c>
      <c r="AC525" s="16" t="str">
        <f>IF(W525&lt;&gt;0,IF(Y525=1,IF(AND(I525&gt;Parameters!$B$4,I525&lt;=Parameters!$C$4),W525,""),""),"")</f>
        <v/>
      </c>
      <c r="AD525" s="16" t="str">
        <f>IF(W525&lt;&gt;0,IF(Y525=1,IF(AND(I525&gt;Parameters!$B$5,I525&lt;=Parameters!$C$5),W525,""),""),"")</f>
        <v/>
      </c>
      <c r="AE525" s="16" t="str">
        <f>IF(W525&lt;&gt;0,IF(Y525=1,IF(I525&gt;Parameters!$B$6,W525,""),""),"")</f>
        <v/>
      </c>
    </row>
    <row r="526" spans="1:31" x14ac:dyDescent="0.2">
      <c r="A526" t="s">
        <v>551</v>
      </c>
      <c r="B526" t="s">
        <v>552</v>
      </c>
      <c r="C526" t="s">
        <v>557</v>
      </c>
      <c r="D526">
        <v>8</v>
      </c>
      <c r="E526" t="s">
        <v>558</v>
      </c>
      <c r="F526" t="s">
        <v>45</v>
      </c>
      <c r="G526">
        <v>8</v>
      </c>
      <c r="H526" t="s">
        <v>46</v>
      </c>
      <c r="I526">
        <f t="shared" si="24"/>
        <v>8</v>
      </c>
      <c r="J526">
        <v>100</v>
      </c>
      <c r="K526" t="s">
        <v>62</v>
      </c>
      <c r="L526">
        <v>399</v>
      </c>
      <c r="M526" t="s">
        <v>555</v>
      </c>
      <c r="N526" t="s">
        <v>40</v>
      </c>
      <c r="P526" t="s">
        <v>42</v>
      </c>
      <c r="Q526" t="s">
        <v>42</v>
      </c>
      <c r="R526" t="s">
        <v>42</v>
      </c>
      <c r="S526" s="3">
        <v>42266</v>
      </c>
      <c r="T526" s="3"/>
      <c r="U526" s="11">
        <f>IFERROR(VLOOKUP(A526,'Anc data'!$A$2:$H$117, 8,FALSE),"")</f>
        <v>2.1177464488508</v>
      </c>
      <c r="W526" s="15">
        <f t="shared" si="25"/>
        <v>188.40782390003216</v>
      </c>
      <c r="X526" s="9">
        <f t="shared" si="26"/>
        <v>0</v>
      </c>
      <c r="Y526" s="9">
        <f>MAX(X526,Parameters!$B$8)</f>
        <v>1</v>
      </c>
      <c r="AA526" s="16" t="str">
        <f>IF(W526&lt;&gt;0,IF(Y526=1,IF(I526&lt;=Parameters!$C$2,W526,""),""),"")</f>
        <v/>
      </c>
      <c r="AB526" s="16" t="str">
        <f>IF(W526&lt;&gt;0,IF(Y526=1,IF(AND(I526&gt;Parameters!$B$3,I526&lt;=Parameters!$C$3),W526,""),""),"")</f>
        <v/>
      </c>
      <c r="AC526" s="16">
        <f>IF(W526&lt;&gt;0,IF(Y526=1,IF(AND(I526&gt;Parameters!$B$4,I526&lt;=Parameters!$C$4),W526,""),""),"")</f>
        <v>188.40782390003216</v>
      </c>
      <c r="AD526" s="16" t="str">
        <f>IF(W526&lt;&gt;0,IF(Y526=1,IF(AND(I526&gt;Parameters!$B$5,I526&lt;=Parameters!$C$5),W526,""),""),"")</f>
        <v/>
      </c>
      <c r="AE526" s="16" t="str">
        <f>IF(W526&lt;&gt;0,IF(Y526=1,IF(I526&gt;Parameters!$B$6,W526,""),""),"")</f>
        <v/>
      </c>
    </row>
    <row r="527" spans="1:31" x14ac:dyDescent="0.2">
      <c r="A527" t="s">
        <v>551</v>
      </c>
      <c r="B527" t="s">
        <v>552</v>
      </c>
      <c r="C527" t="s">
        <v>557</v>
      </c>
      <c r="D527">
        <v>9</v>
      </c>
      <c r="E527" t="s">
        <v>558</v>
      </c>
      <c r="F527" t="s">
        <v>45</v>
      </c>
      <c r="G527">
        <v>12</v>
      </c>
      <c r="H527" t="s">
        <v>46</v>
      </c>
      <c r="I527">
        <f t="shared" si="24"/>
        <v>12</v>
      </c>
      <c r="J527">
        <v>140</v>
      </c>
      <c r="K527" t="s">
        <v>62</v>
      </c>
      <c r="L527">
        <v>549</v>
      </c>
      <c r="M527" t="s">
        <v>555</v>
      </c>
      <c r="N527" t="s">
        <v>40</v>
      </c>
      <c r="P527" t="s">
        <v>42</v>
      </c>
      <c r="Q527" t="s">
        <v>42</v>
      </c>
      <c r="R527" t="s">
        <v>42</v>
      </c>
      <c r="S527" s="3">
        <v>42266</v>
      </c>
      <c r="T527" s="3"/>
      <c r="U527" s="11">
        <f>IFERROR(VLOOKUP(A527,'Anc data'!$A$2:$H$117, 8,FALSE),"")</f>
        <v>2.1177464488508</v>
      </c>
      <c r="W527" s="15">
        <f t="shared" si="25"/>
        <v>259.23783288500664</v>
      </c>
      <c r="X527" s="9">
        <f t="shared" si="26"/>
        <v>0</v>
      </c>
      <c r="Y527" s="9">
        <f>MAX(X527,Parameters!$B$8)</f>
        <v>1</v>
      </c>
      <c r="AA527" s="16" t="str">
        <f>IF(W527&lt;&gt;0,IF(Y527=1,IF(I527&lt;=Parameters!$C$2,W527,""),""),"")</f>
        <v/>
      </c>
      <c r="AB527" s="16" t="str">
        <f>IF(W527&lt;&gt;0,IF(Y527=1,IF(AND(I527&gt;Parameters!$B$3,I527&lt;=Parameters!$C$3),W527,""),""),"")</f>
        <v/>
      </c>
      <c r="AC527" s="16" t="str">
        <f>IF(W527&lt;&gt;0,IF(Y527=1,IF(AND(I527&gt;Parameters!$B$4,I527&lt;=Parameters!$C$4),W527,""),""),"")</f>
        <v/>
      </c>
      <c r="AD527" s="16">
        <f>IF(W527&lt;&gt;0,IF(Y527=1,IF(AND(I527&gt;Parameters!$B$5,I527&lt;=Parameters!$C$5),W527,""),""),"")</f>
        <v>259.23783288500664</v>
      </c>
      <c r="AE527" s="16" t="str">
        <f>IF(W527&lt;&gt;0,IF(Y527=1,IF(I527&gt;Parameters!$B$6,W527,""),""),"")</f>
        <v/>
      </c>
    </row>
    <row r="528" spans="1:31" x14ac:dyDescent="0.2">
      <c r="A528" t="s">
        <v>551</v>
      </c>
      <c r="B528" t="s">
        <v>552</v>
      </c>
      <c r="C528" t="s">
        <v>557</v>
      </c>
      <c r="D528">
        <v>10</v>
      </c>
      <c r="E528" t="s">
        <v>558</v>
      </c>
      <c r="F528" t="s">
        <v>45</v>
      </c>
      <c r="G528">
        <v>16</v>
      </c>
      <c r="H528" t="s">
        <v>46</v>
      </c>
      <c r="I528">
        <f t="shared" si="24"/>
        <v>16</v>
      </c>
      <c r="J528">
        <v>160</v>
      </c>
      <c r="K528" t="s">
        <v>62</v>
      </c>
      <c r="L528">
        <v>699</v>
      </c>
      <c r="M528" t="s">
        <v>555</v>
      </c>
      <c r="N528" t="s">
        <v>40</v>
      </c>
      <c r="P528" t="s">
        <v>42</v>
      </c>
      <c r="Q528" t="s">
        <v>42</v>
      </c>
      <c r="R528" t="s">
        <v>42</v>
      </c>
      <c r="S528" s="3">
        <v>42266</v>
      </c>
      <c r="T528" s="3"/>
      <c r="U528" s="11">
        <f>IFERROR(VLOOKUP(A528,'Anc data'!$A$2:$H$117, 8,FALSE),"")</f>
        <v>2.1177464488508</v>
      </c>
      <c r="W528" s="15">
        <f t="shared" si="25"/>
        <v>330.06784186998118</v>
      </c>
      <c r="X528" s="9">
        <f t="shared" si="26"/>
        <v>0</v>
      </c>
      <c r="Y528" s="9">
        <f>MAX(X528,Parameters!$B$8)</f>
        <v>1</v>
      </c>
      <c r="AA528" s="16" t="str">
        <f>IF(W528&lt;&gt;0,IF(Y528=1,IF(I528&lt;=Parameters!$C$2,W528,""),""),"")</f>
        <v/>
      </c>
      <c r="AB528" s="16" t="str">
        <f>IF(W528&lt;&gt;0,IF(Y528=1,IF(AND(I528&gt;Parameters!$B$3,I528&lt;=Parameters!$C$3),W528,""),""),"")</f>
        <v/>
      </c>
      <c r="AC528" s="16" t="str">
        <f>IF(W528&lt;&gt;0,IF(Y528=1,IF(AND(I528&gt;Parameters!$B$4,I528&lt;=Parameters!$C$4),W528,""),""),"")</f>
        <v/>
      </c>
      <c r="AD528" s="16">
        <f>IF(W528&lt;&gt;0,IF(Y528=1,IF(AND(I528&gt;Parameters!$B$5,I528&lt;=Parameters!$C$5),W528,""),""),"")</f>
        <v>330.06784186998118</v>
      </c>
      <c r="AE528" s="16" t="str">
        <f>IF(W528&lt;&gt;0,IF(Y528=1,IF(I528&gt;Parameters!$B$6,W528,""),""),"")</f>
        <v/>
      </c>
    </row>
    <row r="529" spans="1:31" x14ac:dyDescent="0.2">
      <c r="A529" t="s">
        <v>551</v>
      </c>
      <c r="B529" t="s">
        <v>552</v>
      </c>
      <c r="C529" t="s">
        <v>557</v>
      </c>
      <c r="D529">
        <v>11</v>
      </c>
      <c r="E529" t="s">
        <v>558</v>
      </c>
      <c r="F529" t="s">
        <v>45</v>
      </c>
      <c r="G529">
        <v>24</v>
      </c>
      <c r="H529" t="s">
        <v>46</v>
      </c>
      <c r="I529">
        <f t="shared" si="24"/>
        <v>24</v>
      </c>
      <c r="J529">
        <v>200</v>
      </c>
      <c r="K529" t="s">
        <v>62</v>
      </c>
      <c r="L529" s="2">
        <v>1299</v>
      </c>
      <c r="M529" t="s">
        <v>555</v>
      </c>
      <c r="N529" t="s">
        <v>40</v>
      </c>
      <c r="P529" t="s">
        <v>42</v>
      </c>
      <c r="Q529" t="s">
        <v>42</v>
      </c>
      <c r="R529" t="s">
        <v>42</v>
      </c>
      <c r="S529" s="3">
        <v>42266</v>
      </c>
      <c r="T529" s="3"/>
      <c r="U529" s="11">
        <f>IFERROR(VLOOKUP(A529,'Anc data'!$A$2:$H$117, 8,FALSE),"")</f>
        <v>2.1177464488508</v>
      </c>
      <c r="W529" s="15">
        <f t="shared" si="25"/>
        <v>613.38787780987911</v>
      </c>
      <c r="X529" s="9">
        <f t="shared" si="26"/>
        <v>0</v>
      </c>
      <c r="Y529" s="9">
        <f>MAX(X529,Parameters!$B$8)</f>
        <v>1</v>
      </c>
      <c r="AA529" s="16" t="str">
        <f>IF(W529&lt;&gt;0,IF(Y529=1,IF(I529&lt;=Parameters!$C$2,W529,""),""),"")</f>
        <v/>
      </c>
      <c r="AB529" s="16" t="str">
        <f>IF(W529&lt;&gt;0,IF(Y529=1,IF(AND(I529&gt;Parameters!$B$3,I529&lt;=Parameters!$C$3),W529,""),""),"")</f>
        <v/>
      </c>
      <c r="AC529" s="16" t="str">
        <f>IF(W529&lt;&gt;0,IF(Y529=1,IF(AND(I529&gt;Parameters!$B$4,I529&lt;=Parameters!$C$4),W529,""),""),"")</f>
        <v/>
      </c>
      <c r="AD529" s="16">
        <f>IF(W529&lt;&gt;0,IF(Y529=1,IF(AND(I529&gt;Parameters!$B$5,I529&lt;=Parameters!$C$5),W529,""),""),"")</f>
        <v>613.38787780987911</v>
      </c>
      <c r="AE529" s="16" t="str">
        <f>IF(W529&lt;&gt;0,IF(Y529=1,IF(I529&gt;Parameters!$B$6,W529,""),""),"")</f>
        <v/>
      </c>
    </row>
    <row r="530" spans="1:31" x14ac:dyDescent="0.2">
      <c r="A530" t="s">
        <v>551</v>
      </c>
      <c r="B530" t="s">
        <v>552</v>
      </c>
      <c r="C530" t="s">
        <v>557</v>
      </c>
      <c r="D530">
        <v>12</v>
      </c>
      <c r="E530" t="s">
        <v>558</v>
      </c>
      <c r="F530" t="s">
        <v>45</v>
      </c>
      <c r="G530">
        <v>48</v>
      </c>
      <c r="H530" t="s">
        <v>46</v>
      </c>
      <c r="I530">
        <f t="shared" si="24"/>
        <v>48</v>
      </c>
      <c r="J530">
        <v>300</v>
      </c>
      <c r="K530" t="s">
        <v>62</v>
      </c>
      <c r="L530" s="2">
        <v>1999</v>
      </c>
      <c r="M530" t="s">
        <v>555</v>
      </c>
      <c r="N530" t="s">
        <v>40</v>
      </c>
      <c r="P530" t="s">
        <v>42</v>
      </c>
      <c r="Q530" t="s">
        <v>42</v>
      </c>
      <c r="R530" t="s">
        <v>42</v>
      </c>
      <c r="S530" s="3">
        <v>42266</v>
      </c>
      <c r="T530" s="3"/>
      <c r="U530" s="11">
        <f>IFERROR(VLOOKUP(A530,'Anc data'!$A$2:$H$117, 8,FALSE),"")</f>
        <v>2.1177464488508</v>
      </c>
      <c r="W530" s="15">
        <f t="shared" si="25"/>
        <v>943.92791973976011</v>
      </c>
      <c r="X530" s="9">
        <f t="shared" si="26"/>
        <v>0</v>
      </c>
      <c r="Y530" s="9">
        <f>MAX(X530,Parameters!$B$8)</f>
        <v>1</v>
      </c>
      <c r="AA530" s="16" t="str">
        <f>IF(W530&lt;&gt;0,IF(Y530=1,IF(I530&lt;=Parameters!$C$2,W530,""),""),"")</f>
        <v/>
      </c>
      <c r="AB530" s="16" t="str">
        <f>IF(W530&lt;&gt;0,IF(Y530=1,IF(AND(I530&gt;Parameters!$B$3,I530&lt;=Parameters!$C$3),W530,""),""),"")</f>
        <v/>
      </c>
      <c r="AC530" s="16" t="str">
        <f>IF(W530&lt;&gt;0,IF(Y530=1,IF(AND(I530&gt;Parameters!$B$4,I530&lt;=Parameters!$C$4),W530,""),""),"")</f>
        <v/>
      </c>
      <c r="AD530" s="16" t="str">
        <f>IF(W530&lt;&gt;0,IF(Y530=1,IF(AND(I530&gt;Parameters!$B$5,I530&lt;=Parameters!$C$5),W530,""),""),"")</f>
        <v/>
      </c>
      <c r="AE530" s="16">
        <f>IF(W530&lt;&gt;0,IF(Y530=1,IF(I530&gt;Parameters!$B$6,W530,""),""),"")</f>
        <v>943.92791973976011</v>
      </c>
    </row>
    <row r="531" spans="1:31" x14ac:dyDescent="0.2">
      <c r="A531" t="s">
        <v>551</v>
      </c>
      <c r="B531" t="s">
        <v>552</v>
      </c>
      <c r="C531" t="s">
        <v>559</v>
      </c>
      <c r="D531">
        <v>1</v>
      </c>
      <c r="E531" t="s">
        <v>560</v>
      </c>
      <c r="F531" t="s">
        <v>51</v>
      </c>
      <c r="G531">
        <v>1</v>
      </c>
      <c r="H531" t="s">
        <v>46</v>
      </c>
      <c r="I531">
        <f t="shared" si="24"/>
        <v>1</v>
      </c>
      <c r="J531">
        <v>10</v>
      </c>
      <c r="K531" t="s">
        <v>62</v>
      </c>
      <c r="L531">
        <v>50</v>
      </c>
      <c r="M531" t="s">
        <v>555</v>
      </c>
      <c r="N531">
        <v>256</v>
      </c>
      <c r="O531" t="s">
        <v>38</v>
      </c>
      <c r="P531" t="s">
        <v>42</v>
      </c>
      <c r="Q531" t="s">
        <v>42</v>
      </c>
      <c r="R531" t="s">
        <v>42</v>
      </c>
      <c r="S531" s="3">
        <v>42242</v>
      </c>
      <c r="T531" s="3"/>
      <c r="U531" s="11">
        <f>IFERROR(VLOOKUP(A531,'Anc data'!$A$2:$H$117, 8,FALSE),"")</f>
        <v>2.1177464488508</v>
      </c>
      <c r="W531" s="15">
        <f t="shared" si="25"/>
        <v>23.6100029949915</v>
      </c>
      <c r="X531" s="9">
        <f t="shared" si="26"/>
        <v>0</v>
      </c>
      <c r="Y531" s="9">
        <f>MAX(X531,Parameters!$B$8)</f>
        <v>1</v>
      </c>
      <c r="AA531" s="16">
        <f>IF(W531&lt;&gt;0,IF(Y531=1,IF(I531&lt;=Parameters!$C$2,W531,""),""),"")</f>
        <v>23.6100029949915</v>
      </c>
      <c r="AB531" s="16" t="str">
        <f>IF(W531&lt;&gt;0,IF(Y531=1,IF(AND(I531&gt;Parameters!$B$3,I531&lt;=Parameters!$C$3),W531,""),""),"")</f>
        <v/>
      </c>
      <c r="AC531" s="16" t="str">
        <f>IF(W531&lt;&gt;0,IF(Y531=1,IF(AND(I531&gt;Parameters!$B$4,I531&lt;=Parameters!$C$4),W531,""),""),"")</f>
        <v/>
      </c>
      <c r="AD531" s="16" t="str">
        <f>IF(W531&lt;&gt;0,IF(Y531=1,IF(AND(I531&gt;Parameters!$B$5,I531&lt;=Parameters!$C$5),W531,""),""),"")</f>
        <v/>
      </c>
      <c r="AE531" s="16" t="str">
        <f>IF(W531&lt;&gt;0,IF(Y531=1,IF(I531&gt;Parameters!$B$6,W531,""),""),"")</f>
        <v/>
      </c>
    </row>
    <row r="532" spans="1:31" x14ac:dyDescent="0.2">
      <c r="A532" t="s">
        <v>551</v>
      </c>
      <c r="B532" t="s">
        <v>552</v>
      </c>
      <c r="C532" t="s">
        <v>559</v>
      </c>
      <c r="D532">
        <v>2</v>
      </c>
      <c r="E532" t="s">
        <v>560</v>
      </c>
      <c r="F532" t="s">
        <v>51</v>
      </c>
      <c r="G532">
        <v>2</v>
      </c>
      <c r="H532" t="s">
        <v>46</v>
      </c>
      <c r="I532">
        <f t="shared" si="24"/>
        <v>2</v>
      </c>
      <c r="J532">
        <v>150</v>
      </c>
      <c r="K532" t="s">
        <v>62</v>
      </c>
      <c r="L532">
        <v>140</v>
      </c>
      <c r="M532" t="s">
        <v>555</v>
      </c>
      <c r="N532">
        <v>512</v>
      </c>
      <c r="O532" t="s">
        <v>38</v>
      </c>
      <c r="P532" t="s">
        <v>42</v>
      </c>
      <c r="Q532" t="s">
        <v>42</v>
      </c>
      <c r="R532" t="s">
        <v>42</v>
      </c>
      <c r="S532" s="3">
        <v>42242</v>
      </c>
      <c r="T532" s="3"/>
      <c r="U532" s="11">
        <f>IFERROR(VLOOKUP(A532,'Anc data'!$A$2:$H$117, 8,FALSE),"")</f>
        <v>2.1177464488508</v>
      </c>
      <c r="W532" s="15">
        <f t="shared" si="25"/>
        <v>66.108008385976191</v>
      </c>
      <c r="X532" s="9">
        <f t="shared" si="26"/>
        <v>0</v>
      </c>
      <c r="Y532" s="9">
        <f>MAX(X532,Parameters!$B$8)</f>
        <v>1</v>
      </c>
      <c r="AA532" s="16" t="str">
        <f>IF(W532&lt;&gt;0,IF(Y532=1,IF(I532&lt;=Parameters!$C$2,W532,""),""),"")</f>
        <v/>
      </c>
      <c r="AB532" s="16">
        <f>IF(W532&lt;&gt;0,IF(Y532=1,IF(AND(I532&gt;Parameters!$B$3,I532&lt;=Parameters!$C$3),W532,""),""),"")</f>
        <v>66.108008385976191</v>
      </c>
      <c r="AC532" s="16" t="str">
        <f>IF(W532&lt;&gt;0,IF(Y532=1,IF(AND(I532&gt;Parameters!$B$4,I532&lt;=Parameters!$C$4),W532,""),""),"")</f>
        <v/>
      </c>
      <c r="AD532" s="16" t="str">
        <f>IF(W532&lt;&gt;0,IF(Y532=1,IF(AND(I532&gt;Parameters!$B$5,I532&lt;=Parameters!$C$5),W532,""),""),"")</f>
        <v/>
      </c>
      <c r="AE532" s="16" t="str">
        <f>IF(W532&lt;&gt;0,IF(Y532=1,IF(I532&gt;Parameters!$B$6,W532,""),""),"")</f>
        <v/>
      </c>
    </row>
    <row r="533" spans="1:31" x14ac:dyDescent="0.2">
      <c r="A533" t="s">
        <v>551</v>
      </c>
      <c r="B533" t="s">
        <v>552</v>
      </c>
      <c r="C533" t="s">
        <v>559</v>
      </c>
      <c r="D533">
        <v>3</v>
      </c>
      <c r="E533" t="s">
        <v>560</v>
      </c>
      <c r="F533" t="s">
        <v>51</v>
      </c>
      <c r="G533">
        <v>4</v>
      </c>
      <c r="H533" t="s">
        <v>46</v>
      </c>
      <c r="I533">
        <f t="shared" si="24"/>
        <v>4</v>
      </c>
      <c r="J533">
        <v>200</v>
      </c>
      <c r="K533" t="s">
        <v>62</v>
      </c>
      <c r="L533">
        <v>220</v>
      </c>
      <c r="M533" t="s">
        <v>555</v>
      </c>
      <c r="N533">
        <v>512</v>
      </c>
      <c r="O533" t="s">
        <v>38</v>
      </c>
      <c r="P533" t="s">
        <v>42</v>
      </c>
      <c r="Q533" t="s">
        <v>42</v>
      </c>
      <c r="R533" t="s">
        <v>42</v>
      </c>
      <c r="S533" s="3">
        <v>42242</v>
      </c>
      <c r="T533" s="3"/>
      <c r="U533" s="11">
        <f>IFERROR(VLOOKUP(A533,'Anc data'!$A$2:$H$117, 8,FALSE),"")</f>
        <v>2.1177464488508</v>
      </c>
      <c r="W533" s="15">
        <f t="shared" si="25"/>
        <v>103.8840131779626</v>
      </c>
      <c r="X533" s="9">
        <f t="shared" si="26"/>
        <v>0</v>
      </c>
      <c r="Y533" s="9">
        <f>MAX(X533,Parameters!$B$8)</f>
        <v>1</v>
      </c>
      <c r="AA533" s="16" t="str">
        <f>IF(W533&lt;&gt;0,IF(Y533=1,IF(I533&lt;=Parameters!$C$2,W533,""),""),"")</f>
        <v/>
      </c>
      <c r="AB533" s="16">
        <f>IF(W533&lt;&gt;0,IF(Y533=1,IF(AND(I533&gt;Parameters!$B$3,I533&lt;=Parameters!$C$3),W533,""),""),"")</f>
        <v>103.8840131779626</v>
      </c>
      <c r="AC533" s="16" t="str">
        <f>IF(W533&lt;&gt;0,IF(Y533=1,IF(AND(I533&gt;Parameters!$B$4,I533&lt;=Parameters!$C$4),W533,""),""),"")</f>
        <v/>
      </c>
      <c r="AD533" s="16" t="str">
        <f>IF(W533&lt;&gt;0,IF(Y533=1,IF(AND(I533&gt;Parameters!$B$5,I533&lt;=Parameters!$C$5),W533,""),""),"")</f>
        <v/>
      </c>
      <c r="AE533" s="16" t="str">
        <f>IF(W533&lt;&gt;0,IF(Y533=1,IF(I533&gt;Parameters!$B$6,W533,""),""),"")</f>
        <v/>
      </c>
    </row>
    <row r="534" spans="1:31" x14ac:dyDescent="0.2">
      <c r="A534" t="s">
        <v>551</v>
      </c>
      <c r="B534" t="s">
        <v>552</v>
      </c>
      <c r="C534" t="s">
        <v>559</v>
      </c>
      <c r="D534">
        <v>4</v>
      </c>
      <c r="E534" t="s">
        <v>560</v>
      </c>
      <c r="F534" t="s">
        <v>51</v>
      </c>
      <c r="G534">
        <v>8</v>
      </c>
      <c r="H534" t="s">
        <v>46</v>
      </c>
      <c r="I534">
        <f t="shared" si="24"/>
        <v>8</v>
      </c>
      <c r="J534">
        <v>300</v>
      </c>
      <c r="K534" t="s">
        <v>62</v>
      </c>
      <c r="L534">
        <v>350</v>
      </c>
      <c r="M534" t="s">
        <v>555</v>
      </c>
      <c r="N534">
        <v>512</v>
      </c>
      <c r="O534" t="s">
        <v>38</v>
      </c>
      <c r="P534" t="s">
        <v>42</v>
      </c>
      <c r="Q534" t="s">
        <v>42</v>
      </c>
      <c r="R534" t="s">
        <v>42</v>
      </c>
      <c r="S534" s="3">
        <v>42242</v>
      </c>
      <c r="T534" s="3"/>
      <c r="U534" s="11">
        <f>IFERROR(VLOOKUP(A534,'Anc data'!$A$2:$H$117, 8,FALSE),"")</f>
        <v>2.1177464488508</v>
      </c>
      <c r="W534" s="15">
        <f t="shared" si="25"/>
        <v>165.2700209649405</v>
      </c>
      <c r="X534" s="9">
        <f t="shared" si="26"/>
        <v>0</v>
      </c>
      <c r="Y534" s="9">
        <f>MAX(X534,Parameters!$B$8)</f>
        <v>1</v>
      </c>
      <c r="AA534" s="16" t="str">
        <f>IF(W534&lt;&gt;0,IF(Y534=1,IF(I534&lt;=Parameters!$C$2,W534,""),""),"")</f>
        <v/>
      </c>
      <c r="AB534" s="16" t="str">
        <f>IF(W534&lt;&gt;0,IF(Y534=1,IF(AND(I534&gt;Parameters!$B$3,I534&lt;=Parameters!$C$3),W534,""),""),"")</f>
        <v/>
      </c>
      <c r="AC534" s="16">
        <f>IF(W534&lt;&gt;0,IF(Y534=1,IF(AND(I534&gt;Parameters!$B$4,I534&lt;=Parameters!$C$4),W534,""),""),"")</f>
        <v>165.2700209649405</v>
      </c>
      <c r="AD534" s="16" t="str">
        <f>IF(W534&lt;&gt;0,IF(Y534=1,IF(AND(I534&gt;Parameters!$B$5,I534&lt;=Parameters!$C$5),W534,""),""),"")</f>
        <v/>
      </c>
      <c r="AE534" s="16" t="str">
        <f>IF(W534&lt;&gt;0,IF(Y534=1,IF(I534&gt;Parameters!$B$6,W534,""),""),"")</f>
        <v/>
      </c>
    </row>
    <row r="535" spans="1:31" x14ac:dyDescent="0.2">
      <c r="A535" t="s">
        <v>551</v>
      </c>
      <c r="B535" t="s">
        <v>552</v>
      </c>
      <c r="C535" t="s">
        <v>559</v>
      </c>
      <c r="D535">
        <v>5</v>
      </c>
      <c r="E535" t="s">
        <v>39</v>
      </c>
      <c r="F535" t="s">
        <v>51</v>
      </c>
      <c r="G535">
        <v>512</v>
      </c>
      <c r="H535" t="s">
        <v>38</v>
      </c>
      <c r="I535">
        <f t="shared" si="24"/>
        <v>0.51200000000000001</v>
      </c>
      <c r="J535" t="s">
        <v>39</v>
      </c>
      <c r="L535">
        <v>95</v>
      </c>
      <c r="M535" t="s">
        <v>555</v>
      </c>
      <c r="N535" t="s">
        <v>40</v>
      </c>
      <c r="P535" t="s">
        <v>42</v>
      </c>
      <c r="Q535" t="s">
        <v>42</v>
      </c>
      <c r="R535" t="s">
        <v>42</v>
      </c>
      <c r="S535" s="3">
        <v>42259</v>
      </c>
      <c r="T535" s="3"/>
      <c r="U535" s="11">
        <f>IFERROR(VLOOKUP(A535,'Anc data'!$A$2:$H$117, 8,FALSE),"")</f>
        <v>2.1177464488508</v>
      </c>
      <c r="W535" s="15">
        <f t="shared" si="25"/>
        <v>44.859005690483848</v>
      </c>
      <c r="X535" s="9">
        <f t="shared" si="26"/>
        <v>1</v>
      </c>
      <c r="Y535" s="9">
        <f>MAX(X535,Parameters!$B$8)</f>
        <v>1</v>
      </c>
      <c r="AA535" s="16">
        <f>IF(W535&lt;&gt;0,IF(Y535=1,IF(I535&lt;=Parameters!$C$2,W535,""),""),"")</f>
        <v>44.859005690483848</v>
      </c>
      <c r="AB535" s="16" t="str">
        <f>IF(W535&lt;&gt;0,IF(Y535=1,IF(AND(I535&gt;Parameters!$B$3,I535&lt;=Parameters!$C$3),W535,""),""),"")</f>
        <v/>
      </c>
      <c r="AC535" s="16" t="str">
        <f>IF(W535&lt;&gt;0,IF(Y535=1,IF(AND(I535&gt;Parameters!$B$4,I535&lt;=Parameters!$C$4),W535,""),""),"")</f>
        <v/>
      </c>
      <c r="AD535" s="16" t="str">
        <f>IF(W535&lt;&gt;0,IF(Y535=1,IF(AND(I535&gt;Parameters!$B$5,I535&lt;=Parameters!$C$5),W535,""),""),"")</f>
        <v/>
      </c>
      <c r="AE535" s="16" t="str">
        <f>IF(W535&lt;&gt;0,IF(Y535=1,IF(I535&gt;Parameters!$B$6,W535,""),""),"")</f>
        <v/>
      </c>
    </row>
    <row r="536" spans="1:31" x14ac:dyDescent="0.2">
      <c r="A536" t="s">
        <v>551</v>
      </c>
      <c r="B536" t="s">
        <v>552</v>
      </c>
      <c r="C536" t="s">
        <v>559</v>
      </c>
      <c r="D536">
        <v>6</v>
      </c>
      <c r="E536" t="s">
        <v>39</v>
      </c>
      <c r="F536" t="s">
        <v>51</v>
      </c>
      <c r="G536">
        <v>1</v>
      </c>
      <c r="H536" t="s">
        <v>46</v>
      </c>
      <c r="I536">
        <f t="shared" si="24"/>
        <v>1</v>
      </c>
      <c r="J536" t="s">
        <v>39</v>
      </c>
      <c r="L536">
        <v>140</v>
      </c>
      <c r="M536" t="s">
        <v>555</v>
      </c>
      <c r="N536" t="s">
        <v>40</v>
      </c>
      <c r="P536" t="s">
        <v>42</v>
      </c>
      <c r="Q536" t="s">
        <v>42</v>
      </c>
      <c r="R536" t="s">
        <v>42</v>
      </c>
      <c r="S536" s="3">
        <v>42259</v>
      </c>
      <c r="T536" s="3"/>
      <c r="U536" s="11">
        <f>IFERROR(VLOOKUP(A536,'Anc data'!$A$2:$H$117, 8,FALSE),"")</f>
        <v>2.1177464488508</v>
      </c>
      <c r="W536" s="15">
        <f t="shared" si="25"/>
        <v>66.108008385976191</v>
      </c>
      <c r="X536" s="9">
        <f t="shared" si="26"/>
        <v>1</v>
      </c>
      <c r="Y536" s="9">
        <f>MAX(X536,Parameters!$B$8)</f>
        <v>1</v>
      </c>
      <c r="AA536" s="16">
        <f>IF(W536&lt;&gt;0,IF(Y536=1,IF(I536&lt;=Parameters!$C$2,W536,""),""),"")</f>
        <v>66.108008385976191</v>
      </c>
      <c r="AB536" s="16" t="str">
        <f>IF(W536&lt;&gt;0,IF(Y536=1,IF(AND(I536&gt;Parameters!$B$3,I536&lt;=Parameters!$C$3),W536,""),""),"")</f>
        <v/>
      </c>
      <c r="AC536" s="16" t="str">
        <f>IF(W536&lt;&gt;0,IF(Y536=1,IF(AND(I536&gt;Parameters!$B$4,I536&lt;=Parameters!$C$4),W536,""),""),"")</f>
        <v/>
      </c>
      <c r="AD536" s="16" t="str">
        <f>IF(W536&lt;&gt;0,IF(Y536=1,IF(AND(I536&gt;Parameters!$B$5,I536&lt;=Parameters!$C$5),W536,""),""),"")</f>
        <v/>
      </c>
      <c r="AE536" s="16" t="str">
        <f>IF(W536&lt;&gt;0,IF(Y536=1,IF(I536&gt;Parameters!$B$6,W536,""),""),"")</f>
        <v/>
      </c>
    </row>
    <row r="537" spans="1:31" x14ac:dyDescent="0.2">
      <c r="A537" t="s">
        <v>551</v>
      </c>
      <c r="B537" t="s">
        <v>552</v>
      </c>
      <c r="C537" t="s">
        <v>559</v>
      </c>
      <c r="D537">
        <v>7</v>
      </c>
      <c r="E537" t="s">
        <v>39</v>
      </c>
      <c r="F537" t="s">
        <v>51</v>
      </c>
      <c r="G537">
        <v>2</v>
      </c>
      <c r="H537" t="s">
        <v>46</v>
      </c>
      <c r="I537">
        <f t="shared" si="24"/>
        <v>2</v>
      </c>
      <c r="J537" t="s">
        <v>39</v>
      </c>
      <c r="L537">
        <v>220</v>
      </c>
      <c r="M537" t="s">
        <v>555</v>
      </c>
      <c r="N537" t="s">
        <v>40</v>
      </c>
      <c r="P537" t="s">
        <v>42</v>
      </c>
      <c r="Q537" t="s">
        <v>42</v>
      </c>
      <c r="R537" t="s">
        <v>42</v>
      </c>
      <c r="S537" s="3">
        <v>42259</v>
      </c>
      <c r="T537" s="3"/>
      <c r="U537" s="11">
        <f>IFERROR(VLOOKUP(A537,'Anc data'!$A$2:$H$117, 8,FALSE),"")</f>
        <v>2.1177464488508</v>
      </c>
      <c r="W537" s="15">
        <f t="shared" si="25"/>
        <v>103.8840131779626</v>
      </c>
      <c r="X537" s="9">
        <f t="shared" si="26"/>
        <v>1</v>
      </c>
      <c r="Y537" s="9">
        <f>MAX(X537,Parameters!$B$8)</f>
        <v>1</v>
      </c>
      <c r="AA537" s="16" t="str">
        <f>IF(W537&lt;&gt;0,IF(Y537=1,IF(I537&lt;=Parameters!$C$2,W537,""),""),"")</f>
        <v/>
      </c>
      <c r="AB537" s="16">
        <f>IF(W537&lt;&gt;0,IF(Y537=1,IF(AND(I537&gt;Parameters!$B$3,I537&lt;=Parameters!$C$3),W537,""),""),"")</f>
        <v>103.8840131779626</v>
      </c>
      <c r="AC537" s="16" t="str">
        <f>IF(W537&lt;&gt;0,IF(Y537=1,IF(AND(I537&gt;Parameters!$B$4,I537&lt;=Parameters!$C$4),W537,""),""),"")</f>
        <v/>
      </c>
      <c r="AD537" s="16" t="str">
        <f>IF(W537&lt;&gt;0,IF(Y537=1,IF(AND(I537&gt;Parameters!$B$5,I537&lt;=Parameters!$C$5),W537,""),""),"")</f>
        <v/>
      </c>
      <c r="AE537" s="16" t="str">
        <f>IF(W537&lt;&gt;0,IF(Y537=1,IF(I537&gt;Parameters!$B$6,W537,""),""),"")</f>
        <v/>
      </c>
    </row>
    <row r="538" spans="1:31" x14ac:dyDescent="0.2">
      <c r="A538" t="s">
        <v>551</v>
      </c>
      <c r="B538" t="s">
        <v>552</v>
      </c>
      <c r="C538" t="s">
        <v>559</v>
      </c>
      <c r="D538">
        <v>8</v>
      </c>
      <c r="E538" t="s">
        <v>39</v>
      </c>
      <c r="F538" t="s">
        <v>51</v>
      </c>
      <c r="G538">
        <v>4</v>
      </c>
      <c r="H538" t="s">
        <v>46</v>
      </c>
      <c r="I538">
        <f t="shared" si="24"/>
        <v>4</v>
      </c>
      <c r="J538" t="s">
        <v>39</v>
      </c>
      <c r="L538">
        <v>380</v>
      </c>
      <c r="M538" t="s">
        <v>555</v>
      </c>
      <c r="N538" t="s">
        <v>40</v>
      </c>
      <c r="P538" t="s">
        <v>42</v>
      </c>
      <c r="Q538" t="s">
        <v>42</v>
      </c>
      <c r="R538" t="s">
        <v>42</v>
      </c>
      <c r="S538" s="3">
        <v>42259</v>
      </c>
      <c r="T538" s="3"/>
      <c r="U538" s="11">
        <f>IFERROR(VLOOKUP(A538,'Anc data'!$A$2:$H$117, 8,FALSE),"")</f>
        <v>2.1177464488508</v>
      </c>
      <c r="W538" s="15">
        <f t="shared" si="25"/>
        <v>179.43602276193539</v>
      </c>
      <c r="X538" s="9">
        <f t="shared" si="26"/>
        <v>1</v>
      </c>
      <c r="Y538" s="9">
        <f>MAX(X538,Parameters!$B$8)</f>
        <v>1</v>
      </c>
      <c r="AA538" s="16" t="str">
        <f>IF(W538&lt;&gt;0,IF(Y538=1,IF(I538&lt;=Parameters!$C$2,W538,""),""),"")</f>
        <v/>
      </c>
      <c r="AB538" s="16">
        <f>IF(W538&lt;&gt;0,IF(Y538=1,IF(AND(I538&gt;Parameters!$B$3,I538&lt;=Parameters!$C$3),W538,""),""),"")</f>
        <v>179.43602276193539</v>
      </c>
      <c r="AC538" s="16" t="str">
        <f>IF(W538&lt;&gt;0,IF(Y538=1,IF(AND(I538&gt;Parameters!$B$4,I538&lt;=Parameters!$C$4),W538,""),""),"")</f>
        <v/>
      </c>
      <c r="AD538" s="16" t="str">
        <f>IF(W538&lt;&gt;0,IF(Y538=1,IF(AND(I538&gt;Parameters!$B$5,I538&lt;=Parameters!$C$5),W538,""),""),"")</f>
        <v/>
      </c>
      <c r="AE538" s="16" t="str">
        <f>IF(W538&lt;&gt;0,IF(Y538=1,IF(I538&gt;Parameters!$B$6,W538,""),""),"")</f>
        <v/>
      </c>
    </row>
    <row r="539" spans="1:31" x14ac:dyDescent="0.2">
      <c r="A539" t="s">
        <v>551</v>
      </c>
      <c r="B539" t="s">
        <v>552</v>
      </c>
      <c r="C539" t="s">
        <v>559</v>
      </c>
      <c r="D539">
        <v>9</v>
      </c>
      <c r="E539" t="s">
        <v>39</v>
      </c>
      <c r="F539" t="s">
        <v>51</v>
      </c>
      <c r="G539">
        <v>8</v>
      </c>
      <c r="H539" t="s">
        <v>46</v>
      </c>
      <c r="I539">
        <f t="shared" si="24"/>
        <v>8</v>
      </c>
      <c r="J539" t="s">
        <v>39</v>
      </c>
      <c r="L539">
        <v>695</v>
      </c>
      <c r="M539" t="s">
        <v>555</v>
      </c>
      <c r="N539" t="s">
        <v>40</v>
      </c>
      <c r="P539" t="s">
        <v>42</v>
      </c>
      <c r="Q539" t="s">
        <v>42</v>
      </c>
      <c r="R539" t="s">
        <v>42</v>
      </c>
      <c r="S539" s="3">
        <v>42259</v>
      </c>
      <c r="T539" s="3"/>
      <c r="U539" s="11">
        <f>IFERROR(VLOOKUP(A539,'Anc data'!$A$2:$H$117, 8,FALSE),"")</f>
        <v>2.1177464488508</v>
      </c>
      <c r="W539" s="15">
        <f t="shared" si="25"/>
        <v>328.17904163038185</v>
      </c>
      <c r="X539" s="9">
        <f t="shared" si="26"/>
        <v>1</v>
      </c>
      <c r="Y539" s="9">
        <f>MAX(X539,Parameters!$B$8)</f>
        <v>1</v>
      </c>
      <c r="AA539" s="16" t="str">
        <f>IF(W539&lt;&gt;0,IF(Y539=1,IF(I539&lt;=Parameters!$C$2,W539,""),""),"")</f>
        <v/>
      </c>
      <c r="AB539" s="16" t="str">
        <f>IF(W539&lt;&gt;0,IF(Y539=1,IF(AND(I539&gt;Parameters!$B$3,I539&lt;=Parameters!$C$3),W539,""),""),"")</f>
        <v/>
      </c>
      <c r="AC539" s="16">
        <f>IF(W539&lt;&gt;0,IF(Y539=1,IF(AND(I539&gt;Parameters!$B$4,I539&lt;=Parameters!$C$4),W539,""),""),"")</f>
        <v>328.17904163038185</v>
      </c>
      <c r="AD539" s="16" t="str">
        <f>IF(W539&lt;&gt;0,IF(Y539=1,IF(AND(I539&gt;Parameters!$B$5,I539&lt;=Parameters!$C$5),W539,""),""),"")</f>
        <v/>
      </c>
      <c r="AE539" s="16" t="str">
        <f>IF(W539&lt;&gt;0,IF(Y539=1,IF(I539&gt;Parameters!$B$6,W539,""),""),"")</f>
        <v/>
      </c>
    </row>
    <row r="540" spans="1:31" x14ac:dyDescent="0.2">
      <c r="A540" t="s">
        <v>551</v>
      </c>
      <c r="B540" t="s">
        <v>552</v>
      </c>
      <c r="C540" t="s">
        <v>559</v>
      </c>
      <c r="D540">
        <v>10</v>
      </c>
      <c r="E540" t="s">
        <v>39</v>
      </c>
      <c r="F540" t="s">
        <v>51</v>
      </c>
      <c r="G540">
        <v>16</v>
      </c>
      <c r="H540" t="s">
        <v>46</v>
      </c>
      <c r="I540">
        <f t="shared" si="24"/>
        <v>16</v>
      </c>
      <c r="J540" t="s">
        <v>39</v>
      </c>
      <c r="L540" s="2">
        <v>1355</v>
      </c>
      <c r="M540" t="s">
        <v>555</v>
      </c>
      <c r="N540" t="s">
        <v>40</v>
      </c>
      <c r="P540" t="s">
        <v>42</v>
      </c>
      <c r="Q540" t="s">
        <v>42</v>
      </c>
      <c r="R540" t="s">
        <v>42</v>
      </c>
      <c r="S540" s="3">
        <v>42259</v>
      </c>
      <c r="T540" s="3"/>
      <c r="U540" s="11">
        <f>IFERROR(VLOOKUP(A540,'Anc data'!$A$2:$H$117, 8,FALSE),"")</f>
        <v>2.1177464488508</v>
      </c>
      <c r="W540" s="15">
        <f t="shared" si="25"/>
        <v>639.83108116426968</v>
      </c>
      <c r="X540" s="9">
        <f t="shared" si="26"/>
        <v>1</v>
      </c>
      <c r="Y540" s="9">
        <f>MAX(X540,Parameters!$B$8)</f>
        <v>1</v>
      </c>
      <c r="AA540" s="16" t="str">
        <f>IF(W540&lt;&gt;0,IF(Y540=1,IF(I540&lt;=Parameters!$C$2,W540,""),""),"")</f>
        <v/>
      </c>
      <c r="AB540" s="16" t="str">
        <f>IF(W540&lt;&gt;0,IF(Y540=1,IF(AND(I540&gt;Parameters!$B$3,I540&lt;=Parameters!$C$3),W540,""),""),"")</f>
        <v/>
      </c>
      <c r="AC540" s="16" t="str">
        <f>IF(W540&lt;&gt;0,IF(Y540=1,IF(AND(I540&gt;Parameters!$B$4,I540&lt;=Parameters!$C$4),W540,""),""),"")</f>
        <v/>
      </c>
      <c r="AD540" s="16">
        <f>IF(W540&lt;&gt;0,IF(Y540=1,IF(AND(I540&gt;Parameters!$B$5,I540&lt;=Parameters!$C$5),W540,""),""),"")</f>
        <v>639.83108116426968</v>
      </c>
      <c r="AE540" s="16" t="str">
        <f>IF(W540&lt;&gt;0,IF(Y540=1,IF(I540&gt;Parameters!$B$6,W540,""),""),"")</f>
        <v/>
      </c>
    </row>
    <row r="541" spans="1:31" x14ac:dyDescent="0.2">
      <c r="A541" t="s">
        <v>551</v>
      </c>
      <c r="B541" t="s">
        <v>552</v>
      </c>
      <c r="C541" t="s">
        <v>559</v>
      </c>
      <c r="D541">
        <v>11</v>
      </c>
      <c r="E541" t="s">
        <v>39</v>
      </c>
      <c r="F541" t="s">
        <v>51</v>
      </c>
      <c r="G541">
        <v>24</v>
      </c>
      <c r="H541" t="s">
        <v>46</v>
      </c>
      <c r="I541">
        <f t="shared" si="24"/>
        <v>24</v>
      </c>
      <c r="J541" t="s">
        <v>39</v>
      </c>
      <c r="L541" s="2">
        <v>1950</v>
      </c>
      <c r="M541" t="s">
        <v>555</v>
      </c>
      <c r="N541" t="s">
        <v>40</v>
      </c>
      <c r="P541" t="s">
        <v>42</v>
      </c>
      <c r="Q541" t="s">
        <v>42</v>
      </c>
      <c r="R541" t="s">
        <v>42</v>
      </c>
      <c r="S541" s="3">
        <v>42259</v>
      </c>
      <c r="T541" s="3"/>
      <c r="U541" s="11">
        <f>IFERROR(VLOOKUP(A541,'Anc data'!$A$2:$H$117, 8,FALSE),"")</f>
        <v>2.1177464488508</v>
      </c>
      <c r="W541" s="15">
        <f t="shared" si="25"/>
        <v>920.79011680466851</v>
      </c>
      <c r="X541" s="9">
        <f t="shared" si="26"/>
        <v>1</v>
      </c>
      <c r="Y541" s="9">
        <f>MAX(X541,Parameters!$B$8)</f>
        <v>1</v>
      </c>
      <c r="AA541" s="16" t="str">
        <f>IF(W541&lt;&gt;0,IF(Y541=1,IF(I541&lt;=Parameters!$C$2,W541,""),""),"")</f>
        <v/>
      </c>
      <c r="AB541" s="16" t="str">
        <f>IF(W541&lt;&gt;0,IF(Y541=1,IF(AND(I541&gt;Parameters!$B$3,I541&lt;=Parameters!$C$3),W541,""),""),"")</f>
        <v/>
      </c>
      <c r="AC541" s="16" t="str">
        <f>IF(W541&lt;&gt;0,IF(Y541=1,IF(AND(I541&gt;Parameters!$B$4,I541&lt;=Parameters!$C$4),W541,""),""),"")</f>
        <v/>
      </c>
      <c r="AD541" s="16">
        <f>IF(W541&lt;&gt;0,IF(Y541=1,IF(AND(I541&gt;Parameters!$B$5,I541&lt;=Parameters!$C$5),W541,""),""),"")</f>
        <v>920.79011680466851</v>
      </c>
      <c r="AE541" s="16" t="str">
        <f>IF(W541&lt;&gt;0,IF(Y541=1,IF(I541&gt;Parameters!$B$6,W541,""),""),"")</f>
        <v/>
      </c>
    </row>
    <row r="542" spans="1:31" x14ac:dyDescent="0.2">
      <c r="A542" t="s">
        <v>551</v>
      </c>
      <c r="B542" t="s">
        <v>552</v>
      </c>
      <c r="C542" t="s">
        <v>561</v>
      </c>
      <c r="D542">
        <v>1</v>
      </c>
      <c r="E542" t="s">
        <v>562</v>
      </c>
      <c r="F542" t="s">
        <v>51</v>
      </c>
      <c r="G542">
        <v>1</v>
      </c>
      <c r="H542" t="s">
        <v>46</v>
      </c>
      <c r="I542">
        <f t="shared" si="24"/>
        <v>1</v>
      </c>
      <c r="J542">
        <v>10</v>
      </c>
      <c r="K542" t="s">
        <v>62</v>
      </c>
      <c r="L542">
        <v>50</v>
      </c>
      <c r="M542" t="s">
        <v>555</v>
      </c>
      <c r="N542">
        <v>128</v>
      </c>
      <c r="O542" t="s">
        <v>38</v>
      </c>
      <c r="P542" t="s">
        <v>42</v>
      </c>
      <c r="Q542" t="s">
        <v>42</v>
      </c>
      <c r="R542" t="s">
        <v>64</v>
      </c>
      <c r="S542" s="3">
        <v>42242</v>
      </c>
      <c r="T542" s="3"/>
      <c r="U542" s="11">
        <f>IFERROR(VLOOKUP(A542,'Anc data'!$A$2:$H$117, 8,FALSE),"")</f>
        <v>2.1177464488508</v>
      </c>
      <c r="W542" s="15">
        <f t="shared" si="25"/>
        <v>23.6100029949915</v>
      </c>
      <c r="X542" s="9">
        <f t="shared" si="26"/>
        <v>0</v>
      </c>
      <c r="Y542" s="9">
        <f>MAX(X542,Parameters!$B$8)</f>
        <v>1</v>
      </c>
      <c r="AA542" s="16">
        <f>IF(W542&lt;&gt;0,IF(Y542=1,IF(I542&lt;=Parameters!$C$2,W542,""),""),"")</f>
        <v>23.6100029949915</v>
      </c>
      <c r="AB542" s="16" t="str">
        <f>IF(W542&lt;&gt;0,IF(Y542=1,IF(AND(I542&gt;Parameters!$B$3,I542&lt;=Parameters!$C$3),W542,""),""),"")</f>
        <v/>
      </c>
      <c r="AC542" s="16" t="str">
        <f>IF(W542&lt;&gt;0,IF(Y542=1,IF(AND(I542&gt;Parameters!$B$4,I542&lt;=Parameters!$C$4),W542,""),""),"")</f>
        <v/>
      </c>
      <c r="AD542" s="16" t="str">
        <f>IF(W542&lt;&gt;0,IF(Y542=1,IF(AND(I542&gt;Parameters!$B$5,I542&lt;=Parameters!$C$5),W542,""),""),"")</f>
        <v/>
      </c>
      <c r="AE542" s="16" t="str">
        <f>IF(W542&lt;&gt;0,IF(Y542=1,IF(I542&gt;Parameters!$B$6,W542,""),""),"")</f>
        <v/>
      </c>
    </row>
    <row r="543" spans="1:31" x14ac:dyDescent="0.2">
      <c r="A543" t="s">
        <v>551</v>
      </c>
      <c r="B543" t="s">
        <v>552</v>
      </c>
      <c r="C543" t="s">
        <v>561</v>
      </c>
      <c r="D543">
        <v>2</v>
      </c>
      <c r="E543" t="s">
        <v>39</v>
      </c>
      <c r="F543" t="s">
        <v>51</v>
      </c>
      <c r="G543">
        <v>1</v>
      </c>
      <c r="H543" t="s">
        <v>46</v>
      </c>
      <c r="I543">
        <f t="shared" si="24"/>
        <v>1</v>
      </c>
      <c r="J543" t="s">
        <v>39</v>
      </c>
      <c r="L543">
        <v>95</v>
      </c>
      <c r="M543" t="s">
        <v>555</v>
      </c>
      <c r="N543">
        <v>128</v>
      </c>
      <c r="O543" t="s">
        <v>38</v>
      </c>
      <c r="P543" t="s">
        <v>42</v>
      </c>
      <c r="Q543" t="s">
        <v>42</v>
      </c>
      <c r="R543" t="s">
        <v>64</v>
      </c>
      <c r="S543" s="3">
        <v>42242</v>
      </c>
      <c r="T543" s="3"/>
      <c r="U543" s="11">
        <f>IFERROR(VLOOKUP(A543,'Anc data'!$A$2:$H$117, 8,FALSE),"")</f>
        <v>2.1177464488508</v>
      </c>
      <c r="W543" s="15">
        <f t="shared" si="25"/>
        <v>44.859005690483848</v>
      </c>
      <c r="X543" s="9">
        <f t="shared" si="26"/>
        <v>1</v>
      </c>
      <c r="Y543" s="9">
        <f>MAX(X543,Parameters!$B$8)</f>
        <v>1</v>
      </c>
      <c r="AA543" s="16">
        <f>IF(W543&lt;&gt;0,IF(Y543=1,IF(I543&lt;=Parameters!$C$2,W543,""),""),"")</f>
        <v>44.859005690483848</v>
      </c>
      <c r="AB543" s="16" t="str">
        <f>IF(W543&lt;&gt;0,IF(Y543=1,IF(AND(I543&gt;Parameters!$B$3,I543&lt;=Parameters!$C$3),W543,""),""),"")</f>
        <v/>
      </c>
      <c r="AC543" s="16" t="str">
        <f>IF(W543&lt;&gt;0,IF(Y543=1,IF(AND(I543&gt;Parameters!$B$4,I543&lt;=Parameters!$C$4),W543,""),""),"")</f>
        <v/>
      </c>
      <c r="AD543" s="16" t="str">
        <f>IF(W543&lt;&gt;0,IF(Y543=1,IF(AND(I543&gt;Parameters!$B$5,I543&lt;=Parameters!$C$5),W543,""),""),"")</f>
        <v/>
      </c>
      <c r="AE543" s="16" t="str">
        <f>IF(W543&lt;&gt;0,IF(Y543=1,IF(I543&gt;Parameters!$B$6,W543,""),""),"")</f>
        <v/>
      </c>
    </row>
    <row r="544" spans="1:31" x14ac:dyDescent="0.2">
      <c r="A544" t="s">
        <v>551</v>
      </c>
      <c r="B544" t="s">
        <v>552</v>
      </c>
      <c r="C544" t="s">
        <v>561</v>
      </c>
      <c r="D544">
        <v>3</v>
      </c>
      <c r="E544" t="s">
        <v>39</v>
      </c>
      <c r="F544" t="s">
        <v>51</v>
      </c>
      <c r="G544">
        <v>2</v>
      </c>
      <c r="H544" t="s">
        <v>46</v>
      </c>
      <c r="I544">
        <f t="shared" si="24"/>
        <v>2</v>
      </c>
      <c r="J544" t="s">
        <v>39</v>
      </c>
      <c r="L544">
        <v>140</v>
      </c>
      <c r="M544" t="s">
        <v>555</v>
      </c>
      <c r="N544">
        <v>128</v>
      </c>
      <c r="O544" t="s">
        <v>38</v>
      </c>
      <c r="P544" t="s">
        <v>42</v>
      </c>
      <c r="Q544" t="s">
        <v>42</v>
      </c>
      <c r="R544" t="s">
        <v>64</v>
      </c>
      <c r="S544" s="3">
        <v>42242</v>
      </c>
      <c r="T544" s="3"/>
      <c r="U544" s="11">
        <f>IFERROR(VLOOKUP(A544,'Anc data'!$A$2:$H$117, 8,FALSE),"")</f>
        <v>2.1177464488508</v>
      </c>
      <c r="W544" s="15">
        <f t="shared" si="25"/>
        <v>66.108008385976191</v>
      </c>
      <c r="X544" s="9">
        <f t="shared" si="26"/>
        <v>1</v>
      </c>
      <c r="Y544" s="9">
        <f>MAX(X544,Parameters!$B$8)</f>
        <v>1</v>
      </c>
      <c r="AA544" s="16" t="str">
        <f>IF(W544&lt;&gt;0,IF(Y544=1,IF(I544&lt;=Parameters!$C$2,W544,""),""),"")</f>
        <v/>
      </c>
      <c r="AB544" s="16">
        <f>IF(W544&lt;&gt;0,IF(Y544=1,IF(AND(I544&gt;Parameters!$B$3,I544&lt;=Parameters!$C$3),W544,""),""),"")</f>
        <v>66.108008385976191</v>
      </c>
      <c r="AC544" s="16" t="str">
        <f>IF(W544&lt;&gt;0,IF(Y544=1,IF(AND(I544&gt;Parameters!$B$4,I544&lt;=Parameters!$C$4),W544,""),""),"")</f>
        <v/>
      </c>
      <c r="AD544" s="16" t="str">
        <f>IF(W544&lt;&gt;0,IF(Y544=1,IF(AND(I544&gt;Parameters!$B$5,I544&lt;=Parameters!$C$5),W544,""),""),"")</f>
        <v/>
      </c>
      <c r="AE544" s="16" t="str">
        <f>IF(W544&lt;&gt;0,IF(Y544=1,IF(I544&gt;Parameters!$B$6,W544,""),""),"")</f>
        <v/>
      </c>
    </row>
    <row r="545" spans="1:31" x14ac:dyDescent="0.2">
      <c r="A545" t="s">
        <v>551</v>
      </c>
      <c r="B545" t="s">
        <v>552</v>
      </c>
      <c r="C545" t="s">
        <v>561</v>
      </c>
      <c r="D545">
        <v>4</v>
      </c>
      <c r="E545" t="s">
        <v>39</v>
      </c>
      <c r="F545" t="s">
        <v>51</v>
      </c>
      <c r="G545">
        <v>4</v>
      </c>
      <c r="H545" t="s">
        <v>46</v>
      </c>
      <c r="I545">
        <f t="shared" si="24"/>
        <v>4</v>
      </c>
      <c r="J545" t="s">
        <v>39</v>
      </c>
      <c r="L545">
        <v>220</v>
      </c>
      <c r="M545" t="s">
        <v>555</v>
      </c>
      <c r="N545">
        <v>128</v>
      </c>
      <c r="O545" t="s">
        <v>38</v>
      </c>
      <c r="P545" t="s">
        <v>42</v>
      </c>
      <c r="Q545" t="s">
        <v>42</v>
      </c>
      <c r="R545" t="s">
        <v>64</v>
      </c>
      <c r="S545" s="3">
        <v>42242</v>
      </c>
      <c r="T545" s="3"/>
      <c r="U545" s="11">
        <f>IFERROR(VLOOKUP(A545,'Anc data'!$A$2:$H$117, 8,FALSE),"")</f>
        <v>2.1177464488508</v>
      </c>
      <c r="W545" s="15">
        <f t="shared" si="25"/>
        <v>103.8840131779626</v>
      </c>
      <c r="X545" s="9">
        <f t="shared" si="26"/>
        <v>1</v>
      </c>
      <c r="Y545" s="9">
        <f>MAX(X545,Parameters!$B$8)</f>
        <v>1</v>
      </c>
      <c r="AA545" s="16" t="str">
        <f>IF(W545&lt;&gt;0,IF(Y545=1,IF(I545&lt;=Parameters!$C$2,W545,""),""),"")</f>
        <v/>
      </c>
      <c r="AB545" s="16">
        <f>IF(W545&lt;&gt;0,IF(Y545=1,IF(AND(I545&gt;Parameters!$B$3,I545&lt;=Parameters!$C$3),W545,""),""),"")</f>
        <v>103.8840131779626</v>
      </c>
      <c r="AC545" s="16" t="str">
        <f>IF(W545&lt;&gt;0,IF(Y545=1,IF(AND(I545&gt;Parameters!$B$4,I545&lt;=Parameters!$C$4),W545,""),""),"")</f>
        <v/>
      </c>
      <c r="AD545" s="16" t="str">
        <f>IF(W545&lt;&gt;0,IF(Y545=1,IF(AND(I545&gt;Parameters!$B$5,I545&lt;=Parameters!$C$5),W545,""),""),"")</f>
        <v/>
      </c>
      <c r="AE545" s="16" t="str">
        <f>IF(W545&lt;&gt;0,IF(Y545=1,IF(I545&gt;Parameters!$B$6,W545,""),""),"")</f>
        <v/>
      </c>
    </row>
    <row r="546" spans="1:31" x14ac:dyDescent="0.2">
      <c r="A546" t="s">
        <v>551</v>
      </c>
      <c r="B546" t="s">
        <v>552</v>
      </c>
      <c r="C546" t="s">
        <v>561</v>
      </c>
      <c r="D546">
        <v>5</v>
      </c>
      <c r="E546" t="s">
        <v>39</v>
      </c>
      <c r="F546" t="s">
        <v>51</v>
      </c>
      <c r="G546">
        <v>8</v>
      </c>
      <c r="H546" t="s">
        <v>46</v>
      </c>
      <c r="I546">
        <f t="shared" si="24"/>
        <v>8</v>
      </c>
      <c r="J546" t="s">
        <v>39</v>
      </c>
      <c r="L546">
        <v>350</v>
      </c>
      <c r="M546" t="s">
        <v>555</v>
      </c>
      <c r="N546">
        <v>128</v>
      </c>
      <c r="O546" t="s">
        <v>38</v>
      </c>
      <c r="P546" t="s">
        <v>42</v>
      </c>
      <c r="Q546" t="s">
        <v>42</v>
      </c>
      <c r="R546" t="s">
        <v>64</v>
      </c>
      <c r="S546" s="3">
        <v>42242</v>
      </c>
      <c r="T546" s="3"/>
      <c r="U546" s="11">
        <f>IFERROR(VLOOKUP(A546,'Anc data'!$A$2:$H$117, 8,FALSE),"")</f>
        <v>2.1177464488508</v>
      </c>
      <c r="W546" s="15">
        <f t="shared" si="25"/>
        <v>165.2700209649405</v>
      </c>
      <c r="X546" s="9">
        <f t="shared" si="26"/>
        <v>1</v>
      </c>
      <c r="Y546" s="9">
        <f>MAX(X546,Parameters!$B$8)</f>
        <v>1</v>
      </c>
      <c r="AA546" s="16" t="str">
        <f>IF(W546&lt;&gt;0,IF(Y546=1,IF(I546&lt;=Parameters!$C$2,W546,""),""),"")</f>
        <v/>
      </c>
      <c r="AB546" s="16" t="str">
        <f>IF(W546&lt;&gt;0,IF(Y546=1,IF(AND(I546&gt;Parameters!$B$3,I546&lt;=Parameters!$C$3),W546,""),""),"")</f>
        <v/>
      </c>
      <c r="AC546" s="16">
        <f>IF(W546&lt;&gt;0,IF(Y546=1,IF(AND(I546&gt;Parameters!$B$4,I546&lt;=Parameters!$C$4),W546,""),""),"")</f>
        <v>165.2700209649405</v>
      </c>
      <c r="AD546" s="16" t="str">
        <f>IF(W546&lt;&gt;0,IF(Y546=1,IF(AND(I546&gt;Parameters!$B$5,I546&lt;=Parameters!$C$5),W546,""),""),"")</f>
        <v/>
      </c>
      <c r="AE546" s="16" t="str">
        <f>IF(W546&lt;&gt;0,IF(Y546=1,IF(I546&gt;Parameters!$B$6,W546,""),""),"")</f>
        <v/>
      </c>
    </row>
    <row r="547" spans="1:31" x14ac:dyDescent="0.2">
      <c r="A547" t="s">
        <v>563</v>
      </c>
      <c r="B547" t="s">
        <v>564</v>
      </c>
      <c r="C547" t="s">
        <v>565</v>
      </c>
      <c r="D547">
        <v>1</v>
      </c>
      <c r="E547" t="s">
        <v>566</v>
      </c>
      <c r="F547" t="s">
        <v>51</v>
      </c>
      <c r="G547">
        <v>2</v>
      </c>
      <c r="H547" t="s">
        <v>46</v>
      </c>
      <c r="I547">
        <f t="shared" si="24"/>
        <v>2</v>
      </c>
      <c r="J547" t="s">
        <v>39</v>
      </c>
      <c r="L547">
        <v>24.99</v>
      </c>
      <c r="M547" t="s">
        <v>319</v>
      </c>
      <c r="N547" t="s">
        <v>40</v>
      </c>
      <c r="P547" t="s">
        <v>64</v>
      </c>
      <c r="Q547" t="s">
        <v>42</v>
      </c>
      <c r="R547" t="s">
        <v>42</v>
      </c>
      <c r="S547" s="3">
        <v>42242</v>
      </c>
      <c r="T547" s="3"/>
      <c r="U547" s="11">
        <f>IFERROR(VLOOKUP(A547,'Anc data'!$A$2:$H$117, 8,FALSE),"")</f>
        <v>0.495050318744303</v>
      </c>
      <c r="W547" s="15">
        <f t="shared" si="25"/>
        <v>50.479717018236101</v>
      </c>
      <c r="X547" s="9">
        <f t="shared" si="26"/>
        <v>1</v>
      </c>
      <c r="Y547" s="9">
        <f>MAX(X547,Parameters!$B$8)</f>
        <v>1</v>
      </c>
      <c r="AA547" s="16" t="str">
        <f>IF(W547&lt;&gt;0,IF(Y547=1,IF(I547&lt;=Parameters!$C$2,W547,""),""),"")</f>
        <v/>
      </c>
      <c r="AB547" s="16">
        <f>IF(W547&lt;&gt;0,IF(Y547=1,IF(AND(I547&gt;Parameters!$B$3,I547&lt;=Parameters!$C$3),W547,""),""),"")</f>
        <v>50.479717018236101</v>
      </c>
      <c r="AC547" s="16" t="str">
        <f>IF(W547&lt;&gt;0,IF(Y547=1,IF(AND(I547&gt;Parameters!$B$4,I547&lt;=Parameters!$C$4),W547,""),""),"")</f>
        <v/>
      </c>
      <c r="AD547" s="16" t="str">
        <f>IF(W547&lt;&gt;0,IF(Y547=1,IF(AND(I547&gt;Parameters!$B$5,I547&lt;=Parameters!$C$5),W547,""),""),"")</f>
        <v/>
      </c>
      <c r="AE547" s="16" t="str">
        <f>IF(W547&lt;&gt;0,IF(Y547=1,IF(I547&gt;Parameters!$B$6,W547,""),""),"")</f>
        <v/>
      </c>
    </row>
    <row r="548" spans="1:31" x14ac:dyDescent="0.2">
      <c r="A548" t="s">
        <v>563</v>
      </c>
      <c r="B548" t="s">
        <v>564</v>
      </c>
      <c r="C548" t="s">
        <v>565</v>
      </c>
      <c r="D548">
        <v>2</v>
      </c>
      <c r="E548" t="s">
        <v>566</v>
      </c>
      <c r="F548" t="s">
        <v>51</v>
      </c>
      <c r="G548">
        <v>3</v>
      </c>
      <c r="H548" t="s">
        <v>46</v>
      </c>
      <c r="I548">
        <f t="shared" si="24"/>
        <v>3</v>
      </c>
      <c r="J548" t="s">
        <v>39</v>
      </c>
      <c r="L548">
        <v>28.99</v>
      </c>
      <c r="M548" t="s">
        <v>319</v>
      </c>
      <c r="N548" t="s">
        <v>40</v>
      </c>
      <c r="P548" t="s">
        <v>64</v>
      </c>
      <c r="Q548" t="s">
        <v>42</v>
      </c>
      <c r="R548" t="s">
        <v>42</v>
      </c>
      <c r="S548" s="3">
        <v>42242</v>
      </c>
      <c r="T548" s="3"/>
      <c r="U548" s="11">
        <f>IFERROR(VLOOKUP(A548,'Anc data'!$A$2:$H$117, 8,FALSE),"")</f>
        <v>0.495050318744303</v>
      </c>
      <c r="W548" s="15">
        <f t="shared" si="25"/>
        <v>58.55970373584092</v>
      </c>
      <c r="X548" s="9">
        <f t="shared" si="26"/>
        <v>1</v>
      </c>
      <c r="Y548" s="9">
        <f>MAX(X548,Parameters!$B$8)</f>
        <v>1</v>
      </c>
      <c r="AA548" s="16" t="str">
        <f>IF(W548&lt;&gt;0,IF(Y548=1,IF(I548&lt;=Parameters!$C$2,W548,""),""),"")</f>
        <v/>
      </c>
      <c r="AB548" s="16">
        <f>IF(W548&lt;&gt;0,IF(Y548=1,IF(AND(I548&gt;Parameters!$B$3,I548&lt;=Parameters!$C$3),W548,""),""),"")</f>
        <v>58.55970373584092</v>
      </c>
      <c r="AC548" s="16" t="str">
        <f>IF(W548&lt;&gt;0,IF(Y548=1,IF(AND(I548&gt;Parameters!$B$4,I548&lt;=Parameters!$C$4),W548,""),""),"")</f>
        <v/>
      </c>
      <c r="AD548" s="16" t="str">
        <f>IF(W548&lt;&gt;0,IF(Y548=1,IF(AND(I548&gt;Parameters!$B$5,I548&lt;=Parameters!$C$5),W548,""),""),"")</f>
        <v/>
      </c>
      <c r="AE548" s="16" t="str">
        <f>IF(W548&lt;&gt;0,IF(Y548=1,IF(I548&gt;Parameters!$B$6,W548,""),""),"")</f>
        <v/>
      </c>
    </row>
    <row r="549" spans="1:31" x14ac:dyDescent="0.2">
      <c r="A549" t="s">
        <v>563</v>
      </c>
      <c r="B549" t="s">
        <v>564</v>
      </c>
      <c r="C549" t="s">
        <v>565</v>
      </c>
      <c r="D549">
        <v>3</v>
      </c>
      <c r="E549" t="s">
        <v>566</v>
      </c>
      <c r="F549" t="s">
        <v>51</v>
      </c>
      <c r="G549">
        <v>4</v>
      </c>
      <c r="H549" t="s">
        <v>46</v>
      </c>
      <c r="I549">
        <f t="shared" si="24"/>
        <v>4</v>
      </c>
      <c r="J549" t="s">
        <v>39</v>
      </c>
      <c r="L549">
        <v>35.99</v>
      </c>
      <c r="M549" t="s">
        <v>319</v>
      </c>
      <c r="N549" t="s">
        <v>40</v>
      </c>
      <c r="P549" t="s">
        <v>64</v>
      </c>
      <c r="Q549" t="s">
        <v>42</v>
      </c>
      <c r="R549" t="s">
        <v>42</v>
      </c>
      <c r="S549" s="3">
        <v>42242</v>
      </c>
      <c r="T549" s="3"/>
      <c r="U549" s="11">
        <f>IFERROR(VLOOKUP(A549,'Anc data'!$A$2:$H$117, 8,FALSE),"")</f>
        <v>0.495050318744303</v>
      </c>
      <c r="W549" s="15">
        <f t="shared" si="25"/>
        <v>72.69968049164936</v>
      </c>
      <c r="X549" s="9">
        <f t="shared" si="26"/>
        <v>1</v>
      </c>
      <c r="Y549" s="9">
        <f>MAX(X549,Parameters!$B$8)</f>
        <v>1</v>
      </c>
      <c r="AA549" s="16" t="str">
        <f>IF(W549&lt;&gt;0,IF(Y549=1,IF(I549&lt;=Parameters!$C$2,W549,""),""),"")</f>
        <v/>
      </c>
      <c r="AB549" s="16">
        <f>IF(W549&lt;&gt;0,IF(Y549=1,IF(AND(I549&gt;Parameters!$B$3,I549&lt;=Parameters!$C$3),W549,""),""),"")</f>
        <v>72.69968049164936</v>
      </c>
      <c r="AC549" s="16" t="str">
        <f>IF(W549&lt;&gt;0,IF(Y549=1,IF(AND(I549&gt;Parameters!$B$4,I549&lt;=Parameters!$C$4),W549,""),""),"")</f>
        <v/>
      </c>
      <c r="AD549" s="16" t="str">
        <f>IF(W549&lt;&gt;0,IF(Y549=1,IF(AND(I549&gt;Parameters!$B$5,I549&lt;=Parameters!$C$5),W549,""),""),"")</f>
        <v/>
      </c>
      <c r="AE549" s="16" t="str">
        <f>IF(W549&lt;&gt;0,IF(Y549=1,IF(I549&gt;Parameters!$B$6,W549,""),""),"")</f>
        <v/>
      </c>
    </row>
    <row r="550" spans="1:31" x14ac:dyDescent="0.2">
      <c r="A550" t="s">
        <v>563</v>
      </c>
      <c r="B550" t="s">
        <v>564</v>
      </c>
      <c r="C550" t="s">
        <v>565</v>
      </c>
      <c r="D550">
        <v>4</v>
      </c>
      <c r="E550" t="s">
        <v>566</v>
      </c>
      <c r="F550" t="s">
        <v>51</v>
      </c>
      <c r="G550">
        <v>5</v>
      </c>
      <c r="H550" t="s">
        <v>46</v>
      </c>
      <c r="I550">
        <f t="shared" si="24"/>
        <v>5</v>
      </c>
      <c r="J550" t="s">
        <v>39</v>
      </c>
      <c r="L550">
        <v>41.99</v>
      </c>
      <c r="M550" t="s">
        <v>319</v>
      </c>
      <c r="N550" t="s">
        <v>40</v>
      </c>
      <c r="P550" t="s">
        <v>64</v>
      </c>
      <c r="Q550" t="s">
        <v>42</v>
      </c>
      <c r="R550" t="s">
        <v>42</v>
      </c>
      <c r="S550" s="3">
        <v>42242</v>
      </c>
      <c r="T550" s="3"/>
      <c r="U550" s="11">
        <f>IFERROR(VLOOKUP(A550,'Anc data'!$A$2:$H$117, 8,FALSE),"")</f>
        <v>0.495050318744303</v>
      </c>
      <c r="W550" s="15">
        <f t="shared" si="25"/>
        <v>84.819660568056591</v>
      </c>
      <c r="X550" s="9">
        <f t="shared" si="26"/>
        <v>1</v>
      </c>
      <c r="Y550" s="9">
        <f>MAX(X550,Parameters!$B$8)</f>
        <v>1</v>
      </c>
      <c r="AA550" s="16" t="str">
        <f>IF(W550&lt;&gt;0,IF(Y550=1,IF(I550&lt;=Parameters!$C$2,W550,""),""),"")</f>
        <v/>
      </c>
      <c r="AB550" s="16" t="str">
        <f>IF(W550&lt;&gt;0,IF(Y550=1,IF(AND(I550&gt;Parameters!$B$3,I550&lt;=Parameters!$C$3),W550,""),""),"")</f>
        <v/>
      </c>
      <c r="AC550" s="16">
        <f>IF(W550&lt;&gt;0,IF(Y550=1,IF(AND(I550&gt;Parameters!$B$4,I550&lt;=Parameters!$C$4),W550,""),""),"")</f>
        <v>84.819660568056591</v>
      </c>
      <c r="AD550" s="16" t="str">
        <f>IF(W550&lt;&gt;0,IF(Y550=1,IF(AND(I550&gt;Parameters!$B$5,I550&lt;=Parameters!$C$5),W550,""),""),"")</f>
        <v/>
      </c>
      <c r="AE550" s="16" t="str">
        <f>IF(W550&lt;&gt;0,IF(Y550=1,IF(I550&gt;Parameters!$B$6,W550,""),""),"")</f>
        <v/>
      </c>
    </row>
    <row r="551" spans="1:31" x14ac:dyDescent="0.2">
      <c r="A551" t="s">
        <v>563</v>
      </c>
      <c r="B551" t="s">
        <v>564</v>
      </c>
      <c r="C551" t="s">
        <v>565</v>
      </c>
      <c r="D551">
        <v>5</v>
      </c>
      <c r="E551" t="s">
        <v>566</v>
      </c>
      <c r="F551" t="s">
        <v>51</v>
      </c>
      <c r="G551">
        <v>10</v>
      </c>
      <c r="H551" t="s">
        <v>46</v>
      </c>
      <c r="I551">
        <f t="shared" si="24"/>
        <v>10</v>
      </c>
      <c r="J551" t="s">
        <v>39</v>
      </c>
      <c r="L551">
        <v>58.99</v>
      </c>
      <c r="M551" t="s">
        <v>319</v>
      </c>
      <c r="N551" t="s">
        <v>40</v>
      </c>
      <c r="P551" t="s">
        <v>64</v>
      </c>
      <c r="Q551" t="s">
        <v>42</v>
      </c>
      <c r="R551" t="s">
        <v>42</v>
      </c>
      <c r="S551" s="3">
        <v>42242</v>
      </c>
      <c r="T551" s="3"/>
      <c r="U551" s="11">
        <f>IFERROR(VLOOKUP(A551,'Anc data'!$A$2:$H$117, 8,FALSE),"")</f>
        <v>0.495050318744303</v>
      </c>
      <c r="W551" s="15">
        <f t="shared" si="25"/>
        <v>119.15960411787707</v>
      </c>
      <c r="X551" s="9">
        <f t="shared" si="26"/>
        <v>1</v>
      </c>
      <c r="Y551" s="9">
        <f>MAX(X551,Parameters!$B$8)</f>
        <v>1</v>
      </c>
      <c r="AA551" s="16" t="str">
        <f>IF(W551&lt;&gt;0,IF(Y551=1,IF(I551&lt;=Parameters!$C$2,W551,""),""),"")</f>
        <v/>
      </c>
      <c r="AB551" s="16" t="str">
        <f>IF(W551&lt;&gt;0,IF(Y551=1,IF(AND(I551&gt;Parameters!$B$3,I551&lt;=Parameters!$C$3),W551,""),""),"")</f>
        <v/>
      </c>
      <c r="AC551" s="16">
        <f>IF(W551&lt;&gt;0,IF(Y551=1,IF(AND(I551&gt;Parameters!$B$4,I551&lt;=Parameters!$C$4),W551,""),""),"")</f>
        <v>119.15960411787707</v>
      </c>
      <c r="AD551" s="16" t="str">
        <f>IF(W551&lt;&gt;0,IF(Y551=1,IF(AND(I551&gt;Parameters!$B$5,I551&lt;=Parameters!$C$5),W551,""),""),"")</f>
        <v/>
      </c>
      <c r="AE551" s="16" t="str">
        <f>IF(W551&lt;&gt;0,IF(Y551=1,IF(I551&gt;Parameters!$B$6,W551,""),""),"")</f>
        <v/>
      </c>
    </row>
    <row r="552" spans="1:31" x14ac:dyDescent="0.2">
      <c r="A552" t="s">
        <v>567</v>
      </c>
      <c r="B552" t="s">
        <v>568</v>
      </c>
      <c r="C552" t="s">
        <v>569</v>
      </c>
      <c r="D552">
        <v>1</v>
      </c>
      <c r="E552" t="s">
        <v>570</v>
      </c>
      <c r="F552" t="s">
        <v>61</v>
      </c>
      <c r="G552">
        <v>10</v>
      </c>
      <c r="H552" t="s">
        <v>46</v>
      </c>
      <c r="I552">
        <f t="shared" si="24"/>
        <v>10</v>
      </c>
      <c r="J552" t="s">
        <v>39</v>
      </c>
      <c r="L552">
        <v>16</v>
      </c>
      <c r="M552" t="s">
        <v>63</v>
      </c>
      <c r="N552">
        <v>10</v>
      </c>
      <c r="O552" t="s">
        <v>46</v>
      </c>
      <c r="P552" t="s">
        <v>42</v>
      </c>
      <c r="Q552" t="s">
        <v>42</v>
      </c>
      <c r="R552" t="s">
        <v>42</v>
      </c>
      <c r="S552" s="3">
        <v>42265</v>
      </c>
      <c r="T552" s="3"/>
      <c r="U552" s="11" t="str">
        <f>IFERROR(VLOOKUP(A552,'Anc data'!$A$2:$H$117, 8,FALSE),"")</f>
        <v/>
      </c>
      <c r="W552" s="15" t="str">
        <f t="shared" si="25"/>
        <v/>
      </c>
      <c r="X552" s="9">
        <f t="shared" si="26"/>
        <v>1</v>
      </c>
      <c r="Y552" s="9">
        <f>MAX(X552,Parameters!$B$8)</f>
        <v>1</v>
      </c>
      <c r="AA552" s="16" t="str">
        <f>IF(W552&lt;&gt;0,IF(Y552=1,IF(I552&lt;=Parameters!$C$2,W552,""),""),"")</f>
        <v/>
      </c>
      <c r="AB552" s="16" t="str">
        <f>IF(W552&lt;&gt;0,IF(Y552=1,IF(AND(I552&gt;Parameters!$B$3,I552&lt;=Parameters!$C$3),W552,""),""),"")</f>
        <v/>
      </c>
      <c r="AC552" s="16" t="str">
        <f>IF(W552&lt;&gt;0,IF(Y552=1,IF(AND(I552&gt;Parameters!$B$4,I552&lt;=Parameters!$C$4),W552,""),""),"")</f>
        <v/>
      </c>
      <c r="AD552" s="16" t="str">
        <f>IF(W552&lt;&gt;0,IF(Y552=1,IF(AND(I552&gt;Parameters!$B$5,I552&lt;=Parameters!$C$5),W552,""),""),"")</f>
        <v/>
      </c>
      <c r="AE552" s="16" t="str">
        <f>IF(W552&lt;&gt;0,IF(Y552=1,IF(I552&gt;Parameters!$B$6,W552,""),""),"")</f>
        <v/>
      </c>
    </row>
    <row r="553" spans="1:31" x14ac:dyDescent="0.2">
      <c r="A553" t="s">
        <v>567</v>
      </c>
      <c r="B553" t="s">
        <v>568</v>
      </c>
      <c r="C553" t="s">
        <v>569</v>
      </c>
      <c r="D553">
        <v>2</v>
      </c>
      <c r="E553" t="s">
        <v>571</v>
      </c>
      <c r="F553" t="s">
        <v>61</v>
      </c>
      <c r="G553">
        <v>50</v>
      </c>
      <c r="H553" t="s">
        <v>46</v>
      </c>
      <c r="I553">
        <f t="shared" si="24"/>
        <v>50</v>
      </c>
      <c r="J553" t="s">
        <v>39</v>
      </c>
      <c r="L553">
        <v>21</v>
      </c>
      <c r="M553" t="s">
        <v>63</v>
      </c>
      <c r="N553">
        <v>50</v>
      </c>
      <c r="O553" t="s">
        <v>46</v>
      </c>
      <c r="P553" t="s">
        <v>42</v>
      </c>
      <c r="Q553" t="s">
        <v>42</v>
      </c>
      <c r="R553" t="s">
        <v>42</v>
      </c>
      <c r="S553" s="3">
        <v>42265</v>
      </c>
      <c r="T553" s="3"/>
      <c r="U553" s="11" t="str">
        <f>IFERROR(VLOOKUP(A553,'Anc data'!$A$2:$H$117, 8,FALSE),"")</f>
        <v/>
      </c>
      <c r="W553" s="15" t="str">
        <f t="shared" si="25"/>
        <v/>
      </c>
      <c r="X553" s="9">
        <f t="shared" si="26"/>
        <v>1</v>
      </c>
      <c r="Y553" s="9">
        <f>MAX(X553,Parameters!$B$8)</f>
        <v>1</v>
      </c>
      <c r="AA553" s="16" t="str">
        <f>IF(W553&lt;&gt;0,IF(Y553=1,IF(I553&lt;=Parameters!$C$2,W553,""),""),"")</f>
        <v/>
      </c>
      <c r="AB553" s="16" t="str">
        <f>IF(W553&lt;&gt;0,IF(Y553=1,IF(AND(I553&gt;Parameters!$B$3,I553&lt;=Parameters!$C$3),W553,""),""),"")</f>
        <v/>
      </c>
      <c r="AC553" s="16" t="str">
        <f>IF(W553&lt;&gt;0,IF(Y553=1,IF(AND(I553&gt;Parameters!$B$4,I553&lt;=Parameters!$C$4),W553,""),""),"")</f>
        <v/>
      </c>
      <c r="AD553" s="16" t="str">
        <f>IF(W553&lt;&gt;0,IF(Y553=1,IF(AND(I553&gt;Parameters!$B$5,I553&lt;=Parameters!$C$5),W553,""),""),"")</f>
        <v/>
      </c>
      <c r="AE553" s="16" t="str">
        <f>IF(W553&lt;&gt;0,IF(Y553=1,IF(I553&gt;Parameters!$B$6,W553,""),""),"")</f>
        <v/>
      </c>
    </row>
    <row r="554" spans="1:31" x14ac:dyDescent="0.2">
      <c r="A554" t="s">
        <v>567</v>
      </c>
      <c r="B554" t="s">
        <v>568</v>
      </c>
      <c r="C554" t="s">
        <v>569</v>
      </c>
      <c r="D554">
        <v>3</v>
      </c>
      <c r="E554" t="s">
        <v>572</v>
      </c>
      <c r="F554" t="s">
        <v>61</v>
      </c>
      <c r="G554">
        <v>100</v>
      </c>
      <c r="H554" t="s">
        <v>46</v>
      </c>
      <c r="I554">
        <f t="shared" si="24"/>
        <v>100</v>
      </c>
      <c r="J554" t="s">
        <v>39</v>
      </c>
      <c r="L554">
        <v>26</v>
      </c>
      <c r="M554" t="s">
        <v>63</v>
      </c>
      <c r="N554">
        <v>100</v>
      </c>
      <c r="O554" t="s">
        <v>46</v>
      </c>
      <c r="P554" t="s">
        <v>42</v>
      </c>
      <c r="Q554" t="s">
        <v>42</v>
      </c>
      <c r="R554" t="s">
        <v>42</v>
      </c>
      <c r="S554" s="3">
        <v>42265</v>
      </c>
      <c r="T554" s="3"/>
      <c r="U554" s="11" t="str">
        <f>IFERROR(VLOOKUP(A554,'Anc data'!$A$2:$H$117, 8,FALSE),"")</f>
        <v/>
      </c>
      <c r="W554" s="15" t="str">
        <f t="shared" si="25"/>
        <v/>
      </c>
      <c r="X554" s="9">
        <f t="shared" si="26"/>
        <v>1</v>
      </c>
      <c r="Y554" s="9">
        <f>MAX(X554,Parameters!$B$8)</f>
        <v>1</v>
      </c>
      <c r="AA554" s="16" t="str">
        <f>IF(W554&lt;&gt;0,IF(Y554=1,IF(I554&lt;=Parameters!$C$2,W554,""),""),"")</f>
        <v/>
      </c>
      <c r="AB554" s="16" t="str">
        <f>IF(W554&lt;&gt;0,IF(Y554=1,IF(AND(I554&gt;Parameters!$B$3,I554&lt;=Parameters!$C$3),W554,""),""),"")</f>
        <v/>
      </c>
      <c r="AC554" s="16" t="str">
        <f>IF(W554&lt;&gt;0,IF(Y554=1,IF(AND(I554&gt;Parameters!$B$4,I554&lt;=Parameters!$C$4),W554,""),""),"")</f>
        <v/>
      </c>
      <c r="AD554" s="16" t="str">
        <f>IF(W554&lt;&gt;0,IF(Y554=1,IF(AND(I554&gt;Parameters!$B$5,I554&lt;=Parameters!$C$5),W554,""),""),"")</f>
        <v/>
      </c>
      <c r="AE554" s="16" t="str">
        <f>IF(W554&lt;&gt;0,IF(Y554=1,IF(I554&gt;Parameters!$B$6,W554,""),""),"")</f>
        <v/>
      </c>
    </row>
    <row r="555" spans="1:31" x14ac:dyDescent="0.2">
      <c r="A555" t="s">
        <v>567</v>
      </c>
      <c r="B555" t="s">
        <v>568</v>
      </c>
      <c r="C555" t="s">
        <v>569</v>
      </c>
      <c r="D555">
        <v>4</v>
      </c>
      <c r="E555" t="s">
        <v>573</v>
      </c>
      <c r="F555" t="s">
        <v>61</v>
      </c>
      <c r="G555">
        <v>300</v>
      </c>
      <c r="H555" t="s">
        <v>46</v>
      </c>
      <c r="I555">
        <f t="shared" si="24"/>
        <v>300</v>
      </c>
      <c r="J555" t="s">
        <v>39</v>
      </c>
      <c r="L555">
        <v>33</v>
      </c>
      <c r="M555" t="s">
        <v>63</v>
      </c>
      <c r="N555">
        <v>300</v>
      </c>
      <c r="O555" t="s">
        <v>46</v>
      </c>
      <c r="P555" t="s">
        <v>42</v>
      </c>
      <c r="Q555" t="s">
        <v>42</v>
      </c>
      <c r="R555" t="s">
        <v>42</v>
      </c>
      <c r="S555" s="3">
        <v>42265</v>
      </c>
      <c r="T555" s="3"/>
      <c r="U555" s="11" t="str">
        <f>IFERROR(VLOOKUP(A555,'Anc data'!$A$2:$H$117, 8,FALSE),"")</f>
        <v/>
      </c>
      <c r="W555" s="15" t="str">
        <f t="shared" si="25"/>
        <v/>
      </c>
      <c r="X555" s="9">
        <f t="shared" si="26"/>
        <v>1</v>
      </c>
      <c r="Y555" s="9">
        <f>MAX(X555,Parameters!$B$8)</f>
        <v>1</v>
      </c>
      <c r="AA555" s="16" t="str">
        <f>IF(W555&lt;&gt;0,IF(Y555=1,IF(I555&lt;=Parameters!$C$2,W555,""),""),"")</f>
        <v/>
      </c>
      <c r="AB555" s="16" t="str">
        <f>IF(W555&lt;&gt;0,IF(Y555=1,IF(AND(I555&gt;Parameters!$B$3,I555&lt;=Parameters!$C$3),W555,""),""),"")</f>
        <v/>
      </c>
      <c r="AC555" s="16" t="str">
        <f>IF(W555&lt;&gt;0,IF(Y555=1,IF(AND(I555&gt;Parameters!$B$4,I555&lt;=Parameters!$C$4),W555,""),""),"")</f>
        <v/>
      </c>
      <c r="AD555" s="16" t="str">
        <f>IF(W555&lt;&gt;0,IF(Y555=1,IF(AND(I555&gt;Parameters!$B$5,I555&lt;=Parameters!$C$5),W555,""),""),"")</f>
        <v/>
      </c>
      <c r="AE555" s="16" t="str">
        <f>IF(W555&lt;&gt;0,IF(Y555=1,IF(I555&gt;Parameters!$B$6,W555,""),""),"")</f>
        <v/>
      </c>
    </row>
    <row r="556" spans="1:31" x14ac:dyDescent="0.2">
      <c r="A556" t="s">
        <v>567</v>
      </c>
      <c r="B556" t="s">
        <v>568</v>
      </c>
      <c r="C556" t="s">
        <v>569</v>
      </c>
      <c r="D556">
        <v>5</v>
      </c>
      <c r="E556" t="s">
        <v>574</v>
      </c>
      <c r="F556" t="s">
        <v>508</v>
      </c>
      <c r="G556">
        <v>5</v>
      </c>
      <c r="H556" t="s">
        <v>46</v>
      </c>
      <c r="I556">
        <f t="shared" si="24"/>
        <v>5</v>
      </c>
      <c r="J556" t="s">
        <v>39</v>
      </c>
      <c r="L556">
        <v>16</v>
      </c>
      <c r="M556" t="s">
        <v>63</v>
      </c>
      <c r="N556">
        <v>1</v>
      </c>
      <c r="O556" t="s">
        <v>46</v>
      </c>
      <c r="P556" t="s">
        <v>42</v>
      </c>
      <c r="Q556" t="s">
        <v>42</v>
      </c>
      <c r="R556" t="s">
        <v>42</v>
      </c>
      <c r="S556" s="3">
        <v>42265</v>
      </c>
      <c r="T556" s="3"/>
      <c r="U556" s="11" t="str">
        <f>IFERROR(VLOOKUP(A556,'Anc data'!$A$2:$H$117, 8,FALSE),"")</f>
        <v/>
      </c>
      <c r="W556" s="15" t="str">
        <f t="shared" si="25"/>
        <v/>
      </c>
      <c r="X556" s="9">
        <f t="shared" si="26"/>
        <v>1</v>
      </c>
      <c r="Y556" s="9">
        <f>MAX(X556,Parameters!$B$8)</f>
        <v>1</v>
      </c>
      <c r="AA556" s="16" t="str">
        <f>IF(W556&lt;&gt;0,IF(Y556=1,IF(I556&lt;=Parameters!$C$2,W556,""),""),"")</f>
        <v/>
      </c>
      <c r="AB556" s="16" t="str">
        <f>IF(W556&lt;&gt;0,IF(Y556=1,IF(AND(I556&gt;Parameters!$B$3,I556&lt;=Parameters!$C$3),W556,""),""),"")</f>
        <v/>
      </c>
      <c r="AC556" s="16" t="str">
        <f>IF(W556&lt;&gt;0,IF(Y556=1,IF(AND(I556&gt;Parameters!$B$4,I556&lt;=Parameters!$C$4),W556,""),""),"")</f>
        <v/>
      </c>
      <c r="AD556" s="16" t="str">
        <f>IF(W556&lt;&gt;0,IF(Y556=1,IF(AND(I556&gt;Parameters!$B$5,I556&lt;=Parameters!$C$5),W556,""),""),"")</f>
        <v/>
      </c>
      <c r="AE556" s="16" t="str">
        <f>IF(W556&lt;&gt;0,IF(Y556=1,IF(I556&gt;Parameters!$B$6,W556,""),""),"")</f>
        <v/>
      </c>
    </row>
    <row r="557" spans="1:31" x14ac:dyDescent="0.2">
      <c r="A557" t="s">
        <v>567</v>
      </c>
      <c r="B557" t="s">
        <v>568</v>
      </c>
      <c r="C557" t="s">
        <v>569</v>
      </c>
      <c r="D557">
        <v>6</v>
      </c>
      <c r="E557" t="s">
        <v>575</v>
      </c>
      <c r="F557" t="s">
        <v>508</v>
      </c>
      <c r="G557">
        <v>12</v>
      </c>
      <c r="H557" t="s">
        <v>46</v>
      </c>
      <c r="I557">
        <f t="shared" si="24"/>
        <v>12</v>
      </c>
      <c r="J557" t="s">
        <v>39</v>
      </c>
      <c r="L557">
        <v>21</v>
      </c>
      <c r="M557" t="s">
        <v>63</v>
      </c>
      <c r="N557">
        <v>1</v>
      </c>
      <c r="O557" t="s">
        <v>46</v>
      </c>
      <c r="P557" t="s">
        <v>42</v>
      </c>
      <c r="Q557" t="s">
        <v>42</v>
      </c>
      <c r="R557" t="s">
        <v>42</v>
      </c>
      <c r="S557" s="3">
        <v>42265</v>
      </c>
      <c r="T557" s="3"/>
      <c r="U557" s="11" t="str">
        <f>IFERROR(VLOOKUP(A557,'Anc data'!$A$2:$H$117, 8,FALSE),"")</f>
        <v/>
      </c>
      <c r="W557" s="15" t="str">
        <f t="shared" si="25"/>
        <v/>
      </c>
      <c r="X557" s="9">
        <f t="shared" si="26"/>
        <v>1</v>
      </c>
      <c r="Y557" s="9">
        <f>MAX(X557,Parameters!$B$8)</f>
        <v>1</v>
      </c>
      <c r="AA557" s="16" t="str">
        <f>IF(W557&lt;&gt;0,IF(Y557=1,IF(I557&lt;=Parameters!$C$2,W557,""),""),"")</f>
        <v/>
      </c>
      <c r="AB557" s="16" t="str">
        <f>IF(W557&lt;&gt;0,IF(Y557=1,IF(AND(I557&gt;Parameters!$B$3,I557&lt;=Parameters!$C$3),W557,""),""),"")</f>
        <v/>
      </c>
      <c r="AC557" s="16" t="str">
        <f>IF(W557&lt;&gt;0,IF(Y557=1,IF(AND(I557&gt;Parameters!$B$4,I557&lt;=Parameters!$C$4),W557,""),""),"")</f>
        <v/>
      </c>
      <c r="AD557" s="16" t="str">
        <f>IF(W557&lt;&gt;0,IF(Y557=1,IF(AND(I557&gt;Parameters!$B$5,I557&lt;=Parameters!$C$5),W557,""),""),"")</f>
        <v/>
      </c>
      <c r="AE557" s="16" t="str">
        <f>IF(W557&lt;&gt;0,IF(Y557=1,IF(I557&gt;Parameters!$B$6,W557,""),""),"")</f>
        <v/>
      </c>
    </row>
    <row r="558" spans="1:31" x14ac:dyDescent="0.2">
      <c r="A558" t="s">
        <v>567</v>
      </c>
      <c r="B558" t="s">
        <v>568</v>
      </c>
      <c r="C558" t="s">
        <v>569</v>
      </c>
      <c r="D558">
        <v>7</v>
      </c>
      <c r="E558" t="s">
        <v>576</v>
      </c>
      <c r="F558" t="s">
        <v>508</v>
      </c>
      <c r="G558">
        <v>20</v>
      </c>
      <c r="H558" t="s">
        <v>46</v>
      </c>
      <c r="I558">
        <f t="shared" si="24"/>
        <v>20</v>
      </c>
      <c r="J558" t="s">
        <v>39</v>
      </c>
      <c r="L558">
        <v>21</v>
      </c>
      <c r="M558" t="s">
        <v>63</v>
      </c>
      <c r="N558">
        <v>5</v>
      </c>
      <c r="O558" t="s">
        <v>46</v>
      </c>
      <c r="P558" t="s">
        <v>42</v>
      </c>
      <c r="Q558" t="s">
        <v>42</v>
      </c>
      <c r="R558" t="s">
        <v>42</v>
      </c>
      <c r="S558" s="3">
        <v>42265</v>
      </c>
      <c r="T558" s="3"/>
      <c r="U558" s="11" t="str">
        <f>IFERROR(VLOOKUP(A558,'Anc data'!$A$2:$H$117, 8,FALSE),"")</f>
        <v/>
      </c>
      <c r="W558" s="15" t="str">
        <f t="shared" si="25"/>
        <v/>
      </c>
      <c r="X558" s="9">
        <f t="shared" si="26"/>
        <v>1</v>
      </c>
      <c r="Y558" s="9">
        <f>MAX(X558,Parameters!$B$8)</f>
        <v>1</v>
      </c>
      <c r="AA558" s="16" t="str">
        <f>IF(W558&lt;&gt;0,IF(Y558=1,IF(I558&lt;=Parameters!$C$2,W558,""),""),"")</f>
        <v/>
      </c>
      <c r="AB558" s="16" t="str">
        <f>IF(W558&lt;&gt;0,IF(Y558=1,IF(AND(I558&gt;Parameters!$B$3,I558&lt;=Parameters!$C$3),W558,""),""),"")</f>
        <v/>
      </c>
      <c r="AC558" s="16" t="str">
        <f>IF(W558&lt;&gt;0,IF(Y558=1,IF(AND(I558&gt;Parameters!$B$4,I558&lt;=Parameters!$C$4),W558,""),""),"")</f>
        <v/>
      </c>
      <c r="AD558" s="16" t="str">
        <f>IF(W558&lt;&gt;0,IF(Y558=1,IF(AND(I558&gt;Parameters!$B$5,I558&lt;=Parameters!$C$5),W558,""),""),"")</f>
        <v/>
      </c>
      <c r="AE558" s="16" t="str">
        <f>IF(W558&lt;&gt;0,IF(Y558=1,IF(I558&gt;Parameters!$B$6,W558,""),""),"")</f>
        <v/>
      </c>
    </row>
    <row r="559" spans="1:31" x14ac:dyDescent="0.2">
      <c r="A559" t="s">
        <v>567</v>
      </c>
      <c r="B559" t="s">
        <v>568</v>
      </c>
      <c r="C559" t="s">
        <v>569</v>
      </c>
      <c r="D559">
        <v>8</v>
      </c>
      <c r="E559" t="s">
        <v>577</v>
      </c>
      <c r="F559" t="s">
        <v>508</v>
      </c>
      <c r="G559">
        <v>40</v>
      </c>
      <c r="H559" t="s">
        <v>46</v>
      </c>
      <c r="I559">
        <f t="shared" si="24"/>
        <v>40</v>
      </c>
      <c r="J559" t="s">
        <v>39</v>
      </c>
      <c r="L559">
        <v>26</v>
      </c>
      <c r="M559" t="s">
        <v>63</v>
      </c>
      <c r="N559">
        <v>10</v>
      </c>
      <c r="O559" t="s">
        <v>46</v>
      </c>
      <c r="P559" t="s">
        <v>42</v>
      </c>
      <c r="Q559" t="s">
        <v>42</v>
      </c>
      <c r="R559" t="s">
        <v>42</v>
      </c>
      <c r="S559" s="3">
        <v>42265</v>
      </c>
      <c r="T559" s="3"/>
      <c r="U559" s="11" t="str">
        <f>IFERROR(VLOOKUP(A559,'Anc data'!$A$2:$H$117, 8,FALSE),"")</f>
        <v/>
      </c>
      <c r="W559" s="15" t="str">
        <f t="shared" si="25"/>
        <v/>
      </c>
      <c r="X559" s="9">
        <f t="shared" si="26"/>
        <v>1</v>
      </c>
      <c r="Y559" s="9">
        <f>MAX(X559,Parameters!$B$8)</f>
        <v>1</v>
      </c>
      <c r="AA559" s="16" t="str">
        <f>IF(W559&lt;&gt;0,IF(Y559=1,IF(I559&lt;=Parameters!$C$2,W559,""),""),"")</f>
        <v/>
      </c>
      <c r="AB559" s="16" t="str">
        <f>IF(W559&lt;&gt;0,IF(Y559=1,IF(AND(I559&gt;Parameters!$B$3,I559&lt;=Parameters!$C$3),W559,""),""),"")</f>
        <v/>
      </c>
      <c r="AC559" s="16" t="str">
        <f>IF(W559&lt;&gt;0,IF(Y559=1,IF(AND(I559&gt;Parameters!$B$4,I559&lt;=Parameters!$C$4),W559,""),""),"")</f>
        <v/>
      </c>
      <c r="AD559" s="16" t="str">
        <f>IF(W559&lt;&gt;0,IF(Y559=1,IF(AND(I559&gt;Parameters!$B$5,I559&lt;=Parameters!$C$5),W559,""),""),"")</f>
        <v/>
      </c>
      <c r="AE559" s="16" t="str">
        <f>IF(W559&lt;&gt;0,IF(Y559=1,IF(I559&gt;Parameters!$B$6,W559,""),""),"")</f>
        <v/>
      </c>
    </row>
    <row r="560" spans="1:31" x14ac:dyDescent="0.2">
      <c r="A560" t="s">
        <v>578</v>
      </c>
      <c r="B560" t="s">
        <v>579</v>
      </c>
      <c r="C560" t="s">
        <v>580</v>
      </c>
      <c r="D560">
        <v>1</v>
      </c>
      <c r="E560" t="s">
        <v>581</v>
      </c>
      <c r="F560" t="s">
        <v>51</v>
      </c>
      <c r="G560">
        <v>512</v>
      </c>
      <c r="H560" t="s">
        <v>38</v>
      </c>
      <c r="I560">
        <f t="shared" si="24"/>
        <v>0.51200000000000001</v>
      </c>
      <c r="J560">
        <v>2</v>
      </c>
      <c r="K560" t="s">
        <v>62</v>
      </c>
      <c r="L560">
        <v>250</v>
      </c>
      <c r="M560" t="s">
        <v>582</v>
      </c>
      <c r="N560" t="s">
        <v>40</v>
      </c>
      <c r="P560" t="s">
        <v>42</v>
      </c>
      <c r="Q560" t="s">
        <v>42</v>
      </c>
      <c r="R560" t="s">
        <v>42</v>
      </c>
      <c r="S560" s="3">
        <v>42264</v>
      </c>
      <c r="T560" s="3"/>
      <c r="U560" s="11">
        <f>IFERROR(VLOOKUP(A560,'Anc data'!$A$2:$H$117, 8,FALSE),"")</f>
        <v>7.2312842139874096</v>
      </c>
      <c r="W560" s="15">
        <f t="shared" si="25"/>
        <v>34.572005829397106</v>
      </c>
      <c r="X560" s="9">
        <f t="shared" si="26"/>
        <v>0</v>
      </c>
      <c r="Y560" s="9">
        <f>MAX(X560,Parameters!$B$8)</f>
        <v>1</v>
      </c>
      <c r="AA560" s="16">
        <f>IF(W560&lt;&gt;0,IF(Y560=1,IF(I560&lt;=Parameters!$C$2,W560,""),""),"")</f>
        <v>34.572005829397106</v>
      </c>
      <c r="AB560" s="16" t="str">
        <f>IF(W560&lt;&gt;0,IF(Y560=1,IF(AND(I560&gt;Parameters!$B$3,I560&lt;=Parameters!$C$3),W560,""),""),"")</f>
        <v/>
      </c>
      <c r="AC560" s="16" t="str">
        <f>IF(W560&lt;&gt;0,IF(Y560=1,IF(AND(I560&gt;Parameters!$B$4,I560&lt;=Parameters!$C$4),W560,""),""),"")</f>
        <v/>
      </c>
      <c r="AD560" s="16" t="str">
        <f>IF(W560&lt;&gt;0,IF(Y560=1,IF(AND(I560&gt;Parameters!$B$5,I560&lt;=Parameters!$C$5),W560,""),""),"")</f>
        <v/>
      </c>
      <c r="AE560" s="16" t="str">
        <f>IF(W560&lt;&gt;0,IF(Y560=1,IF(I560&gt;Parameters!$B$6,W560,""),""),"")</f>
        <v/>
      </c>
    </row>
    <row r="561" spans="1:31" x14ac:dyDescent="0.2">
      <c r="A561" t="s">
        <v>578</v>
      </c>
      <c r="B561" t="s">
        <v>579</v>
      </c>
      <c r="C561" t="s">
        <v>580</v>
      </c>
      <c r="D561">
        <v>2</v>
      </c>
      <c r="E561" t="s">
        <v>581</v>
      </c>
      <c r="F561" t="s">
        <v>51</v>
      </c>
      <c r="G561">
        <v>1</v>
      </c>
      <c r="H561" t="s">
        <v>46</v>
      </c>
      <c r="I561">
        <f t="shared" si="24"/>
        <v>1</v>
      </c>
      <c r="J561">
        <v>4</v>
      </c>
      <c r="K561" t="s">
        <v>62</v>
      </c>
      <c r="L561">
        <v>400</v>
      </c>
      <c r="M561" t="s">
        <v>582</v>
      </c>
      <c r="N561" t="s">
        <v>40</v>
      </c>
      <c r="P561" t="s">
        <v>42</v>
      </c>
      <c r="Q561" t="s">
        <v>42</v>
      </c>
      <c r="R561" t="s">
        <v>42</v>
      </c>
      <c r="S561" s="3">
        <v>42264</v>
      </c>
      <c r="T561" s="3"/>
      <c r="U561" s="11">
        <f>IFERROR(VLOOKUP(A561,'Anc data'!$A$2:$H$117, 8,FALSE),"")</f>
        <v>7.2312842139874096</v>
      </c>
      <c r="W561" s="15">
        <f t="shared" si="25"/>
        <v>55.315209327035369</v>
      </c>
      <c r="X561" s="9">
        <f t="shared" si="26"/>
        <v>0</v>
      </c>
      <c r="Y561" s="9">
        <f>MAX(X561,Parameters!$B$8)</f>
        <v>1</v>
      </c>
      <c r="AA561" s="16">
        <f>IF(W561&lt;&gt;0,IF(Y561=1,IF(I561&lt;=Parameters!$C$2,W561,""),""),"")</f>
        <v>55.315209327035369</v>
      </c>
      <c r="AB561" s="16" t="str">
        <f>IF(W561&lt;&gt;0,IF(Y561=1,IF(AND(I561&gt;Parameters!$B$3,I561&lt;=Parameters!$C$3),W561,""),""),"")</f>
        <v/>
      </c>
      <c r="AC561" s="16" t="str">
        <f>IF(W561&lt;&gt;0,IF(Y561=1,IF(AND(I561&gt;Parameters!$B$4,I561&lt;=Parameters!$C$4),W561,""),""),"")</f>
        <v/>
      </c>
      <c r="AD561" s="16" t="str">
        <f>IF(W561&lt;&gt;0,IF(Y561=1,IF(AND(I561&gt;Parameters!$B$5,I561&lt;=Parameters!$C$5),W561,""),""),"")</f>
        <v/>
      </c>
      <c r="AE561" s="16" t="str">
        <f>IF(W561&lt;&gt;0,IF(Y561=1,IF(I561&gt;Parameters!$B$6,W561,""),""),"")</f>
        <v/>
      </c>
    </row>
    <row r="562" spans="1:31" x14ac:dyDescent="0.2">
      <c r="A562" t="s">
        <v>578</v>
      </c>
      <c r="B562" t="s">
        <v>579</v>
      </c>
      <c r="C562" t="s">
        <v>580</v>
      </c>
      <c r="D562">
        <v>3</v>
      </c>
      <c r="E562" t="s">
        <v>581</v>
      </c>
      <c r="F562" t="s">
        <v>51</v>
      </c>
      <c r="G562">
        <v>2</v>
      </c>
      <c r="H562" t="s">
        <v>46</v>
      </c>
      <c r="I562">
        <f t="shared" si="24"/>
        <v>2</v>
      </c>
      <c r="J562">
        <v>6</v>
      </c>
      <c r="K562" t="s">
        <v>62</v>
      </c>
      <c r="L562">
        <v>550</v>
      </c>
      <c r="M562" t="s">
        <v>582</v>
      </c>
      <c r="N562" t="s">
        <v>40</v>
      </c>
      <c r="P562" t="s">
        <v>42</v>
      </c>
      <c r="Q562" t="s">
        <v>42</v>
      </c>
      <c r="R562" t="s">
        <v>42</v>
      </c>
      <c r="S562" s="3">
        <v>42264</v>
      </c>
      <c r="T562" s="3"/>
      <c r="U562" s="11">
        <f>IFERROR(VLOOKUP(A562,'Anc data'!$A$2:$H$117, 8,FALSE),"")</f>
        <v>7.2312842139874096</v>
      </c>
      <c r="W562" s="15">
        <f t="shared" si="25"/>
        <v>76.058412824673638</v>
      </c>
      <c r="X562" s="9">
        <f t="shared" si="26"/>
        <v>0</v>
      </c>
      <c r="Y562" s="9">
        <f>MAX(X562,Parameters!$B$8)</f>
        <v>1</v>
      </c>
      <c r="AA562" s="16" t="str">
        <f>IF(W562&lt;&gt;0,IF(Y562=1,IF(I562&lt;=Parameters!$C$2,W562,""),""),"")</f>
        <v/>
      </c>
      <c r="AB562" s="16">
        <f>IF(W562&lt;&gt;0,IF(Y562=1,IF(AND(I562&gt;Parameters!$B$3,I562&lt;=Parameters!$C$3),W562,""),""),"")</f>
        <v>76.058412824673638</v>
      </c>
      <c r="AC562" s="16" t="str">
        <f>IF(W562&lt;&gt;0,IF(Y562=1,IF(AND(I562&gt;Parameters!$B$4,I562&lt;=Parameters!$C$4),W562,""),""),"")</f>
        <v/>
      </c>
      <c r="AD562" s="16" t="str">
        <f>IF(W562&lt;&gt;0,IF(Y562=1,IF(AND(I562&gt;Parameters!$B$5,I562&lt;=Parameters!$C$5),W562,""),""),"")</f>
        <v/>
      </c>
      <c r="AE562" s="16" t="str">
        <f>IF(W562&lt;&gt;0,IF(Y562=1,IF(I562&gt;Parameters!$B$6,W562,""),""),"")</f>
        <v/>
      </c>
    </row>
    <row r="563" spans="1:31" x14ac:dyDescent="0.2">
      <c r="A563" t="s">
        <v>583</v>
      </c>
      <c r="B563" t="s">
        <v>584</v>
      </c>
      <c r="C563" t="s">
        <v>585</v>
      </c>
      <c r="D563">
        <v>1</v>
      </c>
      <c r="E563" t="s">
        <v>586</v>
      </c>
      <c r="F563" t="s">
        <v>51</v>
      </c>
      <c r="G563">
        <v>10</v>
      </c>
      <c r="H563" t="s">
        <v>46</v>
      </c>
      <c r="I563">
        <f t="shared" si="24"/>
        <v>10</v>
      </c>
      <c r="J563">
        <v>10</v>
      </c>
      <c r="K563" t="s">
        <v>62</v>
      </c>
      <c r="L563">
        <v>35</v>
      </c>
      <c r="M563" t="s">
        <v>587</v>
      </c>
      <c r="N563" t="s">
        <v>40</v>
      </c>
      <c r="P563" t="s">
        <v>42</v>
      </c>
      <c r="Q563" t="s">
        <v>42</v>
      </c>
      <c r="R563" t="s">
        <v>64</v>
      </c>
      <c r="S563" s="3">
        <v>42242</v>
      </c>
      <c r="T563" s="3"/>
      <c r="U563" s="11" t="str">
        <f>IFERROR(VLOOKUP(A563,'Anc data'!$A$2:$H$117, 8,FALSE),"")</f>
        <v/>
      </c>
      <c r="W563" s="15" t="str">
        <f t="shared" si="25"/>
        <v/>
      </c>
      <c r="X563" s="9">
        <f t="shared" si="26"/>
        <v>0</v>
      </c>
      <c r="Y563" s="9">
        <f>MAX(X563,Parameters!$B$8)</f>
        <v>1</v>
      </c>
      <c r="AA563" s="16" t="str">
        <f>IF(W563&lt;&gt;0,IF(Y563=1,IF(I563&lt;=Parameters!$C$2,W563,""),""),"")</f>
        <v/>
      </c>
      <c r="AB563" s="16" t="str">
        <f>IF(W563&lt;&gt;0,IF(Y563=1,IF(AND(I563&gt;Parameters!$B$3,I563&lt;=Parameters!$C$3),W563,""),""),"")</f>
        <v/>
      </c>
      <c r="AC563" s="16" t="str">
        <f>IF(W563&lt;&gt;0,IF(Y563=1,IF(AND(I563&gt;Parameters!$B$4,I563&lt;=Parameters!$C$4),W563,""),""),"")</f>
        <v/>
      </c>
      <c r="AD563" s="16" t="str">
        <f>IF(W563&lt;&gt;0,IF(Y563=1,IF(AND(I563&gt;Parameters!$B$5,I563&lt;=Parameters!$C$5),W563,""),""),"")</f>
        <v/>
      </c>
      <c r="AE563" s="16" t="str">
        <f>IF(W563&lt;&gt;0,IF(Y563=1,IF(I563&gt;Parameters!$B$6,W563,""),""),"")</f>
        <v/>
      </c>
    </row>
    <row r="564" spans="1:31" x14ac:dyDescent="0.2">
      <c r="A564" t="s">
        <v>588</v>
      </c>
      <c r="B564" t="s">
        <v>589</v>
      </c>
      <c r="C564" t="s">
        <v>590</v>
      </c>
      <c r="D564">
        <v>1</v>
      </c>
      <c r="E564" t="s">
        <v>591</v>
      </c>
      <c r="F564" t="s">
        <v>592</v>
      </c>
      <c r="G564">
        <v>8</v>
      </c>
      <c r="H564" t="s">
        <v>46</v>
      </c>
      <c r="I564">
        <f t="shared" si="24"/>
        <v>8</v>
      </c>
      <c r="J564" t="s">
        <v>39</v>
      </c>
      <c r="L564">
        <v>35.9</v>
      </c>
      <c r="M564" t="s">
        <v>63</v>
      </c>
      <c r="N564">
        <v>1</v>
      </c>
      <c r="O564" t="s">
        <v>46</v>
      </c>
      <c r="P564" t="s">
        <v>42</v>
      </c>
      <c r="Q564" t="s">
        <v>42</v>
      </c>
      <c r="R564" t="s">
        <v>42</v>
      </c>
      <c r="S564" s="3">
        <v>42272</v>
      </c>
      <c r="T564" s="3"/>
      <c r="U564" s="11">
        <f>IFERROR(VLOOKUP(A564,'Anc data'!$A$2:$H$117, 8,FALSE),"")</f>
        <v>0.93928500000000004</v>
      </c>
      <c r="W564" s="15">
        <f t="shared" si="25"/>
        <v>38.220561384457326</v>
      </c>
      <c r="X564" s="9">
        <f t="shared" si="26"/>
        <v>1</v>
      </c>
      <c r="Y564" s="9">
        <f>MAX(X564,Parameters!$B$8)</f>
        <v>1</v>
      </c>
      <c r="AA564" s="16" t="str">
        <f>IF(W564&lt;&gt;0,IF(Y564=1,IF(I564&lt;=Parameters!$C$2,W564,""),""),"")</f>
        <v/>
      </c>
      <c r="AB564" s="16" t="str">
        <f>IF(W564&lt;&gt;0,IF(Y564=1,IF(AND(I564&gt;Parameters!$B$3,I564&lt;=Parameters!$C$3),W564,""),""),"")</f>
        <v/>
      </c>
      <c r="AC564" s="16">
        <f>IF(W564&lt;&gt;0,IF(Y564=1,IF(AND(I564&gt;Parameters!$B$4,I564&lt;=Parameters!$C$4),W564,""),""),"")</f>
        <v>38.220561384457326</v>
      </c>
      <c r="AD564" s="16" t="str">
        <f>IF(W564&lt;&gt;0,IF(Y564=1,IF(AND(I564&gt;Parameters!$B$5,I564&lt;=Parameters!$C$5),W564,""),""),"")</f>
        <v/>
      </c>
      <c r="AE564" s="16" t="str">
        <f>IF(W564&lt;&gt;0,IF(Y564=1,IF(I564&gt;Parameters!$B$6,W564,""),""),"")</f>
        <v/>
      </c>
    </row>
    <row r="565" spans="1:31" x14ac:dyDescent="0.2">
      <c r="A565" t="s">
        <v>588</v>
      </c>
      <c r="B565" t="s">
        <v>589</v>
      </c>
      <c r="C565" t="s">
        <v>590</v>
      </c>
      <c r="D565">
        <v>2</v>
      </c>
      <c r="E565" t="s">
        <v>593</v>
      </c>
      <c r="F565" t="s">
        <v>592</v>
      </c>
      <c r="G565">
        <v>24</v>
      </c>
      <c r="H565" t="s">
        <v>46</v>
      </c>
      <c r="I565">
        <f t="shared" si="24"/>
        <v>24</v>
      </c>
      <c r="J565" t="s">
        <v>39</v>
      </c>
      <c r="L565">
        <v>44.9</v>
      </c>
      <c r="M565" t="s">
        <v>63</v>
      </c>
      <c r="N565">
        <v>2</v>
      </c>
      <c r="O565" t="s">
        <v>46</v>
      </c>
      <c r="P565" t="s">
        <v>42</v>
      </c>
      <c r="Q565" t="s">
        <v>42</v>
      </c>
      <c r="R565" t="s">
        <v>42</v>
      </c>
      <c r="S565" s="3">
        <v>42272</v>
      </c>
      <c r="T565" s="3"/>
      <c r="U565" s="11">
        <f>IFERROR(VLOOKUP(A565,'Anc data'!$A$2:$H$117, 8,FALSE),"")</f>
        <v>0.93928500000000004</v>
      </c>
      <c r="W565" s="15">
        <f t="shared" si="25"/>
        <v>47.802317720393702</v>
      </c>
      <c r="X565" s="9">
        <f t="shared" si="26"/>
        <v>1</v>
      </c>
      <c r="Y565" s="9">
        <f>MAX(X565,Parameters!$B$8)</f>
        <v>1</v>
      </c>
      <c r="AA565" s="16" t="str">
        <f>IF(W565&lt;&gt;0,IF(Y565=1,IF(I565&lt;=Parameters!$C$2,W565,""),""),"")</f>
        <v/>
      </c>
      <c r="AB565" s="16" t="str">
        <f>IF(W565&lt;&gt;0,IF(Y565=1,IF(AND(I565&gt;Parameters!$B$3,I565&lt;=Parameters!$C$3),W565,""),""),"")</f>
        <v/>
      </c>
      <c r="AC565" s="16" t="str">
        <f>IF(W565&lt;&gt;0,IF(Y565=1,IF(AND(I565&gt;Parameters!$B$4,I565&lt;=Parameters!$C$4),W565,""),""),"")</f>
        <v/>
      </c>
      <c r="AD565" s="16">
        <f>IF(W565&lt;&gt;0,IF(Y565=1,IF(AND(I565&gt;Parameters!$B$5,I565&lt;=Parameters!$C$5),W565,""),""),"")</f>
        <v>47.802317720393702</v>
      </c>
      <c r="AE565" s="16" t="str">
        <f>IF(W565&lt;&gt;0,IF(Y565=1,IF(I565&gt;Parameters!$B$6,W565,""),""),"")</f>
        <v/>
      </c>
    </row>
    <row r="566" spans="1:31" x14ac:dyDescent="0.2">
      <c r="A566" t="s">
        <v>588</v>
      </c>
      <c r="B566" t="s">
        <v>589</v>
      </c>
      <c r="C566" t="s">
        <v>590</v>
      </c>
      <c r="D566">
        <v>3</v>
      </c>
      <c r="E566" t="s">
        <v>594</v>
      </c>
      <c r="F566" t="s">
        <v>592</v>
      </c>
      <c r="G566">
        <v>40</v>
      </c>
      <c r="H566" t="s">
        <v>46</v>
      </c>
      <c r="I566">
        <f t="shared" si="24"/>
        <v>40</v>
      </c>
      <c r="J566" t="s">
        <v>39</v>
      </c>
      <c r="L566">
        <v>54.9</v>
      </c>
      <c r="M566" t="s">
        <v>63</v>
      </c>
      <c r="N566">
        <v>10</v>
      </c>
      <c r="O566" t="s">
        <v>46</v>
      </c>
      <c r="P566" t="s">
        <v>42</v>
      </c>
      <c r="Q566" t="s">
        <v>42</v>
      </c>
      <c r="R566" t="s">
        <v>42</v>
      </c>
      <c r="S566" s="3">
        <v>42272</v>
      </c>
      <c r="T566" s="3"/>
      <c r="U566" s="11">
        <f>IFERROR(VLOOKUP(A566,'Anc data'!$A$2:$H$117, 8,FALSE),"")</f>
        <v>0.93928500000000004</v>
      </c>
      <c r="W566" s="15">
        <f t="shared" si="25"/>
        <v>58.448713649211896</v>
      </c>
      <c r="X566" s="9">
        <f t="shared" si="26"/>
        <v>1</v>
      </c>
      <c r="Y566" s="9">
        <f>MAX(X566,Parameters!$B$8)</f>
        <v>1</v>
      </c>
      <c r="AA566" s="16" t="str">
        <f>IF(W566&lt;&gt;0,IF(Y566=1,IF(I566&lt;=Parameters!$C$2,W566,""),""),"")</f>
        <v/>
      </c>
      <c r="AB566" s="16" t="str">
        <f>IF(W566&lt;&gt;0,IF(Y566=1,IF(AND(I566&gt;Parameters!$B$3,I566&lt;=Parameters!$C$3),W566,""),""),"")</f>
        <v/>
      </c>
      <c r="AC566" s="16" t="str">
        <f>IF(W566&lt;&gt;0,IF(Y566=1,IF(AND(I566&gt;Parameters!$B$4,I566&lt;=Parameters!$C$4),W566,""),""),"")</f>
        <v/>
      </c>
      <c r="AD566" s="16" t="str">
        <f>IF(W566&lt;&gt;0,IF(Y566=1,IF(AND(I566&gt;Parameters!$B$5,I566&lt;=Parameters!$C$5),W566,""),""),"")</f>
        <v/>
      </c>
      <c r="AE566" s="16">
        <f>IF(W566&lt;&gt;0,IF(Y566=1,IF(I566&gt;Parameters!$B$6,W566,""),""),"")</f>
        <v>58.448713649211896</v>
      </c>
    </row>
    <row r="567" spans="1:31" x14ac:dyDescent="0.2">
      <c r="A567" t="s">
        <v>588</v>
      </c>
      <c r="B567" t="s">
        <v>589</v>
      </c>
      <c r="C567" t="s">
        <v>590</v>
      </c>
      <c r="D567">
        <v>4</v>
      </c>
      <c r="E567" t="s">
        <v>595</v>
      </c>
      <c r="F567" t="s">
        <v>79</v>
      </c>
      <c r="G567">
        <v>50</v>
      </c>
      <c r="H567" t="s">
        <v>46</v>
      </c>
      <c r="I567">
        <f t="shared" si="24"/>
        <v>50</v>
      </c>
      <c r="J567" t="s">
        <v>39</v>
      </c>
      <c r="L567">
        <v>29.9</v>
      </c>
      <c r="M567" t="s">
        <v>63</v>
      </c>
      <c r="N567">
        <v>5</v>
      </c>
      <c r="O567" t="s">
        <v>46</v>
      </c>
      <c r="P567" t="s">
        <v>42</v>
      </c>
      <c r="Q567" t="s">
        <v>42</v>
      </c>
      <c r="R567" t="s">
        <v>42</v>
      </c>
      <c r="S567" s="3">
        <v>42272</v>
      </c>
      <c r="T567" s="3"/>
      <c r="U567" s="11">
        <f>IFERROR(VLOOKUP(A567,'Anc data'!$A$2:$H$117, 8,FALSE),"")</f>
        <v>0.93928500000000004</v>
      </c>
      <c r="W567" s="15">
        <f t="shared" si="25"/>
        <v>31.832723827166404</v>
      </c>
      <c r="X567" s="9">
        <f t="shared" si="26"/>
        <v>1</v>
      </c>
      <c r="Y567" s="9">
        <f>MAX(X567,Parameters!$B$8)</f>
        <v>1</v>
      </c>
      <c r="AA567" s="16" t="str">
        <f>IF(W567&lt;&gt;0,IF(Y567=1,IF(I567&lt;=Parameters!$C$2,W567,""),""),"")</f>
        <v/>
      </c>
      <c r="AB567" s="16" t="str">
        <f>IF(W567&lt;&gt;0,IF(Y567=1,IF(AND(I567&gt;Parameters!$B$3,I567&lt;=Parameters!$C$3),W567,""),""),"")</f>
        <v/>
      </c>
      <c r="AC567" s="16" t="str">
        <f>IF(W567&lt;&gt;0,IF(Y567=1,IF(AND(I567&gt;Parameters!$B$4,I567&lt;=Parameters!$C$4),W567,""),""),"")</f>
        <v/>
      </c>
      <c r="AD567" s="16" t="str">
        <f>IF(W567&lt;&gt;0,IF(Y567=1,IF(AND(I567&gt;Parameters!$B$5,I567&lt;=Parameters!$C$5),W567,""),""),"")</f>
        <v/>
      </c>
      <c r="AE567" s="16">
        <f>IF(W567&lt;&gt;0,IF(Y567=1,IF(I567&gt;Parameters!$B$6,W567,""),""),"")</f>
        <v>31.832723827166404</v>
      </c>
    </row>
    <row r="568" spans="1:31" x14ac:dyDescent="0.2">
      <c r="A568" t="s">
        <v>588</v>
      </c>
      <c r="B568" t="s">
        <v>589</v>
      </c>
      <c r="C568" t="s">
        <v>590</v>
      </c>
      <c r="D568">
        <v>5</v>
      </c>
      <c r="E568" t="s">
        <v>596</v>
      </c>
      <c r="F568" t="s">
        <v>79</v>
      </c>
      <c r="G568">
        <v>100</v>
      </c>
      <c r="H568" t="s">
        <v>46</v>
      </c>
      <c r="I568">
        <f t="shared" si="24"/>
        <v>100</v>
      </c>
      <c r="J568" t="s">
        <v>39</v>
      </c>
      <c r="L568">
        <v>34.9</v>
      </c>
      <c r="M568" t="s">
        <v>63</v>
      </c>
      <c r="N568">
        <v>10</v>
      </c>
      <c r="O568" t="s">
        <v>46</v>
      </c>
      <c r="P568" t="s">
        <v>42</v>
      </c>
      <c r="Q568" t="s">
        <v>42</v>
      </c>
      <c r="R568" t="s">
        <v>42</v>
      </c>
      <c r="S568" s="3">
        <v>42272</v>
      </c>
      <c r="T568" s="3"/>
      <c r="U568" s="11">
        <f>IFERROR(VLOOKUP(A568,'Anc data'!$A$2:$H$117, 8,FALSE),"")</f>
        <v>0.93928500000000004</v>
      </c>
      <c r="W568" s="15">
        <f t="shared" si="25"/>
        <v>37.155921791575501</v>
      </c>
      <c r="X568" s="9">
        <f t="shared" si="26"/>
        <v>1</v>
      </c>
      <c r="Y568" s="9">
        <f>MAX(X568,Parameters!$B$8)</f>
        <v>1</v>
      </c>
      <c r="AA568" s="16" t="str">
        <f>IF(W568&lt;&gt;0,IF(Y568=1,IF(I568&lt;=Parameters!$C$2,W568,""),""),"")</f>
        <v/>
      </c>
      <c r="AB568" s="16" t="str">
        <f>IF(W568&lt;&gt;0,IF(Y568=1,IF(AND(I568&gt;Parameters!$B$3,I568&lt;=Parameters!$C$3),W568,""),""),"")</f>
        <v/>
      </c>
      <c r="AC568" s="16" t="str">
        <f>IF(W568&lt;&gt;0,IF(Y568=1,IF(AND(I568&gt;Parameters!$B$4,I568&lt;=Parameters!$C$4),W568,""),""),"")</f>
        <v/>
      </c>
      <c r="AD568" s="16" t="str">
        <f>IF(W568&lt;&gt;0,IF(Y568=1,IF(AND(I568&gt;Parameters!$B$5,I568&lt;=Parameters!$C$5),W568,""),""),"")</f>
        <v/>
      </c>
      <c r="AE568" s="16">
        <f>IF(W568&lt;&gt;0,IF(Y568=1,IF(I568&gt;Parameters!$B$6,W568,""),""),"")</f>
        <v>37.155921791575501</v>
      </c>
    </row>
    <row r="569" spans="1:31" x14ac:dyDescent="0.2">
      <c r="A569" t="s">
        <v>588</v>
      </c>
      <c r="B569" t="s">
        <v>589</v>
      </c>
      <c r="C569" t="s">
        <v>590</v>
      </c>
      <c r="D569">
        <v>6</v>
      </c>
      <c r="E569" t="s">
        <v>597</v>
      </c>
      <c r="F569" t="s">
        <v>79</v>
      </c>
      <c r="G569">
        <v>350</v>
      </c>
      <c r="H569" t="s">
        <v>46</v>
      </c>
      <c r="I569">
        <f t="shared" si="24"/>
        <v>350</v>
      </c>
      <c r="J569" t="s">
        <v>39</v>
      </c>
      <c r="L569">
        <v>44.9</v>
      </c>
      <c r="M569" t="s">
        <v>63</v>
      </c>
      <c r="N569">
        <v>20</v>
      </c>
      <c r="O569" t="s">
        <v>46</v>
      </c>
      <c r="P569" t="s">
        <v>42</v>
      </c>
      <c r="Q569" t="s">
        <v>42</v>
      </c>
      <c r="R569" t="s">
        <v>42</v>
      </c>
      <c r="S569" s="3">
        <v>42272</v>
      </c>
      <c r="T569" s="3"/>
      <c r="U569" s="11">
        <f>IFERROR(VLOOKUP(A569,'Anc data'!$A$2:$H$117, 8,FALSE),"")</f>
        <v>0.93928500000000004</v>
      </c>
      <c r="W569" s="15">
        <f t="shared" si="25"/>
        <v>47.802317720393702</v>
      </c>
      <c r="X569" s="9">
        <f t="shared" si="26"/>
        <v>1</v>
      </c>
      <c r="Y569" s="9">
        <f>MAX(X569,Parameters!$B$8)</f>
        <v>1</v>
      </c>
      <c r="AA569" s="16" t="str">
        <f>IF(W569&lt;&gt;0,IF(Y569=1,IF(I569&lt;=Parameters!$C$2,W569,""),""),"")</f>
        <v/>
      </c>
      <c r="AB569" s="16" t="str">
        <f>IF(W569&lt;&gt;0,IF(Y569=1,IF(AND(I569&gt;Parameters!$B$3,I569&lt;=Parameters!$C$3),W569,""),""),"")</f>
        <v/>
      </c>
      <c r="AC569" s="16" t="str">
        <f>IF(W569&lt;&gt;0,IF(Y569=1,IF(AND(I569&gt;Parameters!$B$4,I569&lt;=Parameters!$C$4),W569,""),""),"")</f>
        <v/>
      </c>
      <c r="AD569" s="16" t="str">
        <f>IF(W569&lt;&gt;0,IF(Y569=1,IF(AND(I569&gt;Parameters!$B$5,I569&lt;=Parameters!$C$5),W569,""),""),"")</f>
        <v/>
      </c>
      <c r="AE569" s="16">
        <f>IF(W569&lt;&gt;0,IF(Y569=1,IF(I569&gt;Parameters!$B$6,W569,""),""),"")</f>
        <v>47.802317720393702</v>
      </c>
    </row>
    <row r="570" spans="1:31" x14ac:dyDescent="0.2">
      <c r="A570" t="s">
        <v>588</v>
      </c>
      <c r="B570" t="s">
        <v>589</v>
      </c>
      <c r="C570" t="s">
        <v>598</v>
      </c>
      <c r="D570">
        <v>1</v>
      </c>
      <c r="E570">
        <v>10</v>
      </c>
      <c r="F570" t="s">
        <v>599</v>
      </c>
      <c r="G570">
        <v>10</v>
      </c>
      <c r="H570" t="s">
        <v>46</v>
      </c>
      <c r="I570">
        <f t="shared" si="24"/>
        <v>10</v>
      </c>
      <c r="J570" t="s">
        <v>39</v>
      </c>
      <c r="L570">
        <v>26.9</v>
      </c>
      <c r="M570" t="s">
        <v>63</v>
      </c>
      <c r="N570" t="s">
        <v>40</v>
      </c>
      <c r="P570" t="s">
        <v>42</v>
      </c>
      <c r="Q570" t="s">
        <v>42</v>
      </c>
      <c r="R570" t="s">
        <v>64</v>
      </c>
      <c r="S570" s="3">
        <v>42277</v>
      </c>
      <c r="T570" s="3"/>
      <c r="U570" s="11">
        <f>IFERROR(VLOOKUP(A570,'Anc data'!$A$2:$H$117, 8,FALSE),"")</f>
        <v>0.93928500000000004</v>
      </c>
      <c r="W570" s="15">
        <f t="shared" si="25"/>
        <v>28.638805048520947</v>
      </c>
      <c r="X570" s="9">
        <f t="shared" si="26"/>
        <v>1</v>
      </c>
      <c r="Y570" s="9">
        <f>MAX(X570,Parameters!$B$8)</f>
        <v>1</v>
      </c>
      <c r="AA570" s="16" t="str">
        <f>IF(W570&lt;&gt;0,IF(Y570=1,IF(I570&lt;=Parameters!$C$2,W570,""),""),"")</f>
        <v/>
      </c>
      <c r="AB570" s="16" t="str">
        <f>IF(W570&lt;&gt;0,IF(Y570=1,IF(AND(I570&gt;Parameters!$B$3,I570&lt;=Parameters!$C$3),W570,""),""),"")</f>
        <v/>
      </c>
      <c r="AC570" s="16">
        <f>IF(W570&lt;&gt;0,IF(Y570=1,IF(AND(I570&gt;Parameters!$B$4,I570&lt;=Parameters!$C$4),W570,""),""),"")</f>
        <v>28.638805048520947</v>
      </c>
      <c r="AD570" s="16" t="str">
        <f>IF(W570&lt;&gt;0,IF(Y570=1,IF(AND(I570&gt;Parameters!$B$5,I570&lt;=Parameters!$C$5),W570,""),""),"")</f>
        <v/>
      </c>
      <c r="AE570" s="16" t="str">
        <f>IF(W570&lt;&gt;0,IF(Y570=1,IF(I570&gt;Parameters!$B$6,W570,""),""),"")</f>
        <v/>
      </c>
    </row>
    <row r="571" spans="1:31" x14ac:dyDescent="0.2">
      <c r="A571" t="s">
        <v>588</v>
      </c>
      <c r="B571" t="s">
        <v>589</v>
      </c>
      <c r="C571" t="s">
        <v>598</v>
      </c>
      <c r="D571">
        <v>2</v>
      </c>
      <c r="E571">
        <v>50</v>
      </c>
      <c r="F571" t="s">
        <v>599</v>
      </c>
      <c r="G571">
        <v>50</v>
      </c>
      <c r="H571" t="s">
        <v>46</v>
      </c>
      <c r="I571">
        <f t="shared" si="24"/>
        <v>50</v>
      </c>
      <c r="J571" t="s">
        <v>39</v>
      </c>
      <c r="L571">
        <v>32.9</v>
      </c>
      <c r="M571" t="s">
        <v>63</v>
      </c>
      <c r="N571" t="s">
        <v>40</v>
      </c>
      <c r="P571" t="s">
        <v>42</v>
      </c>
      <c r="Q571" t="s">
        <v>42</v>
      </c>
      <c r="R571" t="s">
        <v>64</v>
      </c>
      <c r="S571" s="3">
        <v>42277</v>
      </c>
      <c r="T571" s="3"/>
      <c r="U571" s="11">
        <f>IFERROR(VLOOKUP(A571,'Anc data'!$A$2:$H$117, 8,FALSE),"")</f>
        <v>0.93928500000000004</v>
      </c>
      <c r="W571" s="15">
        <f t="shared" si="25"/>
        <v>35.026642605811865</v>
      </c>
      <c r="X571" s="9">
        <f t="shared" si="26"/>
        <v>1</v>
      </c>
      <c r="Y571" s="9">
        <f>MAX(X571,Parameters!$B$8)</f>
        <v>1</v>
      </c>
      <c r="AA571" s="16" t="str">
        <f>IF(W571&lt;&gt;0,IF(Y571=1,IF(I571&lt;=Parameters!$C$2,W571,""),""),"")</f>
        <v/>
      </c>
      <c r="AB571" s="16" t="str">
        <f>IF(W571&lt;&gt;0,IF(Y571=1,IF(AND(I571&gt;Parameters!$B$3,I571&lt;=Parameters!$C$3),W571,""),""),"")</f>
        <v/>
      </c>
      <c r="AC571" s="16" t="str">
        <f>IF(W571&lt;&gt;0,IF(Y571=1,IF(AND(I571&gt;Parameters!$B$4,I571&lt;=Parameters!$C$4),W571,""),""),"")</f>
        <v/>
      </c>
      <c r="AD571" s="16" t="str">
        <f>IF(W571&lt;&gt;0,IF(Y571=1,IF(AND(I571&gt;Parameters!$B$5,I571&lt;=Parameters!$C$5),W571,""),""),"")</f>
        <v/>
      </c>
      <c r="AE571" s="16">
        <f>IF(W571&lt;&gt;0,IF(Y571=1,IF(I571&gt;Parameters!$B$6,W571,""),""),"")</f>
        <v>35.026642605811865</v>
      </c>
    </row>
    <row r="572" spans="1:31" x14ac:dyDescent="0.2">
      <c r="A572" t="s">
        <v>588</v>
      </c>
      <c r="B572" t="s">
        <v>589</v>
      </c>
      <c r="C572" t="s">
        <v>598</v>
      </c>
      <c r="D572">
        <v>3</v>
      </c>
      <c r="E572">
        <v>100</v>
      </c>
      <c r="F572" t="s">
        <v>599</v>
      </c>
      <c r="G572">
        <v>100</v>
      </c>
      <c r="H572" t="s">
        <v>46</v>
      </c>
      <c r="I572">
        <f t="shared" si="24"/>
        <v>100</v>
      </c>
      <c r="J572" t="s">
        <v>39</v>
      </c>
      <c r="L572">
        <v>39.9</v>
      </c>
      <c r="M572" t="s">
        <v>63</v>
      </c>
      <c r="N572" t="s">
        <v>40</v>
      </c>
      <c r="P572" t="s">
        <v>42</v>
      </c>
      <c r="Q572" t="s">
        <v>42</v>
      </c>
      <c r="R572" t="s">
        <v>64</v>
      </c>
      <c r="S572" s="3">
        <v>42277</v>
      </c>
      <c r="T572" s="3"/>
      <c r="U572" s="11">
        <f>IFERROR(VLOOKUP(A572,'Anc data'!$A$2:$H$117, 8,FALSE),"")</f>
        <v>0.93928500000000004</v>
      </c>
      <c r="W572" s="15">
        <f t="shared" si="25"/>
        <v>42.479119755984605</v>
      </c>
      <c r="X572" s="9">
        <f t="shared" si="26"/>
        <v>1</v>
      </c>
      <c r="Y572" s="9">
        <f>MAX(X572,Parameters!$B$8)</f>
        <v>1</v>
      </c>
      <c r="AA572" s="16" t="str">
        <f>IF(W572&lt;&gt;0,IF(Y572=1,IF(I572&lt;=Parameters!$C$2,W572,""),""),"")</f>
        <v/>
      </c>
      <c r="AB572" s="16" t="str">
        <f>IF(W572&lt;&gt;0,IF(Y572=1,IF(AND(I572&gt;Parameters!$B$3,I572&lt;=Parameters!$C$3),W572,""),""),"")</f>
        <v/>
      </c>
      <c r="AC572" s="16" t="str">
        <f>IF(W572&lt;&gt;0,IF(Y572=1,IF(AND(I572&gt;Parameters!$B$4,I572&lt;=Parameters!$C$4),W572,""),""),"")</f>
        <v/>
      </c>
      <c r="AD572" s="16" t="str">
        <f>IF(W572&lt;&gt;0,IF(Y572=1,IF(AND(I572&gt;Parameters!$B$5,I572&lt;=Parameters!$C$5),W572,""),""),"")</f>
        <v/>
      </c>
      <c r="AE572" s="16">
        <f>IF(W572&lt;&gt;0,IF(Y572=1,IF(I572&gt;Parameters!$B$6,W572,""),""),"")</f>
        <v>42.479119755984605</v>
      </c>
    </row>
    <row r="573" spans="1:31" x14ac:dyDescent="0.2">
      <c r="A573" t="s">
        <v>588</v>
      </c>
      <c r="B573" t="s">
        <v>589</v>
      </c>
      <c r="C573" t="s">
        <v>600</v>
      </c>
      <c r="D573">
        <v>1</v>
      </c>
      <c r="E573" t="s">
        <v>601</v>
      </c>
      <c r="F573" t="s">
        <v>51</v>
      </c>
      <c r="G573">
        <v>8</v>
      </c>
      <c r="H573" t="s">
        <v>46</v>
      </c>
      <c r="I573">
        <f t="shared" si="24"/>
        <v>8</v>
      </c>
      <c r="J573" t="s">
        <v>39</v>
      </c>
      <c r="L573">
        <v>35.28</v>
      </c>
      <c r="M573" t="s">
        <v>63</v>
      </c>
      <c r="N573" t="s">
        <v>40</v>
      </c>
      <c r="P573" t="s">
        <v>42</v>
      </c>
      <c r="Q573" t="s">
        <v>42</v>
      </c>
      <c r="R573" t="s">
        <v>42</v>
      </c>
      <c r="S573" s="3">
        <v>42264</v>
      </c>
      <c r="T573" s="3"/>
      <c r="U573" s="11">
        <f>IFERROR(VLOOKUP(A573,'Anc data'!$A$2:$H$117, 8,FALSE),"")</f>
        <v>0.93928500000000004</v>
      </c>
      <c r="W573" s="15">
        <f t="shared" si="25"/>
        <v>37.5604848368706</v>
      </c>
      <c r="X573" s="9">
        <f t="shared" si="26"/>
        <v>1</v>
      </c>
      <c r="Y573" s="9">
        <f>MAX(X573,Parameters!$B$8)</f>
        <v>1</v>
      </c>
      <c r="AA573" s="16" t="str">
        <f>IF(W573&lt;&gt;0,IF(Y573=1,IF(I573&lt;=Parameters!$C$2,W573,""),""),"")</f>
        <v/>
      </c>
      <c r="AB573" s="16" t="str">
        <f>IF(W573&lt;&gt;0,IF(Y573=1,IF(AND(I573&gt;Parameters!$B$3,I573&lt;=Parameters!$C$3),W573,""),""),"")</f>
        <v/>
      </c>
      <c r="AC573" s="16">
        <f>IF(W573&lt;&gt;0,IF(Y573=1,IF(AND(I573&gt;Parameters!$B$4,I573&lt;=Parameters!$C$4),W573,""),""),"")</f>
        <v>37.5604848368706</v>
      </c>
      <c r="AD573" s="16" t="str">
        <f>IF(W573&lt;&gt;0,IF(Y573=1,IF(AND(I573&gt;Parameters!$B$5,I573&lt;=Parameters!$C$5),W573,""),""),"")</f>
        <v/>
      </c>
      <c r="AE573" s="16" t="str">
        <f>IF(W573&lt;&gt;0,IF(Y573=1,IF(I573&gt;Parameters!$B$6,W573,""),""),"")</f>
        <v/>
      </c>
    </row>
    <row r="574" spans="1:31" x14ac:dyDescent="0.2">
      <c r="A574" t="s">
        <v>588</v>
      </c>
      <c r="B574" t="s">
        <v>589</v>
      </c>
      <c r="C574" t="s">
        <v>600</v>
      </c>
      <c r="D574">
        <v>2</v>
      </c>
      <c r="E574" t="s">
        <v>602</v>
      </c>
      <c r="F574" t="s">
        <v>133</v>
      </c>
      <c r="G574">
        <v>2</v>
      </c>
      <c r="H574" t="s">
        <v>46</v>
      </c>
      <c r="I574">
        <f t="shared" si="24"/>
        <v>2</v>
      </c>
      <c r="J574" t="s">
        <v>39</v>
      </c>
      <c r="L574">
        <v>25.2</v>
      </c>
      <c r="M574" t="s">
        <v>63</v>
      </c>
      <c r="N574">
        <v>512</v>
      </c>
      <c r="O574" t="s">
        <v>38</v>
      </c>
      <c r="P574" t="s">
        <v>42</v>
      </c>
      <c r="Q574" t="s">
        <v>42</v>
      </c>
      <c r="R574" t="s">
        <v>42</v>
      </c>
      <c r="S574" s="3">
        <v>42264</v>
      </c>
      <c r="T574" s="3"/>
      <c r="U574" s="11">
        <f>IFERROR(VLOOKUP(A574,'Anc data'!$A$2:$H$117, 8,FALSE),"")</f>
        <v>0.93928500000000004</v>
      </c>
      <c r="W574" s="15">
        <f t="shared" si="25"/>
        <v>26.828917740621854</v>
      </c>
      <c r="X574" s="9">
        <f t="shared" si="26"/>
        <v>1</v>
      </c>
      <c r="Y574" s="9">
        <f>MAX(X574,Parameters!$B$8)</f>
        <v>1</v>
      </c>
      <c r="AA574" s="16" t="str">
        <f>IF(W574&lt;&gt;0,IF(Y574=1,IF(I574&lt;=Parameters!$C$2,W574,""),""),"")</f>
        <v/>
      </c>
      <c r="AB574" s="16">
        <f>IF(W574&lt;&gt;0,IF(Y574=1,IF(AND(I574&gt;Parameters!$B$3,I574&lt;=Parameters!$C$3),W574,""),""),"")</f>
        <v>26.828917740621854</v>
      </c>
      <c r="AC574" s="16" t="str">
        <f>IF(W574&lt;&gt;0,IF(Y574=1,IF(AND(I574&gt;Parameters!$B$4,I574&lt;=Parameters!$C$4),W574,""),""),"")</f>
        <v/>
      </c>
      <c r="AD574" s="16" t="str">
        <f>IF(W574&lt;&gt;0,IF(Y574=1,IF(AND(I574&gt;Parameters!$B$5,I574&lt;=Parameters!$C$5),W574,""),""),"")</f>
        <v/>
      </c>
      <c r="AE574" s="16" t="str">
        <f>IF(W574&lt;&gt;0,IF(Y574=1,IF(I574&gt;Parameters!$B$6,W574,""),""),"")</f>
        <v/>
      </c>
    </row>
    <row r="575" spans="1:31" x14ac:dyDescent="0.2">
      <c r="A575" t="s">
        <v>588</v>
      </c>
      <c r="B575" t="s">
        <v>589</v>
      </c>
      <c r="C575" t="s">
        <v>600</v>
      </c>
      <c r="D575">
        <v>3</v>
      </c>
      <c r="E575" t="s">
        <v>603</v>
      </c>
      <c r="F575" t="s">
        <v>133</v>
      </c>
      <c r="G575">
        <v>10</v>
      </c>
      <c r="H575" t="s">
        <v>46</v>
      </c>
      <c r="I575">
        <f t="shared" si="24"/>
        <v>10</v>
      </c>
      <c r="J575" t="s">
        <v>39</v>
      </c>
      <c r="L575">
        <v>35.28</v>
      </c>
      <c r="M575" t="s">
        <v>63</v>
      </c>
      <c r="N575">
        <v>1</v>
      </c>
      <c r="O575" t="s">
        <v>46</v>
      </c>
      <c r="P575" t="s">
        <v>42</v>
      </c>
      <c r="Q575" t="s">
        <v>42</v>
      </c>
      <c r="R575" t="s">
        <v>42</v>
      </c>
      <c r="S575" s="3">
        <v>42264</v>
      </c>
      <c r="T575" s="3"/>
      <c r="U575" s="11">
        <f>IFERROR(VLOOKUP(A575,'Anc data'!$A$2:$H$117, 8,FALSE),"")</f>
        <v>0.93928500000000004</v>
      </c>
      <c r="W575" s="15">
        <f t="shared" si="25"/>
        <v>37.5604848368706</v>
      </c>
      <c r="X575" s="9">
        <f t="shared" si="26"/>
        <v>1</v>
      </c>
      <c r="Y575" s="9">
        <f>MAX(X575,Parameters!$B$8)</f>
        <v>1</v>
      </c>
      <c r="AA575" s="16" t="str">
        <f>IF(W575&lt;&gt;0,IF(Y575=1,IF(I575&lt;=Parameters!$C$2,W575,""),""),"")</f>
        <v/>
      </c>
      <c r="AB575" s="16" t="str">
        <f>IF(W575&lt;&gt;0,IF(Y575=1,IF(AND(I575&gt;Parameters!$B$3,I575&lt;=Parameters!$C$3),W575,""),""),"")</f>
        <v/>
      </c>
      <c r="AC575" s="16">
        <f>IF(W575&lt;&gt;0,IF(Y575=1,IF(AND(I575&gt;Parameters!$B$4,I575&lt;=Parameters!$C$4),W575,""),""),"")</f>
        <v>37.5604848368706</v>
      </c>
      <c r="AD575" s="16" t="str">
        <f>IF(W575&lt;&gt;0,IF(Y575=1,IF(AND(I575&gt;Parameters!$B$5,I575&lt;=Parameters!$C$5),W575,""),""),"")</f>
        <v/>
      </c>
      <c r="AE575" s="16" t="str">
        <f>IF(W575&lt;&gt;0,IF(Y575=1,IF(I575&gt;Parameters!$B$6,W575,""),""),"")</f>
        <v/>
      </c>
    </row>
    <row r="576" spans="1:31" x14ac:dyDescent="0.2">
      <c r="A576" t="s">
        <v>588</v>
      </c>
      <c r="B576" t="s">
        <v>589</v>
      </c>
      <c r="C576" t="s">
        <v>600</v>
      </c>
      <c r="D576">
        <v>4</v>
      </c>
      <c r="E576" t="s">
        <v>604</v>
      </c>
      <c r="F576" t="s">
        <v>133</v>
      </c>
      <c r="G576">
        <v>30</v>
      </c>
      <c r="H576" t="s">
        <v>46</v>
      </c>
      <c r="I576">
        <f t="shared" si="24"/>
        <v>30</v>
      </c>
      <c r="J576" t="s">
        <v>39</v>
      </c>
      <c r="L576">
        <v>39.32</v>
      </c>
      <c r="M576" t="s">
        <v>63</v>
      </c>
      <c r="N576">
        <v>1</v>
      </c>
      <c r="O576" t="s">
        <v>46</v>
      </c>
      <c r="P576" t="s">
        <v>42</v>
      </c>
      <c r="Q576" t="s">
        <v>42</v>
      </c>
      <c r="R576" t="s">
        <v>42</v>
      </c>
      <c r="S576" s="3">
        <v>42264</v>
      </c>
      <c r="T576" s="3"/>
      <c r="U576" s="11">
        <f>IFERROR(VLOOKUP(A576,'Anc data'!$A$2:$H$117, 8,FALSE),"")</f>
        <v>0.93928500000000004</v>
      </c>
      <c r="W576" s="15">
        <f t="shared" si="25"/>
        <v>41.861628792113152</v>
      </c>
      <c r="X576" s="9">
        <f t="shared" si="26"/>
        <v>1</v>
      </c>
      <c r="Y576" s="9">
        <f>MAX(X576,Parameters!$B$8)</f>
        <v>1</v>
      </c>
      <c r="AA576" s="16" t="str">
        <f>IF(W576&lt;&gt;0,IF(Y576=1,IF(I576&lt;=Parameters!$C$2,W576,""),""),"")</f>
        <v/>
      </c>
      <c r="AB576" s="16" t="str">
        <f>IF(W576&lt;&gt;0,IF(Y576=1,IF(AND(I576&gt;Parameters!$B$3,I576&lt;=Parameters!$C$3),W576,""),""),"")</f>
        <v/>
      </c>
      <c r="AC576" s="16" t="str">
        <f>IF(W576&lt;&gt;0,IF(Y576=1,IF(AND(I576&gt;Parameters!$B$4,I576&lt;=Parameters!$C$4),W576,""),""),"")</f>
        <v/>
      </c>
      <c r="AD576" s="16" t="str">
        <f>IF(W576&lt;&gt;0,IF(Y576=1,IF(AND(I576&gt;Parameters!$B$5,I576&lt;=Parameters!$C$5),W576,""),""),"")</f>
        <v/>
      </c>
      <c r="AE576" s="16">
        <f>IF(W576&lt;&gt;0,IF(Y576=1,IF(I576&gt;Parameters!$B$6,W576,""),""),"")</f>
        <v>41.861628792113152</v>
      </c>
    </row>
    <row r="577" spans="1:31" x14ac:dyDescent="0.2">
      <c r="A577" t="s">
        <v>588</v>
      </c>
      <c r="B577" t="s">
        <v>589</v>
      </c>
      <c r="C577" t="s">
        <v>600</v>
      </c>
      <c r="D577">
        <v>5</v>
      </c>
      <c r="E577" t="s">
        <v>605</v>
      </c>
      <c r="F577" t="s">
        <v>133</v>
      </c>
      <c r="G577">
        <v>100</v>
      </c>
      <c r="H577" t="s">
        <v>46</v>
      </c>
      <c r="I577">
        <f t="shared" si="24"/>
        <v>100</v>
      </c>
      <c r="J577" t="s">
        <v>39</v>
      </c>
      <c r="L577">
        <v>49.4</v>
      </c>
      <c r="M577" t="s">
        <v>63</v>
      </c>
      <c r="N577">
        <v>2</v>
      </c>
      <c r="O577" t="s">
        <v>46</v>
      </c>
      <c r="P577" t="s">
        <v>42</v>
      </c>
      <c r="Q577" t="s">
        <v>42</v>
      </c>
      <c r="R577" t="s">
        <v>42</v>
      </c>
      <c r="S577" s="3">
        <v>42264</v>
      </c>
      <c r="T577" s="3"/>
      <c r="U577" s="11">
        <f>IFERROR(VLOOKUP(A577,'Anc data'!$A$2:$H$117, 8,FALSE),"")</f>
        <v>0.93928500000000004</v>
      </c>
      <c r="W577" s="15">
        <f t="shared" si="25"/>
        <v>52.59319588836189</v>
      </c>
      <c r="X577" s="9">
        <f t="shared" si="26"/>
        <v>1</v>
      </c>
      <c r="Y577" s="9">
        <f>MAX(X577,Parameters!$B$8)</f>
        <v>1</v>
      </c>
      <c r="AA577" s="16" t="str">
        <f>IF(W577&lt;&gt;0,IF(Y577=1,IF(I577&lt;=Parameters!$C$2,W577,""),""),"")</f>
        <v/>
      </c>
      <c r="AB577" s="16" t="str">
        <f>IF(W577&lt;&gt;0,IF(Y577=1,IF(AND(I577&gt;Parameters!$B$3,I577&lt;=Parameters!$C$3),W577,""),""),"")</f>
        <v/>
      </c>
      <c r="AC577" s="16" t="str">
        <f>IF(W577&lt;&gt;0,IF(Y577=1,IF(AND(I577&gt;Parameters!$B$4,I577&lt;=Parameters!$C$4),W577,""),""),"")</f>
        <v/>
      </c>
      <c r="AD577" s="16" t="str">
        <f>IF(W577&lt;&gt;0,IF(Y577=1,IF(AND(I577&gt;Parameters!$B$5,I577&lt;=Parameters!$C$5),W577,""),""),"")</f>
        <v/>
      </c>
      <c r="AE577" s="16">
        <f>IF(W577&lt;&gt;0,IF(Y577=1,IF(I577&gt;Parameters!$B$6,W577,""),""),"")</f>
        <v>52.59319588836189</v>
      </c>
    </row>
    <row r="578" spans="1:31" x14ac:dyDescent="0.2">
      <c r="A578" t="s">
        <v>588</v>
      </c>
      <c r="B578" t="s">
        <v>589</v>
      </c>
      <c r="C578" t="s">
        <v>600</v>
      </c>
      <c r="D578">
        <v>6</v>
      </c>
      <c r="E578" t="s">
        <v>606</v>
      </c>
      <c r="F578" t="s">
        <v>61</v>
      </c>
      <c r="G578">
        <v>300</v>
      </c>
      <c r="H578" t="s">
        <v>46</v>
      </c>
      <c r="I578">
        <f t="shared" si="24"/>
        <v>300</v>
      </c>
      <c r="J578" t="s">
        <v>39</v>
      </c>
      <c r="L578">
        <v>72.59</v>
      </c>
      <c r="M578" t="s">
        <v>63</v>
      </c>
      <c r="N578">
        <v>100</v>
      </c>
      <c r="O578" t="s">
        <v>46</v>
      </c>
      <c r="P578" t="s">
        <v>42</v>
      </c>
      <c r="Q578" t="s">
        <v>42</v>
      </c>
      <c r="R578" t="s">
        <v>42</v>
      </c>
      <c r="S578" s="3">
        <v>42264</v>
      </c>
      <c r="T578" s="3"/>
      <c r="U578" s="11">
        <f>IFERROR(VLOOKUP(A578,'Anc data'!$A$2:$H$117, 8,FALSE),"")</f>
        <v>0.93928500000000004</v>
      </c>
      <c r="W578" s="15">
        <f t="shared" si="25"/>
        <v>77.282188047291285</v>
      </c>
      <c r="X578" s="9">
        <f t="shared" si="26"/>
        <v>1</v>
      </c>
      <c r="Y578" s="9">
        <f>MAX(X578,Parameters!$B$8)</f>
        <v>1</v>
      </c>
      <c r="AA578" s="16" t="str">
        <f>IF(W578&lt;&gt;0,IF(Y578=1,IF(I578&lt;=Parameters!$C$2,W578,""),""),"")</f>
        <v/>
      </c>
      <c r="AB578" s="16" t="str">
        <f>IF(W578&lt;&gt;0,IF(Y578=1,IF(AND(I578&gt;Parameters!$B$3,I578&lt;=Parameters!$C$3),W578,""),""),"")</f>
        <v/>
      </c>
      <c r="AC578" s="16" t="str">
        <f>IF(W578&lt;&gt;0,IF(Y578=1,IF(AND(I578&gt;Parameters!$B$4,I578&lt;=Parameters!$C$4),W578,""),""),"")</f>
        <v/>
      </c>
      <c r="AD578" s="16" t="str">
        <f>IF(W578&lt;&gt;0,IF(Y578=1,IF(AND(I578&gt;Parameters!$B$5,I578&lt;=Parameters!$C$5),W578,""),""),"")</f>
        <v/>
      </c>
      <c r="AE578" s="16">
        <f>IF(W578&lt;&gt;0,IF(Y578=1,IF(I578&gt;Parameters!$B$6,W578,""),""),"")</f>
        <v>77.282188047291285</v>
      </c>
    </row>
    <row r="579" spans="1:31" x14ac:dyDescent="0.2">
      <c r="A579" t="s">
        <v>588</v>
      </c>
      <c r="B579" t="s">
        <v>589</v>
      </c>
      <c r="C579" t="s">
        <v>600</v>
      </c>
      <c r="D579">
        <v>7</v>
      </c>
      <c r="E579" t="s">
        <v>607</v>
      </c>
      <c r="F579" t="s">
        <v>73</v>
      </c>
      <c r="G579">
        <v>512</v>
      </c>
      <c r="H579" t="s">
        <v>38</v>
      </c>
      <c r="I579">
        <f t="shared" si="24"/>
        <v>0.51200000000000001</v>
      </c>
      <c r="J579" t="s">
        <v>39</v>
      </c>
      <c r="L579">
        <v>25.4</v>
      </c>
      <c r="M579" t="s">
        <v>63</v>
      </c>
      <c r="N579">
        <v>512</v>
      </c>
      <c r="O579" t="s">
        <v>38</v>
      </c>
      <c r="P579" t="s">
        <v>42</v>
      </c>
      <c r="Q579" t="s">
        <v>42</v>
      </c>
      <c r="R579" t="s">
        <v>42</v>
      </c>
      <c r="S579" s="3">
        <v>42264</v>
      </c>
      <c r="T579" s="3"/>
      <c r="U579" s="11">
        <f>IFERROR(VLOOKUP(A579,'Anc data'!$A$2:$H$117, 8,FALSE),"")</f>
        <v>0.93928500000000004</v>
      </c>
      <c r="W579" s="15">
        <f t="shared" si="25"/>
        <v>27.041845659198216</v>
      </c>
      <c r="X579" s="9">
        <f t="shared" si="26"/>
        <v>1</v>
      </c>
      <c r="Y579" s="9">
        <f>MAX(X579,Parameters!$B$8)</f>
        <v>1</v>
      </c>
      <c r="AA579" s="16">
        <f>IF(W579&lt;&gt;0,IF(Y579=1,IF(I579&lt;=Parameters!$C$2,W579,""),""),"")</f>
        <v>27.041845659198216</v>
      </c>
      <c r="AB579" s="16" t="str">
        <f>IF(W579&lt;&gt;0,IF(Y579=1,IF(AND(I579&gt;Parameters!$B$3,I579&lt;=Parameters!$C$3),W579,""),""),"")</f>
        <v/>
      </c>
      <c r="AC579" s="16" t="str">
        <f>IF(W579&lt;&gt;0,IF(Y579=1,IF(AND(I579&gt;Parameters!$B$4,I579&lt;=Parameters!$C$4),W579,""),""),"")</f>
        <v/>
      </c>
      <c r="AD579" s="16" t="str">
        <f>IF(W579&lt;&gt;0,IF(Y579=1,IF(AND(I579&gt;Parameters!$B$5,I579&lt;=Parameters!$C$5),W579,""),""),"")</f>
        <v/>
      </c>
      <c r="AE579" s="16" t="str">
        <f>IF(W579&lt;&gt;0,IF(Y579=1,IF(I579&gt;Parameters!$B$6,W579,""),""),"")</f>
        <v/>
      </c>
    </row>
    <row r="580" spans="1:31" x14ac:dyDescent="0.2">
      <c r="A580" t="s">
        <v>588</v>
      </c>
      <c r="B580" t="s">
        <v>589</v>
      </c>
      <c r="C580" t="s">
        <v>600</v>
      </c>
      <c r="D580">
        <v>8</v>
      </c>
      <c r="E580" t="s">
        <v>608</v>
      </c>
      <c r="F580" t="s">
        <v>73</v>
      </c>
      <c r="G580">
        <v>1</v>
      </c>
      <c r="H580" t="s">
        <v>46</v>
      </c>
      <c r="I580">
        <f t="shared" ref="I580:I643" si="27">IF(H580="Kbps",G580/1000,G580)</f>
        <v>1</v>
      </c>
      <c r="J580" t="s">
        <v>39</v>
      </c>
      <c r="L580">
        <v>29.48</v>
      </c>
      <c r="M580" t="s">
        <v>63</v>
      </c>
      <c r="N580">
        <v>512</v>
      </c>
      <c r="O580" t="s">
        <v>38</v>
      </c>
      <c r="P580" t="s">
        <v>42</v>
      </c>
      <c r="Q580" t="s">
        <v>42</v>
      </c>
      <c r="R580" t="s">
        <v>42</v>
      </c>
      <c r="S580" s="3">
        <v>42264</v>
      </c>
      <c r="T580" s="3"/>
      <c r="U580" s="11">
        <f>IFERROR(VLOOKUP(A580,'Anc data'!$A$2:$H$117, 8,FALSE),"")</f>
        <v>0.93928500000000004</v>
      </c>
      <c r="W580" s="15">
        <f t="shared" ref="W580:W643" si="28">IFERROR(L580/U580,"")</f>
        <v>31.385575198156044</v>
      </c>
      <c r="X580" s="9">
        <f t="shared" ref="X580:X643" si="29">IF(K580="",1,0)</f>
        <v>1</v>
      </c>
      <c r="Y580" s="9">
        <f>MAX(X580,Parameters!$B$8)</f>
        <v>1</v>
      </c>
      <c r="AA580" s="16">
        <f>IF(W580&lt;&gt;0,IF(Y580=1,IF(I580&lt;=Parameters!$C$2,W580,""),""),"")</f>
        <v>31.385575198156044</v>
      </c>
      <c r="AB580" s="16" t="str">
        <f>IF(W580&lt;&gt;0,IF(Y580=1,IF(AND(I580&gt;Parameters!$B$3,I580&lt;=Parameters!$C$3),W580,""),""),"")</f>
        <v/>
      </c>
      <c r="AC580" s="16" t="str">
        <f>IF(W580&lt;&gt;0,IF(Y580=1,IF(AND(I580&gt;Parameters!$B$4,I580&lt;=Parameters!$C$4),W580,""),""),"")</f>
        <v/>
      </c>
      <c r="AD580" s="16" t="str">
        <f>IF(W580&lt;&gt;0,IF(Y580=1,IF(AND(I580&gt;Parameters!$B$5,I580&lt;=Parameters!$C$5),W580,""),""),"")</f>
        <v/>
      </c>
      <c r="AE580" s="16" t="str">
        <f>IF(W580&lt;&gt;0,IF(Y580=1,IF(I580&gt;Parameters!$B$6,W580,""),""),"")</f>
        <v/>
      </c>
    </row>
    <row r="581" spans="1:31" x14ac:dyDescent="0.2">
      <c r="A581" t="s">
        <v>588</v>
      </c>
      <c r="B581" t="s">
        <v>589</v>
      </c>
      <c r="C581" t="s">
        <v>609</v>
      </c>
      <c r="D581">
        <v>1</v>
      </c>
      <c r="E581" t="s">
        <v>610</v>
      </c>
      <c r="F581" t="s">
        <v>61</v>
      </c>
      <c r="G581">
        <v>10</v>
      </c>
      <c r="H581" t="s">
        <v>46</v>
      </c>
      <c r="I581">
        <f t="shared" si="27"/>
        <v>10</v>
      </c>
      <c r="J581" t="s">
        <v>39</v>
      </c>
      <c r="L581">
        <v>24.9</v>
      </c>
      <c r="M581" t="s">
        <v>63</v>
      </c>
      <c r="N581" t="s">
        <v>40</v>
      </c>
      <c r="O581" t="s">
        <v>38</v>
      </c>
      <c r="P581" t="s">
        <v>42</v>
      </c>
      <c r="Q581" t="s">
        <v>42</v>
      </c>
      <c r="R581" t="s">
        <v>42</v>
      </c>
      <c r="S581" s="3">
        <v>42264</v>
      </c>
      <c r="T581" s="3"/>
      <c r="U581" s="11">
        <f>IFERROR(VLOOKUP(A581,'Anc data'!$A$2:$H$117, 8,FALSE),"")</f>
        <v>0.93928500000000004</v>
      </c>
      <c r="W581" s="15">
        <f t="shared" si="28"/>
        <v>26.509525862757307</v>
      </c>
      <c r="X581" s="9">
        <f t="shared" si="29"/>
        <v>1</v>
      </c>
      <c r="Y581" s="9">
        <f>MAX(X581,Parameters!$B$8)</f>
        <v>1</v>
      </c>
      <c r="AA581" s="16" t="str">
        <f>IF(W581&lt;&gt;0,IF(Y581=1,IF(I581&lt;=Parameters!$C$2,W581,""),""),"")</f>
        <v/>
      </c>
      <c r="AB581" s="16" t="str">
        <f>IF(W581&lt;&gt;0,IF(Y581=1,IF(AND(I581&gt;Parameters!$B$3,I581&lt;=Parameters!$C$3),W581,""),""),"")</f>
        <v/>
      </c>
      <c r="AC581" s="16">
        <f>IF(W581&lt;&gt;0,IF(Y581=1,IF(AND(I581&gt;Parameters!$B$4,I581&lt;=Parameters!$C$4),W581,""),""),"")</f>
        <v>26.509525862757307</v>
      </c>
      <c r="AD581" s="16" t="str">
        <f>IF(W581&lt;&gt;0,IF(Y581=1,IF(AND(I581&gt;Parameters!$B$5,I581&lt;=Parameters!$C$5),W581,""),""),"")</f>
        <v/>
      </c>
      <c r="AE581" s="16" t="str">
        <f>IF(W581&lt;&gt;0,IF(Y581=1,IF(I581&gt;Parameters!$B$6,W581,""),""),"")</f>
        <v/>
      </c>
    </row>
    <row r="582" spans="1:31" x14ac:dyDescent="0.2">
      <c r="A582" t="s">
        <v>588</v>
      </c>
      <c r="B582" t="s">
        <v>589</v>
      </c>
      <c r="C582" t="s">
        <v>609</v>
      </c>
      <c r="D582">
        <v>2</v>
      </c>
      <c r="E582" t="s">
        <v>611</v>
      </c>
      <c r="F582" t="s">
        <v>61</v>
      </c>
      <c r="G582">
        <v>50</v>
      </c>
      <c r="H582" t="s">
        <v>46</v>
      </c>
      <c r="I582">
        <f t="shared" si="27"/>
        <v>50</v>
      </c>
      <c r="J582" t="s">
        <v>39</v>
      </c>
      <c r="L582">
        <v>34.9</v>
      </c>
      <c r="M582" t="s">
        <v>63</v>
      </c>
      <c r="N582" t="s">
        <v>40</v>
      </c>
      <c r="O582" t="s">
        <v>38</v>
      </c>
      <c r="P582" t="s">
        <v>42</v>
      </c>
      <c r="Q582" t="s">
        <v>42</v>
      </c>
      <c r="R582" t="s">
        <v>42</v>
      </c>
      <c r="S582" s="3">
        <v>42264</v>
      </c>
      <c r="T582" s="3"/>
      <c r="U582" s="11">
        <f>IFERROR(VLOOKUP(A582,'Anc data'!$A$2:$H$117, 8,FALSE),"")</f>
        <v>0.93928500000000004</v>
      </c>
      <c r="W582" s="15">
        <f t="shared" si="28"/>
        <v>37.155921791575501</v>
      </c>
      <c r="X582" s="9">
        <f t="shared" si="29"/>
        <v>1</v>
      </c>
      <c r="Y582" s="9">
        <f>MAX(X582,Parameters!$B$8)</f>
        <v>1</v>
      </c>
      <c r="AA582" s="16" t="str">
        <f>IF(W582&lt;&gt;0,IF(Y582=1,IF(I582&lt;=Parameters!$C$2,W582,""),""),"")</f>
        <v/>
      </c>
      <c r="AB582" s="16" t="str">
        <f>IF(W582&lt;&gt;0,IF(Y582=1,IF(AND(I582&gt;Parameters!$B$3,I582&lt;=Parameters!$C$3),W582,""),""),"")</f>
        <v/>
      </c>
      <c r="AC582" s="16" t="str">
        <f>IF(W582&lt;&gt;0,IF(Y582=1,IF(AND(I582&gt;Parameters!$B$4,I582&lt;=Parameters!$C$4),W582,""),""),"")</f>
        <v/>
      </c>
      <c r="AD582" s="16" t="str">
        <f>IF(W582&lt;&gt;0,IF(Y582=1,IF(AND(I582&gt;Parameters!$B$5,I582&lt;=Parameters!$C$5),W582,""),""),"")</f>
        <v/>
      </c>
      <c r="AE582" s="16">
        <f>IF(W582&lt;&gt;0,IF(Y582=1,IF(I582&gt;Parameters!$B$6,W582,""),""),"")</f>
        <v>37.155921791575501</v>
      </c>
    </row>
    <row r="583" spans="1:31" x14ac:dyDescent="0.2">
      <c r="A583" t="s">
        <v>612</v>
      </c>
      <c r="B583" t="s">
        <v>613</v>
      </c>
      <c r="C583" t="s">
        <v>614</v>
      </c>
      <c r="D583">
        <v>1</v>
      </c>
      <c r="E583" t="s">
        <v>615</v>
      </c>
      <c r="F583" t="s">
        <v>61</v>
      </c>
      <c r="G583">
        <v>1</v>
      </c>
      <c r="H583" t="s">
        <v>296</v>
      </c>
      <c r="I583">
        <f t="shared" si="27"/>
        <v>1</v>
      </c>
      <c r="J583" t="s">
        <v>39</v>
      </c>
      <c r="L583">
        <v>25.99</v>
      </c>
      <c r="M583" t="s">
        <v>63</v>
      </c>
      <c r="N583">
        <v>200</v>
      </c>
      <c r="O583" t="s">
        <v>46</v>
      </c>
      <c r="P583" t="s">
        <v>64</v>
      </c>
      <c r="Q583" t="s">
        <v>64</v>
      </c>
      <c r="R583" t="s">
        <v>42</v>
      </c>
      <c r="S583" s="3">
        <v>42242</v>
      </c>
      <c r="T583" s="3"/>
      <c r="U583" s="11">
        <f>IFERROR(VLOOKUP(A583,'Anc data'!$A$2:$H$117, 8,FALSE),"")</f>
        <v>0.82911100000000004</v>
      </c>
      <c r="W583" s="15">
        <f t="shared" si="28"/>
        <v>31.346828108660961</v>
      </c>
      <c r="X583" s="9">
        <f t="shared" si="29"/>
        <v>1</v>
      </c>
      <c r="Y583" s="9">
        <f>MAX(X583,Parameters!$B$8)</f>
        <v>1</v>
      </c>
      <c r="AA583" s="16">
        <f>IF(W583&lt;&gt;0,IF(Y583=1,IF(I583&lt;=Parameters!$C$2,W583,""),""),"")</f>
        <v>31.346828108660961</v>
      </c>
      <c r="AB583" s="16" t="str">
        <f>IF(W583&lt;&gt;0,IF(Y583=1,IF(AND(I583&gt;Parameters!$B$3,I583&lt;=Parameters!$C$3),W583,""),""),"")</f>
        <v/>
      </c>
      <c r="AC583" s="16" t="str">
        <f>IF(W583&lt;&gt;0,IF(Y583=1,IF(AND(I583&gt;Parameters!$B$4,I583&lt;=Parameters!$C$4),W583,""),""),"")</f>
        <v/>
      </c>
      <c r="AD583" s="16" t="str">
        <f>IF(W583&lt;&gt;0,IF(Y583=1,IF(AND(I583&gt;Parameters!$B$5,I583&lt;=Parameters!$C$5),W583,""),""),"")</f>
        <v/>
      </c>
      <c r="AE583" s="16" t="str">
        <f>IF(W583&lt;&gt;0,IF(Y583=1,IF(I583&gt;Parameters!$B$6,W583,""),""),"")</f>
        <v/>
      </c>
    </row>
    <row r="584" spans="1:31" x14ac:dyDescent="0.2">
      <c r="A584" t="s">
        <v>612</v>
      </c>
      <c r="B584" t="s">
        <v>613</v>
      </c>
      <c r="C584" t="s">
        <v>616</v>
      </c>
      <c r="D584">
        <v>1</v>
      </c>
      <c r="E584" t="s">
        <v>617</v>
      </c>
      <c r="F584" t="s">
        <v>61</v>
      </c>
      <c r="G584">
        <v>1</v>
      </c>
      <c r="H584" t="s">
        <v>296</v>
      </c>
      <c r="I584">
        <f t="shared" si="27"/>
        <v>1</v>
      </c>
      <c r="J584" t="s">
        <v>39</v>
      </c>
      <c r="L584">
        <v>29.99</v>
      </c>
      <c r="M584" t="s">
        <v>63</v>
      </c>
      <c r="N584" t="s">
        <v>40</v>
      </c>
      <c r="P584" t="s">
        <v>64</v>
      </c>
      <c r="Q584" t="s">
        <v>64</v>
      </c>
      <c r="R584" t="s">
        <v>42</v>
      </c>
      <c r="S584" s="3">
        <v>42243</v>
      </c>
      <c r="T584" s="3"/>
      <c r="U584" s="11">
        <f>IFERROR(VLOOKUP(A584,'Anc data'!$A$2:$H$117, 8,FALSE),"")</f>
        <v>0.82911100000000004</v>
      </c>
      <c r="W584" s="15">
        <f t="shared" si="28"/>
        <v>36.171272604030094</v>
      </c>
      <c r="X584" s="9">
        <f t="shared" si="29"/>
        <v>1</v>
      </c>
      <c r="Y584" s="9">
        <f>MAX(X584,Parameters!$B$8)</f>
        <v>1</v>
      </c>
      <c r="AA584" s="16">
        <f>IF(W584&lt;&gt;0,IF(Y584=1,IF(I584&lt;=Parameters!$C$2,W584,""),""),"")</f>
        <v>36.171272604030094</v>
      </c>
      <c r="AB584" s="16" t="str">
        <f>IF(W584&lt;&gt;0,IF(Y584=1,IF(AND(I584&gt;Parameters!$B$3,I584&lt;=Parameters!$C$3),W584,""),""),"")</f>
        <v/>
      </c>
      <c r="AC584" s="16" t="str">
        <f>IF(W584&lt;&gt;0,IF(Y584=1,IF(AND(I584&gt;Parameters!$B$4,I584&lt;=Parameters!$C$4),W584,""),""),"")</f>
        <v/>
      </c>
      <c r="AD584" s="16" t="str">
        <f>IF(W584&lt;&gt;0,IF(Y584=1,IF(AND(I584&gt;Parameters!$B$5,I584&lt;=Parameters!$C$5),W584,""),""),"")</f>
        <v/>
      </c>
      <c r="AE584" s="16" t="str">
        <f>IF(W584&lt;&gt;0,IF(Y584=1,IF(I584&gt;Parameters!$B$6,W584,""),""),"")</f>
        <v/>
      </c>
    </row>
    <row r="585" spans="1:31" x14ac:dyDescent="0.2">
      <c r="A585" t="s">
        <v>612</v>
      </c>
      <c r="B585" t="s">
        <v>613</v>
      </c>
      <c r="C585" t="s">
        <v>618</v>
      </c>
      <c r="D585">
        <v>1</v>
      </c>
      <c r="E585" t="s">
        <v>619</v>
      </c>
      <c r="F585" t="s">
        <v>61</v>
      </c>
      <c r="G585">
        <v>100</v>
      </c>
      <c r="H585" t="s">
        <v>46</v>
      </c>
      <c r="I585">
        <f t="shared" si="27"/>
        <v>100</v>
      </c>
      <c r="J585" t="s">
        <v>39</v>
      </c>
      <c r="L585">
        <v>29.99</v>
      </c>
      <c r="M585" t="s">
        <v>63</v>
      </c>
      <c r="N585" t="s">
        <v>40</v>
      </c>
      <c r="P585" t="s">
        <v>64</v>
      </c>
      <c r="Q585" t="s">
        <v>64</v>
      </c>
      <c r="R585" t="s">
        <v>64</v>
      </c>
      <c r="S585" s="3">
        <v>42243</v>
      </c>
      <c r="T585" s="3"/>
      <c r="U585" s="11">
        <f>IFERROR(VLOOKUP(A585,'Anc data'!$A$2:$H$117, 8,FALSE),"")</f>
        <v>0.82911100000000004</v>
      </c>
      <c r="W585" s="15">
        <f t="shared" si="28"/>
        <v>36.171272604030094</v>
      </c>
      <c r="X585" s="9">
        <f t="shared" si="29"/>
        <v>1</v>
      </c>
      <c r="Y585" s="9">
        <f>MAX(X585,Parameters!$B$8)</f>
        <v>1</v>
      </c>
      <c r="AA585" s="16" t="str">
        <f>IF(W585&lt;&gt;0,IF(Y585=1,IF(I585&lt;=Parameters!$C$2,W585,""),""),"")</f>
        <v/>
      </c>
      <c r="AB585" s="16" t="str">
        <f>IF(W585&lt;&gt;0,IF(Y585=1,IF(AND(I585&gt;Parameters!$B$3,I585&lt;=Parameters!$C$3),W585,""),""),"")</f>
        <v/>
      </c>
      <c r="AC585" s="16" t="str">
        <f>IF(W585&lt;&gt;0,IF(Y585=1,IF(AND(I585&gt;Parameters!$B$4,I585&lt;=Parameters!$C$4),W585,""),""),"")</f>
        <v/>
      </c>
      <c r="AD585" s="16" t="str">
        <f>IF(W585&lt;&gt;0,IF(Y585=1,IF(AND(I585&gt;Parameters!$B$5,I585&lt;=Parameters!$C$5),W585,""),""),"")</f>
        <v/>
      </c>
      <c r="AE585" s="16">
        <f>IF(W585&lt;&gt;0,IF(Y585=1,IF(I585&gt;Parameters!$B$6,W585,""),""),"")</f>
        <v>36.171272604030094</v>
      </c>
    </row>
    <row r="586" spans="1:31" x14ac:dyDescent="0.2">
      <c r="A586" t="s">
        <v>612</v>
      </c>
      <c r="B586" t="s">
        <v>613</v>
      </c>
      <c r="C586" t="s">
        <v>618</v>
      </c>
      <c r="D586">
        <v>2</v>
      </c>
      <c r="E586" t="s">
        <v>620</v>
      </c>
      <c r="F586" t="s">
        <v>61</v>
      </c>
      <c r="G586">
        <v>200</v>
      </c>
      <c r="H586" t="s">
        <v>46</v>
      </c>
      <c r="I586">
        <f t="shared" si="27"/>
        <v>200</v>
      </c>
      <c r="J586" t="s">
        <v>39</v>
      </c>
      <c r="L586">
        <v>48.99</v>
      </c>
      <c r="M586" t="s">
        <v>63</v>
      </c>
      <c r="N586" t="s">
        <v>40</v>
      </c>
      <c r="P586" t="s">
        <v>64</v>
      </c>
      <c r="Q586" t="s">
        <v>64</v>
      </c>
      <c r="R586" t="s">
        <v>64</v>
      </c>
      <c r="S586" s="3">
        <v>42243</v>
      </c>
      <c r="T586" s="3"/>
      <c r="U586" s="11">
        <f>IFERROR(VLOOKUP(A586,'Anc data'!$A$2:$H$117, 8,FALSE),"")</f>
        <v>0.82911100000000004</v>
      </c>
      <c r="W586" s="15">
        <f t="shared" si="28"/>
        <v>59.087383957033495</v>
      </c>
      <c r="X586" s="9">
        <f t="shared" si="29"/>
        <v>1</v>
      </c>
      <c r="Y586" s="9">
        <f>MAX(X586,Parameters!$B$8)</f>
        <v>1</v>
      </c>
      <c r="AA586" s="16" t="str">
        <f>IF(W586&lt;&gt;0,IF(Y586=1,IF(I586&lt;=Parameters!$C$2,W586,""),""),"")</f>
        <v/>
      </c>
      <c r="AB586" s="16" t="str">
        <f>IF(W586&lt;&gt;0,IF(Y586=1,IF(AND(I586&gt;Parameters!$B$3,I586&lt;=Parameters!$C$3),W586,""),""),"")</f>
        <v/>
      </c>
      <c r="AC586" s="16" t="str">
        <f>IF(W586&lt;&gt;0,IF(Y586=1,IF(AND(I586&gt;Parameters!$B$4,I586&lt;=Parameters!$C$4),W586,""),""),"")</f>
        <v/>
      </c>
      <c r="AD586" s="16" t="str">
        <f>IF(W586&lt;&gt;0,IF(Y586=1,IF(AND(I586&gt;Parameters!$B$5,I586&lt;=Parameters!$C$5),W586,""),""),"")</f>
        <v/>
      </c>
      <c r="AE586" s="16">
        <f>IF(W586&lt;&gt;0,IF(Y586=1,IF(I586&gt;Parameters!$B$6,W586,""),""),"")</f>
        <v>59.087383957033495</v>
      </c>
    </row>
    <row r="587" spans="1:31" x14ac:dyDescent="0.2">
      <c r="A587" t="s">
        <v>612</v>
      </c>
      <c r="B587" t="s">
        <v>613</v>
      </c>
      <c r="C587" t="s">
        <v>618</v>
      </c>
      <c r="D587">
        <v>3</v>
      </c>
      <c r="E587" t="s">
        <v>621</v>
      </c>
      <c r="F587" t="s">
        <v>61</v>
      </c>
      <c r="G587">
        <v>800</v>
      </c>
      <c r="H587" t="s">
        <v>46</v>
      </c>
      <c r="I587">
        <f t="shared" si="27"/>
        <v>800</v>
      </c>
      <c r="J587" t="s">
        <v>39</v>
      </c>
      <c r="L587">
        <v>59.99</v>
      </c>
      <c r="M587" t="s">
        <v>63</v>
      </c>
      <c r="N587" t="s">
        <v>40</v>
      </c>
      <c r="P587" t="s">
        <v>64</v>
      </c>
      <c r="Q587" t="s">
        <v>64</v>
      </c>
      <c r="R587" t="s">
        <v>64</v>
      </c>
      <c r="S587" s="3">
        <v>42243</v>
      </c>
      <c r="T587" s="3"/>
      <c r="U587" s="11">
        <f>IFERROR(VLOOKUP(A587,'Anc data'!$A$2:$H$117, 8,FALSE),"")</f>
        <v>0.82911100000000004</v>
      </c>
      <c r="W587" s="15">
        <f t="shared" si="28"/>
        <v>72.354606319298625</v>
      </c>
      <c r="X587" s="9">
        <f t="shared" si="29"/>
        <v>1</v>
      </c>
      <c r="Y587" s="9">
        <f>MAX(X587,Parameters!$B$8)</f>
        <v>1</v>
      </c>
      <c r="AA587" s="16" t="str">
        <f>IF(W587&lt;&gt;0,IF(Y587=1,IF(I587&lt;=Parameters!$C$2,W587,""),""),"")</f>
        <v/>
      </c>
      <c r="AB587" s="16" t="str">
        <f>IF(W587&lt;&gt;0,IF(Y587=1,IF(AND(I587&gt;Parameters!$B$3,I587&lt;=Parameters!$C$3),W587,""),""),"")</f>
        <v/>
      </c>
      <c r="AC587" s="16" t="str">
        <f>IF(W587&lt;&gt;0,IF(Y587=1,IF(AND(I587&gt;Parameters!$B$4,I587&lt;=Parameters!$C$4),W587,""),""),"")</f>
        <v/>
      </c>
      <c r="AD587" s="16" t="str">
        <f>IF(W587&lt;&gt;0,IF(Y587=1,IF(AND(I587&gt;Parameters!$B$5,I587&lt;=Parameters!$C$5),W587,""),""),"")</f>
        <v/>
      </c>
      <c r="AE587" s="16">
        <f>IF(W587&lt;&gt;0,IF(Y587=1,IF(I587&gt;Parameters!$B$6,W587,""),""),"")</f>
        <v>72.354606319298625</v>
      </c>
    </row>
    <row r="588" spans="1:31" x14ac:dyDescent="0.2">
      <c r="A588" t="s">
        <v>612</v>
      </c>
      <c r="B588" t="s">
        <v>613</v>
      </c>
      <c r="C588" t="s">
        <v>622</v>
      </c>
      <c r="D588">
        <v>1</v>
      </c>
      <c r="E588" t="s">
        <v>623</v>
      </c>
      <c r="F588" t="s">
        <v>61</v>
      </c>
      <c r="G588">
        <v>100</v>
      </c>
      <c r="H588" t="s">
        <v>46</v>
      </c>
      <c r="I588">
        <f t="shared" si="27"/>
        <v>100</v>
      </c>
      <c r="J588" t="s">
        <v>39</v>
      </c>
      <c r="L588">
        <v>33.99</v>
      </c>
      <c r="M588" t="s">
        <v>63</v>
      </c>
      <c r="N588">
        <v>50</v>
      </c>
      <c r="O588" t="s">
        <v>46</v>
      </c>
      <c r="P588" t="s">
        <v>64</v>
      </c>
      <c r="Q588" t="s">
        <v>64</v>
      </c>
      <c r="R588" t="s">
        <v>64</v>
      </c>
      <c r="S588" s="3">
        <v>42243</v>
      </c>
      <c r="T588" s="3"/>
      <c r="U588" s="11">
        <f>IFERROR(VLOOKUP(A588,'Anc data'!$A$2:$H$117, 8,FALSE),"")</f>
        <v>0.82911100000000004</v>
      </c>
      <c r="W588" s="15">
        <f t="shared" si="28"/>
        <v>40.995717099399236</v>
      </c>
      <c r="X588" s="9">
        <f t="shared" si="29"/>
        <v>1</v>
      </c>
      <c r="Y588" s="9">
        <f>MAX(X588,Parameters!$B$8)</f>
        <v>1</v>
      </c>
      <c r="AA588" s="16" t="str">
        <f>IF(W588&lt;&gt;0,IF(Y588=1,IF(I588&lt;=Parameters!$C$2,W588,""),""),"")</f>
        <v/>
      </c>
      <c r="AB588" s="16" t="str">
        <f>IF(W588&lt;&gt;0,IF(Y588=1,IF(AND(I588&gt;Parameters!$B$3,I588&lt;=Parameters!$C$3),W588,""),""),"")</f>
        <v/>
      </c>
      <c r="AC588" s="16" t="str">
        <f>IF(W588&lt;&gt;0,IF(Y588=1,IF(AND(I588&gt;Parameters!$B$4,I588&lt;=Parameters!$C$4),W588,""),""),"")</f>
        <v/>
      </c>
      <c r="AD588" s="16" t="str">
        <f>IF(W588&lt;&gt;0,IF(Y588=1,IF(AND(I588&gt;Parameters!$B$5,I588&lt;=Parameters!$C$5),W588,""),""),"")</f>
        <v/>
      </c>
      <c r="AE588" s="16">
        <f>IF(W588&lt;&gt;0,IF(Y588=1,IF(I588&gt;Parameters!$B$6,W588,""),""),"")</f>
        <v>40.995717099399236</v>
      </c>
    </row>
    <row r="589" spans="1:31" x14ac:dyDescent="0.2">
      <c r="A589" t="s">
        <v>612</v>
      </c>
      <c r="B589" t="s">
        <v>613</v>
      </c>
      <c r="C589" t="s">
        <v>622</v>
      </c>
      <c r="D589">
        <v>2</v>
      </c>
      <c r="E589" t="s">
        <v>624</v>
      </c>
      <c r="F589" t="s">
        <v>61</v>
      </c>
      <c r="G589">
        <v>200</v>
      </c>
      <c r="H589" t="s">
        <v>46</v>
      </c>
      <c r="I589">
        <f t="shared" si="27"/>
        <v>200</v>
      </c>
      <c r="J589" t="s">
        <v>39</v>
      </c>
      <c r="L589">
        <v>37.99</v>
      </c>
      <c r="M589" t="s">
        <v>63</v>
      </c>
      <c r="N589">
        <v>50</v>
      </c>
      <c r="O589" t="s">
        <v>46</v>
      </c>
      <c r="P589" t="s">
        <v>64</v>
      </c>
      <c r="Q589" t="s">
        <v>64</v>
      </c>
      <c r="R589" t="s">
        <v>64</v>
      </c>
      <c r="S589" s="3">
        <v>42243</v>
      </c>
      <c r="T589" s="3"/>
      <c r="U589" s="11">
        <f>IFERROR(VLOOKUP(A589,'Anc data'!$A$2:$H$117, 8,FALSE),"")</f>
        <v>0.82911100000000004</v>
      </c>
      <c r="W589" s="15">
        <f t="shared" si="28"/>
        <v>45.820161594768372</v>
      </c>
      <c r="X589" s="9">
        <f t="shared" si="29"/>
        <v>1</v>
      </c>
      <c r="Y589" s="9">
        <f>MAX(X589,Parameters!$B$8)</f>
        <v>1</v>
      </c>
      <c r="AA589" s="16" t="str">
        <f>IF(W589&lt;&gt;0,IF(Y589=1,IF(I589&lt;=Parameters!$C$2,W589,""),""),"")</f>
        <v/>
      </c>
      <c r="AB589" s="16" t="str">
        <f>IF(W589&lt;&gt;0,IF(Y589=1,IF(AND(I589&gt;Parameters!$B$3,I589&lt;=Parameters!$C$3),W589,""),""),"")</f>
        <v/>
      </c>
      <c r="AC589" s="16" t="str">
        <f>IF(W589&lt;&gt;0,IF(Y589=1,IF(AND(I589&gt;Parameters!$B$4,I589&lt;=Parameters!$C$4),W589,""),""),"")</f>
        <v/>
      </c>
      <c r="AD589" s="16" t="str">
        <f>IF(W589&lt;&gt;0,IF(Y589=1,IF(AND(I589&gt;Parameters!$B$5,I589&lt;=Parameters!$C$5),W589,""),""),"")</f>
        <v/>
      </c>
      <c r="AE589" s="16">
        <f>IF(W589&lt;&gt;0,IF(Y589=1,IF(I589&gt;Parameters!$B$6,W589,""),""),"")</f>
        <v>45.820161594768372</v>
      </c>
    </row>
    <row r="590" spans="1:31" x14ac:dyDescent="0.2">
      <c r="A590" t="s">
        <v>612</v>
      </c>
      <c r="B590" t="s">
        <v>613</v>
      </c>
      <c r="C590" t="s">
        <v>622</v>
      </c>
      <c r="D590">
        <v>3</v>
      </c>
      <c r="E590" t="s">
        <v>625</v>
      </c>
      <c r="F590" t="s">
        <v>61</v>
      </c>
      <c r="G590">
        <v>500</v>
      </c>
      <c r="H590" t="s">
        <v>46</v>
      </c>
      <c r="I590">
        <f t="shared" si="27"/>
        <v>500</v>
      </c>
      <c r="J590" t="s">
        <v>39</v>
      </c>
      <c r="L590">
        <v>42.99</v>
      </c>
      <c r="M590" t="s">
        <v>63</v>
      </c>
      <c r="N590">
        <v>50</v>
      </c>
      <c r="O590" t="s">
        <v>46</v>
      </c>
      <c r="P590" t="s">
        <v>64</v>
      </c>
      <c r="Q590" t="s">
        <v>64</v>
      </c>
      <c r="R590" t="s">
        <v>64</v>
      </c>
      <c r="S590" s="3">
        <v>42243</v>
      </c>
      <c r="T590" s="3"/>
      <c r="U590" s="11">
        <f>IFERROR(VLOOKUP(A590,'Anc data'!$A$2:$H$117, 8,FALSE),"")</f>
        <v>0.82911100000000004</v>
      </c>
      <c r="W590" s="15">
        <f t="shared" si="28"/>
        <v>51.850717213979792</v>
      </c>
      <c r="X590" s="9">
        <f t="shared" si="29"/>
        <v>1</v>
      </c>
      <c r="Y590" s="9">
        <f>MAX(X590,Parameters!$B$8)</f>
        <v>1</v>
      </c>
      <c r="AA590" s="16" t="str">
        <f>IF(W590&lt;&gt;0,IF(Y590=1,IF(I590&lt;=Parameters!$C$2,W590,""),""),"")</f>
        <v/>
      </c>
      <c r="AB590" s="16" t="str">
        <f>IF(W590&lt;&gt;0,IF(Y590=1,IF(AND(I590&gt;Parameters!$B$3,I590&lt;=Parameters!$C$3),W590,""),""),"")</f>
        <v/>
      </c>
      <c r="AC590" s="16" t="str">
        <f>IF(W590&lt;&gt;0,IF(Y590=1,IF(AND(I590&gt;Parameters!$B$4,I590&lt;=Parameters!$C$4),W590,""),""),"")</f>
        <v/>
      </c>
      <c r="AD590" s="16" t="str">
        <f>IF(W590&lt;&gt;0,IF(Y590=1,IF(AND(I590&gt;Parameters!$B$5,I590&lt;=Parameters!$C$5),W590,""),""),"")</f>
        <v/>
      </c>
      <c r="AE590" s="16">
        <f>IF(W590&lt;&gt;0,IF(Y590=1,IF(I590&gt;Parameters!$B$6,W590,""),""),"")</f>
        <v>51.850717213979792</v>
      </c>
    </row>
    <row r="591" spans="1:31" x14ac:dyDescent="0.2">
      <c r="A591" t="s">
        <v>612</v>
      </c>
      <c r="B591" t="s">
        <v>613</v>
      </c>
      <c r="C591" t="s">
        <v>626</v>
      </c>
      <c r="D591">
        <v>1</v>
      </c>
      <c r="I591">
        <f t="shared" si="27"/>
        <v>0</v>
      </c>
      <c r="U591" s="11">
        <f>IFERROR(VLOOKUP(A591,'Anc data'!$A$2:$H$117, 8,FALSE),"")</f>
        <v>0.82911100000000004</v>
      </c>
      <c r="W591" s="15">
        <f t="shared" si="28"/>
        <v>0</v>
      </c>
      <c r="X591" s="9">
        <f t="shared" si="29"/>
        <v>1</v>
      </c>
      <c r="Y591" s="9">
        <f>MAX(X591,Parameters!$B$8)</f>
        <v>1</v>
      </c>
      <c r="AA591" s="16" t="str">
        <f>IF(W591&lt;&gt;0,IF(Y591=1,IF(I591&lt;=Parameters!$C$2,W591,""),""),"")</f>
        <v/>
      </c>
      <c r="AB591" s="16" t="str">
        <f>IF(W591&lt;&gt;0,IF(Y591=1,IF(AND(I591&gt;Parameters!$B$3,I591&lt;=Parameters!$C$3),W591,""),""),"")</f>
        <v/>
      </c>
      <c r="AC591" s="16" t="str">
        <f>IF(W591&lt;&gt;0,IF(Y591=1,IF(AND(I591&gt;Parameters!$B$4,I591&lt;=Parameters!$C$4),W591,""),""),"")</f>
        <v/>
      </c>
      <c r="AD591" s="16" t="str">
        <f>IF(W591&lt;&gt;0,IF(Y591=1,IF(AND(I591&gt;Parameters!$B$5,I591&lt;=Parameters!$C$5),W591,""),""),"")</f>
        <v/>
      </c>
      <c r="AE591" s="16" t="str">
        <f>IF(W591&lt;&gt;0,IF(Y591=1,IF(I591&gt;Parameters!$B$6,W591,""),""),"")</f>
        <v/>
      </c>
    </row>
    <row r="592" spans="1:31" x14ac:dyDescent="0.2">
      <c r="A592" t="s">
        <v>612</v>
      </c>
      <c r="B592" t="s">
        <v>613</v>
      </c>
      <c r="C592" t="s">
        <v>627</v>
      </c>
      <c r="I592">
        <f t="shared" si="27"/>
        <v>0</v>
      </c>
      <c r="U592" s="11">
        <f>IFERROR(VLOOKUP(A592,'Anc data'!$A$2:$H$117, 8,FALSE),"")</f>
        <v>0.82911100000000004</v>
      </c>
      <c r="W592" s="15">
        <f t="shared" si="28"/>
        <v>0</v>
      </c>
      <c r="X592" s="9">
        <f t="shared" si="29"/>
        <v>1</v>
      </c>
      <c r="Y592" s="9">
        <f>MAX(X592,Parameters!$B$8)</f>
        <v>1</v>
      </c>
      <c r="AA592" s="16" t="str">
        <f>IF(W592&lt;&gt;0,IF(Y592=1,IF(I592&lt;=Parameters!$C$2,W592,""),""),"")</f>
        <v/>
      </c>
      <c r="AB592" s="16" t="str">
        <f>IF(W592&lt;&gt;0,IF(Y592=1,IF(AND(I592&gt;Parameters!$B$3,I592&lt;=Parameters!$C$3),W592,""),""),"")</f>
        <v/>
      </c>
      <c r="AC592" s="16" t="str">
        <f>IF(W592&lt;&gt;0,IF(Y592=1,IF(AND(I592&gt;Parameters!$B$4,I592&lt;=Parameters!$C$4),W592,""),""),"")</f>
        <v/>
      </c>
      <c r="AD592" s="16" t="str">
        <f>IF(W592&lt;&gt;0,IF(Y592=1,IF(AND(I592&gt;Parameters!$B$5,I592&lt;=Parameters!$C$5),W592,""),""),"")</f>
        <v/>
      </c>
      <c r="AE592" s="16" t="str">
        <f>IF(W592&lt;&gt;0,IF(Y592=1,IF(I592&gt;Parameters!$B$6,W592,""),""),"")</f>
        <v/>
      </c>
    </row>
    <row r="593" spans="1:31" x14ac:dyDescent="0.2">
      <c r="A593" t="s">
        <v>628</v>
      </c>
      <c r="B593" t="s">
        <v>629</v>
      </c>
      <c r="C593" t="s">
        <v>630</v>
      </c>
      <c r="D593">
        <v>1</v>
      </c>
      <c r="E593">
        <v>256</v>
      </c>
      <c r="F593" t="s">
        <v>73</v>
      </c>
      <c r="G593">
        <v>256</v>
      </c>
      <c r="H593" t="s">
        <v>38</v>
      </c>
      <c r="I593">
        <f t="shared" si="27"/>
        <v>0.25600000000000001</v>
      </c>
      <c r="J593" t="s">
        <v>39</v>
      </c>
      <c r="L593" s="2">
        <v>15000</v>
      </c>
      <c r="M593" t="s">
        <v>220</v>
      </c>
      <c r="N593" t="s">
        <v>40</v>
      </c>
      <c r="P593" t="s">
        <v>42</v>
      </c>
      <c r="Q593" t="s">
        <v>42</v>
      </c>
      <c r="R593" t="s">
        <v>42</v>
      </c>
      <c r="S593" s="3">
        <v>42243</v>
      </c>
      <c r="T593" s="3"/>
      <c r="U593" s="11" t="str">
        <f>IFERROR(VLOOKUP(A593,'Anc data'!$A$2:$H$117, 8,FALSE),"")</f>
        <v/>
      </c>
      <c r="W593" s="15" t="str">
        <f t="shared" si="28"/>
        <v/>
      </c>
      <c r="X593" s="9">
        <f t="shared" si="29"/>
        <v>1</v>
      </c>
      <c r="Y593" s="9">
        <f>MAX(X593,Parameters!$B$8)</f>
        <v>1</v>
      </c>
      <c r="AA593" s="16" t="str">
        <f>IF(W593&lt;&gt;0,IF(Y593=1,IF(I593&lt;=Parameters!$C$2,W593,""),""),"")</f>
        <v/>
      </c>
      <c r="AB593" s="16" t="str">
        <f>IF(W593&lt;&gt;0,IF(Y593=1,IF(AND(I593&gt;Parameters!$B$3,I593&lt;=Parameters!$C$3),W593,""),""),"")</f>
        <v/>
      </c>
      <c r="AC593" s="16" t="str">
        <f>IF(W593&lt;&gt;0,IF(Y593=1,IF(AND(I593&gt;Parameters!$B$4,I593&lt;=Parameters!$C$4),W593,""),""),"")</f>
        <v/>
      </c>
      <c r="AD593" s="16" t="str">
        <f>IF(W593&lt;&gt;0,IF(Y593=1,IF(AND(I593&gt;Parameters!$B$5,I593&lt;=Parameters!$C$5),W593,""),""),"")</f>
        <v/>
      </c>
      <c r="AE593" s="16" t="str">
        <f>IF(W593&lt;&gt;0,IF(Y593=1,IF(I593&gt;Parameters!$B$6,W593,""),""),"")</f>
        <v/>
      </c>
    </row>
    <row r="594" spans="1:31" x14ac:dyDescent="0.2">
      <c r="A594" t="s">
        <v>628</v>
      </c>
      <c r="B594" t="s">
        <v>629</v>
      </c>
      <c r="C594" t="s">
        <v>630</v>
      </c>
      <c r="D594">
        <v>2</v>
      </c>
      <c r="E594">
        <v>512</v>
      </c>
      <c r="F594" t="s">
        <v>73</v>
      </c>
      <c r="G594">
        <v>512</v>
      </c>
      <c r="H594" t="s">
        <v>38</v>
      </c>
      <c r="I594">
        <f t="shared" si="27"/>
        <v>0.51200000000000001</v>
      </c>
      <c r="J594" t="s">
        <v>39</v>
      </c>
      <c r="L594" s="2">
        <v>30000</v>
      </c>
      <c r="M594" t="s">
        <v>220</v>
      </c>
      <c r="N594" t="s">
        <v>40</v>
      </c>
      <c r="P594" t="s">
        <v>42</v>
      </c>
      <c r="Q594" t="s">
        <v>42</v>
      </c>
      <c r="R594" t="s">
        <v>42</v>
      </c>
      <c r="S594" s="3">
        <v>42243</v>
      </c>
      <c r="T594" s="3"/>
      <c r="U594" s="11" t="str">
        <f>IFERROR(VLOOKUP(A594,'Anc data'!$A$2:$H$117, 8,FALSE),"")</f>
        <v/>
      </c>
      <c r="W594" s="15" t="str">
        <f t="shared" si="28"/>
        <v/>
      </c>
      <c r="X594" s="9">
        <f t="shared" si="29"/>
        <v>1</v>
      </c>
      <c r="Y594" s="9">
        <f>MAX(X594,Parameters!$B$8)</f>
        <v>1</v>
      </c>
      <c r="AA594" s="16" t="str">
        <f>IF(W594&lt;&gt;0,IF(Y594=1,IF(I594&lt;=Parameters!$C$2,W594,""),""),"")</f>
        <v/>
      </c>
      <c r="AB594" s="16" t="str">
        <f>IF(W594&lt;&gt;0,IF(Y594=1,IF(AND(I594&gt;Parameters!$B$3,I594&lt;=Parameters!$C$3),W594,""),""),"")</f>
        <v/>
      </c>
      <c r="AC594" s="16" t="str">
        <f>IF(W594&lt;&gt;0,IF(Y594=1,IF(AND(I594&gt;Parameters!$B$4,I594&lt;=Parameters!$C$4),W594,""),""),"")</f>
        <v/>
      </c>
      <c r="AD594" s="16" t="str">
        <f>IF(W594&lt;&gt;0,IF(Y594=1,IF(AND(I594&gt;Parameters!$B$5,I594&lt;=Parameters!$C$5),W594,""),""),"")</f>
        <v/>
      </c>
      <c r="AE594" s="16" t="str">
        <f>IF(W594&lt;&gt;0,IF(Y594=1,IF(I594&gt;Parameters!$B$6,W594,""),""),"")</f>
        <v/>
      </c>
    </row>
    <row r="595" spans="1:31" x14ac:dyDescent="0.2">
      <c r="A595" t="s">
        <v>628</v>
      </c>
      <c r="B595" t="s">
        <v>629</v>
      </c>
      <c r="C595" t="s">
        <v>630</v>
      </c>
      <c r="D595">
        <v>3</v>
      </c>
      <c r="E595">
        <v>1</v>
      </c>
      <c r="F595" t="s">
        <v>73</v>
      </c>
      <c r="G595">
        <v>1</v>
      </c>
      <c r="H595" t="s">
        <v>46</v>
      </c>
      <c r="I595">
        <f t="shared" si="27"/>
        <v>1</v>
      </c>
      <c r="J595" t="s">
        <v>39</v>
      </c>
      <c r="L595" s="2">
        <v>60000</v>
      </c>
      <c r="M595" t="s">
        <v>220</v>
      </c>
      <c r="N595" t="s">
        <v>40</v>
      </c>
      <c r="P595" t="s">
        <v>42</v>
      </c>
      <c r="Q595" t="s">
        <v>42</v>
      </c>
      <c r="R595" t="s">
        <v>42</v>
      </c>
      <c r="S595" s="3">
        <v>42243</v>
      </c>
      <c r="T595" s="3"/>
      <c r="U595" s="11" t="str">
        <f>IFERROR(VLOOKUP(A595,'Anc data'!$A$2:$H$117, 8,FALSE),"")</f>
        <v/>
      </c>
      <c r="W595" s="15" t="str">
        <f t="shared" si="28"/>
        <v/>
      </c>
      <c r="X595" s="9">
        <f t="shared" si="29"/>
        <v>1</v>
      </c>
      <c r="Y595" s="9">
        <f>MAX(X595,Parameters!$B$8)</f>
        <v>1</v>
      </c>
      <c r="AA595" s="16" t="str">
        <f>IF(W595&lt;&gt;0,IF(Y595=1,IF(I595&lt;=Parameters!$C$2,W595,""),""),"")</f>
        <v/>
      </c>
      <c r="AB595" s="16" t="str">
        <f>IF(W595&lt;&gt;0,IF(Y595=1,IF(AND(I595&gt;Parameters!$B$3,I595&lt;=Parameters!$C$3),W595,""),""),"")</f>
        <v/>
      </c>
      <c r="AC595" s="16" t="str">
        <f>IF(W595&lt;&gt;0,IF(Y595=1,IF(AND(I595&gt;Parameters!$B$4,I595&lt;=Parameters!$C$4),W595,""),""),"")</f>
        <v/>
      </c>
      <c r="AD595" s="16" t="str">
        <f>IF(W595&lt;&gt;0,IF(Y595=1,IF(AND(I595&gt;Parameters!$B$5,I595&lt;=Parameters!$C$5),W595,""),""),"")</f>
        <v/>
      </c>
      <c r="AE595" s="16" t="str">
        <f>IF(W595&lt;&gt;0,IF(Y595=1,IF(I595&gt;Parameters!$B$6,W595,""),""),"")</f>
        <v/>
      </c>
    </row>
    <row r="596" spans="1:31" x14ac:dyDescent="0.2">
      <c r="A596" t="s">
        <v>628</v>
      </c>
      <c r="B596" t="s">
        <v>629</v>
      </c>
      <c r="C596" t="s">
        <v>630</v>
      </c>
      <c r="D596">
        <v>4</v>
      </c>
      <c r="E596">
        <v>2</v>
      </c>
      <c r="F596" t="s">
        <v>73</v>
      </c>
      <c r="G596">
        <v>2</v>
      </c>
      <c r="H596" t="s">
        <v>46</v>
      </c>
      <c r="I596">
        <f t="shared" si="27"/>
        <v>2</v>
      </c>
      <c r="J596" t="s">
        <v>39</v>
      </c>
      <c r="L596" s="2">
        <v>120000</v>
      </c>
      <c r="M596" t="s">
        <v>220</v>
      </c>
      <c r="N596" t="s">
        <v>40</v>
      </c>
      <c r="P596" t="s">
        <v>42</v>
      </c>
      <c r="Q596" t="s">
        <v>42</v>
      </c>
      <c r="R596" t="s">
        <v>42</v>
      </c>
      <c r="S596" s="3">
        <v>42243</v>
      </c>
      <c r="T596" s="3"/>
      <c r="U596" s="11" t="str">
        <f>IFERROR(VLOOKUP(A596,'Anc data'!$A$2:$H$117, 8,FALSE),"")</f>
        <v/>
      </c>
      <c r="W596" s="15" t="str">
        <f t="shared" si="28"/>
        <v/>
      </c>
      <c r="X596" s="9">
        <f t="shared" si="29"/>
        <v>1</v>
      </c>
      <c r="Y596" s="9">
        <f>MAX(X596,Parameters!$B$8)</f>
        <v>1</v>
      </c>
      <c r="AA596" s="16" t="str">
        <f>IF(W596&lt;&gt;0,IF(Y596=1,IF(I596&lt;=Parameters!$C$2,W596,""),""),"")</f>
        <v/>
      </c>
      <c r="AB596" s="16" t="str">
        <f>IF(W596&lt;&gt;0,IF(Y596=1,IF(AND(I596&gt;Parameters!$B$3,I596&lt;=Parameters!$C$3),W596,""),""),"")</f>
        <v/>
      </c>
      <c r="AC596" s="16" t="str">
        <f>IF(W596&lt;&gt;0,IF(Y596=1,IF(AND(I596&gt;Parameters!$B$4,I596&lt;=Parameters!$C$4),W596,""),""),"")</f>
        <v/>
      </c>
      <c r="AD596" s="16" t="str">
        <f>IF(W596&lt;&gt;0,IF(Y596=1,IF(AND(I596&gt;Parameters!$B$5,I596&lt;=Parameters!$C$5),W596,""),""),"")</f>
        <v/>
      </c>
      <c r="AE596" s="16" t="str">
        <f>IF(W596&lt;&gt;0,IF(Y596=1,IF(I596&gt;Parameters!$B$6,W596,""),""),"")</f>
        <v/>
      </c>
    </row>
    <row r="597" spans="1:31" x14ac:dyDescent="0.2">
      <c r="A597" t="s">
        <v>631</v>
      </c>
      <c r="B597" t="s">
        <v>632</v>
      </c>
      <c r="C597" t="s">
        <v>633</v>
      </c>
      <c r="D597">
        <v>1</v>
      </c>
      <c r="E597" t="s">
        <v>634</v>
      </c>
      <c r="F597" t="s">
        <v>45</v>
      </c>
      <c r="G597">
        <v>3</v>
      </c>
      <c r="H597" t="s">
        <v>46</v>
      </c>
      <c r="I597">
        <f t="shared" si="27"/>
        <v>3</v>
      </c>
      <c r="J597" t="s">
        <v>39</v>
      </c>
      <c r="L597">
        <v>50</v>
      </c>
      <c r="M597" t="s">
        <v>635</v>
      </c>
      <c r="N597" t="s">
        <v>40</v>
      </c>
      <c r="P597" t="s">
        <v>42</v>
      </c>
      <c r="Q597" t="s">
        <v>42</v>
      </c>
      <c r="R597" t="s">
        <v>42</v>
      </c>
      <c r="S597" s="3">
        <v>42243</v>
      </c>
      <c r="T597" s="3"/>
      <c r="U597" s="11" t="str">
        <f>IFERROR(VLOOKUP(A597,'Anc data'!$A$2:$H$117, 8,FALSE),"")</f>
        <v/>
      </c>
      <c r="W597" s="15" t="str">
        <f t="shared" si="28"/>
        <v/>
      </c>
      <c r="X597" s="9">
        <f t="shared" si="29"/>
        <v>1</v>
      </c>
      <c r="Y597" s="9">
        <f>MAX(X597,Parameters!$B$8)</f>
        <v>1</v>
      </c>
      <c r="AA597" s="16" t="str">
        <f>IF(W597&lt;&gt;0,IF(Y597=1,IF(I597&lt;=Parameters!$C$2,W597,""),""),"")</f>
        <v/>
      </c>
      <c r="AB597" s="16" t="str">
        <f>IF(W597&lt;&gt;0,IF(Y597=1,IF(AND(I597&gt;Parameters!$B$3,I597&lt;=Parameters!$C$3),W597,""),""),"")</f>
        <v/>
      </c>
      <c r="AC597" s="16" t="str">
        <f>IF(W597&lt;&gt;0,IF(Y597=1,IF(AND(I597&gt;Parameters!$B$4,I597&lt;=Parameters!$C$4),W597,""),""),"")</f>
        <v/>
      </c>
      <c r="AD597" s="16" t="str">
        <f>IF(W597&lt;&gt;0,IF(Y597=1,IF(AND(I597&gt;Parameters!$B$5,I597&lt;=Parameters!$C$5),W597,""),""),"")</f>
        <v/>
      </c>
      <c r="AE597" s="16" t="str">
        <f>IF(W597&lt;&gt;0,IF(Y597=1,IF(I597&gt;Parameters!$B$6,W597,""),""),"")</f>
        <v/>
      </c>
    </row>
    <row r="598" spans="1:31" x14ac:dyDescent="0.2">
      <c r="A598" t="s">
        <v>631</v>
      </c>
      <c r="B598" t="s">
        <v>632</v>
      </c>
      <c r="C598" t="s">
        <v>633</v>
      </c>
      <c r="D598">
        <v>2</v>
      </c>
      <c r="E598" t="s">
        <v>634</v>
      </c>
      <c r="F598" t="s">
        <v>45</v>
      </c>
      <c r="G598">
        <v>8</v>
      </c>
      <c r="H598" t="s">
        <v>46</v>
      </c>
      <c r="I598">
        <f t="shared" si="27"/>
        <v>8</v>
      </c>
      <c r="J598" t="s">
        <v>39</v>
      </c>
      <c r="L598">
        <v>70</v>
      </c>
      <c r="M598" t="s">
        <v>635</v>
      </c>
      <c r="N598" t="s">
        <v>40</v>
      </c>
      <c r="P598" t="s">
        <v>42</v>
      </c>
      <c r="Q598" t="s">
        <v>42</v>
      </c>
      <c r="R598" t="s">
        <v>42</v>
      </c>
      <c r="S598" s="3">
        <v>42243</v>
      </c>
      <c r="T598" s="3"/>
      <c r="U598" s="11" t="str">
        <f>IFERROR(VLOOKUP(A598,'Anc data'!$A$2:$H$117, 8,FALSE),"")</f>
        <v/>
      </c>
      <c r="W598" s="15" t="str">
        <f t="shared" si="28"/>
        <v/>
      </c>
      <c r="X598" s="9">
        <f t="shared" si="29"/>
        <v>1</v>
      </c>
      <c r="Y598" s="9">
        <f>MAX(X598,Parameters!$B$8)</f>
        <v>1</v>
      </c>
      <c r="AA598" s="16" t="str">
        <f>IF(W598&lt;&gt;0,IF(Y598=1,IF(I598&lt;=Parameters!$C$2,W598,""),""),"")</f>
        <v/>
      </c>
      <c r="AB598" s="16" t="str">
        <f>IF(W598&lt;&gt;0,IF(Y598=1,IF(AND(I598&gt;Parameters!$B$3,I598&lt;=Parameters!$C$3),W598,""),""),"")</f>
        <v/>
      </c>
      <c r="AC598" s="16" t="str">
        <f>IF(W598&lt;&gt;0,IF(Y598=1,IF(AND(I598&gt;Parameters!$B$4,I598&lt;=Parameters!$C$4),W598,""),""),"")</f>
        <v/>
      </c>
      <c r="AD598" s="16" t="str">
        <f>IF(W598&lt;&gt;0,IF(Y598=1,IF(AND(I598&gt;Parameters!$B$5,I598&lt;=Parameters!$C$5),W598,""),""),"")</f>
        <v/>
      </c>
      <c r="AE598" s="16" t="str">
        <f>IF(W598&lt;&gt;0,IF(Y598=1,IF(I598&gt;Parameters!$B$6,W598,""),""),"")</f>
        <v/>
      </c>
    </row>
    <row r="599" spans="1:31" x14ac:dyDescent="0.2">
      <c r="A599" t="s">
        <v>631</v>
      </c>
      <c r="B599" t="s">
        <v>632</v>
      </c>
      <c r="C599" t="s">
        <v>633</v>
      </c>
      <c r="D599">
        <v>3</v>
      </c>
      <c r="E599" t="s">
        <v>636</v>
      </c>
      <c r="F599" t="s">
        <v>61</v>
      </c>
      <c r="G599">
        <v>10</v>
      </c>
      <c r="H599" t="s">
        <v>46</v>
      </c>
      <c r="I599">
        <f t="shared" si="27"/>
        <v>10</v>
      </c>
      <c r="J599" t="s">
        <v>39</v>
      </c>
      <c r="L599">
        <v>27</v>
      </c>
      <c r="M599" t="s">
        <v>635</v>
      </c>
      <c r="N599" t="s">
        <v>40</v>
      </c>
      <c r="P599" t="s">
        <v>42</v>
      </c>
      <c r="Q599" t="s">
        <v>42</v>
      </c>
      <c r="R599" t="s">
        <v>42</v>
      </c>
      <c r="S599" s="3">
        <v>42243</v>
      </c>
      <c r="T599" s="3"/>
      <c r="U599" s="11" t="str">
        <f>IFERROR(VLOOKUP(A599,'Anc data'!$A$2:$H$117, 8,FALSE),"")</f>
        <v/>
      </c>
      <c r="W599" s="15" t="str">
        <f t="shared" si="28"/>
        <v/>
      </c>
      <c r="X599" s="9">
        <f t="shared" si="29"/>
        <v>1</v>
      </c>
      <c r="Y599" s="9">
        <f>MAX(X599,Parameters!$B$8)</f>
        <v>1</v>
      </c>
      <c r="AA599" s="16" t="str">
        <f>IF(W599&lt;&gt;0,IF(Y599=1,IF(I599&lt;=Parameters!$C$2,W599,""),""),"")</f>
        <v/>
      </c>
      <c r="AB599" s="16" t="str">
        <f>IF(W599&lt;&gt;0,IF(Y599=1,IF(AND(I599&gt;Parameters!$B$3,I599&lt;=Parameters!$C$3),W599,""),""),"")</f>
        <v/>
      </c>
      <c r="AC599" s="16" t="str">
        <f>IF(W599&lt;&gt;0,IF(Y599=1,IF(AND(I599&gt;Parameters!$B$4,I599&lt;=Parameters!$C$4),W599,""),""),"")</f>
        <v/>
      </c>
      <c r="AD599" s="16" t="str">
        <f>IF(W599&lt;&gt;0,IF(Y599=1,IF(AND(I599&gt;Parameters!$B$5,I599&lt;=Parameters!$C$5),W599,""),""),"")</f>
        <v/>
      </c>
      <c r="AE599" s="16" t="str">
        <f>IF(W599&lt;&gt;0,IF(Y599=1,IF(I599&gt;Parameters!$B$6,W599,""),""),"")</f>
        <v/>
      </c>
    </row>
    <row r="600" spans="1:31" x14ac:dyDescent="0.2">
      <c r="A600" t="s">
        <v>631</v>
      </c>
      <c r="B600" t="s">
        <v>632</v>
      </c>
      <c r="C600" t="s">
        <v>633</v>
      </c>
      <c r="D600">
        <v>4</v>
      </c>
      <c r="E600" t="s">
        <v>637</v>
      </c>
      <c r="F600" t="s">
        <v>61</v>
      </c>
      <c r="G600">
        <v>30</v>
      </c>
      <c r="H600" t="s">
        <v>46</v>
      </c>
      <c r="I600">
        <f t="shared" si="27"/>
        <v>30</v>
      </c>
      <c r="J600" t="s">
        <v>39</v>
      </c>
      <c r="L600">
        <v>37</v>
      </c>
      <c r="M600" t="s">
        <v>635</v>
      </c>
      <c r="N600" t="s">
        <v>40</v>
      </c>
      <c r="P600" t="s">
        <v>42</v>
      </c>
      <c r="Q600" t="s">
        <v>42</v>
      </c>
      <c r="R600" t="s">
        <v>42</v>
      </c>
      <c r="S600" s="3">
        <v>42243</v>
      </c>
      <c r="T600" s="3"/>
      <c r="U600" s="11" t="str">
        <f>IFERROR(VLOOKUP(A600,'Anc data'!$A$2:$H$117, 8,FALSE),"")</f>
        <v/>
      </c>
      <c r="W600" s="15" t="str">
        <f t="shared" si="28"/>
        <v/>
      </c>
      <c r="X600" s="9">
        <f t="shared" si="29"/>
        <v>1</v>
      </c>
      <c r="Y600" s="9">
        <f>MAX(X600,Parameters!$B$8)</f>
        <v>1</v>
      </c>
      <c r="AA600" s="16" t="str">
        <f>IF(W600&lt;&gt;0,IF(Y600=1,IF(I600&lt;=Parameters!$C$2,W600,""),""),"")</f>
        <v/>
      </c>
      <c r="AB600" s="16" t="str">
        <f>IF(W600&lt;&gt;0,IF(Y600=1,IF(AND(I600&gt;Parameters!$B$3,I600&lt;=Parameters!$C$3),W600,""),""),"")</f>
        <v/>
      </c>
      <c r="AC600" s="16" t="str">
        <f>IF(W600&lt;&gt;0,IF(Y600=1,IF(AND(I600&gt;Parameters!$B$4,I600&lt;=Parameters!$C$4),W600,""),""),"")</f>
        <v/>
      </c>
      <c r="AD600" s="16" t="str">
        <f>IF(W600&lt;&gt;0,IF(Y600=1,IF(AND(I600&gt;Parameters!$B$5,I600&lt;=Parameters!$C$5),W600,""),""),"")</f>
        <v/>
      </c>
      <c r="AE600" s="16" t="str">
        <f>IF(W600&lt;&gt;0,IF(Y600=1,IF(I600&gt;Parameters!$B$6,W600,""),""),"")</f>
        <v/>
      </c>
    </row>
    <row r="601" spans="1:31" x14ac:dyDescent="0.2">
      <c r="A601" t="s">
        <v>631</v>
      </c>
      <c r="B601" t="s">
        <v>632</v>
      </c>
      <c r="C601" t="s">
        <v>633</v>
      </c>
      <c r="D601">
        <v>5</v>
      </c>
      <c r="E601" t="s">
        <v>638</v>
      </c>
      <c r="F601" t="s">
        <v>61</v>
      </c>
      <c r="G601">
        <v>50</v>
      </c>
      <c r="H601" t="s">
        <v>46</v>
      </c>
      <c r="I601">
        <f t="shared" si="27"/>
        <v>50</v>
      </c>
      <c r="J601" t="s">
        <v>39</v>
      </c>
      <c r="L601">
        <v>50</v>
      </c>
      <c r="M601" t="s">
        <v>635</v>
      </c>
      <c r="N601" t="s">
        <v>40</v>
      </c>
      <c r="P601" t="s">
        <v>42</v>
      </c>
      <c r="Q601" t="s">
        <v>42</v>
      </c>
      <c r="R601" t="s">
        <v>42</v>
      </c>
      <c r="S601" s="3">
        <v>42243</v>
      </c>
      <c r="T601" s="3"/>
      <c r="U601" s="11" t="str">
        <f>IFERROR(VLOOKUP(A601,'Anc data'!$A$2:$H$117, 8,FALSE),"")</f>
        <v/>
      </c>
      <c r="W601" s="15" t="str">
        <f t="shared" si="28"/>
        <v/>
      </c>
      <c r="X601" s="9">
        <f t="shared" si="29"/>
        <v>1</v>
      </c>
      <c r="Y601" s="9">
        <f>MAX(X601,Parameters!$B$8)</f>
        <v>1</v>
      </c>
      <c r="AA601" s="16" t="str">
        <f>IF(W601&lt;&gt;0,IF(Y601=1,IF(I601&lt;=Parameters!$C$2,W601,""),""),"")</f>
        <v/>
      </c>
      <c r="AB601" s="16" t="str">
        <f>IF(W601&lt;&gt;0,IF(Y601=1,IF(AND(I601&gt;Parameters!$B$3,I601&lt;=Parameters!$C$3),W601,""),""),"")</f>
        <v/>
      </c>
      <c r="AC601" s="16" t="str">
        <f>IF(W601&lt;&gt;0,IF(Y601=1,IF(AND(I601&gt;Parameters!$B$4,I601&lt;=Parameters!$C$4),W601,""),""),"")</f>
        <v/>
      </c>
      <c r="AD601" s="16" t="str">
        <f>IF(W601&lt;&gt;0,IF(Y601=1,IF(AND(I601&gt;Parameters!$B$5,I601&lt;=Parameters!$C$5),W601,""),""),"")</f>
        <v/>
      </c>
      <c r="AE601" s="16" t="str">
        <f>IF(W601&lt;&gt;0,IF(Y601=1,IF(I601&gt;Parameters!$B$6,W601,""),""),"")</f>
        <v/>
      </c>
    </row>
    <row r="602" spans="1:31" x14ac:dyDescent="0.2">
      <c r="A602" t="s">
        <v>631</v>
      </c>
      <c r="B602" t="s">
        <v>632</v>
      </c>
      <c r="C602" t="s">
        <v>633</v>
      </c>
      <c r="D602">
        <v>6</v>
      </c>
      <c r="E602" t="s">
        <v>639</v>
      </c>
      <c r="F602" t="s">
        <v>61</v>
      </c>
      <c r="G602">
        <v>100</v>
      </c>
      <c r="H602" t="s">
        <v>46</v>
      </c>
      <c r="I602">
        <f t="shared" si="27"/>
        <v>100</v>
      </c>
      <c r="J602" t="s">
        <v>39</v>
      </c>
      <c r="L602">
        <v>100</v>
      </c>
      <c r="M602" t="s">
        <v>635</v>
      </c>
      <c r="N602" t="s">
        <v>40</v>
      </c>
      <c r="P602" t="s">
        <v>42</v>
      </c>
      <c r="Q602" t="s">
        <v>42</v>
      </c>
      <c r="R602" t="s">
        <v>42</v>
      </c>
      <c r="S602" s="3">
        <v>42243</v>
      </c>
      <c r="T602" s="3"/>
      <c r="U602" s="11" t="str">
        <f>IFERROR(VLOOKUP(A602,'Anc data'!$A$2:$H$117, 8,FALSE),"")</f>
        <v/>
      </c>
      <c r="W602" s="15" t="str">
        <f t="shared" si="28"/>
        <v/>
      </c>
      <c r="X602" s="9">
        <f t="shared" si="29"/>
        <v>1</v>
      </c>
      <c r="Y602" s="9">
        <f>MAX(X602,Parameters!$B$8)</f>
        <v>1</v>
      </c>
      <c r="AA602" s="16" t="str">
        <f>IF(W602&lt;&gt;0,IF(Y602=1,IF(I602&lt;=Parameters!$C$2,W602,""),""),"")</f>
        <v/>
      </c>
      <c r="AB602" s="16" t="str">
        <f>IF(W602&lt;&gt;0,IF(Y602=1,IF(AND(I602&gt;Parameters!$B$3,I602&lt;=Parameters!$C$3),W602,""),""),"")</f>
        <v/>
      </c>
      <c r="AC602" s="16" t="str">
        <f>IF(W602&lt;&gt;0,IF(Y602=1,IF(AND(I602&gt;Parameters!$B$4,I602&lt;=Parameters!$C$4),W602,""),""),"")</f>
        <v/>
      </c>
      <c r="AD602" s="16" t="str">
        <f>IF(W602&lt;&gt;0,IF(Y602=1,IF(AND(I602&gt;Parameters!$B$5,I602&lt;=Parameters!$C$5),W602,""),""),"")</f>
        <v/>
      </c>
      <c r="AE602" s="16" t="str">
        <f>IF(W602&lt;&gt;0,IF(Y602=1,IF(I602&gt;Parameters!$B$6,W602,""),""),"")</f>
        <v/>
      </c>
    </row>
    <row r="603" spans="1:31" x14ac:dyDescent="0.2">
      <c r="A603" t="s">
        <v>631</v>
      </c>
      <c r="B603" t="s">
        <v>632</v>
      </c>
      <c r="C603" t="s">
        <v>640</v>
      </c>
      <c r="D603">
        <v>1</v>
      </c>
      <c r="E603" t="s">
        <v>641</v>
      </c>
      <c r="F603" t="s">
        <v>45</v>
      </c>
      <c r="G603">
        <v>3</v>
      </c>
      <c r="H603" t="s">
        <v>46</v>
      </c>
      <c r="I603">
        <f t="shared" si="27"/>
        <v>3</v>
      </c>
      <c r="J603" t="s">
        <v>39</v>
      </c>
      <c r="L603">
        <v>24</v>
      </c>
      <c r="M603" t="s">
        <v>635</v>
      </c>
      <c r="N603" t="s">
        <v>40</v>
      </c>
      <c r="P603" t="s">
        <v>42</v>
      </c>
      <c r="Q603" t="s">
        <v>42</v>
      </c>
      <c r="R603" t="s">
        <v>42</v>
      </c>
      <c r="S603" s="3">
        <v>42243</v>
      </c>
      <c r="T603" s="3"/>
      <c r="U603" s="11" t="str">
        <f>IFERROR(VLOOKUP(A603,'Anc data'!$A$2:$H$117, 8,FALSE),"")</f>
        <v/>
      </c>
      <c r="W603" s="15" t="str">
        <f t="shared" si="28"/>
        <v/>
      </c>
      <c r="X603" s="9">
        <f t="shared" si="29"/>
        <v>1</v>
      </c>
      <c r="Y603" s="9">
        <f>MAX(X603,Parameters!$B$8)</f>
        <v>1</v>
      </c>
      <c r="AA603" s="16" t="str">
        <f>IF(W603&lt;&gt;0,IF(Y603=1,IF(I603&lt;=Parameters!$C$2,W603,""),""),"")</f>
        <v/>
      </c>
      <c r="AB603" s="16" t="str">
        <f>IF(W603&lt;&gt;0,IF(Y603=1,IF(AND(I603&gt;Parameters!$B$3,I603&lt;=Parameters!$C$3),W603,""),""),"")</f>
        <v/>
      </c>
      <c r="AC603" s="16" t="str">
        <f>IF(W603&lt;&gt;0,IF(Y603=1,IF(AND(I603&gt;Parameters!$B$4,I603&lt;=Parameters!$C$4),W603,""),""),"")</f>
        <v/>
      </c>
      <c r="AD603" s="16" t="str">
        <f>IF(W603&lt;&gt;0,IF(Y603=1,IF(AND(I603&gt;Parameters!$B$5,I603&lt;=Parameters!$C$5),W603,""),""),"")</f>
        <v/>
      </c>
      <c r="AE603" s="16" t="str">
        <f>IF(W603&lt;&gt;0,IF(Y603=1,IF(I603&gt;Parameters!$B$6,W603,""),""),"")</f>
        <v/>
      </c>
    </row>
    <row r="604" spans="1:31" x14ac:dyDescent="0.2">
      <c r="A604" t="s">
        <v>631</v>
      </c>
      <c r="B604" t="s">
        <v>632</v>
      </c>
      <c r="C604" t="s">
        <v>640</v>
      </c>
      <c r="D604">
        <v>2</v>
      </c>
      <c r="E604" t="s">
        <v>642</v>
      </c>
      <c r="F604" t="s">
        <v>45</v>
      </c>
      <c r="G604">
        <v>4</v>
      </c>
      <c r="H604" t="s">
        <v>46</v>
      </c>
      <c r="I604">
        <f t="shared" si="27"/>
        <v>4</v>
      </c>
      <c r="J604" t="s">
        <v>39</v>
      </c>
      <c r="L604">
        <v>33</v>
      </c>
      <c r="M604" t="s">
        <v>635</v>
      </c>
      <c r="N604" t="s">
        <v>40</v>
      </c>
      <c r="P604" t="s">
        <v>42</v>
      </c>
      <c r="Q604" t="s">
        <v>42</v>
      </c>
      <c r="R604" t="s">
        <v>42</v>
      </c>
      <c r="S604" s="3">
        <v>42243</v>
      </c>
      <c r="T604" s="3"/>
      <c r="U604" s="11" t="str">
        <f>IFERROR(VLOOKUP(A604,'Anc data'!$A$2:$H$117, 8,FALSE),"")</f>
        <v/>
      </c>
      <c r="W604" s="15" t="str">
        <f t="shared" si="28"/>
        <v/>
      </c>
      <c r="X604" s="9">
        <f t="shared" si="29"/>
        <v>1</v>
      </c>
      <c r="Y604" s="9">
        <f>MAX(X604,Parameters!$B$8)</f>
        <v>1</v>
      </c>
      <c r="AA604" s="16" t="str">
        <f>IF(W604&lt;&gt;0,IF(Y604=1,IF(I604&lt;=Parameters!$C$2,W604,""),""),"")</f>
        <v/>
      </c>
      <c r="AB604" s="16" t="str">
        <f>IF(W604&lt;&gt;0,IF(Y604=1,IF(AND(I604&gt;Parameters!$B$3,I604&lt;=Parameters!$C$3),W604,""),""),"")</f>
        <v/>
      </c>
      <c r="AC604" s="16" t="str">
        <f>IF(W604&lt;&gt;0,IF(Y604=1,IF(AND(I604&gt;Parameters!$B$4,I604&lt;=Parameters!$C$4),W604,""),""),"")</f>
        <v/>
      </c>
      <c r="AD604" s="16" t="str">
        <f>IF(W604&lt;&gt;0,IF(Y604=1,IF(AND(I604&gt;Parameters!$B$5,I604&lt;=Parameters!$C$5),W604,""),""),"")</f>
        <v/>
      </c>
      <c r="AE604" s="16" t="str">
        <f>IF(W604&lt;&gt;0,IF(Y604=1,IF(I604&gt;Parameters!$B$6,W604,""),""),"")</f>
        <v/>
      </c>
    </row>
    <row r="605" spans="1:31" x14ac:dyDescent="0.2">
      <c r="A605" t="s">
        <v>631</v>
      </c>
      <c r="B605" t="s">
        <v>632</v>
      </c>
      <c r="C605" t="s">
        <v>640</v>
      </c>
      <c r="D605">
        <v>3</v>
      </c>
      <c r="E605" t="s">
        <v>643</v>
      </c>
      <c r="F605" t="s">
        <v>45</v>
      </c>
      <c r="G605">
        <v>6</v>
      </c>
      <c r="H605" t="s">
        <v>46</v>
      </c>
      <c r="I605">
        <f t="shared" si="27"/>
        <v>6</v>
      </c>
      <c r="J605" t="s">
        <v>39</v>
      </c>
      <c r="L605">
        <v>45</v>
      </c>
      <c r="M605" t="s">
        <v>635</v>
      </c>
      <c r="N605" t="s">
        <v>40</v>
      </c>
      <c r="P605" t="s">
        <v>42</v>
      </c>
      <c r="Q605" t="s">
        <v>42</v>
      </c>
      <c r="R605" t="s">
        <v>42</v>
      </c>
      <c r="S605" s="3">
        <v>42243</v>
      </c>
      <c r="T605" s="3"/>
      <c r="U605" s="11" t="str">
        <f>IFERROR(VLOOKUP(A605,'Anc data'!$A$2:$H$117, 8,FALSE),"")</f>
        <v/>
      </c>
      <c r="W605" s="15" t="str">
        <f t="shared" si="28"/>
        <v/>
      </c>
      <c r="X605" s="9">
        <f t="shared" si="29"/>
        <v>1</v>
      </c>
      <c r="Y605" s="9">
        <f>MAX(X605,Parameters!$B$8)</f>
        <v>1</v>
      </c>
      <c r="AA605" s="16" t="str">
        <f>IF(W605&lt;&gt;0,IF(Y605=1,IF(I605&lt;=Parameters!$C$2,W605,""),""),"")</f>
        <v/>
      </c>
      <c r="AB605" s="16" t="str">
        <f>IF(W605&lt;&gt;0,IF(Y605=1,IF(AND(I605&gt;Parameters!$B$3,I605&lt;=Parameters!$C$3),W605,""),""),"")</f>
        <v/>
      </c>
      <c r="AC605" s="16" t="str">
        <f>IF(W605&lt;&gt;0,IF(Y605=1,IF(AND(I605&gt;Parameters!$B$4,I605&lt;=Parameters!$C$4),W605,""),""),"")</f>
        <v/>
      </c>
      <c r="AD605" s="16" t="str">
        <f>IF(W605&lt;&gt;0,IF(Y605=1,IF(AND(I605&gt;Parameters!$B$5,I605&lt;=Parameters!$C$5),W605,""),""),"")</f>
        <v/>
      </c>
      <c r="AE605" s="16" t="str">
        <f>IF(W605&lt;&gt;0,IF(Y605=1,IF(I605&gt;Parameters!$B$6,W605,""),""),"")</f>
        <v/>
      </c>
    </row>
    <row r="606" spans="1:31" x14ac:dyDescent="0.2">
      <c r="A606" t="s">
        <v>631</v>
      </c>
      <c r="B606" t="s">
        <v>632</v>
      </c>
      <c r="C606" t="s">
        <v>640</v>
      </c>
      <c r="D606">
        <v>4</v>
      </c>
      <c r="E606" t="s">
        <v>644</v>
      </c>
      <c r="F606" t="s">
        <v>45</v>
      </c>
      <c r="G606">
        <v>8</v>
      </c>
      <c r="H606" t="s">
        <v>46</v>
      </c>
      <c r="I606">
        <f t="shared" si="27"/>
        <v>8</v>
      </c>
      <c r="J606" t="s">
        <v>39</v>
      </c>
      <c r="L606">
        <v>65</v>
      </c>
      <c r="M606" t="s">
        <v>635</v>
      </c>
      <c r="N606" t="s">
        <v>40</v>
      </c>
      <c r="P606" t="s">
        <v>42</v>
      </c>
      <c r="Q606" t="s">
        <v>42</v>
      </c>
      <c r="R606" t="s">
        <v>42</v>
      </c>
      <c r="S606" s="3">
        <v>42243</v>
      </c>
      <c r="T606" s="3"/>
      <c r="U606" s="11" t="str">
        <f>IFERROR(VLOOKUP(A606,'Anc data'!$A$2:$H$117, 8,FALSE),"")</f>
        <v/>
      </c>
      <c r="W606" s="15" t="str">
        <f t="shared" si="28"/>
        <v/>
      </c>
      <c r="X606" s="9">
        <f t="shared" si="29"/>
        <v>1</v>
      </c>
      <c r="Y606" s="9">
        <f>MAX(X606,Parameters!$B$8)</f>
        <v>1</v>
      </c>
      <c r="AA606" s="16" t="str">
        <f>IF(W606&lt;&gt;0,IF(Y606=1,IF(I606&lt;=Parameters!$C$2,W606,""),""),"")</f>
        <v/>
      </c>
      <c r="AB606" s="16" t="str">
        <f>IF(W606&lt;&gt;0,IF(Y606=1,IF(AND(I606&gt;Parameters!$B$3,I606&lt;=Parameters!$C$3),W606,""),""),"")</f>
        <v/>
      </c>
      <c r="AC606" s="16" t="str">
        <f>IF(W606&lt;&gt;0,IF(Y606=1,IF(AND(I606&gt;Parameters!$B$4,I606&lt;=Parameters!$C$4),W606,""),""),"")</f>
        <v/>
      </c>
      <c r="AD606" s="16" t="str">
        <f>IF(W606&lt;&gt;0,IF(Y606=1,IF(AND(I606&gt;Parameters!$B$5,I606&lt;=Parameters!$C$5),W606,""),""),"")</f>
        <v/>
      </c>
      <c r="AE606" s="16" t="str">
        <f>IF(W606&lt;&gt;0,IF(Y606=1,IF(I606&gt;Parameters!$B$6,W606,""),""),"")</f>
        <v/>
      </c>
    </row>
    <row r="607" spans="1:31" x14ac:dyDescent="0.2">
      <c r="A607" t="s">
        <v>631</v>
      </c>
      <c r="B607" t="s">
        <v>632</v>
      </c>
      <c r="C607" t="s">
        <v>640</v>
      </c>
      <c r="D607">
        <v>5</v>
      </c>
      <c r="E607" t="s">
        <v>645</v>
      </c>
      <c r="F607" t="s">
        <v>61</v>
      </c>
      <c r="G607">
        <v>10</v>
      </c>
      <c r="H607" t="s">
        <v>46</v>
      </c>
      <c r="I607">
        <f t="shared" si="27"/>
        <v>10</v>
      </c>
      <c r="J607" t="s">
        <v>39</v>
      </c>
      <c r="L607">
        <v>26</v>
      </c>
      <c r="M607" t="s">
        <v>635</v>
      </c>
      <c r="N607" t="s">
        <v>40</v>
      </c>
      <c r="P607" t="s">
        <v>42</v>
      </c>
      <c r="Q607" t="s">
        <v>42</v>
      </c>
      <c r="R607" t="s">
        <v>42</v>
      </c>
      <c r="S607" s="3">
        <v>42243</v>
      </c>
      <c r="T607" s="3"/>
      <c r="U607" s="11" t="str">
        <f>IFERROR(VLOOKUP(A607,'Anc data'!$A$2:$H$117, 8,FALSE),"")</f>
        <v/>
      </c>
      <c r="W607" s="15" t="str">
        <f t="shared" si="28"/>
        <v/>
      </c>
      <c r="X607" s="9">
        <f t="shared" si="29"/>
        <v>1</v>
      </c>
      <c r="Y607" s="9">
        <f>MAX(X607,Parameters!$B$8)</f>
        <v>1</v>
      </c>
      <c r="AA607" s="16" t="str">
        <f>IF(W607&lt;&gt;0,IF(Y607=1,IF(I607&lt;=Parameters!$C$2,W607,""),""),"")</f>
        <v/>
      </c>
      <c r="AB607" s="16" t="str">
        <f>IF(W607&lt;&gt;0,IF(Y607=1,IF(AND(I607&gt;Parameters!$B$3,I607&lt;=Parameters!$C$3),W607,""),""),"")</f>
        <v/>
      </c>
      <c r="AC607" s="16" t="str">
        <f>IF(W607&lt;&gt;0,IF(Y607=1,IF(AND(I607&gt;Parameters!$B$4,I607&lt;=Parameters!$C$4),W607,""),""),"")</f>
        <v/>
      </c>
      <c r="AD607" s="16" t="str">
        <f>IF(W607&lt;&gt;0,IF(Y607=1,IF(AND(I607&gt;Parameters!$B$5,I607&lt;=Parameters!$C$5),W607,""),""),"")</f>
        <v/>
      </c>
      <c r="AE607" s="16" t="str">
        <f>IF(W607&lt;&gt;0,IF(Y607=1,IF(I607&gt;Parameters!$B$6,W607,""),""),"")</f>
        <v/>
      </c>
    </row>
    <row r="608" spans="1:31" x14ac:dyDescent="0.2">
      <c r="A608" t="s">
        <v>631</v>
      </c>
      <c r="B608" t="s">
        <v>632</v>
      </c>
      <c r="C608" t="s">
        <v>640</v>
      </c>
      <c r="D608">
        <v>6</v>
      </c>
      <c r="E608" t="s">
        <v>646</v>
      </c>
      <c r="F608" t="s">
        <v>61</v>
      </c>
      <c r="G608">
        <v>35</v>
      </c>
      <c r="H608" t="s">
        <v>46</v>
      </c>
      <c r="I608">
        <f t="shared" si="27"/>
        <v>35</v>
      </c>
      <c r="J608" t="s">
        <v>39</v>
      </c>
      <c r="L608">
        <v>40</v>
      </c>
      <c r="M608" t="s">
        <v>635</v>
      </c>
      <c r="N608" t="s">
        <v>40</v>
      </c>
      <c r="P608" t="s">
        <v>42</v>
      </c>
      <c r="Q608" t="s">
        <v>42</v>
      </c>
      <c r="R608" t="s">
        <v>42</v>
      </c>
      <c r="S608" s="3">
        <v>42243</v>
      </c>
      <c r="T608" s="3"/>
      <c r="U608" s="11" t="str">
        <f>IFERROR(VLOOKUP(A608,'Anc data'!$A$2:$H$117, 8,FALSE),"")</f>
        <v/>
      </c>
      <c r="W608" s="15" t="str">
        <f t="shared" si="28"/>
        <v/>
      </c>
      <c r="X608" s="9">
        <f t="shared" si="29"/>
        <v>1</v>
      </c>
      <c r="Y608" s="9">
        <f>MAX(X608,Parameters!$B$8)</f>
        <v>1</v>
      </c>
      <c r="AA608" s="16" t="str">
        <f>IF(W608&lt;&gt;0,IF(Y608=1,IF(I608&lt;=Parameters!$C$2,W608,""),""),"")</f>
        <v/>
      </c>
      <c r="AB608" s="16" t="str">
        <f>IF(W608&lt;&gt;0,IF(Y608=1,IF(AND(I608&gt;Parameters!$B$3,I608&lt;=Parameters!$C$3),W608,""),""),"")</f>
        <v/>
      </c>
      <c r="AC608" s="16" t="str">
        <f>IF(W608&lt;&gt;0,IF(Y608=1,IF(AND(I608&gt;Parameters!$B$4,I608&lt;=Parameters!$C$4),W608,""),""),"")</f>
        <v/>
      </c>
      <c r="AD608" s="16" t="str">
        <f>IF(W608&lt;&gt;0,IF(Y608=1,IF(AND(I608&gt;Parameters!$B$5,I608&lt;=Parameters!$C$5),W608,""),""),"")</f>
        <v/>
      </c>
      <c r="AE608" s="16" t="str">
        <f>IF(W608&lt;&gt;0,IF(Y608=1,IF(I608&gt;Parameters!$B$6,W608,""),""),"")</f>
        <v/>
      </c>
    </row>
    <row r="609" spans="1:31" x14ac:dyDescent="0.2">
      <c r="A609" t="s">
        <v>631</v>
      </c>
      <c r="B609" t="s">
        <v>632</v>
      </c>
      <c r="C609" t="s">
        <v>640</v>
      </c>
      <c r="D609">
        <v>7</v>
      </c>
      <c r="E609" t="s">
        <v>647</v>
      </c>
      <c r="F609" t="s">
        <v>61</v>
      </c>
      <c r="G609">
        <v>100</v>
      </c>
      <c r="H609" t="s">
        <v>46</v>
      </c>
      <c r="I609">
        <f t="shared" si="27"/>
        <v>100</v>
      </c>
      <c r="J609" t="s">
        <v>39</v>
      </c>
      <c r="L609">
        <v>100</v>
      </c>
      <c r="M609" t="s">
        <v>635</v>
      </c>
      <c r="N609" t="s">
        <v>40</v>
      </c>
      <c r="P609" t="s">
        <v>42</v>
      </c>
      <c r="Q609" t="s">
        <v>42</v>
      </c>
      <c r="R609" t="s">
        <v>42</v>
      </c>
      <c r="S609" s="3">
        <v>42243</v>
      </c>
      <c r="T609" s="3"/>
      <c r="U609" s="11" t="str">
        <f>IFERROR(VLOOKUP(A609,'Anc data'!$A$2:$H$117, 8,FALSE),"")</f>
        <v/>
      </c>
      <c r="W609" s="15" t="str">
        <f t="shared" si="28"/>
        <v/>
      </c>
      <c r="X609" s="9">
        <f t="shared" si="29"/>
        <v>1</v>
      </c>
      <c r="Y609" s="9">
        <f>MAX(X609,Parameters!$B$8)</f>
        <v>1</v>
      </c>
      <c r="AA609" s="16" t="str">
        <f>IF(W609&lt;&gt;0,IF(Y609=1,IF(I609&lt;=Parameters!$C$2,W609,""),""),"")</f>
        <v/>
      </c>
      <c r="AB609" s="16" t="str">
        <f>IF(W609&lt;&gt;0,IF(Y609=1,IF(AND(I609&gt;Parameters!$B$3,I609&lt;=Parameters!$C$3),W609,""),""),"")</f>
        <v/>
      </c>
      <c r="AC609" s="16" t="str">
        <f>IF(W609&lt;&gt;0,IF(Y609=1,IF(AND(I609&gt;Parameters!$B$4,I609&lt;=Parameters!$C$4),W609,""),""),"")</f>
        <v/>
      </c>
      <c r="AD609" s="16" t="str">
        <f>IF(W609&lt;&gt;0,IF(Y609=1,IF(AND(I609&gt;Parameters!$B$5,I609&lt;=Parameters!$C$5),W609,""),""),"")</f>
        <v/>
      </c>
      <c r="AE609" s="16" t="str">
        <f>IF(W609&lt;&gt;0,IF(Y609=1,IF(I609&gt;Parameters!$B$6,W609,""),""),"")</f>
        <v/>
      </c>
    </row>
    <row r="610" spans="1:31" x14ac:dyDescent="0.2">
      <c r="A610" t="s">
        <v>648</v>
      </c>
      <c r="B610" t="s">
        <v>649</v>
      </c>
      <c r="C610" t="s">
        <v>650</v>
      </c>
      <c r="D610">
        <v>1</v>
      </c>
      <c r="E610" t="s">
        <v>651</v>
      </c>
      <c r="F610" t="s">
        <v>652</v>
      </c>
      <c r="G610">
        <v>16</v>
      </c>
      <c r="H610" t="s">
        <v>46</v>
      </c>
      <c r="I610">
        <f t="shared" si="27"/>
        <v>16</v>
      </c>
      <c r="J610" t="s">
        <v>39</v>
      </c>
      <c r="L610">
        <v>34.950000000000003</v>
      </c>
      <c r="M610" t="s">
        <v>63</v>
      </c>
      <c r="N610">
        <v>2.4</v>
      </c>
      <c r="O610" t="s">
        <v>46</v>
      </c>
      <c r="P610" t="s">
        <v>64</v>
      </c>
      <c r="Q610" t="s">
        <v>42</v>
      </c>
      <c r="R610" t="s">
        <v>64</v>
      </c>
      <c r="S610" s="3">
        <v>42243</v>
      </c>
      <c r="T610" s="3"/>
      <c r="U610" s="11">
        <f>IFERROR(VLOOKUP(A610,'Anc data'!$A$2:$H$117, 8,FALSE),"")</f>
        <v>0.78696900000000003</v>
      </c>
      <c r="W610" s="15">
        <f t="shared" si="28"/>
        <v>44.410898015042527</v>
      </c>
      <c r="X610" s="9">
        <f t="shared" si="29"/>
        <v>1</v>
      </c>
      <c r="Y610" s="9">
        <f>MAX(X610,Parameters!$B$8)</f>
        <v>1</v>
      </c>
      <c r="AA610" s="16" t="str">
        <f>IF(W610&lt;&gt;0,IF(Y610=1,IF(I610&lt;=Parameters!$C$2,W610,""),""),"")</f>
        <v/>
      </c>
      <c r="AB610" s="16" t="str">
        <f>IF(W610&lt;&gt;0,IF(Y610=1,IF(AND(I610&gt;Parameters!$B$3,I610&lt;=Parameters!$C$3),W610,""),""),"")</f>
        <v/>
      </c>
      <c r="AC610" s="16" t="str">
        <f>IF(W610&lt;&gt;0,IF(Y610=1,IF(AND(I610&gt;Parameters!$B$4,I610&lt;=Parameters!$C$4),W610,""),""),"")</f>
        <v/>
      </c>
      <c r="AD610" s="16">
        <f>IF(W610&lt;&gt;0,IF(Y610=1,IF(AND(I610&gt;Parameters!$B$5,I610&lt;=Parameters!$C$5),W610,""),""),"")</f>
        <v>44.410898015042527</v>
      </c>
      <c r="AE610" s="16" t="str">
        <f>IF(W610&lt;&gt;0,IF(Y610=1,IF(I610&gt;Parameters!$B$6,W610,""),""),"")</f>
        <v/>
      </c>
    </row>
    <row r="611" spans="1:31" x14ac:dyDescent="0.2">
      <c r="A611" t="s">
        <v>648</v>
      </c>
      <c r="B611" t="s">
        <v>649</v>
      </c>
      <c r="C611" t="s">
        <v>650</v>
      </c>
      <c r="D611">
        <v>2</v>
      </c>
      <c r="E611" t="s">
        <v>653</v>
      </c>
      <c r="F611" t="s">
        <v>652</v>
      </c>
      <c r="G611">
        <v>50</v>
      </c>
      <c r="H611" t="s">
        <v>46</v>
      </c>
      <c r="I611">
        <f t="shared" si="27"/>
        <v>50</v>
      </c>
      <c r="J611" t="s">
        <v>39</v>
      </c>
      <c r="L611">
        <v>39.950000000000003</v>
      </c>
      <c r="M611" t="s">
        <v>63</v>
      </c>
      <c r="N611">
        <v>10</v>
      </c>
      <c r="O611" t="s">
        <v>46</v>
      </c>
      <c r="P611" t="s">
        <v>64</v>
      </c>
      <c r="Q611" t="s">
        <v>42</v>
      </c>
      <c r="R611" t="s">
        <v>64</v>
      </c>
      <c r="S611" s="3">
        <v>42243</v>
      </c>
      <c r="T611" s="3"/>
      <c r="U611" s="11">
        <f>IFERROR(VLOOKUP(A611,'Anc data'!$A$2:$H$117, 8,FALSE),"")</f>
        <v>0.78696900000000003</v>
      </c>
      <c r="W611" s="15">
        <f t="shared" si="28"/>
        <v>50.764388432072927</v>
      </c>
      <c r="X611" s="9">
        <f t="shared" si="29"/>
        <v>1</v>
      </c>
      <c r="Y611" s="9">
        <f>MAX(X611,Parameters!$B$8)</f>
        <v>1</v>
      </c>
      <c r="AA611" s="16" t="str">
        <f>IF(W611&lt;&gt;0,IF(Y611=1,IF(I611&lt;=Parameters!$C$2,W611,""),""),"")</f>
        <v/>
      </c>
      <c r="AB611" s="16" t="str">
        <f>IF(W611&lt;&gt;0,IF(Y611=1,IF(AND(I611&gt;Parameters!$B$3,I611&lt;=Parameters!$C$3),W611,""),""),"")</f>
        <v/>
      </c>
      <c r="AC611" s="16" t="str">
        <f>IF(W611&lt;&gt;0,IF(Y611=1,IF(AND(I611&gt;Parameters!$B$4,I611&lt;=Parameters!$C$4),W611,""),""),"")</f>
        <v/>
      </c>
      <c r="AD611" s="16" t="str">
        <f>IF(W611&lt;&gt;0,IF(Y611=1,IF(AND(I611&gt;Parameters!$B$5,I611&lt;=Parameters!$C$5),W611,""),""),"")</f>
        <v/>
      </c>
      <c r="AE611" s="16">
        <f>IF(W611&lt;&gt;0,IF(Y611=1,IF(I611&gt;Parameters!$B$6,W611,""),""),"")</f>
        <v>50.764388432072927</v>
      </c>
    </row>
    <row r="612" spans="1:31" x14ac:dyDescent="0.2">
      <c r="A612" t="s">
        <v>648</v>
      </c>
      <c r="B612" t="s">
        <v>649</v>
      </c>
      <c r="C612" t="s">
        <v>650</v>
      </c>
      <c r="D612">
        <v>3</v>
      </c>
      <c r="E612" t="s">
        <v>654</v>
      </c>
      <c r="F612" t="s">
        <v>652</v>
      </c>
      <c r="G612">
        <v>100</v>
      </c>
      <c r="H612" t="s">
        <v>46</v>
      </c>
      <c r="I612">
        <f t="shared" si="27"/>
        <v>100</v>
      </c>
      <c r="J612" t="s">
        <v>39</v>
      </c>
      <c r="L612">
        <v>44.95</v>
      </c>
      <c r="M612" t="s">
        <v>63</v>
      </c>
      <c r="N612">
        <v>40</v>
      </c>
      <c r="O612" t="s">
        <v>46</v>
      </c>
      <c r="P612" t="s">
        <v>64</v>
      </c>
      <c r="Q612" t="s">
        <v>42</v>
      </c>
      <c r="R612" t="s">
        <v>64</v>
      </c>
      <c r="S612" s="3">
        <v>42243</v>
      </c>
      <c r="T612" s="3"/>
      <c r="U612" s="11">
        <f>IFERROR(VLOOKUP(A612,'Anc data'!$A$2:$H$117, 8,FALSE),"")</f>
        <v>0.78696900000000003</v>
      </c>
      <c r="W612" s="15">
        <f t="shared" si="28"/>
        <v>57.117878849103334</v>
      </c>
      <c r="X612" s="9">
        <f t="shared" si="29"/>
        <v>1</v>
      </c>
      <c r="Y612" s="9">
        <f>MAX(X612,Parameters!$B$8)</f>
        <v>1</v>
      </c>
      <c r="AA612" s="16" t="str">
        <f>IF(W612&lt;&gt;0,IF(Y612=1,IF(I612&lt;=Parameters!$C$2,W612,""),""),"")</f>
        <v/>
      </c>
      <c r="AB612" s="16" t="str">
        <f>IF(W612&lt;&gt;0,IF(Y612=1,IF(AND(I612&gt;Parameters!$B$3,I612&lt;=Parameters!$C$3),W612,""),""),"")</f>
        <v/>
      </c>
      <c r="AC612" s="16" t="str">
        <f>IF(W612&lt;&gt;0,IF(Y612=1,IF(AND(I612&gt;Parameters!$B$4,I612&lt;=Parameters!$C$4),W612,""),""),"")</f>
        <v/>
      </c>
      <c r="AD612" s="16" t="str">
        <f>IF(W612&lt;&gt;0,IF(Y612=1,IF(AND(I612&gt;Parameters!$B$5,I612&lt;=Parameters!$C$5),W612,""),""),"")</f>
        <v/>
      </c>
      <c r="AE612" s="16">
        <f>IF(W612&lt;&gt;0,IF(Y612=1,IF(I612&gt;Parameters!$B$6,W612,""),""),"")</f>
        <v>57.117878849103334</v>
      </c>
    </row>
    <row r="613" spans="1:31" x14ac:dyDescent="0.2">
      <c r="A613" t="s">
        <v>648</v>
      </c>
      <c r="B613" t="s">
        <v>649</v>
      </c>
      <c r="C613" t="s">
        <v>655</v>
      </c>
      <c r="D613">
        <v>1</v>
      </c>
      <c r="E613">
        <v>10</v>
      </c>
      <c r="F613" t="s">
        <v>79</v>
      </c>
      <c r="G613">
        <v>10</v>
      </c>
      <c r="H613" t="s">
        <v>46</v>
      </c>
      <c r="I613">
        <f t="shared" si="27"/>
        <v>10</v>
      </c>
      <c r="J613" t="s">
        <v>39</v>
      </c>
      <c r="L613">
        <v>19.989999999999998</v>
      </c>
      <c r="M613" t="s">
        <v>63</v>
      </c>
      <c r="N613">
        <v>0.6</v>
      </c>
      <c r="O613" t="s">
        <v>46</v>
      </c>
      <c r="P613" t="s">
        <v>64</v>
      </c>
      <c r="Q613" t="s">
        <v>42</v>
      </c>
      <c r="R613" t="s">
        <v>64</v>
      </c>
      <c r="S613" s="3">
        <v>42243</v>
      </c>
      <c r="T613" s="3"/>
      <c r="U613" s="11">
        <f>IFERROR(VLOOKUP(A613,'Anc data'!$A$2:$H$117, 8,FALSE),"")</f>
        <v>0.78696900000000003</v>
      </c>
      <c r="W613" s="15">
        <f t="shared" si="28"/>
        <v>25.401254687287551</v>
      </c>
      <c r="X613" s="9">
        <f t="shared" si="29"/>
        <v>1</v>
      </c>
      <c r="Y613" s="9">
        <f>MAX(X613,Parameters!$B$8)</f>
        <v>1</v>
      </c>
      <c r="AA613" s="16" t="str">
        <f>IF(W613&lt;&gt;0,IF(Y613=1,IF(I613&lt;=Parameters!$C$2,W613,""),""),"")</f>
        <v/>
      </c>
      <c r="AB613" s="16" t="str">
        <f>IF(W613&lt;&gt;0,IF(Y613=1,IF(AND(I613&gt;Parameters!$B$3,I613&lt;=Parameters!$C$3),W613,""),""),"")</f>
        <v/>
      </c>
      <c r="AC613" s="16">
        <f>IF(W613&lt;&gt;0,IF(Y613=1,IF(AND(I613&gt;Parameters!$B$4,I613&lt;=Parameters!$C$4),W613,""),""),"")</f>
        <v>25.401254687287551</v>
      </c>
      <c r="AD613" s="16" t="str">
        <f>IF(W613&lt;&gt;0,IF(Y613=1,IF(AND(I613&gt;Parameters!$B$5,I613&lt;=Parameters!$C$5),W613,""),""),"")</f>
        <v/>
      </c>
      <c r="AE613" s="16" t="str">
        <f>IF(W613&lt;&gt;0,IF(Y613=1,IF(I613&gt;Parameters!$B$6,W613,""),""),"")</f>
        <v/>
      </c>
    </row>
    <row r="614" spans="1:31" x14ac:dyDescent="0.2">
      <c r="A614" t="s">
        <v>648</v>
      </c>
      <c r="B614" t="s">
        <v>649</v>
      </c>
      <c r="C614" t="s">
        <v>655</v>
      </c>
      <c r="D614">
        <v>2</v>
      </c>
      <c r="E614">
        <v>25</v>
      </c>
      <c r="F614" t="s">
        <v>79</v>
      </c>
      <c r="G614">
        <v>25</v>
      </c>
      <c r="H614" t="s">
        <v>46</v>
      </c>
      <c r="I614">
        <f t="shared" si="27"/>
        <v>25</v>
      </c>
      <c r="J614" t="s">
        <v>39</v>
      </c>
      <c r="L614">
        <v>29.99</v>
      </c>
      <c r="M614" t="s">
        <v>63</v>
      </c>
      <c r="N614">
        <v>1</v>
      </c>
      <c r="O614" t="s">
        <v>46</v>
      </c>
      <c r="P614" t="s">
        <v>64</v>
      </c>
      <c r="Q614" t="s">
        <v>42</v>
      </c>
      <c r="R614" t="s">
        <v>64</v>
      </c>
      <c r="S614" s="3">
        <v>42243</v>
      </c>
      <c r="T614" s="3"/>
      <c r="U614" s="11">
        <f>IFERROR(VLOOKUP(A614,'Anc data'!$A$2:$H$117, 8,FALSE),"")</f>
        <v>0.78696900000000003</v>
      </c>
      <c r="W614" s="15">
        <f t="shared" si="28"/>
        <v>38.108235521348362</v>
      </c>
      <c r="X614" s="9">
        <f t="shared" si="29"/>
        <v>1</v>
      </c>
      <c r="Y614" s="9">
        <f>MAX(X614,Parameters!$B$8)</f>
        <v>1</v>
      </c>
      <c r="AA614" s="16" t="str">
        <f>IF(W614&lt;&gt;0,IF(Y614=1,IF(I614&lt;=Parameters!$C$2,W614,""),""),"")</f>
        <v/>
      </c>
      <c r="AB614" s="16" t="str">
        <f>IF(W614&lt;&gt;0,IF(Y614=1,IF(AND(I614&gt;Parameters!$B$3,I614&lt;=Parameters!$C$3),W614,""),""),"")</f>
        <v/>
      </c>
      <c r="AC614" s="16" t="str">
        <f>IF(W614&lt;&gt;0,IF(Y614=1,IF(AND(I614&gt;Parameters!$B$4,I614&lt;=Parameters!$C$4),W614,""),""),"")</f>
        <v/>
      </c>
      <c r="AD614" s="16">
        <f>IF(W614&lt;&gt;0,IF(Y614=1,IF(AND(I614&gt;Parameters!$B$5,I614&lt;=Parameters!$C$5),W614,""),""),"")</f>
        <v>38.108235521348362</v>
      </c>
      <c r="AE614" s="16" t="str">
        <f>IF(W614&lt;&gt;0,IF(Y614=1,IF(I614&gt;Parameters!$B$6,W614,""),""),"")</f>
        <v/>
      </c>
    </row>
    <row r="615" spans="1:31" x14ac:dyDescent="0.2">
      <c r="A615" t="s">
        <v>648</v>
      </c>
      <c r="B615" t="s">
        <v>649</v>
      </c>
      <c r="C615" t="s">
        <v>655</v>
      </c>
      <c r="D615">
        <v>3</v>
      </c>
      <c r="E615">
        <v>50</v>
      </c>
      <c r="F615" t="s">
        <v>79</v>
      </c>
      <c r="G615">
        <v>50</v>
      </c>
      <c r="H615" t="s">
        <v>46</v>
      </c>
      <c r="I615">
        <f t="shared" si="27"/>
        <v>50</v>
      </c>
      <c r="J615" t="s">
        <v>39</v>
      </c>
      <c r="L615">
        <v>34.99</v>
      </c>
      <c r="M615" t="s">
        <v>63</v>
      </c>
      <c r="N615">
        <v>2</v>
      </c>
      <c r="O615" t="s">
        <v>46</v>
      </c>
      <c r="P615" t="s">
        <v>64</v>
      </c>
      <c r="Q615" t="s">
        <v>42</v>
      </c>
      <c r="R615" t="s">
        <v>64</v>
      </c>
      <c r="S615" s="3">
        <v>42243</v>
      </c>
      <c r="T615" s="3"/>
      <c r="U615" s="11">
        <f>IFERROR(VLOOKUP(A615,'Anc data'!$A$2:$H$117, 8,FALSE),"")</f>
        <v>0.78696900000000003</v>
      </c>
      <c r="W615" s="15">
        <f t="shared" si="28"/>
        <v>44.46172593837877</v>
      </c>
      <c r="X615" s="9">
        <f t="shared" si="29"/>
        <v>1</v>
      </c>
      <c r="Y615" s="9">
        <f>MAX(X615,Parameters!$B$8)</f>
        <v>1</v>
      </c>
      <c r="AA615" s="16" t="str">
        <f>IF(W615&lt;&gt;0,IF(Y615=1,IF(I615&lt;=Parameters!$C$2,W615,""),""),"")</f>
        <v/>
      </c>
      <c r="AB615" s="16" t="str">
        <f>IF(W615&lt;&gt;0,IF(Y615=1,IF(AND(I615&gt;Parameters!$B$3,I615&lt;=Parameters!$C$3),W615,""),""),"")</f>
        <v/>
      </c>
      <c r="AC615" s="16" t="str">
        <f>IF(W615&lt;&gt;0,IF(Y615=1,IF(AND(I615&gt;Parameters!$B$4,I615&lt;=Parameters!$C$4),W615,""),""),"")</f>
        <v/>
      </c>
      <c r="AD615" s="16" t="str">
        <f>IF(W615&lt;&gt;0,IF(Y615=1,IF(AND(I615&gt;Parameters!$B$5,I615&lt;=Parameters!$C$5),W615,""),""),"")</f>
        <v/>
      </c>
      <c r="AE615" s="16">
        <f>IF(W615&lt;&gt;0,IF(Y615=1,IF(I615&gt;Parameters!$B$6,W615,""),""),"")</f>
        <v>44.46172593837877</v>
      </c>
    </row>
    <row r="616" spans="1:31" x14ac:dyDescent="0.2">
      <c r="A616" t="s">
        <v>648</v>
      </c>
      <c r="B616" t="s">
        <v>649</v>
      </c>
      <c r="C616" t="s">
        <v>655</v>
      </c>
      <c r="D616">
        <v>4</v>
      </c>
      <c r="E616">
        <v>100</v>
      </c>
      <c r="F616" t="s">
        <v>79</v>
      </c>
      <c r="G616">
        <v>100</v>
      </c>
      <c r="H616" t="s">
        <v>46</v>
      </c>
      <c r="I616">
        <f t="shared" si="27"/>
        <v>100</v>
      </c>
      <c r="J616" t="s">
        <v>39</v>
      </c>
      <c r="L616">
        <v>39.99</v>
      </c>
      <c r="M616" t="s">
        <v>63</v>
      </c>
      <c r="N616">
        <v>6</v>
      </c>
      <c r="O616" t="s">
        <v>46</v>
      </c>
      <c r="P616" t="s">
        <v>64</v>
      </c>
      <c r="Q616" t="s">
        <v>42</v>
      </c>
      <c r="R616" t="s">
        <v>64</v>
      </c>
      <c r="S616" s="3">
        <v>42243</v>
      </c>
      <c r="T616" s="3"/>
      <c r="U616" s="11">
        <f>IFERROR(VLOOKUP(A616,'Anc data'!$A$2:$H$117, 8,FALSE),"")</f>
        <v>0.78696900000000003</v>
      </c>
      <c r="W616" s="15">
        <f t="shared" si="28"/>
        <v>50.81521635540917</v>
      </c>
      <c r="X616" s="9">
        <f t="shared" si="29"/>
        <v>1</v>
      </c>
      <c r="Y616" s="9">
        <f>MAX(X616,Parameters!$B$8)</f>
        <v>1</v>
      </c>
      <c r="AA616" s="16" t="str">
        <f>IF(W616&lt;&gt;0,IF(Y616=1,IF(I616&lt;=Parameters!$C$2,W616,""),""),"")</f>
        <v/>
      </c>
      <c r="AB616" s="16" t="str">
        <f>IF(W616&lt;&gt;0,IF(Y616=1,IF(AND(I616&gt;Parameters!$B$3,I616&lt;=Parameters!$C$3),W616,""),""),"")</f>
        <v/>
      </c>
      <c r="AC616" s="16" t="str">
        <f>IF(W616&lt;&gt;0,IF(Y616=1,IF(AND(I616&gt;Parameters!$B$4,I616&lt;=Parameters!$C$4),W616,""),""),"")</f>
        <v/>
      </c>
      <c r="AD616" s="16" t="str">
        <f>IF(W616&lt;&gt;0,IF(Y616=1,IF(AND(I616&gt;Parameters!$B$5,I616&lt;=Parameters!$C$5),W616,""),""),"")</f>
        <v/>
      </c>
      <c r="AE616" s="16">
        <f>IF(W616&lt;&gt;0,IF(Y616=1,IF(I616&gt;Parameters!$B$6,W616,""),""),"")</f>
        <v>50.81521635540917</v>
      </c>
    </row>
    <row r="617" spans="1:31" x14ac:dyDescent="0.2">
      <c r="A617" t="s">
        <v>648</v>
      </c>
      <c r="B617" t="s">
        <v>649</v>
      </c>
      <c r="C617" t="s">
        <v>655</v>
      </c>
      <c r="D617">
        <v>5</v>
      </c>
      <c r="E617">
        <v>200</v>
      </c>
      <c r="F617" t="s">
        <v>79</v>
      </c>
      <c r="G617">
        <v>200</v>
      </c>
      <c r="H617" t="s">
        <v>46</v>
      </c>
      <c r="I617">
        <f t="shared" si="27"/>
        <v>200</v>
      </c>
      <c r="J617">
        <v>1000</v>
      </c>
      <c r="K617" t="s">
        <v>62</v>
      </c>
      <c r="L617">
        <v>59.99</v>
      </c>
      <c r="M617" t="s">
        <v>63</v>
      </c>
      <c r="N617">
        <v>12</v>
      </c>
      <c r="O617" t="s">
        <v>46</v>
      </c>
      <c r="P617" t="s">
        <v>64</v>
      </c>
      <c r="Q617" t="s">
        <v>42</v>
      </c>
      <c r="R617" t="s">
        <v>64</v>
      </c>
      <c r="S617" s="3">
        <v>42243</v>
      </c>
      <c r="T617" s="3"/>
      <c r="U617" s="11">
        <f>IFERROR(VLOOKUP(A617,'Anc data'!$A$2:$H$117, 8,FALSE),"")</f>
        <v>0.78696900000000003</v>
      </c>
      <c r="W617" s="15">
        <f t="shared" si="28"/>
        <v>76.229178023530793</v>
      </c>
      <c r="X617" s="9">
        <f t="shared" si="29"/>
        <v>0</v>
      </c>
      <c r="Y617" s="9">
        <f>MAX(X617,Parameters!$B$8)</f>
        <v>1</v>
      </c>
      <c r="AA617" s="16" t="str">
        <f>IF(W617&lt;&gt;0,IF(Y617=1,IF(I617&lt;=Parameters!$C$2,W617,""),""),"")</f>
        <v/>
      </c>
      <c r="AB617" s="16" t="str">
        <f>IF(W617&lt;&gt;0,IF(Y617=1,IF(AND(I617&gt;Parameters!$B$3,I617&lt;=Parameters!$C$3),W617,""),""),"")</f>
        <v/>
      </c>
      <c r="AC617" s="16" t="str">
        <f>IF(W617&lt;&gt;0,IF(Y617=1,IF(AND(I617&gt;Parameters!$B$4,I617&lt;=Parameters!$C$4),W617,""),""),"")</f>
        <v/>
      </c>
      <c r="AD617" s="16" t="str">
        <f>IF(W617&lt;&gt;0,IF(Y617=1,IF(AND(I617&gt;Parameters!$B$5,I617&lt;=Parameters!$C$5),W617,""),""),"")</f>
        <v/>
      </c>
      <c r="AE617" s="16">
        <f>IF(W617&lt;&gt;0,IF(Y617=1,IF(I617&gt;Parameters!$B$6,W617,""),""),"")</f>
        <v>76.229178023530793</v>
      </c>
    </row>
    <row r="618" spans="1:31" x14ac:dyDescent="0.2">
      <c r="A618" t="s">
        <v>648</v>
      </c>
      <c r="B618" t="s">
        <v>649</v>
      </c>
      <c r="C618" t="s">
        <v>656</v>
      </c>
      <c r="D618">
        <v>1</v>
      </c>
      <c r="E618" t="s">
        <v>657</v>
      </c>
      <c r="F618" t="s">
        <v>61</v>
      </c>
      <c r="G618">
        <v>25</v>
      </c>
      <c r="H618" t="s">
        <v>46</v>
      </c>
      <c r="I618">
        <f t="shared" si="27"/>
        <v>25</v>
      </c>
      <c r="J618" t="s">
        <v>39</v>
      </c>
      <c r="L618">
        <v>24.9</v>
      </c>
      <c r="M618" t="s">
        <v>63</v>
      </c>
      <c r="N618">
        <v>5</v>
      </c>
      <c r="O618" t="s">
        <v>46</v>
      </c>
      <c r="P618" t="s">
        <v>64</v>
      </c>
      <c r="Q618" t="s">
        <v>42</v>
      </c>
      <c r="R618" t="s">
        <v>64</v>
      </c>
      <c r="S618" s="3">
        <v>42243</v>
      </c>
      <c r="T618" s="3"/>
      <c r="U618" s="11">
        <f>IFERROR(VLOOKUP(A618,'Anc data'!$A$2:$H$117, 8,FALSE),"")</f>
        <v>0.78696900000000003</v>
      </c>
      <c r="W618" s="15">
        <f t="shared" si="28"/>
        <v>31.640382276811408</v>
      </c>
      <c r="X618" s="9">
        <f t="shared" si="29"/>
        <v>1</v>
      </c>
      <c r="Y618" s="9">
        <f>MAX(X618,Parameters!$B$8)</f>
        <v>1</v>
      </c>
      <c r="AA618" s="16" t="str">
        <f>IF(W618&lt;&gt;0,IF(Y618=1,IF(I618&lt;=Parameters!$C$2,W618,""),""),"")</f>
        <v/>
      </c>
      <c r="AB618" s="16" t="str">
        <f>IF(W618&lt;&gt;0,IF(Y618=1,IF(AND(I618&gt;Parameters!$B$3,I618&lt;=Parameters!$C$3),W618,""),""),"")</f>
        <v/>
      </c>
      <c r="AC618" s="16" t="str">
        <f>IF(W618&lt;&gt;0,IF(Y618=1,IF(AND(I618&gt;Parameters!$B$4,I618&lt;=Parameters!$C$4),W618,""),""),"")</f>
        <v/>
      </c>
      <c r="AD618" s="16">
        <f>IF(W618&lt;&gt;0,IF(Y618=1,IF(AND(I618&gt;Parameters!$B$5,I618&lt;=Parameters!$C$5),W618,""),""),"")</f>
        <v>31.640382276811408</v>
      </c>
      <c r="AE618" s="16" t="str">
        <f>IF(W618&lt;&gt;0,IF(Y618=1,IF(I618&gt;Parameters!$B$6,W618,""),""),"")</f>
        <v/>
      </c>
    </row>
    <row r="619" spans="1:31" x14ac:dyDescent="0.2">
      <c r="A619" t="s">
        <v>648</v>
      </c>
      <c r="B619" t="s">
        <v>649</v>
      </c>
      <c r="C619" t="s">
        <v>656</v>
      </c>
      <c r="D619">
        <v>2</v>
      </c>
      <c r="E619" t="s">
        <v>657</v>
      </c>
      <c r="F619" t="s">
        <v>61</v>
      </c>
      <c r="G619">
        <v>50</v>
      </c>
      <c r="H619" t="s">
        <v>46</v>
      </c>
      <c r="I619">
        <f t="shared" si="27"/>
        <v>50</v>
      </c>
      <c r="J619" t="s">
        <v>39</v>
      </c>
      <c r="L619">
        <v>29.9</v>
      </c>
      <c r="M619" t="s">
        <v>63</v>
      </c>
      <c r="N619">
        <v>10</v>
      </c>
      <c r="O619" t="s">
        <v>46</v>
      </c>
      <c r="P619" t="s">
        <v>64</v>
      </c>
      <c r="Q619" t="s">
        <v>42</v>
      </c>
      <c r="R619" t="s">
        <v>64</v>
      </c>
      <c r="S619" s="3">
        <v>42243</v>
      </c>
      <c r="T619" s="3"/>
      <c r="U619" s="11">
        <f>IFERROR(VLOOKUP(A619,'Anc data'!$A$2:$H$117, 8,FALSE),"")</f>
        <v>0.78696900000000003</v>
      </c>
      <c r="W619" s="15">
        <f t="shared" si="28"/>
        <v>37.993872693841816</v>
      </c>
      <c r="X619" s="9">
        <f t="shared" si="29"/>
        <v>1</v>
      </c>
      <c r="Y619" s="9">
        <f>MAX(X619,Parameters!$B$8)</f>
        <v>1</v>
      </c>
      <c r="AA619" s="16" t="str">
        <f>IF(W619&lt;&gt;0,IF(Y619=1,IF(I619&lt;=Parameters!$C$2,W619,""),""),"")</f>
        <v/>
      </c>
      <c r="AB619" s="16" t="str">
        <f>IF(W619&lt;&gt;0,IF(Y619=1,IF(AND(I619&gt;Parameters!$B$3,I619&lt;=Parameters!$C$3),W619,""),""),"")</f>
        <v/>
      </c>
      <c r="AC619" s="16" t="str">
        <f>IF(W619&lt;&gt;0,IF(Y619=1,IF(AND(I619&gt;Parameters!$B$4,I619&lt;=Parameters!$C$4),W619,""),""),"")</f>
        <v/>
      </c>
      <c r="AD619" s="16" t="str">
        <f>IF(W619&lt;&gt;0,IF(Y619=1,IF(AND(I619&gt;Parameters!$B$5,I619&lt;=Parameters!$C$5),W619,""),""),"")</f>
        <v/>
      </c>
      <c r="AE619" s="16">
        <f>IF(W619&lt;&gt;0,IF(Y619=1,IF(I619&gt;Parameters!$B$6,W619,""),""),"")</f>
        <v>37.993872693841816</v>
      </c>
    </row>
    <row r="620" spans="1:31" x14ac:dyDescent="0.2">
      <c r="A620" t="s">
        <v>648</v>
      </c>
      <c r="B620" t="s">
        <v>649</v>
      </c>
      <c r="C620" t="s">
        <v>656</v>
      </c>
      <c r="D620">
        <v>3</v>
      </c>
      <c r="E620" t="s">
        <v>657</v>
      </c>
      <c r="F620" t="s">
        <v>61</v>
      </c>
      <c r="G620">
        <v>100</v>
      </c>
      <c r="H620" t="s">
        <v>46</v>
      </c>
      <c r="I620">
        <f t="shared" si="27"/>
        <v>100</v>
      </c>
      <c r="J620" t="s">
        <v>39</v>
      </c>
      <c r="L620">
        <v>34.9</v>
      </c>
      <c r="M620" t="s">
        <v>63</v>
      </c>
      <c r="N620">
        <v>40</v>
      </c>
      <c r="O620" t="s">
        <v>46</v>
      </c>
      <c r="P620" t="s">
        <v>64</v>
      </c>
      <c r="Q620" t="s">
        <v>42</v>
      </c>
      <c r="R620" t="s">
        <v>64</v>
      </c>
      <c r="S620" s="3">
        <v>42243</v>
      </c>
      <c r="T620" s="3"/>
      <c r="U620" s="11">
        <f>IFERROR(VLOOKUP(A620,'Anc data'!$A$2:$H$117, 8,FALSE),"")</f>
        <v>0.78696900000000003</v>
      </c>
      <c r="W620" s="15">
        <f t="shared" si="28"/>
        <v>44.347363110872216</v>
      </c>
      <c r="X620" s="9">
        <f t="shared" si="29"/>
        <v>1</v>
      </c>
      <c r="Y620" s="9">
        <f>MAX(X620,Parameters!$B$8)</f>
        <v>1</v>
      </c>
      <c r="AA620" s="16" t="str">
        <f>IF(W620&lt;&gt;0,IF(Y620=1,IF(I620&lt;=Parameters!$C$2,W620,""),""),"")</f>
        <v/>
      </c>
      <c r="AB620" s="16" t="str">
        <f>IF(W620&lt;&gt;0,IF(Y620=1,IF(AND(I620&gt;Parameters!$B$3,I620&lt;=Parameters!$C$3),W620,""),""),"")</f>
        <v/>
      </c>
      <c r="AC620" s="16" t="str">
        <f>IF(W620&lt;&gt;0,IF(Y620=1,IF(AND(I620&gt;Parameters!$B$4,I620&lt;=Parameters!$C$4),W620,""),""),"")</f>
        <v/>
      </c>
      <c r="AD620" s="16" t="str">
        <f>IF(W620&lt;&gt;0,IF(Y620=1,IF(AND(I620&gt;Parameters!$B$5,I620&lt;=Parameters!$C$5),W620,""),""),"")</f>
        <v/>
      </c>
      <c r="AE620" s="16">
        <f>IF(W620&lt;&gt;0,IF(Y620=1,IF(I620&gt;Parameters!$B$6,W620,""),""),"")</f>
        <v>44.347363110872216</v>
      </c>
    </row>
    <row r="621" spans="1:31" x14ac:dyDescent="0.2">
      <c r="A621" t="s">
        <v>648</v>
      </c>
      <c r="B621" t="s">
        <v>649</v>
      </c>
      <c r="C621" t="s">
        <v>656</v>
      </c>
      <c r="D621">
        <v>4</v>
      </c>
      <c r="E621" t="s">
        <v>657</v>
      </c>
      <c r="F621" t="s">
        <v>61</v>
      </c>
      <c r="G621">
        <v>200</v>
      </c>
      <c r="H621" t="s">
        <v>46</v>
      </c>
      <c r="I621">
        <f t="shared" si="27"/>
        <v>200</v>
      </c>
      <c r="J621" t="s">
        <v>39</v>
      </c>
      <c r="L621">
        <v>39.9</v>
      </c>
      <c r="M621" t="s">
        <v>63</v>
      </c>
      <c r="N621">
        <v>40</v>
      </c>
      <c r="O621" t="s">
        <v>46</v>
      </c>
      <c r="P621" t="s">
        <v>64</v>
      </c>
      <c r="Q621" t="s">
        <v>42</v>
      </c>
      <c r="R621" t="s">
        <v>64</v>
      </c>
      <c r="S621" s="3">
        <v>42243</v>
      </c>
      <c r="T621" s="3"/>
      <c r="U621" s="11">
        <f>IFERROR(VLOOKUP(A621,'Anc data'!$A$2:$H$117, 8,FALSE),"")</f>
        <v>0.78696900000000003</v>
      </c>
      <c r="W621" s="15">
        <f t="shared" si="28"/>
        <v>50.700853527902623</v>
      </c>
      <c r="X621" s="9">
        <f t="shared" si="29"/>
        <v>1</v>
      </c>
      <c r="Y621" s="9">
        <f>MAX(X621,Parameters!$B$8)</f>
        <v>1</v>
      </c>
      <c r="AA621" s="16" t="str">
        <f>IF(W621&lt;&gt;0,IF(Y621=1,IF(I621&lt;=Parameters!$C$2,W621,""),""),"")</f>
        <v/>
      </c>
      <c r="AB621" s="16" t="str">
        <f>IF(W621&lt;&gt;0,IF(Y621=1,IF(AND(I621&gt;Parameters!$B$3,I621&lt;=Parameters!$C$3),W621,""),""),"")</f>
        <v/>
      </c>
      <c r="AC621" s="16" t="str">
        <f>IF(W621&lt;&gt;0,IF(Y621=1,IF(AND(I621&gt;Parameters!$B$4,I621&lt;=Parameters!$C$4),W621,""),""),"")</f>
        <v/>
      </c>
      <c r="AD621" s="16" t="str">
        <f>IF(W621&lt;&gt;0,IF(Y621=1,IF(AND(I621&gt;Parameters!$B$5,I621&lt;=Parameters!$C$5),W621,""),""),"")</f>
        <v/>
      </c>
      <c r="AE621" s="16">
        <f>IF(W621&lt;&gt;0,IF(Y621=1,IF(I621&gt;Parameters!$B$6,W621,""),""),"")</f>
        <v>50.700853527902623</v>
      </c>
    </row>
    <row r="622" spans="1:31" x14ac:dyDescent="0.2">
      <c r="A622" t="s">
        <v>648</v>
      </c>
      <c r="B622" t="s">
        <v>649</v>
      </c>
      <c r="C622" t="s">
        <v>658</v>
      </c>
      <c r="D622">
        <v>1</v>
      </c>
      <c r="E622" t="s">
        <v>659</v>
      </c>
      <c r="F622" t="s">
        <v>79</v>
      </c>
      <c r="G622">
        <v>50</v>
      </c>
      <c r="H622" t="s">
        <v>46</v>
      </c>
      <c r="I622">
        <f t="shared" si="27"/>
        <v>50</v>
      </c>
      <c r="J622" t="s">
        <v>39</v>
      </c>
      <c r="L622">
        <v>24.99</v>
      </c>
      <c r="M622" t="s">
        <v>63</v>
      </c>
      <c r="N622">
        <v>5</v>
      </c>
      <c r="O622" t="s">
        <v>46</v>
      </c>
      <c r="P622" t="s">
        <v>42</v>
      </c>
      <c r="Q622" t="s">
        <v>42</v>
      </c>
      <c r="R622" t="s">
        <v>64</v>
      </c>
      <c r="S622" s="3">
        <v>42243</v>
      </c>
      <c r="T622" s="3"/>
      <c r="U622" s="11">
        <f>IFERROR(VLOOKUP(A622,'Anc data'!$A$2:$H$117, 8,FALSE),"")</f>
        <v>0.78696900000000003</v>
      </c>
      <c r="W622" s="15">
        <f t="shared" si="28"/>
        <v>31.754745104317955</v>
      </c>
      <c r="X622" s="9">
        <f t="shared" si="29"/>
        <v>1</v>
      </c>
      <c r="Y622" s="9">
        <f>MAX(X622,Parameters!$B$8)</f>
        <v>1</v>
      </c>
      <c r="AA622" s="16" t="str">
        <f>IF(W622&lt;&gt;0,IF(Y622=1,IF(I622&lt;=Parameters!$C$2,W622,""),""),"")</f>
        <v/>
      </c>
      <c r="AB622" s="16" t="str">
        <f>IF(W622&lt;&gt;0,IF(Y622=1,IF(AND(I622&gt;Parameters!$B$3,I622&lt;=Parameters!$C$3),W622,""),""),"")</f>
        <v/>
      </c>
      <c r="AC622" s="16" t="str">
        <f>IF(W622&lt;&gt;0,IF(Y622=1,IF(AND(I622&gt;Parameters!$B$4,I622&lt;=Parameters!$C$4),W622,""),""),"")</f>
        <v/>
      </c>
      <c r="AD622" s="16" t="str">
        <f>IF(W622&lt;&gt;0,IF(Y622=1,IF(AND(I622&gt;Parameters!$B$5,I622&lt;=Parameters!$C$5),W622,""),""),"")</f>
        <v/>
      </c>
      <c r="AE622" s="16">
        <f>IF(W622&lt;&gt;0,IF(Y622=1,IF(I622&gt;Parameters!$B$6,W622,""),""),"")</f>
        <v>31.754745104317955</v>
      </c>
    </row>
    <row r="623" spans="1:31" x14ac:dyDescent="0.2">
      <c r="A623" t="s">
        <v>648</v>
      </c>
      <c r="B623" t="s">
        <v>649</v>
      </c>
      <c r="C623" t="s">
        <v>658</v>
      </c>
      <c r="D623">
        <v>2</v>
      </c>
      <c r="E623" t="s">
        <v>660</v>
      </c>
      <c r="F623" t="s">
        <v>79</v>
      </c>
      <c r="G623">
        <v>100</v>
      </c>
      <c r="H623" t="s">
        <v>46</v>
      </c>
      <c r="I623">
        <f t="shared" si="27"/>
        <v>100</v>
      </c>
      <c r="J623" t="s">
        <v>39</v>
      </c>
      <c r="L623">
        <v>29.99</v>
      </c>
      <c r="M623" t="s">
        <v>63</v>
      </c>
      <c r="N623">
        <v>5</v>
      </c>
      <c r="O623" t="s">
        <v>46</v>
      </c>
      <c r="P623" t="s">
        <v>42</v>
      </c>
      <c r="Q623" t="s">
        <v>42</v>
      </c>
      <c r="R623" t="s">
        <v>64</v>
      </c>
      <c r="S623" s="3">
        <v>42243</v>
      </c>
      <c r="T623" s="3"/>
      <c r="U623" s="11">
        <f>IFERROR(VLOOKUP(A623,'Anc data'!$A$2:$H$117, 8,FALSE),"")</f>
        <v>0.78696900000000003</v>
      </c>
      <c r="W623" s="15">
        <f t="shared" si="28"/>
        <v>38.108235521348362</v>
      </c>
      <c r="X623" s="9">
        <f t="shared" si="29"/>
        <v>1</v>
      </c>
      <c r="Y623" s="9">
        <f>MAX(X623,Parameters!$B$8)</f>
        <v>1</v>
      </c>
      <c r="AA623" s="16" t="str">
        <f>IF(W623&lt;&gt;0,IF(Y623=1,IF(I623&lt;=Parameters!$C$2,W623,""),""),"")</f>
        <v/>
      </c>
      <c r="AB623" s="16" t="str">
        <f>IF(W623&lt;&gt;0,IF(Y623=1,IF(AND(I623&gt;Parameters!$B$3,I623&lt;=Parameters!$C$3),W623,""),""),"")</f>
        <v/>
      </c>
      <c r="AC623" s="16" t="str">
        <f>IF(W623&lt;&gt;0,IF(Y623=1,IF(AND(I623&gt;Parameters!$B$4,I623&lt;=Parameters!$C$4),W623,""),""),"")</f>
        <v/>
      </c>
      <c r="AD623" s="16" t="str">
        <f>IF(W623&lt;&gt;0,IF(Y623=1,IF(AND(I623&gt;Parameters!$B$5,I623&lt;=Parameters!$C$5),W623,""),""),"")</f>
        <v/>
      </c>
      <c r="AE623" s="16">
        <f>IF(W623&lt;&gt;0,IF(Y623=1,IF(I623&gt;Parameters!$B$6,W623,""),""),"")</f>
        <v>38.108235521348362</v>
      </c>
    </row>
    <row r="624" spans="1:31" x14ac:dyDescent="0.2">
      <c r="A624" t="s">
        <v>648</v>
      </c>
      <c r="B624" t="s">
        <v>649</v>
      </c>
      <c r="C624" t="s">
        <v>658</v>
      </c>
      <c r="D624">
        <v>3</v>
      </c>
      <c r="E624" t="s">
        <v>661</v>
      </c>
      <c r="F624" t="s">
        <v>79</v>
      </c>
      <c r="G624">
        <v>150</v>
      </c>
      <c r="H624" t="s">
        <v>46</v>
      </c>
      <c r="I624">
        <f t="shared" si="27"/>
        <v>150</v>
      </c>
      <c r="J624" t="s">
        <v>39</v>
      </c>
      <c r="L624">
        <v>39.99</v>
      </c>
      <c r="M624" t="s">
        <v>63</v>
      </c>
      <c r="N624">
        <v>5</v>
      </c>
      <c r="O624" t="s">
        <v>46</v>
      </c>
      <c r="P624" t="s">
        <v>42</v>
      </c>
      <c r="Q624" t="s">
        <v>42</v>
      </c>
      <c r="R624" t="s">
        <v>64</v>
      </c>
      <c r="S624" s="3">
        <v>42243</v>
      </c>
      <c r="T624" s="3"/>
      <c r="U624" s="11">
        <f>IFERROR(VLOOKUP(A624,'Anc data'!$A$2:$H$117, 8,FALSE),"")</f>
        <v>0.78696900000000003</v>
      </c>
      <c r="W624" s="15">
        <f t="shared" si="28"/>
        <v>50.81521635540917</v>
      </c>
      <c r="X624" s="9">
        <f t="shared" si="29"/>
        <v>1</v>
      </c>
      <c r="Y624" s="9">
        <f>MAX(X624,Parameters!$B$8)</f>
        <v>1</v>
      </c>
      <c r="AA624" s="16" t="str">
        <f>IF(W624&lt;&gt;0,IF(Y624=1,IF(I624&lt;=Parameters!$C$2,W624,""),""),"")</f>
        <v/>
      </c>
      <c r="AB624" s="16" t="str">
        <f>IF(W624&lt;&gt;0,IF(Y624=1,IF(AND(I624&gt;Parameters!$B$3,I624&lt;=Parameters!$C$3),W624,""),""),"")</f>
        <v/>
      </c>
      <c r="AC624" s="16" t="str">
        <f>IF(W624&lt;&gt;0,IF(Y624=1,IF(AND(I624&gt;Parameters!$B$4,I624&lt;=Parameters!$C$4),W624,""),""),"")</f>
        <v/>
      </c>
      <c r="AD624" s="16" t="str">
        <f>IF(W624&lt;&gt;0,IF(Y624=1,IF(AND(I624&gt;Parameters!$B$5,I624&lt;=Parameters!$C$5),W624,""),""),"")</f>
        <v/>
      </c>
      <c r="AE624" s="16">
        <f>IF(W624&lt;&gt;0,IF(Y624=1,IF(I624&gt;Parameters!$B$6,W624,""),""),"")</f>
        <v>50.81521635540917</v>
      </c>
    </row>
    <row r="625" spans="1:31" x14ac:dyDescent="0.2">
      <c r="A625" t="s">
        <v>648</v>
      </c>
      <c r="B625" t="s">
        <v>649</v>
      </c>
      <c r="C625" t="s">
        <v>662</v>
      </c>
      <c r="D625">
        <v>1</v>
      </c>
      <c r="E625" t="s">
        <v>663</v>
      </c>
      <c r="F625" t="s">
        <v>45</v>
      </c>
      <c r="G625">
        <v>16</v>
      </c>
      <c r="H625" t="s">
        <v>46</v>
      </c>
      <c r="I625">
        <f t="shared" si="27"/>
        <v>16</v>
      </c>
      <c r="J625" t="s">
        <v>39</v>
      </c>
      <c r="L625">
        <v>19.95</v>
      </c>
      <c r="M625" t="s">
        <v>63</v>
      </c>
      <c r="N625">
        <v>1024</v>
      </c>
      <c r="O625" t="s">
        <v>38</v>
      </c>
      <c r="P625" t="s">
        <v>64</v>
      </c>
      <c r="Q625" t="s">
        <v>42</v>
      </c>
      <c r="R625" t="s">
        <v>64</v>
      </c>
      <c r="S625" s="3">
        <v>42243</v>
      </c>
      <c r="T625" s="3"/>
      <c r="U625" s="11">
        <f>IFERROR(VLOOKUP(A625,'Anc data'!$A$2:$H$117, 8,FALSE),"")</f>
        <v>0.78696900000000003</v>
      </c>
      <c r="W625" s="15">
        <f t="shared" si="28"/>
        <v>25.350426763951312</v>
      </c>
      <c r="X625" s="9">
        <f t="shared" si="29"/>
        <v>1</v>
      </c>
      <c r="Y625" s="9">
        <f>MAX(X625,Parameters!$B$8)</f>
        <v>1</v>
      </c>
      <c r="AA625" s="16" t="str">
        <f>IF(W625&lt;&gt;0,IF(Y625=1,IF(I625&lt;=Parameters!$C$2,W625,""),""),"")</f>
        <v/>
      </c>
      <c r="AB625" s="16" t="str">
        <f>IF(W625&lt;&gt;0,IF(Y625=1,IF(AND(I625&gt;Parameters!$B$3,I625&lt;=Parameters!$C$3),W625,""),""),"")</f>
        <v/>
      </c>
      <c r="AC625" s="16" t="str">
        <f>IF(W625&lt;&gt;0,IF(Y625=1,IF(AND(I625&gt;Parameters!$B$4,I625&lt;=Parameters!$C$4),W625,""),""),"")</f>
        <v/>
      </c>
      <c r="AD625" s="16">
        <f>IF(W625&lt;&gt;0,IF(Y625=1,IF(AND(I625&gt;Parameters!$B$5,I625&lt;=Parameters!$C$5),W625,""),""),"")</f>
        <v>25.350426763951312</v>
      </c>
      <c r="AE625" s="16" t="str">
        <f>IF(W625&lt;&gt;0,IF(Y625=1,IF(I625&gt;Parameters!$B$6,W625,""),""),"")</f>
        <v/>
      </c>
    </row>
    <row r="626" spans="1:31" x14ac:dyDescent="0.2">
      <c r="A626" t="s">
        <v>648</v>
      </c>
      <c r="B626" t="s">
        <v>649</v>
      </c>
      <c r="C626" t="s">
        <v>664</v>
      </c>
      <c r="I626">
        <f t="shared" si="27"/>
        <v>0</v>
      </c>
      <c r="U626" s="11">
        <f>IFERROR(VLOOKUP(A626,'Anc data'!$A$2:$H$117, 8,FALSE),"")</f>
        <v>0.78696900000000003</v>
      </c>
      <c r="W626" s="15">
        <f t="shared" si="28"/>
        <v>0</v>
      </c>
      <c r="X626" s="9">
        <f t="shared" si="29"/>
        <v>1</v>
      </c>
      <c r="Y626" s="9">
        <f>MAX(X626,Parameters!$B$8)</f>
        <v>1</v>
      </c>
      <c r="AA626" s="16" t="str">
        <f>IF(W626&lt;&gt;0,IF(Y626=1,IF(I626&lt;=Parameters!$C$2,W626,""),""),"")</f>
        <v/>
      </c>
      <c r="AB626" s="16" t="str">
        <f>IF(W626&lt;&gt;0,IF(Y626=1,IF(AND(I626&gt;Parameters!$B$3,I626&lt;=Parameters!$C$3),W626,""),""),"")</f>
        <v/>
      </c>
      <c r="AC626" s="16" t="str">
        <f>IF(W626&lt;&gt;0,IF(Y626=1,IF(AND(I626&gt;Parameters!$B$4,I626&lt;=Parameters!$C$4),W626,""),""),"")</f>
        <v/>
      </c>
      <c r="AD626" s="16" t="str">
        <f>IF(W626&lt;&gt;0,IF(Y626=1,IF(AND(I626&gt;Parameters!$B$5,I626&lt;=Parameters!$C$5),W626,""),""),"")</f>
        <v/>
      </c>
      <c r="AE626" s="16" t="str">
        <f>IF(W626&lt;&gt;0,IF(Y626=1,IF(I626&gt;Parameters!$B$6,W626,""),""),"")</f>
        <v/>
      </c>
    </row>
    <row r="627" spans="1:31" x14ac:dyDescent="0.2">
      <c r="A627" t="s">
        <v>648</v>
      </c>
      <c r="B627" t="s">
        <v>649</v>
      </c>
      <c r="C627" t="s">
        <v>665</v>
      </c>
      <c r="D627">
        <v>1</v>
      </c>
      <c r="E627" t="s">
        <v>666</v>
      </c>
      <c r="F627" t="s">
        <v>148</v>
      </c>
      <c r="G627">
        <v>100</v>
      </c>
      <c r="H627" t="s">
        <v>46</v>
      </c>
      <c r="I627">
        <f t="shared" si="27"/>
        <v>100</v>
      </c>
      <c r="J627">
        <v>500</v>
      </c>
      <c r="K627" t="s">
        <v>62</v>
      </c>
      <c r="L627">
        <v>39.99</v>
      </c>
      <c r="M627" t="s">
        <v>63</v>
      </c>
      <c r="N627" t="s">
        <v>40</v>
      </c>
      <c r="P627" t="s">
        <v>64</v>
      </c>
      <c r="Q627" t="s">
        <v>42</v>
      </c>
      <c r="R627" t="s">
        <v>42</v>
      </c>
      <c r="S627" s="3">
        <v>42243</v>
      </c>
      <c r="T627" s="3"/>
      <c r="U627" s="11">
        <f>IFERROR(VLOOKUP(A627,'Anc data'!$A$2:$H$117, 8,FALSE),"")</f>
        <v>0.78696900000000003</v>
      </c>
      <c r="W627" s="15">
        <f t="shared" si="28"/>
        <v>50.81521635540917</v>
      </c>
      <c r="X627" s="9">
        <f t="shared" si="29"/>
        <v>0</v>
      </c>
      <c r="Y627" s="9">
        <f>MAX(X627,Parameters!$B$8)</f>
        <v>1</v>
      </c>
      <c r="AA627" s="16" t="str">
        <f>IF(W627&lt;&gt;0,IF(Y627=1,IF(I627&lt;=Parameters!$C$2,W627,""),""),"")</f>
        <v/>
      </c>
      <c r="AB627" s="16" t="str">
        <f>IF(W627&lt;&gt;0,IF(Y627=1,IF(AND(I627&gt;Parameters!$B$3,I627&lt;=Parameters!$C$3),W627,""),""),"")</f>
        <v/>
      </c>
      <c r="AC627" s="16" t="str">
        <f>IF(W627&lt;&gt;0,IF(Y627=1,IF(AND(I627&gt;Parameters!$B$4,I627&lt;=Parameters!$C$4),W627,""),""),"")</f>
        <v/>
      </c>
      <c r="AD627" s="16" t="str">
        <f>IF(W627&lt;&gt;0,IF(Y627=1,IF(AND(I627&gt;Parameters!$B$5,I627&lt;=Parameters!$C$5),W627,""),""),"")</f>
        <v/>
      </c>
      <c r="AE627" s="16">
        <f>IF(W627&lt;&gt;0,IF(Y627=1,IF(I627&gt;Parameters!$B$6,W627,""),""),"")</f>
        <v>50.81521635540917</v>
      </c>
    </row>
    <row r="628" spans="1:31" x14ac:dyDescent="0.2">
      <c r="A628" t="s">
        <v>648</v>
      </c>
      <c r="B628" t="s">
        <v>649</v>
      </c>
      <c r="C628" t="s">
        <v>665</v>
      </c>
      <c r="D628">
        <v>2</v>
      </c>
      <c r="E628" t="s">
        <v>667</v>
      </c>
      <c r="F628" t="s">
        <v>148</v>
      </c>
      <c r="G628">
        <v>50</v>
      </c>
      <c r="H628" t="s">
        <v>46</v>
      </c>
      <c r="I628">
        <f t="shared" si="27"/>
        <v>50</v>
      </c>
      <c r="J628">
        <v>300</v>
      </c>
      <c r="K628" t="s">
        <v>62</v>
      </c>
      <c r="L628">
        <v>34.99</v>
      </c>
      <c r="M628" t="s">
        <v>63</v>
      </c>
      <c r="N628" t="s">
        <v>40</v>
      </c>
      <c r="P628" t="s">
        <v>64</v>
      </c>
      <c r="Q628" t="s">
        <v>42</v>
      </c>
      <c r="R628" t="s">
        <v>42</v>
      </c>
      <c r="S628" s="3">
        <v>42243</v>
      </c>
      <c r="T628" s="3"/>
      <c r="U628" s="11">
        <f>IFERROR(VLOOKUP(A628,'Anc data'!$A$2:$H$117, 8,FALSE),"")</f>
        <v>0.78696900000000003</v>
      </c>
      <c r="W628" s="15">
        <f t="shared" si="28"/>
        <v>44.46172593837877</v>
      </c>
      <c r="X628" s="9">
        <f t="shared" si="29"/>
        <v>0</v>
      </c>
      <c r="Y628" s="9">
        <f>MAX(X628,Parameters!$B$8)</f>
        <v>1</v>
      </c>
      <c r="AA628" s="16" t="str">
        <f>IF(W628&lt;&gt;0,IF(Y628=1,IF(I628&lt;=Parameters!$C$2,W628,""),""),"")</f>
        <v/>
      </c>
      <c r="AB628" s="16" t="str">
        <f>IF(W628&lt;&gt;0,IF(Y628=1,IF(AND(I628&gt;Parameters!$B$3,I628&lt;=Parameters!$C$3),W628,""),""),"")</f>
        <v/>
      </c>
      <c r="AC628" s="16" t="str">
        <f>IF(W628&lt;&gt;0,IF(Y628=1,IF(AND(I628&gt;Parameters!$B$4,I628&lt;=Parameters!$C$4),W628,""),""),"")</f>
        <v/>
      </c>
      <c r="AD628" s="16" t="str">
        <f>IF(W628&lt;&gt;0,IF(Y628=1,IF(AND(I628&gt;Parameters!$B$5,I628&lt;=Parameters!$C$5),W628,""),""),"")</f>
        <v/>
      </c>
      <c r="AE628" s="16">
        <f>IF(W628&lt;&gt;0,IF(Y628=1,IF(I628&gt;Parameters!$B$6,W628,""),""),"")</f>
        <v>44.46172593837877</v>
      </c>
    </row>
    <row r="629" spans="1:31" x14ac:dyDescent="0.2">
      <c r="A629" t="s">
        <v>648</v>
      </c>
      <c r="B629" t="s">
        <v>649</v>
      </c>
      <c r="C629" t="s">
        <v>665</v>
      </c>
      <c r="D629">
        <v>3</v>
      </c>
      <c r="E629" t="s">
        <v>668</v>
      </c>
      <c r="F629" t="s">
        <v>45</v>
      </c>
      <c r="G629">
        <v>16</v>
      </c>
      <c r="H629" t="s">
        <v>46</v>
      </c>
      <c r="I629">
        <f t="shared" si="27"/>
        <v>16</v>
      </c>
      <c r="J629">
        <v>300</v>
      </c>
      <c r="K629" t="s">
        <v>62</v>
      </c>
      <c r="L629">
        <v>29.99</v>
      </c>
      <c r="M629" t="s">
        <v>63</v>
      </c>
      <c r="N629" t="s">
        <v>40</v>
      </c>
      <c r="P629" t="s">
        <v>64</v>
      </c>
      <c r="Q629" t="s">
        <v>42</v>
      </c>
      <c r="R629" t="s">
        <v>42</v>
      </c>
      <c r="S629" s="3">
        <v>42243</v>
      </c>
      <c r="T629" s="3"/>
      <c r="U629" s="11">
        <f>IFERROR(VLOOKUP(A629,'Anc data'!$A$2:$H$117, 8,FALSE),"")</f>
        <v>0.78696900000000003</v>
      </c>
      <c r="W629" s="15">
        <f t="shared" si="28"/>
        <v>38.108235521348362</v>
      </c>
      <c r="X629" s="9">
        <f t="shared" si="29"/>
        <v>0</v>
      </c>
      <c r="Y629" s="9">
        <f>MAX(X629,Parameters!$B$8)</f>
        <v>1</v>
      </c>
      <c r="AA629" s="16" t="str">
        <f>IF(W629&lt;&gt;0,IF(Y629=1,IF(I629&lt;=Parameters!$C$2,W629,""),""),"")</f>
        <v/>
      </c>
      <c r="AB629" s="16" t="str">
        <f>IF(W629&lt;&gt;0,IF(Y629=1,IF(AND(I629&gt;Parameters!$B$3,I629&lt;=Parameters!$C$3),W629,""),""),"")</f>
        <v/>
      </c>
      <c r="AC629" s="16" t="str">
        <f>IF(W629&lt;&gt;0,IF(Y629=1,IF(AND(I629&gt;Parameters!$B$4,I629&lt;=Parameters!$C$4),W629,""),""),"")</f>
        <v/>
      </c>
      <c r="AD629" s="16">
        <f>IF(W629&lt;&gt;0,IF(Y629=1,IF(AND(I629&gt;Parameters!$B$5,I629&lt;=Parameters!$C$5),W629,""),""),"")</f>
        <v>38.108235521348362</v>
      </c>
      <c r="AE629" s="16" t="str">
        <f>IF(W629&lt;&gt;0,IF(Y629=1,IF(I629&gt;Parameters!$B$6,W629,""),""),"")</f>
        <v/>
      </c>
    </row>
    <row r="630" spans="1:31" x14ac:dyDescent="0.2">
      <c r="A630" t="s">
        <v>648</v>
      </c>
      <c r="B630" t="s">
        <v>649</v>
      </c>
      <c r="C630" t="s">
        <v>665</v>
      </c>
      <c r="D630">
        <v>4</v>
      </c>
      <c r="E630" t="s">
        <v>669</v>
      </c>
      <c r="F630" t="s">
        <v>45</v>
      </c>
      <c r="G630">
        <v>8</v>
      </c>
      <c r="H630" t="s">
        <v>46</v>
      </c>
      <c r="I630">
        <f t="shared" si="27"/>
        <v>8</v>
      </c>
      <c r="J630">
        <v>100</v>
      </c>
      <c r="K630" t="s">
        <v>62</v>
      </c>
      <c r="L630">
        <v>24.99</v>
      </c>
      <c r="M630" t="s">
        <v>63</v>
      </c>
      <c r="N630" t="s">
        <v>40</v>
      </c>
      <c r="P630" t="s">
        <v>64</v>
      </c>
      <c r="Q630" t="s">
        <v>42</v>
      </c>
      <c r="R630" t="s">
        <v>42</v>
      </c>
      <c r="S630" s="3">
        <v>42243</v>
      </c>
      <c r="T630" s="3"/>
      <c r="U630" s="11">
        <f>IFERROR(VLOOKUP(A630,'Anc data'!$A$2:$H$117, 8,FALSE),"")</f>
        <v>0.78696900000000003</v>
      </c>
      <c r="W630" s="15">
        <f t="shared" si="28"/>
        <v>31.754745104317955</v>
      </c>
      <c r="X630" s="9">
        <f t="shared" si="29"/>
        <v>0</v>
      </c>
      <c r="Y630" s="9">
        <f>MAX(X630,Parameters!$B$8)</f>
        <v>1</v>
      </c>
      <c r="AA630" s="16" t="str">
        <f>IF(W630&lt;&gt;0,IF(Y630=1,IF(I630&lt;=Parameters!$C$2,W630,""),""),"")</f>
        <v/>
      </c>
      <c r="AB630" s="16" t="str">
        <f>IF(W630&lt;&gt;0,IF(Y630=1,IF(AND(I630&gt;Parameters!$B$3,I630&lt;=Parameters!$C$3),W630,""),""),"")</f>
        <v/>
      </c>
      <c r="AC630" s="16">
        <f>IF(W630&lt;&gt;0,IF(Y630=1,IF(AND(I630&gt;Parameters!$B$4,I630&lt;=Parameters!$C$4),W630,""),""),"")</f>
        <v>31.754745104317955</v>
      </c>
      <c r="AD630" s="16" t="str">
        <f>IF(W630&lt;&gt;0,IF(Y630=1,IF(AND(I630&gt;Parameters!$B$5,I630&lt;=Parameters!$C$5),W630,""),""),"")</f>
        <v/>
      </c>
      <c r="AE630" s="16" t="str">
        <f>IF(W630&lt;&gt;0,IF(Y630=1,IF(I630&gt;Parameters!$B$6,W630,""),""),"")</f>
        <v/>
      </c>
    </row>
    <row r="631" spans="1:31" x14ac:dyDescent="0.2">
      <c r="A631" t="s">
        <v>648</v>
      </c>
      <c r="B631" t="s">
        <v>649</v>
      </c>
      <c r="C631" t="s">
        <v>670</v>
      </c>
      <c r="D631">
        <v>1</v>
      </c>
      <c r="E631">
        <v>16</v>
      </c>
      <c r="F631" t="s">
        <v>45</v>
      </c>
      <c r="G631">
        <v>16</v>
      </c>
      <c r="H631" t="s">
        <v>46</v>
      </c>
      <c r="I631">
        <f t="shared" si="27"/>
        <v>16</v>
      </c>
      <c r="J631" t="s">
        <v>39</v>
      </c>
      <c r="L631">
        <v>29.99</v>
      </c>
      <c r="M631" t="s">
        <v>63</v>
      </c>
      <c r="N631">
        <v>1</v>
      </c>
      <c r="O631" t="s">
        <v>46</v>
      </c>
      <c r="P631" t="s">
        <v>42</v>
      </c>
      <c r="Q631" t="s">
        <v>42</v>
      </c>
      <c r="R631" t="s">
        <v>42</v>
      </c>
      <c r="S631" s="3">
        <v>42243</v>
      </c>
      <c r="T631" s="3"/>
      <c r="U631" s="11">
        <f>IFERROR(VLOOKUP(A631,'Anc data'!$A$2:$H$117, 8,FALSE),"")</f>
        <v>0.78696900000000003</v>
      </c>
      <c r="W631" s="15">
        <f t="shared" si="28"/>
        <v>38.108235521348362</v>
      </c>
      <c r="X631" s="9">
        <f t="shared" si="29"/>
        <v>1</v>
      </c>
      <c r="Y631" s="9">
        <f>MAX(X631,Parameters!$B$8)</f>
        <v>1</v>
      </c>
      <c r="AA631" s="16" t="str">
        <f>IF(W631&lt;&gt;0,IF(Y631=1,IF(I631&lt;=Parameters!$C$2,W631,""),""),"")</f>
        <v/>
      </c>
      <c r="AB631" s="16" t="str">
        <f>IF(W631&lt;&gt;0,IF(Y631=1,IF(AND(I631&gt;Parameters!$B$3,I631&lt;=Parameters!$C$3),W631,""),""),"")</f>
        <v/>
      </c>
      <c r="AC631" s="16" t="str">
        <f>IF(W631&lt;&gt;0,IF(Y631=1,IF(AND(I631&gt;Parameters!$B$4,I631&lt;=Parameters!$C$4),W631,""),""),"")</f>
        <v/>
      </c>
      <c r="AD631" s="16">
        <f>IF(W631&lt;&gt;0,IF(Y631=1,IF(AND(I631&gt;Parameters!$B$5,I631&lt;=Parameters!$C$5),W631,""),""),"")</f>
        <v>38.108235521348362</v>
      </c>
      <c r="AE631" s="16" t="str">
        <f>IF(W631&lt;&gt;0,IF(Y631=1,IF(I631&gt;Parameters!$B$6,W631,""),""),"")</f>
        <v/>
      </c>
    </row>
    <row r="632" spans="1:31" x14ac:dyDescent="0.2">
      <c r="A632" t="s">
        <v>648</v>
      </c>
      <c r="B632" t="s">
        <v>649</v>
      </c>
      <c r="C632" t="s">
        <v>670</v>
      </c>
      <c r="D632">
        <v>2</v>
      </c>
      <c r="E632">
        <v>50</v>
      </c>
      <c r="F632" t="s">
        <v>45</v>
      </c>
      <c r="G632">
        <v>50</v>
      </c>
      <c r="H632" t="s">
        <v>46</v>
      </c>
      <c r="I632">
        <f t="shared" si="27"/>
        <v>50</v>
      </c>
      <c r="J632" t="s">
        <v>39</v>
      </c>
      <c r="L632">
        <v>31.99</v>
      </c>
      <c r="M632" t="s">
        <v>63</v>
      </c>
      <c r="N632">
        <v>10</v>
      </c>
      <c r="O632" t="s">
        <v>46</v>
      </c>
      <c r="P632" t="s">
        <v>42</v>
      </c>
      <c r="Q632" t="s">
        <v>42</v>
      </c>
      <c r="R632" t="s">
        <v>42</v>
      </c>
      <c r="S632" s="3">
        <v>42243</v>
      </c>
      <c r="T632" s="3"/>
      <c r="U632" s="11">
        <f>IFERROR(VLOOKUP(A632,'Anc data'!$A$2:$H$117, 8,FALSE),"")</f>
        <v>0.78696900000000003</v>
      </c>
      <c r="W632" s="15">
        <f t="shared" si="28"/>
        <v>40.649631688160518</v>
      </c>
      <c r="X632" s="9">
        <f t="shared" si="29"/>
        <v>1</v>
      </c>
      <c r="Y632" s="9">
        <f>MAX(X632,Parameters!$B$8)</f>
        <v>1</v>
      </c>
      <c r="AA632" s="16" t="str">
        <f>IF(W632&lt;&gt;0,IF(Y632=1,IF(I632&lt;=Parameters!$C$2,W632,""),""),"")</f>
        <v/>
      </c>
      <c r="AB632" s="16" t="str">
        <f>IF(W632&lt;&gt;0,IF(Y632=1,IF(AND(I632&gt;Parameters!$B$3,I632&lt;=Parameters!$C$3),W632,""),""),"")</f>
        <v/>
      </c>
      <c r="AC632" s="16" t="str">
        <f>IF(W632&lt;&gt;0,IF(Y632=1,IF(AND(I632&gt;Parameters!$B$4,I632&lt;=Parameters!$C$4),W632,""),""),"")</f>
        <v/>
      </c>
      <c r="AD632" s="16" t="str">
        <f>IF(W632&lt;&gt;0,IF(Y632=1,IF(AND(I632&gt;Parameters!$B$5,I632&lt;=Parameters!$C$5),W632,""),""),"")</f>
        <v/>
      </c>
      <c r="AE632" s="16">
        <f>IF(W632&lt;&gt;0,IF(Y632=1,IF(I632&gt;Parameters!$B$6,W632,""),""),"")</f>
        <v>40.649631688160518</v>
      </c>
    </row>
    <row r="633" spans="1:31" x14ac:dyDescent="0.2">
      <c r="A633" t="s">
        <v>648</v>
      </c>
      <c r="B633" t="s">
        <v>649</v>
      </c>
      <c r="C633" t="s">
        <v>670</v>
      </c>
      <c r="D633">
        <v>3</v>
      </c>
      <c r="E633">
        <v>100</v>
      </c>
      <c r="F633" t="s">
        <v>45</v>
      </c>
      <c r="G633">
        <v>100</v>
      </c>
      <c r="H633" t="s">
        <v>46</v>
      </c>
      <c r="I633">
        <f t="shared" si="27"/>
        <v>100</v>
      </c>
      <c r="J633" t="s">
        <v>39</v>
      </c>
      <c r="L633">
        <v>34.99</v>
      </c>
      <c r="M633" t="s">
        <v>63</v>
      </c>
      <c r="N633">
        <v>20</v>
      </c>
      <c r="O633" t="s">
        <v>46</v>
      </c>
      <c r="P633" t="s">
        <v>42</v>
      </c>
      <c r="Q633" t="s">
        <v>42</v>
      </c>
      <c r="R633" t="s">
        <v>42</v>
      </c>
      <c r="S633" s="3">
        <v>42243</v>
      </c>
      <c r="T633" s="3"/>
      <c r="U633" s="11">
        <f>IFERROR(VLOOKUP(A633,'Anc data'!$A$2:$H$117, 8,FALSE),"")</f>
        <v>0.78696900000000003</v>
      </c>
      <c r="W633" s="15">
        <f t="shared" si="28"/>
        <v>44.46172593837877</v>
      </c>
      <c r="X633" s="9">
        <f t="shared" si="29"/>
        <v>1</v>
      </c>
      <c r="Y633" s="9">
        <f>MAX(X633,Parameters!$B$8)</f>
        <v>1</v>
      </c>
      <c r="AA633" s="16" t="str">
        <f>IF(W633&lt;&gt;0,IF(Y633=1,IF(I633&lt;=Parameters!$C$2,W633,""),""),"")</f>
        <v/>
      </c>
      <c r="AB633" s="16" t="str">
        <f>IF(W633&lt;&gt;0,IF(Y633=1,IF(AND(I633&gt;Parameters!$B$3,I633&lt;=Parameters!$C$3),W633,""),""),"")</f>
        <v/>
      </c>
      <c r="AC633" s="16" t="str">
        <f>IF(W633&lt;&gt;0,IF(Y633=1,IF(AND(I633&gt;Parameters!$B$4,I633&lt;=Parameters!$C$4),W633,""),""),"")</f>
        <v/>
      </c>
      <c r="AD633" s="16" t="str">
        <f>IF(W633&lt;&gt;0,IF(Y633=1,IF(AND(I633&gt;Parameters!$B$5,I633&lt;=Parameters!$C$5),W633,""),""),"")</f>
        <v/>
      </c>
      <c r="AE633" s="16">
        <f>IF(W633&lt;&gt;0,IF(Y633=1,IF(I633&gt;Parameters!$B$6,W633,""),""),"")</f>
        <v>44.46172593837877</v>
      </c>
    </row>
    <row r="634" spans="1:31" x14ac:dyDescent="0.2">
      <c r="A634" t="s">
        <v>648</v>
      </c>
      <c r="B634" t="s">
        <v>649</v>
      </c>
      <c r="C634" t="s">
        <v>671</v>
      </c>
      <c r="D634">
        <v>1</v>
      </c>
      <c r="E634">
        <v>10</v>
      </c>
      <c r="F634" t="s">
        <v>79</v>
      </c>
      <c r="G634">
        <v>10</v>
      </c>
      <c r="H634" t="s">
        <v>46</v>
      </c>
      <c r="I634">
        <f t="shared" si="27"/>
        <v>10</v>
      </c>
      <c r="J634" t="s">
        <v>39</v>
      </c>
      <c r="L634">
        <v>19.989999999999998</v>
      </c>
      <c r="M634" t="s">
        <v>63</v>
      </c>
      <c r="N634">
        <v>1</v>
      </c>
      <c r="O634" t="s">
        <v>46</v>
      </c>
      <c r="P634" t="s">
        <v>42</v>
      </c>
      <c r="Q634" t="s">
        <v>42</v>
      </c>
      <c r="R634" t="s">
        <v>42</v>
      </c>
      <c r="S634" s="3">
        <v>42243</v>
      </c>
      <c r="T634" s="3"/>
      <c r="U634" s="11">
        <f>IFERROR(VLOOKUP(A634,'Anc data'!$A$2:$H$117, 8,FALSE),"")</f>
        <v>0.78696900000000003</v>
      </c>
      <c r="W634" s="15">
        <f t="shared" si="28"/>
        <v>25.401254687287551</v>
      </c>
      <c r="X634" s="9">
        <f t="shared" si="29"/>
        <v>1</v>
      </c>
      <c r="Y634" s="9">
        <f>MAX(X634,Parameters!$B$8)</f>
        <v>1</v>
      </c>
      <c r="AA634" s="16" t="str">
        <f>IF(W634&lt;&gt;0,IF(Y634=1,IF(I634&lt;=Parameters!$C$2,W634,""),""),"")</f>
        <v/>
      </c>
      <c r="AB634" s="16" t="str">
        <f>IF(W634&lt;&gt;0,IF(Y634=1,IF(AND(I634&gt;Parameters!$B$3,I634&lt;=Parameters!$C$3),W634,""),""),"")</f>
        <v/>
      </c>
      <c r="AC634" s="16">
        <f>IF(W634&lt;&gt;0,IF(Y634=1,IF(AND(I634&gt;Parameters!$B$4,I634&lt;=Parameters!$C$4),W634,""),""),"")</f>
        <v>25.401254687287551</v>
      </c>
      <c r="AD634" s="16" t="str">
        <f>IF(W634&lt;&gt;0,IF(Y634=1,IF(AND(I634&gt;Parameters!$B$5,I634&lt;=Parameters!$C$5),W634,""),""),"")</f>
        <v/>
      </c>
      <c r="AE634" s="16" t="str">
        <f>IF(W634&lt;&gt;0,IF(Y634=1,IF(I634&gt;Parameters!$B$6,W634,""),""),"")</f>
        <v/>
      </c>
    </row>
    <row r="635" spans="1:31" x14ac:dyDescent="0.2">
      <c r="A635" t="s">
        <v>648</v>
      </c>
      <c r="B635" t="s">
        <v>649</v>
      </c>
      <c r="C635" t="s">
        <v>671</v>
      </c>
      <c r="D635">
        <v>2</v>
      </c>
      <c r="E635">
        <v>60</v>
      </c>
      <c r="F635" t="s">
        <v>79</v>
      </c>
      <c r="G635">
        <v>60</v>
      </c>
      <c r="H635" t="s">
        <v>46</v>
      </c>
      <c r="I635">
        <f t="shared" si="27"/>
        <v>60</v>
      </c>
      <c r="J635" t="s">
        <v>39</v>
      </c>
      <c r="L635">
        <v>24.99</v>
      </c>
      <c r="M635" t="s">
        <v>63</v>
      </c>
      <c r="N635">
        <v>3</v>
      </c>
      <c r="O635" t="s">
        <v>46</v>
      </c>
      <c r="P635" t="s">
        <v>42</v>
      </c>
      <c r="Q635" t="s">
        <v>42</v>
      </c>
      <c r="R635" t="s">
        <v>42</v>
      </c>
      <c r="S635" s="3">
        <v>42243</v>
      </c>
      <c r="T635" s="3"/>
      <c r="U635" s="11">
        <f>IFERROR(VLOOKUP(A635,'Anc data'!$A$2:$H$117, 8,FALSE),"")</f>
        <v>0.78696900000000003</v>
      </c>
      <c r="W635" s="15">
        <f t="shared" si="28"/>
        <v>31.754745104317955</v>
      </c>
      <c r="X635" s="9">
        <f t="shared" si="29"/>
        <v>1</v>
      </c>
      <c r="Y635" s="9">
        <f>MAX(X635,Parameters!$B$8)</f>
        <v>1</v>
      </c>
      <c r="AA635" s="16" t="str">
        <f>IF(W635&lt;&gt;0,IF(Y635=1,IF(I635&lt;=Parameters!$C$2,W635,""),""),"")</f>
        <v/>
      </c>
      <c r="AB635" s="16" t="str">
        <f>IF(W635&lt;&gt;0,IF(Y635=1,IF(AND(I635&gt;Parameters!$B$3,I635&lt;=Parameters!$C$3),W635,""),""),"")</f>
        <v/>
      </c>
      <c r="AC635" s="16" t="str">
        <f>IF(W635&lt;&gt;0,IF(Y635=1,IF(AND(I635&gt;Parameters!$B$4,I635&lt;=Parameters!$C$4),W635,""),""),"")</f>
        <v/>
      </c>
      <c r="AD635" s="16" t="str">
        <f>IF(W635&lt;&gt;0,IF(Y635=1,IF(AND(I635&gt;Parameters!$B$5,I635&lt;=Parameters!$C$5),W635,""),""),"")</f>
        <v/>
      </c>
      <c r="AE635" s="16">
        <f>IF(W635&lt;&gt;0,IF(Y635=1,IF(I635&gt;Parameters!$B$6,W635,""),""),"")</f>
        <v>31.754745104317955</v>
      </c>
    </row>
    <row r="636" spans="1:31" x14ac:dyDescent="0.2">
      <c r="A636" t="s">
        <v>648</v>
      </c>
      <c r="B636" t="s">
        <v>649</v>
      </c>
      <c r="C636" t="s">
        <v>671</v>
      </c>
      <c r="D636">
        <v>3</v>
      </c>
      <c r="E636">
        <v>120</v>
      </c>
      <c r="F636" t="s">
        <v>79</v>
      </c>
      <c r="G636">
        <v>120</v>
      </c>
      <c r="H636" t="s">
        <v>46</v>
      </c>
      <c r="I636">
        <f t="shared" si="27"/>
        <v>120</v>
      </c>
      <c r="J636" t="s">
        <v>39</v>
      </c>
      <c r="L636">
        <v>29.99</v>
      </c>
      <c r="M636" t="s">
        <v>63</v>
      </c>
      <c r="N636">
        <v>6</v>
      </c>
      <c r="O636" t="s">
        <v>46</v>
      </c>
      <c r="P636" t="s">
        <v>42</v>
      </c>
      <c r="Q636" t="s">
        <v>42</v>
      </c>
      <c r="R636" t="s">
        <v>42</v>
      </c>
      <c r="S636" s="3">
        <v>42243</v>
      </c>
      <c r="T636" s="3"/>
      <c r="U636" s="11">
        <f>IFERROR(VLOOKUP(A636,'Anc data'!$A$2:$H$117, 8,FALSE),"")</f>
        <v>0.78696900000000003</v>
      </c>
      <c r="W636" s="15">
        <f t="shared" si="28"/>
        <v>38.108235521348362</v>
      </c>
      <c r="X636" s="9">
        <f t="shared" si="29"/>
        <v>1</v>
      </c>
      <c r="Y636" s="9">
        <f>MAX(X636,Parameters!$B$8)</f>
        <v>1</v>
      </c>
      <c r="AA636" s="16" t="str">
        <f>IF(W636&lt;&gt;0,IF(Y636=1,IF(I636&lt;=Parameters!$C$2,W636,""),""),"")</f>
        <v/>
      </c>
      <c r="AB636" s="16" t="str">
        <f>IF(W636&lt;&gt;0,IF(Y636=1,IF(AND(I636&gt;Parameters!$B$3,I636&lt;=Parameters!$C$3),W636,""),""),"")</f>
        <v/>
      </c>
      <c r="AC636" s="16" t="str">
        <f>IF(W636&lt;&gt;0,IF(Y636=1,IF(AND(I636&gt;Parameters!$B$4,I636&lt;=Parameters!$C$4),W636,""),""),"")</f>
        <v/>
      </c>
      <c r="AD636" s="16" t="str">
        <f>IF(W636&lt;&gt;0,IF(Y636=1,IF(AND(I636&gt;Parameters!$B$5,I636&lt;=Parameters!$C$5),W636,""),""),"")</f>
        <v/>
      </c>
      <c r="AE636" s="16">
        <f>IF(W636&lt;&gt;0,IF(Y636=1,IF(I636&gt;Parameters!$B$6,W636,""),""),"")</f>
        <v>38.108235521348362</v>
      </c>
    </row>
    <row r="637" spans="1:31" x14ac:dyDescent="0.2">
      <c r="A637" t="s">
        <v>648</v>
      </c>
      <c r="B637" t="s">
        <v>649</v>
      </c>
      <c r="C637" t="s">
        <v>672</v>
      </c>
      <c r="D637">
        <v>1</v>
      </c>
      <c r="E637" t="s">
        <v>673</v>
      </c>
      <c r="F637" t="s">
        <v>45</v>
      </c>
      <c r="G637">
        <v>16</v>
      </c>
      <c r="H637" t="s">
        <v>46</v>
      </c>
      <c r="I637">
        <f t="shared" si="27"/>
        <v>16</v>
      </c>
      <c r="J637" t="s">
        <v>39</v>
      </c>
      <c r="L637">
        <v>24.99</v>
      </c>
      <c r="M637" t="s">
        <v>63</v>
      </c>
      <c r="N637">
        <v>1</v>
      </c>
      <c r="O637" t="s">
        <v>46</v>
      </c>
      <c r="P637" t="s">
        <v>42</v>
      </c>
      <c r="Q637" t="s">
        <v>42</v>
      </c>
      <c r="R637" t="s">
        <v>64</v>
      </c>
      <c r="S637" s="3">
        <v>42243</v>
      </c>
      <c r="T637" s="3"/>
      <c r="U637" s="11">
        <f>IFERROR(VLOOKUP(A637,'Anc data'!$A$2:$H$117, 8,FALSE),"")</f>
        <v>0.78696900000000003</v>
      </c>
      <c r="W637" s="15">
        <f t="shared" si="28"/>
        <v>31.754745104317955</v>
      </c>
      <c r="X637" s="9">
        <f t="shared" si="29"/>
        <v>1</v>
      </c>
      <c r="Y637" s="9">
        <f>MAX(X637,Parameters!$B$8)</f>
        <v>1</v>
      </c>
      <c r="AA637" s="16" t="str">
        <f>IF(W637&lt;&gt;0,IF(Y637=1,IF(I637&lt;=Parameters!$C$2,W637,""),""),"")</f>
        <v/>
      </c>
      <c r="AB637" s="16" t="str">
        <f>IF(W637&lt;&gt;0,IF(Y637=1,IF(AND(I637&gt;Parameters!$B$3,I637&lt;=Parameters!$C$3),W637,""),""),"")</f>
        <v/>
      </c>
      <c r="AC637" s="16" t="str">
        <f>IF(W637&lt;&gt;0,IF(Y637=1,IF(AND(I637&gt;Parameters!$B$4,I637&lt;=Parameters!$C$4),W637,""),""),"")</f>
        <v/>
      </c>
      <c r="AD637" s="16">
        <f>IF(W637&lt;&gt;0,IF(Y637=1,IF(AND(I637&gt;Parameters!$B$5,I637&lt;=Parameters!$C$5),W637,""),""),"")</f>
        <v>31.754745104317955</v>
      </c>
      <c r="AE637" s="16" t="str">
        <f>IF(W637&lt;&gt;0,IF(Y637=1,IF(I637&gt;Parameters!$B$6,W637,""),""),"")</f>
        <v/>
      </c>
    </row>
    <row r="638" spans="1:31" x14ac:dyDescent="0.2">
      <c r="A638" t="s">
        <v>648</v>
      </c>
      <c r="B638" t="s">
        <v>649</v>
      </c>
      <c r="C638" t="s">
        <v>672</v>
      </c>
      <c r="D638">
        <v>2</v>
      </c>
      <c r="E638" t="s">
        <v>674</v>
      </c>
      <c r="F638" t="s">
        <v>45</v>
      </c>
      <c r="G638">
        <v>16</v>
      </c>
      <c r="H638" t="s">
        <v>46</v>
      </c>
      <c r="I638">
        <f t="shared" si="27"/>
        <v>16</v>
      </c>
      <c r="J638" t="s">
        <v>39</v>
      </c>
      <c r="L638">
        <v>29.99</v>
      </c>
      <c r="M638" t="s">
        <v>63</v>
      </c>
      <c r="N638">
        <v>1</v>
      </c>
      <c r="O638" t="s">
        <v>46</v>
      </c>
      <c r="P638" t="s">
        <v>64</v>
      </c>
      <c r="Q638" t="s">
        <v>42</v>
      </c>
      <c r="R638" t="s">
        <v>64</v>
      </c>
      <c r="S638" s="3">
        <v>42243</v>
      </c>
      <c r="T638" s="3"/>
      <c r="U638" s="11">
        <f>IFERROR(VLOOKUP(A638,'Anc data'!$A$2:$H$117, 8,FALSE),"")</f>
        <v>0.78696900000000003</v>
      </c>
      <c r="W638" s="15">
        <f t="shared" si="28"/>
        <v>38.108235521348362</v>
      </c>
      <c r="X638" s="9">
        <f t="shared" si="29"/>
        <v>1</v>
      </c>
      <c r="Y638" s="9">
        <f>MAX(X638,Parameters!$B$8)</f>
        <v>1</v>
      </c>
      <c r="AA638" s="16" t="str">
        <f>IF(W638&lt;&gt;0,IF(Y638=1,IF(I638&lt;=Parameters!$C$2,W638,""),""),"")</f>
        <v/>
      </c>
      <c r="AB638" s="16" t="str">
        <f>IF(W638&lt;&gt;0,IF(Y638=1,IF(AND(I638&gt;Parameters!$B$3,I638&lt;=Parameters!$C$3),W638,""),""),"")</f>
        <v/>
      </c>
      <c r="AC638" s="16" t="str">
        <f>IF(W638&lt;&gt;0,IF(Y638=1,IF(AND(I638&gt;Parameters!$B$4,I638&lt;=Parameters!$C$4),W638,""),""),"")</f>
        <v/>
      </c>
      <c r="AD638" s="16">
        <f>IF(W638&lt;&gt;0,IF(Y638=1,IF(AND(I638&gt;Parameters!$B$5,I638&lt;=Parameters!$C$5),W638,""),""),"")</f>
        <v>38.108235521348362</v>
      </c>
      <c r="AE638" s="16" t="str">
        <f>IF(W638&lt;&gt;0,IF(Y638=1,IF(I638&gt;Parameters!$B$6,W638,""),""),"")</f>
        <v/>
      </c>
    </row>
    <row r="639" spans="1:31" x14ac:dyDescent="0.2">
      <c r="A639" t="s">
        <v>648</v>
      </c>
      <c r="B639" t="s">
        <v>649</v>
      </c>
      <c r="C639" t="s">
        <v>672</v>
      </c>
      <c r="D639">
        <v>3</v>
      </c>
      <c r="E639" t="s">
        <v>675</v>
      </c>
      <c r="F639" t="s">
        <v>45</v>
      </c>
      <c r="G639">
        <v>50</v>
      </c>
      <c r="H639" t="s">
        <v>46</v>
      </c>
      <c r="I639">
        <f t="shared" si="27"/>
        <v>50</v>
      </c>
      <c r="J639" t="s">
        <v>39</v>
      </c>
      <c r="L639">
        <v>39.99</v>
      </c>
      <c r="M639" t="s">
        <v>63</v>
      </c>
      <c r="N639">
        <v>10</v>
      </c>
      <c r="O639" t="s">
        <v>46</v>
      </c>
      <c r="P639" t="s">
        <v>64</v>
      </c>
      <c r="Q639" t="s">
        <v>42</v>
      </c>
      <c r="R639" t="s">
        <v>64</v>
      </c>
      <c r="S639" s="3">
        <v>42243</v>
      </c>
      <c r="T639" s="3"/>
      <c r="U639" s="11">
        <f>IFERROR(VLOOKUP(A639,'Anc data'!$A$2:$H$117, 8,FALSE),"")</f>
        <v>0.78696900000000003</v>
      </c>
      <c r="W639" s="15">
        <f t="shared" si="28"/>
        <v>50.81521635540917</v>
      </c>
      <c r="X639" s="9">
        <f t="shared" si="29"/>
        <v>1</v>
      </c>
      <c r="Y639" s="9">
        <f>MAX(X639,Parameters!$B$8)</f>
        <v>1</v>
      </c>
      <c r="AA639" s="16" t="str">
        <f>IF(W639&lt;&gt;0,IF(Y639=1,IF(I639&lt;=Parameters!$C$2,W639,""),""),"")</f>
        <v/>
      </c>
      <c r="AB639" s="16" t="str">
        <f>IF(W639&lt;&gt;0,IF(Y639=1,IF(AND(I639&gt;Parameters!$B$3,I639&lt;=Parameters!$C$3),W639,""),""),"")</f>
        <v/>
      </c>
      <c r="AC639" s="16" t="str">
        <f>IF(W639&lt;&gt;0,IF(Y639=1,IF(AND(I639&gt;Parameters!$B$4,I639&lt;=Parameters!$C$4),W639,""),""),"")</f>
        <v/>
      </c>
      <c r="AD639" s="16" t="str">
        <f>IF(W639&lt;&gt;0,IF(Y639=1,IF(AND(I639&gt;Parameters!$B$5,I639&lt;=Parameters!$C$5),W639,""),""),"")</f>
        <v/>
      </c>
      <c r="AE639" s="16">
        <f>IF(W639&lt;&gt;0,IF(Y639=1,IF(I639&gt;Parameters!$B$6,W639,""),""),"")</f>
        <v>50.81521635540917</v>
      </c>
    </row>
    <row r="640" spans="1:31" x14ac:dyDescent="0.2">
      <c r="A640" t="s">
        <v>648</v>
      </c>
      <c r="B640" t="s">
        <v>649</v>
      </c>
      <c r="C640" t="s">
        <v>672</v>
      </c>
      <c r="D640">
        <v>4</v>
      </c>
      <c r="E640" t="s">
        <v>676</v>
      </c>
      <c r="F640" t="s">
        <v>45</v>
      </c>
      <c r="G640">
        <v>100</v>
      </c>
      <c r="H640" t="s">
        <v>46</v>
      </c>
      <c r="I640">
        <f t="shared" si="27"/>
        <v>100</v>
      </c>
      <c r="J640" t="s">
        <v>39</v>
      </c>
      <c r="L640">
        <v>44.99</v>
      </c>
      <c r="M640" t="s">
        <v>63</v>
      </c>
      <c r="N640">
        <v>40</v>
      </c>
      <c r="O640" t="s">
        <v>46</v>
      </c>
      <c r="P640" t="s">
        <v>64</v>
      </c>
      <c r="Q640" t="s">
        <v>42</v>
      </c>
      <c r="R640" t="s">
        <v>64</v>
      </c>
      <c r="S640" s="3">
        <v>42243</v>
      </c>
      <c r="T640" s="3"/>
      <c r="U640" s="11">
        <f>IFERROR(VLOOKUP(A640,'Anc data'!$A$2:$H$117, 8,FALSE),"")</f>
        <v>0.78696900000000003</v>
      </c>
      <c r="W640" s="15">
        <f t="shared" si="28"/>
        <v>57.168706772439577</v>
      </c>
      <c r="X640" s="9">
        <f t="shared" si="29"/>
        <v>1</v>
      </c>
      <c r="Y640" s="9">
        <f>MAX(X640,Parameters!$B$8)</f>
        <v>1</v>
      </c>
      <c r="AA640" s="16" t="str">
        <f>IF(W640&lt;&gt;0,IF(Y640=1,IF(I640&lt;=Parameters!$C$2,W640,""),""),"")</f>
        <v/>
      </c>
      <c r="AB640" s="16" t="str">
        <f>IF(W640&lt;&gt;0,IF(Y640=1,IF(AND(I640&gt;Parameters!$B$3,I640&lt;=Parameters!$C$3),W640,""),""),"")</f>
        <v/>
      </c>
      <c r="AC640" s="16" t="str">
        <f>IF(W640&lt;&gt;0,IF(Y640=1,IF(AND(I640&gt;Parameters!$B$4,I640&lt;=Parameters!$C$4),W640,""),""),"")</f>
        <v/>
      </c>
      <c r="AD640" s="16" t="str">
        <f>IF(W640&lt;&gt;0,IF(Y640=1,IF(AND(I640&gt;Parameters!$B$5,I640&lt;=Parameters!$C$5),W640,""),""),"")</f>
        <v/>
      </c>
      <c r="AE640" s="16">
        <f>IF(W640&lt;&gt;0,IF(Y640=1,IF(I640&gt;Parameters!$B$6,W640,""),""),"")</f>
        <v>57.168706772439577</v>
      </c>
    </row>
    <row r="641" spans="1:31" x14ac:dyDescent="0.2">
      <c r="A641" t="s">
        <v>677</v>
      </c>
      <c r="B641" t="s">
        <v>678</v>
      </c>
      <c r="C641" t="s">
        <v>679</v>
      </c>
      <c r="D641">
        <v>1</v>
      </c>
      <c r="E641" t="s">
        <v>680</v>
      </c>
      <c r="F641" t="s">
        <v>51</v>
      </c>
      <c r="G641">
        <v>12</v>
      </c>
      <c r="H641" t="s">
        <v>46</v>
      </c>
      <c r="I641">
        <f t="shared" si="27"/>
        <v>12</v>
      </c>
      <c r="J641">
        <v>2</v>
      </c>
      <c r="K641" t="s">
        <v>62</v>
      </c>
      <c r="L641">
        <v>7</v>
      </c>
      <c r="M641" t="s">
        <v>681</v>
      </c>
      <c r="N641" t="s">
        <v>40</v>
      </c>
      <c r="P641" t="s">
        <v>42</v>
      </c>
      <c r="Q641" t="s">
        <v>42</v>
      </c>
      <c r="R641" t="s">
        <v>42</v>
      </c>
      <c r="S641" s="3">
        <v>42259</v>
      </c>
      <c r="T641" s="3"/>
      <c r="U641" s="11">
        <f>IFERROR(VLOOKUP(A641,'Anc data'!$A$2:$H$117, 8,FALSE),"")</f>
        <v>1.0354459595807599</v>
      </c>
      <c r="W641" s="15">
        <f t="shared" si="28"/>
        <v>6.7603721229780245</v>
      </c>
      <c r="X641" s="9">
        <f t="shared" si="29"/>
        <v>0</v>
      </c>
      <c r="Y641" s="9">
        <f>MAX(X641,Parameters!$B$8)</f>
        <v>1</v>
      </c>
      <c r="AA641" s="16" t="str">
        <f>IF(W641&lt;&gt;0,IF(Y641=1,IF(I641&lt;=Parameters!$C$2,W641,""),""),"")</f>
        <v/>
      </c>
      <c r="AB641" s="16" t="str">
        <f>IF(W641&lt;&gt;0,IF(Y641=1,IF(AND(I641&gt;Parameters!$B$3,I641&lt;=Parameters!$C$3),W641,""),""),"")</f>
        <v/>
      </c>
      <c r="AC641" s="16" t="str">
        <f>IF(W641&lt;&gt;0,IF(Y641=1,IF(AND(I641&gt;Parameters!$B$4,I641&lt;=Parameters!$C$4),W641,""),""),"")</f>
        <v/>
      </c>
      <c r="AD641" s="16">
        <f>IF(W641&lt;&gt;0,IF(Y641=1,IF(AND(I641&gt;Parameters!$B$5,I641&lt;=Parameters!$C$5),W641,""),""),"")</f>
        <v>6.7603721229780245</v>
      </c>
      <c r="AE641" s="16" t="str">
        <f>IF(W641&lt;&gt;0,IF(Y641=1,IF(I641&gt;Parameters!$B$6,W641,""),""),"")</f>
        <v/>
      </c>
    </row>
    <row r="642" spans="1:31" x14ac:dyDescent="0.2">
      <c r="A642" t="s">
        <v>682</v>
      </c>
      <c r="B642" t="s">
        <v>683</v>
      </c>
      <c r="C642" t="s">
        <v>684</v>
      </c>
      <c r="D642">
        <v>1</v>
      </c>
      <c r="E642" t="s">
        <v>685</v>
      </c>
      <c r="F642" t="s">
        <v>148</v>
      </c>
      <c r="G642">
        <v>24</v>
      </c>
      <c r="H642" t="s">
        <v>46</v>
      </c>
      <c r="I642">
        <f t="shared" si="27"/>
        <v>24</v>
      </c>
      <c r="J642" t="s">
        <v>39</v>
      </c>
      <c r="L642">
        <v>19</v>
      </c>
      <c r="M642" t="s">
        <v>63</v>
      </c>
      <c r="N642">
        <v>1</v>
      </c>
      <c r="O642" t="s">
        <v>46</v>
      </c>
      <c r="P642" t="s">
        <v>42</v>
      </c>
      <c r="Q642" t="s">
        <v>42</v>
      </c>
      <c r="R642" t="s">
        <v>42</v>
      </c>
      <c r="S642" s="3">
        <v>42243</v>
      </c>
      <c r="T642" s="3"/>
      <c r="U642" s="11">
        <f>IFERROR(VLOOKUP(A642,'Anc data'!$A$2:$H$117, 8,FALSE),"")</f>
        <v>0.62619100000000005</v>
      </c>
      <c r="W642" s="15">
        <f t="shared" si="28"/>
        <v>30.342179941902707</v>
      </c>
      <c r="X642" s="9">
        <f t="shared" si="29"/>
        <v>1</v>
      </c>
      <c r="Y642" s="9">
        <f>MAX(X642,Parameters!$B$8)</f>
        <v>1</v>
      </c>
      <c r="AA642" s="16" t="str">
        <f>IF(W642&lt;&gt;0,IF(Y642=1,IF(I642&lt;=Parameters!$C$2,W642,""),""),"")</f>
        <v/>
      </c>
      <c r="AB642" s="16" t="str">
        <f>IF(W642&lt;&gt;0,IF(Y642=1,IF(AND(I642&gt;Parameters!$B$3,I642&lt;=Parameters!$C$3),W642,""),""),"")</f>
        <v/>
      </c>
      <c r="AC642" s="16" t="str">
        <f>IF(W642&lt;&gt;0,IF(Y642=1,IF(AND(I642&gt;Parameters!$B$4,I642&lt;=Parameters!$C$4),W642,""),""),"")</f>
        <v/>
      </c>
      <c r="AD642" s="16">
        <f>IF(W642&lt;&gt;0,IF(Y642=1,IF(AND(I642&gt;Parameters!$B$5,I642&lt;=Parameters!$C$5),W642,""),""),"")</f>
        <v>30.342179941902707</v>
      </c>
      <c r="AE642" s="16" t="str">
        <f>IF(W642&lt;&gt;0,IF(Y642=1,IF(I642&gt;Parameters!$B$6,W642,""),""),"")</f>
        <v/>
      </c>
    </row>
    <row r="643" spans="1:31" x14ac:dyDescent="0.2">
      <c r="A643" t="s">
        <v>682</v>
      </c>
      <c r="B643" t="s">
        <v>683</v>
      </c>
      <c r="C643" t="s">
        <v>684</v>
      </c>
      <c r="D643">
        <v>2</v>
      </c>
      <c r="E643" t="s">
        <v>685</v>
      </c>
      <c r="F643" t="s">
        <v>148</v>
      </c>
      <c r="G643">
        <v>35</v>
      </c>
      <c r="H643" t="s">
        <v>46</v>
      </c>
      <c r="I643">
        <f t="shared" si="27"/>
        <v>35</v>
      </c>
      <c r="J643" t="s">
        <v>39</v>
      </c>
      <c r="L643">
        <v>27</v>
      </c>
      <c r="M643" t="s">
        <v>63</v>
      </c>
      <c r="N643">
        <v>3</v>
      </c>
      <c r="O643" t="s">
        <v>46</v>
      </c>
      <c r="P643" t="s">
        <v>42</v>
      </c>
      <c r="Q643" t="s">
        <v>42</v>
      </c>
      <c r="R643" t="s">
        <v>42</v>
      </c>
      <c r="S643" s="3">
        <v>42243</v>
      </c>
      <c r="T643" s="3"/>
      <c r="U643" s="11">
        <f>IFERROR(VLOOKUP(A643,'Anc data'!$A$2:$H$117, 8,FALSE),"")</f>
        <v>0.62619100000000005</v>
      </c>
      <c r="W643" s="15">
        <f t="shared" si="28"/>
        <v>43.117834654282795</v>
      </c>
      <c r="X643" s="9">
        <f t="shared" si="29"/>
        <v>1</v>
      </c>
      <c r="Y643" s="9">
        <f>MAX(X643,Parameters!$B$8)</f>
        <v>1</v>
      </c>
      <c r="AA643" s="16" t="str">
        <f>IF(W643&lt;&gt;0,IF(Y643=1,IF(I643&lt;=Parameters!$C$2,W643,""),""),"")</f>
        <v/>
      </c>
      <c r="AB643" s="16" t="str">
        <f>IF(W643&lt;&gt;0,IF(Y643=1,IF(AND(I643&gt;Parameters!$B$3,I643&lt;=Parameters!$C$3),W643,""),""),"")</f>
        <v/>
      </c>
      <c r="AC643" s="16" t="str">
        <f>IF(W643&lt;&gt;0,IF(Y643=1,IF(AND(I643&gt;Parameters!$B$4,I643&lt;=Parameters!$C$4),W643,""),""),"")</f>
        <v/>
      </c>
      <c r="AD643" s="16" t="str">
        <f>IF(W643&lt;&gt;0,IF(Y643=1,IF(AND(I643&gt;Parameters!$B$5,I643&lt;=Parameters!$C$5),W643,""),""),"")</f>
        <v/>
      </c>
      <c r="AE643" s="16">
        <f>IF(W643&lt;&gt;0,IF(Y643=1,IF(I643&gt;Parameters!$B$6,W643,""),""),"")</f>
        <v>43.117834654282795</v>
      </c>
    </row>
    <row r="644" spans="1:31" x14ac:dyDescent="0.2">
      <c r="A644" t="s">
        <v>682</v>
      </c>
      <c r="B644" t="s">
        <v>683</v>
      </c>
      <c r="C644" t="s">
        <v>684</v>
      </c>
      <c r="D644">
        <v>3</v>
      </c>
      <c r="E644" t="s">
        <v>685</v>
      </c>
      <c r="F644" t="s">
        <v>148</v>
      </c>
      <c r="G644">
        <v>50</v>
      </c>
      <c r="H644" t="s">
        <v>46</v>
      </c>
      <c r="I644">
        <f t="shared" ref="I644:I707" si="30">IF(H644="Kbps",G644/1000,G644)</f>
        <v>50</v>
      </c>
      <c r="J644" t="s">
        <v>39</v>
      </c>
      <c r="L644">
        <v>33</v>
      </c>
      <c r="M644" t="s">
        <v>63</v>
      </c>
      <c r="N644">
        <v>10</v>
      </c>
      <c r="O644" t="s">
        <v>46</v>
      </c>
      <c r="P644" t="s">
        <v>42</v>
      </c>
      <c r="Q644" t="s">
        <v>42</v>
      </c>
      <c r="R644" t="s">
        <v>42</v>
      </c>
      <c r="S644" s="3">
        <v>42243</v>
      </c>
      <c r="T644" s="3"/>
      <c r="U644" s="11">
        <f>IFERROR(VLOOKUP(A644,'Anc data'!$A$2:$H$117, 8,FALSE),"")</f>
        <v>0.62619100000000005</v>
      </c>
      <c r="W644" s="15">
        <f t="shared" ref="W644:W707" si="31">IFERROR(L644/U644,"")</f>
        <v>52.699575688567862</v>
      </c>
      <c r="X644" s="9">
        <f t="shared" ref="X644:X707" si="32">IF(K644="",1,0)</f>
        <v>1</v>
      </c>
      <c r="Y644" s="9">
        <f>MAX(X644,Parameters!$B$8)</f>
        <v>1</v>
      </c>
      <c r="AA644" s="16" t="str">
        <f>IF(W644&lt;&gt;0,IF(Y644=1,IF(I644&lt;=Parameters!$C$2,W644,""),""),"")</f>
        <v/>
      </c>
      <c r="AB644" s="16" t="str">
        <f>IF(W644&lt;&gt;0,IF(Y644=1,IF(AND(I644&gt;Parameters!$B$3,I644&lt;=Parameters!$C$3),W644,""),""),"")</f>
        <v/>
      </c>
      <c r="AC644" s="16" t="str">
        <f>IF(W644&lt;&gt;0,IF(Y644=1,IF(AND(I644&gt;Parameters!$B$4,I644&lt;=Parameters!$C$4),W644,""),""),"")</f>
        <v/>
      </c>
      <c r="AD644" s="16" t="str">
        <f>IF(W644&lt;&gt;0,IF(Y644=1,IF(AND(I644&gt;Parameters!$B$5,I644&lt;=Parameters!$C$5),W644,""),""),"")</f>
        <v/>
      </c>
      <c r="AE644" s="16">
        <f>IF(W644&lt;&gt;0,IF(Y644=1,IF(I644&gt;Parameters!$B$6,W644,""),""),"")</f>
        <v>52.699575688567862</v>
      </c>
    </row>
    <row r="645" spans="1:31" x14ac:dyDescent="0.2">
      <c r="A645" t="s">
        <v>682</v>
      </c>
      <c r="B645" t="s">
        <v>683</v>
      </c>
      <c r="C645" t="s">
        <v>686</v>
      </c>
      <c r="D645">
        <v>1</v>
      </c>
      <c r="E645" t="s">
        <v>687</v>
      </c>
      <c r="F645" t="s">
        <v>51</v>
      </c>
      <c r="G645">
        <v>24</v>
      </c>
      <c r="H645" t="s">
        <v>46</v>
      </c>
      <c r="I645">
        <f t="shared" si="30"/>
        <v>24</v>
      </c>
      <c r="J645" t="s">
        <v>39</v>
      </c>
      <c r="L645">
        <v>19.899999999999999</v>
      </c>
      <c r="M645" t="s">
        <v>63</v>
      </c>
      <c r="N645" t="s">
        <v>40</v>
      </c>
      <c r="P645" t="s">
        <v>64</v>
      </c>
      <c r="Q645" t="s">
        <v>42</v>
      </c>
      <c r="R645" t="s">
        <v>42</v>
      </c>
      <c r="S645" s="3">
        <v>42243</v>
      </c>
      <c r="T645" s="3"/>
      <c r="U645" s="11">
        <f>IFERROR(VLOOKUP(A645,'Anc data'!$A$2:$H$117, 8,FALSE),"")</f>
        <v>0.62619100000000005</v>
      </c>
      <c r="W645" s="15">
        <f t="shared" si="31"/>
        <v>31.779441097045463</v>
      </c>
      <c r="X645" s="9">
        <f t="shared" si="32"/>
        <v>1</v>
      </c>
      <c r="Y645" s="9">
        <f>MAX(X645,Parameters!$B$8)</f>
        <v>1</v>
      </c>
      <c r="AA645" s="16" t="str">
        <f>IF(W645&lt;&gt;0,IF(Y645=1,IF(I645&lt;=Parameters!$C$2,W645,""),""),"")</f>
        <v/>
      </c>
      <c r="AB645" s="16" t="str">
        <f>IF(W645&lt;&gt;0,IF(Y645=1,IF(AND(I645&gt;Parameters!$B$3,I645&lt;=Parameters!$C$3),W645,""),""),"")</f>
        <v/>
      </c>
      <c r="AC645" s="16" t="str">
        <f>IF(W645&lt;&gt;0,IF(Y645=1,IF(AND(I645&gt;Parameters!$B$4,I645&lt;=Parameters!$C$4),W645,""),""),"")</f>
        <v/>
      </c>
      <c r="AD645" s="16">
        <f>IF(W645&lt;&gt;0,IF(Y645=1,IF(AND(I645&gt;Parameters!$B$5,I645&lt;=Parameters!$C$5),W645,""),""),"")</f>
        <v>31.779441097045463</v>
      </c>
      <c r="AE645" s="16" t="str">
        <f>IF(W645&lt;&gt;0,IF(Y645=1,IF(I645&gt;Parameters!$B$6,W645,""),""),"")</f>
        <v/>
      </c>
    </row>
    <row r="646" spans="1:31" x14ac:dyDescent="0.2">
      <c r="A646" t="s">
        <v>682</v>
      </c>
      <c r="B646" t="s">
        <v>683</v>
      </c>
      <c r="C646" t="s">
        <v>686</v>
      </c>
      <c r="D646">
        <v>2</v>
      </c>
      <c r="E646" t="s">
        <v>688</v>
      </c>
      <c r="F646" t="s">
        <v>148</v>
      </c>
      <c r="G646">
        <v>50</v>
      </c>
      <c r="H646" t="s">
        <v>46</v>
      </c>
      <c r="I646">
        <f t="shared" si="30"/>
        <v>50</v>
      </c>
      <c r="J646" t="s">
        <v>39</v>
      </c>
      <c r="L646">
        <v>29.9</v>
      </c>
      <c r="M646" t="s">
        <v>63</v>
      </c>
      <c r="N646" t="s">
        <v>40</v>
      </c>
      <c r="P646" t="s">
        <v>64</v>
      </c>
      <c r="Q646" t="s">
        <v>42</v>
      </c>
      <c r="R646" t="s">
        <v>42</v>
      </c>
      <c r="S646" s="3">
        <v>42243</v>
      </c>
      <c r="T646" s="3"/>
      <c r="U646" s="11">
        <f>IFERROR(VLOOKUP(A646,'Anc data'!$A$2:$H$117, 8,FALSE),"")</f>
        <v>0.62619100000000005</v>
      </c>
      <c r="W646" s="15">
        <f t="shared" si="31"/>
        <v>47.749009487520574</v>
      </c>
      <c r="X646" s="9">
        <f t="shared" si="32"/>
        <v>1</v>
      </c>
      <c r="Y646" s="9">
        <f>MAX(X646,Parameters!$B$8)</f>
        <v>1</v>
      </c>
      <c r="AA646" s="16" t="str">
        <f>IF(W646&lt;&gt;0,IF(Y646=1,IF(I646&lt;=Parameters!$C$2,W646,""),""),"")</f>
        <v/>
      </c>
      <c r="AB646" s="16" t="str">
        <f>IF(W646&lt;&gt;0,IF(Y646=1,IF(AND(I646&gt;Parameters!$B$3,I646&lt;=Parameters!$C$3),W646,""),""),"")</f>
        <v/>
      </c>
      <c r="AC646" s="16" t="str">
        <f>IF(W646&lt;&gt;0,IF(Y646=1,IF(AND(I646&gt;Parameters!$B$4,I646&lt;=Parameters!$C$4),W646,""),""),"")</f>
        <v/>
      </c>
      <c r="AD646" s="16" t="str">
        <f>IF(W646&lt;&gt;0,IF(Y646=1,IF(AND(I646&gt;Parameters!$B$5,I646&lt;=Parameters!$C$5),W646,""),""),"")</f>
        <v/>
      </c>
      <c r="AE646" s="16">
        <f>IF(W646&lt;&gt;0,IF(Y646=1,IF(I646&gt;Parameters!$B$6,W646,""),""),"")</f>
        <v>47.749009487520574</v>
      </c>
    </row>
    <row r="647" spans="1:31" x14ac:dyDescent="0.2">
      <c r="A647" t="s">
        <v>682</v>
      </c>
      <c r="B647" t="s">
        <v>683</v>
      </c>
      <c r="C647" t="s">
        <v>689</v>
      </c>
      <c r="D647">
        <v>1</v>
      </c>
      <c r="E647" t="s">
        <v>690</v>
      </c>
      <c r="F647" t="s">
        <v>148</v>
      </c>
      <c r="G647">
        <v>30</v>
      </c>
      <c r="H647" t="s">
        <v>46</v>
      </c>
      <c r="I647">
        <f t="shared" si="30"/>
        <v>30</v>
      </c>
      <c r="J647" t="s">
        <v>39</v>
      </c>
      <c r="L647">
        <v>39.9</v>
      </c>
      <c r="M647" t="s">
        <v>63</v>
      </c>
      <c r="N647" t="s">
        <v>40</v>
      </c>
      <c r="P647" t="s">
        <v>64</v>
      </c>
      <c r="Q647" t="s">
        <v>42</v>
      </c>
      <c r="R647" t="s">
        <v>64</v>
      </c>
      <c r="S647" s="3">
        <v>42243</v>
      </c>
      <c r="T647" s="3"/>
      <c r="U647" s="11">
        <f>IFERROR(VLOOKUP(A647,'Anc data'!$A$2:$H$117, 8,FALSE),"")</f>
        <v>0.62619100000000005</v>
      </c>
      <c r="W647" s="15">
        <f t="shared" si="31"/>
        <v>63.718577877995685</v>
      </c>
      <c r="X647" s="9">
        <f t="shared" si="32"/>
        <v>1</v>
      </c>
      <c r="Y647" s="9">
        <f>MAX(X647,Parameters!$B$8)</f>
        <v>1</v>
      </c>
      <c r="AA647" s="16" t="str">
        <f>IF(W647&lt;&gt;0,IF(Y647=1,IF(I647&lt;=Parameters!$C$2,W647,""),""),"")</f>
        <v/>
      </c>
      <c r="AB647" s="16" t="str">
        <f>IF(W647&lt;&gt;0,IF(Y647=1,IF(AND(I647&gt;Parameters!$B$3,I647&lt;=Parameters!$C$3),W647,""),""),"")</f>
        <v/>
      </c>
      <c r="AC647" s="16" t="str">
        <f>IF(W647&lt;&gt;0,IF(Y647=1,IF(AND(I647&gt;Parameters!$B$4,I647&lt;=Parameters!$C$4),W647,""),""),"")</f>
        <v/>
      </c>
      <c r="AD647" s="16" t="str">
        <f>IF(W647&lt;&gt;0,IF(Y647=1,IF(AND(I647&gt;Parameters!$B$5,I647&lt;=Parameters!$C$5),W647,""),""),"")</f>
        <v/>
      </c>
      <c r="AE647" s="16">
        <f>IF(W647&lt;&gt;0,IF(Y647=1,IF(I647&gt;Parameters!$B$6,W647,""),""),"")</f>
        <v>63.718577877995685</v>
      </c>
    </row>
    <row r="648" spans="1:31" x14ac:dyDescent="0.2">
      <c r="A648" t="s">
        <v>682</v>
      </c>
      <c r="B648" t="s">
        <v>683</v>
      </c>
      <c r="C648" t="s">
        <v>689</v>
      </c>
      <c r="D648">
        <v>2</v>
      </c>
      <c r="E648" t="s">
        <v>691</v>
      </c>
      <c r="F648" t="s">
        <v>148</v>
      </c>
      <c r="G648">
        <v>50</v>
      </c>
      <c r="H648" t="s">
        <v>46</v>
      </c>
      <c r="I648">
        <f t="shared" si="30"/>
        <v>50</v>
      </c>
      <c r="J648" t="s">
        <v>39</v>
      </c>
      <c r="L648">
        <v>44.9</v>
      </c>
      <c r="M648" t="s">
        <v>63</v>
      </c>
      <c r="N648" t="s">
        <v>40</v>
      </c>
      <c r="P648" t="s">
        <v>64</v>
      </c>
      <c r="Q648" t="s">
        <v>42</v>
      </c>
      <c r="R648" t="s">
        <v>64</v>
      </c>
      <c r="S648" s="3">
        <v>42243</v>
      </c>
      <c r="T648" s="3"/>
      <c r="U648" s="11">
        <f>IFERROR(VLOOKUP(A648,'Anc data'!$A$2:$H$117, 8,FALSE),"")</f>
        <v>0.62619100000000005</v>
      </c>
      <c r="W648" s="15">
        <f t="shared" si="31"/>
        <v>71.703362073233237</v>
      </c>
      <c r="X648" s="9">
        <f t="shared" si="32"/>
        <v>1</v>
      </c>
      <c r="Y648" s="9">
        <f>MAX(X648,Parameters!$B$8)</f>
        <v>1</v>
      </c>
      <c r="AA648" s="16" t="str">
        <f>IF(W648&lt;&gt;0,IF(Y648=1,IF(I648&lt;=Parameters!$C$2,W648,""),""),"")</f>
        <v/>
      </c>
      <c r="AB648" s="16" t="str">
        <f>IF(W648&lt;&gt;0,IF(Y648=1,IF(AND(I648&gt;Parameters!$B$3,I648&lt;=Parameters!$C$3),W648,""),""),"")</f>
        <v/>
      </c>
      <c r="AC648" s="16" t="str">
        <f>IF(W648&lt;&gt;0,IF(Y648=1,IF(AND(I648&gt;Parameters!$B$4,I648&lt;=Parameters!$C$4),W648,""),""),"")</f>
        <v/>
      </c>
      <c r="AD648" s="16" t="str">
        <f>IF(W648&lt;&gt;0,IF(Y648=1,IF(AND(I648&gt;Parameters!$B$5,I648&lt;=Parameters!$C$5),W648,""),""),"")</f>
        <v/>
      </c>
      <c r="AE648" s="16">
        <f>IF(W648&lt;&gt;0,IF(Y648=1,IF(I648&gt;Parameters!$B$6,W648,""),""),"")</f>
        <v>71.703362073233237</v>
      </c>
    </row>
    <row r="649" spans="1:31" x14ac:dyDescent="0.2">
      <c r="A649" t="s">
        <v>682</v>
      </c>
      <c r="B649" t="s">
        <v>683</v>
      </c>
      <c r="C649" t="s">
        <v>689</v>
      </c>
      <c r="D649">
        <v>3</v>
      </c>
      <c r="E649" t="s">
        <v>692</v>
      </c>
      <c r="F649" t="s">
        <v>51</v>
      </c>
      <c r="G649">
        <v>4</v>
      </c>
      <c r="H649" t="s">
        <v>46</v>
      </c>
      <c r="I649">
        <f t="shared" si="30"/>
        <v>4</v>
      </c>
      <c r="J649" t="s">
        <v>39</v>
      </c>
      <c r="L649">
        <v>24.9</v>
      </c>
      <c r="M649" t="s">
        <v>63</v>
      </c>
      <c r="N649" t="s">
        <v>40</v>
      </c>
      <c r="P649" t="s">
        <v>64</v>
      </c>
      <c r="Q649" t="s">
        <v>42</v>
      </c>
      <c r="R649" t="s">
        <v>64</v>
      </c>
      <c r="S649" s="3">
        <v>42243</v>
      </c>
      <c r="T649" s="3"/>
      <c r="U649" s="11">
        <f>IFERROR(VLOOKUP(A649,'Anc data'!$A$2:$H$117, 8,FALSE),"")</f>
        <v>0.62619100000000005</v>
      </c>
      <c r="W649" s="15">
        <f t="shared" si="31"/>
        <v>39.764225292283022</v>
      </c>
      <c r="X649" s="9">
        <f t="shared" si="32"/>
        <v>1</v>
      </c>
      <c r="Y649" s="9">
        <f>MAX(X649,Parameters!$B$8)</f>
        <v>1</v>
      </c>
      <c r="AA649" s="16" t="str">
        <f>IF(W649&lt;&gt;0,IF(Y649=1,IF(I649&lt;=Parameters!$C$2,W649,""),""),"")</f>
        <v/>
      </c>
      <c r="AB649" s="16">
        <f>IF(W649&lt;&gt;0,IF(Y649=1,IF(AND(I649&gt;Parameters!$B$3,I649&lt;=Parameters!$C$3),W649,""),""),"")</f>
        <v>39.764225292283022</v>
      </c>
      <c r="AC649" s="16" t="str">
        <f>IF(W649&lt;&gt;0,IF(Y649=1,IF(AND(I649&gt;Parameters!$B$4,I649&lt;=Parameters!$C$4),W649,""),""),"")</f>
        <v/>
      </c>
      <c r="AD649" s="16" t="str">
        <f>IF(W649&lt;&gt;0,IF(Y649=1,IF(AND(I649&gt;Parameters!$B$5,I649&lt;=Parameters!$C$5),W649,""),""),"")</f>
        <v/>
      </c>
      <c r="AE649" s="16" t="str">
        <f>IF(W649&lt;&gt;0,IF(Y649=1,IF(I649&gt;Parameters!$B$6,W649,""),""),"")</f>
        <v/>
      </c>
    </row>
    <row r="650" spans="1:31" x14ac:dyDescent="0.2">
      <c r="A650" t="s">
        <v>682</v>
      </c>
      <c r="B650" t="s">
        <v>683</v>
      </c>
      <c r="C650" t="s">
        <v>689</v>
      </c>
      <c r="D650">
        <v>4</v>
      </c>
      <c r="E650" t="s">
        <v>693</v>
      </c>
      <c r="F650" t="s">
        <v>51</v>
      </c>
      <c r="G650">
        <v>24</v>
      </c>
      <c r="H650" t="s">
        <v>46</v>
      </c>
      <c r="I650">
        <f t="shared" si="30"/>
        <v>24</v>
      </c>
      <c r="J650" t="s">
        <v>39</v>
      </c>
      <c r="L650">
        <v>30.9</v>
      </c>
      <c r="M650" t="s">
        <v>63</v>
      </c>
      <c r="N650" t="s">
        <v>40</v>
      </c>
      <c r="P650" t="s">
        <v>64</v>
      </c>
      <c r="Q650" t="s">
        <v>42</v>
      </c>
      <c r="R650" t="s">
        <v>64</v>
      </c>
      <c r="S650" s="3">
        <v>42243</v>
      </c>
      <c r="T650" s="3"/>
      <c r="U650" s="11">
        <f>IFERROR(VLOOKUP(A650,'Anc data'!$A$2:$H$117, 8,FALSE),"")</f>
        <v>0.62619100000000005</v>
      </c>
      <c r="W650" s="15">
        <f t="shared" si="31"/>
        <v>49.345966326568089</v>
      </c>
      <c r="X650" s="9">
        <f t="shared" si="32"/>
        <v>1</v>
      </c>
      <c r="Y650" s="9">
        <f>MAX(X650,Parameters!$B$8)</f>
        <v>1</v>
      </c>
      <c r="AA650" s="16" t="str">
        <f>IF(W650&lt;&gt;0,IF(Y650=1,IF(I650&lt;=Parameters!$C$2,W650,""),""),"")</f>
        <v/>
      </c>
      <c r="AB650" s="16" t="str">
        <f>IF(W650&lt;&gt;0,IF(Y650=1,IF(AND(I650&gt;Parameters!$B$3,I650&lt;=Parameters!$C$3),W650,""),""),"")</f>
        <v/>
      </c>
      <c r="AC650" s="16" t="str">
        <f>IF(W650&lt;&gt;0,IF(Y650=1,IF(AND(I650&gt;Parameters!$B$4,I650&lt;=Parameters!$C$4),W650,""),""),"")</f>
        <v/>
      </c>
      <c r="AD650" s="16">
        <f>IF(W650&lt;&gt;0,IF(Y650=1,IF(AND(I650&gt;Parameters!$B$5,I650&lt;=Parameters!$C$5),W650,""),""),"")</f>
        <v>49.345966326568089</v>
      </c>
      <c r="AE650" s="16" t="str">
        <f>IF(W650&lt;&gt;0,IF(Y650=1,IF(I650&gt;Parameters!$B$6,W650,""),""),"")</f>
        <v/>
      </c>
    </row>
    <row r="651" spans="1:31" x14ac:dyDescent="0.2">
      <c r="A651" t="s">
        <v>682</v>
      </c>
      <c r="B651" t="s">
        <v>683</v>
      </c>
      <c r="C651" t="s">
        <v>694</v>
      </c>
      <c r="D651">
        <v>1</v>
      </c>
      <c r="E651" t="s">
        <v>695</v>
      </c>
      <c r="F651" t="s">
        <v>51</v>
      </c>
      <c r="G651">
        <v>24</v>
      </c>
      <c r="H651" t="s">
        <v>46</v>
      </c>
      <c r="I651">
        <f t="shared" si="30"/>
        <v>24</v>
      </c>
      <c r="J651" t="s">
        <v>39</v>
      </c>
      <c r="L651">
        <v>12</v>
      </c>
      <c r="M651" t="s">
        <v>63</v>
      </c>
      <c r="N651" t="s">
        <v>40</v>
      </c>
      <c r="P651" t="s">
        <v>42</v>
      </c>
      <c r="Q651" t="s">
        <v>42</v>
      </c>
      <c r="R651" t="s">
        <v>64</v>
      </c>
      <c r="S651" s="3">
        <v>42243</v>
      </c>
      <c r="T651" s="3"/>
      <c r="U651" s="11">
        <f>IFERROR(VLOOKUP(A651,'Anc data'!$A$2:$H$117, 8,FALSE),"")</f>
        <v>0.62619100000000005</v>
      </c>
      <c r="W651" s="15">
        <f t="shared" si="31"/>
        <v>19.163482068570133</v>
      </c>
      <c r="X651" s="9">
        <f t="shared" si="32"/>
        <v>1</v>
      </c>
      <c r="Y651" s="9">
        <f>MAX(X651,Parameters!$B$8)</f>
        <v>1</v>
      </c>
      <c r="AA651" s="16" t="str">
        <f>IF(W651&lt;&gt;0,IF(Y651=1,IF(I651&lt;=Parameters!$C$2,W651,""),""),"")</f>
        <v/>
      </c>
      <c r="AB651" s="16" t="str">
        <f>IF(W651&lt;&gt;0,IF(Y651=1,IF(AND(I651&gt;Parameters!$B$3,I651&lt;=Parameters!$C$3),W651,""),""),"")</f>
        <v/>
      </c>
      <c r="AC651" s="16" t="str">
        <f>IF(W651&lt;&gt;0,IF(Y651=1,IF(AND(I651&gt;Parameters!$B$4,I651&lt;=Parameters!$C$4),W651,""),""),"")</f>
        <v/>
      </c>
      <c r="AD651" s="16">
        <f>IF(W651&lt;&gt;0,IF(Y651=1,IF(AND(I651&gt;Parameters!$B$5,I651&lt;=Parameters!$C$5),W651,""),""),"")</f>
        <v>19.163482068570133</v>
      </c>
      <c r="AE651" s="16" t="str">
        <f>IF(W651&lt;&gt;0,IF(Y651=1,IF(I651&gt;Parameters!$B$6,W651,""),""),"")</f>
        <v/>
      </c>
    </row>
    <row r="652" spans="1:31" x14ac:dyDescent="0.2">
      <c r="A652" t="s">
        <v>682</v>
      </c>
      <c r="B652" t="s">
        <v>683</v>
      </c>
      <c r="C652" t="s">
        <v>694</v>
      </c>
      <c r="D652">
        <v>2</v>
      </c>
      <c r="E652" t="s">
        <v>696</v>
      </c>
      <c r="F652" t="s">
        <v>148</v>
      </c>
      <c r="G652">
        <v>50</v>
      </c>
      <c r="H652" t="s">
        <v>46</v>
      </c>
      <c r="I652">
        <f t="shared" si="30"/>
        <v>50</v>
      </c>
      <c r="J652" t="s">
        <v>39</v>
      </c>
      <c r="L652">
        <v>22</v>
      </c>
      <c r="M652" t="s">
        <v>63</v>
      </c>
      <c r="N652" t="s">
        <v>40</v>
      </c>
      <c r="P652" t="s">
        <v>64</v>
      </c>
      <c r="Q652" t="s">
        <v>42</v>
      </c>
      <c r="R652" t="s">
        <v>64</v>
      </c>
      <c r="S652" s="3">
        <v>42243</v>
      </c>
      <c r="T652" s="3"/>
      <c r="U652" s="11">
        <f>IFERROR(VLOOKUP(A652,'Anc data'!$A$2:$H$117, 8,FALSE),"")</f>
        <v>0.62619100000000005</v>
      </c>
      <c r="W652" s="15">
        <f t="shared" si="31"/>
        <v>35.133050459045243</v>
      </c>
      <c r="X652" s="9">
        <f t="shared" si="32"/>
        <v>1</v>
      </c>
      <c r="Y652" s="9">
        <f>MAX(X652,Parameters!$B$8)</f>
        <v>1</v>
      </c>
      <c r="AA652" s="16" t="str">
        <f>IF(W652&lt;&gt;0,IF(Y652=1,IF(I652&lt;=Parameters!$C$2,W652,""),""),"")</f>
        <v/>
      </c>
      <c r="AB652" s="16" t="str">
        <f>IF(W652&lt;&gt;0,IF(Y652=1,IF(AND(I652&gt;Parameters!$B$3,I652&lt;=Parameters!$C$3),W652,""),""),"")</f>
        <v/>
      </c>
      <c r="AC652" s="16" t="str">
        <f>IF(W652&lt;&gt;0,IF(Y652=1,IF(AND(I652&gt;Parameters!$B$4,I652&lt;=Parameters!$C$4),W652,""),""),"")</f>
        <v/>
      </c>
      <c r="AD652" s="16" t="str">
        <f>IF(W652&lt;&gt;0,IF(Y652=1,IF(AND(I652&gt;Parameters!$B$5,I652&lt;=Parameters!$C$5),W652,""),""),"")</f>
        <v/>
      </c>
      <c r="AE652" s="16">
        <f>IF(W652&lt;&gt;0,IF(Y652=1,IF(I652&gt;Parameters!$B$6,W652,""),""),"")</f>
        <v>35.133050459045243</v>
      </c>
    </row>
    <row r="653" spans="1:31" x14ac:dyDescent="0.2">
      <c r="A653" t="s">
        <v>697</v>
      </c>
      <c r="B653" t="s">
        <v>698</v>
      </c>
      <c r="C653" t="s">
        <v>699</v>
      </c>
      <c r="D653">
        <v>1</v>
      </c>
      <c r="E653" t="s">
        <v>700</v>
      </c>
      <c r="F653" t="s">
        <v>51</v>
      </c>
      <c r="G653">
        <v>1</v>
      </c>
      <c r="H653" t="s">
        <v>46</v>
      </c>
      <c r="I653">
        <f t="shared" si="30"/>
        <v>1</v>
      </c>
      <c r="J653" t="s">
        <v>39</v>
      </c>
      <c r="L653">
        <v>149</v>
      </c>
      <c r="M653" t="s">
        <v>701</v>
      </c>
      <c r="N653" t="s">
        <v>40</v>
      </c>
      <c r="P653" t="s">
        <v>42</v>
      </c>
      <c r="Q653" t="s">
        <v>42</v>
      </c>
      <c r="R653" t="s">
        <v>42</v>
      </c>
      <c r="S653" s="3">
        <v>42243</v>
      </c>
      <c r="T653" s="3"/>
      <c r="U653" s="11">
        <f>IFERROR(VLOOKUP(A653,'Anc data'!$A$2:$H$117, 8,FALSE),"")</f>
        <v>3.8039745065575499</v>
      </c>
      <c r="W653" s="15">
        <f t="shared" si="31"/>
        <v>39.169557982879134</v>
      </c>
      <c r="X653" s="9">
        <f t="shared" si="32"/>
        <v>1</v>
      </c>
      <c r="Y653" s="9">
        <f>MAX(X653,Parameters!$B$8)</f>
        <v>1</v>
      </c>
      <c r="AA653" s="16">
        <f>IF(W653&lt;&gt;0,IF(Y653=1,IF(I653&lt;=Parameters!$C$2,W653,""),""),"")</f>
        <v>39.169557982879134</v>
      </c>
      <c r="AB653" s="16" t="str">
        <f>IF(W653&lt;&gt;0,IF(Y653=1,IF(AND(I653&gt;Parameters!$B$3,I653&lt;=Parameters!$C$3),W653,""),""),"")</f>
        <v/>
      </c>
      <c r="AC653" s="16" t="str">
        <f>IF(W653&lt;&gt;0,IF(Y653=1,IF(AND(I653&gt;Parameters!$B$4,I653&lt;=Parameters!$C$4),W653,""),""),"")</f>
        <v/>
      </c>
      <c r="AD653" s="16" t="str">
        <f>IF(W653&lt;&gt;0,IF(Y653=1,IF(AND(I653&gt;Parameters!$B$5,I653&lt;=Parameters!$C$5),W653,""),""),"")</f>
        <v/>
      </c>
      <c r="AE653" s="16" t="str">
        <f>IF(W653&lt;&gt;0,IF(Y653=1,IF(I653&gt;Parameters!$B$6,W653,""),""),"")</f>
        <v/>
      </c>
    </row>
    <row r="654" spans="1:31" x14ac:dyDescent="0.2">
      <c r="A654" t="s">
        <v>697</v>
      </c>
      <c r="B654" t="s">
        <v>698</v>
      </c>
      <c r="C654" t="s">
        <v>699</v>
      </c>
      <c r="D654">
        <v>2</v>
      </c>
      <c r="E654" t="s">
        <v>700</v>
      </c>
      <c r="F654" t="s">
        <v>51</v>
      </c>
      <c r="G654">
        <v>3</v>
      </c>
      <c r="H654" t="s">
        <v>46</v>
      </c>
      <c r="I654">
        <f t="shared" si="30"/>
        <v>3</v>
      </c>
      <c r="J654" t="s">
        <v>39</v>
      </c>
      <c r="L654">
        <v>199</v>
      </c>
      <c r="M654" t="s">
        <v>701</v>
      </c>
      <c r="N654" t="s">
        <v>40</v>
      </c>
      <c r="P654" t="s">
        <v>42</v>
      </c>
      <c r="Q654" t="s">
        <v>42</v>
      </c>
      <c r="R654" t="s">
        <v>42</v>
      </c>
      <c r="S654" s="3">
        <v>42243</v>
      </c>
      <c r="T654" s="3"/>
      <c r="U654" s="11">
        <f>IFERROR(VLOOKUP(A654,'Anc data'!$A$2:$H$117, 8,FALSE),"")</f>
        <v>3.8039745065575499</v>
      </c>
      <c r="W654" s="15">
        <f t="shared" si="31"/>
        <v>52.313704956999651</v>
      </c>
      <c r="X654" s="9">
        <f t="shared" si="32"/>
        <v>1</v>
      </c>
      <c r="Y654" s="9">
        <f>MAX(X654,Parameters!$B$8)</f>
        <v>1</v>
      </c>
      <c r="AA654" s="16" t="str">
        <f>IF(W654&lt;&gt;0,IF(Y654=1,IF(I654&lt;=Parameters!$C$2,W654,""),""),"")</f>
        <v/>
      </c>
      <c r="AB654" s="16">
        <f>IF(W654&lt;&gt;0,IF(Y654=1,IF(AND(I654&gt;Parameters!$B$3,I654&lt;=Parameters!$C$3),W654,""),""),"")</f>
        <v>52.313704956999651</v>
      </c>
      <c r="AC654" s="16" t="str">
        <f>IF(W654&lt;&gt;0,IF(Y654=1,IF(AND(I654&gt;Parameters!$B$4,I654&lt;=Parameters!$C$4),W654,""),""),"")</f>
        <v/>
      </c>
      <c r="AD654" s="16" t="str">
        <f>IF(W654&lt;&gt;0,IF(Y654=1,IF(AND(I654&gt;Parameters!$B$5,I654&lt;=Parameters!$C$5),W654,""),""),"")</f>
        <v/>
      </c>
      <c r="AE654" s="16" t="str">
        <f>IF(W654&lt;&gt;0,IF(Y654=1,IF(I654&gt;Parameters!$B$6,W654,""),""),"")</f>
        <v/>
      </c>
    </row>
    <row r="655" spans="1:31" x14ac:dyDescent="0.2">
      <c r="A655" t="s">
        <v>697</v>
      </c>
      <c r="B655" t="s">
        <v>698</v>
      </c>
      <c r="C655" t="s">
        <v>699</v>
      </c>
      <c r="D655">
        <v>3</v>
      </c>
      <c r="E655" t="s">
        <v>700</v>
      </c>
      <c r="F655" t="s">
        <v>51</v>
      </c>
      <c r="G655">
        <v>5</v>
      </c>
      <c r="H655" t="s">
        <v>46</v>
      </c>
      <c r="I655">
        <f t="shared" si="30"/>
        <v>5</v>
      </c>
      <c r="J655" t="s">
        <v>39</v>
      </c>
      <c r="L655">
        <v>299</v>
      </c>
      <c r="M655" t="s">
        <v>701</v>
      </c>
      <c r="N655" t="s">
        <v>40</v>
      </c>
      <c r="P655" t="s">
        <v>42</v>
      </c>
      <c r="Q655" t="s">
        <v>42</v>
      </c>
      <c r="R655" t="s">
        <v>42</v>
      </c>
      <c r="S655" s="3">
        <v>42243</v>
      </c>
      <c r="T655" s="3"/>
      <c r="U655" s="11">
        <f>IFERROR(VLOOKUP(A655,'Anc data'!$A$2:$H$117, 8,FALSE),"")</f>
        <v>3.8039745065575499</v>
      </c>
      <c r="W655" s="15">
        <f t="shared" si="31"/>
        <v>78.601998905240677</v>
      </c>
      <c r="X655" s="9">
        <f t="shared" si="32"/>
        <v>1</v>
      </c>
      <c r="Y655" s="9">
        <f>MAX(X655,Parameters!$B$8)</f>
        <v>1</v>
      </c>
      <c r="AA655" s="16" t="str">
        <f>IF(W655&lt;&gt;0,IF(Y655=1,IF(I655&lt;=Parameters!$C$2,W655,""),""),"")</f>
        <v/>
      </c>
      <c r="AB655" s="16" t="str">
        <f>IF(W655&lt;&gt;0,IF(Y655=1,IF(AND(I655&gt;Parameters!$B$3,I655&lt;=Parameters!$C$3),W655,""),""),"")</f>
        <v/>
      </c>
      <c r="AC655" s="16">
        <f>IF(W655&lt;&gt;0,IF(Y655=1,IF(AND(I655&gt;Parameters!$B$4,I655&lt;=Parameters!$C$4),W655,""),""),"")</f>
        <v>78.601998905240677</v>
      </c>
      <c r="AD655" s="16" t="str">
        <f>IF(W655&lt;&gt;0,IF(Y655=1,IF(AND(I655&gt;Parameters!$B$5,I655&lt;=Parameters!$C$5),W655,""),""),"")</f>
        <v/>
      </c>
      <c r="AE655" s="16" t="str">
        <f>IF(W655&lt;&gt;0,IF(Y655=1,IF(I655&gt;Parameters!$B$6,W655,""),""),"")</f>
        <v/>
      </c>
    </row>
    <row r="656" spans="1:31" x14ac:dyDescent="0.2">
      <c r="A656" t="s">
        <v>697</v>
      </c>
      <c r="B656" t="s">
        <v>698</v>
      </c>
      <c r="C656" t="s">
        <v>699</v>
      </c>
      <c r="D656">
        <v>4</v>
      </c>
      <c r="E656" t="s">
        <v>700</v>
      </c>
      <c r="F656" t="s">
        <v>51</v>
      </c>
      <c r="G656">
        <v>10</v>
      </c>
      <c r="H656" t="s">
        <v>46</v>
      </c>
      <c r="I656">
        <f t="shared" si="30"/>
        <v>10</v>
      </c>
      <c r="J656" t="s">
        <v>39</v>
      </c>
      <c r="L656">
        <v>499</v>
      </c>
      <c r="M656" t="s">
        <v>701</v>
      </c>
      <c r="N656" t="s">
        <v>40</v>
      </c>
      <c r="P656" t="s">
        <v>42</v>
      </c>
      <c r="Q656" t="s">
        <v>42</v>
      </c>
      <c r="R656" t="s">
        <v>42</v>
      </c>
      <c r="S656" s="3">
        <v>42243</v>
      </c>
      <c r="T656" s="3"/>
      <c r="U656" s="11">
        <f>IFERROR(VLOOKUP(A656,'Anc data'!$A$2:$H$117, 8,FALSE),"")</f>
        <v>3.8039745065575499</v>
      </c>
      <c r="W656" s="15">
        <f t="shared" si="31"/>
        <v>131.17858680172273</v>
      </c>
      <c r="X656" s="9">
        <f t="shared" si="32"/>
        <v>1</v>
      </c>
      <c r="Y656" s="9">
        <f>MAX(X656,Parameters!$B$8)</f>
        <v>1</v>
      </c>
      <c r="AA656" s="16" t="str">
        <f>IF(W656&lt;&gt;0,IF(Y656=1,IF(I656&lt;=Parameters!$C$2,W656,""),""),"")</f>
        <v/>
      </c>
      <c r="AB656" s="16" t="str">
        <f>IF(W656&lt;&gt;0,IF(Y656=1,IF(AND(I656&gt;Parameters!$B$3,I656&lt;=Parameters!$C$3),W656,""),""),"")</f>
        <v/>
      </c>
      <c r="AC656" s="16">
        <f>IF(W656&lt;&gt;0,IF(Y656=1,IF(AND(I656&gt;Parameters!$B$4,I656&lt;=Parameters!$C$4),W656,""),""),"")</f>
        <v>131.17858680172273</v>
      </c>
      <c r="AD656" s="16" t="str">
        <f>IF(W656&lt;&gt;0,IF(Y656=1,IF(AND(I656&gt;Parameters!$B$5,I656&lt;=Parameters!$C$5),W656,""),""),"")</f>
        <v/>
      </c>
      <c r="AE656" s="16" t="str">
        <f>IF(W656&lt;&gt;0,IF(Y656=1,IF(I656&gt;Parameters!$B$6,W656,""),""),"")</f>
        <v/>
      </c>
    </row>
    <row r="657" spans="1:31" x14ac:dyDescent="0.2">
      <c r="A657" t="s">
        <v>697</v>
      </c>
      <c r="B657" t="s">
        <v>698</v>
      </c>
      <c r="C657" t="s">
        <v>699</v>
      </c>
      <c r="D657">
        <v>5</v>
      </c>
      <c r="E657" t="s">
        <v>700</v>
      </c>
      <c r="F657" t="s">
        <v>51</v>
      </c>
      <c r="G657">
        <v>25</v>
      </c>
      <c r="H657" t="s">
        <v>46</v>
      </c>
      <c r="I657">
        <f t="shared" si="30"/>
        <v>25</v>
      </c>
      <c r="J657" t="s">
        <v>39</v>
      </c>
      <c r="L657">
        <v>999</v>
      </c>
      <c r="M657" t="s">
        <v>701</v>
      </c>
      <c r="N657" t="s">
        <v>40</v>
      </c>
      <c r="P657" t="s">
        <v>42</v>
      </c>
      <c r="Q657" t="s">
        <v>42</v>
      </c>
      <c r="R657" t="s">
        <v>42</v>
      </c>
      <c r="S657" s="3">
        <v>42243</v>
      </c>
      <c r="T657" s="3"/>
      <c r="U657" s="11">
        <f>IFERROR(VLOOKUP(A657,'Anc data'!$A$2:$H$117, 8,FALSE),"")</f>
        <v>3.8039745065575499</v>
      </c>
      <c r="W657" s="15">
        <f t="shared" si="31"/>
        <v>262.6200565429279</v>
      </c>
      <c r="X657" s="9">
        <f t="shared" si="32"/>
        <v>1</v>
      </c>
      <c r="Y657" s="9">
        <f>MAX(X657,Parameters!$B$8)</f>
        <v>1</v>
      </c>
      <c r="AA657" s="16" t="str">
        <f>IF(W657&lt;&gt;0,IF(Y657=1,IF(I657&lt;=Parameters!$C$2,W657,""),""),"")</f>
        <v/>
      </c>
      <c r="AB657" s="16" t="str">
        <f>IF(W657&lt;&gt;0,IF(Y657=1,IF(AND(I657&gt;Parameters!$B$3,I657&lt;=Parameters!$C$3),W657,""),""),"")</f>
        <v/>
      </c>
      <c r="AC657" s="16" t="str">
        <f>IF(W657&lt;&gt;0,IF(Y657=1,IF(AND(I657&gt;Parameters!$B$4,I657&lt;=Parameters!$C$4),W657,""),""),"")</f>
        <v/>
      </c>
      <c r="AD657" s="16">
        <f>IF(W657&lt;&gt;0,IF(Y657=1,IF(AND(I657&gt;Parameters!$B$5,I657&lt;=Parameters!$C$5),W657,""),""),"")</f>
        <v>262.6200565429279</v>
      </c>
      <c r="AE657" s="16" t="str">
        <f>IF(W657&lt;&gt;0,IF(Y657=1,IF(I657&gt;Parameters!$B$6,W657,""),""),"")</f>
        <v/>
      </c>
    </row>
    <row r="658" spans="1:31" x14ac:dyDescent="0.2">
      <c r="A658" t="s">
        <v>697</v>
      </c>
      <c r="B658" t="s">
        <v>698</v>
      </c>
      <c r="C658" t="s">
        <v>702</v>
      </c>
      <c r="D658">
        <v>1</v>
      </c>
      <c r="E658" t="s">
        <v>504</v>
      </c>
      <c r="F658" t="s">
        <v>133</v>
      </c>
      <c r="G658">
        <v>512</v>
      </c>
      <c r="H658" t="s">
        <v>38</v>
      </c>
      <c r="I658">
        <f t="shared" si="30"/>
        <v>0.51200000000000001</v>
      </c>
      <c r="J658" t="s">
        <v>39</v>
      </c>
      <c r="L658">
        <v>20</v>
      </c>
      <c r="M658" t="s">
        <v>701</v>
      </c>
      <c r="N658" t="s">
        <v>40</v>
      </c>
      <c r="P658" t="s">
        <v>42</v>
      </c>
      <c r="Q658" t="s">
        <v>42</v>
      </c>
      <c r="R658" t="s">
        <v>42</v>
      </c>
      <c r="S658" s="3">
        <v>42243</v>
      </c>
      <c r="T658" s="3"/>
      <c r="U658" s="11">
        <f>IFERROR(VLOOKUP(A658,'Anc data'!$A$2:$H$117, 8,FALSE),"")</f>
        <v>3.8039745065575499</v>
      </c>
      <c r="W658" s="15">
        <f t="shared" si="31"/>
        <v>5.2576587896482065</v>
      </c>
      <c r="X658" s="9">
        <f t="shared" si="32"/>
        <v>1</v>
      </c>
      <c r="Y658" s="9">
        <f>MAX(X658,Parameters!$B$8)</f>
        <v>1</v>
      </c>
      <c r="AA658" s="16">
        <f>IF(W658&lt;&gt;0,IF(Y658=1,IF(I658&lt;=Parameters!$C$2,W658,""),""),"")</f>
        <v>5.2576587896482065</v>
      </c>
      <c r="AB658" s="16" t="str">
        <f>IF(W658&lt;&gt;0,IF(Y658=1,IF(AND(I658&gt;Parameters!$B$3,I658&lt;=Parameters!$C$3),W658,""),""),"")</f>
        <v/>
      </c>
      <c r="AC658" s="16" t="str">
        <f>IF(W658&lt;&gt;0,IF(Y658=1,IF(AND(I658&gt;Parameters!$B$4,I658&lt;=Parameters!$C$4),W658,""),""),"")</f>
        <v/>
      </c>
      <c r="AD658" s="16" t="str">
        <f>IF(W658&lt;&gt;0,IF(Y658=1,IF(AND(I658&gt;Parameters!$B$5,I658&lt;=Parameters!$C$5),W658,""),""),"")</f>
        <v/>
      </c>
      <c r="AE658" s="16" t="str">
        <f>IF(W658&lt;&gt;0,IF(Y658=1,IF(I658&gt;Parameters!$B$6,W658,""),""),"")</f>
        <v/>
      </c>
    </row>
    <row r="659" spans="1:31" x14ac:dyDescent="0.2">
      <c r="A659" t="s">
        <v>697</v>
      </c>
      <c r="B659" t="s">
        <v>698</v>
      </c>
      <c r="C659" t="s">
        <v>702</v>
      </c>
      <c r="D659">
        <v>2</v>
      </c>
      <c r="E659" t="s">
        <v>504</v>
      </c>
      <c r="F659" t="s">
        <v>133</v>
      </c>
      <c r="G659">
        <v>1</v>
      </c>
      <c r="H659" t="s">
        <v>46</v>
      </c>
      <c r="I659">
        <f t="shared" si="30"/>
        <v>1</v>
      </c>
      <c r="J659" t="s">
        <v>39</v>
      </c>
      <c r="L659">
        <v>28</v>
      </c>
      <c r="M659" t="s">
        <v>701</v>
      </c>
      <c r="N659" t="s">
        <v>40</v>
      </c>
      <c r="P659" t="s">
        <v>42</v>
      </c>
      <c r="Q659" t="s">
        <v>42</v>
      </c>
      <c r="R659" t="s">
        <v>42</v>
      </c>
      <c r="S659" s="3">
        <v>42243</v>
      </c>
      <c r="T659" s="3"/>
      <c r="U659" s="11">
        <f>IFERROR(VLOOKUP(A659,'Anc data'!$A$2:$H$117, 8,FALSE),"")</f>
        <v>3.8039745065575499</v>
      </c>
      <c r="W659" s="15">
        <f t="shared" si="31"/>
        <v>7.3607223055074886</v>
      </c>
      <c r="X659" s="9">
        <f t="shared" si="32"/>
        <v>1</v>
      </c>
      <c r="Y659" s="9">
        <f>MAX(X659,Parameters!$B$8)</f>
        <v>1</v>
      </c>
      <c r="AA659" s="16">
        <f>IF(W659&lt;&gt;0,IF(Y659=1,IF(I659&lt;=Parameters!$C$2,W659,""),""),"")</f>
        <v>7.3607223055074886</v>
      </c>
      <c r="AB659" s="16" t="str">
        <f>IF(W659&lt;&gt;0,IF(Y659=1,IF(AND(I659&gt;Parameters!$B$3,I659&lt;=Parameters!$C$3),W659,""),""),"")</f>
        <v/>
      </c>
      <c r="AC659" s="16" t="str">
        <f>IF(W659&lt;&gt;0,IF(Y659=1,IF(AND(I659&gt;Parameters!$B$4,I659&lt;=Parameters!$C$4),W659,""),""),"")</f>
        <v/>
      </c>
      <c r="AD659" s="16" t="str">
        <f>IF(W659&lt;&gt;0,IF(Y659=1,IF(AND(I659&gt;Parameters!$B$5,I659&lt;=Parameters!$C$5),W659,""),""),"")</f>
        <v/>
      </c>
      <c r="AE659" s="16" t="str">
        <f>IF(W659&lt;&gt;0,IF(Y659=1,IF(I659&gt;Parameters!$B$6,W659,""),""),"")</f>
        <v/>
      </c>
    </row>
    <row r="660" spans="1:31" x14ac:dyDescent="0.2">
      <c r="A660" t="s">
        <v>697</v>
      </c>
      <c r="B660" t="s">
        <v>698</v>
      </c>
      <c r="C660" t="s">
        <v>702</v>
      </c>
      <c r="D660">
        <v>3</v>
      </c>
      <c r="E660" t="s">
        <v>504</v>
      </c>
      <c r="F660" t="s">
        <v>133</v>
      </c>
      <c r="G660">
        <v>2</v>
      </c>
      <c r="H660" t="s">
        <v>46</v>
      </c>
      <c r="I660">
        <f t="shared" si="30"/>
        <v>2</v>
      </c>
      <c r="J660" t="s">
        <v>39</v>
      </c>
      <c r="L660">
        <v>42</v>
      </c>
      <c r="M660" t="s">
        <v>701</v>
      </c>
      <c r="N660" t="s">
        <v>40</v>
      </c>
      <c r="P660" t="s">
        <v>42</v>
      </c>
      <c r="Q660" t="s">
        <v>42</v>
      </c>
      <c r="R660" t="s">
        <v>42</v>
      </c>
      <c r="S660" s="3">
        <v>42243</v>
      </c>
      <c r="T660" s="3"/>
      <c r="U660" s="11">
        <f>IFERROR(VLOOKUP(A660,'Anc data'!$A$2:$H$117, 8,FALSE),"")</f>
        <v>3.8039745065575499</v>
      </c>
      <c r="W660" s="15">
        <f t="shared" si="31"/>
        <v>11.041083458261234</v>
      </c>
      <c r="X660" s="9">
        <f t="shared" si="32"/>
        <v>1</v>
      </c>
      <c r="Y660" s="9">
        <f>MAX(X660,Parameters!$B$8)</f>
        <v>1</v>
      </c>
      <c r="AA660" s="16" t="str">
        <f>IF(W660&lt;&gt;0,IF(Y660=1,IF(I660&lt;=Parameters!$C$2,W660,""),""),"")</f>
        <v/>
      </c>
      <c r="AB660" s="16">
        <f>IF(W660&lt;&gt;0,IF(Y660=1,IF(AND(I660&gt;Parameters!$B$3,I660&lt;=Parameters!$C$3),W660,""),""),"")</f>
        <v>11.041083458261234</v>
      </c>
      <c r="AC660" s="16" t="str">
        <f>IF(W660&lt;&gt;0,IF(Y660=1,IF(AND(I660&gt;Parameters!$B$4,I660&lt;=Parameters!$C$4),W660,""),""),"")</f>
        <v/>
      </c>
      <c r="AD660" s="16" t="str">
        <f>IF(W660&lt;&gt;0,IF(Y660=1,IF(AND(I660&gt;Parameters!$B$5,I660&lt;=Parameters!$C$5),W660,""),""),"")</f>
        <v/>
      </c>
      <c r="AE660" s="16" t="str">
        <f>IF(W660&lt;&gt;0,IF(Y660=1,IF(I660&gt;Parameters!$B$6,W660,""),""),"")</f>
        <v/>
      </c>
    </row>
    <row r="661" spans="1:31" x14ac:dyDescent="0.2">
      <c r="A661" t="s">
        <v>703</v>
      </c>
      <c r="B661" t="s">
        <v>704</v>
      </c>
      <c r="C661" t="s">
        <v>705</v>
      </c>
      <c r="D661">
        <v>1</v>
      </c>
      <c r="E661" t="s">
        <v>706</v>
      </c>
      <c r="F661" t="s">
        <v>45</v>
      </c>
      <c r="G661">
        <v>128</v>
      </c>
      <c r="H661" t="s">
        <v>38</v>
      </c>
      <c r="I661">
        <f t="shared" si="30"/>
        <v>0.128</v>
      </c>
      <c r="J661" t="s">
        <v>39</v>
      </c>
      <c r="L661" s="2">
        <v>290000</v>
      </c>
      <c r="M661" t="s">
        <v>707</v>
      </c>
      <c r="N661" t="s">
        <v>40</v>
      </c>
      <c r="P661" t="s">
        <v>42</v>
      </c>
      <c r="Q661" t="s">
        <v>42</v>
      </c>
      <c r="R661" t="s">
        <v>42</v>
      </c>
      <c r="S661" s="3">
        <v>42243</v>
      </c>
      <c r="T661" s="3"/>
      <c r="U661" s="11">
        <f>IFERROR(VLOOKUP(A661,'Anc data'!$A$2:$H$117, 8,FALSE),"")</f>
        <v>3120.9052366176702</v>
      </c>
      <c r="W661" s="15">
        <f t="shared" si="31"/>
        <v>92.921757635387877</v>
      </c>
      <c r="X661" s="9">
        <f t="shared" si="32"/>
        <v>1</v>
      </c>
      <c r="Y661" s="9">
        <f>MAX(X661,Parameters!$B$8)</f>
        <v>1</v>
      </c>
      <c r="AA661" s="16">
        <f>IF(W661&lt;&gt;0,IF(Y661=1,IF(I661&lt;=Parameters!$C$2,W661,""),""),"")</f>
        <v>92.921757635387877</v>
      </c>
      <c r="AB661" s="16" t="str">
        <f>IF(W661&lt;&gt;0,IF(Y661=1,IF(AND(I661&gt;Parameters!$B$3,I661&lt;=Parameters!$C$3),W661,""),""),"")</f>
        <v/>
      </c>
      <c r="AC661" s="16" t="str">
        <f>IF(W661&lt;&gt;0,IF(Y661=1,IF(AND(I661&gt;Parameters!$B$4,I661&lt;=Parameters!$C$4),W661,""),""),"")</f>
        <v/>
      </c>
      <c r="AD661" s="16" t="str">
        <f>IF(W661&lt;&gt;0,IF(Y661=1,IF(AND(I661&gt;Parameters!$B$5,I661&lt;=Parameters!$C$5),W661,""),""),"")</f>
        <v/>
      </c>
      <c r="AE661" s="16" t="str">
        <f>IF(W661&lt;&gt;0,IF(Y661=1,IF(I661&gt;Parameters!$B$6,W661,""),""),"")</f>
        <v/>
      </c>
    </row>
    <row r="662" spans="1:31" x14ac:dyDescent="0.2">
      <c r="A662" t="s">
        <v>703</v>
      </c>
      <c r="B662" t="s">
        <v>704</v>
      </c>
      <c r="C662" t="s">
        <v>705</v>
      </c>
      <c r="D662">
        <v>2</v>
      </c>
      <c r="E662" t="s">
        <v>706</v>
      </c>
      <c r="F662" t="s">
        <v>45</v>
      </c>
      <c r="G662">
        <v>256</v>
      </c>
      <c r="H662" t="s">
        <v>38</v>
      </c>
      <c r="I662">
        <f t="shared" si="30"/>
        <v>0.25600000000000001</v>
      </c>
      <c r="J662" t="s">
        <v>39</v>
      </c>
      <c r="L662" s="2">
        <v>450000</v>
      </c>
      <c r="M662" t="s">
        <v>707</v>
      </c>
      <c r="N662" t="s">
        <v>40</v>
      </c>
      <c r="P662" t="s">
        <v>42</v>
      </c>
      <c r="Q662" t="s">
        <v>42</v>
      </c>
      <c r="R662" t="s">
        <v>42</v>
      </c>
      <c r="S662" s="3">
        <v>42243</v>
      </c>
      <c r="T662" s="3"/>
      <c r="U662" s="11">
        <f>IFERROR(VLOOKUP(A662,'Anc data'!$A$2:$H$117, 8,FALSE),"")</f>
        <v>3120.9052366176702</v>
      </c>
      <c r="W662" s="15">
        <f t="shared" si="31"/>
        <v>144.18893426180878</v>
      </c>
      <c r="X662" s="9">
        <f t="shared" si="32"/>
        <v>1</v>
      </c>
      <c r="Y662" s="9">
        <f>MAX(X662,Parameters!$B$8)</f>
        <v>1</v>
      </c>
      <c r="AA662" s="16">
        <f>IF(W662&lt;&gt;0,IF(Y662=1,IF(I662&lt;=Parameters!$C$2,W662,""),""),"")</f>
        <v>144.18893426180878</v>
      </c>
      <c r="AB662" s="16" t="str">
        <f>IF(W662&lt;&gt;0,IF(Y662=1,IF(AND(I662&gt;Parameters!$B$3,I662&lt;=Parameters!$C$3),W662,""),""),"")</f>
        <v/>
      </c>
      <c r="AC662" s="16" t="str">
        <f>IF(W662&lt;&gt;0,IF(Y662=1,IF(AND(I662&gt;Parameters!$B$4,I662&lt;=Parameters!$C$4),W662,""),""),"")</f>
        <v/>
      </c>
      <c r="AD662" s="16" t="str">
        <f>IF(W662&lt;&gt;0,IF(Y662=1,IF(AND(I662&gt;Parameters!$B$5,I662&lt;=Parameters!$C$5),W662,""),""),"")</f>
        <v/>
      </c>
      <c r="AE662" s="16" t="str">
        <f>IF(W662&lt;&gt;0,IF(Y662=1,IF(I662&gt;Parameters!$B$6,W662,""),""),"")</f>
        <v/>
      </c>
    </row>
    <row r="663" spans="1:31" x14ac:dyDescent="0.2">
      <c r="A663" t="s">
        <v>708</v>
      </c>
      <c r="B663" t="s">
        <v>709</v>
      </c>
      <c r="C663" t="s">
        <v>710</v>
      </c>
      <c r="D663">
        <v>1</v>
      </c>
      <c r="E663" t="s">
        <v>711</v>
      </c>
      <c r="F663" t="s">
        <v>712</v>
      </c>
      <c r="G663">
        <v>256</v>
      </c>
      <c r="H663" t="s">
        <v>38</v>
      </c>
      <c r="I663">
        <f t="shared" si="30"/>
        <v>0.25600000000000001</v>
      </c>
      <c r="J663" t="s">
        <v>39</v>
      </c>
      <c r="L663" s="2">
        <v>29000</v>
      </c>
      <c r="M663" t="s">
        <v>220</v>
      </c>
      <c r="N663" t="s">
        <v>40</v>
      </c>
      <c r="P663" t="s">
        <v>42</v>
      </c>
      <c r="Q663" t="s">
        <v>42</v>
      </c>
      <c r="R663" t="s">
        <v>42</v>
      </c>
      <c r="S663" s="3">
        <v>42243</v>
      </c>
      <c r="T663" s="3"/>
      <c r="U663" s="11" t="str">
        <f>IFERROR(VLOOKUP(A663,'Anc data'!$A$2:$H$117, 8,FALSE),"")</f>
        <v/>
      </c>
      <c r="W663" s="15" t="str">
        <f t="shared" si="31"/>
        <v/>
      </c>
      <c r="X663" s="9">
        <f t="shared" si="32"/>
        <v>1</v>
      </c>
      <c r="Y663" s="9">
        <f>MAX(X663,Parameters!$B$8)</f>
        <v>1</v>
      </c>
      <c r="AA663" s="16" t="str">
        <f>IF(W663&lt;&gt;0,IF(Y663=1,IF(I663&lt;=Parameters!$C$2,W663,""),""),"")</f>
        <v/>
      </c>
      <c r="AB663" s="16" t="str">
        <f>IF(W663&lt;&gt;0,IF(Y663=1,IF(AND(I663&gt;Parameters!$B$3,I663&lt;=Parameters!$C$3),W663,""),""),"")</f>
        <v/>
      </c>
      <c r="AC663" s="16" t="str">
        <f>IF(W663&lt;&gt;0,IF(Y663=1,IF(AND(I663&gt;Parameters!$B$4,I663&lt;=Parameters!$C$4),W663,""),""),"")</f>
        <v/>
      </c>
      <c r="AD663" s="16" t="str">
        <f>IF(W663&lt;&gt;0,IF(Y663=1,IF(AND(I663&gt;Parameters!$B$5,I663&lt;=Parameters!$C$5),W663,""),""),"")</f>
        <v/>
      </c>
      <c r="AE663" s="16" t="str">
        <f>IF(W663&lt;&gt;0,IF(Y663=1,IF(I663&gt;Parameters!$B$6,W663,""),""),"")</f>
        <v/>
      </c>
    </row>
    <row r="664" spans="1:31" x14ac:dyDescent="0.2">
      <c r="A664" t="s">
        <v>713</v>
      </c>
      <c r="B664" t="s">
        <v>714</v>
      </c>
      <c r="C664" t="s">
        <v>715</v>
      </c>
      <c r="D664">
        <v>1</v>
      </c>
      <c r="E664" t="s">
        <v>239</v>
      </c>
      <c r="F664" t="s">
        <v>51</v>
      </c>
      <c r="G664">
        <v>512</v>
      </c>
      <c r="H664" t="s">
        <v>38</v>
      </c>
      <c r="I664">
        <f t="shared" si="30"/>
        <v>0.51200000000000001</v>
      </c>
      <c r="J664" t="s">
        <v>39</v>
      </c>
      <c r="L664">
        <v>20</v>
      </c>
      <c r="M664" t="s">
        <v>319</v>
      </c>
      <c r="N664" t="s">
        <v>40</v>
      </c>
      <c r="P664" t="s">
        <v>42</v>
      </c>
      <c r="Q664" t="s">
        <v>42</v>
      </c>
      <c r="R664" t="s">
        <v>42</v>
      </c>
      <c r="S664" s="3">
        <v>42243</v>
      </c>
      <c r="T664" s="3"/>
      <c r="U664" s="11">
        <f>IFERROR(VLOOKUP(A664,'Anc data'!$A$2:$H$117, 8,FALSE),"")</f>
        <v>11.226108281711999</v>
      </c>
      <c r="W664" s="15">
        <f t="shared" si="31"/>
        <v>1.7815612942716037</v>
      </c>
      <c r="X664" s="9">
        <f t="shared" si="32"/>
        <v>1</v>
      </c>
      <c r="Y664" s="9">
        <f>MAX(X664,Parameters!$B$8)</f>
        <v>1</v>
      </c>
      <c r="AA664" s="16">
        <f>IF(W664&lt;&gt;0,IF(Y664=1,IF(I664&lt;=Parameters!$C$2,W664,""),""),"")</f>
        <v>1.7815612942716037</v>
      </c>
      <c r="AB664" s="16" t="str">
        <f>IF(W664&lt;&gt;0,IF(Y664=1,IF(AND(I664&gt;Parameters!$B$3,I664&lt;=Parameters!$C$3),W664,""),""),"")</f>
        <v/>
      </c>
      <c r="AC664" s="16" t="str">
        <f>IF(W664&lt;&gt;0,IF(Y664=1,IF(AND(I664&gt;Parameters!$B$4,I664&lt;=Parameters!$C$4),W664,""),""),"")</f>
        <v/>
      </c>
      <c r="AD664" s="16" t="str">
        <f>IF(W664&lt;&gt;0,IF(Y664=1,IF(AND(I664&gt;Parameters!$B$5,I664&lt;=Parameters!$C$5),W664,""),""),"")</f>
        <v/>
      </c>
      <c r="AE664" s="16" t="str">
        <f>IF(W664&lt;&gt;0,IF(Y664=1,IF(I664&gt;Parameters!$B$6,W664,""),""),"")</f>
        <v/>
      </c>
    </row>
    <row r="665" spans="1:31" x14ac:dyDescent="0.2">
      <c r="A665" t="s">
        <v>713</v>
      </c>
      <c r="B665" t="s">
        <v>714</v>
      </c>
      <c r="C665" t="s">
        <v>715</v>
      </c>
      <c r="D665">
        <v>2</v>
      </c>
      <c r="E665" t="s">
        <v>239</v>
      </c>
      <c r="F665" t="s">
        <v>51</v>
      </c>
      <c r="G665">
        <v>1</v>
      </c>
      <c r="H665" t="s">
        <v>46</v>
      </c>
      <c r="I665">
        <f t="shared" si="30"/>
        <v>1</v>
      </c>
      <c r="J665" t="s">
        <v>39</v>
      </c>
      <c r="L665">
        <v>29</v>
      </c>
      <c r="M665" t="s">
        <v>319</v>
      </c>
      <c r="N665" t="s">
        <v>40</v>
      </c>
      <c r="P665" t="s">
        <v>42</v>
      </c>
      <c r="Q665" t="s">
        <v>42</v>
      </c>
      <c r="R665" t="s">
        <v>42</v>
      </c>
      <c r="S665" s="3">
        <v>42243</v>
      </c>
      <c r="T665" s="3"/>
      <c r="U665" s="11">
        <f>IFERROR(VLOOKUP(A665,'Anc data'!$A$2:$H$117, 8,FALSE),"")</f>
        <v>11.226108281711999</v>
      </c>
      <c r="W665" s="15">
        <f t="shared" si="31"/>
        <v>2.5832638766938256</v>
      </c>
      <c r="X665" s="9">
        <f t="shared" si="32"/>
        <v>1</v>
      </c>
      <c r="Y665" s="9">
        <f>MAX(X665,Parameters!$B$8)</f>
        <v>1</v>
      </c>
      <c r="AA665" s="16">
        <f>IF(W665&lt;&gt;0,IF(Y665=1,IF(I665&lt;=Parameters!$C$2,W665,""),""),"")</f>
        <v>2.5832638766938256</v>
      </c>
      <c r="AB665" s="16" t="str">
        <f>IF(W665&lt;&gt;0,IF(Y665=1,IF(AND(I665&gt;Parameters!$B$3,I665&lt;=Parameters!$C$3),W665,""),""),"")</f>
        <v/>
      </c>
      <c r="AC665" s="16" t="str">
        <f>IF(W665&lt;&gt;0,IF(Y665=1,IF(AND(I665&gt;Parameters!$B$4,I665&lt;=Parameters!$C$4),W665,""),""),"")</f>
        <v/>
      </c>
      <c r="AD665" s="16" t="str">
        <f>IF(W665&lt;&gt;0,IF(Y665=1,IF(AND(I665&gt;Parameters!$B$5,I665&lt;=Parameters!$C$5),W665,""),""),"")</f>
        <v/>
      </c>
      <c r="AE665" s="16" t="str">
        <f>IF(W665&lt;&gt;0,IF(Y665=1,IF(I665&gt;Parameters!$B$6,W665,""),""),"")</f>
        <v/>
      </c>
    </row>
    <row r="666" spans="1:31" x14ac:dyDescent="0.2">
      <c r="A666" t="s">
        <v>713</v>
      </c>
      <c r="B666" t="s">
        <v>714</v>
      </c>
      <c r="C666" t="s">
        <v>715</v>
      </c>
      <c r="D666">
        <v>3</v>
      </c>
      <c r="E666" t="s">
        <v>239</v>
      </c>
      <c r="F666" t="s">
        <v>51</v>
      </c>
      <c r="G666">
        <v>2</v>
      </c>
      <c r="H666" t="s">
        <v>46</v>
      </c>
      <c r="I666">
        <f t="shared" si="30"/>
        <v>2</v>
      </c>
      <c r="J666" t="s">
        <v>39</v>
      </c>
      <c r="L666">
        <v>38</v>
      </c>
      <c r="M666" t="s">
        <v>319</v>
      </c>
      <c r="N666" t="s">
        <v>40</v>
      </c>
      <c r="P666" t="s">
        <v>42</v>
      </c>
      <c r="Q666" t="s">
        <v>42</v>
      </c>
      <c r="R666" t="s">
        <v>42</v>
      </c>
      <c r="S666" s="3">
        <v>42243</v>
      </c>
      <c r="T666" s="3"/>
      <c r="U666" s="11">
        <f>IFERROR(VLOOKUP(A666,'Anc data'!$A$2:$H$117, 8,FALSE),"")</f>
        <v>11.226108281711999</v>
      </c>
      <c r="W666" s="15">
        <f t="shared" si="31"/>
        <v>3.3849664591160473</v>
      </c>
      <c r="X666" s="9">
        <f t="shared" si="32"/>
        <v>1</v>
      </c>
      <c r="Y666" s="9">
        <f>MAX(X666,Parameters!$B$8)</f>
        <v>1</v>
      </c>
      <c r="AA666" s="16" t="str">
        <f>IF(W666&lt;&gt;0,IF(Y666=1,IF(I666&lt;=Parameters!$C$2,W666,""),""),"")</f>
        <v/>
      </c>
      <c r="AB666" s="16">
        <f>IF(W666&lt;&gt;0,IF(Y666=1,IF(AND(I666&gt;Parameters!$B$3,I666&lt;=Parameters!$C$3),W666,""),""),"")</f>
        <v>3.3849664591160473</v>
      </c>
      <c r="AC666" s="16" t="str">
        <f>IF(W666&lt;&gt;0,IF(Y666=1,IF(AND(I666&gt;Parameters!$B$4,I666&lt;=Parameters!$C$4),W666,""),""),"")</f>
        <v/>
      </c>
      <c r="AD666" s="16" t="str">
        <f>IF(W666&lt;&gt;0,IF(Y666=1,IF(AND(I666&gt;Parameters!$B$5,I666&lt;=Parameters!$C$5),W666,""),""),"")</f>
        <v/>
      </c>
      <c r="AE666" s="16" t="str">
        <f>IF(W666&lt;&gt;0,IF(Y666=1,IF(I666&gt;Parameters!$B$6,W666,""),""),"")</f>
        <v/>
      </c>
    </row>
    <row r="667" spans="1:31" x14ac:dyDescent="0.2">
      <c r="A667" t="s">
        <v>713</v>
      </c>
      <c r="B667" t="s">
        <v>714</v>
      </c>
      <c r="C667" t="s">
        <v>715</v>
      </c>
      <c r="D667">
        <v>4</v>
      </c>
      <c r="E667" t="s">
        <v>239</v>
      </c>
      <c r="F667" t="s">
        <v>51</v>
      </c>
      <c r="G667">
        <v>3</v>
      </c>
      <c r="H667" t="s">
        <v>46</v>
      </c>
      <c r="I667">
        <f t="shared" si="30"/>
        <v>3</v>
      </c>
      <c r="J667" t="s">
        <v>39</v>
      </c>
      <c r="L667">
        <v>47</v>
      </c>
      <c r="M667" t="s">
        <v>319</v>
      </c>
      <c r="N667" t="s">
        <v>40</v>
      </c>
      <c r="P667" t="s">
        <v>42</v>
      </c>
      <c r="Q667" t="s">
        <v>42</v>
      </c>
      <c r="R667" t="s">
        <v>42</v>
      </c>
      <c r="S667" s="3">
        <v>42243</v>
      </c>
      <c r="T667" s="3"/>
      <c r="U667" s="11">
        <f>IFERROR(VLOOKUP(A667,'Anc data'!$A$2:$H$117, 8,FALSE),"")</f>
        <v>11.226108281711999</v>
      </c>
      <c r="W667" s="15">
        <f t="shared" si="31"/>
        <v>4.186669041538269</v>
      </c>
      <c r="X667" s="9">
        <f t="shared" si="32"/>
        <v>1</v>
      </c>
      <c r="Y667" s="9">
        <f>MAX(X667,Parameters!$B$8)</f>
        <v>1</v>
      </c>
      <c r="AA667" s="16" t="str">
        <f>IF(W667&lt;&gt;0,IF(Y667=1,IF(I667&lt;=Parameters!$C$2,W667,""),""),"")</f>
        <v/>
      </c>
      <c r="AB667" s="16">
        <f>IF(W667&lt;&gt;0,IF(Y667=1,IF(AND(I667&gt;Parameters!$B$3,I667&lt;=Parameters!$C$3),W667,""),""),"")</f>
        <v>4.186669041538269</v>
      </c>
      <c r="AC667" s="16" t="str">
        <f>IF(W667&lt;&gt;0,IF(Y667=1,IF(AND(I667&gt;Parameters!$B$4,I667&lt;=Parameters!$C$4),W667,""),""),"")</f>
        <v/>
      </c>
      <c r="AD667" s="16" t="str">
        <f>IF(W667&lt;&gt;0,IF(Y667=1,IF(AND(I667&gt;Parameters!$B$5,I667&lt;=Parameters!$C$5),W667,""),""),"")</f>
        <v/>
      </c>
      <c r="AE667" s="16" t="str">
        <f>IF(W667&lt;&gt;0,IF(Y667=1,IF(I667&gt;Parameters!$B$6,W667,""),""),"")</f>
        <v/>
      </c>
    </row>
    <row r="668" spans="1:31" x14ac:dyDescent="0.2">
      <c r="A668" t="s">
        <v>713</v>
      </c>
      <c r="B668" t="s">
        <v>714</v>
      </c>
      <c r="C668" t="s">
        <v>715</v>
      </c>
      <c r="D668">
        <v>5</v>
      </c>
      <c r="E668" t="s">
        <v>239</v>
      </c>
      <c r="F668" t="s">
        <v>51</v>
      </c>
      <c r="G668">
        <v>5</v>
      </c>
      <c r="H668" t="s">
        <v>46</v>
      </c>
      <c r="I668">
        <f t="shared" si="30"/>
        <v>5</v>
      </c>
      <c r="J668" t="s">
        <v>39</v>
      </c>
      <c r="L668">
        <v>56</v>
      </c>
      <c r="M668" t="s">
        <v>319</v>
      </c>
      <c r="N668" t="s">
        <v>40</v>
      </c>
      <c r="P668" t="s">
        <v>42</v>
      </c>
      <c r="Q668" t="s">
        <v>42</v>
      </c>
      <c r="R668" t="s">
        <v>42</v>
      </c>
      <c r="S668" s="3">
        <v>42243</v>
      </c>
      <c r="T668" s="3"/>
      <c r="U668" s="11">
        <f>IFERROR(VLOOKUP(A668,'Anc data'!$A$2:$H$117, 8,FALSE),"")</f>
        <v>11.226108281711999</v>
      </c>
      <c r="W668" s="15">
        <f t="shared" si="31"/>
        <v>4.9883716239604903</v>
      </c>
      <c r="X668" s="9">
        <f t="shared" si="32"/>
        <v>1</v>
      </c>
      <c r="Y668" s="9">
        <f>MAX(X668,Parameters!$B$8)</f>
        <v>1</v>
      </c>
      <c r="AA668" s="16" t="str">
        <f>IF(W668&lt;&gt;0,IF(Y668=1,IF(I668&lt;=Parameters!$C$2,W668,""),""),"")</f>
        <v/>
      </c>
      <c r="AB668" s="16" t="str">
        <f>IF(W668&lt;&gt;0,IF(Y668=1,IF(AND(I668&gt;Parameters!$B$3,I668&lt;=Parameters!$C$3),W668,""),""),"")</f>
        <v/>
      </c>
      <c r="AC668" s="16">
        <f>IF(W668&lt;&gt;0,IF(Y668=1,IF(AND(I668&gt;Parameters!$B$4,I668&lt;=Parameters!$C$4),W668,""),""),"")</f>
        <v>4.9883716239604903</v>
      </c>
      <c r="AD668" s="16" t="str">
        <f>IF(W668&lt;&gt;0,IF(Y668=1,IF(AND(I668&gt;Parameters!$B$5,I668&lt;=Parameters!$C$5),W668,""),""),"")</f>
        <v/>
      </c>
      <c r="AE668" s="16" t="str">
        <f>IF(W668&lt;&gt;0,IF(Y668=1,IF(I668&gt;Parameters!$B$6,W668,""),""),"")</f>
        <v/>
      </c>
    </row>
    <row r="669" spans="1:31" x14ac:dyDescent="0.2">
      <c r="A669" t="s">
        <v>713</v>
      </c>
      <c r="B669" t="s">
        <v>714</v>
      </c>
      <c r="C669" t="s">
        <v>715</v>
      </c>
      <c r="D669">
        <v>6</v>
      </c>
      <c r="E669" t="s">
        <v>239</v>
      </c>
      <c r="F669" t="s">
        <v>51</v>
      </c>
      <c r="G669">
        <v>8</v>
      </c>
      <c r="H669" t="s">
        <v>46</v>
      </c>
      <c r="I669">
        <f t="shared" si="30"/>
        <v>8</v>
      </c>
      <c r="J669" t="s">
        <v>39</v>
      </c>
      <c r="L669">
        <v>75</v>
      </c>
      <c r="M669" t="s">
        <v>319</v>
      </c>
      <c r="N669" t="s">
        <v>40</v>
      </c>
      <c r="P669" t="s">
        <v>42</v>
      </c>
      <c r="Q669" t="s">
        <v>42</v>
      </c>
      <c r="R669" t="s">
        <v>42</v>
      </c>
      <c r="S669" s="3">
        <v>42243</v>
      </c>
      <c r="T669" s="3"/>
      <c r="U669" s="11">
        <f>IFERROR(VLOOKUP(A669,'Anc data'!$A$2:$H$117, 8,FALSE),"")</f>
        <v>11.226108281711999</v>
      </c>
      <c r="W669" s="15">
        <f t="shared" si="31"/>
        <v>6.6808548535185146</v>
      </c>
      <c r="X669" s="9">
        <f t="shared" si="32"/>
        <v>1</v>
      </c>
      <c r="Y669" s="9">
        <f>MAX(X669,Parameters!$B$8)</f>
        <v>1</v>
      </c>
      <c r="AA669" s="16" t="str">
        <f>IF(W669&lt;&gt;0,IF(Y669=1,IF(I669&lt;=Parameters!$C$2,W669,""),""),"")</f>
        <v/>
      </c>
      <c r="AB669" s="16" t="str">
        <f>IF(W669&lt;&gt;0,IF(Y669=1,IF(AND(I669&gt;Parameters!$B$3,I669&lt;=Parameters!$C$3),W669,""),""),"")</f>
        <v/>
      </c>
      <c r="AC669" s="16">
        <f>IF(W669&lt;&gt;0,IF(Y669=1,IF(AND(I669&gt;Parameters!$B$4,I669&lt;=Parameters!$C$4),W669,""),""),"")</f>
        <v>6.6808548535185146</v>
      </c>
      <c r="AD669" s="16" t="str">
        <f>IF(W669&lt;&gt;0,IF(Y669=1,IF(AND(I669&gt;Parameters!$B$5,I669&lt;=Parameters!$C$5),W669,""),""),"")</f>
        <v/>
      </c>
      <c r="AE669" s="16" t="str">
        <f>IF(W669&lt;&gt;0,IF(Y669=1,IF(I669&gt;Parameters!$B$6,W669,""),""),"")</f>
        <v/>
      </c>
    </row>
    <row r="670" spans="1:31" x14ac:dyDescent="0.2">
      <c r="A670" t="s">
        <v>713</v>
      </c>
      <c r="B670" t="s">
        <v>714</v>
      </c>
      <c r="C670" t="s">
        <v>715</v>
      </c>
      <c r="D670">
        <v>7</v>
      </c>
      <c r="E670" t="s">
        <v>239</v>
      </c>
      <c r="F670" t="s">
        <v>51</v>
      </c>
      <c r="G670">
        <v>10</v>
      </c>
      <c r="H670" t="s">
        <v>46</v>
      </c>
      <c r="I670">
        <f t="shared" si="30"/>
        <v>10</v>
      </c>
      <c r="J670" t="s">
        <v>39</v>
      </c>
      <c r="L670">
        <v>100</v>
      </c>
      <c r="M670" t="s">
        <v>319</v>
      </c>
      <c r="N670" t="s">
        <v>40</v>
      </c>
      <c r="P670" t="s">
        <v>42</v>
      </c>
      <c r="Q670" t="s">
        <v>42</v>
      </c>
      <c r="R670" t="s">
        <v>42</v>
      </c>
      <c r="S670" s="3">
        <v>42243</v>
      </c>
      <c r="T670" s="3"/>
      <c r="U670" s="11">
        <f>IFERROR(VLOOKUP(A670,'Anc data'!$A$2:$H$117, 8,FALSE),"")</f>
        <v>11.226108281711999</v>
      </c>
      <c r="W670" s="15">
        <f t="shared" si="31"/>
        <v>8.9078064713580183</v>
      </c>
      <c r="X670" s="9">
        <f t="shared" si="32"/>
        <v>1</v>
      </c>
      <c r="Y670" s="9">
        <f>MAX(X670,Parameters!$B$8)</f>
        <v>1</v>
      </c>
      <c r="AA670" s="16" t="str">
        <f>IF(W670&lt;&gt;0,IF(Y670=1,IF(I670&lt;=Parameters!$C$2,W670,""),""),"")</f>
        <v/>
      </c>
      <c r="AB670" s="16" t="str">
        <f>IF(W670&lt;&gt;0,IF(Y670=1,IF(AND(I670&gt;Parameters!$B$3,I670&lt;=Parameters!$C$3),W670,""),""),"")</f>
        <v/>
      </c>
      <c r="AC670" s="16">
        <f>IF(W670&lt;&gt;0,IF(Y670=1,IF(AND(I670&gt;Parameters!$B$4,I670&lt;=Parameters!$C$4),W670,""),""),"")</f>
        <v>8.9078064713580183</v>
      </c>
      <c r="AD670" s="16" t="str">
        <f>IF(W670&lt;&gt;0,IF(Y670=1,IF(AND(I670&gt;Parameters!$B$5,I670&lt;=Parameters!$C$5),W670,""),""),"")</f>
        <v/>
      </c>
      <c r="AE670" s="16" t="str">
        <f>IF(W670&lt;&gt;0,IF(Y670=1,IF(I670&gt;Parameters!$B$6,W670,""),""),"")</f>
        <v/>
      </c>
    </row>
    <row r="671" spans="1:31" x14ac:dyDescent="0.2">
      <c r="A671" t="s">
        <v>716</v>
      </c>
      <c r="B671" t="s">
        <v>717</v>
      </c>
      <c r="C671" t="s">
        <v>718</v>
      </c>
      <c r="D671">
        <v>1</v>
      </c>
      <c r="E671" t="s">
        <v>719</v>
      </c>
      <c r="F671" t="s">
        <v>61</v>
      </c>
      <c r="G671">
        <v>100</v>
      </c>
      <c r="H671" t="s">
        <v>46</v>
      </c>
      <c r="I671">
        <f t="shared" si="30"/>
        <v>100</v>
      </c>
      <c r="J671" t="s">
        <v>39</v>
      </c>
      <c r="L671">
        <v>178</v>
      </c>
      <c r="M671" t="s">
        <v>720</v>
      </c>
      <c r="N671" t="s">
        <v>40</v>
      </c>
      <c r="P671" t="s">
        <v>42</v>
      </c>
      <c r="Q671" t="s">
        <v>42</v>
      </c>
      <c r="R671" t="s">
        <v>64</v>
      </c>
      <c r="S671" s="3">
        <v>42265</v>
      </c>
      <c r="T671" s="3"/>
      <c r="U671" s="11" t="str">
        <f>IFERROR(VLOOKUP(A671,'Anc data'!$A$2:$H$117, 8,FALSE),"")</f>
        <v/>
      </c>
      <c r="W671" s="15" t="str">
        <f t="shared" si="31"/>
        <v/>
      </c>
      <c r="X671" s="9">
        <f t="shared" si="32"/>
        <v>1</v>
      </c>
      <c r="Y671" s="9">
        <f>MAX(X671,Parameters!$B$8)</f>
        <v>1</v>
      </c>
      <c r="AA671" s="16" t="str">
        <f>IF(W671&lt;&gt;0,IF(Y671=1,IF(I671&lt;=Parameters!$C$2,W671,""),""),"")</f>
        <v/>
      </c>
      <c r="AB671" s="16" t="str">
        <f>IF(W671&lt;&gt;0,IF(Y671=1,IF(AND(I671&gt;Parameters!$B$3,I671&lt;=Parameters!$C$3),W671,""),""),"")</f>
        <v/>
      </c>
      <c r="AC671" s="16" t="str">
        <f>IF(W671&lt;&gt;0,IF(Y671=1,IF(AND(I671&gt;Parameters!$B$4,I671&lt;=Parameters!$C$4),W671,""),""),"")</f>
        <v/>
      </c>
      <c r="AD671" s="16" t="str">
        <f>IF(W671&lt;&gt;0,IF(Y671=1,IF(AND(I671&gt;Parameters!$B$5,I671&lt;=Parameters!$C$5),W671,""),""),"")</f>
        <v/>
      </c>
      <c r="AE671" s="16" t="str">
        <f>IF(W671&lt;&gt;0,IF(Y671=1,IF(I671&gt;Parameters!$B$6,W671,""),""),"")</f>
        <v/>
      </c>
    </row>
    <row r="672" spans="1:31" x14ac:dyDescent="0.2">
      <c r="A672" t="s">
        <v>716</v>
      </c>
      <c r="B672" t="s">
        <v>717</v>
      </c>
      <c r="C672" t="s">
        <v>718</v>
      </c>
      <c r="D672">
        <v>2</v>
      </c>
      <c r="E672" t="s">
        <v>721</v>
      </c>
      <c r="F672" t="s">
        <v>61</v>
      </c>
      <c r="G672">
        <v>500</v>
      </c>
      <c r="H672" t="s">
        <v>46</v>
      </c>
      <c r="I672">
        <f t="shared" si="30"/>
        <v>500</v>
      </c>
      <c r="J672" t="s">
        <v>39</v>
      </c>
      <c r="L672">
        <v>225</v>
      </c>
      <c r="M672" t="s">
        <v>720</v>
      </c>
      <c r="N672" t="s">
        <v>40</v>
      </c>
      <c r="P672" t="s">
        <v>42</v>
      </c>
      <c r="Q672" t="s">
        <v>42</v>
      </c>
      <c r="R672" t="s">
        <v>64</v>
      </c>
      <c r="S672" s="3">
        <v>42265</v>
      </c>
      <c r="T672" s="3"/>
      <c r="U672" s="11" t="str">
        <f>IFERROR(VLOOKUP(A672,'Anc data'!$A$2:$H$117, 8,FALSE),"")</f>
        <v/>
      </c>
      <c r="W672" s="15" t="str">
        <f t="shared" si="31"/>
        <v/>
      </c>
      <c r="X672" s="9">
        <f t="shared" si="32"/>
        <v>1</v>
      </c>
      <c r="Y672" s="9">
        <f>MAX(X672,Parameters!$B$8)</f>
        <v>1</v>
      </c>
      <c r="AA672" s="16" t="str">
        <f>IF(W672&lt;&gt;0,IF(Y672=1,IF(I672&lt;=Parameters!$C$2,W672,""),""),"")</f>
        <v/>
      </c>
      <c r="AB672" s="16" t="str">
        <f>IF(W672&lt;&gt;0,IF(Y672=1,IF(AND(I672&gt;Parameters!$B$3,I672&lt;=Parameters!$C$3),W672,""),""),"")</f>
        <v/>
      </c>
      <c r="AC672" s="16" t="str">
        <f>IF(W672&lt;&gt;0,IF(Y672=1,IF(AND(I672&gt;Parameters!$B$4,I672&lt;=Parameters!$C$4),W672,""),""),"")</f>
        <v/>
      </c>
      <c r="AD672" s="16" t="str">
        <f>IF(W672&lt;&gt;0,IF(Y672=1,IF(AND(I672&gt;Parameters!$B$5,I672&lt;=Parameters!$C$5),W672,""),""),"")</f>
        <v/>
      </c>
      <c r="AE672" s="16" t="str">
        <f>IF(W672&lt;&gt;0,IF(Y672=1,IF(I672&gt;Parameters!$B$6,W672,""),""),"")</f>
        <v/>
      </c>
    </row>
    <row r="673" spans="1:31" x14ac:dyDescent="0.2">
      <c r="A673" t="s">
        <v>716</v>
      </c>
      <c r="B673" t="s">
        <v>717</v>
      </c>
      <c r="C673" t="s">
        <v>718</v>
      </c>
      <c r="D673">
        <v>3</v>
      </c>
      <c r="E673" t="s">
        <v>722</v>
      </c>
      <c r="G673">
        <v>1000</v>
      </c>
      <c r="H673" t="s">
        <v>46</v>
      </c>
      <c r="I673">
        <f t="shared" si="30"/>
        <v>1000</v>
      </c>
      <c r="J673" t="s">
        <v>39</v>
      </c>
      <c r="L673">
        <v>258</v>
      </c>
      <c r="M673" t="s">
        <v>720</v>
      </c>
      <c r="N673" t="s">
        <v>40</v>
      </c>
      <c r="P673" t="s">
        <v>42</v>
      </c>
      <c r="Q673" t="s">
        <v>42</v>
      </c>
      <c r="R673" t="s">
        <v>64</v>
      </c>
      <c r="S673" s="3">
        <v>42265</v>
      </c>
      <c r="T673" s="3"/>
      <c r="U673" s="11" t="str">
        <f>IFERROR(VLOOKUP(A673,'Anc data'!$A$2:$H$117, 8,FALSE),"")</f>
        <v/>
      </c>
      <c r="W673" s="15" t="str">
        <f t="shared" si="31"/>
        <v/>
      </c>
      <c r="X673" s="9">
        <f t="shared" si="32"/>
        <v>1</v>
      </c>
      <c r="Y673" s="9">
        <f>MAX(X673,Parameters!$B$8)</f>
        <v>1</v>
      </c>
      <c r="AA673" s="16" t="str">
        <f>IF(W673&lt;&gt;0,IF(Y673=1,IF(I673&lt;=Parameters!$C$2,W673,""),""),"")</f>
        <v/>
      </c>
      <c r="AB673" s="16" t="str">
        <f>IF(W673&lt;&gt;0,IF(Y673=1,IF(AND(I673&gt;Parameters!$B$3,I673&lt;=Parameters!$C$3),W673,""),""),"")</f>
        <v/>
      </c>
      <c r="AC673" s="16" t="str">
        <f>IF(W673&lt;&gt;0,IF(Y673=1,IF(AND(I673&gt;Parameters!$B$4,I673&lt;=Parameters!$C$4),W673,""),""),"")</f>
        <v/>
      </c>
      <c r="AD673" s="16" t="str">
        <f>IF(W673&lt;&gt;0,IF(Y673=1,IF(AND(I673&gt;Parameters!$B$5,I673&lt;=Parameters!$C$5),W673,""),""),"")</f>
        <v/>
      </c>
      <c r="AE673" s="16" t="str">
        <f>IF(W673&lt;&gt;0,IF(Y673=1,IF(I673&gt;Parameters!$B$6,W673,""),""),"")</f>
        <v/>
      </c>
    </row>
    <row r="674" spans="1:31" x14ac:dyDescent="0.2">
      <c r="A674" t="s">
        <v>716</v>
      </c>
      <c r="B674" t="s">
        <v>717</v>
      </c>
      <c r="C674" t="s">
        <v>723</v>
      </c>
      <c r="D674">
        <v>1</v>
      </c>
      <c r="E674" t="s">
        <v>724</v>
      </c>
      <c r="F674" t="s">
        <v>94</v>
      </c>
      <c r="G674">
        <v>100</v>
      </c>
      <c r="H674" t="s">
        <v>46</v>
      </c>
      <c r="I674">
        <f t="shared" si="30"/>
        <v>100</v>
      </c>
      <c r="J674" t="s">
        <v>39</v>
      </c>
      <c r="L674">
        <v>298</v>
      </c>
      <c r="M674" t="s">
        <v>720</v>
      </c>
      <c r="N674" t="s">
        <v>40</v>
      </c>
      <c r="P674" t="s">
        <v>42</v>
      </c>
      <c r="Q674" t="s">
        <v>42</v>
      </c>
      <c r="R674" t="s">
        <v>64</v>
      </c>
      <c r="S674" s="3">
        <v>42243</v>
      </c>
      <c r="T674" s="3"/>
      <c r="U674" s="11" t="str">
        <f>IFERROR(VLOOKUP(A674,'Anc data'!$A$2:$H$117, 8,FALSE),"")</f>
        <v/>
      </c>
      <c r="W674" s="15" t="str">
        <f t="shared" si="31"/>
        <v/>
      </c>
      <c r="X674" s="9">
        <f t="shared" si="32"/>
        <v>1</v>
      </c>
      <c r="Y674" s="9">
        <f>MAX(X674,Parameters!$B$8)</f>
        <v>1</v>
      </c>
      <c r="AA674" s="16" t="str">
        <f>IF(W674&lt;&gt;0,IF(Y674=1,IF(I674&lt;=Parameters!$C$2,W674,""),""),"")</f>
        <v/>
      </c>
      <c r="AB674" s="16" t="str">
        <f>IF(W674&lt;&gt;0,IF(Y674=1,IF(AND(I674&gt;Parameters!$B$3,I674&lt;=Parameters!$C$3),W674,""),""),"")</f>
        <v/>
      </c>
      <c r="AC674" s="16" t="str">
        <f>IF(W674&lt;&gt;0,IF(Y674=1,IF(AND(I674&gt;Parameters!$B$4,I674&lt;=Parameters!$C$4),W674,""),""),"")</f>
        <v/>
      </c>
      <c r="AD674" s="16" t="str">
        <f>IF(W674&lt;&gt;0,IF(Y674=1,IF(AND(I674&gt;Parameters!$B$5,I674&lt;=Parameters!$C$5),W674,""),""),"")</f>
        <v/>
      </c>
      <c r="AE674" s="16" t="str">
        <f>IF(W674&lt;&gt;0,IF(Y674=1,IF(I674&gt;Parameters!$B$6,W674,""),""),"")</f>
        <v/>
      </c>
    </row>
    <row r="675" spans="1:31" x14ac:dyDescent="0.2">
      <c r="A675" t="s">
        <v>716</v>
      </c>
      <c r="B675" t="s">
        <v>717</v>
      </c>
      <c r="C675" t="s">
        <v>723</v>
      </c>
      <c r="D675">
        <v>2</v>
      </c>
      <c r="E675" t="s">
        <v>724</v>
      </c>
      <c r="F675" t="s">
        <v>94</v>
      </c>
      <c r="G675">
        <v>300</v>
      </c>
      <c r="H675" t="s">
        <v>46</v>
      </c>
      <c r="I675">
        <f t="shared" si="30"/>
        <v>300</v>
      </c>
      <c r="J675" t="s">
        <v>39</v>
      </c>
      <c r="L675">
        <v>398</v>
      </c>
      <c r="M675" t="s">
        <v>720</v>
      </c>
      <c r="N675" t="s">
        <v>40</v>
      </c>
      <c r="P675" t="s">
        <v>42</v>
      </c>
      <c r="Q675" t="s">
        <v>42</v>
      </c>
      <c r="R675" t="s">
        <v>64</v>
      </c>
      <c r="S675" s="3">
        <v>42243</v>
      </c>
      <c r="T675" s="3"/>
      <c r="U675" s="11" t="str">
        <f>IFERROR(VLOOKUP(A675,'Anc data'!$A$2:$H$117, 8,FALSE),"")</f>
        <v/>
      </c>
      <c r="W675" s="15" t="str">
        <f t="shared" si="31"/>
        <v/>
      </c>
      <c r="X675" s="9">
        <f t="shared" si="32"/>
        <v>1</v>
      </c>
      <c r="Y675" s="9">
        <f>MAX(X675,Parameters!$B$8)</f>
        <v>1</v>
      </c>
      <c r="AA675" s="16" t="str">
        <f>IF(W675&lt;&gt;0,IF(Y675=1,IF(I675&lt;=Parameters!$C$2,W675,""),""),"")</f>
        <v/>
      </c>
      <c r="AB675" s="16" t="str">
        <f>IF(W675&lt;&gt;0,IF(Y675=1,IF(AND(I675&gt;Parameters!$B$3,I675&lt;=Parameters!$C$3),W675,""),""),"")</f>
        <v/>
      </c>
      <c r="AC675" s="16" t="str">
        <f>IF(W675&lt;&gt;0,IF(Y675=1,IF(AND(I675&gt;Parameters!$B$4,I675&lt;=Parameters!$C$4),W675,""),""),"")</f>
        <v/>
      </c>
      <c r="AD675" s="16" t="str">
        <f>IF(W675&lt;&gt;0,IF(Y675=1,IF(AND(I675&gt;Parameters!$B$5,I675&lt;=Parameters!$C$5),W675,""),""),"")</f>
        <v/>
      </c>
      <c r="AE675" s="16" t="str">
        <f>IF(W675&lt;&gt;0,IF(Y675=1,IF(I675&gt;Parameters!$B$6,W675,""),""),"")</f>
        <v/>
      </c>
    </row>
    <row r="676" spans="1:31" x14ac:dyDescent="0.2">
      <c r="A676" t="s">
        <v>716</v>
      </c>
      <c r="B676" t="s">
        <v>717</v>
      </c>
      <c r="C676" t="s">
        <v>723</v>
      </c>
      <c r="D676">
        <v>3</v>
      </c>
      <c r="E676" t="s">
        <v>724</v>
      </c>
      <c r="F676" t="s">
        <v>94</v>
      </c>
      <c r="G676">
        <v>500</v>
      </c>
      <c r="H676" t="s">
        <v>46</v>
      </c>
      <c r="I676">
        <f t="shared" si="30"/>
        <v>500</v>
      </c>
      <c r="J676" t="s">
        <v>39</v>
      </c>
      <c r="L676">
        <v>448</v>
      </c>
      <c r="M676" t="s">
        <v>720</v>
      </c>
      <c r="N676" t="s">
        <v>40</v>
      </c>
      <c r="P676" t="s">
        <v>42</v>
      </c>
      <c r="Q676" t="s">
        <v>42</v>
      </c>
      <c r="R676" t="s">
        <v>64</v>
      </c>
      <c r="S676" s="3">
        <v>42243</v>
      </c>
      <c r="T676" s="3"/>
      <c r="U676" s="11" t="str">
        <f>IFERROR(VLOOKUP(A676,'Anc data'!$A$2:$H$117, 8,FALSE),"")</f>
        <v/>
      </c>
      <c r="W676" s="15" t="str">
        <f t="shared" si="31"/>
        <v/>
      </c>
      <c r="X676" s="9">
        <f t="shared" si="32"/>
        <v>1</v>
      </c>
      <c r="Y676" s="9">
        <f>MAX(X676,Parameters!$B$8)</f>
        <v>1</v>
      </c>
      <c r="AA676" s="16" t="str">
        <f>IF(W676&lt;&gt;0,IF(Y676=1,IF(I676&lt;=Parameters!$C$2,W676,""),""),"")</f>
        <v/>
      </c>
      <c r="AB676" s="16" t="str">
        <f>IF(W676&lt;&gt;0,IF(Y676=1,IF(AND(I676&gt;Parameters!$B$3,I676&lt;=Parameters!$C$3),W676,""),""),"")</f>
        <v/>
      </c>
      <c r="AC676" s="16" t="str">
        <f>IF(W676&lt;&gt;0,IF(Y676=1,IF(AND(I676&gt;Parameters!$B$4,I676&lt;=Parameters!$C$4),W676,""),""),"")</f>
        <v/>
      </c>
      <c r="AD676" s="16" t="str">
        <f>IF(W676&lt;&gt;0,IF(Y676=1,IF(AND(I676&gt;Parameters!$B$5,I676&lt;=Parameters!$C$5),W676,""),""),"")</f>
        <v/>
      </c>
      <c r="AE676" s="16" t="str">
        <f>IF(W676&lt;&gt;0,IF(Y676=1,IF(I676&gt;Parameters!$B$6,W676,""),""),"")</f>
        <v/>
      </c>
    </row>
    <row r="677" spans="1:31" x14ac:dyDescent="0.2">
      <c r="A677" t="s">
        <v>716</v>
      </c>
      <c r="B677" t="s">
        <v>717</v>
      </c>
      <c r="C677" t="s">
        <v>723</v>
      </c>
      <c r="D677">
        <v>4</v>
      </c>
      <c r="E677" t="s">
        <v>724</v>
      </c>
      <c r="F677" t="s">
        <v>94</v>
      </c>
      <c r="G677">
        <v>1</v>
      </c>
      <c r="H677" t="s">
        <v>296</v>
      </c>
      <c r="I677">
        <f t="shared" si="30"/>
        <v>1</v>
      </c>
      <c r="J677" t="s">
        <v>39</v>
      </c>
      <c r="L677">
        <v>598</v>
      </c>
      <c r="M677" t="s">
        <v>720</v>
      </c>
      <c r="N677" t="s">
        <v>40</v>
      </c>
      <c r="P677" t="s">
        <v>42</v>
      </c>
      <c r="Q677" t="s">
        <v>42</v>
      </c>
      <c r="R677" t="s">
        <v>64</v>
      </c>
      <c r="S677" s="3">
        <v>42243</v>
      </c>
      <c r="T677" s="3"/>
      <c r="U677" s="11" t="str">
        <f>IFERROR(VLOOKUP(A677,'Anc data'!$A$2:$H$117, 8,FALSE),"")</f>
        <v/>
      </c>
      <c r="W677" s="15" t="str">
        <f t="shared" si="31"/>
        <v/>
      </c>
      <c r="X677" s="9">
        <f t="shared" si="32"/>
        <v>1</v>
      </c>
      <c r="Y677" s="9">
        <f>MAX(X677,Parameters!$B$8)</f>
        <v>1</v>
      </c>
      <c r="AA677" s="16" t="str">
        <f>IF(W677&lt;&gt;0,IF(Y677=1,IF(I677&lt;=Parameters!$C$2,W677,""),""),"")</f>
        <v/>
      </c>
      <c r="AB677" s="16" t="str">
        <f>IF(W677&lt;&gt;0,IF(Y677=1,IF(AND(I677&gt;Parameters!$B$3,I677&lt;=Parameters!$C$3),W677,""),""),"")</f>
        <v/>
      </c>
      <c r="AC677" s="16" t="str">
        <f>IF(W677&lt;&gt;0,IF(Y677=1,IF(AND(I677&gt;Parameters!$B$4,I677&lt;=Parameters!$C$4),W677,""),""),"")</f>
        <v/>
      </c>
      <c r="AD677" s="16" t="str">
        <f>IF(W677&lt;&gt;0,IF(Y677=1,IF(AND(I677&gt;Parameters!$B$5,I677&lt;=Parameters!$C$5),W677,""),""),"")</f>
        <v/>
      </c>
      <c r="AE677" s="16" t="str">
        <f>IF(W677&lt;&gt;0,IF(Y677=1,IF(I677&gt;Parameters!$B$6,W677,""),""),"")</f>
        <v/>
      </c>
    </row>
    <row r="678" spans="1:31" x14ac:dyDescent="0.2">
      <c r="A678" t="s">
        <v>716</v>
      </c>
      <c r="B678" t="s">
        <v>717</v>
      </c>
      <c r="C678" t="s">
        <v>723</v>
      </c>
      <c r="D678">
        <v>5</v>
      </c>
      <c r="E678" t="s">
        <v>725</v>
      </c>
      <c r="F678" t="s">
        <v>726</v>
      </c>
      <c r="G678">
        <v>1.5</v>
      </c>
      <c r="H678" t="s">
        <v>46</v>
      </c>
      <c r="I678">
        <f t="shared" si="30"/>
        <v>1.5</v>
      </c>
      <c r="J678" t="s">
        <v>39</v>
      </c>
      <c r="L678">
        <v>103</v>
      </c>
      <c r="M678" t="s">
        <v>720</v>
      </c>
      <c r="N678" t="s">
        <v>40</v>
      </c>
      <c r="P678" t="s">
        <v>42</v>
      </c>
      <c r="Q678" t="s">
        <v>42</v>
      </c>
      <c r="R678" t="s">
        <v>64</v>
      </c>
      <c r="S678" s="3">
        <v>42243</v>
      </c>
      <c r="T678" s="3"/>
      <c r="U678" s="11" t="str">
        <f>IFERROR(VLOOKUP(A678,'Anc data'!$A$2:$H$117, 8,FALSE),"")</f>
        <v/>
      </c>
      <c r="W678" s="15" t="str">
        <f t="shared" si="31"/>
        <v/>
      </c>
      <c r="X678" s="9">
        <f t="shared" si="32"/>
        <v>1</v>
      </c>
      <c r="Y678" s="9">
        <f>MAX(X678,Parameters!$B$8)</f>
        <v>1</v>
      </c>
      <c r="AA678" s="16" t="str">
        <f>IF(W678&lt;&gt;0,IF(Y678=1,IF(I678&lt;=Parameters!$C$2,W678,""),""),"")</f>
        <v/>
      </c>
      <c r="AB678" s="16" t="str">
        <f>IF(W678&lt;&gt;0,IF(Y678=1,IF(AND(I678&gt;Parameters!$B$3,I678&lt;=Parameters!$C$3),W678,""),""),"")</f>
        <v/>
      </c>
      <c r="AC678" s="16" t="str">
        <f>IF(W678&lt;&gt;0,IF(Y678=1,IF(AND(I678&gt;Parameters!$B$4,I678&lt;=Parameters!$C$4),W678,""),""),"")</f>
        <v/>
      </c>
      <c r="AD678" s="16" t="str">
        <f>IF(W678&lt;&gt;0,IF(Y678=1,IF(AND(I678&gt;Parameters!$B$5,I678&lt;=Parameters!$C$5),W678,""),""),"")</f>
        <v/>
      </c>
      <c r="AE678" s="16" t="str">
        <f>IF(W678&lt;&gt;0,IF(Y678=1,IF(I678&gt;Parameters!$B$6,W678,""),""),"")</f>
        <v/>
      </c>
    </row>
    <row r="679" spans="1:31" x14ac:dyDescent="0.2">
      <c r="A679" t="s">
        <v>716</v>
      </c>
      <c r="B679" t="s">
        <v>717</v>
      </c>
      <c r="C679" t="s">
        <v>723</v>
      </c>
      <c r="D679">
        <v>6</v>
      </c>
      <c r="E679" t="s">
        <v>725</v>
      </c>
      <c r="F679" t="s">
        <v>726</v>
      </c>
      <c r="G679">
        <v>10</v>
      </c>
      <c r="H679" t="s">
        <v>46</v>
      </c>
      <c r="I679">
        <f t="shared" si="30"/>
        <v>10</v>
      </c>
      <c r="J679" t="s">
        <v>39</v>
      </c>
      <c r="L679">
        <v>148</v>
      </c>
      <c r="M679" t="s">
        <v>720</v>
      </c>
      <c r="N679" t="s">
        <v>40</v>
      </c>
      <c r="P679" t="s">
        <v>42</v>
      </c>
      <c r="Q679" t="s">
        <v>42</v>
      </c>
      <c r="R679" t="s">
        <v>64</v>
      </c>
      <c r="S679" s="3">
        <v>42243</v>
      </c>
      <c r="T679" s="3"/>
      <c r="U679" s="11" t="str">
        <f>IFERROR(VLOOKUP(A679,'Anc data'!$A$2:$H$117, 8,FALSE),"")</f>
        <v/>
      </c>
      <c r="W679" s="15" t="str">
        <f t="shared" si="31"/>
        <v/>
      </c>
      <c r="X679" s="9">
        <f t="shared" si="32"/>
        <v>1</v>
      </c>
      <c r="Y679" s="9">
        <f>MAX(X679,Parameters!$B$8)</f>
        <v>1</v>
      </c>
      <c r="AA679" s="16" t="str">
        <f>IF(W679&lt;&gt;0,IF(Y679=1,IF(I679&lt;=Parameters!$C$2,W679,""),""),"")</f>
        <v/>
      </c>
      <c r="AB679" s="16" t="str">
        <f>IF(W679&lt;&gt;0,IF(Y679=1,IF(AND(I679&gt;Parameters!$B$3,I679&lt;=Parameters!$C$3),W679,""),""),"")</f>
        <v/>
      </c>
      <c r="AC679" s="16" t="str">
        <f>IF(W679&lt;&gt;0,IF(Y679=1,IF(AND(I679&gt;Parameters!$B$4,I679&lt;=Parameters!$C$4),W679,""),""),"")</f>
        <v/>
      </c>
      <c r="AD679" s="16" t="str">
        <f>IF(W679&lt;&gt;0,IF(Y679=1,IF(AND(I679&gt;Parameters!$B$5,I679&lt;=Parameters!$C$5),W679,""),""),"")</f>
        <v/>
      </c>
      <c r="AE679" s="16" t="str">
        <f>IF(W679&lt;&gt;0,IF(Y679=1,IF(I679&gt;Parameters!$B$6,W679,""),""),"")</f>
        <v/>
      </c>
    </row>
    <row r="680" spans="1:31" x14ac:dyDescent="0.2">
      <c r="A680" t="s">
        <v>716</v>
      </c>
      <c r="B680" t="s">
        <v>717</v>
      </c>
      <c r="C680" t="s">
        <v>727</v>
      </c>
      <c r="D680">
        <v>1</v>
      </c>
      <c r="E680" t="s">
        <v>728</v>
      </c>
      <c r="F680" t="s">
        <v>79</v>
      </c>
      <c r="G680">
        <v>200</v>
      </c>
      <c r="H680" t="s">
        <v>46</v>
      </c>
      <c r="I680">
        <f t="shared" si="30"/>
        <v>200</v>
      </c>
      <c r="J680" t="s">
        <v>39</v>
      </c>
      <c r="L680">
        <v>199</v>
      </c>
      <c r="M680" t="s">
        <v>720</v>
      </c>
      <c r="N680">
        <v>10</v>
      </c>
      <c r="O680" t="s">
        <v>46</v>
      </c>
      <c r="P680" t="s">
        <v>42</v>
      </c>
      <c r="Q680" t="s">
        <v>42</v>
      </c>
      <c r="R680" t="s">
        <v>64</v>
      </c>
      <c r="S680" s="3">
        <v>42265</v>
      </c>
      <c r="T680" s="3"/>
      <c r="U680" s="11" t="str">
        <f>IFERROR(VLOOKUP(A680,'Anc data'!$A$2:$H$117, 8,FALSE),"")</f>
        <v/>
      </c>
      <c r="W680" s="15" t="str">
        <f t="shared" si="31"/>
        <v/>
      </c>
      <c r="X680" s="9">
        <f t="shared" si="32"/>
        <v>1</v>
      </c>
      <c r="Y680" s="9">
        <f>MAX(X680,Parameters!$B$8)</f>
        <v>1</v>
      </c>
      <c r="AA680" s="16" t="str">
        <f>IF(W680&lt;&gt;0,IF(Y680=1,IF(I680&lt;=Parameters!$C$2,W680,""),""),"")</f>
        <v/>
      </c>
      <c r="AB680" s="16" t="str">
        <f>IF(W680&lt;&gt;0,IF(Y680=1,IF(AND(I680&gt;Parameters!$B$3,I680&lt;=Parameters!$C$3),W680,""),""),"")</f>
        <v/>
      </c>
      <c r="AC680" s="16" t="str">
        <f>IF(W680&lt;&gt;0,IF(Y680=1,IF(AND(I680&gt;Parameters!$B$4,I680&lt;=Parameters!$C$4),W680,""),""),"")</f>
        <v/>
      </c>
      <c r="AD680" s="16" t="str">
        <f>IF(W680&lt;&gt;0,IF(Y680=1,IF(AND(I680&gt;Parameters!$B$5,I680&lt;=Parameters!$C$5),W680,""),""),"")</f>
        <v/>
      </c>
      <c r="AE680" s="16" t="str">
        <f>IF(W680&lt;&gt;0,IF(Y680=1,IF(I680&gt;Parameters!$B$6,W680,""),""),"")</f>
        <v/>
      </c>
    </row>
    <row r="681" spans="1:31" x14ac:dyDescent="0.2">
      <c r="A681" t="s">
        <v>716</v>
      </c>
      <c r="B681" t="s">
        <v>717</v>
      </c>
      <c r="C681" t="s">
        <v>727</v>
      </c>
      <c r="D681">
        <v>2</v>
      </c>
      <c r="E681" t="s">
        <v>729</v>
      </c>
      <c r="F681" t="s">
        <v>79</v>
      </c>
      <c r="G681">
        <v>130</v>
      </c>
      <c r="H681" t="s">
        <v>46</v>
      </c>
      <c r="I681">
        <f t="shared" si="30"/>
        <v>130</v>
      </c>
      <c r="J681" t="s">
        <v>39</v>
      </c>
      <c r="L681">
        <v>199</v>
      </c>
      <c r="M681" t="s">
        <v>720</v>
      </c>
      <c r="N681">
        <v>10</v>
      </c>
      <c r="O681" t="s">
        <v>46</v>
      </c>
      <c r="P681" t="s">
        <v>42</v>
      </c>
      <c r="Q681" t="s">
        <v>42</v>
      </c>
      <c r="R681" t="s">
        <v>64</v>
      </c>
      <c r="S681" s="3">
        <v>42265</v>
      </c>
      <c r="T681" s="3"/>
      <c r="U681" s="11" t="str">
        <f>IFERROR(VLOOKUP(A681,'Anc data'!$A$2:$H$117, 8,FALSE),"")</f>
        <v/>
      </c>
      <c r="W681" s="15" t="str">
        <f t="shared" si="31"/>
        <v/>
      </c>
      <c r="X681" s="9">
        <f t="shared" si="32"/>
        <v>1</v>
      </c>
      <c r="Y681" s="9">
        <f>MAX(X681,Parameters!$B$8)</f>
        <v>1</v>
      </c>
      <c r="AA681" s="16" t="str">
        <f>IF(W681&lt;&gt;0,IF(Y681=1,IF(I681&lt;=Parameters!$C$2,W681,""),""),"")</f>
        <v/>
      </c>
      <c r="AB681" s="16" t="str">
        <f>IF(W681&lt;&gt;0,IF(Y681=1,IF(AND(I681&gt;Parameters!$B$3,I681&lt;=Parameters!$C$3),W681,""),""),"")</f>
        <v/>
      </c>
      <c r="AC681" s="16" t="str">
        <f>IF(W681&lt;&gt;0,IF(Y681=1,IF(AND(I681&gt;Parameters!$B$4,I681&lt;=Parameters!$C$4),W681,""),""),"")</f>
        <v/>
      </c>
      <c r="AD681" s="16" t="str">
        <f>IF(W681&lt;&gt;0,IF(Y681=1,IF(AND(I681&gt;Parameters!$B$5,I681&lt;=Parameters!$C$5),W681,""),""),"")</f>
        <v/>
      </c>
      <c r="AE681" s="16" t="str">
        <f>IF(W681&lt;&gt;0,IF(Y681=1,IF(I681&gt;Parameters!$B$6,W681,""),""),"")</f>
        <v/>
      </c>
    </row>
    <row r="682" spans="1:31" x14ac:dyDescent="0.2">
      <c r="A682" t="s">
        <v>716</v>
      </c>
      <c r="B682" t="s">
        <v>717</v>
      </c>
      <c r="C682" t="s">
        <v>730</v>
      </c>
      <c r="D682">
        <v>1</v>
      </c>
      <c r="E682" t="s">
        <v>731</v>
      </c>
      <c r="F682" t="s">
        <v>94</v>
      </c>
      <c r="G682">
        <v>10</v>
      </c>
      <c r="H682" t="s">
        <v>296</v>
      </c>
      <c r="I682">
        <f t="shared" si="30"/>
        <v>10</v>
      </c>
      <c r="J682" t="s">
        <v>39</v>
      </c>
      <c r="L682" s="2">
        <v>2888</v>
      </c>
      <c r="M682" t="s">
        <v>720</v>
      </c>
      <c r="N682">
        <v>2.5</v>
      </c>
      <c r="O682" t="s">
        <v>296</v>
      </c>
      <c r="P682" t="s">
        <v>42</v>
      </c>
      <c r="Q682" t="s">
        <v>42</v>
      </c>
      <c r="R682" t="s">
        <v>64</v>
      </c>
      <c r="S682" s="3">
        <v>42243</v>
      </c>
      <c r="T682" s="3"/>
      <c r="U682" s="11" t="str">
        <f>IFERROR(VLOOKUP(A682,'Anc data'!$A$2:$H$117, 8,FALSE),"")</f>
        <v/>
      </c>
      <c r="W682" s="15" t="str">
        <f t="shared" si="31"/>
        <v/>
      </c>
      <c r="X682" s="9">
        <f t="shared" si="32"/>
        <v>1</v>
      </c>
      <c r="Y682" s="9">
        <f>MAX(X682,Parameters!$B$8)</f>
        <v>1</v>
      </c>
      <c r="AA682" s="16" t="str">
        <f>IF(W682&lt;&gt;0,IF(Y682=1,IF(I682&lt;=Parameters!$C$2,W682,""),""),"")</f>
        <v/>
      </c>
      <c r="AB682" s="16" t="str">
        <f>IF(W682&lt;&gt;0,IF(Y682=1,IF(AND(I682&gt;Parameters!$B$3,I682&lt;=Parameters!$C$3),W682,""),""),"")</f>
        <v/>
      </c>
      <c r="AC682" s="16" t="str">
        <f>IF(W682&lt;&gt;0,IF(Y682=1,IF(AND(I682&gt;Parameters!$B$4,I682&lt;=Parameters!$C$4),W682,""),""),"")</f>
        <v/>
      </c>
      <c r="AD682" s="16" t="str">
        <f>IF(W682&lt;&gt;0,IF(Y682=1,IF(AND(I682&gt;Parameters!$B$5,I682&lt;=Parameters!$C$5),W682,""),""),"")</f>
        <v/>
      </c>
      <c r="AE682" s="16" t="str">
        <f>IF(W682&lt;&gt;0,IF(Y682=1,IF(I682&gt;Parameters!$B$6,W682,""),""),"")</f>
        <v/>
      </c>
    </row>
    <row r="683" spans="1:31" x14ac:dyDescent="0.2">
      <c r="A683" t="s">
        <v>716</v>
      </c>
      <c r="B683" t="s">
        <v>717</v>
      </c>
      <c r="C683" t="s">
        <v>730</v>
      </c>
      <c r="D683">
        <v>2</v>
      </c>
      <c r="E683" t="s">
        <v>731</v>
      </c>
      <c r="F683" t="s">
        <v>94</v>
      </c>
      <c r="G683">
        <v>1000</v>
      </c>
      <c r="H683" t="s">
        <v>46</v>
      </c>
      <c r="I683">
        <f t="shared" si="30"/>
        <v>1000</v>
      </c>
      <c r="J683" t="s">
        <v>39</v>
      </c>
      <c r="L683">
        <v>698</v>
      </c>
      <c r="M683" t="s">
        <v>720</v>
      </c>
      <c r="N683">
        <v>1000</v>
      </c>
      <c r="O683" t="s">
        <v>46</v>
      </c>
      <c r="P683" t="s">
        <v>42</v>
      </c>
      <c r="Q683" t="s">
        <v>42</v>
      </c>
      <c r="R683" t="s">
        <v>64</v>
      </c>
      <c r="S683" s="3">
        <v>42243</v>
      </c>
      <c r="T683" s="3"/>
      <c r="U683" s="11" t="str">
        <f>IFERROR(VLOOKUP(A683,'Anc data'!$A$2:$H$117, 8,FALSE),"")</f>
        <v/>
      </c>
      <c r="W683" s="15" t="str">
        <f t="shared" si="31"/>
        <v/>
      </c>
      <c r="X683" s="9">
        <f t="shared" si="32"/>
        <v>1</v>
      </c>
      <c r="Y683" s="9">
        <f>MAX(X683,Parameters!$B$8)</f>
        <v>1</v>
      </c>
      <c r="AA683" s="16" t="str">
        <f>IF(W683&lt;&gt;0,IF(Y683=1,IF(I683&lt;=Parameters!$C$2,W683,""),""),"")</f>
        <v/>
      </c>
      <c r="AB683" s="16" t="str">
        <f>IF(W683&lt;&gt;0,IF(Y683=1,IF(AND(I683&gt;Parameters!$B$3,I683&lt;=Parameters!$C$3),W683,""),""),"")</f>
        <v/>
      </c>
      <c r="AC683" s="16" t="str">
        <f>IF(W683&lt;&gt;0,IF(Y683=1,IF(AND(I683&gt;Parameters!$B$4,I683&lt;=Parameters!$C$4),W683,""),""),"")</f>
        <v/>
      </c>
      <c r="AD683" s="16" t="str">
        <f>IF(W683&lt;&gt;0,IF(Y683=1,IF(AND(I683&gt;Parameters!$B$5,I683&lt;=Parameters!$C$5),W683,""),""),"")</f>
        <v/>
      </c>
      <c r="AE683" s="16" t="str">
        <f>IF(W683&lt;&gt;0,IF(Y683=1,IF(I683&gt;Parameters!$B$6,W683,""),""),"")</f>
        <v/>
      </c>
    </row>
    <row r="684" spans="1:31" x14ac:dyDescent="0.2">
      <c r="A684" t="s">
        <v>716</v>
      </c>
      <c r="B684" t="s">
        <v>717</v>
      </c>
      <c r="C684" t="s">
        <v>730</v>
      </c>
      <c r="D684">
        <v>3</v>
      </c>
      <c r="E684" t="s">
        <v>731</v>
      </c>
      <c r="F684" t="s">
        <v>94</v>
      </c>
      <c r="G684">
        <v>500</v>
      </c>
      <c r="H684" t="s">
        <v>46</v>
      </c>
      <c r="I684">
        <f t="shared" si="30"/>
        <v>500</v>
      </c>
      <c r="J684" t="s">
        <v>39</v>
      </c>
      <c r="L684">
        <v>598</v>
      </c>
      <c r="M684" t="s">
        <v>720</v>
      </c>
      <c r="N684">
        <v>500</v>
      </c>
      <c r="O684" t="s">
        <v>46</v>
      </c>
      <c r="P684" t="s">
        <v>42</v>
      </c>
      <c r="Q684" t="s">
        <v>42</v>
      </c>
      <c r="R684" t="s">
        <v>64</v>
      </c>
      <c r="S684" s="3">
        <v>42243</v>
      </c>
      <c r="T684" s="3"/>
      <c r="U684" s="11" t="str">
        <f>IFERROR(VLOOKUP(A684,'Anc data'!$A$2:$H$117, 8,FALSE),"")</f>
        <v/>
      </c>
      <c r="W684" s="15" t="str">
        <f t="shared" si="31"/>
        <v/>
      </c>
      <c r="X684" s="9">
        <f t="shared" si="32"/>
        <v>1</v>
      </c>
      <c r="Y684" s="9">
        <f>MAX(X684,Parameters!$B$8)</f>
        <v>1</v>
      </c>
      <c r="AA684" s="16" t="str">
        <f>IF(W684&lt;&gt;0,IF(Y684=1,IF(I684&lt;=Parameters!$C$2,W684,""),""),"")</f>
        <v/>
      </c>
      <c r="AB684" s="16" t="str">
        <f>IF(W684&lt;&gt;0,IF(Y684=1,IF(AND(I684&gt;Parameters!$B$3,I684&lt;=Parameters!$C$3),W684,""),""),"")</f>
        <v/>
      </c>
      <c r="AC684" s="16" t="str">
        <f>IF(W684&lt;&gt;0,IF(Y684=1,IF(AND(I684&gt;Parameters!$B$4,I684&lt;=Parameters!$C$4),W684,""),""),"")</f>
        <v/>
      </c>
      <c r="AD684" s="16" t="str">
        <f>IF(W684&lt;&gt;0,IF(Y684=1,IF(AND(I684&gt;Parameters!$B$5,I684&lt;=Parameters!$C$5),W684,""),""),"")</f>
        <v/>
      </c>
      <c r="AE684" s="16" t="str">
        <f>IF(W684&lt;&gt;0,IF(Y684=1,IF(I684&gt;Parameters!$B$6,W684,""),""),"")</f>
        <v/>
      </c>
    </row>
    <row r="685" spans="1:31" x14ac:dyDescent="0.2">
      <c r="A685" t="s">
        <v>716</v>
      </c>
      <c r="B685" t="s">
        <v>717</v>
      </c>
      <c r="C685" t="s">
        <v>730</v>
      </c>
      <c r="D685">
        <v>4</v>
      </c>
      <c r="E685" t="s">
        <v>731</v>
      </c>
      <c r="F685" t="s">
        <v>94</v>
      </c>
      <c r="G685">
        <v>300</v>
      </c>
      <c r="H685" t="s">
        <v>46</v>
      </c>
      <c r="I685">
        <f t="shared" si="30"/>
        <v>300</v>
      </c>
      <c r="J685" t="s">
        <v>39</v>
      </c>
      <c r="L685">
        <v>498</v>
      </c>
      <c r="M685" t="s">
        <v>720</v>
      </c>
      <c r="N685">
        <v>300</v>
      </c>
      <c r="O685" t="s">
        <v>46</v>
      </c>
      <c r="P685" t="s">
        <v>42</v>
      </c>
      <c r="Q685" t="s">
        <v>42</v>
      </c>
      <c r="R685" t="s">
        <v>64</v>
      </c>
      <c r="S685" s="3">
        <v>42243</v>
      </c>
      <c r="T685" s="3"/>
      <c r="U685" s="11" t="str">
        <f>IFERROR(VLOOKUP(A685,'Anc data'!$A$2:$H$117, 8,FALSE),"")</f>
        <v/>
      </c>
      <c r="W685" s="15" t="str">
        <f t="shared" si="31"/>
        <v/>
      </c>
      <c r="X685" s="9">
        <f t="shared" si="32"/>
        <v>1</v>
      </c>
      <c r="Y685" s="9">
        <f>MAX(X685,Parameters!$B$8)</f>
        <v>1</v>
      </c>
      <c r="AA685" s="16" t="str">
        <f>IF(W685&lt;&gt;0,IF(Y685=1,IF(I685&lt;=Parameters!$C$2,W685,""),""),"")</f>
        <v/>
      </c>
      <c r="AB685" s="16" t="str">
        <f>IF(W685&lt;&gt;0,IF(Y685=1,IF(AND(I685&gt;Parameters!$B$3,I685&lt;=Parameters!$C$3),W685,""),""),"")</f>
        <v/>
      </c>
      <c r="AC685" s="16" t="str">
        <f>IF(W685&lt;&gt;0,IF(Y685=1,IF(AND(I685&gt;Parameters!$B$4,I685&lt;=Parameters!$C$4),W685,""),""),"")</f>
        <v/>
      </c>
      <c r="AD685" s="16" t="str">
        <f>IF(W685&lt;&gt;0,IF(Y685=1,IF(AND(I685&gt;Parameters!$B$5,I685&lt;=Parameters!$C$5),W685,""),""),"")</f>
        <v/>
      </c>
      <c r="AE685" s="16" t="str">
        <f>IF(W685&lt;&gt;0,IF(Y685=1,IF(I685&gt;Parameters!$B$6,W685,""),""),"")</f>
        <v/>
      </c>
    </row>
    <row r="686" spans="1:31" x14ac:dyDescent="0.2">
      <c r="A686" t="s">
        <v>716</v>
      </c>
      <c r="B686" t="s">
        <v>717</v>
      </c>
      <c r="C686" t="s">
        <v>730</v>
      </c>
      <c r="D686">
        <v>5</v>
      </c>
      <c r="E686" t="s">
        <v>732</v>
      </c>
      <c r="F686" t="s">
        <v>94</v>
      </c>
      <c r="G686">
        <v>100</v>
      </c>
      <c r="H686" t="s">
        <v>46</v>
      </c>
      <c r="I686">
        <f t="shared" si="30"/>
        <v>100</v>
      </c>
      <c r="J686" t="s">
        <v>39</v>
      </c>
      <c r="L686">
        <v>598</v>
      </c>
      <c r="M686" t="s">
        <v>720</v>
      </c>
      <c r="N686">
        <v>30</v>
      </c>
      <c r="O686" t="s">
        <v>46</v>
      </c>
      <c r="P686" t="s">
        <v>42</v>
      </c>
      <c r="Q686" t="s">
        <v>42</v>
      </c>
      <c r="R686" t="s">
        <v>64</v>
      </c>
      <c r="S686" s="3">
        <v>42243</v>
      </c>
      <c r="T686" s="3"/>
      <c r="U686" s="11" t="str">
        <f>IFERROR(VLOOKUP(A686,'Anc data'!$A$2:$H$117, 8,FALSE),"")</f>
        <v/>
      </c>
      <c r="W686" s="15" t="str">
        <f t="shared" si="31"/>
        <v/>
      </c>
      <c r="X686" s="9">
        <f t="shared" si="32"/>
        <v>1</v>
      </c>
      <c r="Y686" s="9">
        <f>MAX(X686,Parameters!$B$8)</f>
        <v>1</v>
      </c>
      <c r="AA686" s="16" t="str">
        <f>IF(W686&lt;&gt;0,IF(Y686=1,IF(I686&lt;=Parameters!$C$2,W686,""),""),"")</f>
        <v/>
      </c>
      <c r="AB686" s="16" t="str">
        <f>IF(W686&lt;&gt;0,IF(Y686=1,IF(AND(I686&gt;Parameters!$B$3,I686&lt;=Parameters!$C$3),W686,""),""),"")</f>
        <v/>
      </c>
      <c r="AC686" s="16" t="str">
        <f>IF(W686&lt;&gt;0,IF(Y686=1,IF(AND(I686&gt;Parameters!$B$4,I686&lt;=Parameters!$C$4),W686,""),""),"")</f>
        <v/>
      </c>
      <c r="AD686" s="16" t="str">
        <f>IF(W686&lt;&gt;0,IF(Y686=1,IF(AND(I686&gt;Parameters!$B$5,I686&lt;=Parameters!$C$5),W686,""),""),"")</f>
        <v/>
      </c>
      <c r="AE686" s="16" t="str">
        <f>IF(W686&lt;&gt;0,IF(Y686=1,IF(I686&gt;Parameters!$B$6,W686,""),""),"")</f>
        <v/>
      </c>
    </row>
    <row r="687" spans="1:31" x14ac:dyDescent="0.2">
      <c r="A687" t="s">
        <v>733</v>
      </c>
      <c r="B687" t="s">
        <v>734</v>
      </c>
      <c r="C687" t="s">
        <v>735</v>
      </c>
      <c r="D687">
        <v>1</v>
      </c>
      <c r="E687" t="s">
        <v>736</v>
      </c>
      <c r="F687" t="s">
        <v>133</v>
      </c>
      <c r="G687">
        <v>3072</v>
      </c>
      <c r="H687" t="s">
        <v>38</v>
      </c>
      <c r="I687">
        <f t="shared" si="30"/>
        <v>3.0720000000000001</v>
      </c>
      <c r="J687" t="s">
        <v>39</v>
      </c>
      <c r="L687" s="2">
        <v>2500</v>
      </c>
      <c r="M687" t="s">
        <v>720</v>
      </c>
      <c r="N687">
        <v>512</v>
      </c>
      <c r="O687" t="s">
        <v>38</v>
      </c>
      <c r="P687" t="s">
        <v>42</v>
      </c>
      <c r="Q687" t="s">
        <v>42</v>
      </c>
      <c r="R687" t="s">
        <v>42</v>
      </c>
      <c r="S687" s="3">
        <v>42265</v>
      </c>
      <c r="T687" s="3"/>
      <c r="U687" s="11">
        <f>IFERROR(VLOOKUP(A687,'Anc data'!$A$2:$H$117, 8,FALSE),"")</f>
        <v>131.99963399999999</v>
      </c>
      <c r="W687" s="15">
        <f t="shared" si="31"/>
        <v>18.939446453313654</v>
      </c>
      <c r="X687" s="9">
        <f t="shared" si="32"/>
        <v>1</v>
      </c>
      <c r="Y687" s="9">
        <f>MAX(X687,Parameters!$B$8)</f>
        <v>1</v>
      </c>
      <c r="AA687" s="16" t="str">
        <f>IF(W687&lt;&gt;0,IF(Y687=1,IF(I687&lt;=Parameters!$C$2,W687,""),""),"")</f>
        <v/>
      </c>
      <c r="AB687" s="16">
        <f>IF(W687&lt;&gt;0,IF(Y687=1,IF(AND(I687&gt;Parameters!$B$3,I687&lt;=Parameters!$C$3),W687,""),""),"")</f>
        <v>18.939446453313654</v>
      </c>
      <c r="AC687" s="16" t="str">
        <f>IF(W687&lt;&gt;0,IF(Y687=1,IF(AND(I687&gt;Parameters!$B$4,I687&lt;=Parameters!$C$4),W687,""),""),"")</f>
        <v/>
      </c>
      <c r="AD687" s="16" t="str">
        <f>IF(W687&lt;&gt;0,IF(Y687=1,IF(AND(I687&gt;Parameters!$B$5,I687&lt;=Parameters!$C$5),W687,""),""),"")</f>
        <v/>
      </c>
      <c r="AE687" s="16" t="str">
        <f>IF(W687&lt;&gt;0,IF(Y687=1,IF(I687&gt;Parameters!$B$6,W687,""),""),"")</f>
        <v/>
      </c>
    </row>
    <row r="688" spans="1:31" x14ac:dyDescent="0.2">
      <c r="A688" t="s">
        <v>733</v>
      </c>
      <c r="B688" t="s">
        <v>734</v>
      </c>
      <c r="C688" t="s">
        <v>735</v>
      </c>
      <c r="D688">
        <v>2</v>
      </c>
      <c r="E688" t="s">
        <v>737</v>
      </c>
      <c r="F688" t="s">
        <v>133</v>
      </c>
      <c r="G688">
        <v>5120</v>
      </c>
      <c r="H688" t="s">
        <v>38</v>
      </c>
      <c r="I688">
        <f t="shared" si="30"/>
        <v>5.12</v>
      </c>
      <c r="J688" t="s">
        <v>39</v>
      </c>
      <c r="L688" s="2">
        <v>3500</v>
      </c>
      <c r="M688" t="s">
        <v>720</v>
      </c>
      <c r="N688">
        <v>1024</v>
      </c>
      <c r="O688" t="s">
        <v>38</v>
      </c>
      <c r="P688" t="s">
        <v>42</v>
      </c>
      <c r="Q688" t="s">
        <v>42</v>
      </c>
      <c r="R688" t="s">
        <v>42</v>
      </c>
      <c r="S688" s="3">
        <v>42265</v>
      </c>
      <c r="T688" s="3"/>
      <c r="U688" s="11">
        <f>IFERROR(VLOOKUP(A688,'Anc data'!$A$2:$H$117, 8,FALSE),"")</f>
        <v>131.99963399999999</v>
      </c>
      <c r="W688" s="15">
        <f t="shared" si="31"/>
        <v>26.515225034639116</v>
      </c>
      <c r="X688" s="9">
        <f t="shared" si="32"/>
        <v>1</v>
      </c>
      <c r="Y688" s="9">
        <f>MAX(X688,Parameters!$B$8)</f>
        <v>1</v>
      </c>
      <c r="AA688" s="16" t="str">
        <f>IF(W688&lt;&gt;0,IF(Y688=1,IF(I688&lt;=Parameters!$C$2,W688,""),""),"")</f>
        <v/>
      </c>
      <c r="AB688" s="16" t="str">
        <f>IF(W688&lt;&gt;0,IF(Y688=1,IF(AND(I688&gt;Parameters!$B$3,I688&lt;=Parameters!$C$3),W688,""),""),"")</f>
        <v/>
      </c>
      <c r="AC688" s="16">
        <f>IF(W688&lt;&gt;0,IF(Y688=1,IF(AND(I688&gt;Parameters!$B$4,I688&lt;=Parameters!$C$4),W688,""),""),"")</f>
        <v>26.515225034639116</v>
      </c>
      <c r="AD688" s="16" t="str">
        <f>IF(W688&lt;&gt;0,IF(Y688=1,IF(AND(I688&gt;Parameters!$B$5,I688&lt;=Parameters!$C$5),W688,""),""),"")</f>
        <v/>
      </c>
      <c r="AE688" s="16" t="str">
        <f>IF(W688&lt;&gt;0,IF(Y688=1,IF(I688&gt;Parameters!$B$6,W688,""),""),"")</f>
        <v/>
      </c>
    </row>
    <row r="689" spans="1:31" x14ac:dyDescent="0.2">
      <c r="A689" t="s">
        <v>733</v>
      </c>
      <c r="B689" t="s">
        <v>734</v>
      </c>
      <c r="C689" t="s">
        <v>735</v>
      </c>
      <c r="D689">
        <v>3</v>
      </c>
      <c r="E689" t="s">
        <v>738</v>
      </c>
      <c r="F689" t="s">
        <v>133</v>
      </c>
      <c r="G689">
        <v>10</v>
      </c>
      <c r="H689" t="s">
        <v>46</v>
      </c>
      <c r="I689">
        <f t="shared" si="30"/>
        <v>10</v>
      </c>
      <c r="J689" t="s">
        <v>39</v>
      </c>
      <c r="L689" s="2">
        <v>1490</v>
      </c>
      <c r="M689" t="s">
        <v>720</v>
      </c>
      <c r="N689">
        <v>10</v>
      </c>
      <c r="O689" t="s">
        <v>46</v>
      </c>
      <c r="P689" t="s">
        <v>42</v>
      </c>
      <c r="Q689" t="s">
        <v>42</v>
      </c>
      <c r="R689" t="s">
        <v>42</v>
      </c>
      <c r="S689" s="3">
        <v>42265</v>
      </c>
      <c r="T689" s="3"/>
      <c r="U689" s="11">
        <f>IFERROR(VLOOKUP(A689,'Anc data'!$A$2:$H$117, 8,FALSE),"")</f>
        <v>131.99963399999999</v>
      </c>
      <c r="W689" s="15">
        <f t="shared" si="31"/>
        <v>11.287910086174938</v>
      </c>
      <c r="X689" s="9">
        <f t="shared" si="32"/>
        <v>1</v>
      </c>
      <c r="Y689" s="9">
        <f>MAX(X689,Parameters!$B$8)</f>
        <v>1</v>
      </c>
      <c r="AA689" s="16" t="str">
        <f>IF(W689&lt;&gt;0,IF(Y689=1,IF(I689&lt;=Parameters!$C$2,W689,""),""),"")</f>
        <v/>
      </c>
      <c r="AB689" s="16" t="str">
        <f>IF(W689&lt;&gt;0,IF(Y689=1,IF(AND(I689&gt;Parameters!$B$3,I689&lt;=Parameters!$C$3),W689,""),""),"")</f>
        <v/>
      </c>
      <c r="AC689" s="16">
        <f>IF(W689&lt;&gt;0,IF(Y689=1,IF(AND(I689&gt;Parameters!$B$4,I689&lt;=Parameters!$C$4),W689,""),""),"")</f>
        <v>11.287910086174938</v>
      </c>
      <c r="AD689" s="16" t="str">
        <f>IF(W689&lt;&gt;0,IF(Y689=1,IF(AND(I689&gt;Parameters!$B$5,I689&lt;=Parameters!$C$5),W689,""),""),"")</f>
        <v/>
      </c>
      <c r="AE689" s="16" t="str">
        <f>IF(W689&lt;&gt;0,IF(Y689=1,IF(I689&gt;Parameters!$B$6,W689,""),""),"")</f>
        <v/>
      </c>
    </row>
    <row r="690" spans="1:31" x14ac:dyDescent="0.2">
      <c r="A690" t="s">
        <v>733</v>
      </c>
      <c r="B690" t="s">
        <v>734</v>
      </c>
      <c r="C690" t="s">
        <v>735</v>
      </c>
      <c r="D690">
        <v>4</v>
      </c>
      <c r="E690" t="s">
        <v>739</v>
      </c>
      <c r="F690" t="s">
        <v>133</v>
      </c>
      <c r="G690">
        <v>25</v>
      </c>
      <c r="H690" t="s">
        <v>46</v>
      </c>
      <c r="I690">
        <f t="shared" si="30"/>
        <v>25</v>
      </c>
      <c r="J690" t="s">
        <v>39</v>
      </c>
      <c r="L690" s="2">
        <v>2500</v>
      </c>
      <c r="M690" t="s">
        <v>720</v>
      </c>
      <c r="N690">
        <v>10</v>
      </c>
      <c r="O690" t="s">
        <v>46</v>
      </c>
      <c r="P690" t="s">
        <v>42</v>
      </c>
      <c r="Q690" t="s">
        <v>42</v>
      </c>
      <c r="R690" t="s">
        <v>42</v>
      </c>
      <c r="S690" s="3">
        <v>42265</v>
      </c>
      <c r="T690" s="3"/>
      <c r="U690" s="11">
        <f>IFERROR(VLOOKUP(A690,'Anc data'!$A$2:$H$117, 8,FALSE),"")</f>
        <v>131.99963399999999</v>
      </c>
      <c r="W690" s="15">
        <f t="shared" si="31"/>
        <v>18.939446453313654</v>
      </c>
      <c r="X690" s="9">
        <f t="shared" si="32"/>
        <v>1</v>
      </c>
      <c r="Y690" s="9">
        <f>MAX(X690,Parameters!$B$8)</f>
        <v>1</v>
      </c>
      <c r="AA690" s="16" t="str">
        <f>IF(W690&lt;&gt;0,IF(Y690=1,IF(I690&lt;=Parameters!$C$2,W690,""),""),"")</f>
        <v/>
      </c>
      <c r="AB690" s="16" t="str">
        <f>IF(W690&lt;&gt;0,IF(Y690=1,IF(AND(I690&gt;Parameters!$B$3,I690&lt;=Parameters!$C$3),W690,""),""),"")</f>
        <v/>
      </c>
      <c r="AC690" s="16" t="str">
        <f>IF(W690&lt;&gt;0,IF(Y690=1,IF(AND(I690&gt;Parameters!$B$4,I690&lt;=Parameters!$C$4),W690,""),""),"")</f>
        <v/>
      </c>
      <c r="AD690" s="16">
        <f>IF(W690&lt;&gt;0,IF(Y690=1,IF(AND(I690&gt;Parameters!$B$5,I690&lt;=Parameters!$C$5),W690,""),""),"")</f>
        <v>18.939446453313654</v>
      </c>
      <c r="AE690" s="16" t="str">
        <f>IF(W690&lt;&gt;0,IF(Y690=1,IF(I690&gt;Parameters!$B$6,W690,""),""),"")</f>
        <v/>
      </c>
    </row>
    <row r="691" spans="1:31" x14ac:dyDescent="0.2">
      <c r="A691" t="s">
        <v>733</v>
      </c>
      <c r="B691" t="s">
        <v>734</v>
      </c>
      <c r="C691" t="s">
        <v>735</v>
      </c>
      <c r="D691">
        <v>5</v>
      </c>
      <c r="E691" t="s">
        <v>740</v>
      </c>
      <c r="F691" t="s">
        <v>133</v>
      </c>
      <c r="G691">
        <v>50</v>
      </c>
      <c r="H691" t="s">
        <v>46</v>
      </c>
      <c r="I691">
        <f t="shared" si="30"/>
        <v>50</v>
      </c>
      <c r="J691" t="s">
        <v>39</v>
      </c>
      <c r="L691" s="2">
        <v>3500</v>
      </c>
      <c r="M691" t="s">
        <v>720</v>
      </c>
      <c r="N691">
        <v>25</v>
      </c>
      <c r="O691" t="s">
        <v>46</v>
      </c>
      <c r="P691" t="s">
        <v>42</v>
      </c>
      <c r="Q691" t="s">
        <v>42</v>
      </c>
      <c r="R691" t="s">
        <v>42</v>
      </c>
      <c r="S691" s="3">
        <v>42265</v>
      </c>
      <c r="T691" s="3"/>
      <c r="U691" s="11">
        <f>IFERROR(VLOOKUP(A691,'Anc data'!$A$2:$H$117, 8,FALSE),"")</f>
        <v>131.99963399999999</v>
      </c>
      <c r="W691" s="15">
        <f t="shared" si="31"/>
        <v>26.515225034639116</v>
      </c>
      <c r="X691" s="9">
        <f t="shared" si="32"/>
        <v>1</v>
      </c>
      <c r="Y691" s="9">
        <f>MAX(X691,Parameters!$B$8)</f>
        <v>1</v>
      </c>
      <c r="AA691" s="16" t="str">
        <f>IF(W691&lt;&gt;0,IF(Y691=1,IF(I691&lt;=Parameters!$C$2,W691,""),""),"")</f>
        <v/>
      </c>
      <c r="AB691" s="16" t="str">
        <f>IF(W691&lt;&gt;0,IF(Y691=1,IF(AND(I691&gt;Parameters!$B$3,I691&lt;=Parameters!$C$3),W691,""),""),"")</f>
        <v/>
      </c>
      <c r="AC691" s="16" t="str">
        <f>IF(W691&lt;&gt;0,IF(Y691=1,IF(AND(I691&gt;Parameters!$B$4,I691&lt;=Parameters!$C$4),W691,""),""),"")</f>
        <v/>
      </c>
      <c r="AD691" s="16" t="str">
        <f>IF(W691&lt;&gt;0,IF(Y691=1,IF(AND(I691&gt;Parameters!$B$5,I691&lt;=Parameters!$C$5),W691,""),""),"")</f>
        <v/>
      </c>
      <c r="AE691" s="16">
        <f>IF(W691&lt;&gt;0,IF(Y691=1,IF(I691&gt;Parameters!$B$6,W691,""),""),"")</f>
        <v>26.515225034639116</v>
      </c>
    </row>
    <row r="692" spans="1:31" x14ac:dyDescent="0.2">
      <c r="A692" t="s">
        <v>733</v>
      </c>
      <c r="B692" t="s">
        <v>734</v>
      </c>
      <c r="C692" t="s">
        <v>741</v>
      </c>
      <c r="D692">
        <v>1</v>
      </c>
      <c r="E692" t="s">
        <v>742</v>
      </c>
      <c r="F692" t="s">
        <v>51</v>
      </c>
      <c r="G692">
        <v>5000</v>
      </c>
      <c r="H692" t="s">
        <v>38</v>
      </c>
      <c r="I692">
        <f t="shared" si="30"/>
        <v>5</v>
      </c>
      <c r="J692" t="s">
        <v>39</v>
      </c>
      <c r="L692" s="2">
        <v>3790</v>
      </c>
      <c r="M692" t="s">
        <v>743</v>
      </c>
      <c r="N692">
        <v>1000</v>
      </c>
      <c r="O692" t="s">
        <v>38</v>
      </c>
      <c r="P692" t="s">
        <v>42</v>
      </c>
      <c r="Q692" t="s">
        <v>42</v>
      </c>
      <c r="R692" t="s">
        <v>42</v>
      </c>
      <c r="S692" s="3">
        <v>42243</v>
      </c>
      <c r="T692" s="3"/>
      <c r="U692" s="11">
        <f>IFERROR(VLOOKUP(A692,'Anc data'!$A$2:$H$117, 8,FALSE),"")</f>
        <v>131.99963399999999</v>
      </c>
      <c r="W692" s="15">
        <f t="shared" si="31"/>
        <v>28.712200823223498</v>
      </c>
      <c r="X692" s="9">
        <f t="shared" si="32"/>
        <v>1</v>
      </c>
      <c r="Y692" s="9">
        <f>MAX(X692,Parameters!$B$8)</f>
        <v>1</v>
      </c>
      <c r="AA692" s="16" t="str">
        <f>IF(W692&lt;&gt;0,IF(Y692=1,IF(I692&lt;=Parameters!$C$2,W692,""),""),"")</f>
        <v/>
      </c>
      <c r="AB692" s="16" t="str">
        <f>IF(W692&lt;&gt;0,IF(Y692=1,IF(AND(I692&gt;Parameters!$B$3,I692&lt;=Parameters!$C$3),W692,""),""),"")</f>
        <v/>
      </c>
      <c r="AC692" s="16">
        <f>IF(W692&lt;&gt;0,IF(Y692=1,IF(AND(I692&gt;Parameters!$B$4,I692&lt;=Parameters!$C$4),W692,""),""),"")</f>
        <v>28.712200823223498</v>
      </c>
      <c r="AD692" s="16" t="str">
        <f>IF(W692&lt;&gt;0,IF(Y692=1,IF(AND(I692&gt;Parameters!$B$5,I692&lt;=Parameters!$C$5),W692,""),""),"")</f>
        <v/>
      </c>
      <c r="AE692" s="16" t="str">
        <f>IF(W692&lt;&gt;0,IF(Y692=1,IF(I692&gt;Parameters!$B$6,W692,""),""),"")</f>
        <v/>
      </c>
    </row>
    <row r="693" spans="1:31" x14ac:dyDescent="0.2">
      <c r="A693" t="s">
        <v>733</v>
      </c>
      <c r="B693" t="s">
        <v>734</v>
      </c>
      <c r="C693" t="s">
        <v>741</v>
      </c>
      <c r="D693">
        <v>2</v>
      </c>
      <c r="E693" t="s">
        <v>744</v>
      </c>
      <c r="F693" t="s">
        <v>51</v>
      </c>
      <c r="G693">
        <v>15360</v>
      </c>
      <c r="H693" t="s">
        <v>38</v>
      </c>
      <c r="I693">
        <f t="shared" si="30"/>
        <v>15.36</v>
      </c>
      <c r="J693" t="s">
        <v>39</v>
      </c>
      <c r="L693" s="2">
        <v>5790</v>
      </c>
      <c r="M693" t="s">
        <v>743</v>
      </c>
      <c r="N693">
        <v>922</v>
      </c>
      <c r="O693" t="s">
        <v>38</v>
      </c>
      <c r="P693" t="s">
        <v>42</v>
      </c>
      <c r="Q693" t="s">
        <v>42</v>
      </c>
      <c r="R693" t="s">
        <v>42</v>
      </c>
      <c r="S693" s="3">
        <v>42243</v>
      </c>
      <c r="T693" s="3"/>
      <c r="U693" s="11">
        <f>IFERROR(VLOOKUP(A693,'Anc data'!$A$2:$H$117, 8,FALSE),"")</f>
        <v>131.99963399999999</v>
      </c>
      <c r="W693" s="15">
        <f t="shared" si="31"/>
        <v>43.863757985874422</v>
      </c>
      <c r="X693" s="9">
        <f t="shared" si="32"/>
        <v>1</v>
      </c>
      <c r="Y693" s="9">
        <f>MAX(X693,Parameters!$B$8)</f>
        <v>1</v>
      </c>
      <c r="AA693" s="16" t="str">
        <f>IF(W693&lt;&gt;0,IF(Y693=1,IF(I693&lt;=Parameters!$C$2,W693,""),""),"")</f>
        <v/>
      </c>
      <c r="AB693" s="16" t="str">
        <f>IF(W693&lt;&gt;0,IF(Y693=1,IF(AND(I693&gt;Parameters!$B$3,I693&lt;=Parameters!$C$3),W693,""),""),"")</f>
        <v/>
      </c>
      <c r="AC693" s="16" t="str">
        <f>IF(W693&lt;&gt;0,IF(Y693=1,IF(AND(I693&gt;Parameters!$B$4,I693&lt;=Parameters!$C$4),W693,""),""),"")</f>
        <v/>
      </c>
      <c r="AD693" s="16">
        <f>IF(W693&lt;&gt;0,IF(Y693=1,IF(AND(I693&gt;Parameters!$B$5,I693&lt;=Parameters!$C$5),W693,""),""),"")</f>
        <v>43.863757985874422</v>
      </c>
      <c r="AE693" s="16" t="str">
        <f>IF(W693&lt;&gt;0,IF(Y693=1,IF(I693&gt;Parameters!$B$6,W693,""),""),"")</f>
        <v/>
      </c>
    </row>
    <row r="694" spans="1:31" x14ac:dyDescent="0.2">
      <c r="A694" t="s">
        <v>733</v>
      </c>
      <c r="B694" t="s">
        <v>734</v>
      </c>
      <c r="C694" t="s">
        <v>741</v>
      </c>
      <c r="D694">
        <v>3</v>
      </c>
      <c r="E694" t="s">
        <v>745</v>
      </c>
      <c r="F694" t="s">
        <v>51</v>
      </c>
      <c r="G694">
        <v>25600</v>
      </c>
      <c r="H694" t="s">
        <v>38</v>
      </c>
      <c r="I694">
        <f t="shared" si="30"/>
        <v>25.6</v>
      </c>
      <c r="J694" t="s">
        <v>39</v>
      </c>
      <c r="L694" s="2">
        <v>6790</v>
      </c>
      <c r="M694" t="s">
        <v>743</v>
      </c>
      <c r="N694">
        <v>5120</v>
      </c>
      <c r="O694" t="s">
        <v>38</v>
      </c>
      <c r="P694" t="s">
        <v>42</v>
      </c>
      <c r="Q694" t="s">
        <v>42</v>
      </c>
      <c r="R694" t="s">
        <v>42</v>
      </c>
      <c r="S694" s="3">
        <v>42243</v>
      </c>
      <c r="T694" s="3"/>
      <c r="U694" s="11">
        <f>IFERROR(VLOOKUP(A694,'Anc data'!$A$2:$H$117, 8,FALSE),"")</f>
        <v>131.99963399999999</v>
      </c>
      <c r="W694" s="15">
        <f t="shared" si="31"/>
        <v>51.43953656719988</v>
      </c>
      <c r="X694" s="9">
        <f t="shared" si="32"/>
        <v>1</v>
      </c>
      <c r="Y694" s="9">
        <f>MAX(X694,Parameters!$B$8)</f>
        <v>1</v>
      </c>
      <c r="AA694" s="16" t="str">
        <f>IF(W694&lt;&gt;0,IF(Y694=1,IF(I694&lt;=Parameters!$C$2,W694,""),""),"")</f>
        <v/>
      </c>
      <c r="AB694" s="16" t="str">
        <f>IF(W694&lt;&gt;0,IF(Y694=1,IF(AND(I694&gt;Parameters!$B$3,I694&lt;=Parameters!$C$3),W694,""),""),"")</f>
        <v/>
      </c>
      <c r="AC694" s="16" t="str">
        <f>IF(W694&lt;&gt;0,IF(Y694=1,IF(AND(I694&gt;Parameters!$B$4,I694&lt;=Parameters!$C$4),W694,""),""),"")</f>
        <v/>
      </c>
      <c r="AD694" s="16" t="str">
        <f>IF(W694&lt;&gt;0,IF(Y694=1,IF(AND(I694&gt;Parameters!$B$5,I694&lt;=Parameters!$C$5),W694,""),""),"")</f>
        <v/>
      </c>
      <c r="AE694" s="16">
        <f>IF(W694&lt;&gt;0,IF(Y694=1,IF(I694&gt;Parameters!$B$6,W694,""),""),"")</f>
        <v>51.43953656719988</v>
      </c>
    </row>
    <row r="695" spans="1:31" x14ac:dyDescent="0.2">
      <c r="A695" t="s">
        <v>733</v>
      </c>
      <c r="B695" t="s">
        <v>734</v>
      </c>
      <c r="C695" t="s">
        <v>741</v>
      </c>
      <c r="D695">
        <v>4</v>
      </c>
      <c r="E695" t="s">
        <v>746</v>
      </c>
      <c r="F695" t="s">
        <v>148</v>
      </c>
      <c r="G695">
        <v>10240</v>
      </c>
      <c r="H695" t="s">
        <v>38</v>
      </c>
      <c r="I695">
        <f t="shared" si="30"/>
        <v>10.24</v>
      </c>
      <c r="J695" t="s">
        <v>39</v>
      </c>
      <c r="L695" s="2">
        <v>4590</v>
      </c>
      <c r="M695" t="s">
        <v>743</v>
      </c>
      <c r="N695">
        <v>512</v>
      </c>
      <c r="O695" t="s">
        <v>38</v>
      </c>
      <c r="P695" t="s">
        <v>42</v>
      </c>
      <c r="Q695" t="s">
        <v>42</v>
      </c>
      <c r="R695" t="s">
        <v>42</v>
      </c>
      <c r="S695" s="3">
        <v>42243</v>
      </c>
      <c r="T695" s="3"/>
      <c r="U695" s="11">
        <f>IFERROR(VLOOKUP(A695,'Anc data'!$A$2:$H$117, 8,FALSE),"")</f>
        <v>131.99963399999999</v>
      </c>
      <c r="W695" s="15">
        <f t="shared" si="31"/>
        <v>34.772823688283864</v>
      </c>
      <c r="X695" s="9">
        <f t="shared" si="32"/>
        <v>1</v>
      </c>
      <c r="Y695" s="9">
        <f>MAX(X695,Parameters!$B$8)</f>
        <v>1</v>
      </c>
      <c r="AA695" s="16" t="str">
        <f>IF(W695&lt;&gt;0,IF(Y695=1,IF(I695&lt;=Parameters!$C$2,W695,""),""),"")</f>
        <v/>
      </c>
      <c r="AB695" s="16" t="str">
        <f>IF(W695&lt;&gt;0,IF(Y695=1,IF(AND(I695&gt;Parameters!$B$3,I695&lt;=Parameters!$C$3),W695,""),""),"")</f>
        <v/>
      </c>
      <c r="AC695" s="16" t="str">
        <f>IF(W695&lt;&gt;0,IF(Y695=1,IF(AND(I695&gt;Parameters!$B$4,I695&lt;=Parameters!$C$4),W695,""),""),"")</f>
        <v/>
      </c>
      <c r="AD695" s="16">
        <f>IF(W695&lt;&gt;0,IF(Y695=1,IF(AND(I695&gt;Parameters!$B$5,I695&lt;=Parameters!$C$5),W695,""),""),"")</f>
        <v>34.772823688283864</v>
      </c>
      <c r="AE695" s="16" t="str">
        <f>IF(W695&lt;&gt;0,IF(Y695=1,IF(I695&gt;Parameters!$B$6,W695,""),""),"")</f>
        <v/>
      </c>
    </row>
    <row r="696" spans="1:31" x14ac:dyDescent="0.2">
      <c r="A696" t="s">
        <v>733</v>
      </c>
      <c r="B696" t="s">
        <v>734</v>
      </c>
      <c r="C696" t="s">
        <v>741</v>
      </c>
      <c r="D696">
        <v>5</v>
      </c>
      <c r="E696" t="s">
        <v>745</v>
      </c>
      <c r="F696" t="s">
        <v>148</v>
      </c>
      <c r="G696">
        <v>20480</v>
      </c>
      <c r="H696" t="s">
        <v>38</v>
      </c>
      <c r="I696">
        <f t="shared" si="30"/>
        <v>20.48</v>
      </c>
      <c r="J696" t="s">
        <v>39</v>
      </c>
      <c r="L696" s="2">
        <v>6290</v>
      </c>
      <c r="M696" t="s">
        <v>743</v>
      </c>
      <c r="N696">
        <v>1024</v>
      </c>
      <c r="O696" t="s">
        <v>38</v>
      </c>
      <c r="P696" t="s">
        <v>42</v>
      </c>
      <c r="Q696" t="s">
        <v>42</v>
      </c>
      <c r="R696" t="s">
        <v>42</v>
      </c>
      <c r="S696" s="3">
        <v>42243</v>
      </c>
      <c r="T696" s="3"/>
      <c r="U696" s="11">
        <f>IFERROR(VLOOKUP(A696,'Anc data'!$A$2:$H$117, 8,FALSE),"")</f>
        <v>131.99963399999999</v>
      </c>
      <c r="W696" s="15">
        <f t="shared" si="31"/>
        <v>47.651647276537147</v>
      </c>
      <c r="X696" s="9">
        <f t="shared" si="32"/>
        <v>1</v>
      </c>
      <c r="Y696" s="9">
        <f>MAX(X696,Parameters!$B$8)</f>
        <v>1</v>
      </c>
      <c r="AA696" s="16" t="str">
        <f>IF(W696&lt;&gt;0,IF(Y696=1,IF(I696&lt;=Parameters!$C$2,W696,""),""),"")</f>
        <v/>
      </c>
      <c r="AB696" s="16" t="str">
        <f>IF(W696&lt;&gt;0,IF(Y696=1,IF(AND(I696&gt;Parameters!$B$3,I696&lt;=Parameters!$C$3),W696,""),""),"")</f>
        <v/>
      </c>
      <c r="AC696" s="16" t="str">
        <f>IF(W696&lt;&gt;0,IF(Y696=1,IF(AND(I696&gt;Parameters!$B$4,I696&lt;=Parameters!$C$4),W696,""),""),"")</f>
        <v/>
      </c>
      <c r="AD696" s="16">
        <f>IF(W696&lt;&gt;0,IF(Y696=1,IF(AND(I696&gt;Parameters!$B$5,I696&lt;=Parameters!$C$5),W696,""),""),"")</f>
        <v>47.651647276537147</v>
      </c>
      <c r="AE696" s="16" t="str">
        <f>IF(W696&lt;&gt;0,IF(Y696=1,IF(I696&gt;Parameters!$B$6,W696,""),""),"")</f>
        <v/>
      </c>
    </row>
    <row r="697" spans="1:31" x14ac:dyDescent="0.2">
      <c r="A697" t="s">
        <v>733</v>
      </c>
      <c r="B697" t="s">
        <v>734</v>
      </c>
      <c r="C697" t="s">
        <v>741</v>
      </c>
      <c r="D697">
        <v>6</v>
      </c>
      <c r="E697" t="s">
        <v>747</v>
      </c>
      <c r="F697" t="s">
        <v>148</v>
      </c>
      <c r="G697">
        <v>30720</v>
      </c>
      <c r="H697" t="s">
        <v>38</v>
      </c>
      <c r="I697">
        <f t="shared" si="30"/>
        <v>30.72</v>
      </c>
      <c r="J697" t="s">
        <v>39</v>
      </c>
      <c r="L697" s="2">
        <v>6990</v>
      </c>
      <c r="M697" t="s">
        <v>743</v>
      </c>
      <c r="N697">
        <v>5120</v>
      </c>
      <c r="O697" t="s">
        <v>38</v>
      </c>
      <c r="P697" t="s">
        <v>42</v>
      </c>
      <c r="Q697" t="s">
        <v>42</v>
      </c>
      <c r="R697" t="s">
        <v>42</v>
      </c>
      <c r="S697" s="3">
        <v>42243</v>
      </c>
      <c r="T697" s="3"/>
      <c r="U697" s="11">
        <f>IFERROR(VLOOKUP(A697,'Anc data'!$A$2:$H$117, 8,FALSE),"")</f>
        <v>131.99963399999999</v>
      </c>
      <c r="W697" s="15">
        <f t="shared" si="31"/>
        <v>52.954692283464972</v>
      </c>
      <c r="X697" s="9">
        <f t="shared" si="32"/>
        <v>1</v>
      </c>
      <c r="Y697" s="9">
        <f>MAX(X697,Parameters!$B$8)</f>
        <v>1</v>
      </c>
      <c r="AA697" s="16" t="str">
        <f>IF(W697&lt;&gt;0,IF(Y697=1,IF(I697&lt;=Parameters!$C$2,W697,""),""),"")</f>
        <v/>
      </c>
      <c r="AB697" s="16" t="str">
        <f>IF(W697&lt;&gt;0,IF(Y697=1,IF(AND(I697&gt;Parameters!$B$3,I697&lt;=Parameters!$C$3),W697,""),""),"")</f>
        <v/>
      </c>
      <c r="AC697" s="16" t="str">
        <f>IF(W697&lt;&gt;0,IF(Y697=1,IF(AND(I697&gt;Parameters!$B$4,I697&lt;=Parameters!$C$4),W697,""),""),"")</f>
        <v/>
      </c>
      <c r="AD697" s="16" t="str">
        <f>IF(W697&lt;&gt;0,IF(Y697=1,IF(AND(I697&gt;Parameters!$B$5,I697&lt;=Parameters!$C$5),W697,""),""),"")</f>
        <v/>
      </c>
      <c r="AE697" s="16">
        <f>IF(W697&lt;&gt;0,IF(Y697=1,IF(I697&gt;Parameters!$B$6,W697,""),""),"")</f>
        <v>52.954692283464972</v>
      </c>
    </row>
    <row r="698" spans="1:31" x14ac:dyDescent="0.2">
      <c r="A698" t="s">
        <v>733</v>
      </c>
      <c r="B698" t="s">
        <v>734</v>
      </c>
      <c r="C698" t="s">
        <v>748</v>
      </c>
      <c r="D698">
        <v>1</v>
      </c>
      <c r="E698" t="s">
        <v>749</v>
      </c>
      <c r="F698" t="s">
        <v>94</v>
      </c>
      <c r="G698">
        <v>15</v>
      </c>
      <c r="H698" t="s">
        <v>46</v>
      </c>
      <c r="I698">
        <f t="shared" si="30"/>
        <v>15</v>
      </c>
      <c r="J698" t="s">
        <v>39</v>
      </c>
      <c r="L698" s="2">
        <v>8900</v>
      </c>
      <c r="M698" t="s">
        <v>743</v>
      </c>
      <c r="N698">
        <v>5</v>
      </c>
      <c r="O698" t="s">
        <v>46</v>
      </c>
      <c r="P698" t="s">
        <v>42</v>
      </c>
      <c r="Q698" t="s">
        <v>42</v>
      </c>
      <c r="R698" t="s">
        <v>64</v>
      </c>
      <c r="S698" s="3">
        <v>42243</v>
      </c>
      <c r="T698" s="3"/>
      <c r="U698" s="11">
        <f>IFERROR(VLOOKUP(A698,'Anc data'!$A$2:$H$117, 8,FALSE),"")</f>
        <v>131.99963399999999</v>
      </c>
      <c r="W698" s="15">
        <f t="shared" si="31"/>
        <v>67.424429373796599</v>
      </c>
      <c r="X698" s="9">
        <f t="shared" si="32"/>
        <v>1</v>
      </c>
      <c r="Y698" s="9">
        <f>MAX(X698,Parameters!$B$8)</f>
        <v>1</v>
      </c>
      <c r="AA698" s="16" t="str">
        <f>IF(W698&lt;&gt;0,IF(Y698=1,IF(I698&lt;=Parameters!$C$2,W698,""),""),"")</f>
        <v/>
      </c>
      <c r="AB698" s="16" t="str">
        <f>IF(W698&lt;&gt;0,IF(Y698=1,IF(AND(I698&gt;Parameters!$B$3,I698&lt;=Parameters!$C$3),W698,""),""),"")</f>
        <v/>
      </c>
      <c r="AC698" s="16" t="str">
        <f>IF(W698&lt;&gt;0,IF(Y698=1,IF(AND(I698&gt;Parameters!$B$4,I698&lt;=Parameters!$C$4),W698,""),""),"")</f>
        <v/>
      </c>
      <c r="AD698" s="16">
        <f>IF(W698&lt;&gt;0,IF(Y698=1,IF(AND(I698&gt;Parameters!$B$5,I698&lt;=Parameters!$C$5),W698,""),""),"")</f>
        <v>67.424429373796599</v>
      </c>
      <c r="AE698" s="16" t="str">
        <f>IF(W698&lt;&gt;0,IF(Y698=1,IF(I698&gt;Parameters!$B$6,W698,""),""),"")</f>
        <v/>
      </c>
    </row>
    <row r="699" spans="1:31" x14ac:dyDescent="0.2">
      <c r="A699" t="s">
        <v>733</v>
      </c>
      <c r="B699" t="s">
        <v>734</v>
      </c>
      <c r="C699" t="s">
        <v>748</v>
      </c>
      <c r="D699">
        <v>2</v>
      </c>
      <c r="E699" t="s">
        <v>750</v>
      </c>
      <c r="F699" t="s">
        <v>94</v>
      </c>
      <c r="G699">
        <v>30</v>
      </c>
      <c r="H699" t="s">
        <v>46</v>
      </c>
      <c r="I699">
        <f t="shared" si="30"/>
        <v>30</v>
      </c>
      <c r="J699" t="s">
        <v>39</v>
      </c>
      <c r="L699" s="2">
        <v>9900</v>
      </c>
      <c r="M699" t="s">
        <v>743</v>
      </c>
      <c r="N699">
        <v>10</v>
      </c>
      <c r="O699" t="s">
        <v>46</v>
      </c>
      <c r="P699" t="s">
        <v>42</v>
      </c>
      <c r="Q699" t="s">
        <v>42</v>
      </c>
      <c r="R699" t="s">
        <v>64</v>
      </c>
      <c r="S699" s="3">
        <v>42243</v>
      </c>
      <c r="T699" s="3"/>
      <c r="U699" s="11">
        <f>IFERROR(VLOOKUP(A699,'Anc data'!$A$2:$H$117, 8,FALSE),"")</f>
        <v>131.99963399999999</v>
      </c>
      <c r="W699" s="15">
        <f t="shared" si="31"/>
        <v>75.000207955122065</v>
      </c>
      <c r="X699" s="9">
        <f t="shared" si="32"/>
        <v>1</v>
      </c>
      <c r="Y699" s="9">
        <f>MAX(X699,Parameters!$B$8)</f>
        <v>1</v>
      </c>
      <c r="AA699" s="16" t="str">
        <f>IF(W699&lt;&gt;0,IF(Y699=1,IF(I699&lt;=Parameters!$C$2,W699,""),""),"")</f>
        <v/>
      </c>
      <c r="AB699" s="16" t="str">
        <f>IF(W699&lt;&gt;0,IF(Y699=1,IF(AND(I699&gt;Parameters!$B$3,I699&lt;=Parameters!$C$3),W699,""),""),"")</f>
        <v/>
      </c>
      <c r="AC699" s="16" t="str">
        <f>IF(W699&lt;&gt;0,IF(Y699=1,IF(AND(I699&gt;Parameters!$B$4,I699&lt;=Parameters!$C$4),W699,""),""),"")</f>
        <v/>
      </c>
      <c r="AD699" s="16" t="str">
        <f>IF(W699&lt;&gt;0,IF(Y699=1,IF(AND(I699&gt;Parameters!$B$5,I699&lt;=Parameters!$C$5),W699,""),""),"")</f>
        <v/>
      </c>
      <c r="AE699" s="16">
        <f>IF(W699&lt;&gt;0,IF(Y699=1,IF(I699&gt;Parameters!$B$6,W699,""),""),"")</f>
        <v>75.000207955122065</v>
      </c>
    </row>
    <row r="700" spans="1:31" x14ac:dyDescent="0.2">
      <c r="A700" t="s">
        <v>733</v>
      </c>
      <c r="B700" t="s">
        <v>734</v>
      </c>
      <c r="C700" t="s">
        <v>748</v>
      </c>
      <c r="D700">
        <v>3</v>
      </c>
      <c r="E700" t="s">
        <v>751</v>
      </c>
      <c r="F700" t="s">
        <v>94</v>
      </c>
      <c r="G700">
        <v>60</v>
      </c>
      <c r="H700" t="s">
        <v>46</v>
      </c>
      <c r="I700">
        <f t="shared" si="30"/>
        <v>60</v>
      </c>
      <c r="J700" t="s">
        <v>39</v>
      </c>
      <c r="L700" s="2">
        <v>11700</v>
      </c>
      <c r="M700" t="s">
        <v>743</v>
      </c>
      <c r="N700">
        <v>20</v>
      </c>
      <c r="O700" t="s">
        <v>46</v>
      </c>
      <c r="P700" t="s">
        <v>42</v>
      </c>
      <c r="Q700" t="s">
        <v>42</v>
      </c>
      <c r="R700" t="s">
        <v>64</v>
      </c>
      <c r="S700" s="3">
        <v>42243</v>
      </c>
      <c r="T700" s="3"/>
      <c r="U700" s="11">
        <f>IFERROR(VLOOKUP(A700,'Anc data'!$A$2:$H$117, 8,FALSE),"")</f>
        <v>131.99963399999999</v>
      </c>
      <c r="W700" s="15">
        <f t="shared" si="31"/>
        <v>88.636609401507897</v>
      </c>
      <c r="X700" s="9">
        <f t="shared" si="32"/>
        <v>1</v>
      </c>
      <c r="Y700" s="9">
        <f>MAX(X700,Parameters!$B$8)</f>
        <v>1</v>
      </c>
      <c r="AA700" s="16" t="str">
        <f>IF(W700&lt;&gt;0,IF(Y700=1,IF(I700&lt;=Parameters!$C$2,W700,""),""),"")</f>
        <v/>
      </c>
      <c r="AB700" s="16" t="str">
        <f>IF(W700&lt;&gt;0,IF(Y700=1,IF(AND(I700&gt;Parameters!$B$3,I700&lt;=Parameters!$C$3),W700,""),""),"")</f>
        <v/>
      </c>
      <c r="AC700" s="16" t="str">
        <f>IF(W700&lt;&gt;0,IF(Y700=1,IF(AND(I700&gt;Parameters!$B$4,I700&lt;=Parameters!$C$4),W700,""),""),"")</f>
        <v/>
      </c>
      <c r="AD700" s="16" t="str">
        <f>IF(W700&lt;&gt;0,IF(Y700=1,IF(AND(I700&gt;Parameters!$B$5,I700&lt;=Parameters!$C$5),W700,""),""),"")</f>
        <v/>
      </c>
      <c r="AE700" s="16">
        <f>IF(W700&lt;&gt;0,IF(Y700=1,IF(I700&gt;Parameters!$B$6,W700,""),""),"")</f>
        <v>88.636609401507897</v>
      </c>
    </row>
    <row r="701" spans="1:31" x14ac:dyDescent="0.2">
      <c r="A701" t="s">
        <v>733</v>
      </c>
      <c r="B701" t="s">
        <v>734</v>
      </c>
      <c r="C701" t="s">
        <v>748</v>
      </c>
      <c r="D701">
        <v>4</v>
      </c>
      <c r="E701" t="s">
        <v>752</v>
      </c>
      <c r="F701" t="s">
        <v>94</v>
      </c>
      <c r="G701">
        <v>90</v>
      </c>
      <c r="H701" t="s">
        <v>46</v>
      </c>
      <c r="I701">
        <f t="shared" si="30"/>
        <v>90</v>
      </c>
      <c r="J701" t="s">
        <v>39</v>
      </c>
      <c r="L701" s="2">
        <v>12640</v>
      </c>
      <c r="M701" t="s">
        <v>743</v>
      </c>
      <c r="N701">
        <v>25</v>
      </c>
      <c r="O701" t="s">
        <v>46</v>
      </c>
      <c r="P701" t="s">
        <v>42</v>
      </c>
      <c r="Q701" t="s">
        <v>42</v>
      </c>
      <c r="R701" t="s">
        <v>64</v>
      </c>
      <c r="S701" s="3">
        <v>42243</v>
      </c>
      <c r="T701" s="3"/>
      <c r="U701" s="11">
        <f>IFERROR(VLOOKUP(A701,'Anc data'!$A$2:$H$117, 8,FALSE),"")</f>
        <v>131.99963399999999</v>
      </c>
      <c r="W701" s="15">
        <f t="shared" si="31"/>
        <v>95.757841267953822</v>
      </c>
      <c r="X701" s="9">
        <f t="shared" si="32"/>
        <v>1</v>
      </c>
      <c r="Y701" s="9">
        <f>MAX(X701,Parameters!$B$8)</f>
        <v>1</v>
      </c>
      <c r="AA701" s="16" t="str">
        <f>IF(W701&lt;&gt;0,IF(Y701=1,IF(I701&lt;=Parameters!$C$2,W701,""),""),"")</f>
        <v/>
      </c>
      <c r="AB701" s="16" t="str">
        <f>IF(W701&lt;&gt;0,IF(Y701=1,IF(AND(I701&gt;Parameters!$B$3,I701&lt;=Parameters!$C$3),W701,""),""),"")</f>
        <v/>
      </c>
      <c r="AC701" s="16" t="str">
        <f>IF(W701&lt;&gt;0,IF(Y701=1,IF(AND(I701&gt;Parameters!$B$4,I701&lt;=Parameters!$C$4),W701,""),""),"")</f>
        <v/>
      </c>
      <c r="AD701" s="16" t="str">
        <f>IF(W701&lt;&gt;0,IF(Y701=1,IF(AND(I701&gt;Parameters!$B$5,I701&lt;=Parameters!$C$5),W701,""),""),"")</f>
        <v/>
      </c>
      <c r="AE701" s="16">
        <f>IF(W701&lt;&gt;0,IF(Y701=1,IF(I701&gt;Parameters!$B$6,W701,""),""),"")</f>
        <v>95.757841267953822</v>
      </c>
    </row>
    <row r="702" spans="1:31" x14ac:dyDescent="0.2">
      <c r="A702" t="s">
        <v>733</v>
      </c>
      <c r="B702" t="s">
        <v>734</v>
      </c>
      <c r="C702" t="s">
        <v>748</v>
      </c>
      <c r="D702">
        <v>5</v>
      </c>
      <c r="E702" t="s">
        <v>753</v>
      </c>
      <c r="F702" t="s">
        <v>94</v>
      </c>
      <c r="G702">
        <v>150</v>
      </c>
      <c r="H702" t="s">
        <v>46</v>
      </c>
      <c r="I702">
        <f t="shared" si="30"/>
        <v>150</v>
      </c>
      <c r="J702" t="s">
        <v>39</v>
      </c>
      <c r="L702" s="2">
        <v>14000</v>
      </c>
      <c r="M702" t="s">
        <v>743</v>
      </c>
      <c r="N702">
        <v>60</v>
      </c>
      <c r="O702" t="s">
        <v>46</v>
      </c>
      <c r="P702" t="s">
        <v>42</v>
      </c>
      <c r="Q702" t="s">
        <v>42</v>
      </c>
      <c r="R702" t="s">
        <v>42</v>
      </c>
      <c r="S702" s="3">
        <v>42243</v>
      </c>
      <c r="T702" s="3"/>
      <c r="U702" s="11">
        <f>IFERROR(VLOOKUP(A702,'Anc data'!$A$2:$H$117, 8,FALSE),"")</f>
        <v>131.99963399999999</v>
      </c>
      <c r="W702" s="15">
        <f t="shared" si="31"/>
        <v>106.06090013855646</v>
      </c>
      <c r="X702" s="9">
        <f t="shared" si="32"/>
        <v>1</v>
      </c>
      <c r="Y702" s="9">
        <f>MAX(X702,Parameters!$B$8)</f>
        <v>1</v>
      </c>
      <c r="AA702" s="16" t="str">
        <f>IF(W702&lt;&gt;0,IF(Y702=1,IF(I702&lt;=Parameters!$C$2,W702,""),""),"")</f>
        <v/>
      </c>
      <c r="AB702" s="16" t="str">
        <f>IF(W702&lt;&gt;0,IF(Y702=1,IF(AND(I702&gt;Parameters!$B$3,I702&lt;=Parameters!$C$3),W702,""),""),"")</f>
        <v/>
      </c>
      <c r="AC702" s="16" t="str">
        <f>IF(W702&lt;&gt;0,IF(Y702=1,IF(AND(I702&gt;Parameters!$B$4,I702&lt;=Parameters!$C$4),W702,""),""),"")</f>
        <v/>
      </c>
      <c r="AD702" s="16" t="str">
        <f>IF(W702&lt;&gt;0,IF(Y702=1,IF(AND(I702&gt;Parameters!$B$5,I702&lt;=Parameters!$C$5),W702,""),""),"")</f>
        <v/>
      </c>
      <c r="AE702" s="16">
        <f>IF(W702&lt;&gt;0,IF(Y702=1,IF(I702&gt;Parameters!$B$6,W702,""),""),"")</f>
        <v>106.06090013855646</v>
      </c>
    </row>
    <row r="703" spans="1:31" x14ac:dyDescent="0.2">
      <c r="A703" t="s">
        <v>733</v>
      </c>
      <c r="B703" t="s">
        <v>734</v>
      </c>
      <c r="C703" t="s">
        <v>754</v>
      </c>
      <c r="D703">
        <v>1</v>
      </c>
      <c r="E703" t="s">
        <v>755</v>
      </c>
      <c r="F703" t="s">
        <v>381</v>
      </c>
      <c r="G703">
        <v>10</v>
      </c>
      <c r="H703" t="s">
        <v>46</v>
      </c>
      <c r="I703">
        <f t="shared" si="30"/>
        <v>10</v>
      </c>
      <c r="J703" t="s">
        <v>39</v>
      </c>
      <c r="L703" s="2">
        <v>5025</v>
      </c>
      <c r="M703" t="s">
        <v>743</v>
      </c>
      <c r="N703">
        <v>0.5</v>
      </c>
      <c r="O703" t="s">
        <v>46</v>
      </c>
      <c r="P703" t="s">
        <v>42</v>
      </c>
      <c r="Q703" t="s">
        <v>42</v>
      </c>
      <c r="R703" t="s">
        <v>42</v>
      </c>
      <c r="S703" s="3">
        <v>42243</v>
      </c>
      <c r="T703" s="3"/>
      <c r="U703" s="11">
        <f>IFERROR(VLOOKUP(A703,'Anc data'!$A$2:$H$117, 8,FALSE),"")</f>
        <v>131.99963399999999</v>
      </c>
      <c r="W703" s="15">
        <f t="shared" si="31"/>
        <v>38.068287371160444</v>
      </c>
      <c r="X703" s="9">
        <f t="shared" si="32"/>
        <v>1</v>
      </c>
      <c r="Y703" s="9">
        <f>MAX(X703,Parameters!$B$8)</f>
        <v>1</v>
      </c>
      <c r="AA703" s="16" t="str">
        <f>IF(W703&lt;&gt;0,IF(Y703=1,IF(I703&lt;=Parameters!$C$2,W703,""),""),"")</f>
        <v/>
      </c>
      <c r="AB703" s="16" t="str">
        <f>IF(W703&lt;&gt;0,IF(Y703=1,IF(AND(I703&gt;Parameters!$B$3,I703&lt;=Parameters!$C$3),W703,""),""),"")</f>
        <v/>
      </c>
      <c r="AC703" s="16">
        <f>IF(W703&lt;&gt;0,IF(Y703=1,IF(AND(I703&gt;Parameters!$B$4,I703&lt;=Parameters!$C$4),W703,""),""),"")</f>
        <v>38.068287371160444</v>
      </c>
      <c r="AD703" s="16" t="str">
        <f>IF(W703&lt;&gt;0,IF(Y703=1,IF(AND(I703&gt;Parameters!$B$5,I703&lt;=Parameters!$C$5),W703,""),""),"")</f>
        <v/>
      </c>
      <c r="AE703" s="16" t="str">
        <f>IF(W703&lt;&gt;0,IF(Y703=1,IF(I703&gt;Parameters!$B$6,W703,""),""),"")</f>
        <v/>
      </c>
    </row>
    <row r="704" spans="1:31" x14ac:dyDescent="0.2">
      <c r="A704" t="s">
        <v>733</v>
      </c>
      <c r="B704" t="s">
        <v>734</v>
      </c>
      <c r="C704" t="s">
        <v>754</v>
      </c>
      <c r="D704">
        <v>2</v>
      </c>
      <c r="E704" t="s">
        <v>756</v>
      </c>
      <c r="F704" t="s">
        <v>381</v>
      </c>
      <c r="G704">
        <v>20</v>
      </c>
      <c r="H704" t="s">
        <v>46</v>
      </c>
      <c r="I704">
        <f t="shared" si="30"/>
        <v>20</v>
      </c>
      <c r="J704" t="s">
        <v>39</v>
      </c>
      <c r="L704" s="2">
        <v>5400</v>
      </c>
      <c r="M704" t="s">
        <v>743</v>
      </c>
      <c r="N704">
        <v>1</v>
      </c>
      <c r="O704" t="s">
        <v>46</v>
      </c>
      <c r="P704" t="s">
        <v>42</v>
      </c>
      <c r="Q704" t="s">
        <v>42</v>
      </c>
      <c r="R704" t="s">
        <v>42</v>
      </c>
      <c r="S704" s="3">
        <v>42243</v>
      </c>
      <c r="T704" s="3"/>
      <c r="U704" s="11">
        <f>IFERROR(VLOOKUP(A704,'Anc data'!$A$2:$H$117, 8,FALSE),"")</f>
        <v>131.99963399999999</v>
      </c>
      <c r="W704" s="15">
        <f t="shared" si="31"/>
        <v>40.90920433915749</v>
      </c>
      <c r="X704" s="9">
        <f t="shared" si="32"/>
        <v>1</v>
      </c>
      <c r="Y704" s="9">
        <f>MAX(X704,Parameters!$B$8)</f>
        <v>1</v>
      </c>
      <c r="AA704" s="16" t="str">
        <f>IF(W704&lt;&gt;0,IF(Y704=1,IF(I704&lt;=Parameters!$C$2,W704,""),""),"")</f>
        <v/>
      </c>
      <c r="AB704" s="16" t="str">
        <f>IF(W704&lt;&gt;0,IF(Y704=1,IF(AND(I704&gt;Parameters!$B$3,I704&lt;=Parameters!$C$3),W704,""),""),"")</f>
        <v/>
      </c>
      <c r="AC704" s="16" t="str">
        <f>IF(W704&lt;&gt;0,IF(Y704=1,IF(AND(I704&gt;Parameters!$B$4,I704&lt;=Parameters!$C$4),W704,""),""),"")</f>
        <v/>
      </c>
      <c r="AD704" s="16">
        <f>IF(W704&lt;&gt;0,IF(Y704=1,IF(AND(I704&gt;Parameters!$B$5,I704&lt;=Parameters!$C$5),W704,""),""),"")</f>
        <v>40.90920433915749</v>
      </c>
      <c r="AE704" s="16" t="str">
        <f>IF(W704&lt;&gt;0,IF(Y704=1,IF(I704&gt;Parameters!$B$6,W704,""),""),"")</f>
        <v/>
      </c>
    </row>
    <row r="705" spans="1:31" x14ac:dyDescent="0.2">
      <c r="A705" t="s">
        <v>733</v>
      </c>
      <c r="B705" t="s">
        <v>734</v>
      </c>
      <c r="C705" t="s">
        <v>754</v>
      </c>
      <c r="D705">
        <v>3</v>
      </c>
      <c r="E705" t="s">
        <v>757</v>
      </c>
      <c r="F705" t="s">
        <v>381</v>
      </c>
      <c r="G705">
        <v>30</v>
      </c>
      <c r="H705" t="s">
        <v>46</v>
      </c>
      <c r="I705">
        <f t="shared" si="30"/>
        <v>30</v>
      </c>
      <c r="J705" t="s">
        <v>39</v>
      </c>
      <c r="L705" s="2">
        <v>6150</v>
      </c>
      <c r="M705" t="s">
        <v>743</v>
      </c>
      <c r="N705">
        <v>5</v>
      </c>
      <c r="O705" t="s">
        <v>46</v>
      </c>
      <c r="P705" t="s">
        <v>42</v>
      </c>
      <c r="Q705" t="s">
        <v>42</v>
      </c>
      <c r="R705" t="s">
        <v>42</v>
      </c>
      <c r="S705" s="3">
        <v>42243</v>
      </c>
      <c r="T705" s="3"/>
      <c r="U705" s="11">
        <f>IFERROR(VLOOKUP(A705,'Anc data'!$A$2:$H$117, 8,FALSE),"")</f>
        <v>131.99963399999999</v>
      </c>
      <c r="W705" s="15">
        <f t="shared" si="31"/>
        <v>46.591038275151583</v>
      </c>
      <c r="X705" s="9">
        <f t="shared" si="32"/>
        <v>1</v>
      </c>
      <c r="Y705" s="9">
        <f>MAX(X705,Parameters!$B$8)</f>
        <v>1</v>
      </c>
      <c r="AA705" s="16" t="str">
        <f>IF(W705&lt;&gt;0,IF(Y705=1,IF(I705&lt;=Parameters!$C$2,W705,""),""),"")</f>
        <v/>
      </c>
      <c r="AB705" s="16" t="str">
        <f>IF(W705&lt;&gt;0,IF(Y705=1,IF(AND(I705&gt;Parameters!$B$3,I705&lt;=Parameters!$C$3),W705,""),""),"")</f>
        <v/>
      </c>
      <c r="AC705" s="16" t="str">
        <f>IF(W705&lt;&gt;0,IF(Y705=1,IF(AND(I705&gt;Parameters!$B$4,I705&lt;=Parameters!$C$4),W705,""),""),"")</f>
        <v/>
      </c>
      <c r="AD705" s="16" t="str">
        <f>IF(W705&lt;&gt;0,IF(Y705=1,IF(AND(I705&gt;Parameters!$B$5,I705&lt;=Parameters!$C$5),W705,""),""),"")</f>
        <v/>
      </c>
      <c r="AE705" s="16">
        <f>IF(W705&lt;&gt;0,IF(Y705=1,IF(I705&gt;Parameters!$B$6,W705,""),""),"")</f>
        <v>46.591038275151583</v>
      </c>
    </row>
    <row r="706" spans="1:31" x14ac:dyDescent="0.2">
      <c r="A706" t="s">
        <v>733</v>
      </c>
      <c r="B706" t="s">
        <v>734</v>
      </c>
      <c r="C706" t="s">
        <v>754</v>
      </c>
      <c r="D706">
        <v>4</v>
      </c>
      <c r="E706" t="s">
        <v>758</v>
      </c>
      <c r="F706" t="s">
        <v>381</v>
      </c>
      <c r="G706">
        <v>50</v>
      </c>
      <c r="H706" t="s">
        <v>46</v>
      </c>
      <c r="I706">
        <f t="shared" si="30"/>
        <v>50</v>
      </c>
      <c r="J706" t="s">
        <v>39</v>
      </c>
      <c r="L706" s="2">
        <v>6900</v>
      </c>
      <c r="M706" t="s">
        <v>743</v>
      </c>
      <c r="N706">
        <v>5</v>
      </c>
      <c r="O706" t="s">
        <v>46</v>
      </c>
      <c r="P706" t="s">
        <v>42</v>
      </c>
      <c r="Q706" t="s">
        <v>42</v>
      </c>
      <c r="R706" t="s">
        <v>42</v>
      </c>
      <c r="S706" s="3">
        <v>42243</v>
      </c>
      <c r="T706" s="3"/>
      <c r="U706" s="11">
        <f>IFERROR(VLOOKUP(A706,'Anc data'!$A$2:$H$117, 8,FALSE),"")</f>
        <v>131.99963399999999</v>
      </c>
      <c r="W706" s="15">
        <f t="shared" si="31"/>
        <v>52.272872211145682</v>
      </c>
      <c r="X706" s="9">
        <f t="shared" si="32"/>
        <v>1</v>
      </c>
      <c r="Y706" s="9">
        <f>MAX(X706,Parameters!$B$8)</f>
        <v>1</v>
      </c>
      <c r="AA706" s="16" t="str">
        <f>IF(W706&lt;&gt;0,IF(Y706=1,IF(I706&lt;=Parameters!$C$2,W706,""),""),"")</f>
        <v/>
      </c>
      <c r="AB706" s="16" t="str">
        <f>IF(W706&lt;&gt;0,IF(Y706=1,IF(AND(I706&gt;Parameters!$B$3,I706&lt;=Parameters!$C$3),W706,""),""),"")</f>
        <v/>
      </c>
      <c r="AC706" s="16" t="str">
        <f>IF(W706&lt;&gt;0,IF(Y706=1,IF(AND(I706&gt;Parameters!$B$4,I706&lt;=Parameters!$C$4),W706,""),""),"")</f>
        <v/>
      </c>
      <c r="AD706" s="16" t="str">
        <f>IF(W706&lt;&gt;0,IF(Y706=1,IF(AND(I706&gt;Parameters!$B$5,I706&lt;=Parameters!$C$5),W706,""),""),"")</f>
        <v/>
      </c>
      <c r="AE706" s="16">
        <f>IF(W706&lt;&gt;0,IF(Y706=1,IF(I706&gt;Parameters!$B$6,W706,""),""),"")</f>
        <v>52.272872211145682</v>
      </c>
    </row>
    <row r="707" spans="1:31" x14ac:dyDescent="0.2">
      <c r="A707" t="s">
        <v>733</v>
      </c>
      <c r="B707" t="s">
        <v>734</v>
      </c>
      <c r="C707" t="s">
        <v>754</v>
      </c>
      <c r="D707">
        <v>5</v>
      </c>
      <c r="E707" t="s">
        <v>759</v>
      </c>
      <c r="F707" t="s">
        <v>381</v>
      </c>
      <c r="G707">
        <v>120</v>
      </c>
      <c r="H707" t="s">
        <v>46</v>
      </c>
      <c r="I707">
        <f t="shared" si="30"/>
        <v>120</v>
      </c>
      <c r="J707" t="s">
        <v>39</v>
      </c>
      <c r="L707" s="2">
        <v>8400</v>
      </c>
      <c r="M707" t="s">
        <v>743</v>
      </c>
      <c r="N707">
        <v>10</v>
      </c>
      <c r="O707" t="s">
        <v>46</v>
      </c>
      <c r="P707" t="s">
        <v>42</v>
      </c>
      <c r="Q707" t="s">
        <v>42</v>
      </c>
      <c r="R707" t="s">
        <v>42</v>
      </c>
      <c r="S707" s="3">
        <v>42243</v>
      </c>
      <c r="T707" s="3"/>
      <c r="U707" s="11">
        <f>IFERROR(VLOOKUP(A707,'Anc data'!$A$2:$H$117, 8,FALSE),"")</f>
        <v>131.99963399999999</v>
      </c>
      <c r="W707" s="15">
        <f t="shared" si="31"/>
        <v>63.636540083133873</v>
      </c>
      <c r="X707" s="9">
        <f t="shared" si="32"/>
        <v>1</v>
      </c>
      <c r="Y707" s="9">
        <f>MAX(X707,Parameters!$B$8)</f>
        <v>1</v>
      </c>
      <c r="AA707" s="16" t="str">
        <f>IF(W707&lt;&gt;0,IF(Y707=1,IF(I707&lt;=Parameters!$C$2,W707,""),""),"")</f>
        <v/>
      </c>
      <c r="AB707" s="16" t="str">
        <f>IF(W707&lt;&gt;0,IF(Y707=1,IF(AND(I707&gt;Parameters!$B$3,I707&lt;=Parameters!$C$3),W707,""),""),"")</f>
        <v/>
      </c>
      <c r="AC707" s="16" t="str">
        <f>IF(W707&lt;&gt;0,IF(Y707=1,IF(AND(I707&gt;Parameters!$B$4,I707&lt;=Parameters!$C$4),W707,""),""),"")</f>
        <v/>
      </c>
      <c r="AD707" s="16" t="str">
        <f>IF(W707&lt;&gt;0,IF(Y707=1,IF(AND(I707&gt;Parameters!$B$5,I707&lt;=Parameters!$C$5),W707,""),""),"")</f>
        <v/>
      </c>
      <c r="AE707" s="16">
        <f>IF(W707&lt;&gt;0,IF(Y707=1,IF(I707&gt;Parameters!$B$6,W707,""),""),"")</f>
        <v>63.636540083133873</v>
      </c>
    </row>
    <row r="708" spans="1:31" x14ac:dyDescent="0.2">
      <c r="A708" t="s">
        <v>733</v>
      </c>
      <c r="B708" t="s">
        <v>734</v>
      </c>
      <c r="C708" t="s">
        <v>760</v>
      </c>
      <c r="D708">
        <v>1</v>
      </c>
      <c r="E708" t="s">
        <v>761</v>
      </c>
      <c r="F708" t="s">
        <v>61</v>
      </c>
      <c r="G708">
        <v>30</v>
      </c>
      <c r="H708" t="s">
        <v>46</v>
      </c>
      <c r="I708">
        <f t="shared" ref="I708:I771" si="33">IF(H708="Kbps",G708/1000,G708)</f>
        <v>30</v>
      </c>
      <c r="J708" t="s">
        <v>39</v>
      </c>
      <c r="L708" s="2">
        <v>3490</v>
      </c>
      <c r="M708" t="s">
        <v>743</v>
      </c>
      <c r="N708">
        <v>3</v>
      </c>
      <c r="O708" t="s">
        <v>46</v>
      </c>
      <c r="P708" t="s">
        <v>42</v>
      </c>
      <c r="Q708" t="s">
        <v>42</v>
      </c>
      <c r="R708" t="s">
        <v>64</v>
      </c>
      <c r="S708" s="3">
        <v>42243</v>
      </c>
      <c r="T708" s="3"/>
      <c r="U708" s="11">
        <f>IFERROR(VLOOKUP(A708,'Anc data'!$A$2:$H$117, 8,FALSE),"")</f>
        <v>131.99963399999999</v>
      </c>
      <c r="W708" s="15">
        <f t="shared" ref="W708:W771" si="34">IFERROR(L708/U708,"")</f>
        <v>26.43946724882586</v>
      </c>
      <c r="X708" s="9">
        <f t="shared" ref="X708:X771" si="35">IF(K708="",1,0)</f>
        <v>1</v>
      </c>
      <c r="Y708" s="9">
        <f>MAX(X708,Parameters!$B$8)</f>
        <v>1</v>
      </c>
      <c r="AA708" s="16" t="str">
        <f>IF(W708&lt;&gt;0,IF(Y708=1,IF(I708&lt;=Parameters!$C$2,W708,""),""),"")</f>
        <v/>
      </c>
      <c r="AB708" s="16" t="str">
        <f>IF(W708&lt;&gt;0,IF(Y708=1,IF(AND(I708&gt;Parameters!$B$3,I708&lt;=Parameters!$C$3),W708,""),""),"")</f>
        <v/>
      </c>
      <c r="AC708" s="16" t="str">
        <f>IF(W708&lt;&gt;0,IF(Y708=1,IF(AND(I708&gt;Parameters!$B$4,I708&lt;=Parameters!$C$4),W708,""),""),"")</f>
        <v/>
      </c>
      <c r="AD708" s="16" t="str">
        <f>IF(W708&lt;&gt;0,IF(Y708=1,IF(AND(I708&gt;Parameters!$B$5,I708&lt;=Parameters!$C$5),W708,""),""),"")</f>
        <v/>
      </c>
      <c r="AE708" s="16">
        <f>IF(W708&lt;&gt;0,IF(Y708=1,IF(I708&gt;Parameters!$B$6,W708,""),""),"")</f>
        <v>26.43946724882586</v>
      </c>
    </row>
    <row r="709" spans="1:31" x14ac:dyDescent="0.2">
      <c r="A709" t="s">
        <v>733</v>
      </c>
      <c r="B709" t="s">
        <v>734</v>
      </c>
      <c r="C709" t="s">
        <v>760</v>
      </c>
      <c r="D709">
        <v>2</v>
      </c>
      <c r="E709" t="s">
        <v>762</v>
      </c>
      <c r="F709" t="s">
        <v>61</v>
      </c>
      <c r="G709">
        <v>60</v>
      </c>
      <c r="H709" t="s">
        <v>46</v>
      </c>
      <c r="I709">
        <f t="shared" si="33"/>
        <v>60</v>
      </c>
      <c r="J709" t="s">
        <v>39</v>
      </c>
      <c r="L709" s="2">
        <v>4490</v>
      </c>
      <c r="M709" t="s">
        <v>743</v>
      </c>
      <c r="N709">
        <v>6</v>
      </c>
      <c r="O709" t="s">
        <v>46</v>
      </c>
      <c r="P709" t="s">
        <v>42</v>
      </c>
      <c r="Q709" t="s">
        <v>42</v>
      </c>
      <c r="R709" t="s">
        <v>64</v>
      </c>
      <c r="S709" s="3">
        <v>42243</v>
      </c>
      <c r="T709" s="3"/>
      <c r="U709" s="11">
        <f>IFERROR(VLOOKUP(A709,'Anc data'!$A$2:$H$117, 8,FALSE),"")</f>
        <v>131.99963399999999</v>
      </c>
      <c r="W709" s="15">
        <f t="shared" si="34"/>
        <v>34.015245830151322</v>
      </c>
      <c r="X709" s="9">
        <f t="shared" si="35"/>
        <v>1</v>
      </c>
      <c r="Y709" s="9">
        <f>MAX(X709,Parameters!$B$8)</f>
        <v>1</v>
      </c>
      <c r="AA709" s="16" t="str">
        <f>IF(W709&lt;&gt;0,IF(Y709=1,IF(I709&lt;=Parameters!$C$2,W709,""),""),"")</f>
        <v/>
      </c>
      <c r="AB709" s="16" t="str">
        <f>IF(W709&lt;&gt;0,IF(Y709=1,IF(AND(I709&gt;Parameters!$B$3,I709&lt;=Parameters!$C$3),W709,""),""),"")</f>
        <v/>
      </c>
      <c r="AC709" s="16" t="str">
        <f>IF(W709&lt;&gt;0,IF(Y709=1,IF(AND(I709&gt;Parameters!$B$4,I709&lt;=Parameters!$C$4),W709,""),""),"")</f>
        <v/>
      </c>
      <c r="AD709" s="16" t="str">
        <f>IF(W709&lt;&gt;0,IF(Y709=1,IF(AND(I709&gt;Parameters!$B$5,I709&lt;=Parameters!$C$5),W709,""),""),"")</f>
        <v/>
      </c>
      <c r="AE709" s="16">
        <f>IF(W709&lt;&gt;0,IF(Y709=1,IF(I709&gt;Parameters!$B$6,W709,""),""),"")</f>
        <v>34.015245830151322</v>
      </c>
    </row>
    <row r="710" spans="1:31" x14ac:dyDescent="0.2">
      <c r="A710" t="s">
        <v>733</v>
      </c>
      <c r="B710" t="s">
        <v>734</v>
      </c>
      <c r="C710" t="s">
        <v>760</v>
      </c>
      <c r="D710">
        <v>3</v>
      </c>
      <c r="E710" t="s">
        <v>763</v>
      </c>
      <c r="F710" t="s">
        <v>61</v>
      </c>
      <c r="G710">
        <v>120</v>
      </c>
      <c r="H710" t="s">
        <v>46</v>
      </c>
      <c r="I710">
        <f t="shared" si="33"/>
        <v>120</v>
      </c>
      <c r="J710" t="s">
        <v>39</v>
      </c>
      <c r="L710" s="2">
        <v>6990</v>
      </c>
      <c r="M710" t="s">
        <v>743</v>
      </c>
      <c r="N710">
        <v>10</v>
      </c>
      <c r="O710" t="s">
        <v>46</v>
      </c>
      <c r="P710" t="s">
        <v>42</v>
      </c>
      <c r="Q710" t="s">
        <v>42</v>
      </c>
      <c r="R710" t="s">
        <v>64</v>
      </c>
      <c r="S710" s="3">
        <v>42243</v>
      </c>
      <c r="T710" s="3"/>
      <c r="U710" s="11">
        <f>IFERROR(VLOOKUP(A710,'Anc data'!$A$2:$H$117, 8,FALSE),"")</f>
        <v>131.99963399999999</v>
      </c>
      <c r="W710" s="15">
        <f t="shared" si="34"/>
        <v>52.954692283464972</v>
      </c>
      <c r="X710" s="9">
        <f t="shared" si="35"/>
        <v>1</v>
      </c>
      <c r="Y710" s="9">
        <f>MAX(X710,Parameters!$B$8)</f>
        <v>1</v>
      </c>
      <c r="AA710" s="16" t="str">
        <f>IF(W710&lt;&gt;0,IF(Y710=1,IF(I710&lt;=Parameters!$C$2,W710,""),""),"")</f>
        <v/>
      </c>
      <c r="AB710" s="16" t="str">
        <f>IF(W710&lt;&gt;0,IF(Y710=1,IF(AND(I710&gt;Parameters!$B$3,I710&lt;=Parameters!$C$3),W710,""),""),"")</f>
        <v/>
      </c>
      <c r="AC710" s="16" t="str">
        <f>IF(W710&lt;&gt;0,IF(Y710=1,IF(AND(I710&gt;Parameters!$B$4,I710&lt;=Parameters!$C$4),W710,""),""),"")</f>
        <v/>
      </c>
      <c r="AD710" s="16" t="str">
        <f>IF(W710&lt;&gt;0,IF(Y710=1,IF(AND(I710&gt;Parameters!$B$5,I710&lt;=Parameters!$C$5),W710,""),""),"")</f>
        <v/>
      </c>
      <c r="AE710" s="16">
        <f>IF(W710&lt;&gt;0,IF(Y710=1,IF(I710&gt;Parameters!$B$6,W710,""),""),"")</f>
        <v>52.954692283464972</v>
      </c>
    </row>
    <row r="711" spans="1:31" x14ac:dyDescent="0.2">
      <c r="A711" t="s">
        <v>733</v>
      </c>
      <c r="B711" t="s">
        <v>734</v>
      </c>
      <c r="C711" t="s">
        <v>760</v>
      </c>
      <c r="D711">
        <v>4</v>
      </c>
      <c r="E711" t="s">
        <v>764</v>
      </c>
      <c r="F711" t="s">
        <v>61</v>
      </c>
      <c r="G711">
        <v>240</v>
      </c>
      <c r="H711" t="s">
        <v>46</v>
      </c>
      <c r="I711">
        <f t="shared" si="33"/>
        <v>240</v>
      </c>
      <c r="J711" t="s">
        <v>39</v>
      </c>
      <c r="L711" s="2">
        <v>8990</v>
      </c>
      <c r="M711" t="s">
        <v>743</v>
      </c>
      <c r="N711">
        <v>20</v>
      </c>
      <c r="O711" t="s">
        <v>46</v>
      </c>
      <c r="P711" t="s">
        <v>42</v>
      </c>
      <c r="Q711" t="s">
        <v>42</v>
      </c>
      <c r="R711" t="s">
        <v>64</v>
      </c>
      <c r="S711" s="3">
        <v>42243</v>
      </c>
      <c r="T711" s="3"/>
      <c r="U711" s="11">
        <f>IFERROR(VLOOKUP(A711,'Anc data'!$A$2:$H$117, 8,FALSE),"")</f>
        <v>131.99963399999999</v>
      </c>
      <c r="W711" s="15">
        <f t="shared" si="34"/>
        <v>68.106249446115896</v>
      </c>
      <c r="X711" s="9">
        <f t="shared" si="35"/>
        <v>1</v>
      </c>
      <c r="Y711" s="9">
        <f>MAX(X711,Parameters!$B$8)</f>
        <v>1</v>
      </c>
      <c r="AA711" s="16" t="str">
        <f>IF(W711&lt;&gt;0,IF(Y711=1,IF(I711&lt;=Parameters!$C$2,W711,""),""),"")</f>
        <v/>
      </c>
      <c r="AB711" s="16" t="str">
        <f>IF(W711&lt;&gt;0,IF(Y711=1,IF(AND(I711&gt;Parameters!$B$3,I711&lt;=Parameters!$C$3),W711,""),""),"")</f>
        <v/>
      </c>
      <c r="AC711" s="16" t="str">
        <f>IF(W711&lt;&gt;0,IF(Y711=1,IF(AND(I711&gt;Parameters!$B$4,I711&lt;=Parameters!$C$4),W711,""),""),"")</f>
        <v/>
      </c>
      <c r="AD711" s="16" t="str">
        <f>IF(W711&lt;&gt;0,IF(Y711=1,IF(AND(I711&gt;Parameters!$B$5,I711&lt;=Parameters!$C$5),W711,""),""),"")</f>
        <v/>
      </c>
      <c r="AE711" s="16">
        <f>IF(W711&lt;&gt;0,IF(Y711=1,IF(I711&gt;Parameters!$B$6,W711,""),""),"")</f>
        <v>68.106249446115896</v>
      </c>
    </row>
    <row r="712" spans="1:31" x14ac:dyDescent="0.2">
      <c r="A712" t="s">
        <v>733</v>
      </c>
      <c r="B712" t="s">
        <v>734</v>
      </c>
      <c r="C712" t="s">
        <v>760</v>
      </c>
      <c r="D712">
        <v>5</v>
      </c>
      <c r="E712" t="s">
        <v>765</v>
      </c>
      <c r="F712" t="s">
        <v>61</v>
      </c>
      <c r="G712">
        <v>500</v>
      </c>
      <c r="H712" t="s">
        <v>46</v>
      </c>
      <c r="I712">
        <f t="shared" si="33"/>
        <v>500</v>
      </c>
      <c r="J712" t="s">
        <v>39</v>
      </c>
      <c r="L712" s="2">
        <v>13990</v>
      </c>
      <c r="M712" t="s">
        <v>743</v>
      </c>
      <c r="N712">
        <v>22</v>
      </c>
      <c r="O712" t="s">
        <v>46</v>
      </c>
      <c r="P712" t="s">
        <v>42</v>
      </c>
      <c r="Q712" t="s">
        <v>42</v>
      </c>
      <c r="R712" t="s">
        <v>64</v>
      </c>
      <c r="S712" s="3">
        <v>42243</v>
      </c>
      <c r="T712" s="3"/>
      <c r="U712" s="11">
        <f>IFERROR(VLOOKUP(A712,'Anc data'!$A$2:$H$117, 8,FALSE),"")</f>
        <v>131.99963399999999</v>
      </c>
      <c r="W712" s="15">
        <f t="shared" si="34"/>
        <v>105.9851423527432</v>
      </c>
      <c r="X712" s="9">
        <f t="shared" si="35"/>
        <v>1</v>
      </c>
      <c r="Y712" s="9">
        <f>MAX(X712,Parameters!$B$8)</f>
        <v>1</v>
      </c>
      <c r="AA712" s="16" t="str">
        <f>IF(W712&lt;&gt;0,IF(Y712=1,IF(I712&lt;=Parameters!$C$2,W712,""),""),"")</f>
        <v/>
      </c>
      <c r="AB712" s="16" t="str">
        <f>IF(W712&lt;&gt;0,IF(Y712=1,IF(AND(I712&gt;Parameters!$B$3,I712&lt;=Parameters!$C$3),W712,""),""),"")</f>
        <v/>
      </c>
      <c r="AC712" s="16" t="str">
        <f>IF(W712&lt;&gt;0,IF(Y712=1,IF(AND(I712&gt;Parameters!$B$4,I712&lt;=Parameters!$C$4),W712,""),""),"")</f>
        <v/>
      </c>
      <c r="AD712" s="16" t="str">
        <f>IF(W712&lt;&gt;0,IF(Y712=1,IF(AND(I712&gt;Parameters!$B$5,I712&lt;=Parameters!$C$5),W712,""),""),"")</f>
        <v/>
      </c>
      <c r="AE712" s="16">
        <f>IF(W712&lt;&gt;0,IF(Y712=1,IF(I712&gt;Parameters!$B$6,W712,""),""),"")</f>
        <v>105.9851423527432</v>
      </c>
    </row>
    <row r="713" spans="1:31" x14ac:dyDescent="0.2">
      <c r="A713" t="s">
        <v>766</v>
      </c>
      <c r="B713" t="s">
        <v>767</v>
      </c>
      <c r="C713" t="s">
        <v>768</v>
      </c>
      <c r="D713">
        <v>1</v>
      </c>
      <c r="E713" t="s">
        <v>51</v>
      </c>
      <c r="F713" t="s">
        <v>51</v>
      </c>
      <c r="G713">
        <v>12</v>
      </c>
      <c r="H713" t="s">
        <v>46</v>
      </c>
      <c r="I713">
        <f t="shared" si="33"/>
        <v>12</v>
      </c>
      <c r="J713">
        <v>5</v>
      </c>
      <c r="K713" t="s">
        <v>62</v>
      </c>
      <c r="L713" s="2">
        <v>3750</v>
      </c>
      <c r="M713" t="s">
        <v>769</v>
      </c>
      <c r="N713" t="s">
        <v>40</v>
      </c>
      <c r="P713" t="s">
        <v>42</v>
      </c>
      <c r="Q713" t="s">
        <v>42</v>
      </c>
      <c r="R713" t="s">
        <v>64</v>
      </c>
      <c r="S713" s="3">
        <v>42265</v>
      </c>
      <c r="T713" s="3"/>
      <c r="U713" s="11" t="str">
        <f>IFERROR(VLOOKUP(A713,'Anc data'!$A$2:$H$117, 8,FALSE),"")</f>
        <v/>
      </c>
      <c r="W713" s="15" t="str">
        <f t="shared" si="34"/>
        <v/>
      </c>
      <c r="X713" s="9">
        <f t="shared" si="35"/>
        <v>0</v>
      </c>
      <c r="Y713" s="9">
        <f>MAX(X713,Parameters!$B$8)</f>
        <v>1</v>
      </c>
      <c r="AA713" s="16" t="str">
        <f>IF(W713&lt;&gt;0,IF(Y713=1,IF(I713&lt;=Parameters!$C$2,W713,""),""),"")</f>
        <v/>
      </c>
      <c r="AB713" s="16" t="str">
        <f>IF(W713&lt;&gt;0,IF(Y713=1,IF(AND(I713&gt;Parameters!$B$3,I713&lt;=Parameters!$C$3),W713,""),""),"")</f>
        <v/>
      </c>
      <c r="AC713" s="16" t="str">
        <f>IF(W713&lt;&gt;0,IF(Y713=1,IF(AND(I713&gt;Parameters!$B$4,I713&lt;=Parameters!$C$4),W713,""),""),"")</f>
        <v/>
      </c>
      <c r="AD713" s="16" t="str">
        <f>IF(W713&lt;&gt;0,IF(Y713=1,IF(AND(I713&gt;Parameters!$B$5,I713&lt;=Parameters!$C$5),W713,""),""),"")</f>
        <v/>
      </c>
      <c r="AE713" s="16" t="str">
        <f>IF(W713&lt;&gt;0,IF(Y713=1,IF(I713&gt;Parameters!$B$6,W713,""),""),"")</f>
        <v/>
      </c>
    </row>
    <row r="714" spans="1:31" x14ac:dyDescent="0.2">
      <c r="A714" t="s">
        <v>766</v>
      </c>
      <c r="B714" t="s">
        <v>767</v>
      </c>
      <c r="C714" t="s">
        <v>768</v>
      </c>
      <c r="D714">
        <v>2</v>
      </c>
      <c r="E714" t="s">
        <v>61</v>
      </c>
      <c r="F714" t="s">
        <v>61</v>
      </c>
      <c r="G714">
        <v>100</v>
      </c>
      <c r="H714" t="s">
        <v>46</v>
      </c>
      <c r="I714">
        <f t="shared" si="33"/>
        <v>100</v>
      </c>
      <c r="J714">
        <v>5</v>
      </c>
      <c r="K714" t="s">
        <v>62</v>
      </c>
      <c r="L714" s="2">
        <v>3750</v>
      </c>
      <c r="M714" t="s">
        <v>769</v>
      </c>
      <c r="N714" t="s">
        <v>40</v>
      </c>
      <c r="P714" t="s">
        <v>42</v>
      </c>
      <c r="Q714" t="s">
        <v>42</v>
      </c>
      <c r="R714" t="s">
        <v>64</v>
      </c>
      <c r="S714" s="3">
        <v>42265</v>
      </c>
      <c r="T714" s="3"/>
      <c r="U714" s="11" t="str">
        <f>IFERROR(VLOOKUP(A714,'Anc data'!$A$2:$H$117, 8,FALSE),"")</f>
        <v/>
      </c>
      <c r="W714" s="15" t="str">
        <f t="shared" si="34"/>
        <v/>
      </c>
      <c r="X714" s="9">
        <f t="shared" si="35"/>
        <v>0</v>
      </c>
      <c r="Y714" s="9">
        <f>MAX(X714,Parameters!$B$8)</f>
        <v>1</v>
      </c>
      <c r="AA714" s="16" t="str">
        <f>IF(W714&lt;&gt;0,IF(Y714=1,IF(I714&lt;=Parameters!$C$2,W714,""),""),"")</f>
        <v/>
      </c>
      <c r="AB714" s="16" t="str">
        <f>IF(W714&lt;&gt;0,IF(Y714=1,IF(AND(I714&gt;Parameters!$B$3,I714&lt;=Parameters!$C$3),W714,""),""),"")</f>
        <v/>
      </c>
      <c r="AC714" s="16" t="str">
        <f>IF(W714&lt;&gt;0,IF(Y714=1,IF(AND(I714&gt;Parameters!$B$4,I714&lt;=Parameters!$C$4),W714,""),""),"")</f>
        <v/>
      </c>
      <c r="AD714" s="16" t="str">
        <f>IF(W714&lt;&gt;0,IF(Y714=1,IF(AND(I714&gt;Parameters!$B$5,I714&lt;=Parameters!$C$5),W714,""),""),"")</f>
        <v/>
      </c>
      <c r="AE714" s="16" t="str">
        <f>IF(W714&lt;&gt;0,IF(Y714=1,IF(I714&gt;Parameters!$B$6,W714,""),""),"")</f>
        <v/>
      </c>
    </row>
    <row r="715" spans="1:31" x14ac:dyDescent="0.2">
      <c r="A715" t="s">
        <v>770</v>
      </c>
      <c r="B715" t="s">
        <v>771</v>
      </c>
      <c r="C715" t="s">
        <v>772</v>
      </c>
      <c r="D715">
        <v>1</v>
      </c>
      <c r="E715" t="s">
        <v>773</v>
      </c>
      <c r="F715" t="s">
        <v>51</v>
      </c>
      <c r="G715">
        <v>512</v>
      </c>
      <c r="H715" t="s">
        <v>38</v>
      </c>
      <c r="I715">
        <f t="shared" si="33"/>
        <v>0.51200000000000001</v>
      </c>
      <c r="J715" t="s">
        <v>39</v>
      </c>
      <c r="L715">
        <v>545</v>
      </c>
      <c r="M715" t="s">
        <v>774</v>
      </c>
      <c r="N715" t="s">
        <v>40</v>
      </c>
      <c r="P715" t="s">
        <v>42</v>
      </c>
      <c r="Q715" t="s">
        <v>42</v>
      </c>
      <c r="R715" t="s">
        <v>42</v>
      </c>
      <c r="S715" s="3">
        <v>42265</v>
      </c>
      <c r="T715" s="3"/>
      <c r="U715" s="11">
        <f>IFERROR(VLOOKUP(A715,'Anc data'!$A$2:$H$117, 8,FALSE),"")</f>
        <v>17.1156942973615</v>
      </c>
      <c r="W715" s="15">
        <f t="shared" si="34"/>
        <v>31.842120484940853</v>
      </c>
      <c r="X715" s="9">
        <f t="shared" si="35"/>
        <v>1</v>
      </c>
      <c r="Y715" s="9">
        <f>MAX(X715,Parameters!$B$8)</f>
        <v>1</v>
      </c>
      <c r="AA715" s="16">
        <f>IF(W715&lt;&gt;0,IF(Y715=1,IF(I715&lt;=Parameters!$C$2,W715,""),""),"")</f>
        <v>31.842120484940853</v>
      </c>
      <c r="AB715" s="16" t="str">
        <f>IF(W715&lt;&gt;0,IF(Y715=1,IF(AND(I715&gt;Parameters!$B$3,I715&lt;=Parameters!$C$3),W715,""),""),"")</f>
        <v/>
      </c>
      <c r="AC715" s="16" t="str">
        <f>IF(W715&lt;&gt;0,IF(Y715=1,IF(AND(I715&gt;Parameters!$B$4,I715&lt;=Parameters!$C$4),W715,""),""),"")</f>
        <v/>
      </c>
      <c r="AD715" s="16" t="str">
        <f>IF(W715&lt;&gt;0,IF(Y715=1,IF(AND(I715&gt;Parameters!$B$5,I715&lt;=Parameters!$C$5),W715,""),""),"")</f>
        <v/>
      </c>
      <c r="AE715" s="16" t="str">
        <f>IF(W715&lt;&gt;0,IF(Y715=1,IF(I715&gt;Parameters!$B$6,W715,""),""),"")</f>
        <v/>
      </c>
    </row>
    <row r="716" spans="1:31" x14ac:dyDescent="0.2">
      <c r="A716" t="s">
        <v>770</v>
      </c>
      <c r="B716" t="s">
        <v>771</v>
      </c>
      <c r="C716" t="s">
        <v>772</v>
      </c>
      <c r="D716">
        <v>2</v>
      </c>
      <c r="E716" t="s">
        <v>775</v>
      </c>
      <c r="F716" t="s">
        <v>51</v>
      </c>
      <c r="G716">
        <v>1</v>
      </c>
      <c r="H716" t="s">
        <v>46</v>
      </c>
      <c r="I716">
        <f t="shared" si="33"/>
        <v>1</v>
      </c>
      <c r="J716">
        <v>6</v>
      </c>
      <c r="K716" t="s">
        <v>62</v>
      </c>
      <c r="L716">
        <v>845</v>
      </c>
      <c r="M716" t="s">
        <v>774</v>
      </c>
      <c r="N716" t="s">
        <v>40</v>
      </c>
      <c r="P716" t="s">
        <v>64</v>
      </c>
      <c r="Q716" t="s">
        <v>42</v>
      </c>
      <c r="R716" t="s">
        <v>42</v>
      </c>
      <c r="S716" s="3">
        <v>42265</v>
      </c>
      <c r="T716" s="3"/>
      <c r="U716" s="11">
        <f>IFERROR(VLOOKUP(A716,'Anc data'!$A$2:$H$117, 8,FALSE),"")</f>
        <v>17.1156942973615</v>
      </c>
      <c r="W716" s="15">
        <f t="shared" si="34"/>
        <v>49.369893228944996</v>
      </c>
      <c r="X716" s="9">
        <f t="shared" si="35"/>
        <v>0</v>
      </c>
      <c r="Y716" s="9">
        <f>MAX(X716,Parameters!$B$8)</f>
        <v>1</v>
      </c>
      <c r="AA716" s="16">
        <f>IF(W716&lt;&gt;0,IF(Y716=1,IF(I716&lt;=Parameters!$C$2,W716,""),""),"")</f>
        <v>49.369893228944996</v>
      </c>
      <c r="AB716" s="16" t="str">
        <f>IF(W716&lt;&gt;0,IF(Y716=1,IF(AND(I716&gt;Parameters!$B$3,I716&lt;=Parameters!$C$3),W716,""),""),"")</f>
        <v/>
      </c>
      <c r="AC716" s="16" t="str">
        <f>IF(W716&lt;&gt;0,IF(Y716=1,IF(AND(I716&gt;Parameters!$B$4,I716&lt;=Parameters!$C$4),W716,""),""),"")</f>
        <v/>
      </c>
      <c r="AD716" s="16" t="str">
        <f>IF(W716&lt;&gt;0,IF(Y716=1,IF(AND(I716&gt;Parameters!$B$5,I716&lt;=Parameters!$C$5),W716,""),""),"")</f>
        <v/>
      </c>
      <c r="AE716" s="16" t="str">
        <f>IF(W716&lt;&gt;0,IF(Y716=1,IF(I716&gt;Parameters!$B$6,W716,""),""),"")</f>
        <v/>
      </c>
    </row>
    <row r="717" spans="1:31" x14ac:dyDescent="0.2">
      <c r="A717" t="s">
        <v>770</v>
      </c>
      <c r="B717" t="s">
        <v>771</v>
      </c>
      <c r="C717" t="s">
        <v>772</v>
      </c>
      <c r="D717">
        <v>3</v>
      </c>
      <c r="E717" t="s">
        <v>776</v>
      </c>
      <c r="F717" t="s">
        <v>51</v>
      </c>
      <c r="G717">
        <v>4</v>
      </c>
      <c r="H717" t="s">
        <v>46</v>
      </c>
      <c r="I717">
        <f t="shared" si="33"/>
        <v>4</v>
      </c>
      <c r="J717">
        <v>8</v>
      </c>
      <c r="K717" t="s">
        <v>62</v>
      </c>
      <c r="L717">
        <v>999</v>
      </c>
      <c r="M717" t="s">
        <v>774</v>
      </c>
      <c r="N717" t="s">
        <v>40</v>
      </c>
      <c r="P717" t="s">
        <v>64</v>
      </c>
      <c r="Q717" t="s">
        <v>42</v>
      </c>
      <c r="R717" t="s">
        <v>42</v>
      </c>
      <c r="S717" s="3">
        <v>42265</v>
      </c>
      <c r="T717" s="3"/>
      <c r="U717" s="11">
        <f>IFERROR(VLOOKUP(A717,'Anc data'!$A$2:$H$117, 8,FALSE),"")</f>
        <v>17.1156942973615</v>
      </c>
      <c r="W717" s="15">
        <f t="shared" si="34"/>
        <v>58.36748323753379</v>
      </c>
      <c r="X717" s="9">
        <f t="shared" si="35"/>
        <v>0</v>
      </c>
      <c r="Y717" s="9">
        <f>MAX(X717,Parameters!$B$8)</f>
        <v>1</v>
      </c>
      <c r="AA717" s="16" t="str">
        <f>IF(W717&lt;&gt;0,IF(Y717=1,IF(I717&lt;=Parameters!$C$2,W717,""),""),"")</f>
        <v/>
      </c>
      <c r="AB717" s="16">
        <f>IF(W717&lt;&gt;0,IF(Y717=1,IF(AND(I717&gt;Parameters!$B$3,I717&lt;=Parameters!$C$3),W717,""),""),"")</f>
        <v>58.36748323753379</v>
      </c>
      <c r="AC717" s="16" t="str">
        <f>IF(W717&lt;&gt;0,IF(Y717=1,IF(AND(I717&gt;Parameters!$B$4,I717&lt;=Parameters!$C$4),W717,""),""),"")</f>
        <v/>
      </c>
      <c r="AD717" s="16" t="str">
        <f>IF(W717&lt;&gt;0,IF(Y717=1,IF(AND(I717&gt;Parameters!$B$5,I717&lt;=Parameters!$C$5),W717,""),""),"")</f>
        <v/>
      </c>
      <c r="AE717" s="16" t="str">
        <f>IF(W717&lt;&gt;0,IF(Y717=1,IF(I717&gt;Parameters!$B$6,W717,""),""),"")</f>
        <v/>
      </c>
    </row>
    <row r="718" spans="1:31" x14ac:dyDescent="0.2">
      <c r="A718" t="s">
        <v>770</v>
      </c>
      <c r="B718" t="s">
        <v>771</v>
      </c>
      <c r="C718" t="s">
        <v>772</v>
      </c>
      <c r="D718">
        <v>4</v>
      </c>
      <c r="E718" t="s">
        <v>777</v>
      </c>
      <c r="F718" t="s">
        <v>51</v>
      </c>
      <c r="G718">
        <v>8</v>
      </c>
      <c r="H718" t="s">
        <v>46</v>
      </c>
      <c r="I718">
        <f t="shared" si="33"/>
        <v>8</v>
      </c>
      <c r="J718">
        <v>15</v>
      </c>
      <c r="K718" t="s">
        <v>62</v>
      </c>
      <c r="L718" s="2">
        <v>1441</v>
      </c>
      <c r="M718" t="s">
        <v>774</v>
      </c>
      <c r="N718" t="s">
        <v>40</v>
      </c>
      <c r="P718" t="s">
        <v>42</v>
      </c>
      <c r="Q718" t="s">
        <v>42</v>
      </c>
      <c r="R718" t="s">
        <v>42</v>
      </c>
      <c r="S718" s="3">
        <v>42265</v>
      </c>
      <c r="T718" s="3"/>
      <c r="U718" s="11">
        <f>IFERROR(VLOOKUP(A718,'Anc data'!$A$2:$H$117, 8,FALSE),"")</f>
        <v>17.1156942973615</v>
      </c>
      <c r="W718" s="15">
        <f t="shared" si="34"/>
        <v>84.191735080366556</v>
      </c>
      <c r="X718" s="9">
        <f t="shared" si="35"/>
        <v>0</v>
      </c>
      <c r="Y718" s="9">
        <f>MAX(X718,Parameters!$B$8)</f>
        <v>1</v>
      </c>
      <c r="AA718" s="16" t="str">
        <f>IF(W718&lt;&gt;0,IF(Y718=1,IF(I718&lt;=Parameters!$C$2,W718,""),""),"")</f>
        <v/>
      </c>
      <c r="AB718" s="16" t="str">
        <f>IF(W718&lt;&gt;0,IF(Y718=1,IF(AND(I718&gt;Parameters!$B$3,I718&lt;=Parameters!$C$3),W718,""),""),"")</f>
        <v/>
      </c>
      <c r="AC718" s="16">
        <f>IF(W718&lt;&gt;0,IF(Y718=1,IF(AND(I718&gt;Parameters!$B$4,I718&lt;=Parameters!$C$4),W718,""),""),"")</f>
        <v>84.191735080366556</v>
      </c>
      <c r="AD718" s="16" t="str">
        <f>IF(W718&lt;&gt;0,IF(Y718=1,IF(AND(I718&gt;Parameters!$B$5,I718&lt;=Parameters!$C$5),W718,""),""),"")</f>
        <v/>
      </c>
      <c r="AE718" s="16" t="str">
        <f>IF(W718&lt;&gt;0,IF(Y718=1,IF(I718&gt;Parameters!$B$6,W718,""),""),"")</f>
        <v/>
      </c>
    </row>
    <row r="719" spans="1:31" x14ac:dyDescent="0.2">
      <c r="A719" t="s">
        <v>770</v>
      </c>
      <c r="B719" t="s">
        <v>771</v>
      </c>
      <c r="C719" t="s">
        <v>772</v>
      </c>
      <c r="D719">
        <v>5</v>
      </c>
      <c r="E719" t="s">
        <v>778</v>
      </c>
      <c r="F719" t="s">
        <v>148</v>
      </c>
      <c r="G719">
        <v>16</v>
      </c>
      <c r="H719" t="s">
        <v>46</v>
      </c>
      <c r="I719">
        <f t="shared" si="33"/>
        <v>16</v>
      </c>
      <c r="J719">
        <v>80</v>
      </c>
      <c r="K719" t="s">
        <v>62</v>
      </c>
      <c r="L719" s="2">
        <v>2485</v>
      </c>
      <c r="M719" t="s">
        <v>774</v>
      </c>
      <c r="N719" t="s">
        <v>40</v>
      </c>
      <c r="P719" t="s">
        <v>64</v>
      </c>
      <c r="Q719" t="s">
        <v>42</v>
      </c>
      <c r="R719" t="s">
        <v>42</v>
      </c>
      <c r="S719" s="3">
        <v>42265</v>
      </c>
      <c r="T719" s="3"/>
      <c r="U719" s="11">
        <f>IFERROR(VLOOKUP(A719,'Anc data'!$A$2:$H$117, 8,FALSE),"")</f>
        <v>17.1156942973615</v>
      </c>
      <c r="W719" s="15">
        <f t="shared" si="34"/>
        <v>145.18838422950097</v>
      </c>
      <c r="X719" s="9">
        <f t="shared" si="35"/>
        <v>0</v>
      </c>
      <c r="Y719" s="9">
        <f>MAX(X719,Parameters!$B$8)</f>
        <v>1</v>
      </c>
      <c r="AA719" s="16" t="str">
        <f>IF(W719&lt;&gt;0,IF(Y719=1,IF(I719&lt;=Parameters!$C$2,W719,""),""),"")</f>
        <v/>
      </c>
      <c r="AB719" s="16" t="str">
        <f>IF(W719&lt;&gt;0,IF(Y719=1,IF(AND(I719&gt;Parameters!$B$3,I719&lt;=Parameters!$C$3),W719,""),""),"")</f>
        <v/>
      </c>
      <c r="AC719" s="16" t="str">
        <f>IF(W719&lt;&gt;0,IF(Y719=1,IF(AND(I719&gt;Parameters!$B$4,I719&lt;=Parameters!$C$4),W719,""),""),"")</f>
        <v/>
      </c>
      <c r="AD719" s="16">
        <f>IF(W719&lt;&gt;0,IF(Y719=1,IF(AND(I719&gt;Parameters!$B$5,I719&lt;=Parameters!$C$5),W719,""),""),"")</f>
        <v>145.18838422950097</v>
      </c>
      <c r="AE719" s="16" t="str">
        <f>IF(W719&lt;&gt;0,IF(Y719=1,IF(I719&gt;Parameters!$B$6,W719,""),""),"")</f>
        <v/>
      </c>
    </row>
    <row r="720" spans="1:31" x14ac:dyDescent="0.2">
      <c r="A720" t="s">
        <v>770</v>
      </c>
      <c r="B720" t="s">
        <v>771</v>
      </c>
      <c r="C720" t="s">
        <v>772</v>
      </c>
      <c r="D720">
        <v>6</v>
      </c>
      <c r="E720" t="s">
        <v>779</v>
      </c>
      <c r="F720" t="s">
        <v>148</v>
      </c>
      <c r="G720">
        <v>24</v>
      </c>
      <c r="H720" t="s">
        <v>46</v>
      </c>
      <c r="I720">
        <f t="shared" si="33"/>
        <v>24</v>
      </c>
      <c r="J720">
        <v>80</v>
      </c>
      <c r="K720" t="s">
        <v>62</v>
      </c>
      <c r="L720" s="2">
        <v>3445</v>
      </c>
      <c r="M720" t="s">
        <v>774</v>
      </c>
      <c r="N720" t="s">
        <v>40</v>
      </c>
      <c r="P720" t="s">
        <v>64</v>
      </c>
      <c r="Q720" t="s">
        <v>42</v>
      </c>
      <c r="R720" t="s">
        <v>42</v>
      </c>
      <c r="S720" s="3">
        <v>42265</v>
      </c>
      <c r="T720" s="3"/>
      <c r="U720" s="11">
        <f>IFERROR(VLOOKUP(A720,'Anc data'!$A$2:$H$117, 8,FALSE),"")</f>
        <v>17.1156942973615</v>
      </c>
      <c r="W720" s="15">
        <f t="shared" si="34"/>
        <v>201.2772570103142</v>
      </c>
      <c r="X720" s="9">
        <f t="shared" si="35"/>
        <v>0</v>
      </c>
      <c r="Y720" s="9">
        <f>MAX(X720,Parameters!$B$8)</f>
        <v>1</v>
      </c>
      <c r="AA720" s="16" t="str">
        <f>IF(W720&lt;&gt;0,IF(Y720=1,IF(I720&lt;=Parameters!$C$2,W720,""),""),"")</f>
        <v/>
      </c>
      <c r="AB720" s="16" t="str">
        <f>IF(W720&lt;&gt;0,IF(Y720=1,IF(AND(I720&gt;Parameters!$B$3,I720&lt;=Parameters!$C$3),W720,""),""),"")</f>
        <v/>
      </c>
      <c r="AC720" s="16" t="str">
        <f>IF(W720&lt;&gt;0,IF(Y720=1,IF(AND(I720&gt;Parameters!$B$4,I720&lt;=Parameters!$C$4),W720,""),""),"")</f>
        <v/>
      </c>
      <c r="AD720" s="16">
        <f>IF(W720&lt;&gt;0,IF(Y720=1,IF(AND(I720&gt;Parameters!$B$5,I720&lt;=Parameters!$C$5),W720,""),""),"")</f>
        <v>201.2772570103142</v>
      </c>
      <c r="AE720" s="16" t="str">
        <f>IF(W720&lt;&gt;0,IF(Y720=1,IF(I720&gt;Parameters!$B$6,W720,""),""),"")</f>
        <v/>
      </c>
    </row>
    <row r="721" spans="1:31" x14ac:dyDescent="0.2">
      <c r="A721" t="s">
        <v>770</v>
      </c>
      <c r="B721" t="s">
        <v>771</v>
      </c>
      <c r="C721" t="s">
        <v>772</v>
      </c>
      <c r="D721">
        <v>7</v>
      </c>
      <c r="E721" t="s">
        <v>780</v>
      </c>
      <c r="F721" t="s">
        <v>51</v>
      </c>
      <c r="G721">
        <v>2</v>
      </c>
      <c r="H721" t="s">
        <v>46</v>
      </c>
      <c r="I721">
        <f t="shared" si="33"/>
        <v>2</v>
      </c>
      <c r="J721">
        <v>1.5</v>
      </c>
      <c r="K721" t="s">
        <v>62</v>
      </c>
      <c r="L721">
        <v>375</v>
      </c>
      <c r="M721" t="s">
        <v>774</v>
      </c>
      <c r="N721" t="s">
        <v>40</v>
      </c>
      <c r="P721" t="s">
        <v>42</v>
      </c>
      <c r="Q721" t="s">
        <v>42</v>
      </c>
      <c r="R721" t="s">
        <v>42</v>
      </c>
      <c r="S721" s="3">
        <v>42265</v>
      </c>
      <c r="T721" s="3"/>
      <c r="U721" s="11">
        <f>IFERROR(VLOOKUP(A721,'Anc data'!$A$2:$H$117, 8,FALSE),"")</f>
        <v>17.1156942973615</v>
      </c>
      <c r="W721" s="15">
        <f t="shared" si="34"/>
        <v>21.909715930005177</v>
      </c>
      <c r="X721" s="9">
        <f t="shared" si="35"/>
        <v>0</v>
      </c>
      <c r="Y721" s="9">
        <f>MAX(X721,Parameters!$B$8)</f>
        <v>1</v>
      </c>
      <c r="AA721" s="16" t="str">
        <f>IF(W721&lt;&gt;0,IF(Y721=1,IF(I721&lt;=Parameters!$C$2,W721,""),""),"")</f>
        <v/>
      </c>
      <c r="AB721" s="16">
        <f>IF(W721&lt;&gt;0,IF(Y721=1,IF(AND(I721&gt;Parameters!$B$3,I721&lt;=Parameters!$C$3),W721,""),""),"")</f>
        <v>21.909715930005177</v>
      </c>
      <c r="AC721" s="16" t="str">
        <f>IF(W721&lt;&gt;0,IF(Y721=1,IF(AND(I721&gt;Parameters!$B$4,I721&lt;=Parameters!$C$4),W721,""),""),"")</f>
        <v/>
      </c>
      <c r="AD721" s="16" t="str">
        <f>IF(W721&lt;&gt;0,IF(Y721=1,IF(AND(I721&gt;Parameters!$B$5,I721&lt;=Parameters!$C$5),W721,""),""),"")</f>
        <v/>
      </c>
      <c r="AE721" s="16" t="str">
        <f>IF(W721&lt;&gt;0,IF(Y721=1,IF(I721&gt;Parameters!$B$6,W721,""),""),"")</f>
        <v/>
      </c>
    </row>
    <row r="722" spans="1:31" x14ac:dyDescent="0.2">
      <c r="A722" t="s">
        <v>770</v>
      </c>
      <c r="B722" t="s">
        <v>771</v>
      </c>
      <c r="C722" t="s">
        <v>772</v>
      </c>
      <c r="D722">
        <v>8</v>
      </c>
      <c r="E722" t="s">
        <v>781</v>
      </c>
      <c r="F722" t="s">
        <v>61</v>
      </c>
      <c r="G722">
        <v>10</v>
      </c>
      <c r="H722" t="s">
        <v>46</v>
      </c>
      <c r="I722">
        <f t="shared" si="33"/>
        <v>10</v>
      </c>
      <c r="J722">
        <v>50</v>
      </c>
      <c r="K722" t="s">
        <v>62</v>
      </c>
      <c r="L722" s="2">
        <v>3999</v>
      </c>
      <c r="M722" t="s">
        <v>774</v>
      </c>
      <c r="N722" t="s">
        <v>40</v>
      </c>
      <c r="P722" t="s">
        <v>42</v>
      </c>
      <c r="Q722" t="s">
        <v>42</v>
      </c>
      <c r="R722" t="s">
        <v>42</v>
      </c>
      <c r="S722" s="3">
        <v>42266</v>
      </c>
      <c r="T722" s="3"/>
      <c r="U722" s="11">
        <f>IFERROR(VLOOKUP(A722,'Anc data'!$A$2:$H$117, 8,FALSE),"")</f>
        <v>17.1156942973615</v>
      </c>
      <c r="W722" s="15">
        <f t="shared" si="34"/>
        <v>233.64521067757519</v>
      </c>
      <c r="X722" s="9">
        <f t="shared" si="35"/>
        <v>0</v>
      </c>
      <c r="Y722" s="9">
        <f>MAX(X722,Parameters!$B$8)</f>
        <v>1</v>
      </c>
      <c r="AA722" s="16" t="str">
        <f>IF(W722&lt;&gt;0,IF(Y722=1,IF(I722&lt;=Parameters!$C$2,W722,""),""),"")</f>
        <v/>
      </c>
      <c r="AB722" s="16" t="str">
        <f>IF(W722&lt;&gt;0,IF(Y722=1,IF(AND(I722&gt;Parameters!$B$3,I722&lt;=Parameters!$C$3),W722,""),""),"")</f>
        <v/>
      </c>
      <c r="AC722" s="16">
        <f>IF(W722&lt;&gt;0,IF(Y722=1,IF(AND(I722&gt;Parameters!$B$4,I722&lt;=Parameters!$C$4),W722,""),""),"")</f>
        <v>233.64521067757519</v>
      </c>
      <c r="AD722" s="16" t="str">
        <f>IF(W722&lt;&gt;0,IF(Y722=1,IF(AND(I722&gt;Parameters!$B$5,I722&lt;=Parameters!$C$5),W722,""),""),"")</f>
        <v/>
      </c>
      <c r="AE722" s="16" t="str">
        <f>IF(W722&lt;&gt;0,IF(Y722=1,IF(I722&gt;Parameters!$B$6,W722,""),""),"")</f>
        <v/>
      </c>
    </row>
    <row r="723" spans="1:31" x14ac:dyDescent="0.2">
      <c r="A723" t="s">
        <v>770</v>
      </c>
      <c r="B723" t="s">
        <v>771</v>
      </c>
      <c r="C723" t="s">
        <v>772</v>
      </c>
      <c r="D723">
        <v>9</v>
      </c>
      <c r="E723" t="s">
        <v>782</v>
      </c>
      <c r="F723" t="s">
        <v>61</v>
      </c>
      <c r="G723">
        <v>20</v>
      </c>
      <c r="H723" t="s">
        <v>46</v>
      </c>
      <c r="I723">
        <f t="shared" si="33"/>
        <v>20</v>
      </c>
      <c r="J723">
        <v>100</v>
      </c>
      <c r="K723" t="s">
        <v>62</v>
      </c>
      <c r="L723" s="2">
        <v>5999</v>
      </c>
      <c r="M723" t="s">
        <v>774</v>
      </c>
      <c r="N723" t="s">
        <v>40</v>
      </c>
      <c r="P723" t="s">
        <v>42</v>
      </c>
      <c r="Q723" t="s">
        <v>42</v>
      </c>
      <c r="R723" t="s">
        <v>42</v>
      </c>
      <c r="S723" s="3">
        <v>42267</v>
      </c>
      <c r="T723" s="3"/>
      <c r="U723" s="11">
        <f>IFERROR(VLOOKUP(A723,'Anc data'!$A$2:$H$117, 8,FALSE),"")</f>
        <v>17.1156942973615</v>
      </c>
      <c r="W723" s="15">
        <f t="shared" si="34"/>
        <v>350.49702897093613</v>
      </c>
      <c r="X723" s="9">
        <f t="shared" si="35"/>
        <v>0</v>
      </c>
      <c r="Y723" s="9">
        <f>MAX(X723,Parameters!$B$8)</f>
        <v>1</v>
      </c>
      <c r="AA723" s="16" t="str">
        <f>IF(W723&lt;&gt;0,IF(Y723=1,IF(I723&lt;=Parameters!$C$2,W723,""),""),"")</f>
        <v/>
      </c>
      <c r="AB723" s="16" t="str">
        <f>IF(W723&lt;&gt;0,IF(Y723=1,IF(AND(I723&gt;Parameters!$B$3,I723&lt;=Parameters!$C$3),W723,""),""),"")</f>
        <v/>
      </c>
      <c r="AC723" s="16" t="str">
        <f>IF(W723&lt;&gt;0,IF(Y723=1,IF(AND(I723&gt;Parameters!$B$4,I723&lt;=Parameters!$C$4),W723,""),""),"")</f>
        <v/>
      </c>
      <c r="AD723" s="16">
        <f>IF(W723&lt;&gt;0,IF(Y723=1,IF(AND(I723&gt;Parameters!$B$5,I723&lt;=Parameters!$C$5),W723,""),""),"")</f>
        <v>350.49702897093613</v>
      </c>
      <c r="AE723" s="16" t="str">
        <f>IF(W723&lt;&gt;0,IF(Y723=1,IF(I723&gt;Parameters!$B$6,W723,""),""),"")</f>
        <v/>
      </c>
    </row>
    <row r="724" spans="1:31" x14ac:dyDescent="0.2">
      <c r="A724" t="s">
        <v>770</v>
      </c>
      <c r="B724" t="s">
        <v>771</v>
      </c>
      <c r="C724" t="s">
        <v>772</v>
      </c>
      <c r="D724">
        <v>10</v>
      </c>
      <c r="E724" t="s">
        <v>783</v>
      </c>
      <c r="F724" t="s">
        <v>61</v>
      </c>
      <c r="G724">
        <v>50</v>
      </c>
      <c r="H724" t="s">
        <v>46</v>
      </c>
      <c r="I724">
        <f t="shared" si="33"/>
        <v>50</v>
      </c>
      <c r="J724">
        <v>150</v>
      </c>
      <c r="K724" t="s">
        <v>62</v>
      </c>
      <c r="L724" s="2">
        <v>9999</v>
      </c>
      <c r="M724" t="s">
        <v>774</v>
      </c>
      <c r="N724" t="s">
        <v>40</v>
      </c>
      <c r="P724" t="s">
        <v>42</v>
      </c>
      <c r="Q724" t="s">
        <v>42</v>
      </c>
      <c r="R724" t="s">
        <v>42</v>
      </c>
      <c r="S724" s="3">
        <v>42268</v>
      </c>
      <c r="T724" s="3"/>
      <c r="U724" s="11">
        <f>IFERROR(VLOOKUP(A724,'Anc data'!$A$2:$H$117, 8,FALSE),"")</f>
        <v>17.1156942973615</v>
      </c>
      <c r="W724" s="15">
        <f t="shared" si="34"/>
        <v>584.200665557658</v>
      </c>
      <c r="X724" s="9">
        <f t="shared" si="35"/>
        <v>0</v>
      </c>
      <c r="Y724" s="9">
        <f>MAX(X724,Parameters!$B$8)</f>
        <v>1</v>
      </c>
      <c r="AA724" s="16" t="str">
        <f>IF(W724&lt;&gt;0,IF(Y724=1,IF(I724&lt;=Parameters!$C$2,W724,""),""),"")</f>
        <v/>
      </c>
      <c r="AB724" s="16" t="str">
        <f>IF(W724&lt;&gt;0,IF(Y724=1,IF(AND(I724&gt;Parameters!$B$3,I724&lt;=Parameters!$C$3),W724,""),""),"")</f>
        <v/>
      </c>
      <c r="AC724" s="16" t="str">
        <f>IF(W724&lt;&gt;0,IF(Y724=1,IF(AND(I724&gt;Parameters!$B$4,I724&lt;=Parameters!$C$4),W724,""),""),"")</f>
        <v/>
      </c>
      <c r="AD724" s="16" t="str">
        <f>IF(W724&lt;&gt;0,IF(Y724=1,IF(AND(I724&gt;Parameters!$B$5,I724&lt;=Parameters!$C$5),W724,""),""),"")</f>
        <v/>
      </c>
      <c r="AE724" s="16">
        <f>IF(W724&lt;&gt;0,IF(Y724=1,IF(I724&gt;Parameters!$B$6,W724,""),""),"")</f>
        <v>584.200665557658</v>
      </c>
    </row>
    <row r="725" spans="1:31" x14ac:dyDescent="0.2">
      <c r="A725" t="s">
        <v>770</v>
      </c>
      <c r="B725" t="s">
        <v>771</v>
      </c>
      <c r="C725" t="s">
        <v>772</v>
      </c>
      <c r="D725">
        <v>11</v>
      </c>
      <c r="E725" t="s">
        <v>784</v>
      </c>
      <c r="F725" t="s">
        <v>61</v>
      </c>
      <c r="G725">
        <v>100</v>
      </c>
      <c r="H725" t="s">
        <v>46</v>
      </c>
      <c r="I725">
        <f t="shared" si="33"/>
        <v>100</v>
      </c>
      <c r="J725">
        <v>250</v>
      </c>
      <c r="K725" t="s">
        <v>62</v>
      </c>
      <c r="L725" s="2">
        <v>16999</v>
      </c>
      <c r="M725" t="s">
        <v>774</v>
      </c>
      <c r="N725" t="s">
        <v>40</v>
      </c>
      <c r="P725" t="s">
        <v>42</v>
      </c>
      <c r="Q725" t="s">
        <v>42</v>
      </c>
      <c r="R725" t="s">
        <v>42</v>
      </c>
      <c r="S725" s="3">
        <v>42269</v>
      </c>
      <c r="T725" s="3"/>
      <c r="U725" s="11">
        <f>IFERROR(VLOOKUP(A725,'Anc data'!$A$2:$H$117, 8,FALSE),"")</f>
        <v>17.1156942973615</v>
      </c>
      <c r="W725" s="15">
        <f t="shared" si="34"/>
        <v>993.18202958442123</v>
      </c>
      <c r="X725" s="9">
        <f t="shared" si="35"/>
        <v>0</v>
      </c>
      <c r="Y725" s="9">
        <f>MAX(X725,Parameters!$B$8)</f>
        <v>1</v>
      </c>
      <c r="AA725" s="16" t="str">
        <f>IF(W725&lt;&gt;0,IF(Y725=1,IF(I725&lt;=Parameters!$C$2,W725,""),""),"")</f>
        <v/>
      </c>
      <c r="AB725" s="16" t="str">
        <f>IF(W725&lt;&gt;0,IF(Y725=1,IF(AND(I725&gt;Parameters!$B$3,I725&lt;=Parameters!$C$3),W725,""),""),"")</f>
        <v/>
      </c>
      <c r="AC725" s="16" t="str">
        <f>IF(W725&lt;&gt;0,IF(Y725=1,IF(AND(I725&gt;Parameters!$B$4,I725&lt;=Parameters!$C$4),W725,""),""),"")</f>
        <v/>
      </c>
      <c r="AD725" s="16" t="str">
        <f>IF(W725&lt;&gt;0,IF(Y725=1,IF(AND(I725&gt;Parameters!$B$5,I725&lt;=Parameters!$C$5),W725,""),""),"")</f>
        <v/>
      </c>
      <c r="AE725" s="16">
        <f>IF(W725&lt;&gt;0,IF(Y725=1,IF(I725&gt;Parameters!$B$6,W725,""),""),"")</f>
        <v>993.18202958442123</v>
      </c>
    </row>
    <row r="726" spans="1:31" x14ac:dyDescent="0.2">
      <c r="A726" t="s">
        <v>770</v>
      </c>
      <c r="B726" t="s">
        <v>771</v>
      </c>
      <c r="C726" t="s">
        <v>785</v>
      </c>
      <c r="D726">
        <v>1</v>
      </c>
      <c r="E726" t="s">
        <v>786</v>
      </c>
      <c r="F726" t="s">
        <v>45</v>
      </c>
      <c r="G726">
        <v>4</v>
      </c>
      <c r="H726" t="s">
        <v>46</v>
      </c>
      <c r="I726">
        <f t="shared" si="33"/>
        <v>4</v>
      </c>
      <c r="J726">
        <v>5</v>
      </c>
      <c r="K726" t="s">
        <v>62</v>
      </c>
      <c r="L726">
        <v>899</v>
      </c>
      <c r="M726" t="s">
        <v>774</v>
      </c>
      <c r="N726" t="s">
        <v>40</v>
      </c>
      <c r="P726" t="s">
        <v>42</v>
      </c>
      <c r="Q726" t="s">
        <v>42</v>
      </c>
      <c r="R726" t="s">
        <v>42</v>
      </c>
      <c r="S726" s="3">
        <v>42243</v>
      </c>
      <c r="T726" s="3"/>
      <c r="U726" s="11">
        <f>IFERROR(VLOOKUP(A726,'Anc data'!$A$2:$H$117, 8,FALSE),"")</f>
        <v>17.1156942973615</v>
      </c>
      <c r="W726" s="15">
        <f t="shared" si="34"/>
        <v>52.524892322865739</v>
      </c>
      <c r="X726" s="9">
        <f t="shared" si="35"/>
        <v>0</v>
      </c>
      <c r="Y726" s="9">
        <f>MAX(X726,Parameters!$B$8)</f>
        <v>1</v>
      </c>
      <c r="AA726" s="16" t="str">
        <f>IF(W726&lt;&gt;0,IF(Y726=1,IF(I726&lt;=Parameters!$C$2,W726,""),""),"")</f>
        <v/>
      </c>
      <c r="AB726" s="16">
        <f>IF(W726&lt;&gt;0,IF(Y726=1,IF(AND(I726&gt;Parameters!$B$3,I726&lt;=Parameters!$C$3),W726,""),""),"")</f>
        <v>52.524892322865739</v>
      </c>
      <c r="AC726" s="16" t="str">
        <f>IF(W726&lt;&gt;0,IF(Y726=1,IF(AND(I726&gt;Parameters!$B$4,I726&lt;=Parameters!$C$4),W726,""),""),"")</f>
        <v/>
      </c>
      <c r="AD726" s="16" t="str">
        <f>IF(W726&lt;&gt;0,IF(Y726=1,IF(AND(I726&gt;Parameters!$B$5,I726&lt;=Parameters!$C$5),W726,""),""),"")</f>
        <v/>
      </c>
      <c r="AE726" s="16" t="str">
        <f>IF(W726&lt;&gt;0,IF(Y726=1,IF(I726&gt;Parameters!$B$6,W726,""),""),"")</f>
        <v/>
      </c>
    </row>
    <row r="727" spans="1:31" x14ac:dyDescent="0.2">
      <c r="A727" t="s">
        <v>770</v>
      </c>
      <c r="B727" t="s">
        <v>771</v>
      </c>
      <c r="C727" t="s">
        <v>785</v>
      </c>
      <c r="D727">
        <v>2</v>
      </c>
      <c r="E727" t="s">
        <v>787</v>
      </c>
      <c r="F727" t="s">
        <v>45</v>
      </c>
      <c r="G727">
        <v>16</v>
      </c>
      <c r="H727" t="s">
        <v>46</v>
      </c>
      <c r="I727">
        <f t="shared" si="33"/>
        <v>16</v>
      </c>
      <c r="J727">
        <v>25</v>
      </c>
      <c r="K727" t="s">
        <v>62</v>
      </c>
      <c r="L727" s="2">
        <v>1399</v>
      </c>
      <c r="M727" t="s">
        <v>774</v>
      </c>
      <c r="N727" t="s">
        <v>40</v>
      </c>
      <c r="P727" t="s">
        <v>42</v>
      </c>
      <c r="Q727" t="s">
        <v>42</v>
      </c>
      <c r="R727" t="s">
        <v>42</v>
      </c>
      <c r="S727" s="3">
        <v>42243</v>
      </c>
      <c r="T727" s="3"/>
      <c r="U727" s="11">
        <f>IFERROR(VLOOKUP(A727,'Anc data'!$A$2:$H$117, 8,FALSE),"")</f>
        <v>17.1156942973615</v>
      </c>
      <c r="W727" s="15">
        <f t="shared" si="34"/>
        <v>81.73784689620598</v>
      </c>
      <c r="X727" s="9">
        <f t="shared" si="35"/>
        <v>0</v>
      </c>
      <c r="Y727" s="9">
        <f>MAX(X727,Parameters!$B$8)</f>
        <v>1</v>
      </c>
      <c r="AA727" s="16" t="str">
        <f>IF(W727&lt;&gt;0,IF(Y727=1,IF(I727&lt;=Parameters!$C$2,W727,""),""),"")</f>
        <v/>
      </c>
      <c r="AB727" s="16" t="str">
        <f>IF(W727&lt;&gt;0,IF(Y727=1,IF(AND(I727&gt;Parameters!$B$3,I727&lt;=Parameters!$C$3),W727,""),""),"")</f>
        <v/>
      </c>
      <c r="AC727" s="16" t="str">
        <f>IF(W727&lt;&gt;0,IF(Y727=1,IF(AND(I727&gt;Parameters!$B$4,I727&lt;=Parameters!$C$4),W727,""),""),"")</f>
        <v/>
      </c>
      <c r="AD727" s="16">
        <f>IF(W727&lt;&gt;0,IF(Y727=1,IF(AND(I727&gt;Parameters!$B$5,I727&lt;=Parameters!$C$5),W727,""),""),"")</f>
        <v>81.73784689620598</v>
      </c>
      <c r="AE727" s="16" t="str">
        <f>IF(W727&lt;&gt;0,IF(Y727=1,IF(I727&gt;Parameters!$B$6,W727,""),""),"")</f>
        <v/>
      </c>
    </row>
    <row r="728" spans="1:31" x14ac:dyDescent="0.2">
      <c r="A728" t="s">
        <v>770</v>
      </c>
      <c r="B728" t="s">
        <v>771</v>
      </c>
      <c r="C728" t="s">
        <v>785</v>
      </c>
      <c r="D728">
        <v>3</v>
      </c>
      <c r="E728" t="s">
        <v>788</v>
      </c>
      <c r="F728" t="s">
        <v>61</v>
      </c>
      <c r="G728">
        <v>100</v>
      </c>
      <c r="H728" t="s">
        <v>46</v>
      </c>
      <c r="I728">
        <f t="shared" si="33"/>
        <v>100</v>
      </c>
      <c r="J728">
        <v>80</v>
      </c>
      <c r="K728" t="s">
        <v>62</v>
      </c>
      <c r="L728" s="2">
        <v>3799</v>
      </c>
      <c r="M728" t="s">
        <v>774</v>
      </c>
      <c r="N728" t="s">
        <v>40</v>
      </c>
      <c r="P728" t="s">
        <v>42</v>
      </c>
      <c r="Q728" t="s">
        <v>42</v>
      </c>
      <c r="R728" t="s">
        <v>42</v>
      </c>
      <c r="S728" s="3">
        <v>42243</v>
      </c>
      <c r="T728" s="3"/>
      <c r="U728" s="11">
        <f>IFERROR(VLOOKUP(A728,'Anc data'!$A$2:$H$117, 8,FALSE),"")</f>
        <v>17.1156942973615</v>
      </c>
      <c r="W728" s="15">
        <f t="shared" si="34"/>
        <v>221.96002884823909</v>
      </c>
      <c r="X728" s="9">
        <f t="shared" si="35"/>
        <v>0</v>
      </c>
      <c r="Y728" s="9">
        <f>MAX(X728,Parameters!$B$8)</f>
        <v>1</v>
      </c>
      <c r="AA728" s="16" t="str">
        <f>IF(W728&lt;&gt;0,IF(Y728=1,IF(I728&lt;=Parameters!$C$2,W728,""),""),"")</f>
        <v/>
      </c>
      <c r="AB728" s="16" t="str">
        <f>IF(W728&lt;&gt;0,IF(Y728=1,IF(AND(I728&gt;Parameters!$B$3,I728&lt;=Parameters!$C$3),W728,""),""),"")</f>
        <v/>
      </c>
      <c r="AC728" s="16" t="str">
        <f>IF(W728&lt;&gt;0,IF(Y728=1,IF(AND(I728&gt;Parameters!$B$4,I728&lt;=Parameters!$C$4),W728,""),""),"")</f>
        <v/>
      </c>
      <c r="AD728" s="16" t="str">
        <f>IF(W728&lt;&gt;0,IF(Y728=1,IF(AND(I728&gt;Parameters!$B$5,I728&lt;=Parameters!$C$5),W728,""),""),"")</f>
        <v/>
      </c>
      <c r="AE728" s="16">
        <f>IF(W728&lt;&gt;0,IF(Y728=1,IF(I728&gt;Parameters!$B$6,W728,""),""),"")</f>
        <v>221.96002884823909</v>
      </c>
    </row>
    <row r="729" spans="1:31" x14ac:dyDescent="0.2">
      <c r="A729" t="s">
        <v>770</v>
      </c>
      <c r="B729" t="s">
        <v>771</v>
      </c>
      <c r="C729" t="s">
        <v>785</v>
      </c>
      <c r="D729">
        <v>4</v>
      </c>
      <c r="E729" t="s">
        <v>789</v>
      </c>
      <c r="F729" t="s">
        <v>61</v>
      </c>
      <c r="G729">
        <v>24</v>
      </c>
      <c r="H729" t="s">
        <v>46</v>
      </c>
      <c r="I729">
        <f t="shared" si="33"/>
        <v>24</v>
      </c>
      <c r="J729">
        <v>80</v>
      </c>
      <c r="K729" t="s">
        <v>62</v>
      </c>
      <c r="L729" s="2">
        <v>2099</v>
      </c>
      <c r="M729" t="s">
        <v>774</v>
      </c>
      <c r="N729" t="s">
        <v>40</v>
      </c>
      <c r="P729" t="s">
        <v>42</v>
      </c>
      <c r="Q729" t="s">
        <v>42</v>
      </c>
      <c r="R729" t="s">
        <v>42</v>
      </c>
      <c r="S729" s="3">
        <v>42243</v>
      </c>
      <c r="T729" s="3"/>
      <c r="U729" s="11">
        <f>IFERROR(VLOOKUP(A729,'Anc data'!$A$2:$H$117, 8,FALSE),"")</f>
        <v>17.1156942973615</v>
      </c>
      <c r="W729" s="15">
        <f t="shared" si="34"/>
        <v>122.63598329888231</v>
      </c>
      <c r="X729" s="9">
        <f t="shared" si="35"/>
        <v>0</v>
      </c>
      <c r="Y729" s="9">
        <f>MAX(X729,Parameters!$B$8)</f>
        <v>1</v>
      </c>
      <c r="AA729" s="16" t="str">
        <f>IF(W729&lt;&gt;0,IF(Y729=1,IF(I729&lt;=Parameters!$C$2,W729,""),""),"")</f>
        <v/>
      </c>
      <c r="AB729" s="16" t="str">
        <f>IF(W729&lt;&gt;0,IF(Y729=1,IF(AND(I729&gt;Parameters!$B$3,I729&lt;=Parameters!$C$3),W729,""),""),"")</f>
        <v/>
      </c>
      <c r="AC729" s="16" t="str">
        <f>IF(W729&lt;&gt;0,IF(Y729=1,IF(AND(I729&gt;Parameters!$B$4,I729&lt;=Parameters!$C$4),W729,""),""),"")</f>
        <v/>
      </c>
      <c r="AD729" s="16">
        <f>IF(W729&lt;&gt;0,IF(Y729=1,IF(AND(I729&gt;Parameters!$B$5,I729&lt;=Parameters!$C$5),W729,""),""),"")</f>
        <v>122.63598329888231</v>
      </c>
      <c r="AE729" s="16" t="str">
        <f>IF(W729&lt;&gt;0,IF(Y729=1,IF(I729&gt;Parameters!$B$6,W729,""),""),"")</f>
        <v/>
      </c>
    </row>
    <row r="730" spans="1:31" x14ac:dyDescent="0.2">
      <c r="A730" t="s">
        <v>770</v>
      </c>
      <c r="B730" t="s">
        <v>771</v>
      </c>
      <c r="C730" t="s">
        <v>785</v>
      </c>
      <c r="D730">
        <v>5</v>
      </c>
      <c r="E730" t="s">
        <v>790</v>
      </c>
      <c r="F730" t="s">
        <v>61</v>
      </c>
      <c r="G730">
        <v>40</v>
      </c>
      <c r="H730" t="s">
        <v>46</v>
      </c>
      <c r="I730">
        <f t="shared" si="33"/>
        <v>40</v>
      </c>
      <c r="J730">
        <v>80</v>
      </c>
      <c r="K730" t="s">
        <v>62</v>
      </c>
      <c r="L730" s="2">
        <v>2399</v>
      </c>
      <c r="M730" t="s">
        <v>774</v>
      </c>
      <c r="N730" t="s">
        <v>40</v>
      </c>
      <c r="P730" t="s">
        <v>42</v>
      </c>
      <c r="Q730" t="s">
        <v>42</v>
      </c>
      <c r="R730" t="s">
        <v>42</v>
      </c>
      <c r="S730" s="3">
        <v>42243</v>
      </c>
      <c r="T730" s="3"/>
      <c r="U730" s="11">
        <f>IFERROR(VLOOKUP(A730,'Anc data'!$A$2:$H$117, 8,FALSE),"")</f>
        <v>17.1156942973615</v>
      </c>
      <c r="W730" s="15">
        <f t="shared" si="34"/>
        <v>140.16375604288643</v>
      </c>
      <c r="X730" s="9">
        <f t="shared" si="35"/>
        <v>0</v>
      </c>
      <c r="Y730" s="9">
        <f>MAX(X730,Parameters!$B$8)</f>
        <v>1</v>
      </c>
      <c r="AA730" s="16" t="str">
        <f>IF(W730&lt;&gt;0,IF(Y730=1,IF(I730&lt;=Parameters!$C$2,W730,""),""),"")</f>
        <v/>
      </c>
      <c r="AB730" s="16" t="str">
        <f>IF(W730&lt;&gt;0,IF(Y730=1,IF(AND(I730&gt;Parameters!$B$3,I730&lt;=Parameters!$C$3),W730,""),""),"")</f>
        <v/>
      </c>
      <c r="AC730" s="16" t="str">
        <f>IF(W730&lt;&gt;0,IF(Y730=1,IF(AND(I730&gt;Parameters!$B$4,I730&lt;=Parameters!$C$4),W730,""),""),"")</f>
        <v/>
      </c>
      <c r="AD730" s="16" t="str">
        <f>IF(W730&lt;&gt;0,IF(Y730=1,IF(AND(I730&gt;Parameters!$B$5,I730&lt;=Parameters!$C$5),W730,""),""),"")</f>
        <v/>
      </c>
      <c r="AE730" s="16">
        <f>IF(W730&lt;&gt;0,IF(Y730=1,IF(I730&gt;Parameters!$B$6,W730,""),""),"")</f>
        <v>140.16375604288643</v>
      </c>
    </row>
    <row r="731" spans="1:31" x14ac:dyDescent="0.2">
      <c r="A731" t="s">
        <v>770</v>
      </c>
      <c r="B731" t="s">
        <v>771</v>
      </c>
      <c r="C731" t="s">
        <v>791</v>
      </c>
      <c r="D731">
        <v>1</v>
      </c>
      <c r="E731" t="s">
        <v>792</v>
      </c>
      <c r="F731" t="s">
        <v>61</v>
      </c>
      <c r="G731">
        <v>50</v>
      </c>
      <c r="H731" t="s">
        <v>46</v>
      </c>
      <c r="I731">
        <f t="shared" si="33"/>
        <v>50</v>
      </c>
      <c r="J731">
        <v>20</v>
      </c>
      <c r="K731" t="s">
        <v>62</v>
      </c>
      <c r="L731">
        <v>899.67</v>
      </c>
      <c r="M731" t="s">
        <v>774</v>
      </c>
      <c r="N731" t="s">
        <v>40</v>
      </c>
      <c r="P731" t="s">
        <v>42</v>
      </c>
      <c r="Q731" t="s">
        <v>42</v>
      </c>
      <c r="R731" t="s">
        <v>42</v>
      </c>
      <c r="S731" s="3">
        <v>42265</v>
      </c>
      <c r="T731" s="3"/>
      <c r="U731" s="11">
        <f>IFERROR(VLOOKUP(A731,'Anc data'!$A$2:$H$117, 8,FALSE),"")</f>
        <v>17.1156942973615</v>
      </c>
      <c r="W731" s="15">
        <f t="shared" si="34"/>
        <v>52.564037681994016</v>
      </c>
      <c r="X731" s="9">
        <f t="shared" si="35"/>
        <v>0</v>
      </c>
      <c r="Y731" s="9">
        <f>MAX(X731,Parameters!$B$8)</f>
        <v>1</v>
      </c>
      <c r="AA731" s="16" t="str">
        <f>IF(W731&lt;&gt;0,IF(Y731=1,IF(I731&lt;=Parameters!$C$2,W731,""),""),"")</f>
        <v/>
      </c>
      <c r="AB731" s="16" t="str">
        <f>IF(W731&lt;&gt;0,IF(Y731=1,IF(AND(I731&gt;Parameters!$B$3,I731&lt;=Parameters!$C$3),W731,""),""),"")</f>
        <v/>
      </c>
      <c r="AC731" s="16" t="str">
        <f>IF(W731&lt;&gt;0,IF(Y731=1,IF(AND(I731&gt;Parameters!$B$4,I731&lt;=Parameters!$C$4),W731,""),""),"")</f>
        <v/>
      </c>
      <c r="AD731" s="16" t="str">
        <f>IF(W731&lt;&gt;0,IF(Y731=1,IF(AND(I731&gt;Parameters!$B$5,I731&lt;=Parameters!$C$5),W731,""),""),"")</f>
        <v/>
      </c>
      <c r="AE731" s="16">
        <f>IF(W731&lt;&gt;0,IF(Y731=1,IF(I731&gt;Parameters!$B$6,W731,""),""),"")</f>
        <v>52.564037681994016</v>
      </c>
    </row>
    <row r="732" spans="1:31" x14ac:dyDescent="0.2">
      <c r="A732" t="s">
        <v>770</v>
      </c>
      <c r="B732" t="s">
        <v>771</v>
      </c>
      <c r="C732" t="s">
        <v>793</v>
      </c>
      <c r="D732">
        <v>1</v>
      </c>
      <c r="E732" t="s">
        <v>794</v>
      </c>
      <c r="F732" t="s">
        <v>94</v>
      </c>
      <c r="G732">
        <v>10</v>
      </c>
      <c r="H732" t="s">
        <v>46</v>
      </c>
      <c r="I732">
        <f t="shared" si="33"/>
        <v>10</v>
      </c>
      <c r="J732">
        <v>7</v>
      </c>
      <c r="K732" t="s">
        <v>62</v>
      </c>
      <c r="L732">
        <v>690</v>
      </c>
      <c r="M732" t="s">
        <v>774</v>
      </c>
      <c r="N732">
        <v>512</v>
      </c>
      <c r="O732" t="s">
        <v>38</v>
      </c>
      <c r="P732" t="s">
        <v>42</v>
      </c>
      <c r="Q732" t="s">
        <v>42</v>
      </c>
      <c r="R732" t="s">
        <v>42</v>
      </c>
      <c r="S732" s="3">
        <v>42264</v>
      </c>
      <c r="T732" s="3"/>
      <c r="U732" s="11">
        <f>IFERROR(VLOOKUP(A732,'Anc data'!$A$2:$H$117, 8,FALSE),"")</f>
        <v>17.1156942973615</v>
      </c>
      <c r="W732" s="15">
        <f t="shared" si="34"/>
        <v>40.313877311209524</v>
      </c>
      <c r="X732" s="9">
        <f t="shared" si="35"/>
        <v>0</v>
      </c>
      <c r="Y732" s="9">
        <f>MAX(X732,Parameters!$B$8)</f>
        <v>1</v>
      </c>
      <c r="AA732" s="16" t="str">
        <f>IF(W732&lt;&gt;0,IF(Y732=1,IF(I732&lt;=Parameters!$C$2,W732,""),""),"")</f>
        <v/>
      </c>
      <c r="AB732" s="16" t="str">
        <f>IF(W732&lt;&gt;0,IF(Y732=1,IF(AND(I732&gt;Parameters!$B$3,I732&lt;=Parameters!$C$3),W732,""),""),"")</f>
        <v/>
      </c>
      <c r="AC732" s="16">
        <f>IF(W732&lt;&gt;0,IF(Y732=1,IF(AND(I732&gt;Parameters!$B$4,I732&lt;=Parameters!$C$4),W732,""),""),"")</f>
        <v>40.313877311209524</v>
      </c>
      <c r="AD732" s="16" t="str">
        <f>IF(W732&lt;&gt;0,IF(Y732=1,IF(AND(I732&gt;Parameters!$B$5,I732&lt;=Parameters!$C$5),W732,""),""),"")</f>
        <v/>
      </c>
      <c r="AE732" s="16" t="str">
        <f>IF(W732&lt;&gt;0,IF(Y732=1,IF(I732&gt;Parameters!$B$6,W732,""),""),"")</f>
        <v/>
      </c>
    </row>
    <row r="733" spans="1:31" x14ac:dyDescent="0.2">
      <c r="A733" t="s">
        <v>770</v>
      </c>
      <c r="B733" t="s">
        <v>771</v>
      </c>
      <c r="C733" t="s">
        <v>793</v>
      </c>
      <c r="D733">
        <v>2</v>
      </c>
      <c r="E733" t="s">
        <v>795</v>
      </c>
      <c r="F733" t="s">
        <v>51</v>
      </c>
      <c r="G733">
        <v>512</v>
      </c>
      <c r="H733" t="s">
        <v>38</v>
      </c>
      <c r="I733">
        <f t="shared" si="33"/>
        <v>0.51200000000000001</v>
      </c>
      <c r="J733" t="s">
        <v>39</v>
      </c>
      <c r="L733">
        <v>597</v>
      </c>
      <c r="M733" t="s">
        <v>774</v>
      </c>
      <c r="N733">
        <v>512</v>
      </c>
      <c r="O733" t="s">
        <v>38</v>
      </c>
      <c r="P733" t="s">
        <v>42</v>
      </c>
      <c r="Q733" t="s">
        <v>42</v>
      </c>
      <c r="R733" t="s">
        <v>42</v>
      </c>
      <c r="S733" s="3">
        <v>42264</v>
      </c>
      <c r="T733" s="3"/>
      <c r="U733" s="11">
        <f>IFERROR(VLOOKUP(A733,'Anc data'!$A$2:$H$117, 8,FALSE),"")</f>
        <v>17.1156942973615</v>
      </c>
      <c r="W733" s="15">
        <f t="shared" si="34"/>
        <v>34.880267760568238</v>
      </c>
      <c r="X733" s="9">
        <f t="shared" si="35"/>
        <v>1</v>
      </c>
      <c r="Y733" s="9">
        <f>MAX(X733,Parameters!$B$8)</f>
        <v>1</v>
      </c>
      <c r="AA733" s="16">
        <f>IF(W733&lt;&gt;0,IF(Y733=1,IF(I733&lt;=Parameters!$C$2,W733,""),""),"")</f>
        <v>34.880267760568238</v>
      </c>
      <c r="AB733" s="16" t="str">
        <f>IF(W733&lt;&gt;0,IF(Y733=1,IF(AND(I733&gt;Parameters!$B$3,I733&lt;=Parameters!$C$3),W733,""),""),"")</f>
        <v/>
      </c>
      <c r="AC733" s="16" t="str">
        <f>IF(W733&lt;&gt;0,IF(Y733=1,IF(AND(I733&gt;Parameters!$B$4,I733&lt;=Parameters!$C$4),W733,""),""),"")</f>
        <v/>
      </c>
      <c r="AD733" s="16" t="str">
        <f>IF(W733&lt;&gt;0,IF(Y733=1,IF(AND(I733&gt;Parameters!$B$5,I733&lt;=Parameters!$C$5),W733,""),""),"")</f>
        <v/>
      </c>
      <c r="AE733" s="16" t="str">
        <f>IF(W733&lt;&gt;0,IF(Y733=1,IF(I733&gt;Parameters!$B$6,W733,""),""),"")</f>
        <v/>
      </c>
    </row>
    <row r="734" spans="1:31" x14ac:dyDescent="0.2">
      <c r="A734" t="s">
        <v>770</v>
      </c>
      <c r="B734" t="s">
        <v>771</v>
      </c>
      <c r="C734" t="s">
        <v>793</v>
      </c>
      <c r="D734">
        <v>3</v>
      </c>
      <c r="E734" t="s">
        <v>796</v>
      </c>
      <c r="F734" t="s">
        <v>51</v>
      </c>
      <c r="G734">
        <v>1</v>
      </c>
      <c r="H734" t="s">
        <v>46</v>
      </c>
      <c r="I734">
        <f t="shared" si="33"/>
        <v>1</v>
      </c>
      <c r="J734" t="s">
        <v>39</v>
      </c>
      <c r="L734">
        <v>999</v>
      </c>
      <c r="M734" t="s">
        <v>774</v>
      </c>
      <c r="N734">
        <v>512</v>
      </c>
      <c r="O734" t="s">
        <v>38</v>
      </c>
      <c r="P734" t="s">
        <v>42</v>
      </c>
      <c r="Q734" t="s">
        <v>42</v>
      </c>
      <c r="R734" t="s">
        <v>42</v>
      </c>
      <c r="S734" s="3">
        <v>42264</v>
      </c>
      <c r="T734" s="3"/>
      <c r="U734" s="11">
        <f>IFERROR(VLOOKUP(A734,'Anc data'!$A$2:$H$117, 8,FALSE),"")</f>
        <v>17.1156942973615</v>
      </c>
      <c r="W734" s="15">
        <f t="shared" si="34"/>
        <v>58.36748323753379</v>
      </c>
      <c r="X734" s="9">
        <f t="shared" si="35"/>
        <v>1</v>
      </c>
      <c r="Y734" s="9">
        <f>MAX(X734,Parameters!$B$8)</f>
        <v>1</v>
      </c>
      <c r="AA734" s="16">
        <f>IF(W734&lt;&gt;0,IF(Y734=1,IF(I734&lt;=Parameters!$C$2,W734,""),""),"")</f>
        <v>58.36748323753379</v>
      </c>
      <c r="AB734" s="16" t="str">
        <f>IF(W734&lt;&gt;0,IF(Y734=1,IF(AND(I734&gt;Parameters!$B$3,I734&lt;=Parameters!$C$3),W734,""),""),"")</f>
        <v/>
      </c>
      <c r="AC734" s="16" t="str">
        <f>IF(W734&lt;&gt;0,IF(Y734=1,IF(AND(I734&gt;Parameters!$B$4,I734&lt;=Parameters!$C$4),W734,""),""),"")</f>
        <v/>
      </c>
      <c r="AD734" s="16" t="str">
        <f>IF(W734&lt;&gt;0,IF(Y734=1,IF(AND(I734&gt;Parameters!$B$5,I734&lt;=Parameters!$C$5),W734,""),""),"")</f>
        <v/>
      </c>
      <c r="AE734" s="16" t="str">
        <f>IF(W734&lt;&gt;0,IF(Y734=1,IF(I734&gt;Parameters!$B$6,W734,""),""),"")</f>
        <v/>
      </c>
    </row>
    <row r="735" spans="1:31" x14ac:dyDescent="0.2">
      <c r="A735" t="s">
        <v>770</v>
      </c>
      <c r="B735" t="s">
        <v>771</v>
      </c>
      <c r="C735" t="s">
        <v>793</v>
      </c>
      <c r="D735">
        <v>4</v>
      </c>
      <c r="E735" t="s">
        <v>797</v>
      </c>
      <c r="F735" t="s">
        <v>51</v>
      </c>
      <c r="G735">
        <v>2</v>
      </c>
      <c r="H735" t="s">
        <v>46</v>
      </c>
      <c r="I735">
        <f t="shared" si="33"/>
        <v>2</v>
      </c>
      <c r="J735" t="s">
        <v>39</v>
      </c>
      <c r="L735" s="2">
        <v>1899</v>
      </c>
      <c r="M735" t="s">
        <v>774</v>
      </c>
      <c r="N735">
        <v>512</v>
      </c>
      <c r="O735" t="s">
        <v>38</v>
      </c>
      <c r="P735" t="s">
        <v>42</v>
      </c>
      <c r="Q735" t="s">
        <v>42</v>
      </c>
      <c r="R735" t="s">
        <v>42</v>
      </c>
      <c r="S735" s="3">
        <v>42264</v>
      </c>
      <c r="T735" s="3"/>
      <c r="U735" s="11">
        <f>IFERROR(VLOOKUP(A735,'Anc data'!$A$2:$H$117, 8,FALSE),"")</f>
        <v>17.1156942973615</v>
      </c>
      <c r="W735" s="15">
        <f t="shared" si="34"/>
        <v>110.95080146954621</v>
      </c>
      <c r="X735" s="9">
        <f t="shared" si="35"/>
        <v>1</v>
      </c>
      <c r="Y735" s="9">
        <f>MAX(X735,Parameters!$B$8)</f>
        <v>1</v>
      </c>
      <c r="AA735" s="16" t="str">
        <f>IF(W735&lt;&gt;0,IF(Y735=1,IF(I735&lt;=Parameters!$C$2,W735,""),""),"")</f>
        <v/>
      </c>
      <c r="AB735" s="16">
        <f>IF(W735&lt;&gt;0,IF(Y735=1,IF(AND(I735&gt;Parameters!$B$3,I735&lt;=Parameters!$C$3),W735,""),""),"")</f>
        <v>110.95080146954621</v>
      </c>
      <c r="AC735" s="16" t="str">
        <f>IF(W735&lt;&gt;0,IF(Y735=1,IF(AND(I735&gt;Parameters!$B$4,I735&lt;=Parameters!$C$4),W735,""),""),"")</f>
        <v/>
      </c>
      <c r="AD735" s="16" t="str">
        <f>IF(W735&lt;&gt;0,IF(Y735=1,IF(AND(I735&gt;Parameters!$B$5,I735&lt;=Parameters!$C$5),W735,""),""),"")</f>
        <v/>
      </c>
      <c r="AE735" s="16" t="str">
        <f>IF(W735&lt;&gt;0,IF(Y735=1,IF(I735&gt;Parameters!$B$6,W735,""),""),"")</f>
        <v/>
      </c>
    </row>
    <row r="736" spans="1:31" x14ac:dyDescent="0.2">
      <c r="A736" t="s">
        <v>770</v>
      </c>
      <c r="B736" t="s">
        <v>771</v>
      </c>
      <c r="C736" t="s">
        <v>793</v>
      </c>
      <c r="D736">
        <v>5</v>
      </c>
      <c r="E736" t="s">
        <v>798</v>
      </c>
      <c r="F736" t="s">
        <v>51</v>
      </c>
      <c r="G736">
        <v>4</v>
      </c>
      <c r="H736" t="s">
        <v>46</v>
      </c>
      <c r="I736">
        <f t="shared" si="33"/>
        <v>4</v>
      </c>
      <c r="J736" t="s">
        <v>39</v>
      </c>
      <c r="L736" s="2">
        <v>3499</v>
      </c>
      <c r="M736" t="s">
        <v>774</v>
      </c>
      <c r="N736">
        <v>512</v>
      </c>
      <c r="O736" t="s">
        <v>38</v>
      </c>
      <c r="P736" t="s">
        <v>42</v>
      </c>
      <c r="Q736" t="s">
        <v>42</v>
      </c>
      <c r="R736" t="s">
        <v>42</v>
      </c>
      <c r="S736" s="3">
        <v>42264</v>
      </c>
      <c r="T736" s="3"/>
      <c r="U736" s="11">
        <f>IFERROR(VLOOKUP(A736,'Anc data'!$A$2:$H$117, 8,FALSE),"")</f>
        <v>17.1156942973615</v>
      </c>
      <c r="W736" s="15">
        <f t="shared" si="34"/>
        <v>204.43225610423497</v>
      </c>
      <c r="X736" s="9">
        <f t="shared" si="35"/>
        <v>1</v>
      </c>
      <c r="Y736" s="9">
        <f>MAX(X736,Parameters!$B$8)</f>
        <v>1</v>
      </c>
      <c r="AA736" s="16" t="str">
        <f>IF(W736&lt;&gt;0,IF(Y736=1,IF(I736&lt;=Parameters!$C$2,W736,""),""),"")</f>
        <v/>
      </c>
      <c r="AB736" s="16">
        <f>IF(W736&lt;&gt;0,IF(Y736=1,IF(AND(I736&gt;Parameters!$B$3,I736&lt;=Parameters!$C$3),W736,""),""),"")</f>
        <v>204.43225610423497</v>
      </c>
      <c r="AC736" s="16" t="str">
        <f>IF(W736&lt;&gt;0,IF(Y736=1,IF(AND(I736&gt;Parameters!$B$4,I736&lt;=Parameters!$C$4),W736,""),""),"")</f>
        <v/>
      </c>
      <c r="AD736" s="16" t="str">
        <f>IF(W736&lt;&gt;0,IF(Y736=1,IF(AND(I736&gt;Parameters!$B$5,I736&lt;=Parameters!$C$5),W736,""),""),"")</f>
        <v/>
      </c>
      <c r="AE736" s="16" t="str">
        <f>IF(W736&lt;&gt;0,IF(Y736=1,IF(I736&gt;Parameters!$B$6,W736,""),""),"")</f>
        <v/>
      </c>
    </row>
    <row r="737" spans="1:31" x14ac:dyDescent="0.2">
      <c r="A737" t="s">
        <v>770</v>
      </c>
      <c r="B737" t="s">
        <v>771</v>
      </c>
      <c r="C737" t="s">
        <v>793</v>
      </c>
      <c r="D737">
        <v>6</v>
      </c>
      <c r="E737" t="s">
        <v>799</v>
      </c>
      <c r="F737" t="s">
        <v>51</v>
      </c>
      <c r="G737">
        <v>768</v>
      </c>
      <c r="H737" t="s">
        <v>38</v>
      </c>
      <c r="I737">
        <f t="shared" si="33"/>
        <v>0.76800000000000002</v>
      </c>
      <c r="J737" t="s">
        <v>39</v>
      </c>
      <c r="L737">
        <v>749</v>
      </c>
      <c r="M737" t="s">
        <v>774</v>
      </c>
      <c r="N737">
        <v>768</v>
      </c>
      <c r="O737" t="s">
        <v>38</v>
      </c>
      <c r="P737" t="s">
        <v>42</v>
      </c>
      <c r="Q737" t="s">
        <v>42</v>
      </c>
      <c r="R737" t="s">
        <v>42</v>
      </c>
      <c r="S737" s="3">
        <v>42264</v>
      </c>
      <c r="T737" s="3"/>
      <c r="U737" s="11">
        <f>IFERROR(VLOOKUP(A737,'Anc data'!$A$2:$H$117, 8,FALSE),"")</f>
        <v>17.1156942973615</v>
      </c>
      <c r="W737" s="15">
        <f t="shared" si="34"/>
        <v>43.76100595086367</v>
      </c>
      <c r="X737" s="9">
        <f t="shared" si="35"/>
        <v>1</v>
      </c>
      <c r="Y737" s="9">
        <f>MAX(X737,Parameters!$B$8)</f>
        <v>1</v>
      </c>
      <c r="AA737" s="16">
        <f>IF(W737&lt;&gt;0,IF(Y737=1,IF(I737&lt;=Parameters!$C$2,W737,""),""),"")</f>
        <v>43.76100595086367</v>
      </c>
      <c r="AB737" s="16" t="str">
        <f>IF(W737&lt;&gt;0,IF(Y737=1,IF(AND(I737&gt;Parameters!$B$3,I737&lt;=Parameters!$C$3),W737,""),""),"")</f>
        <v/>
      </c>
      <c r="AC737" s="16" t="str">
        <f>IF(W737&lt;&gt;0,IF(Y737=1,IF(AND(I737&gt;Parameters!$B$4,I737&lt;=Parameters!$C$4),W737,""),""),"")</f>
        <v/>
      </c>
      <c r="AD737" s="16" t="str">
        <f>IF(W737&lt;&gt;0,IF(Y737=1,IF(AND(I737&gt;Parameters!$B$5,I737&lt;=Parameters!$C$5),W737,""),""),"")</f>
        <v/>
      </c>
      <c r="AE737" s="16" t="str">
        <f>IF(W737&lt;&gt;0,IF(Y737=1,IF(I737&gt;Parameters!$B$6,W737,""),""),"")</f>
        <v/>
      </c>
    </row>
    <row r="738" spans="1:31" x14ac:dyDescent="0.2">
      <c r="A738" t="s">
        <v>770</v>
      </c>
      <c r="B738" t="s">
        <v>771</v>
      </c>
      <c r="C738" t="s">
        <v>800</v>
      </c>
      <c r="D738">
        <v>1</v>
      </c>
      <c r="E738" t="s">
        <v>801</v>
      </c>
      <c r="F738" t="s">
        <v>51</v>
      </c>
      <c r="G738">
        <v>1</v>
      </c>
      <c r="H738" t="s">
        <v>46</v>
      </c>
      <c r="I738">
        <f t="shared" si="33"/>
        <v>1</v>
      </c>
      <c r="J738" t="s">
        <v>39</v>
      </c>
      <c r="L738">
        <v>599</v>
      </c>
      <c r="M738" t="s">
        <v>774</v>
      </c>
      <c r="N738" t="s">
        <v>40</v>
      </c>
      <c r="P738" t="s">
        <v>42</v>
      </c>
      <c r="Q738" t="s">
        <v>42</v>
      </c>
      <c r="R738" t="s">
        <v>42</v>
      </c>
      <c r="S738" s="3">
        <v>42244</v>
      </c>
      <c r="T738" s="3"/>
      <c r="U738" s="11">
        <f>IFERROR(VLOOKUP(A738,'Anc data'!$A$2:$H$117, 8,FALSE),"")</f>
        <v>17.1156942973615</v>
      </c>
      <c r="W738" s="15">
        <f t="shared" si="34"/>
        <v>34.9971195788616</v>
      </c>
      <c r="X738" s="9">
        <f t="shared" si="35"/>
        <v>1</v>
      </c>
      <c r="Y738" s="9">
        <f>MAX(X738,Parameters!$B$8)</f>
        <v>1</v>
      </c>
      <c r="AA738" s="16">
        <f>IF(W738&lt;&gt;0,IF(Y738=1,IF(I738&lt;=Parameters!$C$2,W738,""),""),"")</f>
        <v>34.9971195788616</v>
      </c>
      <c r="AB738" s="16" t="str">
        <f>IF(W738&lt;&gt;0,IF(Y738=1,IF(AND(I738&gt;Parameters!$B$3,I738&lt;=Parameters!$C$3),W738,""),""),"")</f>
        <v/>
      </c>
      <c r="AC738" s="16" t="str">
        <f>IF(W738&lt;&gt;0,IF(Y738=1,IF(AND(I738&gt;Parameters!$B$4,I738&lt;=Parameters!$C$4),W738,""),""),"")</f>
        <v/>
      </c>
      <c r="AD738" s="16" t="str">
        <f>IF(W738&lt;&gt;0,IF(Y738=1,IF(AND(I738&gt;Parameters!$B$5,I738&lt;=Parameters!$C$5),W738,""),""),"")</f>
        <v/>
      </c>
      <c r="AE738" s="16" t="str">
        <f>IF(W738&lt;&gt;0,IF(Y738=1,IF(I738&gt;Parameters!$B$6,W738,""),""),"")</f>
        <v/>
      </c>
    </row>
    <row r="739" spans="1:31" x14ac:dyDescent="0.2">
      <c r="A739" t="s">
        <v>770</v>
      </c>
      <c r="B739" t="s">
        <v>771</v>
      </c>
      <c r="C739" t="s">
        <v>800</v>
      </c>
      <c r="D739">
        <v>2</v>
      </c>
      <c r="E739" t="s">
        <v>802</v>
      </c>
      <c r="F739" t="s">
        <v>51</v>
      </c>
      <c r="G739">
        <v>2</v>
      </c>
      <c r="H739" t="s">
        <v>46</v>
      </c>
      <c r="I739">
        <f t="shared" si="33"/>
        <v>2</v>
      </c>
      <c r="J739" t="s">
        <v>39</v>
      </c>
      <c r="L739">
        <v>699</v>
      </c>
      <c r="M739" t="s">
        <v>774</v>
      </c>
      <c r="N739" t="s">
        <v>40</v>
      </c>
      <c r="P739" t="s">
        <v>42</v>
      </c>
      <c r="Q739" t="s">
        <v>42</v>
      </c>
      <c r="R739" t="s">
        <v>42</v>
      </c>
      <c r="S739" s="3">
        <v>42244</v>
      </c>
      <c r="T739" s="3"/>
      <c r="U739" s="11">
        <f>IFERROR(VLOOKUP(A739,'Anc data'!$A$2:$H$117, 8,FALSE),"")</f>
        <v>17.1156942973615</v>
      </c>
      <c r="W739" s="15">
        <f t="shared" si="34"/>
        <v>40.839710493529644</v>
      </c>
      <c r="X739" s="9">
        <f t="shared" si="35"/>
        <v>1</v>
      </c>
      <c r="Y739" s="9">
        <f>MAX(X739,Parameters!$B$8)</f>
        <v>1</v>
      </c>
      <c r="AA739" s="16" t="str">
        <f>IF(W739&lt;&gt;0,IF(Y739=1,IF(I739&lt;=Parameters!$C$2,W739,""),""),"")</f>
        <v/>
      </c>
      <c r="AB739" s="16">
        <f>IF(W739&lt;&gt;0,IF(Y739=1,IF(AND(I739&gt;Parameters!$B$3,I739&lt;=Parameters!$C$3),W739,""),""),"")</f>
        <v>40.839710493529644</v>
      </c>
      <c r="AC739" s="16" t="str">
        <f>IF(W739&lt;&gt;0,IF(Y739=1,IF(AND(I739&gt;Parameters!$B$4,I739&lt;=Parameters!$C$4),W739,""),""),"")</f>
        <v/>
      </c>
      <c r="AD739" s="16" t="str">
        <f>IF(W739&lt;&gt;0,IF(Y739=1,IF(AND(I739&gt;Parameters!$B$5,I739&lt;=Parameters!$C$5),W739,""),""),"")</f>
        <v/>
      </c>
      <c r="AE739" s="16" t="str">
        <f>IF(W739&lt;&gt;0,IF(Y739=1,IF(I739&gt;Parameters!$B$6,W739,""),""),"")</f>
        <v/>
      </c>
    </row>
    <row r="740" spans="1:31" x14ac:dyDescent="0.2">
      <c r="A740" t="s">
        <v>770</v>
      </c>
      <c r="B740" t="s">
        <v>771</v>
      </c>
      <c r="C740" t="s">
        <v>800</v>
      </c>
      <c r="D740">
        <v>3</v>
      </c>
      <c r="E740" t="s">
        <v>803</v>
      </c>
      <c r="F740" t="s">
        <v>51</v>
      </c>
      <c r="G740">
        <v>4</v>
      </c>
      <c r="H740" t="s">
        <v>46</v>
      </c>
      <c r="I740">
        <f t="shared" si="33"/>
        <v>4</v>
      </c>
      <c r="J740" t="s">
        <v>39</v>
      </c>
      <c r="L740">
        <v>899</v>
      </c>
      <c r="M740" t="s">
        <v>774</v>
      </c>
      <c r="N740" t="s">
        <v>40</v>
      </c>
      <c r="P740" t="s">
        <v>42</v>
      </c>
      <c r="Q740" t="s">
        <v>42</v>
      </c>
      <c r="R740" t="s">
        <v>42</v>
      </c>
      <c r="S740" s="3">
        <v>42244</v>
      </c>
      <c r="T740" s="3"/>
      <c r="U740" s="11">
        <f>IFERROR(VLOOKUP(A740,'Anc data'!$A$2:$H$117, 8,FALSE),"")</f>
        <v>17.1156942973615</v>
      </c>
      <c r="W740" s="15">
        <f t="shared" si="34"/>
        <v>52.524892322865739</v>
      </c>
      <c r="X740" s="9">
        <f t="shared" si="35"/>
        <v>1</v>
      </c>
      <c r="Y740" s="9">
        <f>MAX(X740,Parameters!$B$8)</f>
        <v>1</v>
      </c>
      <c r="AA740" s="16" t="str">
        <f>IF(W740&lt;&gt;0,IF(Y740=1,IF(I740&lt;=Parameters!$C$2,W740,""),""),"")</f>
        <v/>
      </c>
      <c r="AB740" s="16">
        <f>IF(W740&lt;&gt;0,IF(Y740=1,IF(AND(I740&gt;Parameters!$B$3,I740&lt;=Parameters!$C$3),W740,""),""),"")</f>
        <v>52.524892322865739</v>
      </c>
      <c r="AC740" s="16" t="str">
        <f>IF(W740&lt;&gt;0,IF(Y740=1,IF(AND(I740&gt;Parameters!$B$4,I740&lt;=Parameters!$C$4),W740,""),""),"")</f>
        <v/>
      </c>
      <c r="AD740" s="16" t="str">
        <f>IF(W740&lt;&gt;0,IF(Y740=1,IF(AND(I740&gt;Parameters!$B$5,I740&lt;=Parameters!$C$5),W740,""),""),"")</f>
        <v/>
      </c>
      <c r="AE740" s="16" t="str">
        <f>IF(W740&lt;&gt;0,IF(Y740=1,IF(I740&gt;Parameters!$B$6,W740,""),""),"")</f>
        <v/>
      </c>
    </row>
    <row r="741" spans="1:31" x14ac:dyDescent="0.2">
      <c r="A741" t="s">
        <v>770</v>
      </c>
      <c r="B741" t="s">
        <v>771</v>
      </c>
      <c r="C741" t="s">
        <v>800</v>
      </c>
      <c r="D741">
        <v>4</v>
      </c>
      <c r="E741" t="s">
        <v>804</v>
      </c>
      <c r="F741" t="s">
        <v>51</v>
      </c>
      <c r="G741">
        <v>12</v>
      </c>
      <c r="H741" t="s">
        <v>46</v>
      </c>
      <c r="I741">
        <f t="shared" si="33"/>
        <v>12</v>
      </c>
      <c r="J741" t="s">
        <v>39</v>
      </c>
      <c r="L741">
        <v>999</v>
      </c>
      <c r="M741" t="s">
        <v>774</v>
      </c>
      <c r="N741" t="s">
        <v>40</v>
      </c>
      <c r="P741" t="s">
        <v>42</v>
      </c>
      <c r="Q741" t="s">
        <v>42</v>
      </c>
      <c r="R741" t="s">
        <v>42</v>
      </c>
      <c r="S741" s="3">
        <v>42244</v>
      </c>
      <c r="T741" s="3"/>
      <c r="U741" s="11">
        <f>IFERROR(VLOOKUP(A741,'Anc data'!$A$2:$H$117, 8,FALSE),"")</f>
        <v>17.1156942973615</v>
      </c>
      <c r="W741" s="15">
        <f t="shared" si="34"/>
        <v>58.36748323753379</v>
      </c>
      <c r="X741" s="9">
        <f t="shared" si="35"/>
        <v>1</v>
      </c>
      <c r="Y741" s="9">
        <f>MAX(X741,Parameters!$B$8)</f>
        <v>1</v>
      </c>
      <c r="AA741" s="16" t="str">
        <f>IF(W741&lt;&gt;0,IF(Y741=1,IF(I741&lt;=Parameters!$C$2,W741,""),""),"")</f>
        <v/>
      </c>
      <c r="AB741" s="16" t="str">
        <f>IF(W741&lt;&gt;0,IF(Y741=1,IF(AND(I741&gt;Parameters!$B$3,I741&lt;=Parameters!$C$3),W741,""),""),"")</f>
        <v/>
      </c>
      <c r="AC741" s="16" t="str">
        <f>IF(W741&lt;&gt;0,IF(Y741=1,IF(AND(I741&gt;Parameters!$B$4,I741&lt;=Parameters!$C$4),W741,""),""),"")</f>
        <v/>
      </c>
      <c r="AD741" s="16">
        <f>IF(W741&lt;&gt;0,IF(Y741=1,IF(AND(I741&gt;Parameters!$B$5,I741&lt;=Parameters!$C$5),W741,""),""),"")</f>
        <v>58.36748323753379</v>
      </c>
      <c r="AE741" s="16" t="str">
        <f>IF(W741&lt;&gt;0,IF(Y741=1,IF(I741&gt;Parameters!$B$6,W741,""),""),"")</f>
        <v/>
      </c>
    </row>
    <row r="742" spans="1:31" x14ac:dyDescent="0.2">
      <c r="A742" t="s">
        <v>805</v>
      </c>
      <c r="B742" t="s">
        <v>806</v>
      </c>
      <c r="C742" t="s">
        <v>807</v>
      </c>
      <c r="I742">
        <f t="shared" si="33"/>
        <v>0</v>
      </c>
      <c r="U742" s="11">
        <f>IFERROR(VLOOKUP(A742,'Anc data'!$A$2:$H$117, 8,FALSE),"")</f>
        <v>3939.5612354412201</v>
      </c>
      <c r="W742" s="15">
        <f t="shared" si="34"/>
        <v>0</v>
      </c>
      <c r="X742" s="9">
        <f t="shared" si="35"/>
        <v>1</v>
      </c>
      <c r="Y742" s="9">
        <f>MAX(X742,Parameters!$B$8)</f>
        <v>1</v>
      </c>
      <c r="AA742" s="16" t="str">
        <f>IF(W742&lt;&gt;0,IF(Y742=1,IF(I742&lt;=Parameters!$C$2,W742,""),""),"")</f>
        <v/>
      </c>
      <c r="AB742" s="16" t="str">
        <f>IF(W742&lt;&gt;0,IF(Y742=1,IF(AND(I742&gt;Parameters!$B$3,I742&lt;=Parameters!$C$3),W742,""),""),"")</f>
        <v/>
      </c>
      <c r="AC742" s="16" t="str">
        <f>IF(W742&lt;&gt;0,IF(Y742=1,IF(AND(I742&gt;Parameters!$B$4,I742&lt;=Parameters!$C$4),W742,""),""),"")</f>
        <v/>
      </c>
      <c r="AD742" s="16" t="str">
        <f>IF(W742&lt;&gt;0,IF(Y742=1,IF(AND(I742&gt;Parameters!$B$5,I742&lt;=Parameters!$C$5),W742,""),""),"")</f>
        <v/>
      </c>
      <c r="AE742" s="16" t="str">
        <f>IF(W742&lt;&gt;0,IF(Y742=1,IF(I742&gt;Parameters!$B$6,W742,""),""),"")</f>
        <v/>
      </c>
    </row>
    <row r="743" spans="1:31" x14ac:dyDescent="0.2">
      <c r="A743" t="s">
        <v>805</v>
      </c>
      <c r="B743" t="s">
        <v>806</v>
      </c>
      <c r="C743" t="s">
        <v>808</v>
      </c>
      <c r="D743">
        <v>1</v>
      </c>
      <c r="E743" t="s">
        <v>809</v>
      </c>
      <c r="F743" t="s">
        <v>133</v>
      </c>
      <c r="G743">
        <v>6</v>
      </c>
      <c r="H743" t="s">
        <v>46</v>
      </c>
      <c r="I743">
        <f t="shared" si="33"/>
        <v>6</v>
      </c>
      <c r="J743" t="s">
        <v>39</v>
      </c>
      <c r="L743" s="2">
        <v>279000</v>
      </c>
      <c r="M743" t="s">
        <v>774</v>
      </c>
      <c r="N743" t="s">
        <v>40</v>
      </c>
      <c r="P743" t="s">
        <v>42</v>
      </c>
      <c r="Q743" t="s">
        <v>64</v>
      </c>
      <c r="R743" t="s">
        <v>42</v>
      </c>
      <c r="S743" s="3">
        <v>42244</v>
      </c>
      <c r="T743" s="3"/>
      <c r="U743" s="11">
        <f>IFERROR(VLOOKUP(A743,'Anc data'!$A$2:$H$117, 8,FALSE),"")</f>
        <v>3939.5612354412201</v>
      </c>
      <c r="W743" s="15">
        <f t="shared" si="34"/>
        <v>70.820069374744151</v>
      </c>
      <c r="X743" s="9">
        <f t="shared" si="35"/>
        <v>1</v>
      </c>
      <c r="Y743" s="9">
        <f>MAX(X743,Parameters!$B$8)</f>
        <v>1</v>
      </c>
      <c r="AA743" s="16" t="str">
        <f>IF(W743&lt;&gt;0,IF(Y743=1,IF(I743&lt;=Parameters!$C$2,W743,""),""),"")</f>
        <v/>
      </c>
      <c r="AB743" s="16" t="str">
        <f>IF(W743&lt;&gt;0,IF(Y743=1,IF(AND(I743&gt;Parameters!$B$3,I743&lt;=Parameters!$C$3),W743,""),""),"")</f>
        <v/>
      </c>
      <c r="AC743" s="16">
        <f>IF(W743&lt;&gt;0,IF(Y743=1,IF(AND(I743&gt;Parameters!$B$4,I743&lt;=Parameters!$C$4),W743,""),""),"")</f>
        <v>70.820069374744151</v>
      </c>
      <c r="AD743" s="16" t="str">
        <f>IF(W743&lt;&gt;0,IF(Y743=1,IF(AND(I743&gt;Parameters!$B$5,I743&lt;=Parameters!$C$5),W743,""),""),"")</f>
        <v/>
      </c>
      <c r="AE743" s="16" t="str">
        <f>IF(W743&lt;&gt;0,IF(Y743=1,IF(I743&gt;Parameters!$B$6,W743,""),""),"")</f>
        <v/>
      </c>
    </row>
    <row r="744" spans="1:31" x14ac:dyDescent="0.2">
      <c r="A744" t="s">
        <v>805</v>
      </c>
      <c r="B744" t="s">
        <v>806</v>
      </c>
      <c r="C744" t="s">
        <v>808</v>
      </c>
      <c r="D744">
        <v>2</v>
      </c>
      <c r="E744" t="s">
        <v>810</v>
      </c>
      <c r="F744" t="s">
        <v>133</v>
      </c>
      <c r="G744">
        <v>12</v>
      </c>
      <c r="H744" t="s">
        <v>46</v>
      </c>
      <c r="I744">
        <f t="shared" si="33"/>
        <v>12</v>
      </c>
      <c r="J744" t="s">
        <v>39</v>
      </c>
      <c r="L744" s="2">
        <v>409000</v>
      </c>
      <c r="M744" t="s">
        <v>774</v>
      </c>
      <c r="N744" t="s">
        <v>40</v>
      </c>
      <c r="P744" t="s">
        <v>42</v>
      </c>
      <c r="Q744" t="s">
        <v>64</v>
      </c>
      <c r="R744" t="s">
        <v>42</v>
      </c>
      <c r="S744" s="3">
        <v>42244</v>
      </c>
      <c r="T744" s="3"/>
      <c r="U744" s="11">
        <f>IFERROR(VLOOKUP(A744,'Anc data'!$A$2:$H$117, 8,FALSE),"")</f>
        <v>3939.5612354412201</v>
      </c>
      <c r="W744" s="15">
        <f t="shared" si="34"/>
        <v>103.81866800813749</v>
      </c>
      <c r="X744" s="9">
        <f t="shared" si="35"/>
        <v>1</v>
      </c>
      <c r="Y744" s="9">
        <f>MAX(X744,Parameters!$B$8)</f>
        <v>1</v>
      </c>
      <c r="AA744" s="16" t="str">
        <f>IF(W744&lt;&gt;0,IF(Y744=1,IF(I744&lt;=Parameters!$C$2,W744,""),""),"")</f>
        <v/>
      </c>
      <c r="AB744" s="16" t="str">
        <f>IF(W744&lt;&gt;0,IF(Y744=1,IF(AND(I744&gt;Parameters!$B$3,I744&lt;=Parameters!$C$3),W744,""),""),"")</f>
        <v/>
      </c>
      <c r="AC744" s="16" t="str">
        <f>IF(W744&lt;&gt;0,IF(Y744=1,IF(AND(I744&gt;Parameters!$B$4,I744&lt;=Parameters!$C$4),W744,""),""),"")</f>
        <v/>
      </c>
      <c r="AD744" s="16">
        <f>IF(W744&lt;&gt;0,IF(Y744=1,IF(AND(I744&gt;Parameters!$B$5,I744&lt;=Parameters!$C$5),W744,""),""),"")</f>
        <v>103.81866800813749</v>
      </c>
      <c r="AE744" s="16" t="str">
        <f>IF(W744&lt;&gt;0,IF(Y744=1,IF(I744&gt;Parameters!$B$6,W744,""),""),"")</f>
        <v/>
      </c>
    </row>
    <row r="745" spans="1:31" x14ac:dyDescent="0.2">
      <c r="A745" t="s">
        <v>805</v>
      </c>
      <c r="B745" t="s">
        <v>806</v>
      </c>
      <c r="C745" t="s">
        <v>808</v>
      </c>
      <c r="D745">
        <v>3</v>
      </c>
      <c r="E745" t="s">
        <v>811</v>
      </c>
      <c r="F745" t="s">
        <v>133</v>
      </c>
      <c r="G745">
        <v>25</v>
      </c>
      <c r="H745" t="s">
        <v>46</v>
      </c>
      <c r="I745">
        <f t="shared" si="33"/>
        <v>25</v>
      </c>
      <c r="J745" t="s">
        <v>39</v>
      </c>
      <c r="L745" s="2">
        <v>709000</v>
      </c>
      <c r="M745" t="s">
        <v>774</v>
      </c>
      <c r="N745" t="s">
        <v>40</v>
      </c>
      <c r="P745" t="s">
        <v>42</v>
      </c>
      <c r="Q745" t="s">
        <v>64</v>
      </c>
      <c r="R745" t="s">
        <v>42</v>
      </c>
      <c r="S745" s="3">
        <v>42244</v>
      </c>
      <c r="T745" s="3"/>
      <c r="U745" s="11">
        <f>IFERROR(VLOOKUP(A745,'Anc data'!$A$2:$H$117, 8,FALSE),"")</f>
        <v>3939.5612354412201</v>
      </c>
      <c r="W745" s="15">
        <f t="shared" si="34"/>
        <v>179.96928023904519</v>
      </c>
      <c r="X745" s="9">
        <f t="shared" si="35"/>
        <v>1</v>
      </c>
      <c r="Y745" s="9">
        <f>MAX(X745,Parameters!$B$8)</f>
        <v>1</v>
      </c>
      <c r="AA745" s="16" t="str">
        <f>IF(W745&lt;&gt;0,IF(Y745=1,IF(I745&lt;=Parameters!$C$2,W745,""),""),"")</f>
        <v/>
      </c>
      <c r="AB745" s="16" t="str">
        <f>IF(W745&lt;&gt;0,IF(Y745=1,IF(AND(I745&gt;Parameters!$B$3,I745&lt;=Parameters!$C$3),W745,""),""),"")</f>
        <v/>
      </c>
      <c r="AC745" s="16" t="str">
        <f>IF(W745&lt;&gt;0,IF(Y745=1,IF(AND(I745&gt;Parameters!$B$4,I745&lt;=Parameters!$C$4),W745,""),""),"")</f>
        <v/>
      </c>
      <c r="AD745" s="16">
        <f>IF(W745&lt;&gt;0,IF(Y745=1,IF(AND(I745&gt;Parameters!$B$5,I745&lt;=Parameters!$C$5),W745,""),""),"")</f>
        <v>179.96928023904519</v>
      </c>
      <c r="AE745" s="16" t="str">
        <f>IF(W745&lt;&gt;0,IF(Y745=1,IF(I745&gt;Parameters!$B$6,W745,""),""),"")</f>
        <v/>
      </c>
    </row>
    <row r="746" spans="1:31" x14ac:dyDescent="0.2">
      <c r="A746" t="s">
        <v>805</v>
      </c>
      <c r="B746" t="s">
        <v>806</v>
      </c>
      <c r="C746" t="s">
        <v>808</v>
      </c>
      <c r="D746">
        <v>4</v>
      </c>
      <c r="E746" t="s">
        <v>812</v>
      </c>
      <c r="F746" t="s">
        <v>133</v>
      </c>
      <c r="G746">
        <v>100</v>
      </c>
      <c r="H746" t="s">
        <v>46</v>
      </c>
      <c r="I746">
        <f t="shared" si="33"/>
        <v>100</v>
      </c>
      <c r="J746" t="s">
        <v>39</v>
      </c>
      <c r="L746" s="2">
        <v>2035000</v>
      </c>
      <c r="M746" t="s">
        <v>774</v>
      </c>
      <c r="N746" t="s">
        <v>40</v>
      </c>
      <c r="P746" t="s">
        <v>42</v>
      </c>
      <c r="Q746" t="s">
        <v>64</v>
      </c>
      <c r="R746" t="s">
        <v>42</v>
      </c>
      <c r="S746" s="3">
        <v>42244</v>
      </c>
      <c r="T746" s="3"/>
      <c r="U746" s="11">
        <f>IFERROR(VLOOKUP(A746,'Anc data'!$A$2:$H$117, 8,FALSE),"")</f>
        <v>3939.5612354412201</v>
      </c>
      <c r="W746" s="15">
        <f t="shared" si="34"/>
        <v>516.55498629965723</v>
      </c>
      <c r="X746" s="9">
        <f t="shared" si="35"/>
        <v>1</v>
      </c>
      <c r="Y746" s="9">
        <f>MAX(X746,Parameters!$B$8)</f>
        <v>1</v>
      </c>
      <c r="AA746" s="16" t="str">
        <f>IF(W746&lt;&gt;0,IF(Y746=1,IF(I746&lt;=Parameters!$C$2,W746,""),""),"")</f>
        <v/>
      </c>
      <c r="AB746" s="16" t="str">
        <f>IF(W746&lt;&gt;0,IF(Y746=1,IF(AND(I746&gt;Parameters!$B$3,I746&lt;=Parameters!$C$3),W746,""),""),"")</f>
        <v/>
      </c>
      <c r="AC746" s="16" t="str">
        <f>IF(W746&lt;&gt;0,IF(Y746=1,IF(AND(I746&gt;Parameters!$B$4,I746&lt;=Parameters!$C$4),W746,""),""),"")</f>
        <v/>
      </c>
      <c r="AD746" s="16" t="str">
        <f>IF(W746&lt;&gt;0,IF(Y746=1,IF(AND(I746&gt;Parameters!$B$5,I746&lt;=Parameters!$C$5),W746,""),""),"")</f>
        <v/>
      </c>
      <c r="AE746" s="16">
        <f>IF(W746&lt;&gt;0,IF(Y746=1,IF(I746&gt;Parameters!$B$6,W746,""),""),"")</f>
        <v>516.55498629965723</v>
      </c>
    </row>
    <row r="747" spans="1:31" x14ac:dyDescent="0.2">
      <c r="A747" t="s">
        <v>805</v>
      </c>
      <c r="B747" t="s">
        <v>806</v>
      </c>
      <c r="C747" t="s">
        <v>808</v>
      </c>
      <c r="D747">
        <v>5</v>
      </c>
      <c r="E747" t="s">
        <v>813</v>
      </c>
      <c r="F747" t="s">
        <v>133</v>
      </c>
      <c r="G747">
        <v>200</v>
      </c>
      <c r="H747" t="s">
        <v>46</v>
      </c>
      <c r="I747">
        <f t="shared" si="33"/>
        <v>200</v>
      </c>
      <c r="J747" t="s">
        <v>39</v>
      </c>
      <c r="L747" s="2">
        <v>2979000</v>
      </c>
      <c r="M747" t="s">
        <v>774</v>
      </c>
      <c r="N747" t="s">
        <v>40</v>
      </c>
      <c r="P747" t="s">
        <v>42</v>
      </c>
      <c r="Q747" t="s">
        <v>64</v>
      </c>
      <c r="R747" t="s">
        <v>42</v>
      </c>
      <c r="S747" s="3">
        <v>42244</v>
      </c>
      <c r="T747" s="3"/>
      <c r="U747" s="11">
        <f>IFERROR(VLOOKUP(A747,'Anc data'!$A$2:$H$117, 8,FALSE),"")</f>
        <v>3939.5612354412201</v>
      </c>
      <c r="W747" s="15">
        <f t="shared" si="34"/>
        <v>756.17557945291344</v>
      </c>
      <c r="X747" s="9">
        <f t="shared" si="35"/>
        <v>1</v>
      </c>
      <c r="Y747" s="9">
        <f>MAX(X747,Parameters!$B$8)</f>
        <v>1</v>
      </c>
      <c r="AA747" s="16" t="str">
        <f>IF(W747&lt;&gt;0,IF(Y747=1,IF(I747&lt;=Parameters!$C$2,W747,""),""),"")</f>
        <v/>
      </c>
      <c r="AB747" s="16" t="str">
        <f>IF(W747&lt;&gt;0,IF(Y747=1,IF(AND(I747&gt;Parameters!$B$3,I747&lt;=Parameters!$C$3),W747,""),""),"")</f>
        <v/>
      </c>
      <c r="AC747" s="16" t="str">
        <f>IF(W747&lt;&gt;0,IF(Y747=1,IF(AND(I747&gt;Parameters!$B$4,I747&lt;=Parameters!$C$4),W747,""),""),"")</f>
        <v/>
      </c>
      <c r="AD747" s="16" t="str">
        <f>IF(W747&lt;&gt;0,IF(Y747=1,IF(AND(I747&gt;Parameters!$B$5,I747&lt;=Parameters!$C$5),W747,""),""),"")</f>
        <v/>
      </c>
      <c r="AE747" s="16">
        <f>IF(W747&lt;&gt;0,IF(Y747=1,IF(I747&gt;Parameters!$B$6,W747,""),""),"")</f>
        <v>756.17557945291344</v>
      </c>
    </row>
    <row r="748" spans="1:31" x14ac:dyDescent="0.2">
      <c r="A748" t="s">
        <v>805</v>
      </c>
      <c r="B748" t="s">
        <v>806</v>
      </c>
      <c r="C748" t="s">
        <v>814</v>
      </c>
      <c r="D748">
        <v>1</v>
      </c>
      <c r="E748">
        <v>512</v>
      </c>
      <c r="F748" t="s">
        <v>79</v>
      </c>
      <c r="G748">
        <v>512</v>
      </c>
      <c r="H748" t="s">
        <v>38</v>
      </c>
      <c r="I748">
        <f t="shared" si="33"/>
        <v>0.51200000000000001</v>
      </c>
      <c r="J748" t="s">
        <v>39</v>
      </c>
      <c r="L748" s="2">
        <v>350000</v>
      </c>
      <c r="M748" t="s">
        <v>774</v>
      </c>
      <c r="N748" t="s">
        <v>40</v>
      </c>
      <c r="P748" t="s">
        <v>42</v>
      </c>
      <c r="Q748" t="s">
        <v>42</v>
      </c>
      <c r="R748" t="s">
        <v>42</v>
      </c>
      <c r="S748" s="3">
        <v>42265</v>
      </c>
      <c r="T748" s="3"/>
      <c r="U748" s="11">
        <f>IFERROR(VLOOKUP(A748,'Anc data'!$A$2:$H$117, 8,FALSE),"")</f>
        <v>3939.5612354412201</v>
      </c>
      <c r="W748" s="15">
        <f t="shared" si="34"/>
        <v>88.842380936058973</v>
      </c>
      <c r="X748" s="9">
        <f t="shared" si="35"/>
        <v>1</v>
      </c>
      <c r="Y748" s="9">
        <f>MAX(X748,Parameters!$B$8)</f>
        <v>1</v>
      </c>
      <c r="AA748" s="16">
        <f>IF(W748&lt;&gt;0,IF(Y748=1,IF(I748&lt;=Parameters!$C$2,W748,""),""),"")</f>
        <v>88.842380936058973</v>
      </c>
      <c r="AB748" s="16" t="str">
        <f>IF(W748&lt;&gt;0,IF(Y748=1,IF(AND(I748&gt;Parameters!$B$3,I748&lt;=Parameters!$C$3),W748,""),""),"")</f>
        <v/>
      </c>
      <c r="AC748" s="16" t="str">
        <f>IF(W748&lt;&gt;0,IF(Y748=1,IF(AND(I748&gt;Parameters!$B$4,I748&lt;=Parameters!$C$4),W748,""),""),"")</f>
        <v/>
      </c>
      <c r="AD748" s="16" t="str">
        <f>IF(W748&lt;&gt;0,IF(Y748=1,IF(AND(I748&gt;Parameters!$B$5,I748&lt;=Parameters!$C$5),W748,""),""),"")</f>
        <v/>
      </c>
      <c r="AE748" s="16" t="str">
        <f>IF(W748&lt;&gt;0,IF(Y748=1,IF(I748&gt;Parameters!$B$6,W748,""),""),"")</f>
        <v/>
      </c>
    </row>
    <row r="749" spans="1:31" x14ac:dyDescent="0.2">
      <c r="A749" t="s">
        <v>805</v>
      </c>
      <c r="B749" t="s">
        <v>806</v>
      </c>
      <c r="C749" t="s">
        <v>814</v>
      </c>
      <c r="D749">
        <v>2</v>
      </c>
      <c r="E749">
        <v>1024</v>
      </c>
      <c r="F749" t="s">
        <v>79</v>
      </c>
      <c r="G749">
        <v>1024</v>
      </c>
      <c r="H749" t="s">
        <v>38</v>
      </c>
      <c r="I749">
        <f t="shared" si="33"/>
        <v>1.024</v>
      </c>
      <c r="J749" t="s">
        <v>39</v>
      </c>
      <c r="L749" s="2">
        <v>500000</v>
      </c>
      <c r="M749" t="s">
        <v>774</v>
      </c>
      <c r="N749" t="s">
        <v>40</v>
      </c>
      <c r="P749" t="s">
        <v>42</v>
      </c>
      <c r="Q749" t="s">
        <v>42</v>
      </c>
      <c r="R749" t="s">
        <v>42</v>
      </c>
      <c r="S749" s="3">
        <v>42265</v>
      </c>
      <c r="T749" s="3"/>
      <c r="U749" s="11">
        <f>IFERROR(VLOOKUP(A749,'Anc data'!$A$2:$H$117, 8,FALSE),"")</f>
        <v>3939.5612354412201</v>
      </c>
      <c r="W749" s="15">
        <f t="shared" si="34"/>
        <v>126.91768705151283</v>
      </c>
      <c r="X749" s="9">
        <f t="shared" si="35"/>
        <v>1</v>
      </c>
      <c r="Y749" s="9">
        <f>MAX(X749,Parameters!$B$8)</f>
        <v>1</v>
      </c>
      <c r="AA749" s="16" t="str">
        <f>IF(W749&lt;&gt;0,IF(Y749=1,IF(I749&lt;=Parameters!$C$2,W749,""),""),"")</f>
        <v/>
      </c>
      <c r="AB749" s="16">
        <f>IF(W749&lt;&gt;0,IF(Y749=1,IF(AND(I749&gt;Parameters!$B$3,I749&lt;=Parameters!$C$3),W749,""),""),"")</f>
        <v>126.91768705151283</v>
      </c>
      <c r="AC749" s="16" t="str">
        <f>IF(W749&lt;&gt;0,IF(Y749=1,IF(AND(I749&gt;Parameters!$B$4,I749&lt;=Parameters!$C$4),W749,""),""),"")</f>
        <v/>
      </c>
      <c r="AD749" s="16" t="str">
        <f>IF(W749&lt;&gt;0,IF(Y749=1,IF(AND(I749&gt;Parameters!$B$5,I749&lt;=Parameters!$C$5),W749,""),""),"")</f>
        <v/>
      </c>
      <c r="AE749" s="16" t="str">
        <f>IF(W749&lt;&gt;0,IF(Y749=1,IF(I749&gt;Parameters!$B$6,W749,""),""),"")</f>
        <v/>
      </c>
    </row>
    <row r="750" spans="1:31" x14ac:dyDescent="0.2">
      <c r="A750" t="s">
        <v>805</v>
      </c>
      <c r="B750" t="s">
        <v>806</v>
      </c>
      <c r="C750" t="s">
        <v>814</v>
      </c>
      <c r="D750">
        <v>3</v>
      </c>
      <c r="E750">
        <v>384</v>
      </c>
      <c r="F750" t="s">
        <v>79</v>
      </c>
      <c r="G750">
        <v>384</v>
      </c>
      <c r="H750" t="s">
        <v>38</v>
      </c>
      <c r="I750">
        <f t="shared" si="33"/>
        <v>0.38400000000000001</v>
      </c>
      <c r="J750" t="s">
        <v>39</v>
      </c>
      <c r="L750" s="2">
        <v>200000</v>
      </c>
      <c r="M750" t="s">
        <v>774</v>
      </c>
      <c r="N750" t="s">
        <v>40</v>
      </c>
      <c r="P750" t="s">
        <v>42</v>
      </c>
      <c r="Q750" t="s">
        <v>42</v>
      </c>
      <c r="R750" t="s">
        <v>42</v>
      </c>
      <c r="S750" s="3">
        <v>42265</v>
      </c>
      <c r="T750" s="3"/>
      <c r="U750" s="11">
        <f>IFERROR(VLOOKUP(A750,'Anc data'!$A$2:$H$117, 8,FALSE),"")</f>
        <v>3939.5612354412201</v>
      </c>
      <c r="W750" s="15">
        <f t="shared" si="34"/>
        <v>50.767074820605131</v>
      </c>
      <c r="X750" s="9">
        <f t="shared" si="35"/>
        <v>1</v>
      </c>
      <c r="Y750" s="9">
        <f>MAX(X750,Parameters!$B$8)</f>
        <v>1</v>
      </c>
      <c r="AA750" s="16">
        <f>IF(W750&lt;&gt;0,IF(Y750=1,IF(I750&lt;=Parameters!$C$2,W750,""),""),"")</f>
        <v>50.767074820605131</v>
      </c>
      <c r="AB750" s="16" t="str">
        <f>IF(W750&lt;&gt;0,IF(Y750=1,IF(AND(I750&gt;Parameters!$B$3,I750&lt;=Parameters!$C$3),W750,""),""),"")</f>
        <v/>
      </c>
      <c r="AC750" s="16" t="str">
        <f>IF(W750&lt;&gt;0,IF(Y750=1,IF(AND(I750&gt;Parameters!$B$4,I750&lt;=Parameters!$C$4),W750,""),""),"")</f>
        <v/>
      </c>
      <c r="AD750" s="16" t="str">
        <f>IF(W750&lt;&gt;0,IF(Y750=1,IF(AND(I750&gt;Parameters!$B$5,I750&lt;=Parameters!$C$5),W750,""),""),"")</f>
        <v/>
      </c>
      <c r="AE750" s="16" t="str">
        <f>IF(W750&lt;&gt;0,IF(Y750=1,IF(I750&gt;Parameters!$B$6,W750,""),""),"")</f>
        <v/>
      </c>
    </row>
    <row r="751" spans="1:31" x14ac:dyDescent="0.2">
      <c r="A751" t="s">
        <v>805</v>
      </c>
      <c r="B751" t="s">
        <v>806</v>
      </c>
      <c r="C751" t="s">
        <v>815</v>
      </c>
      <c r="I751">
        <f t="shared" si="33"/>
        <v>0</v>
      </c>
      <c r="U751" s="11">
        <f>IFERROR(VLOOKUP(A751,'Anc data'!$A$2:$H$117, 8,FALSE),"")</f>
        <v>3939.5612354412201</v>
      </c>
      <c r="W751" s="15">
        <f t="shared" si="34"/>
        <v>0</v>
      </c>
      <c r="X751" s="9">
        <f t="shared" si="35"/>
        <v>1</v>
      </c>
      <c r="Y751" s="9">
        <f>MAX(X751,Parameters!$B$8)</f>
        <v>1</v>
      </c>
      <c r="AA751" s="16" t="str">
        <f>IF(W751&lt;&gt;0,IF(Y751=1,IF(I751&lt;=Parameters!$C$2,W751,""),""),"")</f>
        <v/>
      </c>
      <c r="AB751" s="16" t="str">
        <f>IF(W751&lt;&gt;0,IF(Y751=1,IF(AND(I751&gt;Parameters!$B$3,I751&lt;=Parameters!$C$3),W751,""),""),"")</f>
        <v/>
      </c>
      <c r="AC751" s="16" t="str">
        <f>IF(W751&lt;&gt;0,IF(Y751=1,IF(AND(I751&gt;Parameters!$B$4,I751&lt;=Parameters!$C$4),W751,""),""),"")</f>
        <v/>
      </c>
      <c r="AD751" s="16" t="str">
        <f>IF(W751&lt;&gt;0,IF(Y751=1,IF(AND(I751&gt;Parameters!$B$5,I751&lt;=Parameters!$C$5),W751,""),""),"")</f>
        <v/>
      </c>
      <c r="AE751" s="16" t="str">
        <f>IF(W751&lt;&gt;0,IF(Y751=1,IF(I751&gt;Parameters!$B$6,W751,""),""),"")</f>
        <v/>
      </c>
    </row>
    <row r="752" spans="1:31" x14ac:dyDescent="0.2">
      <c r="A752" t="s">
        <v>805</v>
      </c>
      <c r="B752" t="s">
        <v>806</v>
      </c>
      <c r="C752" t="s">
        <v>816</v>
      </c>
      <c r="I752">
        <f t="shared" si="33"/>
        <v>0</v>
      </c>
      <c r="U752" s="11">
        <f>IFERROR(VLOOKUP(A752,'Anc data'!$A$2:$H$117, 8,FALSE),"")</f>
        <v>3939.5612354412201</v>
      </c>
      <c r="W752" s="15">
        <f t="shared" si="34"/>
        <v>0</v>
      </c>
      <c r="X752" s="9">
        <f t="shared" si="35"/>
        <v>1</v>
      </c>
      <c r="Y752" s="9">
        <f>MAX(X752,Parameters!$B$8)</f>
        <v>1</v>
      </c>
      <c r="AA752" s="16" t="str">
        <f>IF(W752&lt;&gt;0,IF(Y752=1,IF(I752&lt;=Parameters!$C$2,W752,""),""),"")</f>
        <v/>
      </c>
      <c r="AB752" s="16" t="str">
        <f>IF(W752&lt;&gt;0,IF(Y752=1,IF(AND(I752&gt;Parameters!$B$3,I752&lt;=Parameters!$C$3),W752,""),""),"")</f>
        <v/>
      </c>
      <c r="AC752" s="16" t="str">
        <f>IF(W752&lt;&gt;0,IF(Y752=1,IF(AND(I752&gt;Parameters!$B$4,I752&lt;=Parameters!$C$4),W752,""),""),"")</f>
        <v/>
      </c>
      <c r="AD752" s="16" t="str">
        <f>IF(W752&lt;&gt;0,IF(Y752=1,IF(AND(I752&gt;Parameters!$B$5,I752&lt;=Parameters!$C$5),W752,""),""),"")</f>
        <v/>
      </c>
      <c r="AE752" s="16" t="str">
        <f>IF(W752&lt;&gt;0,IF(Y752=1,IF(I752&gt;Parameters!$B$6,W752,""),""),"")</f>
        <v/>
      </c>
    </row>
    <row r="753" spans="1:31" x14ac:dyDescent="0.2">
      <c r="A753" t="s">
        <v>805</v>
      </c>
      <c r="B753" t="s">
        <v>806</v>
      </c>
      <c r="C753" t="s">
        <v>817</v>
      </c>
      <c r="D753">
        <v>1</v>
      </c>
      <c r="E753">
        <v>10</v>
      </c>
      <c r="F753" t="s">
        <v>94</v>
      </c>
      <c r="G753">
        <v>10</v>
      </c>
      <c r="H753" t="s">
        <v>46</v>
      </c>
      <c r="I753">
        <f t="shared" si="33"/>
        <v>10</v>
      </c>
      <c r="J753" t="s">
        <v>39</v>
      </c>
      <c r="L753" s="2">
        <v>320000</v>
      </c>
      <c r="M753" t="s">
        <v>774</v>
      </c>
      <c r="N753" t="s">
        <v>40</v>
      </c>
      <c r="P753" t="s">
        <v>42</v>
      </c>
      <c r="Q753" t="s">
        <v>42</v>
      </c>
      <c r="R753" t="s">
        <v>42</v>
      </c>
      <c r="S753" s="3">
        <v>42266</v>
      </c>
      <c r="T753" s="3"/>
      <c r="U753" s="11">
        <f>IFERROR(VLOOKUP(A753,'Anc data'!$A$2:$H$117, 8,FALSE),"")</f>
        <v>3939.5612354412201</v>
      </c>
      <c r="W753" s="15">
        <f t="shared" si="34"/>
        <v>81.22731971296821</v>
      </c>
      <c r="X753" s="9">
        <f t="shared" si="35"/>
        <v>1</v>
      </c>
      <c r="Y753" s="9">
        <f>MAX(X753,Parameters!$B$8)</f>
        <v>1</v>
      </c>
      <c r="AA753" s="16" t="str">
        <f>IF(W753&lt;&gt;0,IF(Y753=1,IF(I753&lt;=Parameters!$C$2,W753,""),""),"")</f>
        <v/>
      </c>
      <c r="AB753" s="16" t="str">
        <f>IF(W753&lt;&gt;0,IF(Y753=1,IF(AND(I753&gt;Parameters!$B$3,I753&lt;=Parameters!$C$3),W753,""),""),"")</f>
        <v/>
      </c>
      <c r="AC753" s="16">
        <f>IF(W753&lt;&gt;0,IF(Y753=1,IF(AND(I753&gt;Parameters!$B$4,I753&lt;=Parameters!$C$4),W753,""),""),"")</f>
        <v>81.22731971296821</v>
      </c>
      <c r="AD753" s="16" t="str">
        <f>IF(W753&lt;&gt;0,IF(Y753=1,IF(AND(I753&gt;Parameters!$B$5,I753&lt;=Parameters!$C$5),W753,""),""),"")</f>
        <v/>
      </c>
      <c r="AE753" s="16" t="str">
        <f>IF(W753&lt;&gt;0,IF(Y753=1,IF(I753&gt;Parameters!$B$6,W753,""),""),"")</f>
        <v/>
      </c>
    </row>
    <row r="754" spans="1:31" x14ac:dyDescent="0.2">
      <c r="A754" t="s">
        <v>805</v>
      </c>
      <c r="B754" t="s">
        <v>806</v>
      </c>
      <c r="C754" t="s">
        <v>817</v>
      </c>
      <c r="D754">
        <v>2</v>
      </c>
      <c r="E754">
        <v>20</v>
      </c>
      <c r="F754" t="s">
        <v>94</v>
      </c>
      <c r="G754">
        <v>20</v>
      </c>
      <c r="H754" t="s">
        <v>46</v>
      </c>
      <c r="I754">
        <f t="shared" si="33"/>
        <v>20</v>
      </c>
      <c r="J754" t="s">
        <v>39</v>
      </c>
      <c r="L754" s="2">
        <v>670000</v>
      </c>
      <c r="M754" t="s">
        <v>774</v>
      </c>
      <c r="N754" t="s">
        <v>40</v>
      </c>
      <c r="P754" t="s">
        <v>42</v>
      </c>
      <c r="Q754" t="s">
        <v>42</v>
      </c>
      <c r="R754" t="s">
        <v>42</v>
      </c>
      <c r="S754" s="3">
        <v>42266</v>
      </c>
      <c r="T754" s="3"/>
      <c r="U754" s="11">
        <f>IFERROR(VLOOKUP(A754,'Anc data'!$A$2:$H$117, 8,FALSE),"")</f>
        <v>3939.5612354412201</v>
      </c>
      <c r="W754" s="15">
        <f t="shared" si="34"/>
        <v>170.06970064902717</v>
      </c>
      <c r="X754" s="9">
        <f t="shared" si="35"/>
        <v>1</v>
      </c>
      <c r="Y754" s="9">
        <f>MAX(X754,Parameters!$B$8)</f>
        <v>1</v>
      </c>
      <c r="AA754" s="16" t="str">
        <f>IF(W754&lt;&gt;0,IF(Y754=1,IF(I754&lt;=Parameters!$C$2,W754,""),""),"")</f>
        <v/>
      </c>
      <c r="AB754" s="16" t="str">
        <f>IF(W754&lt;&gt;0,IF(Y754=1,IF(AND(I754&gt;Parameters!$B$3,I754&lt;=Parameters!$C$3),W754,""),""),"")</f>
        <v/>
      </c>
      <c r="AC754" s="16" t="str">
        <f>IF(W754&lt;&gt;0,IF(Y754=1,IF(AND(I754&gt;Parameters!$B$4,I754&lt;=Parameters!$C$4),W754,""),""),"")</f>
        <v/>
      </c>
      <c r="AD754" s="16">
        <f>IF(W754&lt;&gt;0,IF(Y754=1,IF(AND(I754&gt;Parameters!$B$5,I754&lt;=Parameters!$C$5),W754,""),""),"")</f>
        <v>170.06970064902717</v>
      </c>
      <c r="AE754" s="16" t="str">
        <f>IF(W754&lt;&gt;0,IF(Y754=1,IF(I754&gt;Parameters!$B$6,W754,""),""),"")</f>
        <v/>
      </c>
    </row>
    <row r="755" spans="1:31" x14ac:dyDescent="0.2">
      <c r="A755" t="s">
        <v>805</v>
      </c>
      <c r="B755" t="s">
        <v>806</v>
      </c>
      <c r="C755" t="s">
        <v>817</v>
      </c>
      <c r="D755">
        <v>3</v>
      </c>
      <c r="E755">
        <v>50</v>
      </c>
      <c r="F755" t="s">
        <v>94</v>
      </c>
      <c r="G755">
        <v>50</v>
      </c>
      <c r="H755" t="s">
        <v>46</v>
      </c>
      <c r="I755">
        <f t="shared" si="33"/>
        <v>50</v>
      </c>
      <c r="J755" t="s">
        <v>39</v>
      </c>
      <c r="L755" s="2">
        <v>1240000</v>
      </c>
      <c r="M755" t="s">
        <v>774</v>
      </c>
      <c r="N755" t="s">
        <v>40</v>
      </c>
      <c r="P755" t="s">
        <v>42</v>
      </c>
      <c r="Q755" t="s">
        <v>42</v>
      </c>
      <c r="R755" t="s">
        <v>42</v>
      </c>
      <c r="S755" s="3">
        <v>42266</v>
      </c>
      <c r="T755" s="3"/>
      <c r="U755" s="11">
        <f>IFERROR(VLOOKUP(A755,'Anc data'!$A$2:$H$117, 8,FALSE),"")</f>
        <v>3939.5612354412201</v>
      </c>
      <c r="W755" s="15">
        <f t="shared" si="34"/>
        <v>314.75586388775179</v>
      </c>
      <c r="X755" s="9">
        <f t="shared" si="35"/>
        <v>1</v>
      </c>
      <c r="Y755" s="9">
        <f>MAX(X755,Parameters!$B$8)</f>
        <v>1</v>
      </c>
      <c r="AA755" s="16" t="str">
        <f>IF(W755&lt;&gt;0,IF(Y755=1,IF(I755&lt;=Parameters!$C$2,W755,""),""),"")</f>
        <v/>
      </c>
      <c r="AB755" s="16" t="str">
        <f>IF(W755&lt;&gt;0,IF(Y755=1,IF(AND(I755&gt;Parameters!$B$3,I755&lt;=Parameters!$C$3),W755,""),""),"")</f>
        <v/>
      </c>
      <c r="AC755" s="16" t="str">
        <f>IF(W755&lt;&gt;0,IF(Y755=1,IF(AND(I755&gt;Parameters!$B$4,I755&lt;=Parameters!$C$4),W755,""),""),"")</f>
        <v/>
      </c>
      <c r="AD755" s="16" t="str">
        <f>IF(W755&lt;&gt;0,IF(Y755=1,IF(AND(I755&gt;Parameters!$B$5,I755&lt;=Parameters!$C$5),W755,""),""),"")</f>
        <v/>
      </c>
      <c r="AE755" s="16">
        <f>IF(W755&lt;&gt;0,IF(Y755=1,IF(I755&gt;Parameters!$B$6,W755,""),""),"")</f>
        <v>314.75586388775179</v>
      </c>
    </row>
    <row r="756" spans="1:31" x14ac:dyDescent="0.2">
      <c r="A756" t="s">
        <v>805</v>
      </c>
      <c r="B756" t="s">
        <v>806</v>
      </c>
      <c r="C756" t="s">
        <v>817</v>
      </c>
      <c r="D756">
        <v>4</v>
      </c>
      <c r="E756">
        <v>100</v>
      </c>
      <c r="F756" t="s">
        <v>94</v>
      </c>
      <c r="G756">
        <v>100</v>
      </c>
      <c r="H756" t="s">
        <v>46</v>
      </c>
      <c r="I756">
        <f t="shared" si="33"/>
        <v>100</v>
      </c>
      <c r="J756" t="s">
        <v>39</v>
      </c>
      <c r="L756" s="2">
        <v>2920000</v>
      </c>
      <c r="M756" t="s">
        <v>774</v>
      </c>
      <c r="N756" t="s">
        <v>40</v>
      </c>
      <c r="P756" t="s">
        <v>42</v>
      </c>
      <c r="Q756" t="s">
        <v>42</v>
      </c>
      <c r="R756" t="s">
        <v>42</v>
      </c>
      <c r="S756" s="3">
        <v>42266</v>
      </c>
      <c r="T756" s="3"/>
      <c r="U756" s="11">
        <f>IFERROR(VLOOKUP(A756,'Anc data'!$A$2:$H$117, 8,FALSE),"")</f>
        <v>3939.5612354412201</v>
      </c>
      <c r="W756" s="15">
        <f t="shared" si="34"/>
        <v>741.19929238083489</v>
      </c>
      <c r="X756" s="9">
        <f t="shared" si="35"/>
        <v>1</v>
      </c>
      <c r="Y756" s="9">
        <f>MAX(X756,Parameters!$B$8)</f>
        <v>1</v>
      </c>
      <c r="AA756" s="16" t="str">
        <f>IF(W756&lt;&gt;0,IF(Y756=1,IF(I756&lt;=Parameters!$C$2,W756,""),""),"")</f>
        <v/>
      </c>
      <c r="AB756" s="16" t="str">
        <f>IF(W756&lt;&gt;0,IF(Y756=1,IF(AND(I756&gt;Parameters!$B$3,I756&lt;=Parameters!$C$3),W756,""),""),"")</f>
        <v/>
      </c>
      <c r="AC756" s="16" t="str">
        <f>IF(W756&lt;&gt;0,IF(Y756=1,IF(AND(I756&gt;Parameters!$B$4,I756&lt;=Parameters!$C$4),W756,""),""),"")</f>
        <v/>
      </c>
      <c r="AD756" s="16" t="str">
        <f>IF(W756&lt;&gt;0,IF(Y756=1,IF(AND(I756&gt;Parameters!$B$5,I756&lt;=Parameters!$C$5),W756,""),""),"")</f>
        <v/>
      </c>
      <c r="AE756" s="16">
        <f>IF(W756&lt;&gt;0,IF(Y756=1,IF(I756&gt;Parameters!$B$6,W756,""),""),"")</f>
        <v>741.19929238083489</v>
      </c>
    </row>
    <row r="757" spans="1:31" x14ac:dyDescent="0.2">
      <c r="A757" t="s">
        <v>818</v>
      </c>
      <c r="B757" t="s">
        <v>819</v>
      </c>
      <c r="C757" t="s">
        <v>820</v>
      </c>
      <c r="D757">
        <v>1</v>
      </c>
      <c r="E757">
        <v>128</v>
      </c>
      <c r="F757" t="s">
        <v>126</v>
      </c>
      <c r="G757">
        <v>128</v>
      </c>
      <c r="H757" t="s">
        <v>38</v>
      </c>
      <c r="I757">
        <f t="shared" si="33"/>
        <v>0.128</v>
      </c>
      <c r="J757">
        <v>3</v>
      </c>
      <c r="K757" t="s">
        <v>62</v>
      </c>
      <c r="L757" s="2">
        <v>12900</v>
      </c>
      <c r="M757" t="s">
        <v>821</v>
      </c>
      <c r="N757" t="s">
        <v>40</v>
      </c>
      <c r="P757" t="s">
        <v>42</v>
      </c>
      <c r="Q757" t="s">
        <v>42</v>
      </c>
      <c r="R757" t="s">
        <v>42</v>
      </c>
      <c r="S757" s="3">
        <v>42265</v>
      </c>
      <c r="T757" s="3"/>
      <c r="U757" s="11" t="str">
        <f>IFERROR(VLOOKUP(A757,'Anc data'!$A$2:$H$117, 8,FALSE),"")</f>
        <v/>
      </c>
      <c r="W757" s="15" t="str">
        <f t="shared" si="34"/>
        <v/>
      </c>
      <c r="X757" s="9">
        <f t="shared" si="35"/>
        <v>0</v>
      </c>
      <c r="Y757" s="9">
        <f>MAX(X757,Parameters!$B$8)</f>
        <v>1</v>
      </c>
      <c r="AA757" s="16" t="str">
        <f>IF(W757&lt;&gt;0,IF(Y757=1,IF(I757&lt;=Parameters!$C$2,W757,""),""),"")</f>
        <v/>
      </c>
      <c r="AB757" s="16" t="str">
        <f>IF(W757&lt;&gt;0,IF(Y757=1,IF(AND(I757&gt;Parameters!$B$3,I757&lt;=Parameters!$C$3),W757,""),""),"")</f>
        <v/>
      </c>
      <c r="AC757" s="16" t="str">
        <f>IF(W757&lt;&gt;0,IF(Y757=1,IF(AND(I757&gt;Parameters!$B$4,I757&lt;=Parameters!$C$4),W757,""),""),"")</f>
        <v/>
      </c>
      <c r="AD757" s="16" t="str">
        <f>IF(W757&lt;&gt;0,IF(Y757=1,IF(AND(I757&gt;Parameters!$B$5,I757&lt;=Parameters!$C$5),W757,""),""),"")</f>
        <v/>
      </c>
      <c r="AE757" s="16" t="str">
        <f>IF(W757&lt;&gt;0,IF(Y757=1,IF(I757&gt;Parameters!$B$6,W757,""),""),"")</f>
        <v/>
      </c>
    </row>
    <row r="758" spans="1:31" x14ac:dyDescent="0.2">
      <c r="A758" t="s">
        <v>818</v>
      </c>
      <c r="B758" t="s">
        <v>819</v>
      </c>
      <c r="C758" t="s">
        <v>820</v>
      </c>
      <c r="D758">
        <v>2</v>
      </c>
      <c r="E758">
        <v>256</v>
      </c>
      <c r="F758" t="s">
        <v>126</v>
      </c>
      <c r="G758">
        <v>256</v>
      </c>
      <c r="H758" t="s">
        <v>38</v>
      </c>
      <c r="I758">
        <f t="shared" si="33"/>
        <v>0.25600000000000001</v>
      </c>
      <c r="J758">
        <v>3</v>
      </c>
      <c r="K758" t="s">
        <v>62</v>
      </c>
      <c r="L758" s="2">
        <v>13800</v>
      </c>
      <c r="M758" t="s">
        <v>821</v>
      </c>
      <c r="N758" t="s">
        <v>40</v>
      </c>
      <c r="P758" t="s">
        <v>42</v>
      </c>
      <c r="Q758" t="s">
        <v>42</v>
      </c>
      <c r="R758" t="s">
        <v>42</v>
      </c>
      <c r="S758" s="3">
        <v>42265</v>
      </c>
      <c r="T758" s="3"/>
      <c r="U758" s="11" t="str">
        <f>IFERROR(VLOOKUP(A758,'Anc data'!$A$2:$H$117, 8,FALSE),"")</f>
        <v/>
      </c>
      <c r="W758" s="15" t="str">
        <f t="shared" si="34"/>
        <v/>
      </c>
      <c r="X758" s="9">
        <f t="shared" si="35"/>
        <v>0</v>
      </c>
      <c r="Y758" s="9">
        <f>MAX(X758,Parameters!$B$8)</f>
        <v>1</v>
      </c>
      <c r="AA758" s="16" t="str">
        <f>IF(W758&lt;&gt;0,IF(Y758=1,IF(I758&lt;=Parameters!$C$2,W758,""),""),"")</f>
        <v/>
      </c>
      <c r="AB758" s="16" t="str">
        <f>IF(W758&lt;&gt;0,IF(Y758=1,IF(AND(I758&gt;Parameters!$B$3,I758&lt;=Parameters!$C$3),W758,""),""),"")</f>
        <v/>
      </c>
      <c r="AC758" s="16" t="str">
        <f>IF(W758&lt;&gt;0,IF(Y758=1,IF(AND(I758&gt;Parameters!$B$4,I758&lt;=Parameters!$C$4),W758,""),""),"")</f>
        <v/>
      </c>
      <c r="AD758" s="16" t="str">
        <f>IF(W758&lt;&gt;0,IF(Y758=1,IF(AND(I758&gt;Parameters!$B$5,I758&lt;=Parameters!$C$5),W758,""),""),"")</f>
        <v/>
      </c>
      <c r="AE758" s="16" t="str">
        <f>IF(W758&lt;&gt;0,IF(Y758=1,IF(I758&gt;Parameters!$B$6,W758,""),""),"")</f>
        <v/>
      </c>
    </row>
    <row r="759" spans="1:31" x14ac:dyDescent="0.2">
      <c r="A759" t="s">
        <v>818</v>
      </c>
      <c r="B759" t="s">
        <v>819</v>
      </c>
      <c r="C759" t="s">
        <v>820</v>
      </c>
      <c r="D759">
        <v>3</v>
      </c>
      <c r="E759">
        <v>512</v>
      </c>
      <c r="F759" t="s">
        <v>126</v>
      </c>
      <c r="G759">
        <v>512</v>
      </c>
      <c r="H759" t="s">
        <v>38</v>
      </c>
      <c r="I759">
        <f t="shared" si="33"/>
        <v>0.51200000000000001</v>
      </c>
      <c r="J759">
        <v>3</v>
      </c>
      <c r="K759" t="s">
        <v>62</v>
      </c>
      <c r="L759" s="2">
        <v>15300</v>
      </c>
      <c r="M759" t="s">
        <v>821</v>
      </c>
      <c r="N759" t="s">
        <v>40</v>
      </c>
      <c r="P759" t="s">
        <v>42</v>
      </c>
      <c r="Q759" t="s">
        <v>42</v>
      </c>
      <c r="R759" t="s">
        <v>42</v>
      </c>
      <c r="S759" s="3">
        <v>42265</v>
      </c>
      <c r="T759" s="3"/>
      <c r="U759" s="11" t="str">
        <f>IFERROR(VLOOKUP(A759,'Anc data'!$A$2:$H$117, 8,FALSE),"")</f>
        <v/>
      </c>
      <c r="W759" s="15" t="str">
        <f t="shared" si="34"/>
        <v/>
      </c>
      <c r="X759" s="9">
        <f t="shared" si="35"/>
        <v>0</v>
      </c>
      <c r="Y759" s="9">
        <f>MAX(X759,Parameters!$B$8)</f>
        <v>1</v>
      </c>
      <c r="AA759" s="16" t="str">
        <f>IF(W759&lt;&gt;0,IF(Y759=1,IF(I759&lt;=Parameters!$C$2,W759,""),""),"")</f>
        <v/>
      </c>
      <c r="AB759" s="16" t="str">
        <f>IF(W759&lt;&gt;0,IF(Y759=1,IF(AND(I759&gt;Parameters!$B$3,I759&lt;=Parameters!$C$3),W759,""),""),"")</f>
        <v/>
      </c>
      <c r="AC759" s="16" t="str">
        <f>IF(W759&lt;&gt;0,IF(Y759=1,IF(AND(I759&gt;Parameters!$B$4,I759&lt;=Parameters!$C$4),W759,""),""),"")</f>
        <v/>
      </c>
      <c r="AD759" s="16" t="str">
        <f>IF(W759&lt;&gt;0,IF(Y759=1,IF(AND(I759&gt;Parameters!$B$5,I759&lt;=Parameters!$C$5),W759,""),""),"")</f>
        <v/>
      </c>
      <c r="AE759" s="16" t="str">
        <f>IF(W759&lt;&gt;0,IF(Y759=1,IF(I759&gt;Parameters!$B$6,W759,""),""),"")</f>
        <v/>
      </c>
    </row>
    <row r="760" spans="1:31" x14ac:dyDescent="0.2">
      <c r="A760" t="s">
        <v>818</v>
      </c>
      <c r="B760" t="s">
        <v>819</v>
      </c>
      <c r="C760" t="s">
        <v>820</v>
      </c>
      <c r="D760">
        <v>4</v>
      </c>
      <c r="E760">
        <v>1024</v>
      </c>
      <c r="F760" t="s">
        <v>126</v>
      </c>
      <c r="G760">
        <v>1024</v>
      </c>
      <c r="H760" t="s">
        <v>38</v>
      </c>
      <c r="I760">
        <f t="shared" si="33"/>
        <v>1.024</v>
      </c>
      <c r="J760">
        <v>3</v>
      </c>
      <c r="K760" t="s">
        <v>62</v>
      </c>
      <c r="L760" s="2">
        <v>18300</v>
      </c>
      <c r="M760" t="s">
        <v>821</v>
      </c>
      <c r="N760" t="s">
        <v>40</v>
      </c>
      <c r="P760" t="s">
        <v>42</v>
      </c>
      <c r="Q760" t="s">
        <v>42</v>
      </c>
      <c r="R760" t="s">
        <v>42</v>
      </c>
      <c r="S760" s="3">
        <v>42265</v>
      </c>
      <c r="T760" s="3"/>
      <c r="U760" s="11" t="str">
        <f>IFERROR(VLOOKUP(A760,'Anc data'!$A$2:$H$117, 8,FALSE),"")</f>
        <v/>
      </c>
      <c r="W760" s="15" t="str">
        <f t="shared" si="34"/>
        <v/>
      </c>
      <c r="X760" s="9">
        <f t="shared" si="35"/>
        <v>0</v>
      </c>
      <c r="Y760" s="9">
        <f>MAX(X760,Parameters!$B$8)</f>
        <v>1</v>
      </c>
      <c r="AA760" s="16" t="str">
        <f>IF(W760&lt;&gt;0,IF(Y760=1,IF(I760&lt;=Parameters!$C$2,W760,""),""),"")</f>
        <v/>
      </c>
      <c r="AB760" s="16" t="str">
        <f>IF(W760&lt;&gt;0,IF(Y760=1,IF(AND(I760&gt;Parameters!$B$3,I760&lt;=Parameters!$C$3),W760,""),""),"")</f>
        <v/>
      </c>
      <c r="AC760" s="16" t="str">
        <f>IF(W760&lt;&gt;0,IF(Y760=1,IF(AND(I760&gt;Parameters!$B$4,I760&lt;=Parameters!$C$4),W760,""),""),"")</f>
        <v/>
      </c>
      <c r="AD760" s="16" t="str">
        <f>IF(W760&lt;&gt;0,IF(Y760=1,IF(AND(I760&gt;Parameters!$B$5,I760&lt;=Parameters!$C$5),W760,""),""),"")</f>
        <v/>
      </c>
      <c r="AE760" s="16" t="str">
        <f>IF(W760&lt;&gt;0,IF(Y760=1,IF(I760&gt;Parameters!$B$6,W760,""),""),"")</f>
        <v/>
      </c>
    </row>
    <row r="761" spans="1:31" x14ac:dyDescent="0.2">
      <c r="A761" t="s">
        <v>818</v>
      </c>
      <c r="B761" t="s">
        <v>819</v>
      </c>
      <c r="C761" t="s">
        <v>820</v>
      </c>
      <c r="D761">
        <v>5</v>
      </c>
      <c r="E761">
        <v>2048</v>
      </c>
      <c r="F761" t="s">
        <v>126</v>
      </c>
      <c r="G761">
        <v>2048</v>
      </c>
      <c r="H761" t="s">
        <v>38</v>
      </c>
      <c r="I761">
        <f t="shared" si="33"/>
        <v>2.048</v>
      </c>
      <c r="J761">
        <v>3</v>
      </c>
      <c r="K761" t="s">
        <v>62</v>
      </c>
      <c r="L761" s="2">
        <v>22800</v>
      </c>
      <c r="M761" t="s">
        <v>821</v>
      </c>
      <c r="N761" t="s">
        <v>40</v>
      </c>
      <c r="P761" t="s">
        <v>42</v>
      </c>
      <c r="Q761" t="s">
        <v>42</v>
      </c>
      <c r="R761" t="s">
        <v>42</v>
      </c>
      <c r="S761" s="3">
        <v>42265</v>
      </c>
      <c r="T761" s="3"/>
      <c r="U761" s="11" t="str">
        <f>IFERROR(VLOOKUP(A761,'Anc data'!$A$2:$H$117, 8,FALSE),"")</f>
        <v/>
      </c>
      <c r="W761" s="15" t="str">
        <f t="shared" si="34"/>
        <v/>
      </c>
      <c r="X761" s="9">
        <f t="shared" si="35"/>
        <v>0</v>
      </c>
      <c r="Y761" s="9">
        <f>MAX(X761,Parameters!$B$8)</f>
        <v>1</v>
      </c>
      <c r="AA761" s="16" t="str">
        <f>IF(W761&lt;&gt;0,IF(Y761=1,IF(I761&lt;=Parameters!$C$2,W761,""),""),"")</f>
        <v/>
      </c>
      <c r="AB761" s="16" t="str">
        <f>IF(W761&lt;&gt;0,IF(Y761=1,IF(AND(I761&gt;Parameters!$B$3,I761&lt;=Parameters!$C$3),W761,""),""),"")</f>
        <v/>
      </c>
      <c r="AC761" s="16" t="str">
        <f>IF(W761&lt;&gt;0,IF(Y761=1,IF(AND(I761&gt;Parameters!$B$4,I761&lt;=Parameters!$C$4),W761,""),""),"")</f>
        <v/>
      </c>
      <c r="AD761" s="16" t="str">
        <f>IF(W761&lt;&gt;0,IF(Y761=1,IF(AND(I761&gt;Parameters!$B$5,I761&lt;=Parameters!$C$5),W761,""),""),"")</f>
        <v/>
      </c>
      <c r="AE761" s="16" t="str">
        <f>IF(W761&lt;&gt;0,IF(Y761=1,IF(I761&gt;Parameters!$B$6,W761,""),""),"")</f>
        <v/>
      </c>
    </row>
    <row r="762" spans="1:31" x14ac:dyDescent="0.2">
      <c r="A762" t="s">
        <v>818</v>
      </c>
      <c r="B762" t="s">
        <v>819</v>
      </c>
      <c r="C762" t="s">
        <v>820</v>
      </c>
      <c r="D762">
        <v>6</v>
      </c>
      <c r="E762">
        <v>4096</v>
      </c>
      <c r="F762" t="s">
        <v>126</v>
      </c>
      <c r="G762">
        <v>4096</v>
      </c>
      <c r="H762" t="s">
        <v>38</v>
      </c>
      <c r="I762">
        <f t="shared" si="33"/>
        <v>4.0960000000000001</v>
      </c>
      <c r="J762">
        <v>3</v>
      </c>
      <c r="K762" t="s">
        <v>62</v>
      </c>
      <c r="L762" s="2">
        <v>23280</v>
      </c>
      <c r="M762" t="s">
        <v>821</v>
      </c>
      <c r="N762" t="s">
        <v>40</v>
      </c>
      <c r="P762" t="s">
        <v>42</v>
      </c>
      <c r="Q762" t="s">
        <v>42</v>
      </c>
      <c r="R762" t="s">
        <v>42</v>
      </c>
      <c r="S762" s="3">
        <v>42265</v>
      </c>
      <c r="T762" s="3"/>
      <c r="U762" s="11" t="str">
        <f>IFERROR(VLOOKUP(A762,'Anc data'!$A$2:$H$117, 8,FALSE),"")</f>
        <v/>
      </c>
      <c r="W762" s="15" t="str">
        <f t="shared" si="34"/>
        <v/>
      </c>
      <c r="X762" s="9">
        <f t="shared" si="35"/>
        <v>0</v>
      </c>
      <c r="Y762" s="9">
        <f>MAX(X762,Parameters!$B$8)</f>
        <v>1</v>
      </c>
      <c r="AA762" s="16" t="str">
        <f>IF(W762&lt;&gt;0,IF(Y762=1,IF(I762&lt;=Parameters!$C$2,W762,""),""),"")</f>
        <v/>
      </c>
      <c r="AB762" s="16" t="str">
        <f>IF(W762&lt;&gt;0,IF(Y762=1,IF(AND(I762&gt;Parameters!$B$3,I762&lt;=Parameters!$C$3),W762,""),""),"")</f>
        <v/>
      </c>
      <c r="AC762" s="16" t="str">
        <f>IF(W762&lt;&gt;0,IF(Y762=1,IF(AND(I762&gt;Parameters!$B$4,I762&lt;=Parameters!$C$4),W762,""),""),"")</f>
        <v/>
      </c>
      <c r="AD762" s="16" t="str">
        <f>IF(W762&lt;&gt;0,IF(Y762=1,IF(AND(I762&gt;Parameters!$B$5,I762&lt;=Parameters!$C$5),W762,""),""),"")</f>
        <v/>
      </c>
      <c r="AE762" s="16" t="str">
        <f>IF(W762&lt;&gt;0,IF(Y762=1,IF(I762&gt;Parameters!$B$6,W762,""),""),"")</f>
        <v/>
      </c>
    </row>
    <row r="763" spans="1:31" x14ac:dyDescent="0.2">
      <c r="A763" t="s">
        <v>818</v>
      </c>
      <c r="B763" t="s">
        <v>819</v>
      </c>
      <c r="C763" t="s">
        <v>820</v>
      </c>
      <c r="D763">
        <v>7</v>
      </c>
      <c r="E763">
        <v>8192</v>
      </c>
      <c r="F763" t="s">
        <v>126</v>
      </c>
      <c r="G763">
        <v>8192</v>
      </c>
      <c r="H763" t="s">
        <v>38</v>
      </c>
      <c r="I763">
        <f t="shared" si="33"/>
        <v>8.1920000000000002</v>
      </c>
      <c r="J763">
        <v>3</v>
      </c>
      <c r="K763" t="s">
        <v>62</v>
      </c>
      <c r="L763" s="2">
        <v>30000</v>
      </c>
      <c r="M763" t="s">
        <v>821</v>
      </c>
      <c r="N763" t="s">
        <v>40</v>
      </c>
      <c r="P763" t="s">
        <v>42</v>
      </c>
      <c r="Q763" t="s">
        <v>42</v>
      </c>
      <c r="R763" t="s">
        <v>42</v>
      </c>
      <c r="S763" s="3">
        <v>42265</v>
      </c>
      <c r="T763" s="3"/>
      <c r="U763" s="11" t="str">
        <f>IFERROR(VLOOKUP(A763,'Anc data'!$A$2:$H$117, 8,FALSE),"")</f>
        <v/>
      </c>
      <c r="W763" s="15" t="str">
        <f t="shared" si="34"/>
        <v/>
      </c>
      <c r="X763" s="9">
        <f t="shared" si="35"/>
        <v>0</v>
      </c>
      <c r="Y763" s="9">
        <f>MAX(X763,Parameters!$B$8)</f>
        <v>1</v>
      </c>
      <c r="AA763" s="16" t="str">
        <f>IF(W763&lt;&gt;0,IF(Y763=1,IF(I763&lt;=Parameters!$C$2,W763,""),""),"")</f>
        <v/>
      </c>
      <c r="AB763" s="16" t="str">
        <f>IF(W763&lt;&gt;0,IF(Y763=1,IF(AND(I763&gt;Parameters!$B$3,I763&lt;=Parameters!$C$3),W763,""),""),"")</f>
        <v/>
      </c>
      <c r="AC763" s="16" t="str">
        <f>IF(W763&lt;&gt;0,IF(Y763=1,IF(AND(I763&gt;Parameters!$B$4,I763&lt;=Parameters!$C$4),W763,""),""),"")</f>
        <v/>
      </c>
      <c r="AD763" s="16" t="str">
        <f>IF(W763&lt;&gt;0,IF(Y763=1,IF(AND(I763&gt;Parameters!$B$5,I763&lt;=Parameters!$C$5),W763,""),""),"")</f>
        <v/>
      </c>
      <c r="AE763" s="16" t="str">
        <f>IF(W763&lt;&gt;0,IF(Y763=1,IF(I763&gt;Parameters!$B$6,W763,""),""),"")</f>
        <v/>
      </c>
    </row>
    <row r="764" spans="1:31" x14ac:dyDescent="0.2">
      <c r="A764" t="s">
        <v>818</v>
      </c>
      <c r="B764" t="s">
        <v>819</v>
      </c>
      <c r="C764" t="s">
        <v>820</v>
      </c>
      <c r="D764">
        <v>8</v>
      </c>
      <c r="E764">
        <v>10240</v>
      </c>
      <c r="F764" t="s">
        <v>126</v>
      </c>
      <c r="G764">
        <v>10240</v>
      </c>
      <c r="H764" t="s">
        <v>38</v>
      </c>
      <c r="I764">
        <f t="shared" si="33"/>
        <v>10.24</v>
      </c>
      <c r="J764">
        <v>3</v>
      </c>
      <c r="K764" t="s">
        <v>62</v>
      </c>
      <c r="L764" s="2">
        <v>32352</v>
      </c>
      <c r="M764" t="s">
        <v>821</v>
      </c>
      <c r="N764" t="s">
        <v>40</v>
      </c>
      <c r="P764" t="s">
        <v>42</v>
      </c>
      <c r="Q764" t="s">
        <v>42</v>
      </c>
      <c r="R764" t="s">
        <v>42</v>
      </c>
      <c r="S764" s="3">
        <v>42265</v>
      </c>
      <c r="T764" s="3"/>
      <c r="U764" s="11" t="str">
        <f>IFERROR(VLOOKUP(A764,'Anc data'!$A$2:$H$117, 8,FALSE),"")</f>
        <v/>
      </c>
      <c r="W764" s="15" t="str">
        <f t="shared" si="34"/>
        <v/>
      </c>
      <c r="X764" s="9">
        <f t="shared" si="35"/>
        <v>0</v>
      </c>
      <c r="Y764" s="9">
        <f>MAX(X764,Parameters!$B$8)</f>
        <v>1</v>
      </c>
      <c r="AA764" s="16" t="str">
        <f>IF(W764&lt;&gt;0,IF(Y764=1,IF(I764&lt;=Parameters!$C$2,W764,""),""),"")</f>
        <v/>
      </c>
      <c r="AB764" s="16" t="str">
        <f>IF(W764&lt;&gt;0,IF(Y764=1,IF(AND(I764&gt;Parameters!$B$3,I764&lt;=Parameters!$C$3),W764,""),""),"")</f>
        <v/>
      </c>
      <c r="AC764" s="16" t="str">
        <f>IF(W764&lt;&gt;0,IF(Y764=1,IF(AND(I764&gt;Parameters!$B$4,I764&lt;=Parameters!$C$4),W764,""),""),"")</f>
        <v/>
      </c>
      <c r="AD764" s="16" t="str">
        <f>IF(W764&lt;&gt;0,IF(Y764=1,IF(AND(I764&gt;Parameters!$B$5,I764&lt;=Parameters!$C$5),W764,""),""),"")</f>
        <v/>
      </c>
      <c r="AE764" s="16" t="str">
        <f>IF(W764&lt;&gt;0,IF(Y764=1,IF(I764&gt;Parameters!$B$6,W764,""),""),"")</f>
        <v/>
      </c>
    </row>
    <row r="765" spans="1:31" x14ac:dyDescent="0.2">
      <c r="A765" t="s">
        <v>818</v>
      </c>
      <c r="B765" t="s">
        <v>819</v>
      </c>
      <c r="C765" t="s">
        <v>822</v>
      </c>
      <c r="D765">
        <v>1</v>
      </c>
      <c r="E765">
        <v>128</v>
      </c>
      <c r="F765" t="s">
        <v>73</v>
      </c>
      <c r="G765">
        <v>128</v>
      </c>
      <c r="H765" t="s">
        <v>38</v>
      </c>
      <c r="I765">
        <f t="shared" si="33"/>
        <v>0.128</v>
      </c>
      <c r="J765">
        <v>5</v>
      </c>
      <c r="K765" t="s">
        <v>62</v>
      </c>
      <c r="L765" s="2">
        <v>220000</v>
      </c>
      <c r="M765" t="s">
        <v>821</v>
      </c>
      <c r="N765" t="s">
        <v>40</v>
      </c>
      <c r="P765" t="s">
        <v>42</v>
      </c>
      <c r="Q765" t="s">
        <v>42</v>
      </c>
      <c r="R765" t="s">
        <v>42</v>
      </c>
      <c r="S765" s="3">
        <v>42244</v>
      </c>
      <c r="T765" s="3"/>
      <c r="U765" s="11" t="str">
        <f>IFERROR(VLOOKUP(A765,'Anc data'!$A$2:$H$117, 8,FALSE),"")</f>
        <v/>
      </c>
      <c r="W765" s="15" t="str">
        <f t="shared" si="34"/>
        <v/>
      </c>
      <c r="X765" s="9">
        <f t="shared" si="35"/>
        <v>0</v>
      </c>
      <c r="Y765" s="9">
        <f>MAX(X765,Parameters!$B$8)</f>
        <v>1</v>
      </c>
      <c r="AA765" s="16" t="str">
        <f>IF(W765&lt;&gt;0,IF(Y765=1,IF(I765&lt;=Parameters!$C$2,W765,""),""),"")</f>
        <v/>
      </c>
      <c r="AB765" s="16" t="str">
        <f>IF(W765&lt;&gt;0,IF(Y765=1,IF(AND(I765&gt;Parameters!$B$3,I765&lt;=Parameters!$C$3),W765,""),""),"")</f>
        <v/>
      </c>
      <c r="AC765" s="16" t="str">
        <f>IF(W765&lt;&gt;0,IF(Y765=1,IF(AND(I765&gt;Parameters!$B$4,I765&lt;=Parameters!$C$4),W765,""),""),"")</f>
        <v/>
      </c>
      <c r="AD765" s="16" t="str">
        <f>IF(W765&lt;&gt;0,IF(Y765=1,IF(AND(I765&gt;Parameters!$B$5,I765&lt;=Parameters!$C$5),W765,""),""),"")</f>
        <v/>
      </c>
      <c r="AE765" s="16" t="str">
        <f>IF(W765&lt;&gt;0,IF(Y765=1,IF(I765&gt;Parameters!$B$6,W765,""),""),"")</f>
        <v/>
      </c>
    </row>
    <row r="766" spans="1:31" x14ac:dyDescent="0.2">
      <c r="A766" t="s">
        <v>818</v>
      </c>
      <c r="B766" t="s">
        <v>819</v>
      </c>
      <c r="C766" t="s">
        <v>822</v>
      </c>
      <c r="D766">
        <v>2</v>
      </c>
      <c r="E766">
        <v>512</v>
      </c>
      <c r="F766" t="s">
        <v>73</v>
      </c>
      <c r="G766">
        <v>512</v>
      </c>
      <c r="H766" t="s">
        <v>38</v>
      </c>
      <c r="I766">
        <f t="shared" si="33"/>
        <v>0.51200000000000001</v>
      </c>
      <c r="J766">
        <v>6</v>
      </c>
      <c r="K766" t="s">
        <v>62</v>
      </c>
      <c r="L766" s="2">
        <v>260000</v>
      </c>
      <c r="M766" t="s">
        <v>821</v>
      </c>
      <c r="N766" t="s">
        <v>40</v>
      </c>
      <c r="P766" t="s">
        <v>42</v>
      </c>
      <c r="Q766" t="s">
        <v>42</v>
      </c>
      <c r="R766" t="s">
        <v>64</v>
      </c>
      <c r="S766" s="3">
        <v>42244</v>
      </c>
      <c r="T766" s="3"/>
      <c r="U766" s="11" t="str">
        <f>IFERROR(VLOOKUP(A766,'Anc data'!$A$2:$H$117, 8,FALSE),"")</f>
        <v/>
      </c>
      <c r="W766" s="15" t="str">
        <f t="shared" si="34"/>
        <v/>
      </c>
      <c r="X766" s="9">
        <f t="shared" si="35"/>
        <v>0</v>
      </c>
      <c r="Y766" s="9">
        <f>MAX(X766,Parameters!$B$8)</f>
        <v>1</v>
      </c>
      <c r="AA766" s="16" t="str">
        <f>IF(W766&lt;&gt;0,IF(Y766=1,IF(I766&lt;=Parameters!$C$2,W766,""),""),"")</f>
        <v/>
      </c>
      <c r="AB766" s="16" t="str">
        <f>IF(W766&lt;&gt;0,IF(Y766=1,IF(AND(I766&gt;Parameters!$B$3,I766&lt;=Parameters!$C$3),W766,""),""),"")</f>
        <v/>
      </c>
      <c r="AC766" s="16" t="str">
        <f>IF(W766&lt;&gt;0,IF(Y766=1,IF(AND(I766&gt;Parameters!$B$4,I766&lt;=Parameters!$C$4),W766,""),""),"")</f>
        <v/>
      </c>
      <c r="AD766" s="16" t="str">
        <f>IF(W766&lt;&gt;0,IF(Y766=1,IF(AND(I766&gt;Parameters!$B$5,I766&lt;=Parameters!$C$5),W766,""),""),"")</f>
        <v/>
      </c>
      <c r="AE766" s="16" t="str">
        <f>IF(W766&lt;&gt;0,IF(Y766=1,IF(I766&gt;Parameters!$B$6,W766,""),""),"")</f>
        <v/>
      </c>
    </row>
    <row r="767" spans="1:31" x14ac:dyDescent="0.2">
      <c r="A767" t="s">
        <v>818</v>
      </c>
      <c r="B767" t="s">
        <v>819</v>
      </c>
      <c r="C767" t="s">
        <v>822</v>
      </c>
      <c r="D767">
        <v>3</v>
      </c>
      <c r="E767">
        <v>1024</v>
      </c>
      <c r="F767" t="s">
        <v>73</v>
      </c>
      <c r="G767">
        <v>1024</v>
      </c>
      <c r="H767" t="s">
        <v>38</v>
      </c>
      <c r="I767">
        <f t="shared" si="33"/>
        <v>1.024</v>
      </c>
      <c r="J767">
        <v>6</v>
      </c>
      <c r="K767" t="s">
        <v>62</v>
      </c>
      <c r="L767" s="2">
        <v>900000</v>
      </c>
      <c r="M767" t="s">
        <v>821</v>
      </c>
      <c r="N767" t="s">
        <v>40</v>
      </c>
      <c r="P767" t="s">
        <v>42</v>
      </c>
      <c r="Q767" t="s">
        <v>42</v>
      </c>
      <c r="R767" t="s">
        <v>64</v>
      </c>
      <c r="S767" s="3">
        <v>42244</v>
      </c>
      <c r="T767" s="3"/>
      <c r="U767" s="11" t="str">
        <f>IFERROR(VLOOKUP(A767,'Anc data'!$A$2:$H$117, 8,FALSE),"")</f>
        <v/>
      </c>
      <c r="W767" s="15" t="str">
        <f t="shared" si="34"/>
        <v/>
      </c>
      <c r="X767" s="9">
        <f t="shared" si="35"/>
        <v>0</v>
      </c>
      <c r="Y767" s="9">
        <f>MAX(X767,Parameters!$B$8)</f>
        <v>1</v>
      </c>
      <c r="AA767" s="16" t="str">
        <f>IF(W767&lt;&gt;0,IF(Y767=1,IF(I767&lt;=Parameters!$C$2,W767,""),""),"")</f>
        <v/>
      </c>
      <c r="AB767" s="16" t="str">
        <f>IF(W767&lt;&gt;0,IF(Y767=1,IF(AND(I767&gt;Parameters!$B$3,I767&lt;=Parameters!$C$3),W767,""),""),"")</f>
        <v/>
      </c>
      <c r="AC767" s="16" t="str">
        <f>IF(W767&lt;&gt;0,IF(Y767=1,IF(AND(I767&gt;Parameters!$B$4,I767&lt;=Parameters!$C$4),W767,""),""),"")</f>
        <v/>
      </c>
      <c r="AD767" s="16" t="str">
        <f>IF(W767&lt;&gt;0,IF(Y767=1,IF(AND(I767&gt;Parameters!$B$5,I767&lt;=Parameters!$C$5),W767,""),""),"")</f>
        <v/>
      </c>
      <c r="AE767" s="16" t="str">
        <f>IF(W767&lt;&gt;0,IF(Y767=1,IF(I767&gt;Parameters!$B$6,W767,""),""),"")</f>
        <v/>
      </c>
    </row>
    <row r="768" spans="1:31" x14ac:dyDescent="0.2">
      <c r="A768" t="s">
        <v>818</v>
      </c>
      <c r="B768" t="s">
        <v>819</v>
      </c>
      <c r="C768" t="s">
        <v>822</v>
      </c>
      <c r="D768">
        <v>4</v>
      </c>
      <c r="E768">
        <v>2048</v>
      </c>
      <c r="F768" t="s">
        <v>73</v>
      </c>
      <c r="G768">
        <v>2048</v>
      </c>
      <c r="H768" t="s">
        <v>38</v>
      </c>
      <c r="I768">
        <f t="shared" si="33"/>
        <v>2.048</v>
      </c>
      <c r="J768">
        <v>6</v>
      </c>
      <c r="K768" t="s">
        <v>62</v>
      </c>
      <c r="L768" s="2">
        <v>2100000</v>
      </c>
      <c r="M768" t="s">
        <v>821</v>
      </c>
      <c r="N768" t="s">
        <v>40</v>
      </c>
      <c r="P768" t="s">
        <v>42</v>
      </c>
      <c r="Q768" t="s">
        <v>42</v>
      </c>
      <c r="R768" t="s">
        <v>64</v>
      </c>
      <c r="S768" s="3">
        <v>42244</v>
      </c>
      <c r="T768" s="3"/>
      <c r="U768" s="11" t="str">
        <f>IFERROR(VLOOKUP(A768,'Anc data'!$A$2:$H$117, 8,FALSE),"")</f>
        <v/>
      </c>
      <c r="W768" s="15" t="str">
        <f t="shared" si="34"/>
        <v/>
      </c>
      <c r="X768" s="9">
        <f t="shared" si="35"/>
        <v>0</v>
      </c>
      <c r="Y768" s="9">
        <f>MAX(X768,Parameters!$B$8)</f>
        <v>1</v>
      </c>
      <c r="AA768" s="16" t="str">
        <f>IF(W768&lt;&gt;0,IF(Y768=1,IF(I768&lt;=Parameters!$C$2,W768,""),""),"")</f>
        <v/>
      </c>
      <c r="AB768" s="16" t="str">
        <f>IF(W768&lt;&gt;0,IF(Y768=1,IF(AND(I768&gt;Parameters!$B$3,I768&lt;=Parameters!$C$3),W768,""),""),"")</f>
        <v/>
      </c>
      <c r="AC768" s="16" t="str">
        <f>IF(W768&lt;&gt;0,IF(Y768=1,IF(AND(I768&gt;Parameters!$B$4,I768&lt;=Parameters!$C$4),W768,""),""),"")</f>
        <v/>
      </c>
      <c r="AD768" s="16" t="str">
        <f>IF(W768&lt;&gt;0,IF(Y768=1,IF(AND(I768&gt;Parameters!$B$5,I768&lt;=Parameters!$C$5),W768,""),""),"")</f>
        <v/>
      </c>
      <c r="AE768" s="16" t="str">
        <f>IF(W768&lt;&gt;0,IF(Y768=1,IF(I768&gt;Parameters!$B$6,W768,""),""),"")</f>
        <v/>
      </c>
    </row>
    <row r="769" spans="1:31" x14ac:dyDescent="0.2">
      <c r="A769" t="s">
        <v>818</v>
      </c>
      <c r="B769" t="s">
        <v>819</v>
      </c>
      <c r="C769" t="s">
        <v>823</v>
      </c>
      <c r="D769">
        <v>1</v>
      </c>
      <c r="E769" t="s">
        <v>824</v>
      </c>
      <c r="F769" t="s">
        <v>73</v>
      </c>
      <c r="G769">
        <v>128</v>
      </c>
      <c r="H769" t="s">
        <v>38</v>
      </c>
      <c r="I769">
        <f t="shared" si="33"/>
        <v>0.128</v>
      </c>
      <c r="J769">
        <v>3</v>
      </c>
      <c r="K769" t="s">
        <v>62</v>
      </c>
      <c r="L769" s="2">
        <v>138000</v>
      </c>
      <c r="M769" t="s">
        <v>821</v>
      </c>
      <c r="N769" t="s">
        <v>40</v>
      </c>
      <c r="P769" t="s">
        <v>42</v>
      </c>
      <c r="Q769" t="s">
        <v>42</v>
      </c>
      <c r="R769" t="s">
        <v>42</v>
      </c>
      <c r="S769" s="3">
        <v>42244</v>
      </c>
      <c r="T769" s="3"/>
      <c r="U769" s="11" t="str">
        <f>IFERROR(VLOOKUP(A769,'Anc data'!$A$2:$H$117, 8,FALSE),"")</f>
        <v/>
      </c>
      <c r="W769" s="15" t="str">
        <f t="shared" si="34"/>
        <v/>
      </c>
      <c r="X769" s="9">
        <f t="shared" si="35"/>
        <v>0</v>
      </c>
      <c r="Y769" s="9">
        <f>MAX(X769,Parameters!$B$8)</f>
        <v>1</v>
      </c>
      <c r="AA769" s="16" t="str">
        <f>IF(W769&lt;&gt;0,IF(Y769=1,IF(I769&lt;=Parameters!$C$2,W769,""),""),"")</f>
        <v/>
      </c>
      <c r="AB769" s="16" t="str">
        <f>IF(W769&lt;&gt;0,IF(Y769=1,IF(AND(I769&gt;Parameters!$B$3,I769&lt;=Parameters!$C$3),W769,""),""),"")</f>
        <v/>
      </c>
      <c r="AC769" s="16" t="str">
        <f>IF(W769&lt;&gt;0,IF(Y769=1,IF(AND(I769&gt;Parameters!$B$4,I769&lt;=Parameters!$C$4),W769,""),""),"")</f>
        <v/>
      </c>
      <c r="AD769" s="16" t="str">
        <f>IF(W769&lt;&gt;0,IF(Y769=1,IF(AND(I769&gt;Parameters!$B$5,I769&lt;=Parameters!$C$5),W769,""),""),"")</f>
        <v/>
      </c>
      <c r="AE769" s="16" t="str">
        <f>IF(W769&lt;&gt;0,IF(Y769=1,IF(I769&gt;Parameters!$B$6,W769,""),""),"")</f>
        <v/>
      </c>
    </row>
    <row r="770" spans="1:31" x14ac:dyDescent="0.2">
      <c r="A770" t="s">
        <v>818</v>
      </c>
      <c r="B770" t="s">
        <v>819</v>
      </c>
      <c r="C770" t="s">
        <v>823</v>
      </c>
      <c r="D770">
        <v>2</v>
      </c>
      <c r="E770">
        <v>128</v>
      </c>
      <c r="F770" t="s">
        <v>73</v>
      </c>
      <c r="G770">
        <v>128</v>
      </c>
      <c r="H770" t="s">
        <v>38</v>
      </c>
      <c r="I770">
        <f t="shared" si="33"/>
        <v>0.128</v>
      </c>
      <c r="J770" t="s">
        <v>39</v>
      </c>
      <c r="L770" s="2">
        <v>440000</v>
      </c>
      <c r="M770" t="s">
        <v>821</v>
      </c>
      <c r="N770" t="s">
        <v>40</v>
      </c>
      <c r="P770" t="s">
        <v>42</v>
      </c>
      <c r="Q770" t="s">
        <v>42</v>
      </c>
      <c r="R770" t="s">
        <v>64</v>
      </c>
      <c r="S770" s="3">
        <v>42244</v>
      </c>
      <c r="T770" s="3"/>
      <c r="U770" s="11" t="str">
        <f>IFERROR(VLOOKUP(A770,'Anc data'!$A$2:$H$117, 8,FALSE),"")</f>
        <v/>
      </c>
      <c r="W770" s="15" t="str">
        <f t="shared" si="34"/>
        <v/>
      </c>
      <c r="X770" s="9">
        <f t="shared" si="35"/>
        <v>1</v>
      </c>
      <c r="Y770" s="9">
        <f>MAX(X770,Parameters!$B$8)</f>
        <v>1</v>
      </c>
      <c r="AA770" s="16" t="str">
        <f>IF(W770&lt;&gt;0,IF(Y770=1,IF(I770&lt;=Parameters!$C$2,W770,""),""),"")</f>
        <v/>
      </c>
      <c r="AB770" s="16" t="str">
        <f>IF(W770&lt;&gt;0,IF(Y770=1,IF(AND(I770&gt;Parameters!$B$3,I770&lt;=Parameters!$C$3),W770,""),""),"")</f>
        <v/>
      </c>
      <c r="AC770" s="16" t="str">
        <f>IF(W770&lt;&gt;0,IF(Y770=1,IF(AND(I770&gt;Parameters!$B$4,I770&lt;=Parameters!$C$4),W770,""),""),"")</f>
        <v/>
      </c>
      <c r="AD770" s="16" t="str">
        <f>IF(W770&lt;&gt;0,IF(Y770=1,IF(AND(I770&gt;Parameters!$B$5,I770&lt;=Parameters!$C$5),W770,""),""),"")</f>
        <v/>
      </c>
      <c r="AE770" s="16" t="str">
        <f>IF(W770&lt;&gt;0,IF(Y770=1,IF(I770&gt;Parameters!$B$6,W770,""),""),"")</f>
        <v/>
      </c>
    </row>
    <row r="771" spans="1:31" x14ac:dyDescent="0.2">
      <c r="A771" t="s">
        <v>818</v>
      </c>
      <c r="B771" t="s">
        <v>819</v>
      </c>
      <c r="C771" t="s">
        <v>823</v>
      </c>
      <c r="D771">
        <v>3</v>
      </c>
      <c r="E771">
        <v>256</v>
      </c>
      <c r="F771" t="s">
        <v>73</v>
      </c>
      <c r="G771">
        <v>256</v>
      </c>
      <c r="H771" t="s">
        <v>38</v>
      </c>
      <c r="I771">
        <f t="shared" si="33"/>
        <v>0.25600000000000001</v>
      </c>
      <c r="J771">
        <v>6</v>
      </c>
      <c r="K771" t="s">
        <v>62</v>
      </c>
      <c r="L771" s="2">
        <v>165000</v>
      </c>
      <c r="M771" t="s">
        <v>821</v>
      </c>
      <c r="N771" t="s">
        <v>40</v>
      </c>
      <c r="P771" t="s">
        <v>42</v>
      </c>
      <c r="Q771" t="s">
        <v>42</v>
      </c>
      <c r="R771" t="s">
        <v>64</v>
      </c>
      <c r="S771" s="3">
        <v>42244</v>
      </c>
      <c r="T771" s="3"/>
      <c r="U771" s="11" t="str">
        <f>IFERROR(VLOOKUP(A771,'Anc data'!$A$2:$H$117, 8,FALSE),"")</f>
        <v/>
      </c>
      <c r="W771" s="15" t="str">
        <f t="shared" si="34"/>
        <v/>
      </c>
      <c r="X771" s="9">
        <f t="shared" si="35"/>
        <v>0</v>
      </c>
      <c r="Y771" s="9">
        <f>MAX(X771,Parameters!$B$8)</f>
        <v>1</v>
      </c>
      <c r="AA771" s="16" t="str">
        <f>IF(W771&lt;&gt;0,IF(Y771=1,IF(I771&lt;=Parameters!$C$2,W771,""),""),"")</f>
        <v/>
      </c>
      <c r="AB771" s="16" t="str">
        <f>IF(W771&lt;&gt;0,IF(Y771=1,IF(AND(I771&gt;Parameters!$B$3,I771&lt;=Parameters!$C$3),W771,""),""),"")</f>
        <v/>
      </c>
      <c r="AC771" s="16" t="str">
        <f>IF(W771&lt;&gt;0,IF(Y771=1,IF(AND(I771&gt;Parameters!$B$4,I771&lt;=Parameters!$C$4),W771,""),""),"")</f>
        <v/>
      </c>
      <c r="AD771" s="16" t="str">
        <f>IF(W771&lt;&gt;0,IF(Y771=1,IF(AND(I771&gt;Parameters!$B$5,I771&lt;=Parameters!$C$5),W771,""),""),"")</f>
        <v/>
      </c>
      <c r="AE771" s="16" t="str">
        <f>IF(W771&lt;&gt;0,IF(Y771=1,IF(I771&gt;Parameters!$B$6,W771,""),""),"")</f>
        <v/>
      </c>
    </row>
    <row r="772" spans="1:31" x14ac:dyDescent="0.2">
      <c r="A772" t="s">
        <v>818</v>
      </c>
      <c r="B772" t="s">
        <v>819</v>
      </c>
      <c r="C772" t="s">
        <v>823</v>
      </c>
      <c r="D772">
        <v>4</v>
      </c>
      <c r="E772">
        <v>256</v>
      </c>
      <c r="F772" t="s">
        <v>73</v>
      </c>
      <c r="G772">
        <v>256</v>
      </c>
      <c r="H772" t="s">
        <v>38</v>
      </c>
      <c r="I772">
        <f t="shared" ref="I772:I835" si="36">IF(H772="Kbps",G772/1000,G772)</f>
        <v>0.25600000000000001</v>
      </c>
      <c r="J772" t="s">
        <v>39</v>
      </c>
      <c r="L772" s="2">
        <v>480000</v>
      </c>
      <c r="M772" t="s">
        <v>821</v>
      </c>
      <c r="N772" t="s">
        <v>40</v>
      </c>
      <c r="P772" t="s">
        <v>42</v>
      </c>
      <c r="Q772" t="s">
        <v>42</v>
      </c>
      <c r="R772" t="s">
        <v>64</v>
      </c>
      <c r="S772" s="3">
        <v>42244</v>
      </c>
      <c r="T772" s="3"/>
      <c r="U772" s="11" t="str">
        <f>IFERROR(VLOOKUP(A772,'Anc data'!$A$2:$H$117, 8,FALSE),"")</f>
        <v/>
      </c>
      <c r="W772" s="15" t="str">
        <f t="shared" ref="W772:W835" si="37">IFERROR(L772/U772,"")</f>
        <v/>
      </c>
      <c r="X772" s="9">
        <f t="shared" ref="X772:X835" si="38">IF(K772="",1,0)</f>
        <v>1</v>
      </c>
      <c r="Y772" s="9">
        <f>MAX(X772,Parameters!$B$8)</f>
        <v>1</v>
      </c>
      <c r="AA772" s="16" t="str">
        <f>IF(W772&lt;&gt;0,IF(Y772=1,IF(I772&lt;=Parameters!$C$2,W772,""),""),"")</f>
        <v/>
      </c>
      <c r="AB772" s="16" t="str">
        <f>IF(W772&lt;&gt;0,IF(Y772=1,IF(AND(I772&gt;Parameters!$B$3,I772&lt;=Parameters!$C$3),W772,""),""),"")</f>
        <v/>
      </c>
      <c r="AC772" s="16" t="str">
        <f>IF(W772&lt;&gt;0,IF(Y772=1,IF(AND(I772&gt;Parameters!$B$4,I772&lt;=Parameters!$C$4),W772,""),""),"")</f>
        <v/>
      </c>
      <c r="AD772" s="16" t="str">
        <f>IF(W772&lt;&gt;0,IF(Y772=1,IF(AND(I772&gt;Parameters!$B$5,I772&lt;=Parameters!$C$5),W772,""),""),"")</f>
        <v/>
      </c>
      <c r="AE772" s="16" t="str">
        <f>IF(W772&lt;&gt;0,IF(Y772=1,IF(I772&gt;Parameters!$B$6,W772,""),""),"")</f>
        <v/>
      </c>
    </row>
    <row r="773" spans="1:31" x14ac:dyDescent="0.2">
      <c r="A773" t="s">
        <v>818</v>
      </c>
      <c r="B773" t="s">
        <v>819</v>
      </c>
      <c r="C773" t="s">
        <v>823</v>
      </c>
      <c r="D773">
        <v>5</v>
      </c>
      <c r="E773">
        <v>512</v>
      </c>
      <c r="F773" t="s">
        <v>73</v>
      </c>
      <c r="G773">
        <v>512</v>
      </c>
      <c r="H773" t="s">
        <v>38</v>
      </c>
      <c r="I773">
        <f t="shared" si="36"/>
        <v>0.51200000000000001</v>
      </c>
      <c r="J773">
        <v>10</v>
      </c>
      <c r="K773" t="s">
        <v>62</v>
      </c>
      <c r="L773" s="2">
        <v>270000</v>
      </c>
      <c r="M773" t="s">
        <v>821</v>
      </c>
      <c r="N773" t="s">
        <v>40</v>
      </c>
      <c r="P773" t="s">
        <v>42</v>
      </c>
      <c r="Q773" t="s">
        <v>42</v>
      </c>
      <c r="R773" t="s">
        <v>64</v>
      </c>
      <c r="S773" s="3">
        <v>42244</v>
      </c>
      <c r="T773" s="3"/>
      <c r="U773" s="11" t="str">
        <f>IFERROR(VLOOKUP(A773,'Anc data'!$A$2:$H$117, 8,FALSE),"")</f>
        <v/>
      </c>
      <c r="W773" s="15" t="str">
        <f t="shared" si="37"/>
        <v/>
      </c>
      <c r="X773" s="9">
        <f t="shared" si="38"/>
        <v>0</v>
      </c>
      <c r="Y773" s="9">
        <f>MAX(X773,Parameters!$B$8)</f>
        <v>1</v>
      </c>
      <c r="AA773" s="16" t="str">
        <f>IF(W773&lt;&gt;0,IF(Y773=1,IF(I773&lt;=Parameters!$C$2,W773,""),""),"")</f>
        <v/>
      </c>
      <c r="AB773" s="16" t="str">
        <f>IF(W773&lt;&gt;0,IF(Y773=1,IF(AND(I773&gt;Parameters!$B$3,I773&lt;=Parameters!$C$3),W773,""),""),"")</f>
        <v/>
      </c>
      <c r="AC773" s="16" t="str">
        <f>IF(W773&lt;&gt;0,IF(Y773=1,IF(AND(I773&gt;Parameters!$B$4,I773&lt;=Parameters!$C$4),W773,""),""),"")</f>
        <v/>
      </c>
      <c r="AD773" s="16" t="str">
        <f>IF(W773&lt;&gt;0,IF(Y773=1,IF(AND(I773&gt;Parameters!$B$5,I773&lt;=Parameters!$C$5),W773,""),""),"")</f>
        <v/>
      </c>
      <c r="AE773" s="16" t="str">
        <f>IF(W773&lt;&gt;0,IF(Y773=1,IF(I773&gt;Parameters!$B$6,W773,""),""),"")</f>
        <v/>
      </c>
    </row>
    <row r="774" spans="1:31" x14ac:dyDescent="0.2">
      <c r="A774" t="s">
        <v>818</v>
      </c>
      <c r="B774" t="s">
        <v>819</v>
      </c>
      <c r="C774" t="s">
        <v>823</v>
      </c>
      <c r="D774">
        <v>6</v>
      </c>
      <c r="E774">
        <v>512</v>
      </c>
      <c r="F774" t="s">
        <v>73</v>
      </c>
      <c r="G774">
        <v>512</v>
      </c>
      <c r="H774" t="s">
        <v>38</v>
      </c>
      <c r="I774">
        <f t="shared" si="36"/>
        <v>0.51200000000000001</v>
      </c>
      <c r="J774" t="s">
        <v>39</v>
      </c>
      <c r="L774" s="2">
        <v>600000</v>
      </c>
      <c r="M774" t="s">
        <v>821</v>
      </c>
      <c r="N774" t="s">
        <v>40</v>
      </c>
      <c r="P774" t="s">
        <v>42</v>
      </c>
      <c r="Q774" t="s">
        <v>42</v>
      </c>
      <c r="R774" t="s">
        <v>64</v>
      </c>
      <c r="S774" s="3">
        <v>42244</v>
      </c>
      <c r="T774" s="3"/>
      <c r="U774" s="11" t="str">
        <f>IFERROR(VLOOKUP(A774,'Anc data'!$A$2:$H$117, 8,FALSE),"")</f>
        <v/>
      </c>
      <c r="W774" s="15" t="str">
        <f t="shared" si="37"/>
        <v/>
      </c>
      <c r="X774" s="9">
        <f t="shared" si="38"/>
        <v>1</v>
      </c>
      <c r="Y774" s="9">
        <f>MAX(X774,Parameters!$B$8)</f>
        <v>1</v>
      </c>
      <c r="AA774" s="16" t="str">
        <f>IF(W774&lt;&gt;0,IF(Y774=1,IF(I774&lt;=Parameters!$C$2,W774,""),""),"")</f>
        <v/>
      </c>
      <c r="AB774" s="16" t="str">
        <f>IF(W774&lt;&gt;0,IF(Y774=1,IF(AND(I774&gt;Parameters!$B$3,I774&lt;=Parameters!$C$3),W774,""),""),"")</f>
        <v/>
      </c>
      <c r="AC774" s="16" t="str">
        <f>IF(W774&lt;&gt;0,IF(Y774=1,IF(AND(I774&gt;Parameters!$B$4,I774&lt;=Parameters!$C$4),W774,""),""),"")</f>
        <v/>
      </c>
      <c r="AD774" s="16" t="str">
        <f>IF(W774&lt;&gt;0,IF(Y774=1,IF(AND(I774&gt;Parameters!$B$5,I774&lt;=Parameters!$C$5),W774,""),""),"")</f>
        <v/>
      </c>
      <c r="AE774" s="16" t="str">
        <f>IF(W774&lt;&gt;0,IF(Y774=1,IF(I774&gt;Parameters!$B$6,W774,""),""),"")</f>
        <v/>
      </c>
    </row>
    <row r="775" spans="1:31" x14ac:dyDescent="0.2">
      <c r="A775" t="s">
        <v>818</v>
      </c>
      <c r="B775" t="s">
        <v>819</v>
      </c>
      <c r="C775" t="s">
        <v>823</v>
      </c>
      <c r="D775">
        <v>7</v>
      </c>
      <c r="E775">
        <v>1024</v>
      </c>
      <c r="F775" t="s">
        <v>73</v>
      </c>
      <c r="G775">
        <v>1024</v>
      </c>
      <c r="H775" t="s">
        <v>38</v>
      </c>
      <c r="I775">
        <f t="shared" si="36"/>
        <v>1.024</v>
      </c>
      <c r="J775" t="s">
        <v>39</v>
      </c>
      <c r="L775" s="2">
        <v>800000</v>
      </c>
      <c r="M775" t="s">
        <v>821</v>
      </c>
      <c r="N775" t="s">
        <v>40</v>
      </c>
      <c r="P775" t="s">
        <v>42</v>
      </c>
      <c r="Q775" t="s">
        <v>42</v>
      </c>
      <c r="R775" t="s">
        <v>64</v>
      </c>
      <c r="S775" s="3">
        <v>42244</v>
      </c>
      <c r="T775" s="3"/>
      <c r="U775" s="11" t="str">
        <f>IFERROR(VLOOKUP(A775,'Anc data'!$A$2:$H$117, 8,FALSE),"")</f>
        <v/>
      </c>
      <c r="W775" s="15" t="str">
        <f t="shared" si="37"/>
        <v/>
      </c>
      <c r="X775" s="9">
        <f t="shared" si="38"/>
        <v>1</v>
      </c>
      <c r="Y775" s="9">
        <f>MAX(X775,Parameters!$B$8)</f>
        <v>1</v>
      </c>
      <c r="AA775" s="16" t="str">
        <f>IF(W775&lt;&gt;0,IF(Y775=1,IF(I775&lt;=Parameters!$C$2,W775,""),""),"")</f>
        <v/>
      </c>
      <c r="AB775" s="16" t="str">
        <f>IF(W775&lt;&gt;0,IF(Y775=1,IF(AND(I775&gt;Parameters!$B$3,I775&lt;=Parameters!$C$3),W775,""),""),"")</f>
        <v/>
      </c>
      <c r="AC775" s="16" t="str">
        <f>IF(W775&lt;&gt;0,IF(Y775=1,IF(AND(I775&gt;Parameters!$B$4,I775&lt;=Parameters!$C$4),W775,""),""),"")</f>
        <v/>
      </c>
      <c r="AD775" s="16" t="str">
        <f>IF(W775&lt;&gt;0,IF(Y775=1,IF(AND(I775&gt;Parameters!$B$5,I775&lt;=Parameters!$C$5),W775,""),""),"")</f>
        <v/>
      </c>
      <c r="AE775" s="16" t="str">
        <f>IF(W775&lt;&gt;0,IF(Y775=1,IF(I775&gt;Parameters!$B$6,W775,""),""),"")</f>
        <v/>
      </c>
    </row>
    <row r="776" spans="1:31" x14ac:dyDescent="0.2">
      <c r="A776" t="s">
        <v>818</v>
      </c>
      <c r="B776" t="s">
        <v>819</v>
      </c>
      <c r="C776" t="s">
        <v>823</v>
      </c>
      <c r="D776">
        <v>8</v>
      </c>
      <c r="E776">
        <v>2048</v>
      </c>
      <c r="F776" t="s">
        <v>73</v>
      </c>
      <c r="G776">
        <v>2048</v>
      </c>
      <c r="H776" t="s">
        <v>38</v>
      </c>
      <c r="I776">
        <f t="shared" si="36"/>
        <v>2.048</v>
      </c>
      <c r="J776" t="s">
        <v>39</v>
      </c>
      <c r="L776" s="2">
        <v>1250000</v>
      </c>
      <c r="M776" t="s">
        <v>821</v>
      </c>
      <c r="N776" t="s">
        <v>40</v>
      </c>
      <c r="P776" t="s">
        <v>42</v>
      </c>
      <c r="Q776" t="s">
        <v>42</v>
      </c>
      <c r="R776" t="s">
        <v>64</v>
      </c>
      <c r="S776" s="3">
        <v>42244</v>
      </c>
      <c r="T776" s="3"/>
      <c r="U776" s="11" t="str">
        <f>IFERROR(VLOOKUP(A776,'Anc data'!$A$2:$H$117, 8,FALSE),"")</f>
        <v/>
      </c>
      <c r="W776" s="15" t="str">
        <f t="shared" si="37"/>
        <v/>
      </c>
      <c r="X776" s="9">
        <f t="shared" si="38"/>
        <v>1</v>
      </c>
      <c r="Y776" s="9">
        <f>MAX(X776,Parameters!$B$8)</f>
        <v>1</v>
      </c>
      <c r="AA776" s="16" t="str">
        <f>IF(W776&lt;&gt;0,IF(Y776=1,IF(I776&lt;=Parameters!$C$2,W776,""),""),"")</f>
        <v/>
      </c>
      <c r="AB776" s="16" t="str">
        <f>IF(W776&lt;&gt;0,IF(Y776=1,IF(AND(I776&gt;Parameters!$B$3,I776&lt;=Parameters!$C$3),W776,""),""),"")</f>
        <v/>
      </c>
      <c r="AC776" s="16" t="str">
        <f>IF(W776&lt;&gt;0,IF(Y776=1,IF(AND(I776&gt;Parameters!$B$4,I776&lt;=Parameters!$C$4),W776,""),""),"")</f>
        <v/>
      </c>
      <c r="AD776" s="16" t="str">
        <f>IF(W776&lt;&gt;0,IF(Y776=1,IF(AND(I776&gt;Parameters!$B$5,I776&lt;=Parameters!$C$5),W776,""),""),"")</f>
        <v/>
      </c>
      <c r="AE776" s="16" t="str">
        <f>IF(W776&lt;&gt;0,IF(Y776=1,IF(I776&gt;Parameters!$B$6,W776,""),""),"")</f>
        <v/>
      </c>
    </row>
    <row r="777" spans="1:31" x14ac:dyDescent="0.2">
      <c r="A777" t="s">
        <v>818</v>
      </c>
      <c r="B777" t="s">
        <v>819</v>
      </c>
      <c r="C777" t="s">
        <v>825</v>
      </c>
      <c r="D777">
        <v>1</v>
      </c>
      <c r="E777" t="s">
        <v>826</v>
      </c>
      <c r="F777" t="s">
        <v>126</v>
      </c>
      <c r="G777">
        <v>128</v>
      </c>
      <c r="H777" t="s">
        <v>38</v>
      </c>
      <c r="I777">
        <f t="shared" si="36"/>
        <v>0.128</v>
      </c>
      <c r="J777" t="s">
        <v>39</v>
      </c>
      <c r="L777" s="2">
        <v>210000</v>
      </c>
      <c r="M777" t="s">
        <v>821</v>
      </c>
      <c r="N777">
        <v>128</v>
      </c>
      <c r="O777" t="s">
        <v>38</v>
      </c>
      <c r="P777" t="s">
        <v>42</v>
      </c>
      <c r="Q777" t="s">
        <v>42</v>
      </c>
      <c r="R777" t="s">
        <v>42</v>
      </c>
      <c r="S777" s="3">
        <v>42244</v>
      </c>
      <c r="T777" s="3"/>
      <c r="U777" s="11" t="str">
        <f>IFERROR(VLOOKUP(A777,'Anc data'!$A$2:$H$117, 8,FALSE),"")</f>
        <v/>
      </c>
      <c r="W777" s="15" t="str">
        <f t="shared" si="37"/>
        <v/>
      </c>
      <c r="X777" s="9">
        <f t="shared" si="38"/>
        <v>1</v>
      </c>
      <c r="Y777" s="9">
        <f>MAX(X777,Parameters!$B$8)</f>
        <v>1</v>
      </c>
      <c r="AA777" s="16" t="str">
        <f>IF(W777&lt;&gt;0,IF(Y777=1,IF(I777&lt;=Parameters!$C$2,W777,""),""),"")</f>
        <v/>
      </c>
      <c r="AB777" s="16" t="str">
        <f>IF(W777&lt;&gt;0,IF(Y777=1,IF(AND(I777&gt;Parameters!$B$3,I777&lt;=Parameters!$C$3),W777,""),""),"")</f>
        <v/>
      </c>
      <c r="AC777" s="16" t="str">
        <f>IF(W777&lt;&gt;0,IF(Y777=1,IF(AND(I777&gt;Parameters!$B$4,I777&lt;=Parameters!$C$4),W777,""),""),"")</f>
        <v/>
      </c>
      <c r="AD777" s="16" t="str">
        <f>IF(W777&lt;&gt;0,IF(Y777=1,IF(AND(I777&gt;Parameters!$B$5,I777&lt;=Parameters!$C$5),W777,""),""),"")</f>
        <v/>
      </c>
      <c r="AE777" s="16" t="str">
        <f>IF(W777&lt;&gt;0,IF(Y777=1,IF(I777&gt;Parameters!$B$6,W777,""),""),"")</f>
        <v/>
      </c>
    </row>
    <row r="778" spans="1:31" x14ac:dyDescent="0.2">
      <c r="A778" t="s">
        <v>818</v>
      </c>
      <c r="B778" t="s">
        <v>819</v>
      </c>
      <c r="C778" t="s">
        <v>825</v>
      </c>
      <c r="D778">
        <v>2</v>
      </c>
      <c r="E778" t="s">
        <v>826</v>
      </c>
      <c r="F778" t="s">
        <v>126</v>
      </c>
      <c r="G778">
        <v>192</v>
      </c>
      <c r="H778" t="s">
        <v>38</v>
      </c>
      <c r="I778">
        <f t="shared" si="36"/>
        <v>0.192</v>
      </c>
      <c r="J778" t="s">
        <v>39</v>
      </c>
      <c r="L778" s="2">
        <v>270000</v>
      </c>
      <c r="M778" t="s">
        <v>821</v>
      </c>
      <c r="N778">
        <v>192</v>
      </c>
      <c r="O778" t="s">
        <v>38</v>
      </c>
      <c r="P778" t="s">
        <v>42</v>
      </c>
      <c r="Q778" t="s">
        <v>42</v>
      </c>
      <c r="R778" t="s">
        <v>42</v>
      </c>
      <c r="S778" s="3">
        <v>42244</v>
      </c>
      <c r="T778" s="3"/>
      <c r="U778" s="11" t="str">
        <f>IFERROR(VLOOKUP(A778,'Anc data'!$A$2:$H$117, 8,FALSE),"")</f>
        <v/>
      </c>
      <c r="W778" s="15" t="str">
        <f t="shared" si="37"/>
        <v/>
      </c>
      <c r="X778" s="9">
        <f t="shared" si="38"/>
        <v>1</v>
      </c>
      <c r="Y778" s="9">
        <f>MAX(X778,Parameters!$B$8)</f>
        <v>1</v>
      </c>
      <c r="AA778" s="16" t="str">
        <f>IF(W778&lt;&gt;0,IF(Y778=1,IF(I778&lt;=Parameters!$C$2,W778,""),""),"")</f>
        <v/>
      </c>
      <c r="AB778" s="16" t="str">
        <f>IF(W778&lt;&gt;0,IF(Y778=1,IF(AND(I778&gt;Parameters!$B$3,I778&lt;=Parameters!$C$3),W778,""),""),"")</f>
        <v/>
      </c>
      <c r="AC778" s="16" t="str">
        <f>IF(W778&lt;&gt;0,IF(Y778=1,IF(AND(I778&gt;Parameters!$B$4,I778&lt;=Parameters!$C$4),W778,""),""),"")</f>
        <v/>
      </c>
      <c r="AD778" s="16" t="str">
        <f>IF(W778&lt;&gt;0,IF(Y778=1,IF(AND(I778&gt;Parameters!$B$5,I778&lt;=Parameters!$C$5),W778,""),""),"")</f>
        <v/>
      </c>
      <c r="AE778" s="16" t="str">
        <f>IF(W778&lt;&gt;0,IF(Y778=1,IF(I778&gt;Parameters!$B$6,W778,""),""),"")</f>
        <v/>
      </c>
    </row>
    <row r="779" spans="1:31" x14ac:dyDescent="0.2">
      <c r="A779" t="s">
        <v>818</v>
      </c>
      <c r="B779" t="s">
        <v>819</v>
      </c>
      <c r="C779" t="s">
        <v>825</v>
      </c>
      <c r="D779">
        <v>3</v>
      </c>
      <c r="E779" t="s">
        <v>826</v>
      </c>
      <c r="F779" t="s">
        <v>126</v>
      </c>
      <c r="G779">
        <v>256</v>
      </c>
      <c r="H779" t="s">
        <v>38</v>
      </c>
      <c r="I779">
        <f t="shared" si="36"/>
        <v>0.25600000000000001</v>
      </c>
      <c r="J779" t="s">
        <v>39</v>
      </c>
      <c r="L779" s="2">
        <v>320000</v>
      </c>
      <c r="M779" t="s">
        <v>821</v>
      </c>
      <c r="N779">
        <v>256</v>
      </c>
      <c r="O779" t="s">
        <v>38</v>
      </c>
      <c r="P779" t="s">
        <v>42</v>
      </c>
      <c r="Q779" t="s">
        <v>42</v>
      </c>
      <c r="R779" t="s">
        <v>42</v>
      </c>
      <c r="S779" s="3">
        <v>42244</v>
      </c>
      <c r="T779" s="3"/>
      <c r="U779" s="11" t="str">
        <f>IFERROR(VLOOKUP(A779,'Anc data'!$A$2:$H$117, 8,FALSE),"")</f>
        <v/>
      </c>
      <c r="W779" s="15" t="str">
        <f t="shared" si="37"/>
        <v/>
      </c>
      <c r="X779" s="9">
        <f t="shared" si="38"/>
        <v>1</v>
      </c>
      <c r="Y779" s="9">
        <f>MAX(X779,Parameters!$B$8)</f>
        <v>1</v>
      </c>
      <c r="AA779" s="16" t="str">
        <f>IF(W779&lt;&gt;0,IF(Y779=1,IF(I779&lt;=Parameters!$C$2,W779,""),""),"")</f>
        <v/>
      </c>
      <c r="AB779" s="16" t="str">
        <f>IF(W779&lt;&gt;0,IF(Y779=1,IF(AND(I779&gt;Parameters!$B$3,I779&lt;=Parameters!$C$3),W779,""),""),"")</f>
        <v/>
      </c>
      <c r="AC779" s="16" t="str">
        <f>IF(W779&lt;&gt;0,IF(Y779=1,IF(AND(I779&gt;Parameters!$B$4,I779&lt;=Parameters!$C$4),W779,""),""),"")</f>
        <v/>
      </c>
      <c r="AD779" s="16" t="str">
        <f>IF(W779&lt;&gt;0,IF(Y779=1,IF(AND(I779&gt;Parameters!$B$5,I779&lt;=Parameters!$C$5),W779,""),""),"")</f>
        <v/>
      </c>
      <c r="AE779" s="16" t="str">
        <f>IF(W779&lt;&gt;0,IF(Y779=1,IF(I779&gt;Parameters!$B$6,W779,""),""),"")</f>
        <v/>
      </c>
    </row>
    <row r="780" spans="1:31" x14ac:dyDescent="0.2">
      <c r="A780" t="s">
        <v>818</v>
      </c>
      <c r="B780" t="s">
        <v>819</v>
      </c>
      <c r="C780" t="s">
        <v>825</v>
      </c>
      <c r="D780">
        <v>4</v>
      </c>
      <c r="E780" t="s">
        <v>826</v>
      </c>
      <c r="F780" t="s">
        <v>126</v>
      </c>
      <c r="G780">
        <v>320</v>
      </c>
      <c r="H780" t="s">
        <v>38</v>
      </c>
      <c r="I780">
        <f t="shared" si="36"/>
        <v>0.32</v>
      </c>
      <c r="J780" t="s">
        <v>39</v>
      </c>
      <c r="L780" s="2">
        <v>390000</v>
      </c>
      <c r="M780" t="s">
        <v>821</v>
      </c>
      <c r="N780">
        <v>320</v>
      </c>
      <c r="O780" t="s">
        <v>38</v>
      </c>
      <c r="P780" t="s">
        <v>42</v>
      </c>
      <c r="Q780" t="s">
        <v>42</v>
      </c>
      <c r="R780" t="s">
        <v>42</v>
      </c>
      <c r="S780" s="3">
        <v>42244</v>
      </c>
      <c r="T780" s="3"/>
      <c r="U780" s="11" t="str">
        <f>IFERROR(VLOOKUP(A780,'Anc data'!$A$2:$H$117, 8,FALSE),"")</f>
        <v/>
      </c>
      <c r="W780" s="15" t="str">
        <f t="shared" si="37"/>
        <v/>
      </c>
      <c r="X780" s="9">
        <f t="shared" si="38"/>
        <v>1</v>
      </c>
      <c r="Y780" s="9">
        <f>MAX(X780,Parameters!$B$8)</f>
        <v>1</v>
      </c>
      <c r="AA780" s="16" t="str">
        <f>IF(W780&lt;&gt;0,IF(Y780=1,IF(I780&lt;=Parameters!$C$2,W780,""),""),"")</f>
        <v/>
      </c>
      <c r="AB780" s="16" t="str">
        <f>IF(W780&lt;&gt;0,IF(Y780=1,IF(AND(I780&gt;Parameters!$B$3,I780&lt;=Parameters!$C$3),W780,""),""),"")</f>
        <v/>
      </c>
      <c r="AC780" s="16" t="str">
        <f>IF(W780&lt;&gt;0,IF(Y780=1,IF(AND(I780&gt;Parameters!$B$4,I780&lt;=Parameters!$C$4),W780,""),""),"")</f>
        <v/>
      </c>
      <c r="AD780" s="16" t="str">
        <f>IF(W780&lt;&gt;0,IF(Y780=1,IF(AND(I780&gt;Parameters!$B$5,I780&lt;=Parameters!$C$5),W780,""),""),"")</f>
        <v/>
      </c>
      <c r="AE780" s="16" t="str">
        <f>IF(W780&lt;&gt;0,IF(Y780=1,IF(I780&gt;Parameters!$B$6,W780,""),""),"")</f>
        <v/>
      </c>
    </row>
    <row r="781" spans="1:31" x14ac:dyDescent="0.2">
      <c r="A781" t="s">
        <v>818</v>
      </c>
      <c r="B781" t="s">
        <v>819</v>
      </c>
      <c r="C781" t="s">
        <v>825</v>
      </c>
      <c r="D781">
        <v>5</v>
      </c>
      <c r="E781" t="s">
        <v>826</v>
      </c>
      <c r="F781" t="s">
        <v>126</v>
      </c>
      <c r="G781">
        <v>384</v>
      </c>
      <c r="H781" t="s">
        <v>38</v>
      </c>
      <c r="I781">
        <f t="shared" si="36"/>
        <v>0.38400000000000001</v>
      </c>
      <c r="J781" t="s">
        <v>39</v>
      </c>
      <c r="L781" s="2">
        <v>470000</v>
      </c>
      <c r="M781" t="s">
        <v>821</v>
      </c>
      <c r="N781">
        <v>384</v>
      </c>
      <c r="O781" t="s">
        <v>38</v>
      </c>
      <c r="P781" t="s">
        <v>42</v>
      </c>
      <c r="Q781" t="s">
        <v>42</v>
      </c>
      <c r="R781" t="s">
        <v>42</v>
      </c>
      <c r="S781" s="3">
        <v>42244</v>
      </c>
      <c r="T781" s="3"/>
      <c r="U781" s="11" t="str">
        <f>IFERROR(VLOOKUP(A781,'Anc data'!$A$2:$H$117, 8,FALSE),"")</f>
        <v/>
      </c>
      <c r="W781" s="15" t="str">
        <f t="shared" si="37"/>
        <v/>
      </c>
      <c r="X781" s="9">
        <f t="shared" si="38"/>
        <v>1</v>
      </c>
      <c r="Y781" s="9">
        <f>MAX(X781,Parameters!$B$8)</f>
        <v>1</v>
      </c>
      <c r="AA781" s="16" t="str">
        <f>IF(W781&lt;&gt;0,IF(Y781=1,IF(I781&lt;=Parameters!$C$2,W781,""),""),"")</f>
        <v/>
      </c>
      <c r="AB781" s="16" t="str">
        <f>IF(W781&lt;&gt;0,IF(Y781=1,IF(AND(I781&gt;Parameters!$B$3,I781&lt;=Parameters!$C$3),W781,""),""),"")</f>
        <v/>
      </c>
      <c r="AC781" s="16" t="str">
        <f>IF(W781&lt;&gt;0,IF(Y781=1,IF(AND(I781&gt;Parameters!$B$4,I781&lt;=Parameters!$C$4),W781,""),""),"")</f>
        <v/>
      </c>
      <c r="AD781" s="16" t="str">
        <f>IF(W781&lt;&gt;0,IF(Y781=1,IF(AND(I781&gt;Parameters!$B$5,I781&lt;=Parameters!$C$5),W781,""),""),"")</f>
        <v/>
      </c>
      <c r="AE781" s="16" t="str">
        <f>IF(W781&lt;&gt;0,IF(Y781=1,IF(I781&gt;Parameters!$B$6,W781,""),""),"")</f>
        <v/>
      </c>
    </row>
    <row r="782" spans="1:31" x14ac:dyDescent="0.2">
      <c r="A782" t="s">
        <v>818</v>
      </c>
      <c r="B782" t="s">
        <v>819</v>
      </c>
      <c r="C782" t="s">
        <v>825</v>
      </c>
      <c r="D782">
        <v>6</v>
      </c>
      <c r="E782" t="s">
        <v>826</v>
      </c>
      <c r="F782" t="s">
        <v>126</v>
      </c>
      <c r="G782">
        <v>512</v>
      </c>
      <c r="H782" t="s">
        <v>38</v>
      </c>
      <c r="I782">
        <f t="shared" si="36"/>
        <v>0.51200000000000001</v>
      </c>
      <c r="J782" t="s">
        <v>39</v>
      </c>
      <c r="L782" s="2">
        <v>690000</v>
      </c>
      <c r="M782" t="s">
        <v>821</v>
      </c>
      <c r="N782">
        <v>512</v>
      </c>
      <c r="O782" t="s">
        <v>38</v>
      </c>
      <c r="P782" t="s">
        <v>42</v>
      </c>
      <c r="Q782" t="s">
        <v>42</v>
      </c>
      <c r="R782" t="s">
        <v>42</v>
      </c>
      <c r="S782" s="3">
        <v>42244</v>
      </c>
      <c r="T782" s="3"/>
      <c r="U782" s="11" t="str">
        <f>IFERROR(VLOOKUP(A782,'Anc data'!$A$2:$H$117, 8,FALSE),"")</f>
        <v/>
      </c>
      <c r="W782" s="15" t="str">
        <f t="shared" si="37"/>
        <v/>
      </c>
      <c r="X782" s="9">
        <f t="shared" si="38"/>
        <v>1</v>
      </c>
      <c r="Y782" s="9">
        <f>MAX(X782,Parameters!$B$8)</f>
        <v>1</v>
      </c>
      <c r="AA782" s="16" t="str">
        <f>IF(W782&lt;&gt;0,IF(Y782=1,IF(I782&lt;=Parameters!$C$2,W782,""),""),"")</f>
        <v/>
      </c>
      <c r="AB782" s="16" t="str">
        <f>IF(W782&lt;&gt;0,IF(Y782=1,IF(AND(I782&gt;Parameters!$B$3,I782&lt;=Parameters!$C$3),W782,""),""),"")</f>
        <v/>
      </c>
      <c r="AC782" s="16" t="str">
        <f>IF(W782&lt;&gt;0,IF(Y782=1,IF(AND(I782&gt;Parameters!$B$4,I782&lt;=Parameters!$C$4),W782,""),""),"")</f>
        <v/>
      </c>
      <c r="AD782" s="16" t="str">
        <f>IF(W782&lt;&gt;0,IF(Y782=1,IF(AND(I782&gt;Parameters!$B$5,I782&lt;=Parameters!$C$5),W782,""),""),"")</f>
        <v/>
      </c>
      <c r="AE782" s="16" t="str">
        <f>IF(W782&lt;&gt;0,IF(Y782=1,IF(I782&gt;Parameters!$B$6,W782,""),""),"")</f>
        <v/>
      </c>
    </row>
    <row r="783" spans="1:31" x14ac:dyDescent="0.2">
      <c r="A783" t="s">
        <v>818</v>
      </c>
      <c r="B783" t="s">
        <v>819</v>
      </c>
      <c r="C783" t="s">
        <v>825</v>
      </c>
      <c r="D783">
        <v>7</v>
      </c>
      <c r="E783" t="s">
        <v>826</v>
      </c>
      <c r="F783" t="s">
        <v>126</v>
      </c>
      <c r="G783">
        <v>1024</v>
      </c>
      <c r="H783" t="s">
        <v>38</v>
      </c>
      <c r="I783">
        <f t="shared" si="36"/>
        <v>1.024</v>
      </c>
      <c r="J783" t="s">
        <v>39</v>
      </c>
      <c r="L783" s="2">
        <v>1760000</v>
      </c>
      <c r="M783" t="s">
        <v>821</v>
      </c>
      <c r="N783">
        <v>1024</v>
      </c>
      <c r="O783" t="s">
        <v>38</v>
      </c>
      <c r="P783" t="s">
        <v>42</v>
      </c>
      <c r="Q783" t="s">
        <v>42</v>
      </c>
      <c r="R783" t="s">
        <v>42</v>
      </c>
      <c r="S783" s="3">
        <v>42244</v>
      </c>
      <c r="T783" s="3"/>
      <c r="U783" s="11" t="str">
        <f>IFERROR(VLOOKUP(A783,'Anc data'!$A$2:$H$117, 8,FALSE),"")</f>
        <v/>
      </c>
      <c r="W783" s="15" t="str">
        <f t="shared" si="37"/>
        <v/>
      </c>
      <c r="X783" s="9">
        <f t="shared" si="38"/>
        <v>1</v>
      </c>
      <c r="Y783" s="9">
        <f>MAX(X783,Parameters!$B$8)</f>
        <v>1</v>
      </c>
      <c r="AA783" s="16" t="str">
        <f>IF(W783&lt;&gt;0,IF(Y783=1,IF(I783&lt;=Parameters!$C$2,W783,""),""),"")</f>
        <v/>
      </c>
      <c r="AB783" s="16" t="str">
        <f>IF(W783&lt;&gt;0,IF(Y783=1,IF(AND(I783&gt;Parameters!$B$3,I783&lt;=Parameters!$C$3),W783,""),""),"")</f>
        <v/>
      </c>
      <c r="AC783" s="16" t="str">
        <f>IF(W783&lt;&gt;0,IF(Y783=1,IF(AND(I783&gt;Parameters!$B$4,I783&lt;=Parameters!$C$4),W783,""),""),"")</f>
        <v/>
      </c>
      <c r="AD783" s="16" t="str">
        <f>IF(W783&lt;&gt;0,IF(Y783=1,IF(AND(I783&gt;Parameters!$B$5,I783&lt;=Parameters!$C$5),W783,""),""),"")</f>
        <v/>
      </c>
      <c r="AE783" s="16" t="str">
        <f>IF(W783&lt;&gt;0,IF(Y783=1,IF(I783&gt;Parameters!$B$6,W783,""),""),"")</f>
        <v/>
      </c>
    </row>
    <row r="784" spans="1:31" x14ac:dyDescent="0.2">
      <c r="A784" t="s">
        <v>818</v>
      </c>
      <c r="B784" t="s">
        <v>819</v>
      </c>
      <c r="C784" t="s">
        <v>825</v>
      </c>
      <c r="D784">
        <v>8</v>
      </c>
      <c r="E784" t="s">
        <v>826</v>
      </c>
      <c r="F784" t="s">
        <v>126</v>
      </c>
      <c r="G784">
        <v>2048</v>
      </c>
      <c r="H784" t="s">
        <v>38</v>
      </c>
      <c r="I784">
        <f t="shared" si="36"/>
        <v>2.048</v>
      </c>
      <c r="J784" t="s">
        <v>39</v>
      </c>
      <c r="L784" s="2">
        <v>3200000</v>
      </c>
      <c r="M784" t="s">
        <v>821</v>
      </c>
      <c r="N784">
        <v>1024</v>
      </c>
      <c r="O784" t="s">
        <v>38</v>
      </c>
      <c r="P784" t="s">
        <v>42</v>
      </c>
      <c r="Q784" t="s">
        <v>42</v>
      </c>
      <c r="R784" t="s">
        <v>42</v>
      </c>
      <c r="S784" s="3">
        <v>42244</v>
      </c>
      <c r="T784" s="3"/>
      <c r="U784" s="11" t="str">
        <f>IFERROR(VLOOKUP(A784,'Anc data'!$A$2:$H$117, 8,FALSE),"")</f>
        <v/>
      </c>
      <c r="W784" s="15" t="str">
        <f t="shared" si="37"/>
        <v/>
      </c>
      <c r="X784" s="9">
        <f t="shared" si="38"/>
        <v>1</v>
      </c>
      <c r="Y784" s="9">
        <f>MAX(X784,Parameters!$B$8)</f>
        <v>1</v>
      </c>
      <c r="AA784" s="16" t="str">
        <f>IF(W784&lt;&gt;0,IF(Y784=1,IF(I784&lt;=Parameters!$C$2,W784,""),""),"")</f>
        <v/>
      </c>
      <c r="AB784" s="16" t="str">
        <f>IF(W784&lt;&gt;0,IF(Y784=1,IF(AND(I784&gt;Parameters!$B$3,I784&lt;=Parameters!$C$3),W784,""),""),"")</f>
        <v/>
      </c>
      <c r="AC784" s="16" t="str">
        <f>IF(W784&lt;&gt;0,IF(Y784=1,IF(AND(I784&gt;Parameters!$B$4,I784&lt;=Parameters!$C$4),W784,""),""),"")</f>
        <v/>
      </c>
      <c r="AD784" s="16" t="str">
        <f>IF(W784&lt;&gt;0,IF(Y784=1,IF(AND(I784&gt;Parameters!$B$5,I784&lt;=Parameters!$C$5),W784,""),""),"")</f>
        <v/>
      </c>
      <c r="AE784" s="16" t="str">
        <f>IF(W784&lt;&gt;0,IF(Y784=1,IF(I784&gt;Parameters!$B$6,W784,""),""),"")</f>
        <v/>
      </c>
    </row>
    <row r="785" spans="1:31" x14ac:dyDescent="0.2">
      <c r="A785" t="s">
        <v>818</v>
      </c>
      <c r="B785" t="s">
        <v>819</v>
      </c>
      <c r="C785" t="s">
        <v>825</v>
      </c>
      <c r="D785">
        <v>9</v>
      </c>
      <c r="E785" t="s">
        <v>827</v>
      </c>
      <c r="F785" t="s">
        <v>126</v>
      </c>
      <c r="G785">
        <v>6144</v>
      </c>
      <c r="H785" t="s">
        <v>38</v>
      </c>
      <c r="I785">
        <f t="shared" si="36"/>
        <v>6.1440000000000001</v>
      </c>
      <c r="J785" t="s">
        <v>39</v>
      </c>
      <c r="L785" s="2">
        <v>4000000</v>
      </c>
      <c r="M785" t="s">
        <v>821</v>
      </c>
      <c r="N785">
        <v>1024</v>
      </c>
      <c r="O785" t="s">
        <v>38</v>
      </c>
      <c r="P785" t="s">
        <v>42</v>
      </c>
      <c r="Q785" t="s">
        <v>42</v>
      </c>
      <c r="R785" t="s">
        <v>42</v>
      </c>
      <c r="S785" s="3">
        <v>42244</v>
      </c>
      <c r="T785" s="3"/>
      <c r="U785" s="11" t="str">
        <f>IFERROR(VLOOKUP(A785,'Anc data'!$A$2:$H$117, 8,FALSE),"")</f>
        <v/>
      </c>
      <c r="W785" s="15" t="str">
        <f t="shared" si="37"/>
        <v/>
      </c>
      <c r="X785" s="9">
        <f t="shared" si="38"/>
        <v>1</v>
      </c>
      <c r="Y785" s="9">
        <f>MAX(X785,Parameters!$B$8)</f>
        <v>1</v>
      </c>
      <c r="AA785" s="16" t="str">
        <f>IF(W785&lt;&gt;0,IF(Y785=1,IF(I785&lt;=Parameters!$C$2,W785,""),""),"")</f>
        <v/>
      </c>
      <c r="AB785" s="16" t="str">
        <f>IF(W785&lt;&gt;0,IF(Y785=1,IF(AND(I785&gt;Parameters!$B$3,I785&lt;=Parameters!$C$3),W785,""),""),"")</f>
        <v/>
      </c>
      <c r="AC785" s="16" t="str">
        <f>IF(W785&lt;&gt;0,IF(Y785=1,IF(AND(I785&gt;Parameters!$B$4,I785&lt;=Parameters!$C$4),W785,""),""),"")</f>
        <v/>
      </c>
      <c r="AD785" s="16" t="str">
        <f>IF(W785&lt;&gt;0,IF(Y785=1,IF(AND(I785&gt;Parameters!$B$5,I785&lt;=Parameters!$C$5),W785,""),""),"")</f>
        <v/>
      </c>
      <c r="AE785" s="16" t="str">
        <f>IF(W785&lt;&gt;0,IF(Y785=1,IF(I785&gt;Parameters!$B$6,W785,""),""),"")</f>
        <v/>
      </c>
    </row>
    <row r="786" spans="1:31" x14ac:dyDescent="0.2">
      <c r="A786" t="s">
        <v>818</v>
      </c>
      <c r="B786" t="s">
        <v>819</v>
      </c>
      <c r="C786" t="s">
        <v>825</v>
      </c>
      <c r="D786">
        <v>10</v>
      </c>
      <c r="E786" t="s">
        <v>828</v>
      </c>
      <c r="F786" t="s">
        <v>126</v>
      </c>
      <c r="G786">
        <v>128</v>
      </c>
      <c r="H786" t="s">
        <v>38</v>
      </c>
      <c r="I786">
        <f t="shared" si="36"/>
        <v>0.128</v>
      </c>
      <c r="J786">
        <v>4</v>
      </c>
      <c r="K786" t="s">
        <v>62</v>
      </c>
      <c r="L786" s="2">
        <v>139000</v>
      </c>
      <c r="M786" t="s">
        <v>821</v>
      </c>
      <c r="N786">
        <v>128</v>
      </c>
      <c r="O786" t="s">
        <v>38</v>
      </c>
      <c r="P786" t="s">
        <v>42</v>
      </c>
      <c r="Q786" t="s">
        <v>42</v>
      </c>
      <c r="R786" t="s">
        <v>42</v>
      </c>
      <c r="S786" s="3">
        <v>42265</v>
      </c>
      <c r="T786" s="3"/>
      <c r="U786" s="11" t="str">
        <f>IFERROR(VLOOKUP(A786,'Anc data'!$A$2:$H$117, 8,FALSE),"")</f>
        <v/>
      </c>
      <c r="W786" s="15" t="str">
        <f t="shared" si="37"/>
        <v/>
      </c>
      <c r="X786" s="9">
        <f t="shared" si="38"/>
        <v>0</v>
      </c>
      <c r="Y786" s="9">
        <f>MAX(X786,Parameters!$B$8)</f>
        <v>1</v>
      </c>
      <c r="AA786" s="16" t="str">
        <f>IF(W786&lt;&gt;0,IF(Y786=1,IF(I786&lt;=Parameters!$C$2,W786,""),""),"")</f>
        <v/>
      </c>
      <c r="AB786" s="16" t="str">
        <f>IF(W786&lt;&gt;0,IF(Y786=1,IF(AND(I786&gt;Parameters!$B$3,I786&lt;=Parameters!$C$3),W786,""),""),"")</f>
        <v/>
      </c>
      <c r="AC786" s="16" t="str">
        <f>IF(W786&lt;&gt;0,IF(Y786=1,IF(AND(I786&gt;Parameters!$B$4,I786&lt;=Parameters!$C$4),W786,""),""),"")</f>
        <v/>
      </c>
      <c r="AD786" s="16" t="str">
        <f>IF(W786&lt;&gt;0,IF(Y786=1,IF(AND(I786&gt;Parameters!$B$5,I786&lt;=Parameters!$C$5),W786,""),""),"")</f>
        <v/>
      </c>
      <c r="AE786" s="16" t="str">
        <f>IF(W786&lt;&gt;0,IF(Y786=1,IF(I786&gt;Parameters!$B$6,W786,""),""),"")</f>
        <v/>
      </c>
    </row>
    <row r="787" spans="1:31" x14ac:dyDescent="0.2">
      <c r="A787" t="s">
        <v>818</v>
      </c>
      <c r="B787" t="s">
        <v>819</v>
      </c>
      <c r="C787" t="s">
        <v>825</v>
      </c>
      <c r="D787">
        <v>11</v>
      </c>
      <c r="E787" t="s">
        <v>829</v>
      </c>
      <c r="F787" t="s">
        <v>126</v>
      </c>
      <c r="G787">
        <v>256</v>
      </c>
      <c r="H787" t="s">
        <v>38</v>
      </c>
      <c r="I787">
        <f t="shared" si="36"/>
        <v>0.25600000000000001</v>
      </c>
      <c r="J787">
        <v>4</v>
      </c>
      <c r="K787" t="s">
        <v>62</v>
      </c>
      <c r="L787" s="2">
        <v>169000</v>
      </c>
      <c r="M787" t="s">
        <v>821</v>
      </c>
      <c r="N787">
        <v>256</v>
      </c>
      <c r="O787" t="s">
        <v>38</v>
      </c>
      <c r="P787" t="s">
        <v>42</v>
      </c>
      <c r="Q787" t="s">
        <v>42</v>
      </c>
      <c r="R787" t="s">
        <v>42</v>
      </c>
      <c r="S787" s="3">
        <v>42265</v>
      </c>
      <c r="T787" s="3"/>
      <c r="U787" s="11" t="str">
        <f>IFERROR(VLOOKUP(A787,'Anc data'!$A$2:$H$117, 8,FALSE),"")</f>
        <v/>
      </c>
      <c r="W787" s="15" t="str">
        <f t="shared" si="37"/>
        <v/>
      </c>
      <c r="X787" s="9">
        <f t="shared" si="38"/>
        <v>0</v>
      </c>
      <c r="Y787" s="9">
        <f>MAX(X787,Parameters!$B$8)</f>
        <v>1</v>
      </c>
      <c r="AA787" s="16" t="str">
        <f>IF(W787&lt;&gt;0,IF(Y787=1,IF(I787&lt;=Parameters!$C$2,W787,""),""),"")</f>
        <v/>
      </c>
      <c r="AB787" s="16" t="str">
        <f>IF(W787&lt;&gt;0,IF(Y787=1,IF(AND(I787&gt;Parameters!$B$3,I787&lt;=Parameters!$C$3),W787,""),""),"")</f>
        <v/>
      </c>
      <c r="AC787" s="16" t="str">
        <f>IF(W787&lt;&gt;0,IF(Y787=1,IF(AND(I787&gt;Parameters!$B$4,I787&lt;=Parameters!$C$4),W787,""),""),"")</f>
        <v/>
      </c>
      <c r="AD787" s="16" t="str">
        <f>IF(W787&lt;&gt;0,IF(Y787=1,IF(AND(I787&gt;Parameters!$B$5,I787&lt;=Parameters!$C$5),W787,""),""),"")</f>
        <v/>
      </c>
      <c r="AE787" s="16" t="str">
        <f>IF(W787&lt;&gt;0,IF(Y787=1,IF(I787&gt;Parameters!$B$6,W787,""),""),"")</f>
        <v/>
      </c>
    </row>
    <row r="788" spans="1:31" x14ac:dyDescent="0.2">
      <c r="A788" t="s">
        <v>818</v>
      </c>
      <c r="B788" t="s">
        <v>819</v>
      </c>
      <c r="C788" t="s">
        <v>825</v>
      </c>
      <c r="D788">
        <v>12</v>
      </c>
      <c r="E788" t="s">
        <v>830</v>
      </c>
      <c r="F788" t="s">
        <v>126</v>
      </c>
      <c r="G788">
        <v>512</v>
      </c>
      <c r="H788" t="s">
        <v>38</v>
      </c>
      <c r="I788">
        <f t="shared" si="36"/>
        <v>0.51200000000000001</v>
      </c>
      <c r="J788">
        <v>4</v>
      </c>
      <c r="K788" t="s">
        <v>62</v>
      </c>
      <c r="L788" s="2">
        <v>189000</v>
      </c>
      <c r="M788" t="s">
        <v>821</v>
      </c>
      <c r="N788">
        <v>512</v>
      </c>
      <c r="O788" t="s">
        <v>38</v>
      </c>
      <c r="P788" t="s">
        <v>42</v>
      </c>
      <c r="Q788" t="s">
        <v>42</v>
      </c>
      <c r="R788" t="s">
        <v>42</v>
      </c>
      <c r="S788" s="3">
        <v>42265</v>
      </c>
      <c r="T788" s="3"/>
      <c r="U788" s="11" t="str">
        <f>IFERROR(VLOOKUP(A788,'Anc data'!$A$2:$H$117, 8,FALSE),"")</f>
        <v/>
      </c>
      <c r="W788" s="15" t="str">
        <f t="shared" si="37"/>
        <v/>
      </c>
      <c r="X788" s="9">
        <f t="shared" si="38"/>
        <v>0</v>
      </c>
      <c r="Y788" s="9">
        <f>MAX(X788,Parameters!$B$8)</f>
        <v>1</v>
      </c>
      <c r="AA788" s="16" t="str">
        <f>IF(W788&lt;&gt;0,IF(Y788=1,IF(I788&lt;=Parameters!$C$2,W788,""),""),"")</f>
        <v/>
      </c>
      <c r="AB788" s="16" t="str">
        <f>IF(W788&lt;&gt;0,IF(Y788=1,IF(AND(I788&gt;Parameters!$B$3,I788&lt;=Parameters!$C$3),W788,""),""),"")</f>
        <v/>
      </c>
      <c r="AC788" s="16" t="str">
        <f>IF(W788&lt;&gt;0,IF(Y788=1,IF(AND(I788&gt;Parameters!$B$4,I788&lt;=Parameters!$C$4),W788,""),""),"")</f>
        <v/>
      </c>
      <c r="AD788" s="16" t="str">
        <f>IF(W788&lt;&gt;0,IF(Y788=1,IF(AND(I788&gt;Parameters!$B$5,I788&lt;=Parameters!$C$5),W788,""),""),"")</f>
        <v/>
      </c>
      <c r="AE788" s="16" t="str">
        <f>IF(W788&lt;&gt;0,IF(Y788=1,IF(I788&gt;Parameters!$B$6,W788,""),""),"")</f>
        <v/>
      </c>
    </row>
    <row r="789" spans="1:31" x14ac:dyDescent="0.2">
      <c r="A789" t="s">
        <v>818</v>
      </c>
      <c r="B789" t="s">
        <v>819</v>
      </c>
      <c r="C789" t="s">
        <v>825</v>
      </c>
      <c r="D789">
        <v>13</v>
      </c>
      <c r="E789" t="s">
        <v>831</v>
      </c>
      <c r="F789" t="s">
        <v>126</v>
      </c>
      <c r="G789">
        <v>1024</v>
      </c>
      <c r="H789" t="s">
        <v>38</v>
      </c>
      <c r="I789">
        <f t="shared" si="36"/>
        <v>1.024</v>
      </c>
      <c r="J789">
        <v>4</v>
      </c>
      <c r="K789" t="s">
        <v>62</v>
      </c>
      <c r="L789" s="2">
        <v>209000</v>
      </c>
      <c r="M789" t="s">
        <v>821</v>
      </c>
      <c r="N789">
        <v>768</v>
      </c>
      <c r="O789" t="s">
        <v>38</v>
      </c>
      <c r="P789" t="s">
        <v>42</v>
      </c>
      <c r="Q789" t="s">
        <v>42</v>
      </c>
      <c r="R789" t="s">
        <v>42</v>
      </c>
      <c r="S789" s="3">
        <v>42265</v>
      </c>
      <c r="T789" s="3"/>
      <c r="U789" s="11" t="str">
        <f>IFERROR(VLOOKUP(A789,'Anc data'!$A$2:$H$117, 8,FALSE),"")</f>
        <v/>
      </c>
      <c r="W789" s="15" t="str">
        <f t="shared" si="37"/>
        <v/>
      </c>
      <c r="X789" s="9">
        <f t="shared" si="38"/>
        <v>0</v>
      </c>
      <c r="Y789" s="9">
        <f>MAX(X789,Parameters!$B$8)</f>
        <v>1</v>
      </c>
      <c r="AA789" s="16" t="str">
        <f>IF(W789&lt;&gt;0,IF(Y789=1,IF(I789&lt;=Parameters!$C$2,W789,""),""),"")</f>
        <v/>
      </c>
      <c r="AB789" s="16" t="str">
        <f>IF(W789&lt;&gt;0,IF(Y789=1,IF(AND(I789&gt;Parameters!$B$3,I789&lt;=Parameters!$C$3),W789,""),""),"")</f>
        <v/>
      </c>
      <c r="AC789" s="16" t="str">
        <f>IF(W789&lt;&gt;0,IF(Y789=1,IF(AND(I789&gt;Parameters!$B$4,I789&lt;=Parameters!$C$4),W789,""),""),"")</f>
        <v/>
      </c>
      <c r="AD789" s="16" t="str">
        <f>IF(W789&lt;&gt;0,IF(Y789=1,IF(AND(I789&gt;Parameters!$B$5,I789&lt;=Parameters!$C$5),W789,""),""),"")</f>
        <v/>
      </c>
      <c r="AE789" s="16" t="str">
        <f>IF(W789&lt;&gt;0,IF(Y789=1,IF(I789&gt;Parameters!$B$6,W789,""),""),"")</f>
        <v/>
      </c>
    </row>
    <row r="790" spans="1:31" x14ac:dyDescent="0.2">
      <c r="A790" t="s">
        <v>818</v>
      </c>
      <c r="B790" t="s">
        <v>819</v>
      </c>
      <c r="C790" t="s">
        <v>825</v>
      </c>
      <c r="D790">
        <v>14</v>
      </c>
      <c r="E790" t="s">
        <v>832</v>
      </c>
      <c r="F790" t="s">
        <v>126</v>
      </c>
      <c r="G790">
        <v>2048</v>
      </c>
      <c r="H790" t="s">
        <v>38</v>
      </c>
      <c r="I790">
        <f t="shared" si="36"/>
        <v>2.048</v>
      </c>
      <c r="J790">
        <v>4</v>
      </c>
      <c r="K790" t="s">
        <v>62</v>
      </c>
      <c r="L790" s="2">
        <v>239000</v>
      </c>
      <c r="M790" t="s">
        <v>821</v>
      </c>
      <c r="N790">
        <v>768</v>
      </c>
      <c r="O790" t="s">
        <v>38</v>
      </c>
      <c r="P790" t="s">
        <v>42</v>
      </c>
      <c r="Q790" t="s">
        <v>42</v>
      </c>
      <c r="R790" t="s">
        <v>42</v>
      </c>
      <c r="S790" s="3">
        <v>42265</v>
      </c>
      <c r="T790" s="3"/>
      <c r="U790" s="11" t="str">
        <f>IFERROR(VLOOKUP(A790,'Anc data'!$A$2:$H$117, 8,FALSE),"")</f>
        <v/>
      </c>
      <c r="W790" s="15" t="str">
        <f t="shared" si="37"/>
        <v/>
      </c>
      <c r="X790" s="9">
        <f t="shared" si="38"/>
        <v>0</v>
      </c>
      <c r="Y790" s="9">
        <f>MAX(X790,Parameters!$B$8)</f>
        <v>1</v>
      </c>
      <c r="AA790" s="16" t="str">
        <f>IF(W790&lt;&gt;0,IF(Y790=1,IF(I790&lt;=Parameters!$C$2,W790,""),""),"")</f>
        <v/>
      </c>
      <c r="AB790" s="16" t="str">
        <f>IF(W790&lt;&gt;0,IF(Y790=1,IF(AND(I790&gt;Parameters!$B$3,I790&lt;=Parameters!$C$3),W790,""),""),"")</f>
        <v/>
      </c>
      <c r="AC790" s="16" t="str">
        <f>IF(W790&lt;&gt;0,IF(Y790=1,IF(AND(I790&gt;Parameters!$B$4,I790&lt;=Parameters!$C$4),W790,""),""),"")</f>
        <v/>
      </c>
      <c r="AD790" s="16" t="str">
        <f>IF(W790&lt;&gt;0,IF(Y790=1,IF(AND(I790&gt;Parameters!$B$5,I790&lt;=Parameters!$C$5),W790,""),""),"")</f>
        <v/>
      </c>
      <c r="AE790" s="16" t="str">
        <f>IF(W790&lt;&gt;0,IF(Y790=1,IF(I790&gt;Parameters!$B$6,W790,""),""),"")</f>
        <v/>
      </c>
    </row>
    <row r="791" spans="1:31" x14ac:dyDescent="0.2">
      <c r="A791" t="s">
        <v>818</v>
      </c>
      <c r="B791" t="s">
        <v>819</v>
      </c>
      <c r="C791" t="s">
        <v>825</v>
      </c>
      <c r="D791">
        <v>15</v>
      </c>
      <c r="E791" t="s">
        <v>833</v>
      </c>
      <c r="F791" t="s">
        <v>126</v>
      </c>
      <c r="G791">
        <v>4096</v>
      </c>
      <c r="H791" t="s">
        <v>38</v>
      </c>
      <c r="I791">
        <f t="shared" si="36"/>
        <v>4.0960000000000001</v>
      </c>
      <c r="J791">
        <v>4</v>
      </c>
      <c r="K791" t="s">
        <v>62</v>
      </c>
      <c r="L791" s="2">
        <v>299000</v>
      </c>
      <c r="M791" t="s">
        <v>821</v>
      </c>
      <c r="N791">
        <v>768</v>
      </c>
      <c r="O791" t="s">
        <v>38</v>
      </c>
      <c r="P791" t="s">
        <v>42</v>
      </c>
      <c r="Q791" t="s">
        <v>42</v>
      </c>
      <c r="R791" t="s">
        <v>42</v>
      </c>
      <c r="S791" s="3">
        <v>42265</v>
      </c>
      <c r="T791" s="3"/>
      <c r="U791" s="11" t="str">
        <f>IFERROR(VLOOKUP(A791,'Anc data'!$A$2:$H$117, 8,FALSE),"")</f>
        <v/>
      </c>
      <c r="W791" s="15" t="str">
        <f t="shared" si="37"/>
        <v/>
      </c>
      <c r="X791" s="9">
        <f t="shared" si="38"/>
        <v>0</v>
      </c>
      <c r="Y791" s="9">
        <f>MAX(X791,Parameters!$B$8)</f>
        <v>1</v>
      </c>
      <c r="AA791" s="16" t="str">
        <f>IF(W791&lt;&gt;0,IF(Y791=1,IF(I791&lt;=Parameters!$C$2,W791,""),""),"")</f>
        <v/>
      </c>
      <c r="AB791" s="16" t="str">
        <f>IF(W791&lt;&gt;0,IF(Y791=1,IF(AND(I791&gt;Parameters!$B$3,I791&lt;=Parameters!$C$3),W791,""),""),"")</f>
        <v/>
      </c>
      <c r="AC791" s="16" t="str">
        <f>IF(W791&lt;&gt;0,IF(Y791=1,IF(AND(I791&gt;Parameters!$B$4,I791&lt;=Parameters!$C$4),W791,""),""),"")</f>
        <v/>
      </c>
      <c r="AD791" s="16" t="str">
        <f>IF(W791&lt;&gt;0,IF(Y791=1,IF(AND(I791&gt;Parameters!$B$5,I791&lt;=Parameters!$C$5),W791,""),""),"")</f>
        <v/>
      </c>
      <c r="AE791" s="16" t="str">
        <f>IF(W791&lt;&gt;0,IF(Y791=1,IF(I791&gt;Parameters!$B$6,W791,""),""),"")</f>
        <v/>
      </c>
    </row>
    <row r="792" spans="1:31" x14ac:dyDescent="0.2">
      <c r="A792" t="s">
        <v>818</v>
      </c>
      <c r="B792" t="s">
        <v>819</v>
      </c>
      <c r="C792" t="s">
        <v>825</v>
      </c>
      <c r="D792">
        <v>16</v>
      </c>
      <c r="E792" t="s">
        <v>834</v>
      </c>
      <c r="F792" t="s">
        <v>126</v>
      </c>
      <c r="G792">
        <v>6144</v>
      </c>
      <c r="H792" t="s">
        <v>38</v>
      </c>
      <c r="I792">
        <f t="shared" si="36"/>
        <v>6.1440000000000001</v>
      </c>
      <c r="J792">
        <v>4</v>
      </c>
      <c r="K792" t="s">
        <v>62</v>
      </c>
      <c r="L792" s="2">
        <v>345000</v>
      </c>
      <c r="M792" t="s">
        <v>821</v>
      </c>
      <c r="N792">
        <v>1024</v>
      </c>
      <c r="O792" t="s">
        <v>38</v>
      </c>
      <c r="P792" t="s">
        <v>42</v>
      </c>
      <c r="Q792" t="s">
        <v>42</v>
      </c>
      <c r="R792" t="s">
        <v>42</v>
      </c>
      <c r="S792" s="3">
        <v>42265</v>
      </c>
      <c r="T792" s="3"/>
      <c r="U792" s="11" t="str">
        <f>IFERROR(VLOOKUP(A792,'Anc data'!$A$2:$H$117, 8,FALSE),"")</f>
        <v/>
      </c>
      <c r="W792" s="15" t="str">
        <f t="shared" si="37"/>
        <v/>
      </c>
      <c r="X792" s="9">
        <f t="shared" si="38"/>
        <v>0</v>
      </c>
      <c r="Y792" s="9">
        <f>MAX(X792,Parameters!$B$8)</f>
        <v>1</v>
      </c>
      <c r="AA792" s="16" t="str">
        <f>IF(W792&lt;&gt;0,IF(Y792=1,IF(I792&lt;=Parameters!$C$2,W792,""),""),"")</f>
        <v/>
      </c>
      <c r="AB792" s="16" t="str">
        <f>IF(W792&lt;&gt;0,IF(Y792=1,IF(AND(I792&gt;Parameters!$B$3,I792&lt;=Parameters!$C$3),W792,""),""),"")</f>
        <v/>
      </c>
      <c r="AC792" s="16" t="str">
        <f>IF(W792&lt;&gt;0,IF(Y792=1,IF(AND(I792&gt;Parameters!$B$4,I792&lt;=Parameters!$C$4),W792,""),""),"")</f>
        <v/>
      </c>
      <c r="AD792" s="16" t="str">
        <f>IF(W792&lt;&gt;0,IF(Y792=1,IF(AND(I792&gt;Parameters!$B$5,I792&lt;=Parameters!$C$5),W792,""),""),"")</f>
        <v/>
      </c>
      <c r="AE792" s="16" t="str">
        <f>IF(W792&lt;&gt;0,IF(Y792=1,IF(I792&gt;Parameters!$B$6,W792,""),""),"")</f>
        <v/>
      </c>
    </row>
    <row r="793" spans="1:31" x14ac:dyDescent="0.2">
      <c r="A793" t="s">
        <v>818</v>
      </c>
      <c r="B793" t="s">
        <v>819</v>
      </c>
      <c r="C793" t="s">
        <v>825</v>
      </c>
      <c r="D793">
        <v>17</v>
      </c>
      <c r="E793" t="s">
        <v>835</v>
      </c>
      <c r="F793" t="s">
        <v>126</v>
      </c>
      <c r="G793">
        <v>8192</v>
      </c>
      <c r="H793" t="s">
        <v>38</v>
      </c>
      <c r="I793">
        <f t="shared" si="36"/>
        <v>8.1920000000000002</v>
      </c>
      <c r="J793">
        <v>4</v>
      </c>
      <c r="K793" t="s">
        <v>62</v>
      </c>
      <c r="L793" s="2">
        <v>379000</v>
      </c>
      <c r="M793" t="s">
        <v>821</v>
      </c>
      <c r="N793">
        <v>1024</v>
      </c>
      <c r="O793" t="s">
        <v>38</v>
      </c>
      <c r="P793" t="s">
        <v>42</v>
      </c>
      <c r="Q793" t="s">
        <v>42</v>
      </c>
      <c r="R793" t="s">
        <v>42</v>
      </c>
      <c r="S793" s="3">
        <v>42265</v>
      </c>
      <c r="T793" s="3"/>
      <c r="U793" s="11" t="str">
        <f>IFERROR(VLOOKUP(A793,'Anc data'!$A$2:$H$117, 8,FALSE),"")</f>
        <v/>
      </c>
      <c r="W793" s="15" t="str">
        <f t="shared" si="37"/>
        <v/>
      </c>
      <c r="X793" s="9">
        <f t="shared" si="38"/>
        <v>0</v>
      </c>
      <c r="Y793" s="9">
        <f>MAX(X793,Parameters!$B$8)</f>
        <v>1</v>
      </c>
      <c r="AA793" s="16" t="str">
        <f>IF(W793&lt;&gt;0,IF(Y793=1,IF(I793&lt;=Parameters!$C$2,W793,""),""),"")</f>
        <v/>
      </c>
      <c r="AB793" s="16" t="str">
        <f>IF(W793&lt;&gt;0,IF(Y793=1,IF(AND(I793&gt;Parameters!$B$3,I793&lt;=Parameters!$C$3),W793,""),""),"")</f>
        <v/>
      </c>
      <c r="AC793" s="16" t="str">
        <f>IF(W793&lt;&gt;0,IF(Y793=1,IF(AND(I793&gt;Parameters!$B$4,I793&lt;=Parameters!$C$4),W793,""),""),"")</f>
        <v/>
      </c>
      <c r="AD793" s="16" t="str">
        <f>IF(W793&lt;&gt;0,IF(Y793=1,IF(AND(I793&gt;Parameters!$B$5,I793&lt;=Parameters!$C$5),W793,""),""),"")</f>
        <v/>
      </c>
      <c r="AE793" s="16" t="str">
        <f>IF(W793&lt;&gt;0,IF(Y793=1,IF(I793&gt;Parameters!$B$6,W793,""),""),"")</f>
        <v/>
      </c>
    </row>
    <row r="794" spans="1:31" x14ac:dyDescent="0.2">
      <c r="A794" t="s">
        <v>836</v>
      </c>
      <c r="B794" t="s">
        <v>837</v>
      </c>
      <c r="C794" t="s">
        <v>838</v>
      </c>
      <c r="D794">
        <v>1</v>
      </c>
      <c r="E794" t="s">
        <v>839</v>
      </c>
      <c r="F794" t="s">
        <v>51</v>
      </c>
      <c r="G794">
        <v>24576</v>
      </c>
      <c r="H794" t="s">
        <v>38</v>
      </c>
      <c r="I794">
        <f t="shared" si="36"/>
        <v>24.576000000000001</v>
      </c>
      <c r="J794">
        <v>30</v>
      </c>
      <c r="K794" t="s">
        <v>62</v>
      </c>
      <c r="L794">
        <v>27.86</v>
      </c>
      <c r="M794" t="s">
        <v>63</v>
      </c>
      <c r="N794">
        <v>768</v>
      </c>
      <c r="O794" t="s">
        <v>38</v>
      </c>
      <c r="P794" t="s">
        <v>42</v>
      </c>
      <c r="Q794" t="s">
        <v>42</v>
      </c>
      <c r="R794" t="s">
        <v>42</v>
      </c>
      <c r="S794" s="3">
        <v>42278</v>
      </c>
      <c r="T794" s="3"/>
      <c r="U794" s="11" t="str">
        <f>IFERROR(VLOOKUP(A794,'Anc data'!$A$2:$H$117, 8,FALSE),"")</f>
        <v/>
      </c>
      <c r="W794" s="15" t="str">
        <f t="shared" si="37"/>
        <v/>
      </c>
      <c r="X794" s="9">
        <f t="shared" si="38"/>
        <v>0</v>
      </c>
      <c r="Y794" s="9">
        <f>MAX(X794,Parameters!$B$8)</f>
        <v>1</v>
      </c>
      <c r="AA794" s="16" t="str">
        <f>IF(W794&lt;&gt;0,IF(Y794=1,IF(I794&lt;=Parameters!$C$2,W794,""),""),"")</f>
        <v/>
      </c>
      <c r="AB794" s="16" t="str">
        <f>IF(W794&lt;&gt;0,IF(Y794=1,IF(AND(I794&gt;Parameters!$B$3,I794&lt;=Parameters!$C$3),W794,""),""),"")</f>
        <v/>
      </c>
      <c r="AC794" s="16" t="str">
        <f>IF(W794&lt;&gt;0,IF(Y794=1,IF(AND(I794&gt;Parameters!$B$4,I794&lt;=Parameters!$C$4),W794,""),""),"")</f>
        <v/>
      </c>
      <c r="AD794" s="16" t="str">
        <f>IF(W794&lt;&gt;0,IF(Y794=1,IF(AND(I794&gt;Parameters!$B$5,I794&lt;=Parameters!$C$5),W794,""),""),"")</f>
        <v/>
      </c>
      <c r="AE794" s="16" t="str">
        <f>IF(W794&lt;&gt;0,IF(Y794=1,IF(I794&gt;Parameters!$B$6,W794,""),""),"")</f>
        <v/>
      </c>
    </row>
    <row r="795" spans="1:31" x14ac:dyDescent="0.2">
      <c r="A795" t="s">
        <v>836</v>
      </c>
      <c r="B795" t="s">
        <v>837</v>
      </c>
      <c r="C795" t="s">
        <v>838</v>
      </c>
      <c r="D795">
        <v>2</v>
      </c>
      <c r="E795" t="s">
        <v>839</v>
      </c>
      <c r="F795" t="s">
        <v>51</v>
      </c>
      <c r="G795">
        <v>24576</v>
      </c>
      <c r="H795" t="s">
        <v>38</v>
      </c>
      <c r="I795">
        <f t="shared" si="36"/>
        <v>24.576000000000001</v>
      </c>
      <c r="J795" t="s">
        <v>39</v>
      </c>
      <c r="L795">
        <v>32.950000000000003</v>
      </c>
      <c r="M795" t="s">
        <v>63</v>
      </c>
      <c r="N795">
        <v>768</v>
      </c>
      <c r="O795" t="s">
        <v>38</v>
      </c>
      <c r="P795" t="s">
        <v>42</v>
      </c>
      <c r="Q795" t="s">
        <v>42</v>
      </c>
      <c r="R795" t="s">
        <v>42</v>
      </c>
      <c r="S795" s="3">
        <v>42278</v>
      </c>
      <c r="T795" s="3"/>
      <c r="U795" s="11" t="str">
        <f>IFERROR(VLOOKUP(A795,'Anc data'!$A$2:$H$117, 8,FALSE),"")</f>
        <v/>
      </c>
      <c r="W795" s="15" t="str">
        <f t="shared" si="37"/>
        <v/>
      </c>
      <c r="X795" s="9">
        <f t="shared" si="38"/>
        <v>1</v>
      </c>
      <c r="Y795" s="9">
        <f>MAX(X795,Parameters!$B$8)</f>
        <v>1</v>
      </c>
      <c r="AA795" s="16" t="str">
        <f>IF(W795&lt;&gt;0,IF(Y795=1,IF(I795&lt;=Parameters!$C$2,W795,""),""),"")</f>
        <v/>
      </c>
      <c r="AB795" s="16" t="str">
        <f>IF(W795&lt;&gt;0,IF(Y795=1,IF(AND(I795&gt;Parameters!$B$3,I795&lt;=Parameters!$C$3),W795,""),""),"")</f>
        <v/>
      </c>
      <c r="AC795" s="16" t="str">
        <f>IF(W795&lt;&gt;0,IF(Y795=1,IF(AND(I795&gt;Parameters!$B$4,I795&lt;=Parameters!$C$4),W795,""),""),"")</f>
        <v/>
      </c>
      <c r="AD795" s="16" t="str">
        <f>IF(W795&lt;&gt;0,IF(Y795=1,IF(AND(I795&gt;Parameters!$B$5,I795&lt;=Parameters!$C$5),W795,""),""),"")</f>
        <v/>
      </c>
      <c r="AE795" s="16" t="str">
        <f>IF(W795&lt;&gt;0,IF(Y795=1,IF(I795&gt;Parameters!$B$6,W795,""),""),"")</f>
        <v/>
      </c>
    </row>
    <row r="796" spans="1:31" x14ac:dyDescent="0.2">
      <c r="A796" t="s">
        <v>836</v>
      </c>
      <c r="B796" t="s">
        <v>837</v>
      </c>
      <c r="C796" t="s">
        <v>838</v>
      </c>
      <c r="D796">
        <v>3</v>
      </c>
      <c r="E796" t="s">
        <v>840</v>
      </c>
      <c r="F796" t="s">
        <v>61</v>
      </c>
      <c r="G796">
        <v>102400</v>
      </c>
      <c r="H796" t="s">
        <v>38</v>
      </c>
      <c r="I796">
        <f t="shared" si="36"/>
        <v>102.4</v>
      </c>
      <c r="J796">
        <v>30</v>
      </c>
      <c r="K796" t="s">
        <v>62</v>
      </c>
      <c r="L796">
        <v>25.4</v>
      </c>
      <c r="M796" t="s">
        <v>63</v>
      </c>
      <c r="N796">
        <v>20480</v>
      </c>
      <c r="O796" t="s">
        <v>38</v>
      </c>
      <c r="P796" t="s">
        <v>42</v>
      </c>
      <c r="Q796" t="s">
        <v>42</v>
      </c>
      <c r="R796" t="s">
        <v>42</v>
      </c>
      <c r="S796" s="3">
        <v>42278</v>
      </c>
      <c r="T796" s="3"/>
      <c r="U796" s="11" t="str">
        <f>IFERROR(VLOOKUP(A796,'Anc data'!$A$2:$H$117, 8,FALSE),"")</f>
        <v/>
      </c>
      <c r="W796" s="15" t="str">
        <f t="shared" si="37"/>
        <v/>
      </c>
      <c r="X796" s="9">
        <f t="shared" si="38"/>
        <v>0</v>
      </c>
      <c r="Y796" s="9">
        <f>MAX(X796,Parameters!$B$8)</f>
        <v>1</v>
      </c>
      <c r="AA796" s="16" t="str">
        <f>IF(W796&lt;&gt;0,IF(Y796=1,IF(I796&lt;=Parameters!$C$2,W796,""),""),"")</f>
        <v/>
      </c>
      <c r="AB796" s="16" t="str">
        <f>IF(W796&lt;&gt;0,IF(Y796=1,IF(AND(I796&gt;Parameters!$B$3,I796&lt;=Parameters!$C$3),W796,""),""),"")</f>
        <v/>
      </c>
      <c r="AC796" s="16" t="str">
        <f>IF(W796&lt;&gt;0,IF(Y796=1,IF(AND(I796&gt;Parameters!$B$4,I796&lt;=Parameters!$C$4),W796,""),""),"")</f>
        <v/>
      </c>
      <c r="AD796" s="16" t="str">
        <f>IF(W796&lt;&gt;0,IF(Y796=1,IF(AND(I796&gt;Parameters!$B$5,I796&lt;=Parameters!$C$5),W796,""),""),"")</f>
        <v/>
      </c>
      <c r="AE796" s="16" t="str">
        <f>IF(W796&lt;&gt;0,IF(Y796=1,IF(I796&gt;Parameters!$B$6,W796,""),""),"")</f>
        <v/>
      </c>
    </row>
    <row r="797" spans="1:31" x14ac:dyDescent="0.2">
      <c r="A797" t="s">
        <v>836</v>
      </c>
      <c r="B797" t="s">
        <v>837</v>
      </c>
      <c r="C797" t="s">
        <v>838</v>
      </c>
      <c r="D797">
        <v>4</v>
      </c>
      <c r="E797" t="s">
        <v>841</v>
      </c>
      <c r="F797" t="s">
        <v>61</v>
      </c>
      <c r="G797">
        <v>102400</v>
      </c>
      <c r="H797" t="s">
        <v>38</v>
      </c>
      <c r="I797">
        <f t="shared" si="36"/>
        <v>102.4</v>
      </c>
      <c r="J797" t="s">
        <v>39</v>
      </c>
      <c r="L797">
        <v>30.49</v>
      </c>
      <c r="M797" t="s">
        <v>63</v>
      </c>
      <c r="N797">
        <v>20480</v>
      </c>
      <c r="O797" t="s">
        <v>38</v>
      </c>
      <c r="P797" t="s">
        <v>42</v>
      </c>
      <c r="Q797" t="s">
        <v>42</v>
      </c>
      <c r="R797" t="s">
        <v>42</v>
      </c>
      <c r="S797" s="3">
        <v>42278</v>
      </c>
      <c r="T797" s="3"/>
      <c r="U797" s="11" t="str">
        <f>IFERROR(VLOOKUP(A797,'Anc data'!$A$2:$H$117, 8,FALSE),"")</f>
        <v/>
      </c>
      <c r="W797" s="15" t="str">
        <f t="shared" si="37"/>
        <v/>
      </c>
      <c r="X797" s="9">
        <f t="shared" si="38"/>
        <v>1</v>
      </c>
      <c r="Y797" s="9">
        <f>MAX(X797,Parameters!$B$8)</f>
        <v>1</v>
      </c>
      <c r="AA797" s="16" t="str">
        <f>IF(W797&lt;&gt;0,IF(Y797=1,IF(I797&lt;=Parameters!$C$2,W797,""),""),"")</f>
        <v/>
      </c>
      <c r="AB797" s="16" t="str">
        <f>IF(W797&lt;&gt;0,IF(Y797=1,IF(AND(I797&gt;Parameters!$B$3,I797&lt;=Parameters!$C$3),W797,""),""),"")</f>
        <v/>
      </c>
      <c r="AC797" s="16" t="str">
        <f>IF(W797&lt;&gt;0,IF(Y797=1,IF(AND(I797&gt;Parameters!$B$4,I797&lt;=Parameters!$C$4),W797,""),""),"")</f>
        <v/>
      </c>
      <c r="AD797" s="16" t="str">
        <f>IF(W797&lt;&gt;0,IF(Y797=1,IF(AND(I797&gt;Parameters!$B$5,I797&lt;=Parameters!$C$5),W797,""),""),"")</f>
        <v/>
      </c>
      <c r="AE797" s="16" t="str">
        <f>IF(W797&lt;&gt;0,IF(Y797=1,IF(I797&gt;Parameters!$B$6,W797,""),""),"")</f>
        <v/>
      </c>
    </row>
    <row r="798" spans="1:31" x14ac:dyDescent="0.2">
      <c r="A798" t="s">
        <v>836</v>
      </c>
      <c r="B798" t="s">
        <v>837</v>
      </c>
      <c r="C798" t="s">
        <v>838</v>
      </c>
      <c r="D798">
        <v>5</v>
      </c>
      <c r="E798" t="s">
        <v>842</v>
      </c>
      <c r="F798" t="s">
        <v>61</v>
      </c>
      <c r="G798">
        <v>153600</v>
      </c>
      <c r="H798" t="s">
        <v>38</v>
      </c>
      <c r="I798">
        <f t="shared" si="36"/>
        <v>153.6</v>
      </c>
      <c r="J798" t="s">
        <v>39</v>
      </c>
      <c r="L798">
        <v>35.49</v>
      </c>
      <c r="M798" t="s">
        <v>63</v>
      </c>
      <c r="N798">
        <v>30720</v>
      </c>
      <c r="O798" t="s">
        <v>38</v>
      </c>
      <c r="P798" t="s">
        <v>42</v>
      </c>
      <c r="Q798" t="s">
        <v>42</v>
      </c>
      <c r="R798" t="s">
        <v>42</v>
      </c>
      <c r="S798" s="3">
        <v>42278</v>
      </c>
      <c r="T798" s="3"/>
      <c r="U798" s="11" t="str">
        <f>IFERROR(VLOOKUP(A798,'Anc data'!$A$2:$H$117, 8,FALSE),"")</f>
        <v/>
      </c>
      <c r="W798" s="15" t="str">
        <f t="shared" si="37"/>
        <v/>
      </c>
      <c r="X798" s="9">
        <f t="shared" si="38"/>
        <v>1</v>
      </c>
      <c r="Y798" s="9">
        <f>MAX(X798,Parameters!$B$8)</f>
        <v>1</v>
      </c>
      <c r="AA798" s="16" t="str">
        <f>IF(W798&lt;&gt;0,IF(Y798=1,IF(I798&lt;=Parameters!$C$2,W798,""),""),"")</f>
        <v/>
      </c>
      <c r="AB798" s="16" t="str">
        <f>IF(W798&lt;&gt;0,IF(Y798=1,IF(AND(I798&gt;Parameters!$B$3,I798&lt;=Parameters!$C$3),W798,""),""),"")</f>
        <v/>
      </c>
      <c r="AC798" s="16" t="str">
        <f>IF(W798&lt;&gt;0,IF(Y798=1,IF(AND(I798&gt;Parameters!$B$4,I798&lt;=Parameters!$C$4),W798,""),""),"")</f>
        <v/>
      </c>
      <c r="AD798" s="16" t="str">
        <f>IF(W798&lt;&gt;0,IF(Y798=1,IF(AND(I798&gt;Parameters!$B$5,I798&lt;=Parameters!$C$5),W798,""),""),"")</f>
        <v/>
      </c>
      <c r="AE798" s="16" t="str">
        <f>IF(W798&lt;&gt;0,IF(Y798=1,IF(I798&gt;Parameters!$B$6,W798,""),""),"")</f>
        <v/>
      </c>
    </row>
    <row r="799" spans="1:31" x14ac:dyDescent="0.2">
      <c r="A799" t="s">
        <v>836</v>
      </c>
      <c r="B799" t="s">
        <v>837</v>
      </c>
      <c r="C799" t="s">
        <v>838</v>
      </c>
      <c r="D799">
        <v>6</v>
      </c>
      <c r="E799" t="s">
        <v>843</v>
      </c>
      <c r="F799" t="s">
        <v>61</v>
      </c>
      <c r="G799">
        <v>307200</v>
      </c>
      <c r="H799" t="s">
        <v>38</v>
      </c>
      <c r="I799">
        <f t="shared" si="36"/>
        <v>307.2</v>
      </c>
      <c r="J799" t="s">
        <v>39</v>
      </c>
      <c r="L799">
        <v>43.49</v>
      </c>
      <c r="M799" t="s">
        <v>63</v>
      </c>
      <c r="N799">
        <v>51200</v>
      </c>
      <c r="O799" t="s">
        <v>38</v>
      </c>
      <c r="P799" t="s">
        <v>42</v>
      </c>
      <c r="Q799" t="s">
        <v>42</v>
      </c>
      <c r="R799" t="s">
        <v>42</v>
      </c>
      <c r="S799" s="3">
        <v>42278</v>
      </c>
      <c r="T799" s="3"/>
      <c r="U799" s="11" t="str">
        <f>IFERROR(VLOOKUP(A799,'Anc data'!$A$2:$H$117, 8,FALSE),"")</f>
        <v/>
      </c>
      <c r="W799" s="15" t="str">
        <f t="shared" si="37"/>
        <v/>
      </c>
      <c r="X799" s="9">
        <f t="shared" si="38"/>
        <v>1</v>
      </c>
      <c r="Y799" s="9">
        <f>MAX(X799,Parameters!$B$8)</f>
        <v>1</v>
      </c>
      <c r="AA799" s="16" t="str">
        <f>IF(W799&lt;&gt;0,IF(Y799=1,IF(I799&lt;=Parameters!$C$2,W799,""),""),"")</f>
        <v/>
      </c>
      <c r="AB799" s="16" t="str">
        <f>IF(W799&lt;&gt;0,IF(Y799=1,IF(AND(I799&gt;Parameters!$B$3,I799&lt;=Parameters!$C$3),W799,""),""),"")</f>
        <v/>
      </c>
      <c r="AC799" s="16" t="str">
        <f>IF(W799&lt;&gt;0,IF(Y799=1,IF(AND(I799&gt;Parameters!$B$4,I799&lt;=Parameters!$C$4),W799,""),""),"")</f>
        <v/>
      </c>
      <c r="AD799" s="16" t="str">
        <f>IF(W799&lt;&gt;0,IF(Y799=1,IF(AND(I799&gt;Parameters!$B$5,I799&lt;=Parameters!$C$5),W799,""),""),"")</f>
        <v/>
      </c>
      <c r="AE799" s="16" t="str">
        <f>IF(W799&lt;&gt;0,IF(Y799=1,IF(I799&gt;Parameters!$B$6,W799,""),""),"")</f>
        <v/>
      </c>
    </row>
    <row r="800" spans="1:31" x14ac:dyDescent="0.2">
      <c r="A800" t="s">
        <v>836</v>
      </c>
      <c r="B800" t="s">
        <v>837</v>
      </c>
      <c r="C800" t="s">
        <v>838</v>
      </c>
      <c r="D800">
        <v>7</v>
      </c>
      <c r="E800" t="s">
        <v>844</v>
      </c>
      <c r="F800" t="s">
        <v>61</v>
      </c>
      <c r="G800">
        <v>1024000</v>
      </c>
      <c r="H800" t="s">
        <v>38</v>
      </c>
      <c r="I800">
        <f t="shared" si="36"/>
        <v>1024</v>
      </c>
      <c r="J800" t="s">
        <v>39</v>
      </c>
      <c r="L800">
        <v>55.49</v>
      </c>
      <c r="M800" t="s">
        <v>63</v>
      </c>
      <c r="N800">
        <v>102400</v>
      </c>
      <c r="O800" t="s">
        <v>38</v>
      </c>
      <c r="P800" t="s">
        <v>42</v>
      </c>
      <c r="Q800" t="s">
        <v>42</v>
      </c>
      <c r="R800" t="s">
        <v>42</v>
      </c>
      <c r="S800" s="3">
        <v>42278</v>
      </c>
      <c r="T800" s="3"/>
      <c r="U800" s="11" t="str">
        <f>IFERROR(VLOOKUP(A800,'Anc data'!$A$2:$H$117, 8,FALSE),"")</f>
        <v/>
      </c>
      <c r="W800" s="15" t="str">
        <f t="shared" si="37"/>
        <v/>
      </c>
      <c r="X800" s="9">
        <f t="shared" si="38"/>
        <v>1</v>
      </c>
      <c r="Y800" s="9">
        <f>MAX(X800,Parameters!$B$8)</f>
        <v>1</v>
      </c>
      <c r="AA800" s="16" t="str">
        <f>IF(W800&lt;&gt;0,IF(Y800=1,IF(I800&lt;=Parameters!$C$2,W800,""),""),"")</f>
        <v/>
      </c>
      <c r="AB800" s="16" t="str">
        <f>IF(W800&lt;&gt;0,IF(Y800=1,IF(AND(I800&gt;Parameters!$B$3,I800&lt;=Parameters!$C$3),W800,""),""),"")</f>
        <v/>
      </c>
      <c r="AC800" s="16" t="str">
        <f>IF(W800&lt;&gt;0,IF(Y800=1,IF(AND(I800&gt;Parameters!$B$4,I800&lt;=Parameters!$C$4),W800,""),""),"")</f>
        <v/>
      </c>
      <c r="AD800" s="16" t="str">
        <f>IF(W800&lt;&gt;0,IF(Y800=1,IF(AND(I800&gt;Parameters!$B$5,I800&lt;=Parameters!$C$5),W800,""),""),"")</f>
        <v/>
      </c>
      <c r="AE800" s="16" t="str">
        <f>IF(W800&lt;&gt;0,IF(Y800=1,IF(I800&gt;Parameters!$B$6,W800,""),""),"")</f>
        <v/>
      </c>
    </row>
    <row r="801" spans="1:31" x14ac:dyDescent="0.2">
      <c r="A801" t="s">
        <v>836</v>
      </c>
      <c r="B801" t="s">
        <v>837</v>
      </c>
      <c r="C801" t="s">
        <v>838</v>
      </c>
      <c r="D801">
        <v>8</v>
      </c>
      <c r="E801" t="s">
        <v>845</v>
      </c>
      <c r="F801" t="s">
        <v>51</v>
      </c>
      <c r="G801">
        <v>1024</v>
      </c>
      <c r="H801" t="s">
        <v>38</v>
      </c>
      <c r="I801">
        <f t="shared" si="36"/>
        <v>1.024</v>
      </c>
      <c r="J801">
        <v>10</v>
      </c>
      <c r="K801" t="s">
        <v>62</v>
      </c>
      <c r="L801">
        <v>25.4</v>
      </c>
      <c r="M801" t="s">
        <v>63</v>
      </c>
      <c r="N801">
        <v>128</v>
      </c>
      <c r="O801" t="s">
        <v>38</v>
      </c>
      <c r="P801" t="s">
        <v>42</v>
      </c>
      <c r="Q801" t="s">
        <v>42</v>
      </c>
      <c r="R801" t="s">
        <v>42</v>
      </c>
      <c r="S801" s="3">
        <v>42278</v>
      </c>
      <c r="T801" s="3"/>
      <c r="U801" s="11" t="str">
        <f>IFERROR(VLOOKUP(A801,'Anc data'!$A$2:$H$117, 8,FALSE),"")</f>
        <v/>
      </c>
      <c r="W801" s="15" t="str">
        <f t="shared" si="37"/>
        <v/>
      </c>
      <c r="X801" s="9">
        <f t="shared" si="38"/>
        <v>0</v>
      </c>
      <c r="Y801" s="9">
        <f>MAX(X801,Parameters!$B$8)</f>
        <v>1</v>
      </c>
      <c r="AA801" s="16" t="str">
        <f>IF(W801&lt;&gt;0,IF(Y801=1,IF(I801&lt;=Parameters!$C$2,W801,""),""),"")</f>
        <v/>
      </c>
      <c r="AB801" s="16" t="str">
        <f>IF(W801&lt;&gt;0,IF(Y801=1,IF(AND(I801&gt;Parameters!$B$3,I801&lt;=Parameters!$C$3),W801,""),""),"")</f>
        <v/>
      </c>
      <c r="AC801" s="16" t="str">
        <f>IF(W801&lt;&gt;0,IF(Y801=1,IF(AND(I801&gt;Parameters!$B$4,I801&lt;=Parameters!$C$4),W801,""),""),"")</f>
        <v/>
      </c>
      <c r="AD801" s="16" t="str">
        <f>IF(W801&lt;&gt;0,IF(Y801=1,IF(AND(I801&gt;Parameters!$B$5,I801&lt;=Parameters!$C$5),W801,""),""),"")</f>
        <v/>
      </c>
      <c r="AE801" s="16" t="str">
        <f>IF(W801&lt;&gt;0,IF(Y801=1,IF(I801&gt;Parameters!$B$6,W801,""),""),"")</f>
        <v/>
      </c>
    </row>
    <row r="802" spans="1:31" x14ac:dyDescent="0.2">
      <c r="A802" t="s">
        <v>836</v>
      </c>
      <c r="B802" t="s">
        <v>837</v>
      </c>
      <c r="C802" t="s">
        <v>846</v>
      </c>
      <c r="D802">
        <v>1</v>
      </c>
      <c r="E802" t="s">
        <v>847</v>
      </c>
      <c r="F802" t="s">
        <v>61</v>
      </c>
      <c r="G802">
        <v>240</v>
      </c>
      <c r="H802" t="s">
        <v>46</v>
      </c>
      <c r="I802">
        <f t="shared" si="36"/>
        <v>240</v>
      </c>
      <c r="J802">
        <v>30</v>
      </c>
      <c r="K802" t="s">
        <v>62</v>
      </c>
      <c r="L802">
        <v>40</v>
      </c>
      <c r="M802" t="s">
        <v>63</v>
      </c>
      <c r="N802" t="s">
        <v>40</v>
      </c>
      <c r="P802" t="s">
        <v>42</v>
      </c>
      <c r="Q802" t="s">
        <v>42</v>
      </c>
      <c r="R802" t="s">
        <v>64</v>
      </c>
      <c r="S802" s="3">
        <v>42244</v>
      </c>
      <c r="T802" s="3"/>
      <c r="U802" s="11" t="str">
        <f>IFERROR(VLOOKUP(A802,'Anc data'!$A$2:$H$117, 8,FALSE),"")</f>
        <v/>
      </c>
      <c r="W802" s="15" t="str">
        <f t="shared" si="37"/>
        <v/>
      </c>
      <c r="X802" s="9">
        <f t="shared" si="38"/>
        <v>0</v>
      </c>
      <c r="Y802" s="9">
        <f>MAX(X802,Parameters!$B$8)</f>
        <v>1</v>
      </c>
      <c r="AA802" s="16" t="str">
        <f>IF(W802&lt;&gt;0,IF(Y802=1,IF(I802&lt;=Parameters!$C$2,W802,""),""),"")</f>
        <v/>
      </c>
      <c r="AB802" s="16" t="str">
        <f>IF(W802&lt;&gt;0,IF(Y802=1,IF(AND(I802&gt;Parameters!$B$3,I802&lt;=Parameters!$C$3),W802,""),""),"")</f>
        <v/>
      </c>
      <c r="AC802" s="16" t="str">
        <f>IF(W802&lt;&gt;0,IF(Y802=1,IF(AND(I802&gt;Parameters!$B$4,I802&lt;=Parameters!$C$4),W802,""),""),"")</f>
        <v/>
      </c>
      <c r="AD802" s="16" t="str">
        <f>IF(W802&lt;&gt;0,IF(Y802=1,IF(AND(I802&gt;Parameters!$B$5,I802&lt;=Parameters!$C$5),W802,""),""),"")</f>
        <v/>
      </c>
      <c r="AE802" s="16" t="str">
        <f>IF(W802&lt;&gt;0,IF(Y802=1,IF(I802&gt;Parameters!$B$6,W802,""),""),"")</f>
        <v/>
      </c>
    </row>
    <row r="803" spans="1:31" x14ac:dyDescent="0.2">
      <c r="A803" t="s">
        <v>836</v>
      </c>
      <c r="B803" t="s">
        <v>837</v>
      </c>
      <c r="C803" t="s">
        <v>846</v>
      </c>
      <c r="D803">
        <v>2</v>
      </c>
      <c r="E803" t="s">
        <v>847</v>
      </c>
      <c r="F803" t="s">
        <v>61</v>
      </c>
      <c r="G803">
        <v>240</v>
      </c>
      <c r="H803" t="s">
        <v>46</v>
      </c>
      <c r="I803">
        <f t="shared" si="36"/>
        <v>240</v>
      </c>
      <c r="J803" t="s">
        <v>39</v>
      </c>
      <c r="L803">
        <v>45</v>
      </c>
      <c r="M803" t="s">
        <v>63</v>
      </c>
      <c r="N803" t="s">
        <v>40</v>
      </c>
      <c r="P803" t="s">
        <v>64</v>
      </c>
      <c r="Q803" t="s">
        <v>42</v>
      </c>
      <c r="R803" t="s">
        <v>64</v>
      </c>
      <c r="S803" s="3">
        <v>42244</v>
      </c>
      <c r="T803" s="3"/>
      <c r="U803" s="11" t="str">
        <f>IFERROR(VLOOKUP(A803,'Anc data'!$A$2:$H$117, 8,FALSE),"")</f>
        <v/>
      </c>
      <c r="W803" s="15" t="str">
        <f t="shared" si="37"/>
        <v/>
      </c>
      <c r="X803" s="9">
        <f t="shared" si="38"/>
        <v>1</v>
      </c>
      <c r="Y803" s="9">
        <f>MAX(X803,Parameters!$B$8)</f>
        <v>1</v>
      </c>
      <c r="AA803" s="16" t="str">
        <f>IF(W803&lt;&gt;0,IF(Y803=1,IF(I803&lt;=Parameters!$C$2,W803,""),""),"")</f>
        <v/>
      </c>
      <c r="AB803" s="16" t="str">
        <f>IF(W803&lt;&gt;0,IF(Y803=1,IF(AND(I803&gt;Parameters!$B$3,I803&lt;=Parameters!$C$3),W803,""),""),"")</f>
        <v/>
      </c>
      <c r="AC803" s="16" t="str">
        <f>IF(W803&lt;&gt;0,IF(Y803=1,IF(AND(I803&gt;Parameters!$B$4,I803&lt;=Parameters!$C$4),W803,""),""),"")</f>
        <v/>
      </c>
      <c r="AD803" s="16" t="str">
        <f>IF(W803&lt;&gt;0,IF(Y803=1,IF(AND(I803&gt;Parameters!$B$5,I803&lt;=Parameters!$C$5),W803,""),""),"")</f>
        <v/>
      </c>
      <c r="AE803" s="16" t="str">
        <f>IF(W803&lt;&gt;0,IF(Y803=1,IF(I803&gt;Parameters!$B$6,W803,""),""),"")</f>
        <v/>
      </c>
    </row>
    <row r="804" spans="1:31" x14ac:dyDescent="0.2">
      <c r="A804" t="s">
        <v>836</v>
      </c>
      <c r="B804" t="s">
        <v>837</v>
      </c>
      <c r="C804" t="s">
        <v>848</v>
      </c>
      <c r="D804">
        <v>1</v>
      </c>
      <c r="E804" t="s">
        <v>849</v>
      </c>
      <c r="F804" t="s">
        <v>61</v>
      </c>
      <c r="G804">
        <v>100</v>
      </c>
      <c r="H804" t="s">
        <v>46</v>
      </c>
      <c r="I804">
        <f t="shared" si="36"/>
        <v>100</v>
      </c>
      <c r="J804" t="s">
        <v>39</v>
      </c>
      <c r="L804">
        <v>38</v>
      </c>
      <c r="M804" t="s">
        <v>63</v>
      </c>
      <c r="N804" t="s">
        <v>40</v>
      </c>
      <c r="P804" t="s">
        <v>42</v>
      </c>
      <c r="Q804" t="s">
        <v>42</v>
      </c>
      <c r="R804" t="s">
        <v>64</v>
      </c>
      <c r="S804" s="3">
        <v>42244</v>
      </c>
      <c r="T804" s="3"/>
      <c r="U804" s="11" t="str">
        <f>IFERROR(VLOOKUP(A804,'Anc data'!$A$2:$H$117, 8,FALSE),"")</f>
        <v/>
      </c>
      <c r="W804" s="15" t="str">
        <f t="shared" si="37"/>
        <v/>
      </c>
      <c r="X804" s="9">
        <f t="shared" si="38"/>
        <v>1</v>
      </c>
      <c r="Y804" s="9">
        <f>MAX(X804,Parameters!$B$8)</f>
        <v>1</v>
      </c>
      <c r="AA804" s="16" t="str">
        <f>IF(W804&lt;&gt;0,IF(Y804=1,IF(I804&lt;=Parameters!$C$2,W804,""),""),"")</f>
        <v/>
      </c>
      <c r="AB804" s="16" t="str">
        <f>IF(W804&lt;&gt;0,IF(Y804=1,IF(AND(I804&gt;Parameters!$B$3,I804&lt;=Parameters!$C$3),W804,""),""),"")</f>
        <v/>
      </c>
      <c r="AC804" s="16" t="str">
        <f>IF(W804&lt;&gt;0,IF(Y804=1,IF(AND(I804&gt;Parameters!$B$4,I804&lt;=Parameters!$C$4),W804,""),""),"")</f>
        <v/>
      </c>
      <c r="AD804" s="16" t="str">
        <f>IF(W804&lt;&gt;0,IF(Y804=1,IF(AND(I804&gt;Parameters!$B$5,I804&lt;=Parameters!$C$5),W804,""),""),"")</f>
        <v/>
      </c>
      <c r="AE804" s="16" t="str">
        <f>IF(W804&lt;&gt;0,IF(Y804=1,IF(I804&gt;Parameters!$B$6,W804,""),""),"")</f>
        <v/>
      </c>
    </row>
    <row r="805" spans="1:31" x14ac:dyDescent="0.2">
      <c r="A805" t="s">
        <v>850</v>
      </c>
      <c r="B805" t="s">
        <v>851</v>
      </c>
      <c r="C805" t="s">
        <v>852</v>
      </c>
      <c r="D805">
        <v>1</v>
      </c>
      <c r="E805">
        <v>15</v>
      </c>
      <c r="F805" t="s">
        <v>51</v>
      </c>
      <c r="G805">
        <v>15</v>
      </c>
      <c r="H805" t="s">
        <v>46</v>
      </c>
      <c r="I805">
        <f t="shared" si="36"/>
        <v>15</v>
      </c>
      <c r="J805" t="s">
        <v>39</v>
      </c>
      <c r="L805">
        <v>50</v>
      </c>
      <c r="M805" t="s">
        <v>853</v>
      </c>
      <c r="N805">
        <v>0.8</v>
      </c>
      <c r="O805" t="s">
        <v>46</v>
      </c>
      <c r="P805" t="s">
        <v>42</v>
      </c>
      <c r="Q805" t="s">
        <v>42</v>
      </c>
      <c r="R805" t="s">
        <v>64</v>
      </c>
      <c r="S805" s="3">
        <v>42244</v>
      </c>
      <c r="T805" s="3"/>
      <c r="U805" s="11">
        <f>IFERROR(VLOOKUP(A805,'Anc data'!$A$2:$H$117, 8,FALSE),"")</f>
        <v>4.0062579999999999</v>
      </c>
      <c r="W805" s="15">
        <f t="shared" si="37"/>
        <v>12.480474297960841</v>
      </c>
      <c r="X805" s="9">
        <f t="shared" si="38"/>
        <v>1</v>
      </c>
      <c r="Y805" s="9">
        <f>MAX(X805,Parameters!$B$8)</f>
        <v>1</v>
      </c>
      <c r="AA805" s="16" t="str">
        <f>IF(W805&lt;&gt;0,IF(Y805=1,IF(I805&lt;=Parameters!$C$2,W805,""),""),"")</f>
        <v/>
      </c>
      <c r="AB805" s="16" t="str">
        <f>IF(W805&lt;&gt;0,IF(Y805=1,IF(AND(I805&gt;Parameters!$B$3,I805&lt;=Parameters!$C$3),W805,""),""),"")</f>
        <v/>
      </c>
      <c r="AC805" s="16" t="str">
        <f>IF(W805&lt;&gt;0,IF(Y805=1,IF(AND(I805&gt;Parameters!$B$4,I805&lt;=Parameters!$C$4),W805,""),""),"")</f>
        <v/>
      </c>
      <c r="AD805" s="16">
        <f>IF(W805&lt;&gt;0,IF(Y805=1,IF(AND(I805&gt;Parameters!$B$5,I805&lt;=Parameters!$C$5),W805,""),""),"")</f>
        <v>12.480474297960841</v>
      </c>
      <c r="AE805" s="16" t="str">
        <f>IF(W805&lt;&gt;0,IF(Y805=1,IF(I805&gt;Parameters!$B$6,W805,""),""),"")</f>
        <v/>
      </c>
    </row>
    <row r="806" spans="1:31" x14ac:dyDescent="0.2">
      <c r="A806" t="s">
        <v>850</v>
      </c>
      <c r="B806" t="s">
        <v>851</v>
      </c>
      <c r="C806" t="s">
        <v>852</v>
      </c>
      <c r="D806">
        <v>2</v>
      </c>
      <c r="E806">
        <v>40</v>
      </c>
      <c r="F806" t="s">
        <v>51</v>
      </c>
      <c r="G806">
        <v>40</v>
      </c>
      <c r="H806" t="s">
        <v>46</v>
      </c>
      <c r="I806">
        <f t="shared" si="36"/>
        <v>40</v>
      </c>
      <c r="J806" t="s">
        <v>39</v>
      </c>
      <c r="L806">
        <v>55</v>
      </c>
      <c r="M806" t="s">
        <v>853</v>
      </c>
      <c r="N806">
        <v>3</v>
      </c>
      <c r="O806" t="s">
        <v>46</v>
      </c>
      <c r="P806" t="s">
        <v>42</v>
      </c>
      <c r="Q806" t="s">
        <v>42</v>
      </c>
      <c r="R806" t="s">
        <v>64</v>
      </c>
      <c r="S806" s="3">
        <v>42244</v>
      </c>
      <c r="T806" s="3"/>
      <c r="U806" s="11">
        <f>IFERROR(VLOOKUP(A806,'Anc data'!$A$2:$H$117, 8,FALSE),"")</f>
        <v>4.0062579999999999</v>
      </c>
      <c r="W806" s="15">
        <f t="shared" si="37"/>
        <v>13.728521727756926</v>
      </c>
      <c r="X806" s="9">
        <f t="shared" si="38"/>
        <v>1</v>
      </c>
      <c r="Y806" s="9">
        <f>MAX(X806,Parameters!$B$8)</f>
        <v>1</v>
      </c>
      <c r="AA806" s="16" t="str">
        <f>IF(W806&lt;&gt;0,IF(Y806=1,IF(I806&lt;=Parameters!$C$2,W806,""),""),"")</f>
        <v/>
      </c>
      <c r="AB806" s="16" t="str">
        <f>IF(W806&lt;&gt;0,IF(Y806=1,IF(AND(I806&gt;Parameters!$B$3,I806&lt;=Parameters!$C$3),W806,""),""),"")</f>
        <v/>
      </c>
      <c r="AC806" s="16" t="str">
        <f>IF(W806&lt;&gt;0,IF(Y806=1,IF(AND(I806&gt;Parameters!$B$4,I806&lt;=Parameters!$C$4),W806,""),""),"")</f>
        <v/>
      </c>
      <c r="AD806" s="16" t="str">
        <f>IF(W806&lt;&gt;0,IF(Y806=1,IF(AND(I806&gt;Parameters!$B$5,I806&lt;=Parameters!$C$5),W806,""),""),"")</f>
        <v/>
      </c>
      <c r="AE806" s="16">
        <f>IF(W806&lt;&gt;0,IF(Y806=1,IF(I806&gt;Parameters!$B$6,W806,""),""),"")</f>
        <v>13.728521727756926</v>
      </c>
    </row>
    <row r="807" spans="1:31" x14ac:dyDescent="0.2">
      <c r="A807" t="s">
        <v>850</v>
      </c>
      <c r="B807" t="s">
        <v>851</v>
      </c>
      <c r="C807" t="s">
        <v>852</v>
      </c>
      <c r="D807">
        <v>3</v>
      </c>
      <c r="E807">
        <v>100</v>
      </c>
      <c r="F807" t="s">
        <v>133</v>
      </c>
      <c r="G807">
        <v>100</v>
      </c>
      <c r="H807" t="s">
        <v>46</v>
      </c>
      <c r="I807">
        <f t="shared" si="36"/>
        <v>100</v>
      </c>
      <c r="J807" t="s">
        <v>39</v>
      </c>
      <c r="L807">
        <v>57</v>
      </c>
      <c r="M807" t="s">
        <v>853</v>
      </c>
      <c r="N807">
        <v>3</v>
      </c>
      <c r="O807" t="s">
        <v>46</v>
      </c>
      <c r="P807" t="s">
        <v>42</v>
      </c>
      <c r="Q807" t="s">
        <v>42</v>
      </c>
      <c r="R807" t="s">
        <v>64</v>
      </c>
      <c r="S807" s="3">
        <v>42244</v>
      </c>
      <c r="T807" s="3"/>
      <c r="U807" s="11">
        <f>IFERROR(VLOOKUP(A807,'Anc data'!$A$2:$H$117, 8,FALSE),"")</f>
        <v>4.0062579999999999</v>
      </c>
      <c r="W807" s="15">
        <f t="shared" si="37"/>
        <v>14.227740699675358</v>
      </c>
      <c r="X807" s="9">
        <f t="shared" si="38"/>
        <v>1</v>
      </c>
      <c r="Y807" s="9">
        <f>MAX(X807,Parameters!$B$8)</f>
        <v>1</v>
      </c>
      <c r="AA807" s="16" t="str">
        <f>IF(W807&lt;&gt;0,IF(Y807=1,IF(I807&lt;=Parameters!$C$2,W807,""),""),"")</f>
        <v/>
      </c>
      <c r="AB807" s="16" t="str">
        <f>IF(W807&lt;&gt;0,IF(Y807=1,IF(AND(I807&gt;Parameters!$B$3,I807&lt;=Parameters!$C$3),W807,""),""),"")</f>
        <v/>
      </c>
      <c r="AC807" s="16" t="str">
        <f>IF(W807&lt;&gt;0,IF(Y807=1,IF(AND(I807&gt;Parameters!$B$4,I807&lt;=Parameters!$C$4),W807,""),""),"")</f>
        <v/>
      </c>
      <c r="AD807" s="16" t="str">
        <f>IF(W807&lt;&gt;0,IF(Y807=1,IF(AND(I807&gt;Parameters!$B$5,I807&lt;=Parameters!$C$5),W807,""),""),"")</f>
        <v/>
      </c>
      <c r="AE807" s="16">
        <f>IF(W807&lt;&gt;0,IF(Y807=1,IF(I807&gt;Parameters!$B$6,W807,""),""),"")</f>
        <v>14.227740699675358</v>
      </c>
    </row>
    <row r="808" spans="1:31" x14ac:dyDescent="0.2">
      <c r="A808" t="s">
        <v>850</v>
      </c>
      <c r="B808" t="s">
        <v>851</v>
      </c>
      <c r="C808" t="s">
        <v>852</v>
      </c>
      <c r="D808">
        <v>4</v>
      </c>
      <c r="E808">
        <v>200</v>
      </c>
      <c r="F808" t="s">
        <v>133</v>
      </c>
      <c r="G808">
        <v>200</v>
      </c>
      <c r="H808" t="s">
        <v>46</v>
      </c>
      <c r="I808">
        <f t="shared" si="36"/>
        <v>200</v>
      </c>
      <c r="J808" t="s">
        <v>39</v>
      </c>
      <c r="L808">
        <v>74</v>
      </c>
      <c r="M808" t="s">
        <v>853</v>
      </c>
      <c r="N808">
        <v>5</v>
      </c>
      <c r="O808" t="s">
        <v>46</v>
      </c>
      <c r="P808" t="s">
        <v>42</v>
      </c>
      <c r="Q808" t="s">
        <v>42</v>
      </c>
      <c r="R808" t="s">
        <v>64</v>
      </c>
      <c r="S808" s="3">
        <v>42244</v>
      </c>
      <c r="T808" s="3"/>
      <c r="U808" s="11">
        <f>IFERROR(VLOOKUP(A808,'Anc data'!$A$2:$H$117, 8,FALSE),"")</f>
        <v>4.0062579999999999</v>
      </c>
      <c r="W808" s="15">
        <f t="shared" si="37"/>
        <v>18.471101960982043</v>
      </c>
      <c r="X808" s="9">
        <f t="shared" si="38"/>
        <v>1</v>
      </c>
      <c r="Y808" s="9">
        <f>MAX(X808,Parameters!$B$8)</f>
        <v>1</v>
      </c>
      <c r="AA808" s="16" t="str">
        <f>IF(W808&lt;&gt;0,IF(Y808=1,IF(I808&lt;=Parameters!$C$2,W808,""),""),"")</f>
        <v/>
      </c>
      <c r="AB808" s="16" t="str">
        <f>IF(W808&lt;&gt;0,IF(Y808=1,IF(AND(I808&gt;Parameters!$B$3,I808&lt;=Parameters!$C$3),W808,""),""),"")</f>
        <v/>
      </c>
      <c r="AC808" s="16" t="str">
        <f>IF(W808&lt;&gt;0,IF(Y808=1,IF(AND(I808&gt;Parameters!$B$4,I808&lt;=Parameters!$C$4),W808,""),""),"")</f>
        <v/>
      </c>
      <c r="AD808" s="16" t="str">
        <f>IF(W808&lt;&gt;0,IF(Y808=1,IF(AND(I808&gt;Parameters!$B$5,I808&lt;=Parameters!$C$5),W808,""),""),"")</f>
        <v/>
      </c>
      <c r="AE808" s="16">
        <f>IF(W808&lt;&gt;0,IF(Y808=1,IF(I808&gt;Parameters!$B$6,W808,""),""),"")</f>
        <v>18.471101960982043</v>
      </c>
    </row>
    <row r="809" spans="1:31" x14ac:dyDescent="0.2">
      <c r="A809" t="s">
        <v>850</v>
      </c>
      <c r="B809" t="s">
        <v>851</v>
      </c>
      <c r="C809" t="s">
        <v>854</v>
      </c>
      <c r="D809">
        <v>1</v>
      </c>
      <c r="E809" t="s">
        <v>855</v>
      </c>
      <c r="F809" t="s">
        <v>61</v>
      </c>
      <c r="G809">
        <v>15</v>
      </c>
      <c r="H809" t="s">
        <v>46</v>
      </c>
      <c r="I809">
        <f t="shared" si="36"/>
        <v>15</v>
      </c>
      <c r="J809" t="s">
        <v>39</v>
      </c>
      <c r="L809">
        <v>91.5</v>
      </c>
      <c r="M809" t="s">
        <v>853</v>
      </c>
      <c r="N809" t="s">
        <v>40</v>
      </c>
      <c r="P809" t="s">
        <v>42</v>
      </c>
      <c r="Q809" t="s">
        <v>42</v>
      </c>
      <c r="R809" t="s">
        <v>64</v>
      </c>
      <c r="S809" s="3">
        <v>42244</v>
      </c>
      <c r="T809" s="3"/>
      <c r="U809" s="11">
        <f>IFERROR(VLOOKUP(A809,'Anc data'!$A$2:$H$117, 8,FALSE),"")</f>
        <v>4.0062579999999999</v>
      </c>
      <c r="W809" s="15">
        <f t="shared" si="37"/>
        <v>22.839267965268338</v>
      </c>
      <c r="X809" s="9">
        <f t="shared" si="38"/>
        <v>1</v>
      </c>
      <c r="Y809" s="9">
        <f>MAX(X809,Parameters!$B$8)</f>
        <v>1</v>
      </c>
      <c r="AA809" s="16" t="str">
        <f>IF(W809&lt;&gt;0,IF(Y809=1,IF(I809&lt;=Parameters!$C$2,W809,""),""),"")</f>
        <v/>
      </c>
      <c r="AB809" s="16" t="str">
        <f>IF(W809&lt;&gt;0,IF(Y809=1,IF(AND(I809&gt;Parameters!$B$3,I809&lt;=Parameters!$C$3),W809,""),""),"")</f>
        <v/>
      </c>
      <c r="AC809" s="16" t="str">
        <f>IF(W809&lt;&gt;0,IF(Y809=1,IF(AND(I809&gt;Parameters!$B$4,I809&lt;=Parameters!$C$4),W809,""),""),"")</f>
        <v/>
      </c>
      <c r="AD809" s="16">
        <f>IF(W809&lt;&gt;0,IF(Y809=1,IF(AND(I809&gt;Parameters!$B$5,I809&lt;=Parameters!$C$5),W809,""),""),"")</f>
        <v>22.839267965268338</v>
      </c>
      <c r="AE809" s="16" t="str">
        <f>IF(W809&lt;&gt;0,IF(Y809=1,IF(I809&gt;Parameters!$B$6,W809,""),""),"")</f>
        <v/>
      </c>
    </row>
    <row r="810" spans="1:31" x14ac:dyDescent="0.2">
      <c r="A810" t="s">
        <v>850</v>
      </c>
      <c r="B810" t="s">
        <v>851</v>
      </c>
      <c r="C810" t="s">
        <v>854</v>
      </c>
      <c r="D810">
        <v>2</v>
      </c>
      <c r="E810" t="s">
        <v>856</v>
      </c>
      <c r="F810" t="s">
        <v>61</v>
      </c>
      <c r="G810">
        <v>40</v>
      </c>
      <c r="H810" t="s">
        <v>46</v>
      </c>
      <c r="I810">
        <f t="shared" si="36"/>
        <v>40</v>
      </c>
      <c r="J810" t="s">
        <v>39</v>
      </c>
      <c r="L810">
        <v>103</v>
      </c>
      <c r="M810" t="s">
        <v>853</v>
      </c>
      <c r="N810" t="s">
        <v>40</v>
      </c>
      <c r="P810" t="s">
        <v>42</v>
      </c>
      <c r="Q810" t="s">
        <v>42</v>
      </c>
      <c r="R810" t="s">
        <v>64</v>
      </c>
      <c r="S810" s="3">
        <v>42244</v>
      </c>
      <c r="T810" s="3"/>
      <c r="U810" s="11">
        <f>IFERROR(VLOOKUP(A810,'Anc data'!$A$2:$H$117, 8,FALSE),"")</f>
        <v>4.0062579999999999</v>
      </c>
      <c r="W810" s="15">
        <f t="shared" si="37"/>
        <v>25.709777053799332</v>
      </c>
      <c r="X810" s="9">
        <f t="shared" si="38"/>
        <v>1</v>
      </c>
      <c r="Y810" s="9">
        <f>MAX(X810,Parameters!$B$8)</f>
        <v>1</v>
      </c>
      <c r="AA810" s="16" t="str">
        <f>IF(W810&lt;&gt;0,IF(Y810=1,IF(I810&lt;=Parameters!$C$2,W810,""),""),"")</f>
        <v/>
      </c>
      <c r="AB810" s="16" t="str">
        <f>IF(W810&lt;&gt;0,IF(Y810=1,IF(AND(I810&gt;Parameters!$B$3,I810&lt;=Parameters!$C$3),W810,""),""),"")</f>
        <v/>
      </c>
      <c r="AC810" s="16" t="str">
        <f>IF(W810&lt;&gt;0,IF(Y810=1,IF(AND(I810&gt;Parameters!$B$4,I810&lt;=Parameters!$C$4),W810,""),""),"")</f>
        <v/>
      </c>
      <c r="AD810" s="16" t="str">
        <f>IF(W810&lt;&gt;0,IF(Y810=1,IF(AND(I810&gt;Parameters!$B$5,I810&lt;=Parameters!$C$5),W810,""),""),"")</f>
        <v/>
      </c>
      <c r="AE810" s="16">
        <f>IF(W810&lt;&gt;0,IF(Y810=1,IF(I810&gt;Parameters!$B$6,W810,""),""),"")</f>
        <v>25.709777053799332</v>
      </c>
    </row>
    <row r="811" spans="1:31" x14ac:dyDescent="0.2">
      <c r="A811" t="s">
        <v>850</v>
      </c>
      <c r="B811" t="s">
        <v>851</v>
      </c>
      <c r="C811" t="s">
        <v>854</v>
      </c>
      <c r="D811">
        <v>3</v>
      </c>
      <c r="E811" t="s">
        <v>857</v>
      </c>
      <c r="F811" t="s">
        <v>61</v>
      </c>
      <c r="G811">
        <v>100</v>
      </c>
      <c r="H811" t="s">
        <v>46</v>
      </c>
      <c r="I811">
        <f t="shared" si="36"/>
        <v>100</v>
      </c>
      <c r="J811" t="s">
        <v>39</v>
      </c>
      <c r="L811">
        <v>116.75</v>
      </c>
      <c r="M811" t="s">
        <v>853</v>
      </c>
      <c r="N811" t="s">
        <v>40</v>
      </c>
      <c r="P811" t="s">
        <v>42</v>
      </c>
      <c r="Q811" t="s">
        <v>42</v>
      </c>
      <c r="R811" t="s">
        <v>64</v>
      </c>
      <c r="S811" s="3">
        <v>42244</v>
      </c>
      <c r="T811" s="3"/>
      <c r="U811" s="11">
        <f>IFERROR(VLOOKUP(A811,'Anc data'!$A$2:$H$117, 8,FALSE),"")</f>
        <v>4.0062579999999999</v>
      </c>
      <c r="W811" s="15">
        <f t="shared" si="37"/>
        <v>29.141907485738564</v>
      </c>
      <c r="X811" s="9">
        <f t="shared" si="38"/>
        <v>1</v>
      </c>
      <c r="Y811" s="9">
        <f>MAX(X811,Parameters!$B$8)</f>
        <v>1</v>
      </c>
      <c r="AA811" s="16" t="str">
        <f>IF(W811&lt;&gt;0,IF(Y811=1,IF(I811&lt;=Parameters!$C$2,W811,""),""),"")</f>
        <v/>
      </c>
      <c r="AB811" s="16" t="str">
        <f>IF(W811&lt;&gt;0,IF(Y811=1,IF(AND(I811&gt;Parameters!$B$3,I811&lt;=Parameters!$C$3),W811,""),""),"")</f>
        <v/>
      </c>
      <c r="AC811" s="16" t="str">
        <f>IF(W811&lt;&gt;0,IF(Y811=1,IF(AND(I811&gt;Parameters!$B$4,I811&lt;=Parameters!$C$4),W811,""),""),"")</f>
        <v/>
      </c>
      <c r="AD811" s="16" t="str">
        <f>IF(W811&lt;&gt;0,IF(Y811=1,IF(AND(I811&gt;Parameters!$B$5,I811&lt;=Parameters!$C$5),W811,""),""),"")</f>
        <v/>
      </c>
      <c r="AE811" s="16">
        <f>IF(W811&lt;&gt;0,IF(Y811=1,IF(I811&gt;Parameters!$B$6,W811,""),""),"")</f>
        <v>29.141907485738564</v>
      </c>
    </row>
    <row r="812" spans="1:31" x14ac:dyDescent="0.2">
      <c r="A812" t="s">
        <v>850</v>
      </c>
      <c r="B812" t="s">
        <v>851</v>
      </c>
      <c r="C812" t="s">
        <v>858</v>
      </c>
      <c r="D812">
        <v>1</v>
      </c>
      <c r="E812" t="s">
        <v>859</v>
      </c>
      <c r="F812" t="s">
        <v>61</v>
      </c>
      <c r="G812">
        <v>100</v>
      </c>
      <c r="H812" t="s">
        <v>46</v>
      </c>
      <c r="I812">
        <f t="shared" si="36"/>
        <v>100</v>
      </c>
      <c r="J812" t="s">
        <v>39</v>
      </c>
      <c r="L812">
        <v>100</v>
      </c>
      <c r="M812" t="s">
        <v>853</v>
      </c>
      <c r="N812">
        <v>2</v>
      </c>
      <c r="O812" t="s">
        <v>46</v>
      </c>
      <c r="P812" t="s">
        <v>42</v>
      </c>
      <c r="Q812" t="s">
        <v>42</v>
      </c>
      <c r="R812" t="s">
        <v>64</v>
      </c>
      <c r="S812" s="3">
        <v>42244</v>
      </c>
      <c r="T812" s="3"/>
      <c r="U812" s="11">
        <f>IFERROR(VLOOKUP(A812,'Anc data'!$A$2:$H$117, 8,FALSE),"")</f>
        <v>4.0062579999999999</v>
      </c>
      <c r="W812" s="15">
        <f t="shared" si="37"/>
        <v>24.960948595921682</v>
      </c>
      <c r="X812" s="9">
        <f t="shared" si="38"/>
        <v>1</v>
      </c>
      <c r="Y812" s="9">
        <f>MAX(X812,Parameters!$B$8)</f>
        <v>1</v>
      </c>
      <c r="AA812" s="16" t="str">
        <f>IF(W812&lt;&gt;0,IF(Y812=1,IF(I812&lt;=Parameters!$C$2,W812,""),""),"")</f>
        <v/>
      </c>
      <c r="AB812" s="16" t="str">
        <f>IF(W812&lt;&gt;0,IF(Y812=1,IF(AND(I812&gt;Parameters!$B$3,I812&lt;=Parameters!$C$3),W812,""),""),"")</f>
        <v/>
      </c>
      <c r="AC812" s="16" t="str">
        <f>IF(W812&lt;&gt;0,IF(Y812=1,IF(AND(I812&gt;Parameters!$B$4,I812&lt;=Parameters!$C$4),W812,""),""),"")</f>
        <v/>
      </c>
      <c r="AD812" s="16" t="str">
        <f>IF(W812&lt;&gt;0,IF(Y812=1,IF(AND(I812&gt;Parameters!$B$5,I812&lt;=Parameters!$C$5),W812,""),""),"")</f>
        <v/>
      </c>
      <c r="AE812" s="16">
        <f>IF(W812&lt;&gt;0,IF(Y812=1,IF(I812&gt;Parameters!$B$6,W812,""),""),"")</f>
        <v>24.960948595921682</v>
      </c>
    </row>
    <row r="813" spans="1:31" x14ac:dyDescent="0.2">
      <c r="A813" t="s">
        <v>850</v>
      </c>
      <c r="B813" t="s">
        <v>851</v>
      </c>
      <c r="C813" t="s">
        <v>860</v>
      </c>
      <c r="D813">
        <v>1</v>
      </c>
      <c r="E813" t="s">
        <v>861</v>
      </c>
      <c r="F813" t="s">
        <v>61</v>
      </c>
      <c r="G813">
        <v>15</v>
      </c>
      <c r="H813" t="s">
        <v>46</v>
      </c>
      <c r="I813">
        <f t="shared" si="36"/>
        <v>15</v>
      </c>
      <c r="J813" t="s">
        <v>39</v>
      </c>
      <c r="L813">
        <v>99</v>
      </c>
      <c r="M813" t="s">
        <v>853</v>
      </c>
      <c r="N813" t="s">
        <v>40</v>
      </c>
      <c r="P813" t="s">
        <v>42</v>
      </c>
      <c r="Q813" t="s">
        <v>42</v>
      </c>
      <c r="R813" t="s">
        <v>64</v>
      </c>
      <c r="S813" s="3">
        <v>42244</v>
      </c>
      <c r="T813" s="3"/>
      <c r="U813" s="11">
        <f>IFERROR(VLOOKUP(A813,'Anc data'!$A$2:$H$117, 8,FALSE),"")</f>
        <v>4.0062579999999999</v>
      </c>
      <c r="W813" s="15">
        <f t="shared" si="37"/>
        <v>24.711339109962463</v>
      </c>
      <c r="X813" s="9">
        <f t="shared" si="38"/>
        <v>1</v>
      </c>
      <c r="Y813" s="9">
        <f>MAX(X813,Parameters!$B$8)</f>
        <v>1</v>
      </c>
      <c r="AA813" s="16" t="str">
        <f>IF(W813&lt;&gt;0,IF(Y813=1,IF(I813&lt;=Parameters!$C$2,W813,""),""),"")</f>
        <v/>
      </c>
      <c r="AB813" s="16" t="str">
        <f>IF(W813&lt;&gt;0,IF(Y813=1,IF(AND(I813&gt;Parameters!$B$3,I813&lt;=Parameters!$C$3),W813,""),""),"")</f>
        <v/>
      </c>
      <c r="AC813" s="16" t="str">
        <f>IF(W813&lt;&gt;0,IF(Y813=1,IF(AND(I813&gt;Parameters!$B$4,I813&lt;=Parameters!$C$4),W813,""),""),"")</f>
        <v/>
      </c>
      <c r="AD813" s="16">
        <f>IF(W813&lt;&gt;0,IF(Y813=1,IF(AND(I813&gt;Parameters!$B$5,I813&lt;=Parameters!$C$5),W813,""),""),"")</f>
        <v>24.711339109962463</v>
      </c>
      <c r="AE813" s="16" t="str">
        <f>IF(W813&lt;&gt;0,IF(Y813=1,IF(I813&gt;Parameters!$B$6,W813,""),""),"")</f>
        <v/>
      </c>
    </row>
    <row r="814" spans="1:31" x14ac:dyDescent="0.2">
      <c r="A814" t="s">
        <v>850</v>
      </c>
      <c r="B814" t="s">
        <v>851</v>
      </c>
      <c r="C814" t="s">
        <v>860</v>
      </c>
      <c r="D814">
        <v>2</v>
      </c>
      <c r="E814" t="s">
        <v>862</v>
      </c>
      <c r="F814" t="s">
        <v>61</v>
      </c>
      <c r="G814">
        <v>40</v>
      </c>
      <c r="H814" t="s">
        <v>46</v>
      </c>
      <c r="I814">
        <f t="shared" si="36"/>
        <v>40</v>
      </c>
      <c r="J814" t="s">
        <v>39</v>
      </c>
      <c r="L814">
        <v>109</v>
      </c>
      <c r="M814" t="s">
        <v>853</v>
      </c>
      <c r="N814" t="s">
        <v>40</v>
      </c>
      <c r="P814" t="s">
        <v>42</v>
      </c>
      <c r="Q814" t="s">
        <v>42</v>
      </c>
      <c r="R814" t="s">
        <v>64</v>
      </c>
      <c r="S814" s="3">
        <v>42244</v>
      </c>
      <c r="T814" s="3"/>
      <c r="U814" s="11">
        <f>IFERROR(VLOOKUP(A814,'Anc data'!$A$2:$H$117, 8,FALSE),"")</f>
        <v>4.0062579999999999</v>
      </c>
      <c r="W814" s="15">
        <f t="shared" si="37"/>
        <v>27.207433969554632</v>
      </c>
      <c r="X814" s="9">
        <f t="shared" si="38"/>
        <v>1</v>
      </c>
      <c r="Y814" s="9">
        <f>MAX(X814,Parameters!$B$8)</f>
        <v>1</v>
      </c>
      <c r="AA814" s="16" t="str">
        <f>IF(W814&lt;&gt;0,IF(Y814=1,IF(I814&lt;=Parameters!$C$2,W814,""),""),"")</f>
        <v/>
      </c>
      <c r="AB814" s="16" t="str">
        <f>IF(W814&lt;&gt;0,IF(Y814=1,IF(AND(I814&gt;Parameters!$B$3,I814&lt;=Parameters!$C$3),W814,""),""),"")</f>
        <v/>
      </c>
      <c r="AC814" s="16" t="str">
        <f>IF(W814&lt;&gt;0,IF(Y814=1,IF(AND(I814&gt;Parameters!$B$4,I814&lt;=Parameters!$C$4),W814,""),""),"")</f>
        <v/>
      </c>
      <c r="AD814" s="16" t="str">
        <f>IF(W814&lt;&gt;0,IF(Y814=1,IF(AND(I814&gt;Parameters!$B$5,I814&lt;=Parameters!$C$5),W814,""),""),"")</f>
        <v/>
      </c>
      <c r="AE814" s="16">
        <f>IF(W814&lt;&gt;0,IF(Y814=1,IF(I814&gt;Parameters!$B$6,W814,""),""),"")</f>
        <v>27.207433969554632</v>
      </c>
    </row>
    <row r="815" spans="1:31" x14ac:dyDescent="0.2">
      <c r="A815" t="s">
        <v>850</v>
      </c>
      <c r="B815" t="s">
        <v>851</v>
      </c>
      <c r="C815" t="s">
        <v>860</v>
      </c>
      <c r="D815">
        <v>3</v>
      </c>
      <c r="E815" t="s">
        <v>863</v>
      </c>
      <c r="F815" t="s">
        <v>61</v>
      </c>
      <c r="G815">
        <v>100</v>
      </c>
      <c r="H815" t="s">
        <v>46</v>
      </c>
      <c r="I815">
        <f t="shared" si="36"/>
        <v>100</v>
      </c>
      <c r="J815" t="s">
        <v>39</v>
      </c>
      <c r="L815">
        <v>119</v>
      </c>
      <c r="M815" t="s">
        <v>853</v>
      </c>
      <c r="N815" t="s">
        <v>40</v>
      </c>
      <c r="P815" t="s">
        <v>42</v>
      </c>
      <c r="Q815" t="s">
        <v>42</v>
      </c>
      <c r="R815" t="s">
        <v>64</v>
      </c>
      <c r="S815" s="3">
        <v>42244</v>
      </c>
      <c r="T815" s="3"/>
      <c r="U815" s="11">
        <f>IFERROR(VLOOKUP(A815,'Anc data'!$A$2:$H$117, 8,FALSE),"")</f>
        <v>4.0062579999999999</v>
      </c>
      <c r="W815" s="15">
        <f t="shared" si="37"/>
        <v>29.703528829146801</v>
      </c>
      <c r="X815" s="9">
        <f t="shared" si="38"/>
        <v>1</v>
      </c>
      <c r="Y815" s="9">
        <f>MAX(X815,Parameters!$B$8)</f>
        <v>1</v>
      </c>
      <c r="AA815" s="16" t="str">
        <f>IF(W815&lt;&gt;0,IF(Y815=1,IF(I815&lt;=Parameters!$C$2,W815,""),""),"")</f>
        <v/>
      </c>
      <c r="AB815" s="16" t="str">
        <f>IF(W815&lt;&gt;0,IF(Y815=1,IF(AND(I815&gt;Parameters!$B$3,I815&lt;=Parameters!$C$3),W815,""),""),"")</f>
        <v/>
      </c>
      <c r="AC815" s="16" t="str">
        <f>IF(W815&lt;&gt;0,IF(Y815=1,IF(AND(I815&gt;Parameters!$B$4,I815&lt;=Parameters!$C$4),W815,""),""),"")</f>
        <v/>
      </c>
      <c r="AD815" s="16" t="str">
        <f>IF(W815&lt;&gt;0,IF(Y815=1,IF(AND(I815&gt;Parameters!$B$5,I815&lt;=Parameters!$C$5),W815,""),""),"")</f>
        <v/>
      </c>
      <c r="AE815" s="16">
        <f>IF(W815&lt;&gt;0,IF(Y815=1,IF(I815&gt;Parameters!$B$6,W815,""),""),"")</f>
        <v>29.703528829146801</v>
      </c>
    </row>
    <row r="816" spans="1:31" x14ac:dyDescent="0.2">
      <c r="A816" t="s">
        <v>864</v>
      </c>
      <c r="B816" t="s">
        <v>865</v>
      </c>
      <c r="C816" t="s">
        <v>866</v>
      </c>
      <c r="D816">
        <v>1</v>
      </c>
      <c r="E816" t="s">
        <v>867</v>
      </c>
      <c r="F816" t="s">
        <v>61</v>
      </c>
      <c r="G816">
        <v>100</v>
      </c>
      <c r="H816" t="s">
        <v>46</v>
      </c>
      <c r="I816">
        <f t="shared" si="36"/>
        <v>100</v>
      </c>
      <c r="J816" t="s">
        <v>39</v>
      </c>
      <c r="L816">
        <v>30</v>
      </c>
      <c r="M816" t="s">
        <v>63</v>
      </c>
      <c r="N816" t="s">
        <v>40</v>
      </c>
      <c r="P816" t="s">
        <v>42</v>
      </c>
      <c r="Q816" t="s">
        <v>64</v>
      </c>
      <c r="R816" t="s">
        <v>64</v>
      </c>
      <c r="S816" s="3">
        <v>42244</v>
      </c>
      <c r="T816" s="3"/>
      <c r="U816" s="11">
        <f>IFERROR(VLOOKUP(A816,'Anc data'!$A$2:$H$117, 8,FALSE),"")</f>
        <v>0.75812100000000004</v>
      </c>
      <c r="W816" s="15">
        <f t="shared" si="37"/>
        <v>39.571519585923618</v>
      </c>
      <c r="X816" s="9">
        <f t="shared" si="38"/>
        <v>1</v>
      </c>
      <c r="Y816" s="9">
        <f>MAX(X816,Parameters!$B$8)</f>
        <v>1</v>
      </c>
      <c r="AA816" s="16" t="str">
        <f>IF(W816&lt;&gt;0,IF(Y816=1,IF(I816&lt;=Parameters!$C$2,W816,""),""),"")</f>
        <v/>
      </c>
      <c r="AB816" s="16" t="str">
        <f>IF(W816&lt;&gt;0,IF(Y816=1,IF(AND(I816&gt;Parameters!$B$3,I816&lt;=Parameters!$C$3),W816,""),""),"")</f>
        <v/>
      </c>
      <c r="AC816" s="16" t="str">
        <f>IF(W816&lt;&gt;0,IF(Y816=1,IF(AND(I816&gt;Parameters!$B$4,I816&lt;=Parameters!$C$4),W816,""),""),"")</f>
        <v/>
      </c>
      <c r="AD816" s="16" t="str">
        <f>IF(W816&lt;&gt;0,IF(Y816=1,IF(AND(I816&gt;Parameters!$B$5,I816&lt;=Parameters!$C$5),W816,""),""),"")</f>
        <v/>
      </c>
      <c r="AE816" s="16">
        <f>IF(W816&lt;&gt;0,IF(Y816=1,IF(I816&gt;Parameters!$B$6,W816,""),""),"")</f>
        <v>39.571519585923618</v>
      </c>
    </row>
    <row r="817" spans="1:31" x14ac:dyDescent="0.2">
      <c r="A817" t="s">
        <v>864</v>
      </c>
      <c r="B817" t="s">
        <v>865</v>
      </c>
      <c r="C817" t="s">
        <v>868</v>
      </c>
      <c r="D817">
        <v>1</v>
      </c>
      <c r="E817" t="s">
        <v>869</v>
      </c>
      <c r="F817" t="s">
        <v>51</v>
      </c>
      <c r="G817">
        <v>20</v>
      </c>
      <c r="H817" t="s">
        <v>46</v>
      </c>
      <c r="I817">
        <f t="shared" si="36"/>
        <v>20</v>
      </c>
      <c r="J817" t="s">
        <v>39</v>
      </c>
      <c r="L817">
        <v>39</v>
      </c>
      <c r="M817" t="s">
        <v>63</v>
      </c>
      <c r="N817" t="s">
        <v>40</v>
      </c>
      <c r="P817" t="s">
        <v>64</v>
      </c>
      <c r="Q817" t="s">
        <v>42</v>
      </c>
      <c r="R817" t="s">
        <v>42</v>
      </c>
      <c r="S817" s="3">
        <v>42264</v>
      </c>
      <c r="T817" s="3"/>
      <c r="U817" s="11">
        <f>IFERROR(VLOOKUP(A817,'Anc data'!$A$2:$H$117, 8,FALSE),"")</f>
        <v>0.75812100000000004</v>
      </c>
      <c r="W817" s="15">
        <f t="shared" si="37"/>
        <v>51.442975461700705</v>
      </c>
      <c r="X817" s="9">
        <f t="shared" si="38"/>
        <v>1</v>
      </c>
      <c r="Y817" s="9">
        <f>MAX(X817,Parameters!$B$8)</f>
        <v>1</v>
      </c>
      <c r="AA817" s="16" t="str">
        <f>IF(W817&lt;&gt;0,IF(Y817=1,IF(I817&lt;=Parameters!$C$2,W817,""),""),"")</f>
        <v/>
      </c>
      <c r="AB817" s="16" t="str">
        <f>IF(W817&lt;&gt;0,IF(Y817=1,IF(AND(I817&gt;Parameters!$B$3,I817&lt;=Parameters!$C$3),W817,""),""),"")</f>
        <v/>
      </c>
      <c r="AC817" s="16" t="str">
        <f>IF(W817&lt;&gt;0,IF(Y817=1,IF(AND(I817&gt;Parameters!$B$4,I817&lt;=Parameters!$C$4),W817,""),""),"")</f>
        <v/>
      </c>
      <c r="AD817" s="16">
        <f>IF(W817&lt;&gt;0,IF(Y817=1,IF(AND(I817&gt;Parameters!$B$5,I817&lt;=Parameters!$C$5),W817,""),""),"")</f>
        <v>51.442975461700705</v>
      </c>
      <c r="AE817" s="16" t="str">
        <f>IF(W817&lt;&gt;0,IF(Y817=1,IF(I817&gt;Parameters!$B$6,W817,""),""),"")</f>
        <v/>
      </c>
    </row>
    <row r="818" spans="1:31" x14ac:dyDescent="0.2">
      <c r="A818" t="s">
        <v>864</v>
      </c>
      <c r="B818" t="s">
        <v>865</v>
      </c>
      <c r="C818" t="s">
        <v>868</v>
      </c>
      <c r="D818">
        <v>2</v>
      </c>
      <c r="E818" t="s">
        <v>870</v>
      </c>
      <c r="F818" t="s">
        <v>51</v>
      </c>
      <c r="G818">
        <v>7</v>
      </c>
      <c r="H818" t="s">
        <v>46</v>
      </c>
      <c r="I818">
        <f t="shared" si="36"/>
        <v>7</v>
      </c>
      <c r="J818" t="s">
        <v>39</v>
      </c>
      <c r="L818">
        <v>38.21</v>
      </c>
      <c r="M818" t="s">
        <v>63</v>
      </c>
      <c r="N818" t="s">
        <v>40</v>
      </c>
      <c r="P818" t="s">
        <v>64</v>
      </c>
      <c r="Q818" t="s">
        <v>42</v>
      </c>
      <c r="R818" t="s">
        <v>42</v>
      </c>
      <c r="S818" s="3">
        <v>42264</v>
      </c>
      <c r="T818" s="3"/>
      <c r="U818" s="11">
        <f>IFERROR(VLOOKUP(A818,'Anc data'!$A$2:$H$117, 8,FALSE),"")</f>
        <v>0.75812100000000004</v>
      </c>
      <c r="W818" s="15">
        <f t="shared" si="37"/>
        <v>50.40092544593805</v>
      </c>
      <c r="X818" s="9">
        <f t="shared" si="38"/>
        <v>1</v>
      </c>
      <c r="Y818" s="9">
        <f>MAX(X818,Parameters!$B$8)</f>
        <v>1</v>
      </c>
      <c r="AA818" s="16" t="str">
        <f>IF(W818&lt;&gt;0,IF(Y818=1,IF(I818&lt;=Parameters!$C$2,W818,""),""),"")</f>
        <v/>
      </c>
      <c r="AB818" s="16" t="str">
        <f>IF(W818&lt;&gt;0,IF(Y818=1,IF(AND(I818&gt;Parameters!$B$3,I818&lt;=Parameters!$C$3),W818,""),""),"")</f>
        <v/>
      </c>
      <c r="AC818" s="16">
        <f>IF(W818&lt;&gt;0,IF(Y818=1,IF(AND(I818&gt;Parameters!$B$4,I818&lt;=Parameters!$C$4),W818,""),""),"")</f>
        <v>50.40092544593805</v>
      </c>
      <c r="AD818" s="16" t="str">
        <f>IF(W818&lt;&gt;0,IF(Y818=1,IF(AND(I818&gt;Parameters!$B$5,I818&lt;=Parameters!$C$5),W818,""),""),"")</f>
        <v/>
      </c>
      <c r="AE818" s="16" t="str">
        <f>IF(W818&lt;&gt;0,IF(Y818=1,IF(I818&gt;Parameters!$B$6,W818,""),""),"")</f>
        <v/>
      </c>
    </row>
    <row r="819" spans="1:31" x14ac:dyDescent="0.2">
      <c r="A819" t="s">
        <v>864</v>
      </c>
      <c r="B819" t="s">
        <v>865</v>
      </c>
      <c r="C819" t="s">
        <v>868</v>
      </c>
      <c r="D819">
        <v>3</v>
      </c>
      <c r="E819" t="s">
        <v>871</v>
      </c>
      <c r="F819" t="s">
        <v>61</v>
      </c>
      <c r="G819">
        <v>100</v>
      </c>
      <c r="H819" t="s">
        <v>46</v>
      </c>
      <c r="I819">
        <f t="shared" si="36"/>
        <v>100</v>
      </c>
      <c r="J819" t="s">
        <v>39</v>
      </c>
      <c r="L819">
        <v>59.9</v>
      </c>
      <c r="M819" t="s">
        <v>63</v>
      </c>
      <c r="N819" t="s">
        <v>40</v>
      </c>
      <c r="P819" t="s">
        <v>64</v>
      </c>
      <c r="Q819" t="s">
        <v>42</v>
      </c>
      <c r="R819" t="s">
        <v>42</v>
      </c>
      <c r="S819" s="3">
        <v>42264</v>
      </c>
      <c r="T819" s="3"/>
      <c r="U819" s="11">
        <f>IFERROR(VLOOKUP(A819,'Anc data'!$A$2:$H$117, 8,FALSE),"")</f>
        <v>0.75812100000000004</v>
      </c>
      <c r="W819" s="15">
        <f t="shared" si="37"/>
        <v>79.011134106560817</v>
      </c>
      <c r="X819" s="9">
        <f t="shared" si="38"/>
        <v>1</v>
      </c>
      <c r="Y819" s="9">
        <f>MAX(X819,Parameters!$B$8)</f>
        <v>1</v>
      </c>
      <c r="AA819" s="16" t="str">
        <f>IF(W819&lt;&gt;0,IF(Y819=1,IF(I819&lt;=Parameters!$C$2,W819,""),""),"")</f>
        <v/>
      </c>
      <c r="AB819" s="16" t="str">
        <f>IF(W819&lt;&gt;0,IF(Y819=1,IF(AND(I819&gt;Parameters!$B$3,I819&lt;=Parameters!$C$3),W819,""),""),"")</f>
        <v/>
      </c>
      <c r="AC819" s="16" t="str">
        <f>IF(W819&lt;&gt;0,IF(Y819=1,IF(AND(I819&gt;Parameters!$B$4,I819&lt;=Parameters!$C$4),W819,""),""),"")</f>
        <v/>
      </c>
      <c r="AD819" s="16" t="str">
        <f>IF(W819&lt;&gt;0,IF(Y819=1,IF(AND(I819&gt;Parameters!$B$5,I819&lt;=Parameters!$C$5),W819,""),""),"")</f>
        <v/>
      </c>
      <c r="AE819" s="16">
        <f>IF(W819&lt;&gt;0,IF(Y819=1,IF(I819&gt;Parameters!$B$6,W819,""),""),"")</f>
        <v>79.011134106560817</v>
      </c>
    </row>
    <row r="820" spans="1:31" x14ac:dyDescent="0.2">
      <c r="A820" t="s">
        <v>864</v>
      </c>
      <c r="B820" t="s">
        <v>865</v>
      </c>
      <c r="C820" t="s">
        <v>868</v>
      </c>
      <c r="D820">
        <v>4</v>
      </c>
      <c r="E820" t="s">
        <v>872</v>
      </c>
      <c r="F820" t="s">
        <v>61</v>
      </c>
      <c r="G820">
        <v>30</v>
      </c>
      <c r="H820" t="s">
        <v>46</v>
      </c>
      <c r="I820">
        <f t="shared" si="36"/>
        <v>30</v>
      </c>
      <c r="J820" t="s">
        <v>39</v>
      </c>
      <c r="L820">
        <v>44.9</v>
      </c>
      <c r="M820" t="s">
        <v>63</v>
      </c>
      <c r="N820" t="s">
        <v>40</v>
      </c>
      <c r="P820" t="s">
        <v>64</v>
      </c>
      <c r="Q820" t="s">
        <v>42</v>
      </c>
      <c r="R820" t="s">
        <v>42</v>
      </c>
      <c r="S820" s="3">
        <v>42264</v>
      </c>
      <c r="T820" s="3"/>
      <c r="U820" s="11">
        <f>IFERROR(VLOOKUP(A820,'Anc data'!$A$2:$H$117, 8,FALSE),"")</f>
        <v>0.75812100000000004</v>
      </c>
      <c r="W820" s="15">
        <f t="shared" si="37"/>
        <v>59.225374313599012</v>
      </c>
      <c r="X820" s="9">
        <f t="shared" si="38"/>
        <v>1</v>
      </c>
      <c r="Y820" s="9">
        <f>MAX(X820,Parameters!$B$8)</f>
        <v>1</v>
      </c>
      <c r="AA820" s="16" t="str">
        <f>IF(W820&lt;&gt;0,IF(Y820=1,IF(I820&lt;=Parameters!$C$2,W820,""),""),"")</f>
        <v/>
      </c>
      <c r="AB820" s="16" t="str">
        <f>IF(W820&lt;&gt;0,IF(Y820=1,IF(AND(I820&gt;Parameters!$B$3,I820&lt;=Parameters!$C$3),W820,""),""),"")</f>
        <v/>
      </c>
      <c r="AC820" s="16" t="str">
        <f>IF(W820&lt;&gt;0,IF(Y820=1,IF(AND(I820&gt;Parameters!$B$4,I820&lt;=Parameters!$C$4),W820,""),""),"")</f>
        <v/>
      </c>
      <c r="AD820" s="16" t="str">
        <f>IF(W820&lt;&gt;0,IF(Y820=1,IF(AND(I820&gt;Parameters!$B$5,I820&lt;=Parameters!$C$5),W820,""),""),"")</f>
        <v/>
      </c>
      <c r="AE820" s="16">
        <f>IF(W820&lt;&gt;0,IF(Y820=1,IF(I820&gt;Parameters!$B$6,W820,""),""),"")</f>
        <v>59.225374313599012</v>
      </c>
    </row>
    <row r="821" spans="1:31" x14ac:dyDescent="0.2">
      <c r="A821" t="s">
        <v>864</v>
      </c>
      <c r="B821" t="s">
        <v>865</v>
      </c>
      <c r="C821" t="s">
        <v>873</v>
      </c>
      <c r="D821">
        <v>1</v>
      </c>
      <c r="E821" t="s">
        <v>874</v>
      </c>
      <c r="F821" t="s">
        <v>51</v>
      </c>
      <c r="G821">
        <v>20</v>
      </c>
      <c r="H821" t="s">
        <v>46</v>
      </c>
      <c r="I821">
        <f t="shared" si="36"/>
        <v>20</v>
      </c>
      <c r="J821" t="s">
        <v>39</v>
      </c>
      <c r="L821">
        <v>19.95</v>
      </c>
      <c r="M821" t="s">
        <v>63</v>
      </c>
      <c r="N821" t="s">
        <v>40</v>
      </c>
      <c r="P821" t="s">
        <v>42</v>
      </c>
      <c r="Q821" t="s">
        <v>42</v>
      </c>
      <c r="R821" t="s">
        <v>42</v>
      </c>
      <c r="S821" s="3">
        <v>42264</v>
      </c>
      <c r="T821" s="3"/>
      <c r="U821" s="11">
        <f>IFERROR(VLOOKUP(A821,'Anc data'!$A$2:$H$117, 8,FALSE),"")</f>
        <v>0.75812100000000004</v>
      </c>
      <c r="W821" s="15">
        <f t="shared" si="37"/>
        <v>26.315060524639204</v>
      </c>
      <c r="X821" s="9">
        <f t="shared" si="38"/>
        <v>1</v>
      </c>
      <c r="Y821" s="9">
        <f>MAX(X821,Parameters!$B$8)</f>
        <v>1</v>
      </c>
      <c r="AA821" s="16" t="str">
        <f>IF(W821&lt;&gt;0,IF(Y821=1,IF(I821&lt;=Parameters!$C$2,W821,""),""),"")</f>
        <v/>
      </c>
      <c r="AB821" s="16" t="str">
        <f>IF(W821&lt;&gt;0,IF(Y821=1,IF(AND(I821&gt;Parameters!$B$3,I821&lt;=Parameters!$C$3),W821,""),""),"")</f>
        <v/>
      </c>
      <c r="AC821" s="16" t="str">
        <f>IF(W821&lt;&gt;0,IF(Y821=1,IF(AND(I821&gt;Parameters!$B$4,I821&lt;=Parameters!$C$4),W821,""),""),"")</f>
        <v/>
      </c>
      <c r="AD821" s="16">
        <f>IF(W821&lt;&gt;0,IF(Y821=1,IF(AND(I821&gt;Parameters!$B$5,I821&lt;=Parameters!$C$5),W821,""),""),"")</f>
        <v>26.315060524639204</v>
      </c>
      <c r="AE821" s="16" t="str">
        <f>IF(W821&lt;&gt;0,IF(Y821=1,IF(I821&gt;Parameters!$B$6,W821,""),""),"")</f>
        <v/>
      </c>
    </row>
    <row r="822" spans="1:31" x14ac:dyDescent="0.2">
      <c r="A822" t="s">
        <v>864</v>
      </c>
      <c r="B822" t="s">
        <v>865</v>
      </c>
      <c r="C822" t="s">
        <v>873</v>
      </c>
      <c r="D822">
        <v>2</v>
      </c>
      <c r="E822" t="s">
        <v>875</v>
      </c>
      <c r="F822" t="s">
        <v>61</v>
      </c>
      <c r="G822">
        <v>50</v>
      </c>
      <c r="H822" t="s">
        <v>46</v>
      </c>
      <c r="I822">
        <f t="shared" si="36"/>
        <v>50</v>
      </c>
      <c r="J822" t="s">
        <v>39</v>
      </c>
      <c r="L822">
        <v>39.950000000000003</v>
      </c>
      <c r="M822" t="s">
        <v>63</v>
      </c>
      <c r="N822" t="s">
        <v>40</v>
      </c>
      <c r="P822" t="s">
        <v>64</v>
      </c>
      <c r="Q822" t="s">
        <v>42</v>
      </c>
      <c r="R822" t="s">
        <v>42</v>
      </c>
      <c r="S822" s="3">
        <v>42264</v>
      </c>
      <c r="T822" s="3"/>
      <c r="U822" s="11">
        <f>IFERROR(VLOOKUP(A822,'Anc data'!$A$2:$H$117, 8,FALSE),"")</f>
        <v>0.75812100000000004</v>
      </c>
      <c r="W822" s="15">
        <f t="shared" si="37"/>
        <v>52.696073581921617</v>
      </c>
      <c r="X822" s="9">
        <f t="shared" si="38"/>
        <v>1</v>
      </c>
      <c r="Y822" s="9">
        <f>MAX(X822,Parameters!$B$8)</f>
        <v>1</v>
      </c>
      <c r="AA822" s="16" t="str">
        <f>IF(W822&lt;&gt;0,IF(Y822=1,IF(I822&lt;=Parameters!$C$2,W822,""),""),"")</f>
        <v/>
      </c>
      <c r="AB822" s="16" t="str">
        <f>IF(W822&lt;&gt;0,IF(Y822=1,IF(AND(I822&gt;Parameters!$B$3,I822&lt;=Parameters!$C$3),W822,""),""),"")</f>
        <v/>
      </c>
      <c r="AC822" s="16" t="str">
        <f>IF(W822&lt;&gt;0,IF(Y822=1,IF(AND(I822&gt;Parameters!$B$4,I822&lt;=Parameters!$C$4),W822,""),""),"")</f>
        <v/>
      </c>
      <c r="AD822" s="16" t="str">
        <f>IF(W822&lt;&gt;0,IF(Y822=1,IF(AND(I822&gt;Parameters!$B$5,I822&lt;=Parameters!$C$5),W822,""),""),"")</f>
        <v/>
      </c>
      <c r="AE822" s="16">
        <f>IF(W822&lt;&gt;0,IF(Y822=1,IF(I822&gt;Parameters!$B$6,W822,""),""),"")</f>
        <v>52.696073581921617</v>
      </c>
    </row>
    <row r="823" spans="1:31" x14ac:dyDescent="0.2">
      <c r="A823" t="s">
        <v>864</v>
      </c>
      <c r="B823" t="s">
        <v>865</v>
      </c>
      <c r="C823" t="s">
        <v>876</v>
      </c>
      <c r="D823">
        <v>1</v>
      </c>
      <c r="E823" t="s">
        <v>51</v>
      </c>
      <c r="F823" t="s">
        <v>51</v>
      </c>
      <c r="G823">
        <v>20</v>
      </c>
      <c r="H823" t="s">
        <v>46</v>
      </c>
      <c r="I823">
        <f t="shared" si="36"/>
        <v>20</v>
      </c>
      <c r="J823" t="s">
        <v>39</v>
      </c>
      <c r="L823">
        <v>25</v>
      </c>
      <c r="M823" t="s">
        <v>63</v>
      </c>
      <c r="N823" t="s">
        <v>40</v>
      </c>
      <c r="P823" t="s">
        <v>64</v>
      </c>
      <c r="Q823" t="s">
        <v>42</v>
      </c>
      <c r="R823" t="s">
        <v>64</v>
      </c>
      <c r="S823" s="3">
        <v>42244</v>
      </c>
      <c r="T823" s="3"/>
      <c r="U823" s="11">
        <f>IFERROR(VLOOKUP(A823,'Anc data'!$A$2:$H$117, 8,FALSE),"")</f>
        <v>0.75812100000000004</v>
      </c>
      <c r="W823" s="15">
        <f t="shared" si="37"/>
        <v>32.976266321603013</v>
      </c>
      <c r="X823" s="9">
        <f t="shared" si="38"/>
        <v>1</v>
      </c>
      <c r="Y823" s="9">
        <f>MAX(X823,Parameters!$B$8)</f>
        <v>1</v>
      </c>
      <c r="AA823" s="16" t="str">
        <f>IF(W823&lt;&gt;0,IF(Y823=1,IF(I823&lt;=Parameters!$C$2,W823,""),""),"")</f>
        <v/>
      </c>
      <c r="AB823" s="16" t="str">
        <f>IF(W823&lt;&gt;0,IF(Y823=1,IF(AND(I823&gt;Parameters!$B$3,I823&lt;=Parameters!$C$3),W823,""),""),"")</f>
        <v/>
      </c>
      <c r="AC823" s="16" t="str">
        <f>IF(W823&lt;&gt;0,IF(Y823=1,IF(AND(I823&gt;Parameters!$B$4,I823&lt;=Parameters!$C$4),W823,""),""),"")</f>
        <v/>
      </c>
      <c r="AD823" s="16">
        <f>IF(W823&lt;&gt;0,IF(Y823=1,IF(AND(I823&gt;Parameters!$B$5,I823&lt;=Parameters!$C$5),W823,""),""),"")</f>
        <v>32.976266321603013</v>
      </c>
      <c r="AE823" s="16" t="str">
        <f>IF(W823&lt;&gt;0,IF(Y823=1,IF(I823&gt;Parameters!$B$6,W823,""),""),"")</f>
        <v/>
      </c>
    </row>
    <row r="824" spans="1:31" x14ac:dyDescent="0.2">
      <c r="A824" t="s">
        <v>864</v>
      </c>
      <c r="B824" t="s">
        <v>865</v>
      </c>
      <c r="C824" t="s">
        <v>876</v>
      </c>
      <c r="D824">
        <v>2</v>
      </c>
      <c r="E824">
        <v>300</v>
      </c>
      <c r="F824" t="s">
        <v>61</v>
      </c>
      <c r="G824">
        <v>300</v>
      </c>
      <c r="H824" t="s">
        <v>46</v>
      </c>
      <c r="I824">
        <f t="shared" si="36"/>
        <v>300</v>
      </c>
      <c r="J824" t="s">
        <v>39</v>
      </c>
      <c r="L824">
        <v>29</v>
      </c>
      <c r="M824" t="s">
        <v>63</v>
      </c>
      <c r="N824" t="s">
        <v>40</v>
      </c>
      <c r="P824" t="s">
        <v>64</v>
      </c>
      <c r="Q824" t="s">
        <v>42</v>
      </c>
      <c r="R824" t="s">
        <v>64</v>
      </c>
      <c r="S824" s="3">
        <v>42264</v>
      </c>
      <c r="T824" s="3"/>
      <c r="U824" s="11">
        <f>IFERROR(VLOOKUP(A824,'Anc data'!$A$2:$H$117, 8,FALSE),"")</f>
        <v>0.75812100000000004</v>
      </c>
      <c r="W824" s="15">
        <f t="shared" si="37"/>
        <v>38.252468933059497</v>
      </c>
      <c r="X824" s="9">
        <f t="shared" si="38"/>
        <v>1</v>
      </c>
      <c r="Y824" s="9">
        <f>MAX(X824,Parameters!$B$8)</f>
        <v>1</v>
      </c>
      <c r="AA824" s="16" t="str">
        <f>IF(W824&lt;&gt;0,IF(Y824=1,IF(I824&lt;=Parameters!$C$2,W824,""),""),"")</f>
        <v/>
      </c>
      <c r="AB824" s="16" t="str">
        <f>IF(W824&lt;&gt;0,IF(Y824=1,IF(AND(I824&gt;Parameters!$B$3,I824&lt;=Parameters!$C$3),W824,""),""),"")</f>
        <v/>
      </c>
      <c r="AC824" s="16" t="str">
        <f>IF(W824&lt;&gt;0,IF(Y824=1,IF(AND(I824&gt;Parameters!$B$4,I824&lt;=Parameters!$C$4),W824,""),""),"")</f>
        <v/>
      </c>
      <c r="AD824" s="16" t="str">
        <f>IF(W824&lt;&gt;0,IF(Y824=1,IF(AND(I824&gt;Parameters!$B$5,I824&lt;=Parameters!$C$5),W824,""),""),"")</f>
        <v/>
      </c>
      <c r="AE824" s="16">
        <f>IF(W824&lt;&gt;0,IF(Y824=1,IF(I824&gt;Parameters!$B$6,W824,""),""),"")</f>
        <v>38.252468933059497</v>
      </c>
    </row>
    <row r="825" spans="1:31" x14ac:dyDescent="0.2">
      <c r="A825" t="s">
        <v>864</v>
      </c>
      <c r="B825" t="s">
        <v>865</v>
      </c>
      <c r="C825" t="s">
        <v>876</v>
      </c>
      <c r="D825">
        <v>3</v>
      </c>
      <c r="E825" t="s">
        <v>877</v>
      </c>
      <c r="F825" t="s">
        <v>61</v>
      </c>
      <c r="G825">
        <v>100</v>
      </c>
      <c r="H825" t="s">
        <v>46</v>
      </c>
      <c r="I825">
        <f t="shared" si="36"/>
        <v>100</v>
      </c>
      <c r="J825" t="s">
        <v>39</v>
      </c>
      <c r="L825">
        <v>39</v>
      </c>
      <c r="M825" t="s">
        <v>63</v>
      </c>
      <c r="N825" t="s">
        <v>40</v>
      </c>
      <c r="P825" t="s">
        <v>42</v>
      </c>
      <c r="Q825" t="s">
        <v>42</v>
      </c>
      <c r="R825" t="s">
        <v>64</v>
      </c>
      <c r="S825" s="3">
        <v>42264</v>
      </c>
      <c r="T825" s="3"/>
      <c r="U825" s="11">
        <f>IFERROR(VLOOKUP(A825,'Anc data'!$A$2:$H$117, 8,FALSE),"")</f>
        <v>0.75812100000000004</v>
      </c>
      <c r="W825" s="15">
        <f t="shared" si="37"/>
        <v>51.442975461700705</v>
      </c>
      <c r="X825" s="9">
        <f t="shared" si="38"/>
        <v>1</v>
      </c>
      <c r="Y825" s="9">
        <f>MAX(X825,Parameters!$B$8)</f>
        <v>1</v>
      </c>
      <c r="AA825" s="16" t="str">
        <f>IF(W825&lt;&gt;0,IF(Y825=1,IF(I825&lt;=Parameters!$C$2,W825,""),""),"")</f>
        <v/>
      </c>
      <c r="AB825" s="16" t="str">
        <f>IF(W825&lt;&gt;0,IF(Y825=1,IF(AND(I825&gt;Parameters!$B$3,I825&lt;=Parameters!$C$3),W825,""),""),"")</f>
        <v/>
      </c>
      <c r="AC825" s="16" t="str">
        <f>IF(W825&lt;&gt;0,IF(Y825=1,IF(AND(I825&gt;Parameters!$B$4,I825&lt;=Parameters!$C$4),W825,""),""),"")</f>
        <v/>
      </c>
      <c r="AD825" s="16" t="str">
        <f>IF(W825&lt;&gt;0,IF(Y825=1,IF(AND(I825&gt;Parameters!$B$5,I825&lt;=Parameters!$C$5),W825,""),""),"")</f>
        <v/>
      </c>
      <c r="AE825" s="16">
        <f>IF(W825&lt;&gt;0,IF(Y825=1,IF(I825&gt;Parameters!$B$6,W825,""),""),"")</f>
        <v>51.442975461700705</v>
      </c>
    </row>
    <row r="826" spans="1:31" x14ac:dyDescent="0.2">
      <c r="A826" t="s">
        <v>864</v>
      </c>
      <c r="B826" t="s">
        <v>865</v>
      </c>
      <c r="C826" t="s">
        <v>876</v>
      </c>
      <c r="D826">
        <v>4</v>
      </c>
      <c r="E826">
        <v>30</v>
      </c>
      <c r="F826" t="s">
        <v>51</v>
      </c>
      <c r="G826">
        <v>30</v>
      </c>
      <c r="H826" t="s">
        <v>46</v>
      </c>
      <c r="I826">
        <f t="shared" si="36"/>
        <v>30</v>
      </c>
      <c r="J826" t="s">
        <v>39</v>
      </c>
      <c r="L826">
        <v>44</v>
      </c>
      <c r="M826" t="s">
        <v>63</v>
      </c>
      <c r="N826" t="s">
        <v>40</v>
      </c>
      <c r="P826" t="s">
        <v>42</v>
      </c>
      <c r="Q826" t="s">
        <v>42</v>
      </c>
      <c r="R826" t="s">
        <v>64</v>
      </c>
      <c r="S826" s="3">
        <v>42264</v>
      </c>
      <c r="T826" s="3"/>
      <c r="U826" s="11">
        <f>IFERROR(VLOOKUP(A826,'Anc data'!$A$2:$H$117, 8,FALSE),"")</f>
        <v>0.75812100000000004</v>
      </c>
      <c r="W826" s="15">
        <f t="shared" si="37"/>
        <v>58.038228726021302</v>
      </c>
      <c r="X826" s="9">
        <f t="shared" si="38"/>
        <v>1</v>
      </c>
      <c r="Y826" s="9">
        <f>MAX(X826,Parameters!$B$8)</f>
        <v>1</v>
      </c>
      <c r="AA826" s="16" t="str">
        <f>IF(W826&lt;&gt;0,IF(Y826=1,IF(I826&lt;=Parameters!$C$2,W826,""),""),"")</f>
        <v/>
      </c>
      <c r="AB826" s="16" t="str">
        <f>IF(W826&lt;&gt;0,IF(Y826=1,IF(AND(I826&gt;Parameters!$B$3,I826&lt;=Parameters!$C$3),W826,""),""),"")</f>
        <v/>
      </c>
      <c r="AC826" s="16" t="str">
        <f>IF(W826&lt;&gt;0,IF(Y826=1,IF(AND(I826&gt;Parameters!$B$4,I826&lt;=Parameters!$C$4),W826,""),""),"")</f>
        <v/>
      </c>
      <c r="AD826" s="16" t="str">
        <f>IF(W826&lt;&gt;0,IF(Y826=1,IF(AND(I826&gt;Parameters!$B$5,I826&lt;=Parameters!$C$5),W826,""),""),"")</f>
        <v/>
      </c>
      <c r="AE826" s="16">
        <f>IF(W826&lt;&gt;0,IF(Y826=1,IF(I826&gt;Parameters!$B$6,W826,""),""),"")</f>
        <v>58.038228726021302</v>
      </c>
    </row>
    <row r="827" spans="1:31" x14ac:dyDescent="0.2">
      <c r="A827" t="s">
        <v>864</v>
      </c>
      <c r="B827" t="s">
        <v>865</v>
      </c>
      <c r="C827" t="s">
        <v>878</v>
      </c>
      <c r="D827">
        <v>1</v>
      </c>
      <c r="E827" t="s">
        <v>879</v>
      </c>
      <c r="F827" t="s">
        <v>51</v>
      </c>
      <c r="G827">
        <v>20</v>
      </c>
      <c r="H827" t="s">
        <v>46</v>
      </c>
      <c r="I827">
        <f t="shared" si="36"/>
        <v>20</v>
      </c>
      <c r="J827" t="s">
        <v>39</v>
      </c>
      <c r="L827">
        <v>19.95</v>
      </c>
      <c r="M827" t="s">
        <v>63</v>
      </c>
      <c r="N827">
        <v>1</v>
      </c>
      <c r="O827" t="s">
        <v>46</v>
      </c>
      <c r="P827" t="s">
        <v>64</v>
      </c>
      <c r="Q827" t="s">
        <v>42</v>
      </c>
      <c r="R827" t="s">
        <v>64</v>
      </c>
      <c r="S827" s="3">
        <v>42244</v>
      </c>
      <c r="T827" s="3"/>
      <c r="U827" s="11">
        <f>IFERROR(VLOOKUP(A827,'Anc data'!$A$2:$H$117, 8,FALSE),"")</f>
        <v>0.75812100000000004</v>
      </c>
      <c r="W827" s="15">
        <f t="shared" si="37"/>
        <v>26.315060524639204</v>
      </c>
      <c r="X827" s="9">
        <f t="shared" si="38"/>
        <v>1</v>
      </c>
      <c r="Y827" s="9">
        <f>MAX(X827,Parameters!$B$8)</f>
        <v>1</v>
      </c>
      <c r="AA827" s="16" t="str">
        <f>IF(W827&lt;&gt;0,IF(Y827=1,IF(I827&lt;=Parameters!$C$2,W827,""),""),"")</f>
        <v/>
      </c>
      <c r="AB827" s="16" t="str">
        <f>IF(W827&lt;&gt;0,IF(Y827=1,IF(AND(I827&gt;Parameters!$B$3,I827&lt;=Parameters!$C$3),W827,""),""),"")</f>
        <v/>
      </c>
      <c r="AC827" s="16" t="str">
        <f>IF(W827&lt;&gt;0,IF(Y827=1,IF(AND(I827&gt;Parameters!$B$4,I827&lt;=Parameters!$C$4),W827,""),""),"")</f>
        <v/>
      </c>
      <c r="AD827" s="16">
        <f>IF(W827&lt;&gt;0,IF(Y827=1,IF(AND(I827&gt;Parameters!$B$5,I827&lt;=Parameters!$C$5),W827,""),""),"")</f>
        <v>26.315060524639204</v>
      </c>
      <c r="AE827" s="16" t="str">
        <f>IF(W827&lt;&gt;0,IF(Y827=1,IF(I827&gt;Parameters!$B$6,W827,""),""),"")</f>
        <v/>
      </c>
    </row>
    <row r="828" spans="1:31" x14ac:dyDescent="0.2">
      <c r="A828" t="s">
        <v>880</v>
      </c>
      <c r="B828" t="s">
        <v>881</v>
      </c>
      <c r="C828" t="s">
        <v>882</v>
      </c>
      <c r="D828">
        <v>1</v>
      </c>
      <c r="E828" t="s">
        <v>883</v>
      </c>
      <c r="F828" t="s">
        <v>51</v>
      </c>
      <c r="G828">
        <v>1</v>
      </c>
      <c r="H828" t="s">
        <v>46</v>
      </c>
      <c r="I828">
        <f t="shared" si="36"/>
        <v>1</v>
      </c>
      <c r="J828" t="s">
        <v>39</v>
      </c>
      <c r="L828" s="2">
        <v>2350</v>
      </c>
      <c r="M828" t="s">
        <v>884</v>
      </c>
      <c r="N828">
        <v>256</v>
      </c>
      <c r="O828" t="s">
        <v>38</v>
      </c>
      <c r="P828" t="s">
        <v>42</v>
      </c>
      <c r="Q828" t="s">
        <v>42</v>
      </c>
      <c r="R828" t="s">
        <v>42</v>
      </c>
      <c r="S828" s="3">
        <v>42245</v>
      </c>
      <c r="T828" s="3"/>
      <c r="U828" s="11" t="str">
        <f>IFERROR(VLOOKUP(A828,'Anc data'!$A$2:$H$117, 8,FALSE),"")</f>
        <v/>
      </c>
      <c r="W828" s="15" t="str">
        <f t="shared" si="37"/>
        <v/>
      </c>
      <c r="X828" s="9">
        <f t="shared" si="38"/>
        <v>1</v>
      </c>
      <c r="Y828" s="9">
        <f>MAX(X828,Parameters!$B$8)</f>
        <v>1</v>
      </c>
      <c r="AA828" s="16" t="str">
        <f>IF(W828&lt;&gt;0,IF(Y828=1,IF(I828&lt;=Parameters!$C$2,W828,""),""),"")</f>
        <v/>
      </c>
      <c r="AB828" s="16" t="str">
        <f>IF(W828&lt;&gt;0,IF(Y828=1,IF(AND(I828&gt;Parameters!$B$3,I828&lt;=Parameters!$C$3),W828,""),""),"")</f>
        <v/>
      </c>
      <c r="AC828" s="16" t="str">
        <f>IF(W828&lt;&gt;0,IF(Y828=1,IF(AND(I828&gt;Parameters!$B$4,I828&lt;=Parameters!$C$4),W828,""),""),"")</f>
        <v/>
      </c>
      <c r="AD828" s="16" t="str">
        <f>IF(W828&lt;&gt;0,IF(Y828=1,IF(AND(I828&gt;Parameters!$B$5,I828&lt;=Parameters!$C$5),W828,""),""),"")</f>
        <v/>
      </c>
      <c r="AE828" s="16" t="str">
        <f>IF(W828&lt;&gt;0,IF(Y828=1,IF(I828&gt;Parameters!$B$6,W828,""),""),"")</f>
        <v/>
      </c>
    </row>
    <row r="829" spans="1:31" x14ac:dyDescent="0.2">
      <c r="A829" t="s">
        <v>880</v>
      </c>
      <c r="B829" t="s">
        <v>881</v>
      </c>
      <c r="C829" t="s">
        <v>882</v>
      </c>
      <c r="D829">
        <v>2</v>
      </c>
      <c r="E829" t="s">
        <v>885</v>
      </c>
      <c r="F829" t="s">
        <v>51</v>
      </c>
      <c r="G829">
        <v>2</v>
      </c>
      <c r="H829" t="s">
        <v>46</v>
      </c>
      <c r="I829">
        <f t="shared" si="36"/>
        <v>2</v>
      </c>
      <c r="J829" t="s">
        <v>39</v>
      </c>
      <c r="L829" s="2">
        <v>2625</v>
      </c>
      <c r="M829" t="s">
        <v>884</v>
      </c>
      <c r="N829">
        <v>256</v>
      </c>
      <c r="O829" t="s">
        <v>38</v>
      </c>
      <c r="P829" t="s">
        <v>42</v>
      </c>
      <c r="Q829" t="s">
        <v>42</v>
      </c>
      <c r="R829" t="s">
        <v>42</v>
      </c>
      <c r="S829" s="3">
        <v>42245</v>
      </c>
      <c r="T829" s="3"/>
      <c r="U829" s="11" t="str">
        <f>IFERROR(VLOOKUP(A829,'Anc data'!$A$2:$H$117, 8,FALSE),"")</f>
        <v/>
      </c>
      <c r="W829" s="15" t="str">
        <f t="shared" si="37"/>
        <v/>
      </c>
      <c r="X829" s="9">
        <f t="shared" si="38"/>
        <v>1</v>
      </c>
      <c r="Y829" s="9">
        <f>MAX(X829,Parameters!$B$8)</f>
        <v>1</v>
      </c>
      <c r="AA829" s="16" t="str">
        <f>IF(W829&lt;&gt;0,IF(Y829=1,IF(I829&lt;=Parameters!$C$2,W829,""),""),"")</f>
        <v/>
      </c>
      <c r="AB829" s="16" t="str">
        <f>IF(W829&lt;&gt;0,IF(Y829=1,IF(AND(I829&gt;Parameters!$B$3,I829&lt;=Parameters!$C$3),W829,""),""),"")</f>
        <v/>
      </c>
      <c r="AC829" s="16" t="str">
        <f>IF(W829&lt;&gt;0,IF(Y829=1,IF(AND(I829&gt;Parameters!$B$4,I829&lt;=Parameters!$C$4),W829,""),""),"")</f>
        <v/>
      </c>
      <c r="AD829" s="16" t="str">
        <f>IF(W829&lt;&gt;0,IF(Y829=1,IF(AND(I829&gt;Parameters!$B$5,I829&lt;=Parameters!$C$5),W829,""),""),"")</f>
        <v/>
      </c>
      <c r="AE829" s="16" t="str">
        <f>IF(W829&lt;&gt;0,IF(Y829=1,IF(I829&gt;Parameters!$B$6,W829,""),""),"")</f>
        <v/>
      </c>
    </row>
    <row r="830" spans="1:31" x14ac:dyDescent="0.2">
      <c r="A830" t="s">
        <v>880</v>
      </c>
      <c r="B830" t="s">
        <v>881</v>
      </c>
      <c r="C830" t="s">
        <v>882</v>
      </c>
      <c r="D830">
        <v>3</v>
      </c>
      <c r="E830" t="s">
        <v>886</v>
      </c>
      <c r="F830" t="s">
        <v>51</v>
      </c>
      <c r="G830">
        <v>4</v>
      </c>
      <c r="H830" t="s">
        <v>46</v>
      </c>
      <c r="I830">
        <f t="shared" si="36"/>
        <v>4</v>
      </c>
      <c r="J830" t="s">
        <v>39</v>
      </c>
      <c r="L830" s="2">
        <v>2925</v>
      </c>
      <c r="M830" t="s">
        <v>884</v>
      </c>
      <c r="N830">
        <v>1024</v>
      </c>
      <c r="O830" t="s">
        <v>38</v>
      </c>
      <c r="P830" t="s">
        <v>42</v>
      </c>
      <c r="Q830" t="s">
        <v>42</v>
      </c>
      <c r="R830" t="s">
        <v>42</v>
      </c>
      <c r="S830" s="3">
        <v>42245</v>
      </c>
      <c r="T830" s="3"/>
      <c r="U830" s="11" t="str">
        <f>IFERROR(VLOOKUP(A830,'Anc data'!$A$2:$H$117, 8,FALSE),"")</f>
        <v/>
      </c>
      <c r="W830" s="15" t="str">
        <f t="shared" si="37"/>
        <v/>
      </c>
      <c r="X830" s="9">
        <f t="shared" si="38"/>
        <v>1</v>
      </c>
      <c r="Y830" s="9">
        <f>MAX(X830,Parameters!$B$8)</f>
        <v>1</v>
      </c>
      <c r="AA830" s="16" t="str">
        <f>IF(W830&lt;&gt;0,IF(Y830=1,IF(I830&lt;=Parameters!$C$2,W830,""),""),"")</f>
        <v/>
      </c>
      <c r="AB830" s="16" t="str">
        <f>IF(W830&lt;&gt;0,IF(Y830=1,IF(AND(I830&gt;Parameters!$B$3,I830&lt;=Parameters!$C$3),W830,""),""),"")</f>
        <v/>
      </c>
      <c r="AC830" s="16" t="str">
        <f>IF(W830&lt;&gt;0,IF(Y830=1,IF(AND(I830&gt;Parameters!$B$4,I830&lt;=Parameters!$C$4),W830,""),""),"")</f>
        <v/>
      </c>
      <c r="AD830" s="16" t="str">
        <f>IF(W830&lt;&gt;0,IF(Y830=1,IF(AND(I830&gt;Parameters!$B$5,I830&lt;=Parameters!$C$5),W830,""),""),"")</f>
        <v/>
      </c>
      <c r="AE830" s="16" t="str">
        <f>IF(W830&lt;&gt;0,IF(Y830=1,IF(I830&gt;Parameters!$B$6,W830,""),""),"")</f>
        <v/>
      </c>
    </row>
    <row r="831" spans="1:31" x14ac:dyDescent="0.2">
      <c r="A831" t="s">
        <v>880</v>
      </c>
      <c r="B831" t="s">
        <v>881</v>
      </c>
      <c r="C831" t="s">
        <v>882</v>
      </c>
      <c r="D831">
        <v>4</v>
      </c>
      <c r="E831" t="s">
        <v>887</v>
      </c>
      <c r="F831" t="s">
        <v>51</v>
      </c>
      <c r="G831">
        <v>8</v>
      </c>
      <c r="H831" t="s">
        <v>46</v>
      </c>
      <c r="I831">
        <f t="shared" si="36"/>
        <v>8</v>
      </c>
      <c r="J831" t="s">
        <v>39</v>
      </c>
      <c r="L831" s="2">
        <v>3125</v>
      </c>
      <c r="M831" t="s">
        <v>884</v>
      </c>
      <c r="N831">
        <v>1024</v>
      </c>
      <c r="O831" t="s">
        <v>38</v>
      </c>
      <c r="P831" t="s">
        <v>42</v>
      </c>
      <c r="Q831" t="s">
        <v>42</v>
      </c>
      <c r="R831" t="s">
        <v>42</v>
      </c>
      <c r="S831" s="3">
        <v>42245</v>
      </c>
      <c r="T831" s="3"/>
      <c r="U831" s="11" t="str">
        <f>IFERROR(VLOOKUP(A831,'Anc data'!$A$2:$H$117, 8,FALSE),"")</f>
        <v/>
      </c>
      <c r="W831" s="15" t="str">
        <f t="shared" si="37"/>
        <v/>
      </c>
      <c r="X831" s="9">
        <f t="shared" si="38"/>
        <v>1</v>
      </c>
      <c r="Y831" s="9">
        <f>MAX(X831,Parameters!$B$8)</f>
        <v>1</v>
      </c>
      <c r="AA831" s="16" t="str">
        <f>IF(W831&lt;&gt;0,IF(Y831=1,IF(I831&lt;=Parameters!$C$2,W831,""),""),"")</f>
        <v/>
      </c>
      <c r="AB831" s="16" t="str">
        <f>IF(W831&lt;&gt;0,IF(Y831=1,IF(AND(I831&gt;Parameters!$B$3,I831&lt;=Parameters!$C$3),W831,""),""),"")</f>
        <v/>
      </c>
      <c r="AC831" s="16" t="str">
        <f>IF(W831&lt;&gt;0,IF(Y831=1,IF(AND(I831&gt;Parameters!$B$4,I831&lt;=Parameters!$C$4),W831,""),""),"")</f>
        <v/>
      </c>
      <c r="AD831" s="16" t="str">
        <f>IF(W831&lt;&gt;0,IF(Y831=1,IF(AND(I831&gt;Parameters!$B$5,I831&lt;=Parameters!$C$5),W831,""),""),"")</f>
        <v/>
      </c>
      <c r="AE831" s="16" t="str">
        <f>IF(W831&lt;&gt;0,IF(Y831=1,IF(I831&gt;Parameters!$B$6,W831,""),""),"")</f>
        <v/>
      </c>
    </row>
    <row r="832" spans="1:31" x14ac:dyDescent="0.2">
      <c r="A832" t="s">
        <v>880</v>
      </c>
      <c r="B832" t="s">
        <v>881</v>
      </c>
      <c r="C832" t="s">
        <v>882</v>
      </c>
      <c r="D832">
        <v>5</v>
      </c>
      <c r="E832" t="s">
        <v>888</v>
      </c>
      <c r="F832" t="s">
        <v>61</v>
      </c>
      <c r="G832">
        <v>12</v>
      </c>
      <c r="H832" t="s">
        <v>46</v>
      </c>
      <c r="I832">
        <f t="shared" si="36"/>
        <v>12</v>
      </c>
      <c r="J832" t="s">
        <v>39</v>
      </c>
      <c r="L832" s="2">
        <v>3099</v>
      </c>
      <c r="M832" t="s">
        <v>884</v>
      </c>
      <c r="N832">
        <v>1</v>
      </c>
      <c r="O832" t="s">
        <v>46</v>
      </c>
      <c r="P832" t="s">
        <v>42</v>
      </c>
      <c r="Q832" t="s">
        <v>42</v>
      </c>
      <c r="R832" t="s">
        <v>42</v>
      </c>
      <c r="S832" s="3">
        <v>42245</v>
      </c>
      <c r="T832" s="3"/>
      <c r="U832" s="11" t="str">
        <f>IFERROR(VLOOKUP(A832,'Anc data'!$A$2:$H$117, 8,FALSE),"")</f>
        <v/>
      </c>
      <c r="W832" s="15" t="str">
        <f t="shared" si="37"/>
        <v/>
      </c>
      <c r="X832" s="9">
        <f t="shared" si="38"/>
        <v>1</v>
      </c>
      <c r="Y832" s="9">
        <f>MAX(X832,Parameters!$B$8)</f>
        <v>1</v>
      </c>
      <c r="AA832" s="16" t="str">
        <f>IF(W832&lt;&gt;0,IF(Y832=1,IF(I832&lt;=Parameters!$C$2,W832,""),""),"")</f>
        <v/>
      </c>
      <c r="AB832" s="16" t="str">
        <f>IF(W832&lt;&gt;0,IF(Y832=1,IF(AND(I832&gt;Parameters!$B$3,I832&lt;=Parameters!$C$3),W832,""),""),"")</f>
        <v/>
      </c>
      <c r="AC832" s="16" t="str">
        <f>IF(W832&lt;&gt;0,IF(Y832=1,IF(AND(I832&gt;Parameters!$B$4,I832&lt;=Parameters!$C$4),W832,""),""),"")</f>
        <v/>
      </c>
      <c r="AD832" s="16" t="str">
        <f>IF(W832&lt;&gt;0,IF(Y832=1,IF(AND(I832&gt;Parameters!$B$5,I832&lt;=Parameters!$C$5),W832,""),""),"")</f>
        <v/>
      </c>
      <c r="AE832" s="16" t="str">
        <f>IF(W832&lt;&gt;0,IF(Y832=1,IF(I832&gt;Parameters!$B$6,W832,""),""),"")</f>
        <v/>
      </c>
    </row>
    <row r="833" spans="1:31" x14ac:dyDescent="0.2">
      <c r="A833" t="s">
        <v>880</v>
      </c>
      <c r="B833" t="s">
        <v>881</v>
      </c>
      <c r="C833" t="s">
        <v>882</v>
      </c>
      <c r="D833">
        <v>6</v>
      </c>
      <c r="E833" t="s">
        <v>889</v>
      </c>
      <c r="F833" t="s">
        <v>61</v>
      </c>
      <c r="G833">
        <v>20</v>
      </c>
      <c r="H833" t="s">
        <v>46</v>
      </c>
      <c r="I833">
        <f t="shared" si="36"/>
        <v>20</v>
      </c>
      <c r="J833" t="s">
        <v>39</v>
      </c>
      <c r="L833" s="2">
        <v>4199</v>
      </c>
      <c r="M833" t="s">
        <v>884</v>
      </c>
      <c r="N833">
        <v>1.5</v>
      </c>
      <c r="O833" t="s">
        <v>46</v>
      </c>
      <c r="P833" t="s">
        <v>42</v>
      </c>
      <c r="Q833" t="s">
        <v>42</v>
      </c>
      <c r="R833" t="s">
        <v>42</v>
      </c>
      <c r="S833" s="3">
        <v>42245</v>
      </c>
      <c r="T833" s="3"/>
      <c r="U833" s="11" t="str">
        <f>IFERROR(VLOOKUP(A833,'Anc data'!$A$2:$H$117, 8,FALSE),"")</f>
        <v/>
      </c>
      <c r="W833" s="15" t="str">
        <f t="shared" si="37"/>
        <v/>
      </c>
      <c r="X833" s="9">
        <f t="shared" si="38"/>
        <v>1</v>
      </c>
      <c r="Y833" s="9">
        <f>MAX(X833,Parameters!$B$8)</f>
        <v>1</v>
      </c>
      <c r="AA833" s="16" t="str">
        <f>IF(W833&lt;&gt;0,IF(Y833=1,IF(I833&lt;=Parameters!$C$2,W833,""),""),"")</f>
        <v/>
      </c>
      <c r="AB833" s="16" t="str">
        <f>IF(W833&lt;&gt;0,IF(Y833=1,IF(AND(I833&gt;Parameters!$B$3,I833&lt;=Parameters!$C$3),W833,""),""),"")</f>
        <v/>
      </c>
      <c r="AC833" s="16" t="str">
        <f>IF(W833&lt;&gt;0,IF(Y833=1,IF(AND(I833&gt;Parameters!$B$4,I833&lt;=Parameters!$C$4),W833,""),""),"")</f>
        <v/>
      </c>
      <c r="AD833" s="16" t="str">
        <f>IF(W833&lt;&gt;0,IF(Y833=1,IF(AND(I833&gt;Parameters!$B$5,I833&lt;=Parameters!$C$5),W833,""),""),"")</f>
        <v/>
      </c>
      <c r="AE833" s="16" t="str">
        <f>IF(W833&lt;&gt;0,IF(Y833=1,IF(I833&gt;Parameters!$B$6,W833,""),""),"")</f>
        <v/>
      </c>
    </row>
    <row r="834" spans="1:31" x14ac:dyDescent="0.2">
      <c r="A834" t="s">
        <v>880</v>
      </c>
      <c r="B834" t="s">
        <v>881</v>
      </c>
      <c r="C834" t="s">
        <v>882</v>
      </c>
      <c r="D834">
        <v>7</v>
      </c>
      <c r="E834" t="s">
        <v>562</v>
      </c>
      <c r="F834" t="s">
        <v>61</v>
      </c>
      <c r="G834">
        <v>50</v>
      </c>
      <c r="H834" t="s">
        <v>46</v>
      </c>
      <c r="I834">
        <f t="shared" si="36"/>
        <v>50</v>
      </c>
      <c r="J834" t="s">
        <v>39</v>
      </c>
      <c r="L834" s="2">
        <v>9899</v>
      </c>
      <c r="M834" t="s">
        <v>884</v>
      </c>
      <c r="N834">
        <v>2</v>
      </c>
      <c r="O834" t="s">
        <v>46</v>
      </c>
      <c r="P834" t="s">
        <v>42</v>
      </c>
      <c r="Q834" t="s">
        <v>42</v>
      </c>
      <c r="R834" t="s">
        <v>42</v>
      </c>
      <c r="S834" s="3">
        <v>42245</v>
      </c>
      <c r="T834" s="3"/>
      <c r="U834" s="11" t="str">
        <f>IFERROR(VLOOKUP(A834,'Anc data'!$A$2:$H$117, 8,FALSE),"")</f>
        <v/>
      </c>
      <c r="W834" s="15" t="str">
        <f t="shared" si="37"/>
        <v/>
      </c>
      <c r="X834" s="9">
        <f t="shared" si="38"/>
        <v>1</v>
      </c>
      <c r="Y834" s="9">
        <f>MAX(X834,Parameters!$B$8)</f>
        <v>1</v>
      </c>
      <c r="AA834" s="16" t="str">
        <f>IF(W834&lt;&gt;0,IF(Y834=1,IF(I834&lt;=Parameters!$C$2,W834,""),""),"")</f>
        <v/>
      </c>
      <c r="AB834" s="16" t="str">
        <f>IF(W834&lt;&gt;0,IF(Y834=1,IF(AND(I834&gt;Parameters!$B$3,I834&lt;=Parameters!$C$3),W834,""),""),"")</f>
        <v/>
      </c>
      <c r="AC834" s="16" t="str">
        <f>IF(W834&lt;&gt;0,IF(Y834=1,IF(AND(I834&gt;Parameters!$B$4,I834&lt;=Parameters!$C$4),W834,""),""),"")</f>
        <v/>
      </c>
      <c r="AD834" s="16" t="str">
        <f>IF(W834&lt;&gt;0,IF(Y834=1,IF(AND(I834&gt;Parameters!$B$5,I834&lt;=Parameters!$C$5),W834,""),""),"")</f>
        <v/>
      </c>
      <c r="AE834" s="16" t="str">
        <f>IF(W834&lt;&gt;0,IF(Y834=1,IF(I834&gt;Parameters!$B$6,W834,""),""),"")</f>
        <v/>
      </c>
    </row>
    <row r="835" spans="1:31" x14ac:dyDescent="0.2">
      <c r="A835" t="s">
        <v>880</v>
      </c>
      <c r="B835" t="s">
        <v>881</v>
      </c>
      <c r="C835" t="s">
        <v>882</v>
      </c>
      <c r="D835">
        <v>8</v>
      </c>
      <c r="E835" t="s">
        <v>374</v>
      </c>
      <c r="F835" t="s">
        <v>61</v>
      </c>
      <c r="G835">
        <v>100</v>
      </c>
      <c r="H835" t="s">
        <v>46</v>
      </c>
      <c r="I835">
        <f t="shared" si="36"/>
        <v>100</v>
      </c>
      <c r="J835" t="s">
        <v>39</v>
      </c>
      <c r="L835" s="2">
        <v>12099</v>
      </c>
      <c r="M835" t="s">
        <v>884</v>
      </c>
      <c r="N835">
        <v>5</v>
      </c>
      <c r="O835" t="s">
        <v>46</v>
      </c>
      <c r="P835" t="s">
        <v>42</v>
      </c>
      <c r="Q835" t="s">
        <v>42</v>
      </c>
      <c r="R835" t="s">
        <v>42</v>
      </c>
      <c r="S835" s="3">
        <v>42245</v>
      </c>
      <c r="T835" s="3"/>
      <c r="U835" s="11" t="str">
        <f>IFERROR(VLOOKUP(A835,'Anc data'!$A$2:$H$117, 8,FALSE),"")</f>
        <v/>
      </c>
      <c r="W835" s="15" t="str">
        <f t="shared" si="37"/>
        <v/>
      </c>
      <c r="X835" s="9">
        <f t="shared" si="38"/>
        <v>1</v>
      </c>
      <c r="Y835" s="9">
        <f>MAX(X835,Parameters!$B$8)</f>
        <v>1</v>
      </c>
      <c r="AA835" s="16" t="str">
        <f>IF(W835&lt;&gt;0,IF(Y835=1,IF(I835&lt;=Parameters!$C$2,W835,""),""),"")</f>
        <v/>
      </c>
      <c r="AB835" s="16" t="str">
        <f>IF(W835&lt;&gt;0,IF(Y835=1,IF(AND(I835&gt;Parameters!$B$3,I835&lt;=Parameters!$C$3),W835,""),""),"")</f>
        <v/>
      </c>
      <c r="AC835" s="16" t="str">
        <f>IF(W835&lt;&gt;0,IF(Y835=1,IF(AND(I835&gt;Parameters!$B$4,I835&lt;=Parameters!$C$4),W835,""),""),"")</f>
        <v/>
      </c>
      <c r="AD835" s="16" t="str">
        <f>IF(W835&lt;&gt;0,IF(Y835=1,IF(AND(I835&gt;Parameters!$B$5,I835&lt;=Parameters!$C$5),W835,""),""),"")</f>
        <v/>
      </c>
      <c r="AE835" s="16" t="str">
        <f>IF(W835&lt;&gt;0,IF(Y835=1,IF(I835&gt;Parameters!$B$6,W835,""),""),"")</f>
        <v/>
      </c>
    </row>
    <row r="836" spans="1:31" x14ac:dyDescent="0.2">
      <c r="A836" t="s">
        <v>890</v>
      </c>
      <c r="B836" t="s">
        <v>891</v>
      </c>
      <c r="C836" t="s">
        <v>892</v>
      </c>
      <c r="D836">
        <v>1</v>
      </c>
      <c r="E836" t="s">
        <v>893</v>
      </c>
      <c r="F836" t="s">
        <v>51</v>
      </c>
      <c r="G836">
        <v>47</v>
      </c>
      <c r="H836" t="s">
        <v>46</v>
      </c>
      <c r="I836">
        <f t="shared" ref="I836:I899" si="39">IF(H836="Kbps",G836/1000,G836)</f>
        <v>47</v>
      </c>
      <c r="J836" t="s">
        <v>39</v>
      </c>
      <c r="L836" s="2">
        <v>2800</v>
      </c>
      <c r="M836" t="s">
        <v>433</v>
      </c>
      <c r="N836" t="s">
        <v>40</v>
      </c>
      <c r="P836" t="s">
        <v>42</v>
      </c>
      <c r="Q836" t="s">
        <v>42</v>
      </c>
      <c r="R836" t="s">
        <v>42</v>
      </c>
      <c r="S836" s="3">
        <v>42256</v>
      </c>
      <c r="T836" s="3"/>
      <c r="U836" s="11">
        <f>IFERROR(VLOOKUP(A836,'Anc data'!$A$2:$H$117, 8,FALSE),"")</f>
        <v>105.270346</v>
      </c>
      <c r="W836" s="15">
        <f t="shared" ref="W836:W899" si="40">IFERROR(L836/U836,"")</f>
        <v>26.598183689830371</v>
      </c>
      <c r="X836" s="9">
        <f t="shared" ref="X836:X899" si="41">IF(K836="",1,0)</f>
        <v>1</v>
      </c>
      <c r="Y836" s="9">
        <f>MAX(X836,Parameters!$B$8)</f>
        <v>1</v>
      </c>
      <c r="AA836" s="16" t="str">
        <f>IF(W836&lt;&gt;0,IF(Y836=1,IF(I836&lt;=Parameters!$C$2,W836,""),""),"")</f>
        <v/>
      </c>
      <c r="AB836" s="16" t="str">
        <f>IF(W836&lt;&gt;0,IF(Y836=1,IF(AND(I836&gt;Parameters!$B$3,I836&lt;=Parameters!$C$3),W836,""),""),"")</f>
        <v/>
      </c>
      <c r="AC836" s="16" t="str">
        <f>IF(W836&lt;&gt;0,IF(Y836=1,IF(AND(I836&gt;Parameters!$B$4,I836&lt;=Parameters!$C$4),W836,""),""),"")</f>
        <v/>
      </c>
      <c r="AD836" s="16" t="str">
        <f>IF(W836&lt;&gt;0,IF(Y836=1,IF(AND(I836&gt;Parameters!$B$5,I836&lt;=Parameters!$C$5),W836,""),""),"")</f>
        <v/>
      </c>
      <c r="AE836" s="16">
        <f>IF(W836&lt;&gt;0,IF(Y836=1,IF(I836&gt;Parameters!$B$6,W836,""),""),"")</f>
        <v>26.598183689830371</v>
      </c>
    </row>
    <row r="837" spans="1:31" x14ac:dyDescent="0.2">
      <c r="A837" t="s">
        <v>890</v>
      </c>
      <c r="B837" t="s">
        <v>891</v>
      </c>
      <c r="C837" t="s">
        <v>892</v>
      </c>
      <c r="D837">
        <v>2</v>
      </c>
      <c r="E837" t="s">
        <v>893</v>
      </c>
      <c r="F837" t="s">
        <v>51</v>
      </c>
      <c r="G837">
        <v>40</v>
      </c>
      <c r="H837" t="s">
        <v>46</v>
      </c>
      <c r="I837">
        <f t="shared" si="39"/>
        <v>40</v>
      </c>
      <c r="J837" t="s">
        <v>39</v>
      </c>
      <c r="L837" s="2">
        <v>2750</v>
      </c>
      <c r="M837" t="s">
        <v>433</v>
      </c>
      <c r="N837" t="s">
        <v>40</v>
      </c>
      <c r="P837" t="s">
        <v>42</v>
      </c>
      <c r="Q837" t="s">
        <v>42</v>
      </c>
      <c r="R837" t="s">
        <v>42</v>
      </c>
      <c r="S837" s="3">
        <v>42256</v>
      </c>
      <c r="T837" s="3"/>
      <c r="U837" s="11">
        <f>IFERROR(VLOOKUP(A837,'Anc data'!$A$2:$H$117, 8,FALSE),"")</f>
        <v>105.270346</v>
      </c>
      <c r="W837" s="15">
        <f t="shared" si="40"/>
        <v>26.123216123940544</v>
      </c>
      <c r="X837" s="9">
        <f t="shared" si="41"/>
        <v>1</v>
      </c>
      <c r="Y837" s="9">
        <f>MAX(X837,Parameters!$B$8)</f>
        <v>1</v>
      </c>
      <c r="AA837" s="16" t="str">
        <f>IF(W837&lt;&gt;0,IF(Y837=1,IF(I837&lt;=Parameters!$C$2,W837,""),""),"")</f>
        <v/>
      </c>
      <c r="AB837" s="16" t="str">
        <f>IF(W837&lt;&gt;0,IF(Y837=1,IF(AND(I837&gt;Parameters!$B$3,I837&lt;=Parameters!$C$3),W837,""),""),"")</f>
        <v/>
      </c>
      <c r="AC837" s="16" t="str">
        <f>IF(W837&lt;&gt;0,IF(Y837=1,IF(AND(I837&gt;Parameters!$B$4,I837&lt;=Parameters!$C$4),W837,""),""),"")</f>
        <v/>
      </c>
      <c r="AD837" s="16" t="str">
        <f>IF(W837&lt;&gt;0,IF(Y837=1,IF(AND(I837&gt;Parameters!$B$5,I837&lt;=Parameters!$C$5),W837,""),""),"")</f>
        <v/>
      </c>
      <c r="AE837" s="16">
        <f>IF(W837&lt;&gt;0,IF(Y837=1,IF(I837&gt;Parameters!$B$6,W837,""),""),"")</f>
        <v>26.123216123940544</v>
      </c>
    </row>
    <row r="838" spans="1:31" x14ac:dyDescent="0.2">
      <c r="A838" t="s">
        <v>890</v>
      </c>
      <c r="B838" t="s">
        <v>891</v>
      </c>
      <c r="C838" t="s">
        <v>892</v>
      </c>
      <c r="D838">
        <v>3</v>
      </c>
      <c r="E838" t="s">
        <v>893</v>
      </c>
      <c r="F838" t="s">
        <v>51</v>
      </c>
      <c r="G838">
        <v>12</v>
      </c>
      <c r="H838" t="s">
        <v>46</v>
      </c>
      <c r="I838">
        <f t="shared" si="39"/>
        <v>12</v>
      </c>
      <c r="J838" t="s">
        <v>39</v>
      </c>
      <c r="L838" s="2">
        <v>2700</v>
      </c>
      <c r="M838" t="s">
        <v>433</v>
      </c>
      <c r="N838" t="s">
        <v>40</v>
      </c>
      <c r="P838" t="s">
        <v>42</v>
      </c>
      <c r="Q838" t="s">
        <v>42</v>
      </c>
      <c r="R838" t="s">
        <v>42</v>
      </c>
      <c r="S838" s="3">
        <v>42256</v>
      </c>
      <c r="T838" s="3"/>
      <c r="U838" s="11">
        <f>IFERROR(VLOOKUP(A838,'Anc data'!$A$2:$H$117, 8,FALSE),"")</f>
        <v>105.270346</v>
      </c>
      <c r="W838" s="15">
        <f t="shared" si="40"/>
        <v>25.648248558050714</v>
      </c>
      <c r="X838" s="9">
        <f t="shared" si="41"/>
        <v>1</v>
      </c>
      <c r="Y838" s="9">
        <f>MAX(X838,Parameters!$B$8)</f>
        <v>1</v>
      </c>
      <c r="AA838" s="16" t="str">
        <f>IF(W838&lt;&gt;0,IF(Y838=1,IF(I838&lt;=Parameters!$C$2,W838,""),""),"")</f>
        <v/>
      </c>
      <c r="AB838" s="16" t="str">
        <f>IF(W838&lt;&gt;0,IF(Y838=1,IF(AND(I838&gt;Parameters!$B$3,I838&lt;=Parameters!$C$3),W838,""),""),"")</f>
        <v/>
      </c>
      <c r="AC838" s="16" t="str">
        <f>IF(W838&lt;&gt;0,IF(Y838=1,IF(AND(I838&gt;Parameters!$B$4,I838&lt;=Parameters!$C$4),W838,""),""),"")</f>
        <v/>
      </c>
      <c r="AD838" s="16">
        <f>IF(W838&lt;&gt;0,IF(Y838=1,IF(AND(I838&gt;Parameters!$B$5,I838&lt;=Parameters!$C$5),W838,""),""),"")</f>
        <v>25.648248558050714</v>
      </c>
      <c r="AE838" s="16" t="str">
        <f>IF(W838&lt;&gt;0,IF(Y838=1,IF(I838&gt;Parameters!$B$6,W838,""),""),"")</f>
        <v/>
      </c>
    </row>
    <row r="839" spans="1:31" x14ac:dyDescent="0.2">
      <c r="A839" t="s">
        <v>890</v>
      </c>
      <c r="B839" t="s">
        <v>891</v>
      </c>
      <c r="C839" t="s">
        <v>892</v>
      </c>
      <c r="D839">
        <v>4</v>
      </c>
      <c r="E839" t="s">
        <v>893</v>
      </c>
      <c r="F839" t="s">
        <v>51</v>
      </c>
      <c r="G839">
        <v>8</v>
      </c>
      <c r="H839" t="s">
        <v>46</v>
      </c>
      <c r="I839">
        <f t="shared" si="39"/>
        <v>8</v>
      </c>
      <c r="J839" t="s">
        <v>39</v>
      </c>
      <c r="L839" s="2">
        <v>2650</v>
      </c>
      <c r="M839" t="s">
        <v>433</v>
      </c>
      <c r="N839" t="s">
        <v>40</v>
      </c>
      <c r="P839" t="s">
        <v>42</v>
      </c>
      <c r="Q839" t="s">
        <v>42</v>
      </c>
      <c r="R839" t="s">
        <v>42</v>
      </c>
      <c r="S839" s="3">
        <v>42256</v>
      </c>
      <c r="T839" s="3"/>
      <c r="U839" s="11">
        <f>IFERROR(VLOOKUP(A839,'Anc data'!$A$2:$H$117, 8,FALSE),"")</f>
        <v>105.270346</v>
      </c>
      <c r="W839" s="15">
        <f t="shared" si="40"/>
        <v>25.173280992160887</v>
      </c>
      <c r="X839" s="9">
        <f t="shared" si="41"/>
        <v>1</v>
      </c>
      <c r="Y839" s="9">
        <f>MAX(X839,Parameters!$B$8)</f>
        <v>1</v>
      </c>
      <c r="AA839" s="16" t="str">
        <f>IF(W839&lt;&gt;0,IF(Y839=1,IF(I839&lt;=Parameters!$C$2,W839,""),""),"")</f>
        <v/>
      </c>
      <c r="AB839" s="16" t="str">
        <f>IF(W839&lt;&gt;0,IF(Y839=1,IF(AND(I839&gt;Parameters!$B$3,I839&lt;=Parameters!$C$3),W839,""),""),"")</f>
        <v/>
      </c>
      <c r="AC839" s="16">
        <f>IF(W839&lt;&gt;0,IF(Y839=1,IF(AND(I839&gt;Parameters!$B$4,I839&lt;=Parameters!$C$4),W839,""),""),"")</f>
        <v>25.173280992160887</v>
      </c>
      <c r="AD839" s="16" t="str">
        <f>IF(W839&lt;&gt;0,IF(Y839=1,IF(AND(I839&gt;Parameters!$B$5,I839&lt;=Parameters!$C$5),W839,""),""),"")</f>
        <v/>
      </c>
      <c r="AE839" s="16" t="str">
        <f>IF(W839&lt;&gt;0,IF(Y839=1,IF(I839&gt;Parameters!$B$6,W839,""),""),"")</f>
        <v/>
      </c>
    </row>
    <row r="840" spans="1:31" x14ac:dyDescent="0.2">
      <c r="A840" t="s">
        <v>890</v>
      </c>
      <c r="B840" t="s">
        <v>891</v>
      </c>
      <c r="C840" t="s">
        <v>892</v>
      </c>
      <c r="D840">
        <v>5</v>
      </c>
      <c r="E840" t="s">
        <v>893</v>
      </c>
      <c r="F840" t="s">
        <v>51</v>
      </c>
      <c r="G840">
        <v>1.5</v>
      </c>
      <c r="H840" t="s">
        <v>46</v>
      </c>
      <c r="I840">
        <f t="shared" si="39"/>
        <v>1.5</v>
      </c>
      <c r="J840" t="s">
        <v>39</v>
      </c>
      <c r="L840" s="2">
        <v>2600</v>
      </c>
      <c r="M840" t="s">
        <v>433</v>
      </c>
      <c r="N840" t="s">
        <v>40</v>
      </c>
      <c r="P840" t="s">
        <v>42</v>
      </c>
      <c r="Q840" t="s">
        <v>42</v>
      </c>
      <c r="R840" t="s">
        <v>42</v>
      </c>
      <c r="S840" s="3">
        <v>42256</v>
      </c>
      <c r="T840" s="3"/>
      <c r="U840" s="11">
        <f>IFERROR(VLOOKUP(A840,'Anc data'!$A$2:$H$117, 8,FALSE),"")</f>
        <v>105.270346</v>
      </c>
      <c r="W840" s="15">
        <f t="shared" si="40"/>
        <v>24.69831342627106</v>
      </c>
      <c r="X840" s="9">
        <f t="shared" si="41"/>
        <v>1</v>
      </c>
      <c r="Y840" s="9">
        <f>MAX(X840,Parameters!$B$8)</f>
        <v>1</v>
      </c>
      <c r="AA840" s="16" t="str">
        <f>IF(W840&lt;&gt;0,IF(Y840=1,IF(I840&lt;=Parameters!$C$2,W840,""),""),"")</f>
        <v/>
      </c>
      <c r="AB840" s="16">
        <f>IF(W840&lt;&gt;0,IF(Y840=1,IF(AND(I840&gt;Parameters!$B$3,I840&lt;=Parameters!$C$3),W840,""),""),"")</f>
        <v>24.69831342627106</v>
      </c>
      <c r="AC840" s="16" t="str">
        <f>IF(W840&lt;&gt;0,IF(Y840=1,IF(AND(I840&gt;Parameters!$B$4,I840&lt;=Parameters!$C$4),W840,""),""),"")</f>
        <v/>
      </c>
      <c r="AD840" s="16" t="str">
        <f>IF(W840&lt;&gt;0,IF(Y840=1,IF(AND(I840&gt;Parameters!$B$5,I840&lt;=Parameters!$C$5),W840,""),""),"")</f>
        <v/>
      </c>
      <c r="AE840" s="16" t="str">
        <f>IF(W840&lt;&gt;0,IF(Y840=1,IF(I840&gt;Parameters!$B$6,W840,""),""),"")</f>
        <v/>
      </c>
    </row>
    <row r="841" spans="1:31" x14ac:dyDescent="0.2">
      <c r="A841" t="s">
        <v>890</v>
      </c>
      <c r="B841" t="s">
        <v>891</v>
      </c>
      <c r="C841" t="s">
        <v>892</v>
      </c>
      <c r="D841">
        <v>6</v>
      </c>
      <c r="E841" t="s">
        <v>894</v>
      </c>
      <c r="F841" t="s">
        <v>51</v>
      </c>
      <c r="G841">
        <v>12</v>
      </c>
      <c r="H841" t="s">
        <v>46</v>
      </c>
      <c r="I841">
        <f t="shared" si="39"/>
        <v>12</v>
      </c>
      <c r="J841" t="s">
        <v>39</v>
      </c>
      <c r="L841" s="2">
        <v>1782</v>
      </c>
      <c r="M841" t="s">
        <v>433</v>
      </c>
      <c r="N841" t="s">
        <v>40</v>
      </c>
      <c r="P841" t="s">
        <v>42</v>
      </c>
      <c r="Q841" t="s">
        <v>42</v>
      </c>
      <c r="R841" t="s">
        <v>42</v>
      </c>
      <c r="S841" s="3">
        <v>42256</v>
      </c>
      <c r="T841" s="3"/>
      <c r="U841" s="11">
        <f>IFERROR(VLOOKUP(A841,'Anc data'!$A$2:$H$117, 8,FALSE),"")</f>
        <v>105.270346</v>
      </c>
      <c r="W841" s="15">
        <f t="shared" si="40"/>
        <v>16.927844048313471</v>
      </c>
      <c r="X841" s="9">
        <f t="shared" si="41"/>
        <v>1</v>
      </c>
      <c r="Y841" s="9">
        <f>MAX(X841,Parameters!$B$8)</f>
        <v>1</v>
      </c>
      <c r="AA841" s="16" t="str">
        <f>IF(W841&lt;&gt;0,IF(Y841=1,IF(I841&lt;=Parameters!$C$2,W841,""),""),"")</f>
        <v/>
      </c>
      <c r="AB841" s="16" t="str">
        <f>IF(W841&lt;&gt;0,IF(Y841=1,IF(AND(I841&gt;Parameters!$B$3,I841&lt;=Parameters!$C$3),W841,""),""),"")</f>
        <v/>
      </c>
      <c r="AC841" s="16" t="str">
        <f>IF(W841&lt;&gt;0,IF(Y841=1,IF(AND(I841&gt;Parameters!$B$4,I841&lt;=Parameters!$C$4),W841,""),""),"")</f>
        <v/>
      </c>
      <c r="AD841" s="16">
        <f>IF(W841&lt;&gt;0,IF(Y841=1,IF(AND(I841&gt;Parameters!$B$5,I841&lt;=Parameters!$C$5),W841,""),""),"")</f>
        <v>16.927844048313471</v>
      </c>
      <c r="AE841" s="16" t="str">
        <f>IF(W841&lt;&gt;0,IF(Y841=1,IF(I841&gt;Parameters!$B$6,W841,""),""),"")</f>
        <v/>
      </c>
    </row>
    <row r="842" spans="1:31" x14ac:dyDescent="0.2">
      <c r="A842" t="s">
        <v>890</v>
      </c>
      <c r="B842" t="s">
        <v>891</v>
      </c>
      <c r="C842" t="s">
        <v>892</v>
      </c>
      <c r="D842">
        <v>7</v>
      </c>
      <c r="E842" t="s">
        <v>894</v>
      </c>
      <c r="F842" t="s">
        <v>51</v>
      </c>
      <c r="G842">
        <v>50</v>
      </c>
      <c r="H842" t="s">
        <v>46</v>
      </c>
      <c r="I842">
        <f t="shared" si="39"/>
        <v>50</v>
      </c>
      <c r="J842" t="s">
        <v>39</v>
      </c>
      <c r="L842" s="2">
        <v>2387</v>
      </c>
      <c r="M842" t="s">
        <v>433</v>
      </c>
      <c r="N842" t="s">
        <v>40</v>
      </c>
      <c r="P842" t="s">
        <v>42</v>
      </c>
      <c r="Q842" t="s">
        <v>42</v>
      </c>
      <c r="R842" t="s">
        <v>42</v>
      </c>
      <c r="S842" s="3">
        <v>42256</v>
      </c>
      <c r="T842" s="3"/>
      <c r="U842" s="11">
        <f>IFERROR(VLOOKUP(A842,'Anc data'!$A$2:$H$117, 8,FALSE),"")</f>
        <v>105.270346</v>
      </c>
      <c r="W842" s="15">
        <f t="shared" si="40"/>
        <v>22.674951595580392</v>
      </c>
      <c r="X842" s="9">
        <f t="shared" si="41"/>
        <v>1</v>
      </c>
      <c r="Y842" s="9">
        <f>MAX(X842,Parameters!$B$8)</f>
        <v>1</v>
      </c>
      <c r="AA842" s="16" t="str">
        <f>IF(W842&lt;&gt;0,IF(Y842=1,IF(I842&lt;=Parameters!$C$2,W842,""),""),"")</f>
        <v/>
      </c>
      <c r="AB842" s="16" t="str">
        <f>IF(W842&lt;&gt;0,IF(Y842=1,IF(AND(I842&gt;Parameters!$B$3,I842&lt;=Parameters!$C$3),W842,""),""),"")</f>
        <v/>
      </c>
      <c r="AC842" s="16" t="str">
        <f>IF(W842&lt;&gt;0,IF(Y842=1,IF(AND(I842&gt;Parameters!$B$4,I842&lt;=Parameters!$C$4),W842,""),""),"")</f>
        <v/>
      </c>
      <c r="AD842" s="16" t="str">
        <f>IF(W842&lt;&gt;0,IF(Y842=1,IF(AND(I842&gt;Parameters!$B$5,I842&lt;=Parameters!$C$5),W842,""),""),"")</f>
        <v/>
      </c>
      <c r="AE842" s="16">
        <f>IF(W842&lt;&gt;0,IF(Y842=1,IF(I842&gt;Parameters!$B$6,W842,""),""),"")</f>
        <v>22.674951595580392</v>
      </c>
    </row>
    <row r="843" spans="1:31" x14ac:dyDescent="0.2">
      <c r="A843" t="s">
        <v>890</v>
      </c>
      <c r="B843" t="s">
        <v>891</v>
      </c>
      <c r="C843" t="s">
        <v>895</v>
      </c>
      <c r="D843">
        <v>1</v>
      </c>
      <c r="E843" t="s">
        <v>896</v>
      </c>
      <c r="F843" t="s">
        <v>61</v>
      </c>
      <c r="G843">
        <v>100</v>
      </c>
      <c r="H843" t="s">
        <v>46</v>
      </c>
      <c r="I843">
        <f t="shared" si="39"/>
        <v>100</v>
      </c>
      <c r="J843" t="s">
        <v>39</v>
      </c>
      <c r="L843" s="2">
        <v>14000</v>
      </c>
      <c r="M843" t="s">
        <v>433</v>
      </c>
      <c r="N843" t="s">
        <v>40</v>
      </c>
      <c r="P843" t="s">
        <v>42</v>
      </c>
      <c r="Q843" t="s">
        <v>42</v>
      </c>
      <c r="R843" t="s">
        <v>42</v>
      </c>
      <c r="S843" s="3">
        <v>42266</v>
      </c>
      <c r="T843" s="3"/>
      <c r="U843" s="11">
        <f>IFERROR(VLOOKUP(A843,'Anc data'!$A$2:$H$117, 8,FALSE),"")</f>
        <v>105.270346</v>
      </c>
      <c r="W843" s="15">
        <f t="shared" si="40"/>
        <v>132.99091844915185</v>
      </c>
      <c r="X843" s="9">
        <f t="shared" si="41"/>
        <v>1</v>
      </c>
      <c r="Y843" s="9">
        <f>MAX(X843,Parameters!$B$8)</f>
        <v>1</v>
      </c>
      <c r="AA843" s="16" t="str">
        <f>IF(W843&lt;&gt;0,IF(Y843=1,IF(I843&lt;=Parameters!$C$2,W843,""),""),"")</f>
        <v/>
      </c>
      <c r="AB843" s="16" t="str">
        <f>IF(W843&lt;&gt;0,IF(Y843=1,IF(AND(I843&gt;Parameters!$B$3,I843&lt;=Parameters!$C$3),W843,""),""),"")</f>
        <v/>
      </c>
      <c r="AC843" s="16" t="str">
        <f>IF(W843&lt;&gt;0,IF(Y843=1,IF(AND(I843&gt;Parameters!$B$4,I843&lt;=Parameters!$C$4),W843,""),""),"")</f>
        <v/>
      </c>
      <c r="AD843" s="16" t="str">
        <f>IF(W843&lt;&gt;0,IF(Y843=1,IF(AND(I843&gt;Parameters!$B$5,I843&lt;=Parameters!$C$5),W843,""),""),"")</f>
        <v/>
      </c>
      <c r="AE843" s="16">
        <f>IF(W843&lt;&gt;0,IF(Y843=1,IF(I843&gt;Parameters!$B$6,W843,""),""),"")</f>
        <v>132.99091844915185</v>
      </c>
    </row>
    <row r="844" spans="1:31" x14ac:dyDescent="0.2">
      <c r="A844" t="s">
        <v>890</v>
      </c>
      <c r="B844" t="s">
        <v>891</v>
      </c>
      <c r="C844" t="s">
        <v>897</v>
      </c>
      <c r="D844">
        <v>1</v>
      </c>
      <c r="E844">
        <v>160</v>
      </c>
      <c r="F844" t="s">
        <v>61</v>
      </c>
      <c r="G844">
        <v>160</v>
      </c>
      <c r="H844" t="s">
        <v>46</v>
      </c>
      <c r="I844">
        <f t="shared" si="39"/>
        <v>160</v>
      </c>
      <c r="J844" t="s">
        <v>39</v>
      </c>
      <c r="L844" s="2">
        <v>6000</v>
      </c>
      <c r="M844" t="s">
        <v>433</v>
      </c>
      <c r="N844">
        <v>10</v>
      </c>
      <c r="O844" t="s">
        <v>46</v>
      </c>
      <c r="P844" t="s">
        <v>42</v>
      </c>
      <c r="Q844" t="s">
        <v>42</v>
      </c>
      <c r="R844" t="s">
        <v>42</v>
      </c>
      <c r="S844" s="3">
        <v>42245</v>
      </c>
      <c r="T844" s="3"/>
      <c r="U844" s="11">
        <f>IFERROR(VLOOKUP(A844,'Anc data'!$A$2:$H$117, 8,FALSE),"")</f>
        <v>105.270346</v>
      </c>
      <c r="W844" s="15">
        <f t="shared" si="40"/>
        <v>56.996107906779365</v>
      </c>
      <c r="X844" s="9">
        <f t="shared" si="41"/>
        <v>1</v>
      </c>
      <c r="Y844" s="9">
        <f>MAX(X844,Parameters!$B$8)</f>
        <v>1</v>
      </c>
      <c r="AA844" s="16" t="str">
        <f>IF(W844&lt;&gt;0,IF(Y844=1,IF(I844&lt;=Parameters!$C$2,W844,""),""),"")</f>
        <v/>
      </c>
      <c r="AB844" s="16" t="str">
        <f>IF(W844&lt;&gt;0,IF(Y844=1,IF(AND(I844&gt;Parameters!$B$3,I844&lt;=Parameters!$C$3),W844,""),""),"")</f>
        <v/>
      </c>
      <c r="AC844" s="16" t="str">
        <f>IF(W844&lt;&gt;0,IF(Y844=1,IF(AND(I844&gt;Parameters!$B$4,I844&lt;=Parameters!$C$4),W844,""),""),"")</f>
        <v/>
      </c>
      <c r="AD844" s="16" t="str">
        <f>IF(W844&lt;&gt;0,IF(Y844=1,IF(AND(I844&gt;Parameters!$B$5,I844&lt;=Parameters!$C$5),W844,""),""),"")</f>
        <v/>
      </c>
      <c r="AE844" s="16">
        <f>IF(W844&lt;&gt;0,IF(Y844=1,IF(I844&gt;Parameters!$B$6,W844,""),""),"")</f>
        <v>56.996107906779365</v>
      </c>
    </row>
    <row r="845" spans="1:31" x14ac:dyDescent="0.2">
      <c r="A845" t="s">
        <v>890</v>
      </c>
      <c r="B845" t="s">
        <v>891</v>
      </c>
      <c r="C845" t="s">
        <v>897</v>
      </c>
      <c r="D845">
        <v>2</v>
      </c>
      <c r="E845">
        <v>40</v>
      </c>
      <c r="F845" t="s">
        <v>61</v>
      </c>
      <c r="G845">
        <v>40</v>
      </c>
      <c r="H845" t="s">
        <v>46</v>
      </c>
      <c r="I845">
        <f t="shared" si="39"/>
        <v>40</v>
      </c>
      <c r="J845" t="s">
        <v>39</v>
      </c>
      <c r="L845" s="2">
        <v>5500</v>
      </c>
      <c r="M845" t="s">
        <v>433</v>
      </c>
      <c r="N845">
        <v>2</v>
      </c>
      <c r="O845" t="s">
        <v>46</v>
      </c>
      <c r="P845" t="s">
        <v>42</v>
      </c>
      <c r="Q845" t="s">
        <v>42</v>
      </c>
      <c r="R845" t="s">
        <v>42</v>
      </c>
      <c r="S845" s="3">
        <v>42245</v>
      </c>
      <c r="T845" s="3"/>
      <c r="U845" s="11">
        <f>IFERROR(VLOOKUP(A845,'Anc data'!$A$2:$H$117, 8,FALSE),"")</f>
        <v>105.270346</v>
      </c>
      <c r="W845" s="15">
        <f t="shared" si="40"/>
        <v>52.246432247881089</v>
      </c>
      <c r="X845" s="9">
        <f t="shared" si="41"/>
        <v>1</v>
      </c>
      <c r="Y845" s="9">
        <f>MAX(X845,Parameters!$B$8)</f>
        <v>1</v>
      </c>
      <c r="AA845" s="16" t="str">
        <f>IF(W845&lt;&gt;0,IF(Y845=1,IF(I845&lt;=Parameters!$C$2,W845,""),""),"")</f>
        <v/>
      </c>
      <c r="AB845" s="16" t="str">
        <f>IF(W845&lt;&gt;0,IF(Y845=1,IF(AND(I845&gt;Parameters!$B$3,I845&lt;=Parameters!$C$3),W845,""),""),"")</f>
        <v/>
      </c>
      <c r="AC845" s="16" t="str">
        <f>IF(W845&lt;&gt;0,IF(Y845=1,IF(AND(I845&gt;Parameters!$B$4,I845&lt;=Parameters!$C$4),W845,""),""),"")</f>
        <v/>
      </c>
      <c r="AD845" s="16" t="str">
        <f>IF(W845&lt;&gt;0,IF(Y845=1,IF(AND(I845&gt;Parameters!$B$5,I845&lt;=Parameters!$C$5),W845,""),""),"")</f>
        <v/>
      </c>
      <c r="AE845" s="16">
        <f>IF(W845&lt;&gt;0,IF(Y845=1,IF(I845&gt;Parameters!$B$6,W845,""),""),"")</f>
        <v>52.246432247881089</v>
      </c>
    </row>
    <row r="846" spans="1:31" x14ac:dyDescent="0.2">
      <c r="A846" t="s">
        <v>890</v>
      </c>
      <c r="B846" t="s">
        <v>891</v>
      </c>
      <c r="C846" t="s">
        <v>897</v>
      </c>
      <c r="D846">
        <v>3</v>
      </c>
      <c r="E846">
        <v>12</v>
      </c>
      <c r="F846" t="s">
        <v>61</v>
      </c>
      <c r="G846">
        <v>12</v>
      </c>
      <c r="H846" t="s">
        <v>46</v>
      </c>
      <c r="I846">
        <f t="shared" si="39"/>
        <v>12</v>
      </c>
      <c r="J846" t="s">
        <v>39</v>
      </c>
      <c r="L846" s="2">
        <v>3980</v>
      </c>
      <c r="M846" t="s">
        <v>433</v>
      </c>
      <c r="N846">
        <v>2</v>
      </c>
      <c r="O846" t="s">
        <v>46</v>
      </c>
      <c r="P846" t="s">
        <v>42</v>
      </c>
      <c r="Q846" t="s">
        <v>42</v>
      </c>
      <c r="R846" t="s">
        <v>42</v>
      </c>
      <c r="S846" s="3">
        <v>42245</v>
      </c>
      <c r="T846" s="3"/>
      <c r="U846" s="11">
        <f>IFERROR(VLOOKUP(A846,'Anc data'!$A$2:$H$117, 8,FALSE),"")</f>
        <v>105.270346</v>
      </c>
      <c r="W846" s="15">
        <f t="shared" si="40"/>
        <v>37.807418244830316</v>
      </c>
      <c r="X846" s="9">
        <f t="shared" si="41"/>
        <v>1</v>
      </c>
      <c r="Y846" s="9">
        <f>MAX(X846,Parameters!$B$8)</f>
        <v>1</v>
      </c>
      <c r="AA846" s="16" t="str">
        <f>IF(W846&lt;&gt;0,IF(Y846=1,IF(I846&lt;=Parameters!$C$2,W846,""),""),"")</f>
        <v/>
      </c>
      <c r="AB846" s="16" t="str">
        <f>IF(W846&lt;&gt;0,IF(Y846=1,IF(AND(I846&gt;Parameters!$B$3,I846&lt;=Parameters!$C$3),W846,""),""),"")</f>
        <v/>
      </c>
      <c r="AC846" s="16" t="str">
        <f>IF(W846&lt;&gt;0,IF(Y846=1,IF(AND(I846&gt;Parameters!$B$4,I846&lt;=Parameters!$C$4),W846,""),""),"")</f>
        <v/>
      </c>
      <c r="AD846" s="16">
        <f>IF(W846&lt;&gt;0,IF(Y846=1,IF(AND(I846&gt;Parameters!$B$5,I846&lt;=Parameters!$C$5),W846,""),""),"")</f>
        <v>37.807418244830316</v>
      </c>
      <c r="AE846" s="16" t="str">
        <f>IF(W846&lt;&gt;0,IF(Y846=1,IF(I846&gt;Parameters!$B$6,W846,""),""),"")</f>
        <v/>
      </c>
    </row>
    <row r="847" spans="1:31" x14ac:dyDescent="0.2">
      <c r="A847" t="s">
        <v>890</v>
      </c>
      <c r="B847" t="s">
        <v>891</v>
      </c>
      <c r="C847" t="s">
        <v>897</v>
      </c>
      <c r="D847">
        <v>4</v>
      </c>
      <c r="E847">
        <v>1</v>
      </c>
      <c r="F847" t="s">
        <v>61</v>
      </c>
      <c r="G847">
        <v>1</v>
      </c>
      <c r="H847" t="s">
        <v>46</v>
      </c>
      <c r="I847">
        <f t="shared" si="39"/>
        <v>1</v>
      </c>
      <c r="J847" t="s">
        <v>39</v>
      </c>
      <c r="L847" s="2">
        <v>2980</v>
      </c>
      <c r="M847" t="s">
        <v>433</v>
      </c>
      <c r="N847">
        <v>512</v>
      </c>
      <c r="O847" t="s">
        <v>38</v>
      </c>
      <c r="P847" t="s">
        <v>42</v>
      </c>
      <c r="Q847" t="s">
        <v>42</v>
      </c>
      <c r="R847" t="s">
        <v>42</v>
      </c>
      <c r="S847" s="3">
        <v>42245</v>
      </c>
      <c r="T847" s="3"/>
      <c r="U847" s="11">
        <f>IFERROR(VLOOKUP(A847,'Anc data'!$A$2:$H$117, 8,FALSE),"")</f>
        <v>105.270346</v>
      </c>
      <c r="W847" s="15">
        <f t="shared" si="40"/>
        <v>28.308066927033753</v>
      </c>
      <c r="X847" s="9">
        <f t="shared" si="41"/>
        <v>1</v>
      </c>
      <c r="Y847" s="9">
        <f>MAX(X847,Parameters!$B$8)</f>
        <v>1</v>
      </c>
      <c r="AA847" s="16">
        <f>IF(W847&lt;&gt;0,IF(Y847=1,IF(I847&lt;=Parameters!$C$2,W847,""),""),"")</f>
        <v>28.308066927033753</v>
      </c>
      <c r="AB847" s="16" t="str">
        <f>IF(W847&lt;&gt;0,IF(Y847=1,IF(AND(I847&gt;Parameters!$B$3,I847&lt;=Parameters!$C$3),W847,""),""),"")</f>
        <v/>
      </c>
      <c r="AC847" s="16" t="str">
        <f>IF(W847&lt;&gt;0,IF(Y847=1,IF(AND(I847&gt;Parameters!$B$4,I847&lt;=Parameters!$C$4),W847,""),""),"")</f>
        <v/>
      </c>
      <c r="AD847" s="16" t="str">
        <f>IF(W847&lt;&gt;0,IF(Y847=1,IF(AND(I847&gt;Parameters!$B$5,I847&lt;=Parameters!$C$5),W847,""),""),"")</f>
        <v/>
      </c>
      <c r="AE847" s="16" t="str">
        <f>IF(W847&lt;&gt;0,IF(Y847=1,IF(I847&gt;Parameters!$B$6,W847,""),""),"")</f>
        <v/>
      </c>
    </row>
    <row r="848" spans="1:31" x14ac:dyDescent="0.2">
      <c r="A848" t="s">
        <v>890</v>
      </c>
      <c r="B848" t="s">
        <v>891</v>
      </c>
      <c r="C848" t="s">
        <v>898</v>
      </c>
      <c r="D848">
        <v>1</v>
      </c>
      <c r="E848" t="s">
        <v>899</v>
      </c>
      <c r="F848" t="s">
        <v>61</v>
      </c>
      <c r="G848">
        <v>1</v>
      </c>
      <c r="H848" t="s">
        <v>296</v>
      </c>
      <c r="I848">
        <f t="shared" si="39"/>
        <v>1</v>
      </c>
      <c r="J848" t="s">
        <v>39</v>
      </c>
      <c r="L848" s="2">
        <v>6300</v>
      </c>
      <c r="M848" t="s">
        <v>433</v>
      </c>
      <c r="N848" t="s">
        <v>40</v>
      </c>
      <c r="P848" t="s">
        <v>42</v>
      </c>
      <c r="Q848" t="s">
        <v>42</v>
      </c>
      <c r="R848" t="s">
        <v>42</v>
      </c>
      <c r="S848" s="3">
        <v>42245</v>
      </c>
      <c r="T848" s="3"/>
      <c r="U848" s="11">
        <f>IFERROR(VLOOKUP(A848,'Anc data'!$A$2:$H$117, 8,FALSE),"")</f>
        <v>105.270346</v>
      </c>
      <c r="W848" s="15">
        <f t="shared" si="40"/>
        <v>59.845913302118333</v>
      </c>
      <c r="X848" s="9">
        <f t="shared" si="41"/>
        <v>1</v>
      </c>
      <c r="Y848" s="9">
        <f>MAX(X848,Parameters!$B$8)</f>
        <v>1</v>
      </c>
      <c r="AA848" s="16">
        <f>IF(W848&lt;&gt;0,IF(Y848=1,IF(I848&lt;=Parameters!$C$2,W848,""),""),"")</f>
        <v>59.845913302118333</v>
      </c>
      <c r="AB848" s="16" t="str">
        <f>IF(W848&lt;&gt;0,IF(Y848=1,IF(AND(I848&gt;Parameters!$B$3,I848&lt;=Parameters!$C$3),W848,""),""),"")</f>
        <v/>
      </c>
      <c r="AC848" s="16" t="str">
        <f>IF(W848&lt;&gt;0,IF(Y848=1,IF(AND(I848&gt;Parameters!$B$4,I848&lt;=Parameters!$C$4),W848,""),""),"")</f>
        <v/>
      </c>
      <c r="AD848" s="16" t="str">
        <f>IF(W848&lt;&gt;0,IF(Y848=1,IF(AND(I848&gt;Parameters!$B$5,I848&lt;=Parameters!$C$5),W848,""),""),"")</f>
        <v/>
      </c>
      <c r="AE848" s="16" t="str">
        <f>IF(W848&lt;&gt;0,IF(Y848=1,IF(I848&gt;Parameters!$B$6,W848,""),""),"")</f>
        <v/>
      </c>
    </row>
    <row r="849" spans="1:31" x14ac:dyDescent="0.2">
      <c r="A849" t="s">
        <v>890</v>
      </c>
      <c r="B849" t="s">
        <v>891</v>
      </c>
      <c r="C849" t="s">
        <v>898</v>
      </c>
      <c r="D849">
        <v>2</v>
      </c>
      <c r="E849" t="s">
        <v>900</v>
      </c>
      <c r="F849" t="s">
        <v>901</v>
      </c>
      <c r="G849">
        <v>13.3</v>
      </c>
      <c r="H849" t="s">
        <v>46</v>
      </c>
      <c r="I849">
        <f t="shared" si="39"/>
        <v>13.3</v>
      </c>
      <c r="J849" t="s">
        <v>39</v>
      </c>
      <c r="L849" s="2">
        <v>4267</v>
      </c>
      <c r="M849" t="s">
        <v>433</v>
      </c>
      <c r="N849">
        <v>10.199999999999999</v>
      </c>
      <c r="O849" t="s">
        <v>46</v>
      </c>
      <c r="P849" t="s">
        <v>42</v>
      </c>
      <c r="Q849" t="s">
        <v>42</v>
      </c>
      <c r="R849" t="s">
        <v>42</v>
      </c>
      <c r="S849" s="3">
        <v>42245</v>
      </c>
      <c r="T849" s="3"/>
      <c r="U849" s="11">
        <f>IFERROR(VLOOKUP(A849,'Anc data'!$A$2:$H$117, 8,FALSE),"")</f>
        <v>105.270346</v>
      </c>
      <c r="W849" s="15">
        <f t="shared" si="40"/>
        <v>40.533732073037925</v>
      </c>
      <c r="X849" s="9">
        <f t="shared" si="41"/>
        <v>1</v>
      </c>
      <c r="Y849" s="9">
        <f>MAX(X849,Parameters!$B$8)</f>
        <v>1</v>
      </c>
      <c r="AA849" s="16" t="str">
        <f>IF(W849&lt;&gt;0,IF(Y849=1,IF(I849&lt;=Parameters!$C$2,W849,""),""),"")</f>
        <v/>
      </c>
      <c r="AB849" s="16" t="str">
        <f>IF(W849&lt;&gt;0,IF(Y849=1,IF(AND(I849&gt;Parameters!$B$3,I849&lt;=Parameters!$C$3),W849,""),""),"")</f>
        <v/>
      </c>
      <c r="AC849" s="16" t="str">
        <f>IF(W849&lt;&gt;0,IF(Y849=1,IF(AND(I849&gt;Parameters!$B$4,I849&lt;=Parameters!$C$4),W849,""),""),"")</f>
        <v/>
      </c>
      <c r="AD849" s="16">
        <f>IF(W849&lt;&gt;0,IF(Y849=1,IF(AND(I849&gt;Parameters!$B$5,I849&lt;=Parameters!$C$5),W849,""),""),"")</f>
        <v>40.533732073037925</v>
      </c>
      <c r="AE849" s="16" t="str">
        <f>IF(W849&lt;&gt;0,IF(Y849=1,IF(I849&gt;Parameters!$B$6,W849,""),""),"")</f>
        <v/>
      </c>
    </row>
    <row r="850" spans="1:31" x14ac:dyDescent="0.2">
      <c r="A850" t="s">
        <v>890</v>
      </c>
      <c r="B850" t="s">
        <v>891</v>
      </c>
      <c r="C850" t="s">
        <v>902</v>
      </c>
      <c r="D850">
        <v>1</v>
      </c>
      <c r="E850" t="s">
        <v>903</v>
      </c>
      <c r="F850" t="s">
        <v>61</v>
      </c>
      <c r="G850">
        <v>1</v>
      </c>
      <c r="H850" t="s">
        <v>296</v>
      </c>
      <c r="I850">
        <f t="shared" si="39"/>
        <v>1</v>
      </c>
      <c r="J850" t="s">
        <v>39</v>
      </c>
      <c r="L850" s="2">
        <v>4200</v>
      </c>
      <c r="M850" t="s">
        <v>433</v>
      </c>
      <c r="N850">
        <v>1</v>
      </c>
      <c r="O850" t="s">
        <v>46</v>
      </c>
      <c r="P850" t="s">
        <v>42</v>
      </c>
      <c r="Q850" t="s">
        <v>42</v>
      </c>
      <c r="R850" t="s">
        <v>64</v>
      </c>
      <c r="S850" s="3">
        <v>42256</v>
      </c>
      <c r="T850" s="3"/>
      <c r="U850" s="11">
        <f>IFERROR(VLOOKUP(A850,'Anc data'!$A$2:$H$117, 8,FALSE),"")</f>
        <v>105.270346</v>
      </c>
      <c r="W850" s="15">
        <f t="shared" si="40"/>
        <v>39.89727553474556</v>
      </c>
      <c r="X850" s="9">
        <f t="shared" si="41"/>
        <v>1</v>
      </c>
      <c r="Y850" s="9">
        <f>MAX(X850,Parameters!$B$8)</f>
        <v>1</v>
      </c>
      <c r="AA850" s="16">
        <f>IF(W850&lt;&gt;0,IF(Y850=1,IF(I850&lt;=Parameters!$C$2,W850,""),""),"")</f>
        <v>39.89727553474556</v>
      </c>
      <c r="AB850" s="16" t="str">
        <f>IF(W850&lt;&gt;0,IF(Y850=1,IF(AND(I850&gt;Parameters!$B$3,I850&lt;=Parameters!$C$3),W850,""),""),"")</f>
        <v/>
      </c>
      <c r="AC850" s="16" t="str">
        <f>IF(W850&lt;&gt;0,IF(Y850=1,IF(AND(I850&gt;Parameters!$B$4,I850&lt;=Parameters!$C$4),W850,""),""),"")</f>
        <v/>
      </c>
      <c r="AD850" s="16" t="str">
        <f>IF(W850&lt;&gt;0,IF(Y850=1,IF(AND(I850&gt;Parameters!$B$5,I850&lt;=Parameters!$C$5),W850,""),""),"")</f>
        <v/>
      </c>
      <c r="AE850" s="16" t="str">
        <f>IF(W850&lt;&gt;0,IF(Y850=1,IF(I850&gt;Parameters!$B$6,W850,""),""),"")</f>
        <v/>
      </c>
    </row>
    <row r="851" spans="1:31" x14ac:dyDescent="0.2">
      <c r="A851" t="s">
        <v>890</v>
      </c>
      <c r="B851" t="s">
        <v>891</v>
      </c>
      <c r="C851" t="s">
        <v>902</v>
      </c>
      <c r="D851">
        <v>2</v>
      </c>
      <c r="E851">
        <v>12</v>
      </c>
      <c r="F851" t="s">
        <v>51</v>
      </c>
      <c r="G851">
        <v>12</v>
      </c>
      <c r="H851" t="s">
        <v>46</v>
      </c>
      <c r="I851">
        <f t="shared" si="39"/>
        <v>12</v>
      </c>
      <c r="J851" t="s">
        <v>39</v>
      </c>
      <c r="L851" s="2">
        <v>1880</v>
      </c>
      <c r="M851" t="s">
        <v>433</v>
      </c>
      <c r="N851">
        <v>1</v>
      </c>
      <c r="O851" t="s">
        <v>46</v>
      </c>
      <c r="P851" t="s">
        <v>42</v>
      </c>
      <c r="Q851" t="s">
        <v>42</v>
      </c>
      <c r="R851" t="s">
        <v>42</v>
      </c>
      <c r="S851" s="3">
        <v>42256</v>
      </c>
      <c r="T851" s="3"/>
      <c r="U851" s="11">
        <f>IFERROR(VLOOKUP(A851,'Anc data'!$A$2:$H$117, 8,FALSE),"")</f>
        <v>105.270346</v>
      </c>
      <c r="W851" s="15">
        <f t="shared" si="40"/>
        <v>17.858780477457536</v>
      </c>
      <c r="X851" s="9">
        <f t="shared" si="41"/>
        <v>1</v>
      </c>
      <c r="Y851" s="9">
        <f>MAX(X851,Parameters!$B$8)</f>
        <v>1</v>
      </c>
      <c r="AA851" s="16" t="str">
        <f>IF(W851&lt;&gt;0,IF(Y851=1,IF(I851&lt;=Parameters!$C$2,W851,""),""),"")</f>
        <v/>
      </c>
      <c r="AB851" s="16" t="str">
        <f>IF(W851&lt;&gt;0,IF(Y851=1,IF(AND(I851&gt;Parameters!$B$3,I851&lt;=Parameters!$C$3),W851,""),""),"")</f>
        <v/>
      </c>
      <c r="AC851" s="16" t="str">
        <f>IF(W851&lt;&gt;0,IF(Y851=1,IF(AND(I851&gt;Parameters!$B$4,I851&lt;=Parameters!$C$4),W851,""),""),"")</f>
        <v/>
      </c>
      <c r="AD851" s="16">
        <f>IF(W851&lt;&gt;0,IF(Y851=1,IF(AND(I851&gt;Parameters!$B$5,I851&lt;=Parameters!$C$5),W851,""),""),"")</f>
        <v>17.858780477457536</v>
      </c>
      <c r="AE851" s="16" t="str">
        <f>IF(W851&lt;&gt;0,IF(Y851=1,IF(I851&gt;Parameters!$B$6,W851,""),""),"")</f>
        <v/>
      </c>
    </row>
    <row r="852" spans="1:31" x14ac:dyDescent="0.2">
      <c r="A852" t="s">
        <v>890</v>
      </c>
      <c r="B852" t="s">
        <v>891</v>
      </c>
      <c r="C852" t="s">
        <v>902</v>
      </c>
      <c r="D852">
        <v>3</v>
      </c>
      <c r="E852">
        <v>39</v>
      </c>
      <c r="F852" t="s">
        <v>51</v>
      </c>
      <c r="G852">
        <v>39</v>
      </c>
      <c r="H852" t="s">
        <v>46</v>
      </c>
      <c r="I852">
        <f t="shared" si="39"/>
        <v>39</v>
      </c>
      <c r="J852" t="s">
        <v>39</v>
      </c>
      <c r="L852" s="2">
        <v>2380</v>
      </c>
      <c r="M852" t="s">
        <v>433</v>
      </c>
      <c r="N852">
        <v>5</v>
      </c>
      <c r="O852" t="s">
        <v>46</v>
      </c>
      <c r="P852" t="s">
        <v>42</v>
      </c>
      <c r="Q852" t="s">
        <v>42</v>
      </c>
      <c r="R852" t="s">
        <v>42</v>
      </c>
      <c r="S852" s="3">
        <v>42256</v>
      </c>
      <c r="T852" s="3"/>
      <c r="U852" s="11">
        <f>IFERROR(VLOOKUP(A852,'Anc data'!$A$2:$H$117, 8,FALSE),"")</f>
        <v>105.270346</v>
      </c>
      <c r="W852" s="15">
        <f t="shared" si="40"/>
        <v>22.608456136355816</v>
      </c>
      <c r="X852" s="9">
        <f t="shared" si="41"/>
        <v>1</v>
      </c>
      <c r="Y852" s="9">
        <f>MAX(X852,Parameters!$B$8)</f>
        <v>1</v>
      </c>
      <c r="AA852" s="16" t="str">
        <f>IF(W852&lt;&gt;0,IF(Y852=1,IF(I852&lt;=Parameters!$C$2,W852,""),""),"")</f>
        <v/>
      </c>
      <c r="AB852" s="16" t="str">
        <f>IF(W852&lt;&gt;0,IF(Y852=1,IF(AND(I852&gt;Parameters!$B$3,I852&lt;=Parameters!$C$3),W852,""),""),"")</f>
        <v/>
      </c>
      <c r="AC852" s="16" t="str">
        <f>IF(W852&lt;&gt;0,IF(Y852=1,IF(AND(I852&gt;Parameters!$B$4,I852&lt;=Parameters!$C$4),W852,""),""),"")</f>
        <v/>
      </c>
      <c r="AD852" s="16" t="str">
        <f>IF(W852&lt;&gt;0,IF(Y852=1,IF(AND(I852&gt;Parameters!$B$5,I852&lt;=Parameters!$C$5),W852,""),""),"")</f>
        <v/>
      </c>
      <c r="AE852" s="16">
        <f>IF(W852&lt;&gt;0,IF(Y852=1,IF(I852&gt;Parameters!$B$6,W852,""),""),"")</f>
        <v>22.608456136355816</v>
      </c>
    </row>
    <row r="853" spans="1:31" x14ac:dyDescent="0.2">
      <c r="A853" t="s">
        <v>890</v>
      </c>
      <c r="B853" t="s">
        <v>891</v>
      </c>
      <c r="C853" t="s">
        <v>902</v>
      </c>
      <c r="D853">
        <v>4</v>
      </c>
      <c r="E853">
        <v>50</v>
      </c>
      <c r="F853" t="s">
        <v>51</v>
      </c>
      <c r="G853">
        <v>50</v>
      </c>
      <c r="H853" t="s">
        <v>46</v>
      </c>
      <c r="I853">
        <f t="shared" si="39"/>
        <v>50</v>
      </c>
      <c r="J853" t="s">
        <v>39</v>
      </c>
      <c r="L853" s="2">
        <v>2880</v>
      </c>
      <c r="M853" t="s">
        <v>433</v>
      </c>
      <c r="N853">
        <v>5</v>
      </c>
      <c r="O853" t="s">
        <v>46</v>
      </c>
      <c r="P853" t="s">
        <v>42</v>
      </c>
      <c r="Q853" t="s">
        <v>42</v>
      </c>
      <c r="R853" t="s">
        <v>42</v>
      </c>
      <c r="S853" s="3">
        <v>42256</v>
      </c>
      <c r="T853" s="3"/>
      <c r="U853" s="11">
        <f>IFERROR(VLOOKUP(A853,'Anc data'!$A$2:$H$117, 8,FALSE),"")</f>
        <v>105.270346</v>
      </c>
      <c r="W853" s="15">
        <f t="shared" si="40"/>
        <v>27.358131795254096</v>
      </c>
      <c r="X853" s="9">
        <f t="shared" si="41"/>
        <v>1</v>
      </c>
      <c r="Y853" s="9">
        <f>MAX(X853,Parameters!$B$8)</f>
        <v>1</v>
      </c>
      <c r="AA853" s="16" t="str">
        <f>IF(W853&lt;&gt;0,IF(Y853=1,IF(I853&lt;=Parameters!$C$2,W853,""),""),"")</f>
        <v/>
      </c>
      <c r="AB853" s="16" t="str">
        <f>IF(W853&lt;&gt;0,IF(Y853=1,IF(AND(I853&gt;Parameters!$B$3,I853&lt;=Parameters!$C$3),W853,""),""),"")</f>
        <v/>
      </c>
      <c r="AC853" s="16" t="str">
        <f>IF(W853&lt;&gt;0,IF(Y853=1,IF(AND(I853&gt;Parameters!$B$4,I853&lt;=Parameters!$C$4),W853,""),""),"")</f>
        <v/>
      </c>
      <c r="AD853" s="16" t="str">
        <f>IF(W853&lt;&gt;0,IF(Y853=1,IF(AND(I853&gt;Parameters!$B$5,I853&lt;=Parameters!$C$5),W853,""),""),"")</f>
        <v/>
      </c>
      <c r="AE853" s="16">
        <f>IF(W853&lt;&gt;0,IF(Y853=1,IF(I853&gt;Parameters!$B$6,W853,""),""),"")</f>
        <v>27.358131795254096</v>
      </c>
    </row>
    <row r="854" spans="1:31" x14ac:dyDescent="0.2">
      <c r="A854" t="s">
        <v>890</v>
      </c>
      <c r="B854" t="s">
        <v>891</v>
      </c>
      <c r="C854" t="s">
        <v>904</v>
      </c>
      <c r="I854">
        <f t="shared" si="39"/>
        <v>0</v>
      </c>
      <c r="U854" s="11">
        <f>IFERROR(VLOOKUP(A854,'Anc data'!$A$2:$H$117, 8,FALSE),"")</f>
        <v>105.270346</v>
      </c>
      <c r="W854" s="15">
        <f t="shared" si="40"/>
        <v>0</v>
      </c>
      <c r="X854" s="9">
        <f t="shared" si="41"/>
        <v>1</v>
      </c>
      <c r="Y854" s="9">
        <f>MAX(X854,Parameters!$B$8)</f>
        <v>1</v>
      </c>
      <c r="AA854" s="16" t="str">
        <f>IF(W854&lt;&gt;0,IF(Y854=1,IF(I854&lt;=Parameters!$C$2,W854,""),""),"")</f>
        <v/>
      </c>
      <c r="AB854" s="16" t="str">
        <f>IF(W854&lt;&gt;0,IF(Y854=1,IF(AND(I854&gt;Parameters!$B$3,I854&lt;=Parameters!$C$3),W854,""),""),"")</f>
        <v/>
      </c>
      <c r="AC854" s="16" t="str">
        <f>IF(W854&lt;&gt;0,IF(Y854=1,IF(AND(I854&gt;Parameters!$B$4,I854&lt;=Parameters!$C$4),W854,""),""),"")</f>
        <v/>
      </c>
      <c r="AD854" s="16" t="str">
        <f>IF(W854&lt;&gt;0,IF(Y854=1,IF(AND(I854&gt;Parameters!$B$5,I854&lt;=Parameters!$C$5),W854,""),""),"")</f>
        <v/>
      </c>
      <c r="AE854" s="16" t="str">
        <f>IF(W854&lt;&gt;0,IF(Y854=1,IF(I854&gt;Parameters!$B$6,W854,""),""),"")</f>
        <v/>
      </c>
    </row>
    <row r="855" spans="1:31" x14ac:dyDescent="0.2">
      <c r="A855" t="s">
        <v>890</v>
      </c>
      <c r="B855" t="s">
        <v>891</v>
      </c>
      <c r="C855" t="s">
        <v>905</v>
      </c>
      <c r="D855">
        <v>1</v>
      </c>
      <c r="E855" t="s">
        <v>906</v>
      </c>
      <c r="F855" t="s">
        <v>61</v>
      </c>
      <c r="G855">
        <v>1</v>
      </c>
      <c r="H855" t="s">
        <v>296</v>
      </c>
      <c r="I855">
        <f t="shared" si="39"/>
        <v>1</v>
      </c>
      <c r="J855" t="s">
        <v>39</v>
      </c>
      <c r="L855" s="2">
        <v>6200</v>
      </c>
      <c r="M855" t="s">
        <v>433</v>
      </c>
      <c r="N855">
        <v>1</v>
      </c>
      <c r="O855" t="s">
        <v>296</v>
      </c>
      <c r="P855" t="s">
        <v>42</v>
      </c>
      <c r="Q855" t="s">
        <v>42</v>
      </c>
      <c r="R855" t="s">
        <v>42</v>
      </c>
      <c r="S855" s="3">
        <v>42257</v>
      </c>
      <c r="T855" s="3"/>
      <c r="U855" s="11">
        <f>IFERROR(VLOOKUP(A855,'Anc data'!$A$2:$H$117, 8,FALSE),"")</f>
        <v>105.270346</v>
      </c>
      <c r="W855" s="15">
        <f t="shared" si="40"/>
        <v>58.89597817033868</v>
      </c>
      <c r="X855" s="9">
        <f t="shared" si="41"/>
        <v>1</v>
      </c>
      <c r="Y855" s="9">
        <f>MAX(X855,Parameters!$B$8)</f>
        <v>1</v>
      </c>
      <c r="AA855" s="16">
        <f>IF(W855&lt;&gt;0,IF(Y855=1,IF(I855&lt;=Parameters!$C$2,W855,""),""),"")</f>
        <v>58.89597817033868</v>
      </c>
      <c r="AB855" s="16" t="str">
        <f>IF(W855&lt;&gt;0,IF(Y855=1,IF(AND(I855&gt;Parameters!$B$3,I855&lt;=Parameters!$C$3),W855,""),""),"")</f>
        <v/>
      </c>
      <c r="AC855" s="16" t="str">
        <f>IF(W855&lt;&gt;0,IF(Y855=1,IF(AND(I855&gt;Parameters!$B$4,I855&lt;=Parameters!$C$4),W855,""),""),"")</f>
        <v/>
      </c>
      <c r="AD855" s="16" t="str">
        <f>IF(W855&lt;&gt;0,IF(Y855=1,IF(AND(I855&gt;Parameters!$B$5,I855&lt;=Parameters!$C$5),W855,""),""),"")</f>
        <v/>
      </c>
      <c r="AE855" s="16" t="str">
        <f>IF(W855&lt;&gt;0,IF(Y855=1,IF(I855&gt;Parameters!$B$6,W855,""),""),"")</f>
        <v/>
      </c>
    </row>
    <row r="856" spans="1:31" x14ac:dyDescent="0.2">
      <c r="A856" t="s">
        <v>890</v>
      </c>
      <c r="B856" t="s">
        <v>891</v>
      </c>
      <c r="C856" t="s">
        <v>905</v>
      </c>
      <c r="D856">
        <v>2</v>
      </c>
      <c r="E856" t="s">
        <v>907</v>
      </c>
      <c r="F856" t="s">
        <v>51</v>
      </c>
      <c r="G856">
        <v>47</v>
      </c>
      <c r="H856" t="s">
        <v>46</v>
      </c>
      <c r="I856">
        <f t="shared" si="39"/>
        <v>47</v>
      </c>
      <c r="J856" t="s">
        <v>39</v>
      </c>
      <c r="L856" s="2">
        <v>2800</v>
      </c>
      <c r="M856" t="s">
        <v>433</v>
      </c>
      <c r="N856">
        <v>5</v>
      </c>
      <c r="O856" t="s">
        <v>46</v>
      </c>
      <c r="P856" t="s">
        <v>42</v>
      </c>
      <c r="Q856" t="s">
        <v>42</v>
      </c>
      <c r="R856" t="s">
        <v>42</v>
      </c>
      <c r="S856" s="3">
        <v>42257</v>
      </c>
      <c r="T856" s="3"/>
      <c r="U856" s="11">
        <f>IFERROR(VLOOKUP(A856,'Anc data'!$A$2:$H$117, 8,FALSE),"")</f>
        <v>105.270346</v>
      </c>
      <c r="W856" s="15">
        <f t="shared" si="40"/>
        <v>26.598183689830371</v>
      </c>
      <c r="X856" s="9">
        <f t="shared" si="41"/>
        <v>1</v>
      </c>
      <c r="Y856" s="9">
        <f>MAX(X856,Parameters!$B$8)</f>
        <v>1</v>
      </c>
      <c r="AA856" s="16" t="str">
        <f>IF(W856&lt;&gt;0,IF(Y856=1,IF(I856&lt;=Parameters!$C$2,W856,""),""),"")</f>
        <v/>
      </c>
      <c r="AB856" s="16" t="str">
        <f>IF(W856&lt;&gt;0,IF(Y856=1,IF(AND(I856&gt;Parameters!$B$3,I856&lt;=Parameters!$C$3),W856,""),""),"")</f>
        <v/>
      </c>
      <c r="AC856" s="16" t="str">
        <f>IF(W856&lt;&gt;0,IF(Y856=1,IF(AND(I856&gt;Parameters!$B$4,I856&lt;=Parameters!$C$4),W856,""),""),"")</f>
        <v/>
      </c>
      <c r="AD856" s="16" t="str">
        <f>IF(W856&lt;&gt;0,IF(Y856=1,IF(AND(I856&gt;Parameters!$B$5,I856&lt;=Parameters!$C$5),W856,""),""),"")</f>
        <v/>
      </c>
      <c r="AE856" s="16">
        <f>IF(W856&lt;&gt;0,IF(Y856=1,IF(I856&gt;Parameters!$B$6,W856,""),""),"")</f>
        <v>26.598183689830371</v>
      </c>
    </row>
    <row r="857" spans="1:31" x14ac:dyDescent="0.2">
      <c r="A857" t="s">
        <v>890</v>
      </c>
      <c r="B857" t="s">
        <v>891</v>
      </c>
      <c r="C857" t="s">
        <v>905</v>
      </c>
      <c r="D857">
        <v>3</v>
      </c>
      <c r="E857" t="s">
        <v>907</v>
      </c>
      <c r="F857" t="s">
        <v>51</v>
      </c>
      <c r="G857">
        <v>40</v>
      </c>
      <c r="H857" t="s">
        <v>46</v>
      </c>
      <c r="I857">
        <f t="shared" si="39"/>
        <v>40</v>
      </c>
      <c r="J857" t="s">
        <v>39</v>
      </c>
      <c r="L857" s="2">
        <v>2750</v>
      </c>
      <c r="M857" t="s">
        <v>433</v>
      </c>
      <c r="N857">
        <v>1</v>
      </c>
      <c r="O857" t="s">
        <v>46</v>
      </c>
      <c r="P857" t="s">
        <v>42</v>
      </c>
      <c r="Q857" t="s">
        <v>42</v>
      </c>
      <c r="R857" t="s">
        <v>42</v>
      </c>
      <c r="S857" s="3">
        <v>42257</v>
      </c>
      <c r="T857" s="3"/>
      <c r="U857" s="11">
        <f>IFERROR(VLOOKUP(A857,'Anc data'!$A$2:$H$117, 8,FALSE),"")</f>
        <v>105.270346</v>
      </c>
      <c r="W857" s="15">
        <f t="shared" si="40"/>
        <v>26.123216123940544</v>
      </c>
      <c r="X857" s="9">
        <f t="shared" si="41"/>
        <v>1</v>
      </c>
      <c r="Y857" s="9">
        <f>MAX(X857,Parameters!$B$8)</f>
        <v>1</v>
      </c>
      <c r="AA857" s="16" t="str">
        <f>IF(W857&lt;&gt;0,IF(Y857=1,IF(I857&lt;=Parameters!$C$2,W857,""),""),"")</f>
        <v/>
      </c>
      <c r="AB857" s="16" t="str">
        <f>IF(W857&lt;&gt;0,IF(Y857=1,IF(AND(I857&gt;Parameters!$B$3,I857&lt;=Parameters!$C$3),W857,""),""),"")</f>
        <v/>
      </c>
      <c r="AC857" s="16" t="str">
        <f>IF(W857&lt;&gt;0,IF(Y857=1,IF(AND(I857&gt;Parameters!$B$4,I857&lt;=Parameters!$C$4),W857,""),""),"")</f>
        <v/>
      </c>
      <c r="AD857" s="16" t="str">
        <f>IF(W857&lt;&gt;0,IF(Y857=1,IF(AND(I857&gt;Parameters!$B$5,I857&lt;=Parameters!$C$5),W857,""),""),"")</f>
        <v/>
      </c>
      <c r="AE857" s="16">
        <f>IF(W857&lt;&gt;0,IF(Y857=1,IF(I857&gt;Parameters!$B$6,W857,""),""),"")</f>
        <v>26.123216123940544</v>
      </c>
    </row>
    <row r="858" spans="1:31" x14ac:dyDescent="0.2">
      <c r="A858" t="s">
        <v>890</v>
      </c>
      <c r="B858" t="s">
        <v>891</v>
      </c>
      <c r="C858" t="s">
        <v>905</v>
      </c>
      <c r="D858">
        <v>4</v>
      </c>
      <c r="E858" t="s">
        <v>907</v>
      </c>
      <c r="F858" t="s">
        <v>51</v>
      </c>
      <c r="G858">
        <v>12</v>
      </c>
      <c r="H858" t="s">
        <v>46</v>
      </c>
      <c r="I858">
        <f t="shared" si="39"/>
        <v>12</v>
      </c>
      <c r="J858" t="s">
        <v>39</v>
      </c>
      <c r="L858" s="2">
        <v>2700</v>
      </c>
      <c r="M858" t="s">
        <v>433</v>
      </c>
      <c r="N858">
        <v>1</v>
      </c>
      <c r="O858" t="s">
        <v>46</v>
      </c>
      <c r="P858" t="s">
        <v>42</v>
      </c>
      <c r="Q858" t="s">
        <v>42</v>
      </c>
      <c r="R858" t="s">
        <v>42</v>
      </c>
      <c r="S858" s="3">
        <v>42257</v>
      </c>
      <c r="T858" s="3"/>
      <c r="U858" s="11">
        <f>IFERROR(VLOOKUP(A858,'Anc data'!$A$2:$H$117, 8,FALSE),"")</f>
        <v>105.270346</v>
      </c>
      <c r="W858" s="15">
        <f t="shared" si="40"/>
        <v>25.648248558050714</v>
      </c>
      <c r="X858" s="9">
        <f t="shared" si="41"/>
        <v>1</v>
      </c>
      <c r="Y858" s="9">
        <f>MAX(X858,Parameters!$B$8)</f>
        <v>1</v>
      </c>
      <c r="AA858" s="16" t="str">
        <f>IF(W858&lt;&gt;0,IF(Y858=1,IF(I858&lt;=Parameters!$C$2,W858,""),""),"")</f>
        <v/>
      </c>
      <c r="AB858" s="16" t="str">
        <f>IF(W858&lt;&gt;0,IF(Y858=1,IF(AND(I858&gt;Parameters!$B$3,I858&lt;=Parameters!$C$3),W858,""),""),"")</f>
        <v/>
      </c>
      <c r="AC858" s="16" t="str">
        <f>IF(W858&lt;&gt;0,IF(Y858=1,IF(AND(I858&gt;Parameters!$B$4,I858&lt;=Parameters!$C$4),W858,""),""),"")</f>
        <v/>
      </c>
      <c r="AD858" s="16">
        <f>IF(W858&lt;&gt;0,IF(Y858=1,IF(AND(I858&gt;Parameters!$B$5,I858&lt;=Parameters!$C$5),W858,""),""),"")</f>
        <v>25.648248558050714</v>
      </c>
      <c r="AE858" s="16" t="str">
        <f>IF(W858&lt;&gt;0,IF(Y858=1,IF(I858&gt;Parameters!$B$6,W858,""),""),"")</f>
        <v/>
      </c>
    </row>
    <row r="859" spans="1:31" x14ac:dyDescent="0.2">
      <c r="A859" t="s">
        <v>890</v>
      </c>
      <c r="B859" t="s">
        <v>891</v>
      </c>
      <c r="C859" t="s">
        <v>905</v>
      </c>
      <c r="D859">
        <v>5</v>
      </c>
      <c r="E859" t="s">
        <v>907</v>
      </c>
      <c r="F859" t="s">
        <v>51</v>
      </c>
      <c r="G859">
        <v>8</v>
      </c>
      <c r="H859" t="s">
        <v>46</v>
      </c>
      <c r="I859">
        <f t="shared" si="39"/>
        <v>8</v>
      </c>
      <c r="J859" t="s">
        <v>39</v>
      </c>
      <c r="L859" s="2">
        <v>2650</v>
      </c>
      <c r="M859" t="s">
        <v>433</v>
      </c>
      <c r="N859">
        <v>1</v>
      </c>
      <c r="O859" t="s">
        <v>46</v>
      </c>
      <c r="P859" t="s">
        <v>42</v>
      </c>
      <c r="Q859" t="s">
        <v>42</v>
      </c>
      <c r="R859" t="s">
        <v>42</v>
      </c>
      <c r="S859" s="3">
        <v>42257</v>
      </c>
      <c r="T859" s="3"/>
      <c r="U859" s="11">
        <f>IFERROR(VLOOKUP(A859,'Anc data'!$A$2:$H$117, 8,FALSE),"")</f>
        <v>105.270346</v>
      </c>
      <c r="W859" s="15">
        <f t="shared" si="40"/>
        <v>25.173280992160887</v>
      </c>
      <c r="X859" s="9">
        <f t="shared" si="41"/>
        <v>1</v>
      </c>
      <c r="Y859" s="9">
        <f>MAX(X859,Parameters!$B$8)</f>
        <v>1</v>
      </c>
      <c r="AA859" s="16" t="str">
        <f>IF(W859&lt;&gt;0,IF(Y859=1,IF(I859&lt;=Parameters!$C$2,W859,""),""),"")</f>
        <v/>
      </c>
      <c r="AB859" s="16" t="str">
        <f>IF(W859&lt;&gt;0,IF(Y859=1,IF(AND(I859&gt;Parameters!$B$3,I859&lt;=Parameters!$C$3),W859,""),""),"")</f>
        <v/>
      </c>
      <c r="AC859" s="16">
        <f>IF(W859&lt;&gt;0,IF(Y859=1,IF(AND(I859&gt;Parameters!$B$4,I859&lt;=Parameters!$C$4),W859,""),""),"")</f>
        <v>25.173280992160887</v>
      </c>
      <c r="AD859" s="16" t="str">
        <f>IF(W859&lt;&gt;0,IF(Y859=1,IF(AND(I859&gt;Parameters!$B$5,I859&lt;=Parameters!$C$5),W859,""),""),"")</f>
        <v/>
      </c>
      <c r="AE859" s="16" t="str">
        <f>IF(W859&lt;&gt;0,IF(Y859=1,IF(I859&gt;Parameters!$B$6,W859,""),""),"")</f>
        <v/>
      </c>
    </row>
    <row r="860" spans="1:31" x14ac:dyDescent="0.2">
      <c r="A860" t="s">
        <v>890</v>
      </c>
      <c r="B860" t="s">
        <v>891</v>
      </c>
      <c r="C860" t="s">
        <v>905</v>
      </c>
      <c r="D860">
        <v>6</v>
      </c>
      <c r="E860" t="s">
        <v>907</v>
      </c>
      <c r="F860" t="s">
        <v>51</v>
      </c>
      <c r="G860">
        <v>1.5</v>
      </c>
      <c r="H860" t="s">
        <v>46</v>
      </c>
      <c r="I860">
        <f t="shared" si="39"/>
        <v>1.5</v>
      </c>
      <c r="J860" t="s">
        <v>39</v>
      </c>
      <c r="L860" s="2">
        <v>2600</v>
      </c>
      <c r="M860" t="s">
        <v>433</v>
      </c>
      <c r="N860">
        <v>512</v>
      </c>
      <c r="O860" t="s">
        <v>38</v>
      </c>
      <c r="P860" t="s">
        <v>42</v>
      </c>
      <c r="Q860" t="s">
        <v>42</v>
      </c>
      <c r="R860" t="s">
        <v>42</v>
      </c>
      <c r="S860" s="3">
        <v>42257</v>
      </c>
      <c r="T860" s="3"/>
      <c r="U860" s="11">
        <f>IFERROR(VLOOKUP(A860,'Anc data'!$A$2:$H$117, 8,FALSE),"")</f>
        <v>105.270346</v>
      </c>
      <c r="W860" s="15">
        <f t="shared" si="40"/>
        <v>24.69831342627106</v>
      </c>
      <c r="X860" s="9">
        <f t="shared" si="41"/>
        <v>1</v>
      </c>
      <c r="Y860" s="9">
        <f>MAX(X860,Parameters!$B$8)</f>
        <v>1</v>
      </c>
      <c r="AA860" s="16" t="str">
        <f>IF(W860&lt;&gt;0,IF(Y860=1,IF(I860&lt;=Parameters!$C$2,W860,""),""),"")</f>
        <v/>
      </c>
      <c r="AB860" s="16">
        <f>IF(W860&lt;&gt;0,IF(Y860=1,IF(AND(I860&gt;Parameters!$B$3,I860&lt;=Parameters!$C$3),W860,""),""),"")</f>
        <v>24.69831342627106</v>
      </c>
      <c r="AC860" s="16" t="str">
        <f>IF(W860&lt;&gt;0,IF(Y860=1,IF(AND(I860&gt;Parameters!$B$4,I860&lt;=Parameters!$C$4),W860,""),""),"")</f>
        <v/>
      </c>
      <c r="AD860" s="16" t="str">
        <f>IF(W860&lt;&gt;0,IF(Y860=1,IF(AND(I860&gt;Parameters!$B$5,I860&lt;=Parameters!$C$5),W860,""),""),"")</f>
        <v/>
      </c>
      <c r="AE860" s="16" t="str">
        <f>IF(W860&lt;&gt;0,IF(Y860=1,IF(I860&gt;Parameters!$B$6,W860,""),""),"")</f>
        <v/>
      </c>
    </row>
    <row r="861" spans="1:31" x14ac:dyDescent="0.2">
      <c r="A861" t="s">
        <v>890</v>
      </c>
      <c r="B861" t="s">
        <v>891</v>
      </c>
      <c r="C861" t="s">
        <v>905</v>
      </c>
      <c r="D861">
        <v>7</v>
      </c>
      <c r="E861" t="s">
        <v>908</v>
      </c>
      <c r="F861" t="s">
        <v>51</v>
      </c>
      <c r="G861">
        <v>1</v>
      </c>
      <c r="H861" t="s">
        <v>46</v>
      </c>
      <c r="I861">
        <f t="shared" si="39"/>
        <v>1</v>
      </c>
      <c r="J861" t="s">
        <v>39</v>
      </c>
      <c r="L861" s="2">
        <v>1600</v>
      </c>
      <c r="M861" t="s">
        <v>433</v>
      </c>
      <c r="N861">
        <v>512</v>
      </c>
      <c r="O861" t="s">
        <v>38</v>
      </c>
      <c r="P861" t="s">
        <v>42</v>
      </c>
      <c r="Q861" t="s">
        <v>42</v>
      </c>
      <c r="R861" t="s">
        <v>42</v>
      </c>
      <c r="S861" s="3">
        <v>42257</v>
      </c>
      <c r="T861" s="3"/>
      <c r="U861" s="11">
        <f>IFERROR(VLOOKUP(A861,'Anc data'!$A$2:$H$117, 8,FALSE),"")</f>
        <v>105.270346</v>
      </c>
      <c r="W861" s="15">
        <f t="shared" si="40"/>
        <v>15.198962108474499</v>
      </c>
      <c r="X861" s="9">
        <f t="shared" si="41"/>
        <v>1</v>
      </c>
      <c r="Y861" s="9">
        <f>MAX(X861,Parameters!$B$8)</f>
        <v>1</v>
      </c>
      <c r="AA861" s="16">
        <f>IF(W861&lt;&gt;0,IF(Y861=1,IF(I861&lt;=Parameters!$C$2,W861,""),""),"")</f>
        <v>15.198962108474499</v>
      </c>
      <c r="AB861" s="16" t="str">
        <f>IF(W861&lt;&gt;0,IF(Y861=1,IF(AND(I861&gt;Parameters!$B$3,I861&lt;=Parameters!$C$3),W861,""),""),"")</f>
        <v/>
      </c>
      <c r="AC861" s="16" t="str">
        <f>IF(W861&lt;&gt;0,IF(Y861=1,IF(AND(I861&gt;Parameters!$B$4,I861&lt;=Parameters!$C$4),W861,""),""),"")</f>
        <v/>
      </c>
      <c r="AD861" s="16" t="str">
        <f>IF(W861&lt;&gt;0,IF(Y861=1,IF(AND(I861&gt;Parameters!$B$5,I861&lt;=Parameters!$C$5),W861,""),""),"")</f>
        <v/>
      </c>
      <c r="AE861" s="16" t="str">
        <f>IF(W861&lt;&gt;0,IF(Y861=1,IF(I861&gt;Parameters!$B$6,W861,""),""),"")</f>
        <v/>
      </c>
    </row>
    <row r="862" spans="1:31" x14ac:dyDescent="0.2">
      <c r="A862" t="s">
        <v>890</v>
      </c>
      <c r="B862" t="s">
        <v>891</v>
      </c>
      <c r="C862" t="s">
        <v>905</v>
      </c>
      <c r="D862">
        <v>8</v>
      </c>
      <c r="E862" t="s">
        <v>909</v>
      </c>
      <c r="F862" t="s">
        <v>61</v>
      </c>
      <c r="G862">
        <v>1</v>
      </c>
      <c r="H862" t="s">
        <v>296</v>
      </c>
      <c r="I862">
        <f t="shared" si="39"/>
        <v>1</v>
      </c>
      <c r="J862" t="s">
        <v>39</v>
      </c>
      <c r="L862" s="2">
        <v>3810</v>
      </c>
      <c r="M862" t="s">
        <v>433</v>
      </c>
      <c r="N862">
        <v>1</v>
      </c>
      <c r="O862" t="s">
        <v>296</v>
      </c>
      <c r="P862" t="s">
        <v>42</v>
      </c>
      <c r="Q862" t="s">
        <v>42</v>
      </c>
      <c r="R862" t="s">
        <v>64</v>
      </c>
      <c r="S862" s="3">
        <v>42275</v>
      </c>
      <c r="T862" s="3"/>
      <c r="U862" s="11">
        <f>IFERROR(VLOOKUP(A862,'Anc data'!$A$2:$H$117, 8,FALSE),"")</f>
        <v>105.270346</v>
      </c>
      <c r="W862" s="15">
        <f t="shared" si="40"/>
        <v>36.192528520804899</v>
      </c>
      <c r="X862" s="9">
        <f t="shared" si="41"/>
        <v>1</v>
      </c>
      <c r="Y862" s="9">
        <f>MAX(X862,Parameters!$B$8)</f>
        <v>1</v>
      </c>
      <c r="AA862" s="16">
        <f>IF(W862&lt;&gt;0,IF(Y862=1,IF(I862&lt;=Parameters!$C$2,W862,""),""),"")</f>
        <v>36.192528520804899</v>
      </c>
      <c r="AB862" s="16" t="str">
        <f>IF(W862&lt;&gt;0,IF(Y862=1,IF(AND(I862&gt;Parameters!$B$3,I862&lt;=Parameters!$C$3),W862,""),""),"")</f>
        <v/>
      </c>
      <c r="AC862" s="16" t="str">
        <f>IF(W862&lt;&gt;0,IF(Y862=1,IF(AND(I862&gt;Parameters!$B$4,I862&lt;=Parameters!$C$4),W862,""),""),"")</f>
        <v/>
      </c>
      <c r="AD862" s="16" t="str">
        <f>IF(W862&lt;&gt;0,IF(Y862=1,IF(AND(I862&gt;Parameters!$B$5,I862&lt;=Parameters!$C$5),W862,""),""),"")</f>
        <v/>
      </c>
      <c r="AE862" s="16" t="str">
        <f>IF(W862&lt;&gt;0,IF(Y862=1,IF(I862&gt;Parameters!$B$6,W862,""),""),"")</f>
        <v/>
      </c>
    </row>
    <row r="863" spans="1:31" x14ac:dyDescent="0.2">
      <c r="A863" t="s">
        <v>890</v>
      </c>
      <c r="B863" t="s">
        <v>891</v>
      </c>
      <c r="C863" t="s">
        <v>905</v>
      </c>
      <c r="D863">
        <v>9</v>
      </c>
      <c r="E863" t="s">
        <v>910</v>
      </c>
      <c r="F863" t="s">
        <v>61</v>
      </c>
      <c r="G863">
        <v>100</v>
      </c>
      <c r="H863" t="s">
        <v>46</v>
      </c>
      <c r="I863">
        <f t="shared" si="39"/>
        <v>100</v>
      </c>
      <c r="J863">
        <v>320</v>
      </c>
      <c r="K863" t="s">
        <v>62</v>
      </c>
      <c r="L863" s="2">
        <v>2100</v>
      </c>
      <c r="M863" t="s">
        <v>433</v>
      </c>
      <c r="N863">
        <v>100</v>
      </c>
      <c r="O863" t="s">
        <v>46</v>
      </c>
      <c r="P863" t="s">
        <v>42</v>
      </c>
      <c r="Q863" t="s">
        <v>42</v>
      </c>
      <c r="R863" t="s">
        <v>64</v>
      </c>
      <c r="S863" s="3">
        <v>42275</v>
      </c>
      <c r="T863" s="3"/>
      <c r="U863" s="11">
        <f>IFERROR(VLOOKUP(A863,'Anc data'!$A$2:$H$117, 8,FALSE),"")</f>
        <v>105.270346</v>
      </c>
      <c r="W863" s="15">
        <f t="shared" si="40"/>
        <v>19.94863776737278</v>
      </c>
      <c r="X863" s="9">
        <f t="shared" si="41"/>
        <v>0</v>
      </c>
      <c r="Y863" s="9">
        <f>MAX(X863,Parameters!$B$8)</f>
        <v>1</v>
      </c>
      <c r="AA863" s="16" t="str">
        <f>IF(W863&lt;&gt;0,IF(Y863=1,IF(I863&lt;=Parameters!$C$2,W863,""),""),"")</f>
        <v/>
      </c>
      <c r="AB863" s="16" t="str">
        <f>IF(W863&lt;&gt;0,IF(Y863=1,IF(AND(I863&gt;Parameters!$B$3,I863&lt;=Parameters!$C$3),W863,""),""),"")</f>
        <v/>
      </c>
      <c r="AC863" s="16" t="str">
        <f>IF(W863&lt;&gt;0,IF(Y863=1,IF(AND(I863&gt;Parameters!$B$4,I863&lt;=Parameters!$C$4),W863,""),""),"")</f>
        <v/>
      </c>
      <c r="AD863" s="16" t="str">
        <f>IF(W863&lt;&gt;0,IF(Y863=1,IF(AND(I863&gt;Parameters!$B$5,I863&lt;=Parameters!$C$5),W863,""),""),"")</f>
        <v/>
      </c>
      <c r="AE863" s="16">
        <f>IF(W863&lt;&gt;0,IF(Y863=1,IF(I863&gt;Parameters!$B$6,W863,""),""),"")</f>
        <v>19.94863776737278</v>
      </c>
    </row>
    <row r="864" spans="1:31" x14ac:dyDescent="0.2">
      <c r="A864" t="s">
        <v>890</v>
      </c>
      <c r="B864" t="s">
        <v>891</v>
      </c>
      <c r="C864" t="s">
        <v>905</v>
      </c>
      <c r="D864">
        <v>10</v>
      </c>
      <c r="E864" t="s">
        <v>911</v>
      </c>
      <c r="F864" t="s">
        <v>508</v>
      </c>
      <c r="G864">
        <v>47</v>
      </c>
      <c r="H864" t="s">
        <v>46</v>
      </c>
      <c r="I864">
        <f t="shared" si="39"/>
        <v>47</v>
      </c>
      <c r="J864" t="s">
        <v>39</v>
      </c>
      <c r="L864" s="2">
        <v>4455</v>
      </c>
      <c r="M864" t="s">
        <v>433</v>
      </c>
      <c r="N864">
        <v>5</v>
      </c>
      <c r="O864" t="s">
        <v>46</v>
      </c>
      <c r="P864" t="s">
        <v>42</v>
      </c>
      <c r="Q864" t="s">
        <v>42</v>
      </c>
      <c r="R864" t="s">
        <v>42</v>
      </c>
      <c r="S864" s="3">
        <v>42275</v>
      </c>
      <c r="T864" s="3"/>
      <c r="U864" s="11">
        <f>IFERROR(VLOOKUP(A864,'Anc data'!$A$2:$H$117, 8,FALSE),"")</f>
        <v>105.270346</v>
      </c>
      <c r="W864" s="15">
        <f t="shared" si="40"/>
        <v>42.319610120783679</v>
      </c>
      <c r="X864" s="9">
        <f t="shared" si="41"/>
        <v>1</v>
      </c>
      <c r="Y864" s="9">
        <f>MAX(X864,Parameters!$B$8)</f>
        <v>1</v>
      </c>
      <c r="AA864" s="16" t="str">
        <f>IF(W864&lt;&gt;0,IF(Y864=1,IF(I864&lt;=Parameters!$C$2,W864,""),""),"")</f>
        <v/>
      </c>
      <c r="AB864" s="16" t="str">
        <f>IF(W864&lt;&gt;0,IF(Y864=1,IF(AND(I864&gt;Parameters!$B$3,I864&lt;=Parameters!$C$3),W864,""),""),"")</f>
        <v/>
      </c>
      <c r="AC864" s="16" t="str">
        <f>IF(W864&lt;&gt;0,IF(Y864=1,IF(AND(I864&gt;Parameters!$B$4,I864&lt;=Parameters!$C$4),W864,""),""),"")</f>
        <v/>
      </c>
      <c r="AD864" s="16" t="str">
        <f>IF(W864&lt;&gt;0,IF(Y864=1,IF(AND(I864&gt;Parameters!$B$5,I864&lt;=Parameters!$C$5),W864,""),""),"")</f>
        <v/>
      </c>
      <c r="AE864" s="16">
        <f>IF(W864&lt;&gt;0,IF(Y864=1,IF(I864&gt;Parameters!$B$6,W864,""),""),"")</f>
        <v>42.319610120783679</v>
      </c>
    </row>
    <row r="865" spans="1:31" x14ac:dyDescent="0.2">
      <c r="A865" t="s">
        <v>890</v>
      </c>
      <c r="B865" t="s">
        <v>891</v>
      </c>
      <c r="C865" t="s">
        <v>905</v>
      </c>
      <c r="D865">
        <v>11</v>
      </c>
      <c r="E865" t="s">
        <v>912</v>
      </c>
      <c r="F865" t="s">
        <v>508</v>
      </c>
      <c r="G865">
        <v>40</v>
      </c>
      <c r="H865" t="s">
        <v>46</v>
      </c>
      <c r="I865">
        <f t="shared" si="39"/>
        <v>40</v>
      </c>
      <c r="J865" t="s">
        <v>39</v>
      </c>
      <c r="L865" s="2">
        <v>4455</v>
      </c>
      <c r="M865" t="s">
        <v>433</v>
      </c>
      <c r="N865">
        <v>1</v>
      </c>
      <c r="O865" t="s">
        <v>46</v>
      </c>
      <c r="P865" t="s">
        <v>42</v>
      </c>
      <c r="Q865" t="s">
        <v>42</v>
      </c>
      <c r="R865" t="s">
        <v>42</v>
      </c>
      <c r="S865" s="3">
        <v>42275</v>
      </c>
      <c r="T865" s="3"/>
      <c r="U865" s="11">
        <f>IFERROR(VLOOKUP(A865,'Anc data'!$A$2:$H$117, 8,FALSE),"")</f>
        <v>105.270346</v>
      </c>
      <c r="W865" s="15">
        <f t="shared" si="40"/>
        <v>42.319610120783679</v>
      </c>
      <c r="X865" s="9">
        <f t="shared" si="41"/>
        <v>1</v>
      </c>
      <c r="Y865" s="9">
        <f>MAX(X865,Parameters!$B$8)</f>
        <v>1</v>
      </c>
      <c r="AA865" s="16" t="str">
        <f>IF(W865&lt;&gt;0,IF(Y865=1,IF(I865&lt;=Parameters!$C$2,W865,""),""),"")</f>
        <v/>
      </c>
      <c r="AB865" s="16" t="str">
        <f>IF(W865&lt;&gt;0,IF(Y865=1,IF(AND(I865&gt;Parameters!$B$3,I865&lt;=Parameters!$C$3),W865,""),""),"")</f>
        <v/>
      </c>
      <c r="AC865" s="16" t="str">
        <f>IF(W865&lt;&gt;0,IF(Y865=1,IF(AND(I865&gt;Parameters!$B$4,I865&lt;=Parameters!$C$4),W865,""),""),"")</f>
        <v/>
      </c>
      <c r="AD865" s="16" t="str">
        <f>IF(W865&lt;&gt;0,IF(Y865=1,IF(AND(I865&gt;Parameters!$B$5,I865&lt;=Parameters!$C$5),W865,""),""),"")</f>
        <v/>
      </c>
      <c r="AE865" s="16">
        <f>IF(W865&lt;&gt;0,IF(Y865=1,IF(I865&gt;Parameters!$B$6,W865,""),""),"")</f>
        <v>42.319610120783679</v>
      </c>
    </row>
    <row r="866" spans="1:31" x14ac:dyDescent="0.2">
      <c r="A866" t="s">
        <v>890</v>
      </c>
      <c r="B866" t="s">
        <v>891</v>
      </c>
      <c r="C866" t="s">
        <v>905</v>
      </c>
      <c r="D866">
        <v>12</v>
      </c>
      <c r="E866" t="s">
        <v>913</v>
      </c>
      <c r="F866" t="s">
        <v>508</v>
      </c>
      <c r="G866">
        <v>24</v>
      </c>
      <c r="H866" t="s">
        <v>46</v>
      </c>
      <c r="I866">
        <f t="shared" si="39"/>
        <v>24</v>
      </c>
      <c r="J866" t="s">
        <v>39</v>
      </c>
      <c r="L866" s="2">
        <v>4428</v>
      </c>
      <c r="M866" t="s">
        <v>433</v>
      </c>
      <c r="N866">
        <v>1</v>
      </c>
      <c r="O866" t="s">
        <v>46</v>
      </c>
      <c r="P866" t="s">
        <v>42</v>
      </c>
      <c r="Q866" t="s">
        <v>42</v>
      </c>
      <c r="R866" t="s">
        <v>42</v>
      </c>
      <c r="S866" s="3">
        <v>42275</v>
      </c>
      <c r="T866" s="3"/>
      <c r="U866" s="11">
        <f>IFERROR(VLOOKUP(A866,'Anc data'!$A$2:$H$117, 8,FALSE),"")</f>
        <v>105.270346</v>
      </c>
      <c r="W866" s="15">
        <f t="shared" si="40"/>
        <v>42.063127635203173</v>
      </c>
      <c r="X866" s="9">
        <f t="shared" si="41"/>
        <v>1</v>
      </c>
      <c r="Y866" s="9">
        <f>MAX(X866,Parameters!$B$8)</f>
        <v>1</v>
      </c>
      <c r="AA866" s="16" t="str">
        <f>IF(W866&lt;&gt;0,IF(Y866=1,IF(I866&lt;=Parameters!$C$2,W866,""),""),"")</f>
        <v/>
      </c>
      <c r="AB866" s="16" t="str">
        <f>IF(W866&lt;&gt;0,IF(Y866=1,IF(AND(I866&gt;Parameters!$B$3,I866&lt;=Parameters!$C$3),W866,""),""),"")</f>
        <v/>
      </c>
      <c r="AC866" s="16" t="str">
        <f>IF(W866&lt;&gt;0,IF(Y866=1,IF(AND(I866&gt;Parameters!$B$4,I866&lt;=Parameters!$C$4),W866,""),""),"")</f>
        <v/>
      </c>
      <c r="AD866" s="16">
        <f>IF(W866&lt;&gt;0,IF(Y866=1,IF(AND(I866&gt;Parameters!$B$5,I866&lt;=Parameters!$C$5),W866,""),""),"")</f>
        <v>42.063127635203173</v>
      </c>
      <c r="AE866" s="16" t="str">
        <f>IF(W866&lt;&gt;0,IF(Y866=1,IF(I866&gt;Parameters!$B$6,W866,""),""),"")</f>
        <v/>
      </c>
    </row>
    <row r="867" spans="1:31" x14ac:dyDescent="0.2">
      <c r="A867" t="s">
        <v>890</v>
      </c>
      <c r="B867" t="s">
        <v>891</v>
      </c>
      <c r="C867" t="s">
        <v>905</v>
      </c>
      <c r="D867">
        <v>13</v>
      </c>
      <c r="E867" t="s">
        <v>914</v>
      </c>
      <c r="F867" t="s">
        <v>508</v>
      </c>
      <c r="G867">
        <v>12</v>
      </c>
      <c r="H867" t="s">
        <v>46</v>
      </c>
      <c r="I867">
        <f t="shared" si="39"/>
        <v>12</v>
      </c>
      <c r="J867" t="s">
        <v>39</v>
      </c>
      <c r="L867" s="2">
        <v>4365</v>
      </c>
      <c r="M867" t="s">
        <v>433</v>
      </c>
      <c r="N867">
        <v>1</v>
      </c>
      <c r="O867" t="s">
        <v>46</v>
      </c>
      <c r="P867" t="s">
        <v>42</v>
      </c>
      <c r="Q867" t="s">
        <v>42</v>
      </c>
      <c r="R867" t="s">
        <v>42</v>
      </c>
      <c r="S867" s="3">
        <v>42275</v>
      </c>
      <c r="T867" s="3"/>
      <c r="U867" s="11">
        <f>IFERROR(VLOOKUP(A867,'Anc data'!$A$2:$H$117, 8,FALSE),"")</f>
        <v>105.270346</v>
      </c>
      <c r="W867" s="15">
        <f t="shared" si="40"/>
        <v>41.464668502181993</v>
      </c>
      <c r="X867" s="9">
        <f t="shared" si="41"/>
        <v>1</v>
      </c>
      <c r="Y867" s="9">
        <f>MAX(X867,Parameters!$B$8)</f>
        <v>1</v>
      </c>
      <c r="AA867" s="16" t="str">
        <f>IF(W867&lt;&gt;0,IF(Y867=1,IF(I867&lt;=Parameters!$C$2,W867,""),""),"")</f>
        <v/>
      </c>
      <c r="AB867" s="16" t="str">
        <f>IF(W867&lt;&gt;0,IF(Y867=1,IF(AND(I867&gt;Parameters!$B$3,I867&lt;=Parameters!$C$3),W867,""),""),"")</f>
        <v/>
      </c>
      <c r="AC867" s="16" t="str">
        <f>IF(W867&lt;&gt;0,IF(Y867=1,IF(AND(I867&gt;Parameters!$B$4,I867&lt;=Parameters!$C$4),W867,""),""),"")</f>
        <v/>
      </c>
      <c r="AD867" s="16">
        <f>IF(W867&lt;&gt;0,IF(Y867=1,IF(AND(I867&gt;Parameters!$B$5,I867&lt;=Parameters!$C$5),W867,""),""),"")</f>
        <v>41.464668502181993</v>
      </c>
      <c r="AE867" s="16" t="str">
        <f>IF(W867&lt;&gt;0,IF(Y867=1,IF(I867&gt;Parameters!$B$6,W867,""),""),"")</f>
        <v/>
      </c>
    </row>
    <row r="868" spans="1:31" x14ac:dyDescent="0.2">
      <c r="A868" t="s">
        <v>890</v>
      </c>
      <c r="B868" t="s">
        <v>891</v>
      </c>
      <c r="C868" t="s">
        <v>905</v>
      </c>
      <c r="D868">
        <v>14</v>
      </c>
      <c r="E868" t="s">
        <v>915</v>
      </c>
      <c r="F868" t="s">
        <v>508</v>
      </c>
      <c r="G868">
        <v>8</v>
      </c>
      <c r="H868" t="s">
        <v>46</v>
      </c>
      <c r="I868">
        <f t="shared" si="39"/>
        <v>8</v>
      </c>
      <c r="J868" t="s">
        <v>39</v>
      </c>
      <c r="L868" s="2">
        <v>4275</v>
      </c>
      <c r="M868" t="s">
        <v>433</v>
      </c>
      <c r="N868">
        <v>1</v>
      </c>
      <c r="O868" t="s">
        <v>46</v>
      </c>
      <c r="P868" t="s">
        <v>42</v>
      </c>
      <c r="Q868" t="s">
        <v>42</v>
      </c>
      <c r="R868" t="s">
        <v>42</v>
      </c>
      <c r="S868" s="3">
        <v>42275</v>
      </c>
      <c r="T868" s="3"/>
      <c r="U868" s="11">
        <f>IFERROR(VLOOKUP(A868,'Anc data'!$A$2:$H$117, 8,FALSE),"")</f>
        <v>105.270346</v>
      </c>
      <c r="W868" s="15">
        <f t="shared" si="40"/>
        <v>40.609726883580301</v>
      </c>
      <c r="X868" s="9">
        <f t="shared" si="41"/>
        <v>1</v>
      </c>
      <c r="Y868" s="9">
        <f>MAX(X868,Parameters!$B$8)</f>
        <v>1</v>
      </c>
      <c r="AA868" s="16" t="str">
        <f>IF(W868&lt;&gt;0,IF(Y868=1,IF(I868&lt;=Parameters!$C$2,W868,""),""),"")</f>
        <v/>
      </c>
      <c r="AB868" s="16" t="str">
        <f>IF(W868&lt;&gt;0,IF(Y868=1,IF(AND(I868&gt;Parameters!$B$3,I868&lt;=Parameters!$C$3),W868,""),""),"")</f>
        <v/>
      </c>
      <c r="AC868" s="16">
        <f>IF(W868&lt;&gt;0,IF(Y868=1,IF(AND(I868&gt;Parameters!$B$4,I868&lt;=Parameters!$C$4),W868,""),""),"")</f>
        <v>40.609726883580301</v>
      </c>
      <c r="AD868" s="16" t="str">
        <f>IF(W868&lt;&gt;0,IF(Y868=1,IF(AND(I868&gt;Parameters!$B$5,I868&lt;=Parameters!$C$5),W868,""),""),"")</f>
        <v/>
      </c>
      <c r="AE868" s="16" t="str">
        <f>IF(W868&lt;&gt;0,IF(Y868=1,IF(I868&gt;Parameters!$B$6,W868,""),""),"")</f>
        <v/>
      </c>
    </row>
    <row r="869" spans="1:31" x14ac:dyDescent="0.2">
      <c r="A869" t="s">
        <v>890</v>
      </c>
      <c r="B869" t="s">
        <v>891</v>
      </c>
      <c r="C869" t="s">
        <v>905</v>
      </c>
      <c r="D869">
        <v>15</v>
      </c>
      <c r="E869" t="s">
        <v>916</v>
      </c>
      <c r="F869" t="s">
        <v>508</v>
      </c>
      <c r="G869">
        <v>1.5</v>
      </c>
      <c r="H869" t="s">
        <v>46</v>
      </c>
      <c r="I869">
        <f t="shared" si="39"/>
        <v>1.5</v>
      </c>
      <c r="J869" t="s">
        <v>39</v>
      </c>
      <c r="L869" s="2">
        <v>4095</v>
      </c>
      <c r="M869" t="s">
        <v>433</v>
      </c>
      <c r="N869">
        <v>512</v>
      </c>
      <c r="O869" t="s">
        <v>38</v>
      </c>
      <c r="P869" t="s">
        <v>42</v>
      </c>
      <c r="Q869" t="s">
        <v>42</v>
      </c>
      <c r="R869" t="s">
        <v>42</v>
      </c>
      <c r="S869" s="3">
        <v>42275</v>
      </c>
      <c r="T869" s="3"/>
      <c r="U869" s="11">
        <f>IFERROR(VLOOKUP(A869,'Anc data'!$A$2:$H$117, 8,FALSE),"")</f>
        <v>105.270346</v>
      </c>
      <c r="W869" s="15">
        <f t="shared" si="40"/>
        <v>38.899843646376915</v>
      </c>
      <c r="X869" s="9">
        <f t="shared" si="41"/>
        <v>1</v>
      </c>
      <c r="Y869" s="9">
        <f>MAX(X869,Parameters!$B$8)</f>
        <v>1</v>
      </c>
      <c r="AA869" s="16" t="str">
        <f>IF(W869&lt;&gt;0,IF(Y869=1,IF(I869&lt;=Parameters!$C$2,W869,""),""),"")</f>
        <v/>
      </c>
      <c r="AB869" s="16">
        <f>IF(W869&lt;&gt;0,IF(Y869=1,IF(AND(I869&gt;Parameters!$B$3,I869&lt;=Parameters!$C$3),W869,""),""),"")</f>
        <v>38.899843646376915</v>
      </c>
      <c r="AC869" s="16" t="str">
        <f>IF(W869&lt;&gt;0,IF(Y869=1,IF(AND(I869&gt;Parameters!$B$4,I869&lt;=Parameters!$C$4),W869,""),""),"")</f>
        <v/>
      </c>
      <c r="AD869" s="16" t="str">
        <f>IF(W869&lt;&gt;0,IF(Y869=1,IF(AND(I869&gt;Parameters!$B$5,I869&lt;=Parameters!$C$5),W869,""),""),"")</f>
        <v/>
      </c>
      <c r="AE869" s="16" t="str">
        <f>IF(W869&lt;&gt;0,IF(Y869=1,IF(I869&gt;Parameters!$B$6,W869,""),""),"")</f>
        <v/>
      </c>
    </row>
    <row r="870" spans="1:31" x14ac:dyDescent="0.2">
      <c r="A870" t="s">
        <v>890</v>
      </c>
      <c r="B870" t="s">
        <v>891</v>
      </c>
      <c r="C870" t="s">
        <v>917</v>
      </c>
      <c r="D870">
        <v>1</v>
      </c>
      <c r="E870" t="s">
        <v>918</v>
      </c>
      <c r="F870" t="s">
        <v>61</v>
      </c>
      <c r="G870">
        <v>1</v>
      </c>
      <c r="H870" t="s">
        <v>296</v>
      </c>
      <c r="I870">
        <f t="shared" si="39"/>
        <v>1</v>
      </c>
      <c r="J870" t="s">
        <v>39</v>
      </c>
      <c r="L870" s="2">
        <v>3800</v>
      </c>
      <c r="M870" t="s">
        <v>433</v>
      </c>
      <c r="N870" t="s">
        <v>40</v>
      </c>
      <c r="P870" t="s">
        <v>42</v>
      </c>
      <c r="Q870" t="s">
        <v>42</v>
      </c>
      <c r="R870" t="s">
        <v>42</v>
      </c>
      <c r="S870" s="3">
        <v>42256</v>
      </c>
      <c r="T870" s="3"/>
      <c r="U870" s="11">
        <f>IFERROR(VLOOKUP(A870,'Anc data'!$A$2:$H$117, 8,FALSE),"")</f>
        <v>105.270346</v>
      </c>
      <c r="W870" s="15">
        <f t="shared" si="40"/>
        <v>36.097535007626931</v>
      </c>
      <c r="X870" s="9">
        <f t="shared" si="41"/>
        <v>1</v>
      </c>
      <c r="Y870" s="9">
        <f>MAX(X870,Parameters!$B$8)</f>
        <v>1</v>
      </c>
      <c r="AA870" s="16">
        <f>IF(W870&lt;&gt;0,IF(Y870=1,IF(I870&lt;=Parameters!$C$2,W870,""),""),"")</f>
        <v>36.097535007626931</v>
      </c>
      <c r="AB870" s="16" t="str">
        <f>IF(W870&lt;&gt;0,IF(Y870=1,IF(AND(I870&gt;Parameters!$B$3,I870&lt;=Parameters!$C$3),W870,""),""),"")</f>
        <v/>
      </c>
      <c r="AC870" s="16" t="str">
        <f>IF(W870&lt;&gt;0,IF(Y870=1,IF(AND(I870&gt;Parameters!$B$4,I870&lt;=Parameters!$C$4),W870,""),""),"")</f>
        <v/>
      </c>
      <c r="AD870" s="16" t="str">
        <f>IF(W870&lt;&gt;0,IF(Y870=1,IF(AND(I870&gt;Parameters!$B$5,I870&lt;=Parameters!$C$5),W870,""),""),"")</f>
        <v/>
      </c>
      <c r="AE870" s="16" t="str">
        <f>IF(W870&lt;&gt;0,IF(Y870=1,IF(I870&gt;Parameters!$B$6,W870,""),""),"")</f>
        <v/>
      </c>
    </row>
    <row r="871" spans="1:31" x14ac:dyDescent="0.2">
      <c r="A871" t="s">
        <v>890</v>
      </c>
      <c r="B871" t="s">
        <v>891</v>
      </c>
      <c r="C871" t="s">
        <v>917</v>
      </c>
      <c r="D871">
        <v>2</v>
      </c>
      <c r="E871" t="s">
        <v>919</v>
      </c>
      <c r="F871" t="s">
        <v>51</v>
      </c>
      <c r="G871">
        <v>8</v>
      </c>
      <c r="H871" t="s">
        <v>46</v>
      </c>
      <c r="I871">
        <f t="shared" si="39"/>
        <v>8</v>
      </c>
      <c r="J871" t="s">
        <v>39</v>
      </c>
      <c r="L871" s="2">
        <v>3128</v>
      </c>
      <c r="M871" t="s">
        <v>433</v>
      </c>
      <c r="N871" t="s">
        <v>40</v>
      </c>
      <c r="P871" t="s">
        <v>42</v>
      </c>
      <c r="Q871" t="s">
        <v>42</v>
      </c>
      <c r="R871" t="s">
        <v>42</v>
      </c>
      <c r="S871" s="3">
        <v>42256</v>
      </c>
      <c r="T871" s="3"/>
      <c r="U871" s="11">
        <f>IFERROR(VLOOKUP(A871,'Anc data'!$A$2:$H$117, 8,FALSE),"")</f>
        <v>105.270346</v>
      </c>
      <c r="W871" s="15">
        <f t="shared" si="40"/>
        <v>29.713970922067645</v>
      </c>
      <c r="X871" s="9">
        <f t="shared" si="41"/>
        <v>1</v>
      </c>
      <c r="Y871" s="9">
        <f>MAX(X871,Parameters!$B$8)</f>
        <v>1</v>
      </c>
      <c r="AA871" s="16" t="str">
        <f>IF(W871&lt;&gt;0,IF(Y871=1,IF(I871&lt;=Parameters!$C$2,W871,""),""),"")</f>
        <v/>
      </c>
      <c r="AB871" s="16" t="str">
        <f>IF(W871&lt;&gt;0,IF(Y871=1,IF(AND(I871&gt;Parameters!$B$3,I871&lt;=Parameters!$C$3),W871,""),""),"")</f>
        <v/>
      </c>
      <c r="AC871" s="16">
        <f>IF(W871&lt;&gt;0,IF(Y871=1,IF(AND(I871&gt;Parameters!$B$4,I871&lt;=Parameters!$C$4),W871,""),""),"")</f>
        <v>29.713970922067645</v>
      </c>
      <c r="AD871" s="16" t="str">
        <f>IF(W871&lt;&gt;0,IF(Y871=1,IF(AND(I871&gt;Parameters!$B$5,I871&lt;=Parameters!$C$5),W871,""),""),"")</f>
        <v/>
      </c>
      <c r="AE871" s="16" t="str">
        <f>IF(W871&lt;&gt;0,IF(Y871=1,IF(I871&gt;Parameters!$B$6,W871,""),""),"")</f>
        <v/>
      </c>
    </row>
    <row r="872" spans="1:31" x14ac:dyDescent="0.2">
      <c r="A872" t="s">
        <v>890</v>
      </c>
      <c r="B872" t="s">
        <v>891</v>
      </c>
      <c r="C872" t="s">
        <v>917</v>
      </c>
      <c r="D872">
        <v>3</v>
      </c>
      <c r="E872" t="s">
        <v>919</v>
      </c>
      <c r="F872" t="s">
        <v>51</v>
      </c>
      <c r="G872">
        <v>12</v>
      </c>
      <c r="H872" t="s">
        <v>46</v>
      </c>
      <c r="I872">
        <f t="shared" si="39"/>
        <v>12</v>
      </c>
      <c r="J872" t="s">
        <v>39</v>
      </c>
      <c r="L872" s="2">
        <v>3528</v>
      </c>
      <c r="M872" t="s">
        <v>433</v>
      </c>
      <c r="N872" t="s">
        <v>40</v>
      </c>
      <c r="P872" t="s">
        <v>42</v>
      </c>
      <c r="Q872" t="s">
        <v>42</v>
      </c>
      <c r="R872" t="s">
        <v>42</v>
      </c>
      <c r="S872" s="3">
        <v>42256</v>
      </c>
      <c r="T872" s="3"/>
      <c r="U872" s="11">
        <f>IFERROR(VLOOKUP(A872,'Anc data'!$A$2:$H$117, 8,FALSE),"")</f>
        <v>105.270346</v>
      </c>
      <c r="W872" s="15">
        <f t="shared" si="40"/>
        <v>33.513711449186268</v>
      </c>
      <c r="X872" s="9">
        <f t="shared" si="41"/>
        <v>1</v>
      </c>
      <c r="Y872" s="9">
        <f>MAX(X872,Parameters!$B$8)</f>
        <v>1</v>
      </c>
      <c r="AA872" s="16" t="str">
        <f>IF(W872&lt;&gt;0,IF(Y872=1,IF(I872&lt;=Parameters!$C$2,W872,""),""),"")</f>
        <v/>
      </c>
      <c r="AB872" s="16" t="str">
        <f>IF(W872&lt;&gt;0,IF(Y872=1,IF(AND(I872&gt;Parameters!$B$3,I872&lt;=Parameters!$C$3),W872,""),""),"")</f>
        <v/>
      </c>
      <c r="AC872" s="16" t="str">
        <f>IF(W872&lt;&gt;0,IF(Y872=1,IF(AND(I872&gt;Parameters!$B$4,I872&lt;=Parameters!$C$4),W872,""),""),"")</f>
        <v/>
      </c>
      <c r="AD872" s="16">
        <f>IF(W872&lt;&gt;0,IF(Y872=1,IF(AND(I872&gt;Parameters!$B$5,I872&lt;=Parameters!$C$5),W872,""),""),"")</f>
        <v>33.513711449186268</v>
      </c>
      <c r="AE872" s="16" t="str">
        <f>IF(W872&lt;&gt;0,IF(Y872=1,IF(I872&gt;Parameters!$B$6,W872,""),""),"")</f>
        <v/>
      </c>
    </row>
    <row r="873" spans="1:31" x14ac:dyDescent="0.2">
      <c r="A873" t="s">
        <v>890</v>
      </c>
      <c r="B873" t="s">
        <v>891</v>
      </c>
      <c r="C873" t="s">
        <v>917</v>
      </c>
      <c r="D873">
        <v>4</v>
      </c>
      <c r="E873" t="s">
        <v>919</v>
      </c>
      <c r="F873" t="s">
        <v>51</v>
      </c>
      <c r="G873">
        <v>26</v>
      </c>
      <c r="H873" t="s">
        <v>46</v>
      </c>
      <c r="I873">
        <f t="shared" si="39"/>
        <v>26</v>
      </c>
      <c r="J873" t="s">
        <v>39</v>
      </c>
      <c r="L873" s="2">
        <v>3828</v>
      </c>
      <c r="M873" t="s">
        <v>433</v>
      </c>
      <c r="N873" t="s">
        <v>40</v>
      </c>
      <c r="P873" t="s">
        <v>42</v>
      </c>
      <c r="Q873" t="s">
        <v>42</v>
      </c>
      <c r="R873" t="s">
        <v>42</v>
      </c>
      <c r="S873" s="3">
        <v>42256</v>
      </c>
      <c r="T873" s="3"/>
      <c r="U873" s="11">
        <f>IFERROR(VLOOKUP(A873,'Anc data'!$A$2:$H$117, 8,FALSE),"")</f>
        <v>105.270346</v>
      </c>
      <c r="W873" s="15">
        <f t="shared" si="40"/>
        <v>36.363516844525236</v>
      </c>
      <c r="X873" s="9">
        <f t="shared" si="41"/>
        <v>1</v>
      </c>
      <c r="Y873" s="9">
        <f>MAX(X873,Parameters!$B$8)</f>
        <v>1</v>
      </c>
      <c r="AA873" s="16" t="str">
        <f>IF(W873&lt;&gt;0,IF(Y873=1,IF(I873&lt;=Parameters!$C$2,W873,""),""),"")</f>
        <v/>
      </c>
      <c r="AB873" s="16" t="str">
        <f>IF(W873&lt;&gt;0,IF(Y873=1,IF(AND(I873&gt;Parameters!$B$3,I873&lt;=Parameters!$C$3),W873,""),""),"")</f>
        <v/>
      </c>
      <c r="AC873" s="16" t="str">
        <f>IF(W873&lt;&gt;0,IF(Y873=1,IF(AND(I873&gt;Parameters!$B$4,I873&lt;=Parameters!$C$4),W873,""),""),"")</f>
        <v/>
      </c>
      <c r="AD873" s="16" t="str">
        <f>IF(W873&lt;&gt;0,IF(Y873=1,IF(AND(I873&gt;Parameters!$B$5,I873&lt;=Parameters!$C$5),W873,""),""),"")</f>
        <v/>
      </c>
      <c r="AE873" s="16">
        <f>IF(W873&lt;&gt;0,IF(Y873=1,IF(I873&gt;Parameters!$B$6,W873,""),""),"")</f>
        <v>36.363516844525236</v>
      </c>
    </row>
    <row r="874" spans="1:31" x14ac:dyDescent="0.2">
      <c r="A874" t="s">
        <v>890</v>
      </c>
      <c r="B874" t="s">
        <v>891</v>
      </c>
      <c r="C874" t="s">
        <v>917</v>
      </c>
      <c r="D874">
        <v>5</v>
      </c>
      <c r="E874" t="s">
        <v>919</v>
      </c>
      <c r="F874" t="s">
        <v>51</v>
      </c>
      <c r="G874">
        <v>50</v>
      </c>
      <c r="H874" t="s">
        <v>46</v>
      </c>
      <c r="I874">
        <f t="shared" si="39"/>
        <v>50</v>
      </c>
      <c r="J874" t="s">
        <v>39</v>
      </c>
      <c r="L874" s="2">
        <v>4178</v>
      </c>
      <c r="M874" t="s">
        <v>433</v>
      </c>
      <c r="N874" t="s">
        <v>40</v>
      </c>
      <c r="P874" t="s">
        <v>42</v>
      </c>
      <c r="Q874" t="s">
        <v>42</v>
      </c>
      <c r="R874" t="s">
        <v>42</v>
      </c>
      <c r="S874" s="3">
        <v>42256</v>
      </c>
      <c r="T874" s="3"/>
      <c r="U874" s="11">
        <f>IFERROR(VLOOKUP(A874,'Anc data'!$A$2:$H$117, 8,FALSE),"")</f>
        <v>105.270346</v>
      </c>
      <c r="W874" s="15">
        <f t="shared" si="40"/>
        <v>39.688289805754032</v>
      </c>
      <c r="X874" s="9">
        <f t="shared" si="41"/>
        <v>1</v>
      </c>
      <c r="Y874" s="9">
        <f>MAX(X874,Parameters!$B$8)</f>
        <v>1</v>
      </c>
      <c r="AA874" s="16" t="str">
        <f>IF(W874&lt;&gt;0,IF(Y874=1,IF(I874&lt;=Parameters!$C$2,W874,""),""),"")</f>
        <v/>
      </c>
      <c r="AB874" s="16" t="str">
        <f>IF(W874&lt;&gt;0,IF(Y874=1,IF(AND(I874&gt;Parameters!$B$3,I874&lt;=Parameters!$C$3),W874,""),""),"")</f>
        <v/>
      </c>
      <c r="AC874" s="16" t="str">
        <f>IF(W874&lt;&gt;0,IF(Y874=1,IF(AND(I874&gt;Parameters!$B$4,I874&lt;=Parameters!$C$4),W874,""),""),"")</f>
        <v/>
      </c>
      <c r="AD874" s="16" t="str">
        <f>IF(W874&lt;&gt;0,IF(Y874=1,IF(AND(I874&gt;Parameters!$B$5,I874&lt;=Parameters!$C$5),W874,""),""),"")</f>
        <v/>
      </c>
      <c r="AE874" s="16">
        <f>IF(W874&lt;&gt;0,IF(Y874=1,IF(I874&gt;Parameters!$B$6,W874,""),""),"")</f>
        <v>39.688289805754032</v>
      </c>
    </row>
    <row r="875" spans="1:31" x14ac:dyDescent="0.2">
      <c r="A875" t="s">
        <v>890</v>
      </c>
      <c r="B875" t="s">
        <v>891</v>
      </c>
      <c r="C875" t="s">
        <v>920</v>
      </c>
      <c r="D875">
        <v>1</v>
      </c>
      <c r="E875" t="s">
        <v>921</v>
      </c>
      <c r="F875" t="s">
        <v>922</v>
      </c>
      <c r="G875">
        <v>220</v>
      </c>
      <c r="H875" t="s">
        <v>46</v>
      </c>
      <c r="I875">
        <f t="shared" si="39"/>
        <v>220</v>
      </c>
      <c r="J875" t="s">
        <v>39</v>
      </c>
      <c r="L875" s="2">
        <v>4380</v>
      </c>
      <c r="M875" t="s">
        <v>433</v>
      </c>
      <c r="N875" t="s">
        <v>40</v>
      </c>
      <c r="P875" t="s">
        <v>42</v>
      </c>
      <c r="Q875" t="s">
        <v>42</v>
      </c>
      <c r="R875" t="s">
        <v>42</v>
      </c>
      <c r="S875" s="3">
        <v>42270</v>
      </c>
      <c r="T875" s="3"/>
      <c r="U875" s="11">
        <f>IFERROR(VLOOKUP(A875,'Anc data'!$A$2:$H$117, 8,FALSE),"")</f>
        <v>105.270346</v>
      </c>
      <c r="W875" s="15">
        <f t="shared" si="40"/>
        <v>41.607158771948939</v>
      </c>
      <c r="X875" s="9">
        <f t="shared" si="41"/>
        <v>1</v>
      </c>
      <c r="Y875" s="9">
        <f>MAX(X875,Parameters!$B$8)</f>
        <v>1</v>
      </c>
      <c r="AA875" s="16" t="str">
        <f>IF(W875&lt;&gt;0,IF(Y875=1,IF(I875&lt;=Parameters!$C$2,W875,""),""),"")</f>
        <v/>
      </c>
      <c r="AB875" s="16" t="str">
        <f>IF(W875&lt;&gt;0,IF(Y875=1,IF(AND(I875&gt;Parameters!$B$3,I875&lt;=Parameters!$C$3),W875,""),""),"")</f>
        <v/>
      </c>
      <c r="AC875" s="16" t="str">
        <f>IF(W875&lt;&gt;0,IF(Y875=1,IF(AND(I875&gt;Parameters!$B$4,I875&lt;=Parameters!$C$4),W875,""),""),"")</f>
        <v/>
      </c>
      <c r="AD875" s="16" t="str">
        <f>IF(W875&lt;&gt;0,IF(Y875=1,IF(AND(I875&gt;Parameters!$B$5,I875&lt;=Parameters!$C$5),W875,""),""),"")</f>
        <v/>
      </c>
      <c r="AE875" s="16">
        <f>IF(W875&lt;&gt;0,IF(Y875=1,IF(I875&gt;Parameters!$B$6,W875,""),""),"")</f>
        <v>41.607158771948939</v>
      </c>
    </row>
    <row r="876" spans="1:31" x14ac:dyDescent="0.2">
      <c r="A876" t="s">
        <v>890</v>
      </c>
      <c r="B876" t="s">
        <v>891</v>
      </c>
      <c r="C876" t="s">
        <v>923</v>
      </c>
      <c r="D876">
        <v>1</v>
      </c>
      <c r="E876" t="s">
        <v>924</v>
      </c>
      <c r="F876" t="s">
        <v>51</v>
      </c>
      <c r="G876">
        <v>40</v>
      </c>
      <c r="H876" t="s">
        <v>46</v>
      </c>
      <c r="I876">
        <f t="shared" si="39"/>
        <v>40</v>
      </c>
      <c r="J876" t="s">
        <v>39</v>
      </c>
      <c r="L876" s="2">
        <v>1886</v>
      </c>
      <c r="M876" t="s">
        <v>433</v>
      </c>
      <c r="N876" t="s">
        <v>40</v>
      </c>
      <c r="P876" t="s">
        <v>42</v>
      </c>
      <c r="Q876" t="s">
        <v>42</v>
      </c>
      <c r="R876" t="s">
        <v>42</v>
      </c>
      <c r="S876" s="3">
        <v>42256</v>
      </c>
      <c r="T876" s="3"/>
      <c r="U876" s="11">
        <f>IFERROR(VLOOKUP(A876,'Anc data'!$A$2:$H$117, 8,FALSE),"")</f>
        <v>105.270346</v>
      </c>
      <c r="W876" s="15">
        <f t="shared" si="40"/>
        <v>17.915776585364316</v>
      </c>
      <c r="X876" s="9">
        <f t="shared" si="41"/>
        <v>1</v>
      </c>
      <c r="Y876" s="9">
        <f>MAX(X876,Parameters!$B$8)</f>
        <v>1</v>
      </c>
      <c r="AA876" s="16" t="str">
        <f>IF(W876&lt;&gt;0,IF(Y876=1,IF(I876&lt;=Parameters!$C$2,W876,""),""),"")</f>
        <v/>
      </c>
      <c r="AB876" s="16" t="str">
        <f>IF(W876&lt;&gt;0,IF(Y876=1,IF(AND(I876&gt;Parameters!$B$3,I876&lt;=Parameters!$C$3),W876,""),""),"")</f>
        <v/>
      </c>
      <c r="AC876" s="16" t="str">
        <f>IF(W876&lt;&gt;0,IF(Y876=1,IF(AND(I876&gt;Parameters!$B$4,I876&lt;=Parameters!$C$4),W876,""),""),"")</f>
        <v/>
      </c>
      <c r="AD876" s="16" t="str">
        <f>IF(W876&lt;&gt;0,IF(Y876=1,IF(AND(I876&gt;Parameters!$B$5,I876&lt;=Parameters!$C$5),W876,""),""),"")</f>
        <v/>
      </c>
      <c r="AE876" s="16">
        <f>IF(W876&lt;&gt;0,IF(Y876=1,IF(I876&gt;Parameters!$B$6,W876,""),""),"")</f>
        <v>17.915776585364316</v>
      </c>
    </row>
    <row r="877" spans="1:31" x14ac:dyDescent="0.2">
      <c r="A877" t="s">
        <v>890</v>
      </c>
      <c r="B877" t="s">
        <v>891</v>
      </c>
      <c r="C877" t="s">
        <v>923</v>
      </c>
      <c r="D877">
        <v>2</v>
      </c>
      <c r="E877" t="s">
        <v>925</v>
      </c>
      <c r="F877" t="s">
        <v>51</v>
      </c>
      <c r="G877">
        <v>50</v>
      </c>
      <c r="H877" t="s">
        <v>46</v>
      </c>
      <c r="I877">
        <f t="shared" si="39"/>
        <v>50</v>
      </c>
      <c r="J877" t="s">
        <v>39</v>
      </c>
      <c r="L877" s="2">
        <v>2743</v>
      </c>
      <c r="M877" t="s">
        <v>433</v>
      </c>
      <c r="N877" t="s">
        <v>40</v>
      </c>
      <c r="P877" t="s">
        <v>42</v>
      </c>
      <c r="Q877" t="s">
        <v>42</v>
      </c>
      <c r="R877" t="s">
        <v>42</v>
      </c>
      <c r="S877" s="3">
        <v>42256</v>
      </c>
      <c r="T877" s="3"/>
      <c r="U877" s="11">
        <f>IFERROR(VLOOKUP(A877,'Anc data'!$A$2:$H$117, 8,FALSE),"")</f>
        <v>105.270346</v>
      </c>
      <c r="W877" s="15">
        <f t="shared" si="40"/>
        <v>26.056720664715968</v>
      </c>
      <c r="X877" s="9">
        <f t="shared" si="41"/>
        <v>1</v>
      </c>
      <c r="Y877" s="9">
        <f>MAX(X877,Parameters!$B$8)</f>
        <v>1</v>
      </c>
      <c r="AA877" s="16" t="str">
        <f>IF(W877&lt;&gt;0,IF(Y877=1,IF(I877&lt;=Parameters!$C$2,W877,""),""),"")</f>
        <v/>
      </c>
      <c r="AB877" s="16" t="str">
        <f>IF(W877&lt;&gt;0,IF(Y877=1,IF(AND(I877&gt;Parameters!$B$3,I877&lt;=Parameters!$C$3),W877,""),""),"")</f>
        <v/>
      </c>
      <c r="AC877" s="16" t="str">
        <f>IF(W877&lt;&gt;0,IF(Y877=1,IF(AND(I877&gt;Parameters!$B$4,I877&lt;=Parameters!$C$4),W877,""),""),"")</f>
        <v/>
      </c>
      <c r="AD877" s="16" t="str">
        <f>IF(W877&lt;&gt;0,IF(Y877=1,IF(AND(I877&gt;Parameters!$B$5,I877&lt;=Parameters!$C$5),W877,""),""),"")</f>
        <v/>
      </c>
      <c r="AE877" s="16">
        <f>IF(W877&lt;&gt;0,IF(Y877=1,IF(I877&gt;Parameters!$B$6,W877,""),""),"")</f>
        <v>26.056720664715968</v>
      </c>
    </row>
    <row r="878" spans="1:31" x14ac:dyDescent="0.2">
      <c r="A878" t="s">
        <v>926</v>
      </c>
      <c r="B878" t="s">
        <v>927</v>
      </c>
      <c r="C878" t="s">
        <v>928</v>
      </c>
      <c r="D878">
        <v>1</v>
      </c>
      <c r="E878" t="s">
        <v>929</v>
      </c>
      <c r="F878" t="s">
        <v>61</v>
      </c>
      <c r="G878">
        <v>80</v>
      </c>
      <c r="H878" t="s">
        <v>46</v>
      </c>
      <c r="I878">
        <f t="shared" si="39"/>
        <v>80</v>
      </c>
      <c r="J878" t="s">
        <v>39</v>
      </c>
      <c r="L878">
        <v>59.9</v>
      </c>
      <c r="M878" t="s">
        <v>930</v>
      </c>
      <c r="N878" t="s">
        <v>40</v>
      </c>
      <c r="P878" t="s">
        <v>42</v>
      </c>
      <c r="Q878" t="s">
        <v>42</v>
      </c>
      <c r="R878" t="s">
        <v>64</v>
      </c>
      <c r="S878" s="3">
        <v>42272</v>
      </c>
      <c r="T878" s="3"/>
      <c r="U878" s="11">
        <f>IFERROR(VLOOKUP(A878,'Anc data'!$A$2:$H$117, 8,FALSE),"")</f>
        <v>0.319495962390487</v>
      </c>
      <c r="W878" s="15">
        <f t="shared" si="40"/>
        <v>187.48280745654745</v>
      </c>
      <c r="X878" s="9">
        <f t="shared" si="41"/>
        <v>1</v>
      </c>
      <c r="Y878" s="9">
        <f>MAX(X878,Parameters!$B$8)</f>
        <v>1</v>
      </c>
      <c r="AA878" s="16" t="str">
        <f>IF(W878&lt;&gt;0,IF(Y878=1,IF(I878&lt;=Parameters!$C$2,W878,""),""),"")</f>
        <v/>
      </c>
      <c r="AB878" s="16" t="str">
        <f>IF(W878&lt;&gt;0,IF(Y878=1,IF(AND(I878&gt;Parameters!$B$3,I878&lt;=Parameters!$C$3),W878,""),""),"")</f>
        <v/>
      </c>
      <c r="AC878" s="16" t="str">
        <f>IF(W878&lt;&gt;0,IF(Y878=1,IF(AND(I878&gt;Parameters!$B$4,I878&lt;=Parameters!$C$4),W878,""),""),"")</f>
        <v/>
      </c>
      <c r="AD878" s="16" t="str">
        <f>IF(W878&lt;&gt;0,IF(Y878=1,IF(AND(I878&gt;Parameters!$B$5,I878&lt;=Parameters!$C$5),W878,""),""),"")</f>
        <v/>
      </c>
      <c r="AE878" s="16">
        <f>IF(W878&lt;&gt;0,IF(Y878=1,IF(I878&gt;Parameters!$B$6,W878,""),""),"")</f>
        <v>187.48280745654745</v>
      </c>
    </row>
    <row r="879" spans="1:31" x14ac:dyDescent="0.2">
      <c r="A879" t="s">
        <v>926</v>
      </c>
      <c r="B879" t="s">
        <v>927</v>
      </c>
      <c r="C879" t="s">
        <v>928</v>
      </c>
      <c r="D879">
        <v>2</v>
      </c>
      <c r="E879" t="s">
        <v>931</v>
      </c>
      <c r="F879" t="s">
        <v>51</v>
      </c>
      <c r="G879">
        <v>8</v>
      </c>
      <c r="H879" t="s">
        <v>46</v>
      </c>
      <c r="I879">
        <f t="shared" si="39"/>
        <v>8</v>
      </c>
      <c r="J879" t="s">
        <v>39</v>
      </c>
      <c r="L879">
        <v>27.9</v>
      </c>
      <c r="M879" t="s">
        <v>930</v>
      </c>
      <c r="N879" t="s">
        <v>40</v>
      </c>
      <c r="P879" t="s">
        <v>42</v>
      </c>
      <c r="Q879" t="s">
        <v>42</v>
      </c>
      <c r="R879" t="s">
        <v>64</v>
      </c>
      <c r="S879" s="3">
        <v>42272</v>
      </c>
      <c r="T879" s="3"/>
      <c r="U879" s="11">
        <f>IFERROR(VLOOKUP(A879,'Anc data'!$A$2:$H$117, 8,FALSE),"")</f>
        <v>0.319495962390487</v>
      </c>
      <c r="W879" s="15">
        <f t="shared" si="40"/>
        <v>87.325047212648983</v>
      </c>
      <c r="X879" s="9">
        <f t="shared" si="41"/>
        <v>1</v>
      </c>
      <c r="Y879" s="9">
        <f>MAX(X879,Parameters!$B$8)</f>
        <v>1</v>
      </c>
      <c r="AA879" s="16" t="str">
        <f>IF(W879&lt;&gt;0,IF(Y879=1,IF(I879&lt;=Parameters!$C$2,W879,""),""),"")</f>
        <v/>
      </c>
      <c r="AB879" s="16" t="str">
        <f>IF(W879&lt;&gt;0,IF(Y879=1,IF(AND(I879&gt;Parameters!$B$3,I879&lt;=Parameters!$C$3),W879,""),""),"")</f>
        <v/>
      </c>
      <c r="AC879" s="16">
        <f>IF(W879&lt;&gt;0,IF(Y879=1,IF(AND(I879&gt;Parameters!$B$4,I879&lt;=Parameters!$C$4),W879,""),""),"")</f>
        <v>87.325047212648983</v>
      </c>
      <c r="AD879" s="16" t="str">
        <f>IF(W879&lt;&gt;0,IF(Y879=1,IF(AND(I879&gt;Parameters!$B$5,I879&lt;=Parameters!$C$5),W879,""),""),"")</f>
        <v/>
      </c>
      <c r="AE879" s="16" t="str">
        <f>IF(W879&lt;&gt;0,IF(Y879=1,IF(I879&gt;Parameters!$B$6,W879,""),""),"")</f>
        <v/>
      </c>
    </row>
    <row r="880" spans="1:31" x14ac:dyDescent="0.2">
      <c r="A880" t="s">
        <v>926</v>
      </c>
      <c r="B880" t="s">
        <v>927</v>
      </c>
      <c r="C880" t="s">
        <v>928</v>
      </c>
      <c r="D880">
        <v>3</v>
      </c>
      <c r="E880" t="s">
        <v>932</v>
      </c>
      <c r="F880" t="s">
        <v>51</v>
      </c>
      <c r="G880">
        <v>16</v>
      </c>
      <c r="H880" t="s">
        <v>46</v>
      </c>
      <c r="I880">
        <f t="shared" si="39"/>
        <v>16</v>
      </c>
      <c r="J880" t="s">
        <v>39</v>
      </c>
      <c r="L880">
        <v>32.9</v>
      </c>
      <c r="M880" t="s">
        <v>930</v>
      </c>
      <c r="N880" t="s">
        <v>40</v>
      </c>
      <c r="P880" t="s">
        <v>42</v>
      </c>
      <c r="Q880" t="s">
        <v>42</v>
      </c>
      <c r="R880" t="s">
        <v>64</v>
      </c>
      <c r="S880" s="3">
        <v>42272</v>
      </c>
      <c r="T880" s="3"/>
      <c r="U880" s="11">
        <f>IFERROR(VLOOKUP(A880,'Anc data'!$A$2:$H$117, 8,FALSE),"")</f>
        <v>0.319495962390487</v>
      </c>
      <c r="W880" s="15">
        <f t="shared" si="40"/>
        <v>102.97469725075811</v>
      </c>
      <c r="X880" s="9">
        <f t="shared" si="41"/>
        <v>1</v>
      </c>
      <c r="Y880" s="9">
        <f>MAX(X880,Parameters!$B$8)</f>
        <v>1</v>
      </c>
      <c r="AA880" s="16" t="str">
        <f>IF(W880&lt;&gt;0,IF(Y880=1,IF(I880&lt;=Parameters!$C$2,W880,""),""),"")</f>
        <v/>
      </c>
      <c r="AB880" s="16" t="str">
        <f>IF(W880&lt;&gt;0,IF(Y880=1,IF(AND(I880&gt;Parameters!$B$3,I880&lt;=Parameters!$C$3),W880,""),""),"")</f>
        <v/>
      </c>
      <c r="AC880" s="16" t="str">
        <f>IF(W880&lt;&gt;0,IF(Y880=1,IF(AND(I880&gt;Parameters!$B$4,I880&lt;=Parameters!$C$4),W880,""),""),"")</f>
        <v/>
      </c>
      <c r="AD880" s="16">
        <f>IF(W880&lt;&gt;0,IF(Y880=1,IF(AND(I880&gt;Parameters!$B$5,I880&lt;=Parameters!$C$5),W880,""),""),"")</f>
        <v>102.97469725075811</v>
      </c>
      <c r="AE880" s="16" t="str">
        <f>IF(W880&lt;&gt;0,IF(Y880=1,IF(I880&gt;Parameters!$B$6,W880,""),""),"")</f>
        <v/>
      </c>
    </row>
    <row r="881" spans="1:31" x14ac:dyDescent="0.2">
      <c r="A881" t="s">
        <v>926</v>
      </c>
      <c r="B881" t="s">
        <v>927</v>
      </c>
      <c r="C881" t="s">
        <v>928</v>
      </c>
      <c r="D881">
        <v>4</v>
      </c>
      <c r="E881" t="s">
        <v>933</v>
      </c>
      <c r="F881" t="s">
        <v>51</v>
      </c>
      <c r="G881">
        <v>24</v>
      </c>
      <c r="H881" t="s">
        <v>46</v>
      </c>
      <c r="I881">
        <f t="shared" si="39"/>
        <v>24</v>
      </c>
      <c r="J881" t="s">
        <v>39</v>
      </c>
      <c r="L881">
        <v>39.9</v>
      </c>
      <c r="M881" t="s">
        <v>930</v>
      </c>
      <c r="N881" t="s">
        <v>40</v>
      </c>
      <c r="P881" t="s">
        <v>42</v>
      </c>
      <c r="Q881" t="s">
        <v>42</v>
      </c>
      <c r="R881" t="s">
        <v>64</v>
      </c>
      <c r="S881" s="3">
        <v>42272</v>
      </c>
      <c r="T881" s="3"/>
      <c r="U881" s="11">
        <f>IFERROR(VLOOKUP(A881,'Anc data'!$A$2:$H$117, 8,FALSE),"")</f>
        <v>0.319495962390487</v>
      </c>
      <c r="W881" s="15">
        <f t="shared" si="40"/>
        <v>124.8842073041109</v>
      </c>
      <c r="X881" s="9">
        <f t="shared" si="41"/>
        <v>1</v>
      </c>
      <c r="Y881" s="9">
        <f>MAX(X881,Parameters!$B$8)</f>
        <v>1</v>
      </c>
      <c r="AA881" s="16" t="str">
        <f>IF(W881&lt;&gt;0,IF(Y881=1,IF(I881&lt;=Parameters!$C$2,W881,""),""),"")</f>
        <v/>
      </c>
      <c r="AB881" s="16" t="str">
        <f>IF(W881&lt;&gt;0,IF(Y881=1,IF(AND(I881&gt;Parameters!$B$3,I881&lt;=Parameters!$C$3),W881,""),""),"")</f>
        <v/>
      </c>
      <c r="AC881" s="16" t="str">
        <f>IF(W881&lt;&gt;0,IF(Y881=1,IF(AND(I881&gt;Parameters!$B$4,I881&lt;=Parameters!$C$4),W881,""),""),"")</f>
        <v/>
      </c>
      <c r="AD881" s="16">
        <f>IF(W881&lt;&gt;0,IF(Y881=1,IF(AND(I881&gt;Parameters!$B$5,I881&lt;=Parameters!$C$5),W881,""),""),"")</f>
        <v>124.8842073041109</v>
      </c>
      <c r="AE881" s="16" t="str">
        <f>IF(W881&lt;&gt;0,IF(Y881=1,IF(I881&gt;Parameters!$B$6,W881,""),""),"")</f>
        <v/>
      </c>
    </row>
    <row r="882" spans="1:31" x14ac:dyDescent="0.2">
      <c r="A882" t="s">
        <v>926</v>
      </c>
      <c r="B882" t="s">
        <v>927</v>
      </c>
      <c r="C882" t="s">
        <v>934</v>
      </c>
      <c r="D882">
        <v>1</v>
      </c>
      <c r="E882">
        <v>128</v>
      </c>
      <c r="F882" t="s">
        <v>51</v>
      </c>
      <c r="G882">
        <v>128</v>
      </c>
      <c r="H882" t="s">
        <v>38</v>
      </c>
      <c r="I882">
        <f t="shared" si="39"/>
        <v>0.128</v>
      </c>
      <c r="J882">
        <v>10</v>
      </c>
      <c r="K882" t="s">
        <v>62</v>
      </c>
      <c r="L882">
        <v>140</v>
      </c>
      <c r="M882" t="s">
        <v>930</v>
      </c>
      <c r="N882" t="s">
        <v>40</v>
      </c>
      <c r="P882" t="s">
        <v>42</v>
      </c>
      <c r="Q882" t="s">
        <v>42</v>
      </c>
      <c r="R882" t="s">
        <v>42</v>
      </c>
      <c r="S882" s="3">
        <v>42266</v>
      </c>
      <c r="T882" s="3"/>
      <c r="U882" s="11">
        <f>IFERROR(VLOOKUP(A882,'Anc data'!$A$2:$H$117, 8,FALSE),"")</f>
        <v>0.319495962390487</v>
      </c>
      <c r="W882" s="15">
        <f t="shared" si="40"/>
        <v>438.1902010670558</v>
      </c>
      <c r="X882" s="9">
        <f t="shared" si="41"/>
        <v>0</v>
      </c>
      <c r="Y882" s="9">
        <f>MAX(X882,Parameters!$B$8)</f>
        <v>1</v>
      </c>
      <c r="AA882" s="16">
        <f>IF(W882&lt;&gt;0,IF(Y882=1,IF(I882&lt;=Parameters!$C$2,W882,""),""),"")</f>
        <v>438.1902010670558</v>
      </c>
      <c r="AB882" s="16" t="str">
        <f>IF(W882&lt;&gt;0,IF(Y882=1,IF(AND(I882&gt;Parameters!$B$3,I882&lt;=Parameters!$C$3),W882,""),""),"")</f>
        <v/>
      </c>
      <c r="AC882" s="16" t="str">
        <f>IF(W882&lt;&gt;0,IF(Y882=1,IF(AND(I882&gt;Parameters!$B$4,I882&lt;=Parameters!$C$4),W882,""),""),"")</f>
        <v/>
      </c>
      <c r="AD882" s="16" t="str">
        <f>IF(W882&lt;&gt;0,IF(Y882=1,IF(AND(I882&gt;Parameters!$B$5,I882&lt;=Parameters!$C$5),W882,""),""),"")</f>
        <v/>
      </c>
      <c r="AE882" s="16" t="str">
        <f>IF(W882&lt;&gt;0,IF(Y882=1,IF(I882&gt;Parameters!$B$6,W882,""),""),"")</f>
        <v/>
      </c>
    </row>
    <row r="883" spans="1:31" x14ac:dyDescent="0.2">
      <c r="A883" t="s">
        <v>926</v>
      </c>
      <c r="B883" t="s">
        <v>927</v>
      </c>
      <c r="C883" t="s">
        <v>934</v>
      </c>
      <c r="D883">
        <v>2</v>
      </c>
      <c r="E883">
        <v>256</v>
      </c>
      <c r="F883" t="s">
        <v>51</v>
      </c>
      <c r="G883">
        <v>256</v>
      </c>
      <c r="H883" t="s">
        <v>38</v>
      </c>
      <c r="I883">
        <f t="shared" si="39"/>
        <v>0.25600000000000001</v>
      </c>
      <c r="J883">
        <v>10</v>
      </c>
      <c r="K883" t="s">
        <v>62</v>
      </c>
      <c r="L883">
        <v>166</v>
      </c>
      <c r="M883" t="s">
        <v>930</v>
      </c>
      <c r="N883" t="s">
        <v>40</v>
      </c>
      <c r="P883" t="s">
        <v>42</v>
      </c>
      <c r="Q883" t="s">
        <v>42</v>
      </c>
      <c r="R883" t="s">
        <v>42</v>
      </c>
      <c r="S883" s="3">
        <v>42266</v>
      </c>
      <c r="T883" s="3"/>
      <c r="U883" s="11">
        <f>IFERROR(VLOOKUP(A883,'Anc data'!$A$2:$H$117, 8,FALSE),"")</f>
        <v>0.319495962390487</v>
      </c>
      <c r="W883" s="15">
        <f t="shared" si="40"/>
        <v>519.56838126522337</v>
      </c>
      <c r="X883" s="9">
        <f t="shared" si="41"/>
        <v>0</v>
      </c>
      <c r="Y883" s="9">
        <f>MAX(X883,Parameters!$B$8)</f>
        <v>1</v>
      </c>
      <c r="AA883" s="16">
        <f>IF(W883&lt;&gt;0,IF(Y883=1,IF(I883&lt;=Parameters!$C$2,W883,""),""),"")</f>
        <v>519.56838126522337</v>
      </c>
      <c r="AB883" s="16" t="str">
        <f>IF(W883&lt;&gt;0,IF(Y883=1,IF(AND(I883&gt;Parameters!$B$3,I883&lt;=Parameters!$C$3),W883,""),""),"")</f>
        <v/>
      </c>
      <c r="AC883" s="16" t="str">
        <f>IF(W883&lt;&gt;0,IF(Y883=1,IF(AND(I883&gt;Parameters!$B$4,I883&lt;=Parameters!$C$4),W883,""),""),"")</f>
        <v/>
      </c>
      <c r="AD883" s="16" t="str">
        <f>IF(W883&lt;&gt;0,IF(Y883=1,IF(AND(I883&gt;Parameters!$B$5,I883&lt;=Parameters!$C$5),W883,""),""),"")</f>
        <v/>
      </c>
      <c r="AE883" s="16" t="str">
        <f>IF(W883&lt;&gt;0,IF(Y883=1,IF(I883&gt;Parameters!$B$6,W883,""),""),"")</f>
        <v/>
      </c>
    </row>
    <row r="884" spans="1:31" x14ac:dyDescent="0.2">
      <c r="A884" t="s">
        <v>926</v>
      </c>
      <c r="B884" t="s">
        <v>927</v>
      </c>
      <c r="C884" t="s">
        <v>934</v>
      </c>
      <c r="D884">
        <v>3</v>
      </c>
      <c r="E884">
        <v>512</v>
      </c>
      <c r="F884" t="s">
        <v>51</v>
      </c>
      <c r="G884">
        <v>512</v>
      </c>
      <c r="H884" t="s">
        <v>38</v>
      </c>
      <c r="I884">
        <f t="shared" si="39"/>
        <v>0.51200000000000001</v>
      </c>
      <c r="J884">
        <v>10</v>
      </c>
      <c r="K884" t="s">
        <v>62</v>
      </c>
      <c r="L884">
        <v>170</v>
      </c>
      <c r="M884" t="s">
        <v>930</v>
      </c>
      <c r="N884" t="s">
        <v>40</v>
      </c>
      <c r="P884" t="s">
        <v>42</v>
      </c>
      <c r="Q884" t="s">
        <v>42</v>
      </c>
      <c r="R884" t="s">
        <v>42</v>
      </c>
      <c r="S884" s="3">
        <v>42266</v>
      </c>
      <c r="T884" s="3"/>
      <c r="U884" s="11">
        <f>IFERROR(VLOOKUP(A884,'Anc data'!$A$2:$H$117, 8,FALSE),"")</f>
        <v>0.319495962390487</v>
      </c>
      <c r="W884" s="15">
        <f t="shared" si="40"/>
        <v>532.08810129571066</v>
      </c>
      <c r="X884" s="9">
        <f t="shared" si="41"/>
        <v>0</v>
      </c>
      <c r="Y884" s="9">
        <f>MAX(X884,Parameters!$B$8)</f>
        <v>1</v>
      </c>
      <c r="AA884" s="16">
        <f>IF(W884&lt;&gt;0,IF(Y884=1,IF(I884&lt;=Parameters!$C$2,W884,""),""),"")</f>
        <v>532.08810129571066</v>
      </c>
      <c r="AB884" s="16" t="str">
        <f>IF(W884&lt;&gt;0,IF(Y884=1,IF(AND(I884&gt;Parameters!$B$3,I884&lt;=Parameters!$C$3),W884,""),""),"")</f>
        <v/>
      </c>
      <c r="AC884" s="16" t="str">
        <f>IF(W884&lt;&gt;0,IF(Y884=1,IF(AND(I884&gt;Parameters!$B$4,I884&lt;=Parameters!$C$4),W884,""),""),"")</f>
        <v/>
      </c>
      <c r="AD884" s="16" t="str">
        <f>IF(W884&lt;&gt;0,IF(Y884=1,IF(AND(I884&gt;Parameters!$B$5,I884&lt;=Parameters!$C$5),W884,""),""),"")</f>
        <v/>
      </c>
      <c r="AE884" s="16" t="str">
        <f>IF(W884&lt;&gt;0,IF(Y884=1,IF(I884&gt;Parameters!$B$6,W884,""),""),"")</f>
        <v/>
      </c>
    </row>
    <row r="885" spans="1:31" x14ac:dyDescent="0.2">
      <c r="A885" t="s">
        <v>926</v>
      </c>
      <c r="B885" t="s">
        <v>927</v>
      </c>
      <c r="C885" t="s">
        <v>934</v>
      </c>
      <c r="D885">
        <v>4</v>
      </c>
      <c r="E885">
        <v>1024</v>
      </c>
      <c r="F885" t="s">
        <v>51</v>
      </c>
      <c r="G885">
        <v>1024</v>
      </c>
      <c r="H885" t="s">
        <v>38</v>
      </c>
      <c r="I885">
        <f t="shared" si="39"/>
        <v>1.024</v>
      </c>
      <c r="J885">
        <v>20</v>
      </c>
      <c r="K885" t="s">
        <v>62</v>
      </c>
      <c r="L885">
        <v>240</v>
      </c>
      <c r="M885" t="s">
        <v>930</v>
      </c>
      <c r="N885" t="s">
        <v>40</v>
      </c>
      <c r="P885" t="s">
        <v>42</v>
      </c>
      <c r="Q885" t="s">
        <v>42</v>
      </c>
      <c r="R885" t="s">
        <v>42</v>
      </c>
      <c r="S885" s="3">
        <v>42266</v>
      </c>
      <c r="T885" s="3"/>
      <c r="U885" s="11">
        <f>IFERROR(VLOOKUP(A885,'Anc data'!$A$2:$H$117, 8,FALSE),"")</f>
        <v>0.319495962390487</v>
      </c>
      <c r="W885" s="15">
        <f t="shared" si="40"/>
        <v>751.18320182923856</v>
      </c>
      <c r="X885" s="9">
        <f t="shared" si="41"/>
        <v>0</v>
      </c>
      <c r="Y885" s="9">
        <f>MAX(X885,Parameters!$B$8)</f>
        <v>1</v>
      </c>
      <c r="AA885" s="16" t="str">
        <f>IF(W885&lt;&gt;0,IF(Y885=1,IF(I885&lt;=Parameters!$C$2,W885,""),""),"")</f>
        <v/>
      </c>
      <c r="AB885" s="16">
        <f>IF(W885&lt;&gt;0,IF(Y885=1,IF(AND(I885&gt;Parameters!$B$3,I885&lt;=Parameters!$C$3),W885,""),""),"")</f>
        <v>751.18320182923856</v>
      </c>
      <c r="AC885" s="16" t="str">
        <f>IF(W885&lt;&gt;0,IF(Y885=1,IF(AND(I885&gt;Parameters!$B$4,I885&lt;=Parameters!$C$4),W885,""),""),"")</f>
        <v/>
      </c>
      <c r="AD885" s="16" t="str">
        <f>IF(W885&lt;&gt;0,IF(Y885=1,IF(AND(I885&gt;Parameters!$B$5,I885&lt;=Parameters!$C$5),W885,""),""),"")</f>
        <v/>
      </c>
      <c r="AE885" s="16" t="str">
        <f>IF(W885&lt;&gt;0,IF(Y885=1,IF(I885&gt;Parameters!$B$6,W885,""),""),"")</f>
        <v/>
      </c>
    </row>
    <row r="886" spans="1:31" x14ac:dyDescent="0.2">
      <c r="A886" t="s">
        <v>926</v>
      </c>
      <c r="B886" t="s">
        <v>927</v>
      </c>
      <c r="C886" t="s">
        <v>934</v>
      </c>
      <c r="D886">
        <v>5</v>
      </c>
      <c r="E886">
        <v>2048</v>
      </c>
      <c r="F886" t="s">
        <v>51</v>
      </c>
      <c r="G886">
        <v>2048</v>
      </c>
      <c r="H886" t="s">
        <v>38</v>
      </c>
      <c r="I886">
        <f t="shared" si="39"/>
        <v>2.048</v>
      </c>
      <c r="J886">
        <v>25</v>
      </c>
      <c r="K886" t="s">
        <v>62</v>
      </c>
      <c r="L886">
        <v>320</v>
      </c>
      <c r="M886" t="s">
        <v>930</v>
      </c>
      <c r="N886" t="s">
        <v>40</v>
      </c>
      <c r="P886" t="s">
        <v>42</v>
      </c>
      <c r="Q886" t="s">
        <v>42</v>
      </c>
      <c r="R886" t="s">
        <v>42</v>
      </c>
      <c r="S886" s="3">
        <v>42266</v>
      </c>
      <c r="T886" s="3"/>
      <c r="U886" s="11">
        <f>IFERROR(VLOOKUP(A886,'Anc data'!$A$2:$H$117, 8,FALSE),"")</f>
        <v>0.319495962390487</v>
      </c>
      <c r="W886" s="15">
        <f t="shared" si="40"/>
        <v>1001.5776024389847</v>
      </c>
      <c r="X886" s="9">
        <f t="shared" si="41"/>
        <v>0</v>
      </c>
      <c r="Y886" s="9">
        <f>MAX(X886,Parameters!$B$8)</f>
        <v>1</v>
      </c>
      <c r="AA886" s="16" t="str">
        <f>IF(W886&lt;&gt;0,IF(Y886=1,IF(I886&lt;=Parameters!$C$2,W886,""),""),"")</f>
        <v/>
      </c>
      <c r="AB886" s="16">
        <f>IF(W886&lt;&gt;0,IF(Y886=1,IF(AND(I886&gt;Parameters!$B$3,I886&lt;=Parameters!$C$3),W886,""),""),"")</f>
        <v>1001.5776024389847</v>
      </c>
      <c r="AC886" s="16" t="str">
        <f>IF(W886&lt;&gt;0,IF(Y886=1,IF(AND(I886&gt;Parameters!$B$4,I886&lt;=Parameters!$C$4),W886,""),""),"")</f>
        <v/>
      </c>
      <c r="AD886" s="16" t="str">
        <f>IF(W886&lt;&gt;0,IF(Y886=1,IF(AND(I886&gt;Parameters!$B$5,I886&lt;=Parameters!$C$5),W886,""),""),"")</f>
        <v/>
      </c>
      <c r="AE886" s="16" t="str">
        <f>IF(W886&lt;&gt;0,IF(Y886=1,IF(I886&gt;Parameters!$B$6,W886,""),""),"")</f>
        <v/>
      </c>
    </row>
    <row r="887" spans="1:31" x14ac:dyDescent="0.2">
      <c r="A887" t="s">
        <v>926</v>
      </c>
      <c r="B887" t="s">
        <v>927</v>
      </c>
      <c r="C887" t="s">
        <v>934</v>
      </c>
      <c r="D887">
        <v>6</v>
      </c>
      <c r="E887">
        <v>4096</v>
      </c>
      <c r="F887" t="s">
        <v>51</v>
      </c>
      <c r="G887">
        <v>4096</v>
      </c>
      <c r="H887" t="s">
        <v>38</v>
      </c>
      <c r="I887">
        <f t="shared" si="39"/>
        <v>4.0960000000000001</v>
      </c>
      <c r="J887">
        <v>35</v>
      </c>
      <c r="K887" t="s">
        <v>62</v>
      </c>
      <c r="L887">
        <v>450</v>
      </c>
      <c r="M887" t="s">
        <v>930</v>
      </c>
      <c r="N887" t="s">
        <v>40</v>
      </c>
      <c r="P887" t="s">
        <v>42</v>
      </c>
      <c r="Q887" t="s">
        <v>42</v>
      </c>
      <c r="R887" t="s">
        <v>42</v>
      </c>
      <c r="S887" s="3">
        <v>42266</v>
      </c>
      <c r="T887" s="3"/>
      <c r="U887" s="11">
        <f>IFERROR(VLOOKUP(A887,'Anc data'!$A$2:$H$117, 8,FALSE),"")</f>
        <v>0.319495962390487</v>
      </c>
      <c r="W887" s="15">
        <f t="shared" si="40"/>
        <v>1408.4685034298222</v>
      </c>
      <c r="X887" s="9">
        <f t="shared" si="41"/>
        <v>0</v>
      </c>
      <c r="Y887" s="9">
        <f>MAX(X887,Parameters!$B$8)</f>
        <v>1</v>
      </c>
      <c r="AA887" s="16" t="str">
        <f>IF(W887&lt;&gt;0,IF(Y887=1,IF(I887&lt;=Parameters!$C$2,W887,""),""),"")</f>
        <v/>
      </c>
      <c r="AB887" s="16" t="str">
        <f>IF(W887&lt;&gt;0,IF(Y887=1,IF(AND(I887&gt;Parameters!$B$3,I887&lt;=Parameters!$C$3),W887,""),""),"")</f>
        <v/>
      </c>
      <c r="AC887" s="16">
        <f>IF(W887&lt;&gt;0,IF(Y887=1,IF(AND(I887&gt;Parameters!$B$4,I887&lt;=Parameters!$C$4),W887,""),""),"")</f>
        <v>1408.4685034298222</v>
      </c>
      <c r="AD887" s="16" t="str">
        <f>IF(W887&lt;&gt;0,IF(Y887=1,IF(AND(I887&gt;Parameters!$B$5,I887&lt;=Parameters!$C$5),W887,""),""),"")</f>
        <v/>
      </c>
      <c r="AE887" s="16" t="str">
        <f>IF(W887&lt;&gt;0,IF(Y887=1,IF(I887&gt;Parameters!$B$6,W887,""),""),"")</f>
        <v/>
      </c>
    </row>
    <row r="888" spans="1:31" x14ac:dyDescent="0.2">
      <c r="A888" t="s">
        <v>926</v>
      </c>
      <c r="B888" t="s">
        <v>927</v>
      </c>
      <c r="C888" t="s">
        <v>934</v>
      </c>
      <c r="D888">
        <v>7</v>
      </c>
      <c r="E888">
        <v>8192</v>
      </c>
      <c r="F888" t="s">
        <v>51</v>
      </c>
      <c r="G888">
        <v>8192</v>
      </c>
      <c r="H888" t="s">
        <v>38</v>
      </c>
      <c r="I888">
        <f t="shared" si="39"/>
        <v>8.1920000000000002</v>
      </c>
      <c r="J888">
        <v>40</v>
      </c>
      <c r="K888" t="s">
        <v>62</v>
      </c>
      <c r="L888">
        <v>640</v>
      </c>
      <c r="M888" t="s">
        <v>930</v>
      </c>
      <c r="N888" t="s">
        <v>40</v>
      </c>
      <c r="P888" t="s">
        <v>42</v>
      </c>
      <c r="Q888" t="s">
        <v>42</v>
      </c>
      <c r="R888" t="s">
        <v>42</v>
      </c>
      <c r="S888" s="3">
        <v>42266</v>
      </c>
      <c r="T888" s="3"/>
      <c r="U888" s="11">
        <f>IFERROR(VLOOKUP(A888,'Anc data'!$A$2:$H$117, 8,FALSE),"")</f>
        <v>0.319495962390487</v>
      </c>
      <c r="W888" s="15">
        <f t="shared" si="40"/>
        <v>2003.1552048779695</v>
      </c>
      <c r="X888" s="9">
        <f t="shared" si="41"/>
        <v>0</v>
      </c>
      <c r="Y888" s="9">
        <f>MAX(X888,Parameters!$B$8)</f>
        <v>1</v>
      </c>
      <c r="AA888" s="16" t="str">
        <f>IF(W888&lt;&gt;0,IF(Y888=1,IF(I888&lt;=Parameters!$C$2,W888,""),""),"")</f>
        <v/>
      </c>
      <c r="AB888" s="16" t="str">
        <f>IF(W888&lt;&gt;0,IF(Y888=1,IF(AND(I888&gt;Parameters!$B$3,I888&lt;=Parameters!$C$3),W888,""),""),"")</f>
        <v/>
      </c>
      <c r="AC888" s="16">
        <f>IF(W888&lt;&gt;0,IF(Y888=1,IF(AND(I888&gt;Parameters!$B$4,I888&lt;=Parameters!$C$4),W888,""),""),"")</f>
        <v>2003.1552048779695</v>
      </c>
      <c r="AD888" s="16" t="str">
        <f>IF(W888&lt;&gt;0,IF(Y888=1,IF(AND(I888&gt;Parameters!$B$5,I888&lt;=Parameters!$C$5),W888,""),""),"")</f>
        <v/>
      </c>
      <c r="AE888" s="16" t="str">
        <f>IF(W888&lt;&gt;0,IF(Y888=1,IF(I888&gt;Parameters!$B$6,W888,""),""),"")</f>
        <v/>
      </c>
    </row>
    <row r="889" spans="1:31" x14ac:dyDescent="0.2">
      <c r="A889" t="s">
        <v>926</v>
      </c>
      <c r="B889" t="s">
        <v>927</v>
      </c>
      <c r="C889" t="s">
        <v>935</v>
      </c>
      <c r="D889">
        <v>1</v>
      </c>
      <c r="E889" t="s">
        <v>936</v>
      </c>
      <c r="F889" t="s">
        <v>73</v>
      </c>
      <c r="G889">
        <v>512</v>
      </c>
      <c r="H889" t="s">
        <v>38</v>
      </c>
      <c r="I889">
        <f t="shared" si="39"/>
        <v>0.51200000000000001</v>
      </c>
      <c r="J889" t="s">
        <v>39</v>
      </c>
      <c r="L889">
        <v>15</v>
      </c>
      <c r="M889" t="s">
        <v>930</v>
      </c>
      <c r="N889" t="s">
        <v>40</v>
      </c>
      <c r="P889" t="s">
        <v>42</v>
      </c>
      <c r="Q889" t="s">
        <v>42</v>
      </c>
      <c r="R889" t="s">
        <v>42</v>
      </c>
      <c r="S889" s="3">
        <v>42245</v>
      </c>
      <c r="T889" s="3"/>
      <c r="U889" s="11">
        <f>IFERROR(VLOOKUP(A889,'Anc data'!$A$2:$H$117, 8,FALSE),"")</f>
        <v>0.319495962390487</v>
      </c>
      <c r="W889" s="15">
        <f t="shared" si="40"/>
        <v>46.94895011432741</v>
      </c>
      <c r="X889" s="9">
        <f t="shared" si="41"/>
        <v>1</v>
      </c>
      <c r="Y889" s="9">
        <f>MAX(X889,Parameters!$B$8)</f>
        <v>1</v>
      </c>
      <c r="AA889" s="16">
        <f>IF(W889&lt;&gt;0,IF(Y889=1,IF(I889&lt;=Parameters!$C$2,W889,""),""),"")</f>
        <v>46.94895011432741</v>
      </c>
      <c r="AB889" s="16" t="str">
        <f>IF(W889&lt;&gt;0,IF(Y889=1,IF(AND(I889&gt;Parameters!$B$3,I889&lt;=Parameters!$C$3),W889,""),""),"")</f>
        <v/>
      </c>
      <c r="AC889" s="16" t="str">
        <f>IF(W889&lt;&gt;0,IF(Y889=1,IF(AND(I889&gt;Parameters!$B$4,I889&lt;=Parameters!$C$4),W889,""),""),"")</f>
        <v/>
      </c>
      <c r="AD889" s="16" t="str">
        <f>IF(W889&lt;&gt;0,IF(Y889=1,IF(AND(I889&gt;Parameters!$B$5,I889&lt;=Parameters!$C$5),W889,""),""),"")</f>
        <v/>
      </c>
      <c r="AE889" s="16" t="str">
        <f>IF(W889&lt;&gt;0,IF(Y889=1,IF(I889&gt;Parameters!$B$6,W889,""),""),"")</f>
        <v/>
      </c>
    </row>
    <row r="890" spans="1:31" x14ac:dyDescent="0.2">
      <c r="A890" t="s">
        <v>926</v>
      </c>
      <c r="B890" t="s">
        <v>927</v>
      </c>
      <c r="C890" t="s">
        <v>935</v>
      </c>
      <c r="D890">
        <v>2</v>
      </c>
      <c r="E890" t="s">
        <v>937</v>
      </c>
      <c r="F890" t="s">
        <v>73</v>
      </c>
      <c r="G890">
        <v>1</v>
      </c>
      <c r="H890" t="s">
        <v>46</v>
      </c>
      <c r="I890">
        <f t="shared" si="39"/>
        <v>1</v>
      </c>
      <c r="J890" t="s">
        <v>39</v>
      </c>
      <c r="L890">
        <v>19</v>
      </c>
      <c r="M890" t="s">
        <v>930</v>
      </c>
      <c r="N890" t="s">
        <v>40</v>
      </c>
      <c r="P890" t="s">
        <v>42</v>
      </c>
      <c r="Q890" t="s">
        <v>42</v>
      </c>
      <c r="R890" t="s">
        <v>42</v>
      </c>
      <c r="S890" s="3">
        <v>42245</v>
      </c>
      <c r="T890" s="3"/>
      <c r="U890" s="11">
        <f>IFERROR(VLOOKUP(A890,'Anc data'!$A$2:$H$117, 8,FALSE),"")</f>
        <v>0.319495962390487</v>
      </c>
      <c r="W890" s="15">
        <f t="shared" si="40"/>
        <v>59.468670144814716</v>
      </c>
      <c r="X890" s="9">
        <f t="shared" si="41"/>
        <v>1</v>
      </c>
      <c r="Y890" s="9">
        <f>MAX(X890,Parameters!$B$8)</f>
        <v>1</v>
      </c>
      <c r="AA890" s="16">
        <f>IF(W890&lt;&gt;0,IF(Y890=1,IF(I890&lt;=Parameters!$C$2,W890,""),""),"")</f>
        <v>59.468670144814716</v>
      </c>
      <c r="AB890" s="16" t="str">
        <f>IF(W890&lt;&gt;0,IF(Y890=1,IF(AND(I890&gt;Parameters!$B$3,I890&lt;=Parameters!$C$3),W890,""),""),"")</f>
        <v/>
      </c>
      <c r="AC890" s="16" t="str">
        <f>IF(W890&lt;&gt;0,IF(Y890=1,IF(AND(I890&gt;Parameters!$B$4,I890&lt;=Parameters!$C$4),W890,""),""),"")</f>
        <v/>
      </c>
      <c r="AD890" s="16" t="str">
        <f>IF(W890&lt;&gt;0,IF(Y890=1,IF(AND(I890&gt;Parameters!$B$5,I890&lt;=Parameters!$C$5),W890,""),""),"")</f>
        <v/>
      </c>
      <c r="AE890" s="16" t="str">
        <f>IF(W890&lt;&gt;0,IF(Y890=1,IF(I890&gt;Parameters!$B$6,W890,""),""),"")</f>
        <v/>
      </c>
    </row>
    <row r="891" spans="1:31" x14ac:dyDescent="0.2">
      <c r="A891" t="s">
        <v>926</v>
      </c>
      <c r="B891" t="s">
        <v>927</v>
      </c>
      <c r="C891" t="s">
        <v>935</v>
      </c>
      <c r="D891">
        <v>3</v>
      </c>
      <c r="E891" t="s">
        <v>938</v>
      </c>
      <c r="F891" t="s">
        <v>73</v>
      </c>
      <c r="G891">
        <v>2</v>
      </c>
      <c r="H891" t="s">
        <v>46</v>
      </c>
      <c r="I891">
        <f t="shared" si="39"/>
        <v>2</v>
      </c>
      <c r="J891" t="s">
        <v>39</v>
      </c>
      <c r="L891">
        <v>23</v>
      </c>
      <c r="M891" t="s">
        <v>930</v>
      </c>
      <c r="N891" t="s">
        <v>40</v>
      </c>
      <c r="P891" t="s">
        <v>42</v>
      </c>
      <c r="Q891" t="s">
        <v>42</v>
      </c>
      <c r="R891" t="s">
        <v>42</v>
      </c>
      <c r="S891" s="3">
        <v>42245</v>
      </c>
      <c r="T891" s="3"/>
      <c r="U891" s="11">
        <f>IFERROR(VLOOKUP(A891,'Anc data'!$A$2:$H$117, 8,FALSE),"")</f>
        <v>0.319495962390487</v>
      </c>
      <c r="W891" s="15">
        <f t="shared" si="40"/>
        <v>71.98839017530203</v>
      </c>
      <c r="X891" s="9">
        <f t="shared" si="41"/>
        <v>1</v>
      </c>
      <c r="Y891" s="9">
        <f>MAX(X891,Parameters!$B$8)</f>
        <v>1</v>
      </c>
      <c r="AA891" s="16" t="str">
        <f>IF(W891&lt;&gt;0,IF(Y891=1,IF(I891&lt;=Parameters!$C$2,W891,""),""),"")</f>
        <v/>
      </c>
      <c r="AB891" s="16">
        <f>IF(W891&lt;&gt;0,IF(Y891=1,IF(AND(I891&gt;Parameters!$B$3,I891&lt;=Parameters!$C$3),W891,""),""),"")</f>
        <v>71.98839017530203</v>
      </c>
      <c r="AC891" s="16" t="str">
        <f>IF(W891&lt;&gt;0,IF(Y891=1,IF(AND(I891&gt;Parameters!$B$4,I891&lt;=Parameters!$C$4),W891,""),""),"")</f>
        <v/>
      </c>
      <c r="AD891" s="16" t="str">
        <f>IF(W891&lt;&gt;0,IF(Y891=1,IF(AND(I891&gt;Parameters!$B$5,I891&lt;=Parameters!$C$5),W891,""),""),"")</f>
        <v/>
      </c>
      <c r="AE891" s="16" t="str">
        <f>IF(W891&lt;&gt;0,IF(Y891=1,IF(I891&gt;Parameters!$B$6,W891,""),""),"")</f>
        <v/>
      </c>
    </row>
    <row r="892" spans="1:31" x14ac:dyDescent="0.2">
      <c r="A892" t="s">
        <v>926</v>
      </c>
      <c r="B892" t="s">
        <v>927</v>
      </c>
      <c r="C892" t="s">
        <v>935</v>
      </c>
      <c r="D892">
        <v>4</v>
      </c>
      <c r="E892" t="s">
        <v>939</v>
      </c>
      <c r="F892" t="s">
        <v>73</v>
      </c>
      <c r="G892">
        <v>3</v>
      </c>
      <c r="H892" t="s">
        <v>46</v>
      </c>
      <c r="I892">
        <f t="shared" si="39"/>
        <v>3</v>
      </c>
      <c r="J892" t="s">
        <v>39</v>
      </c>
      <c r="L892">
        <v>29</v>
      </c>
      <c r="M892" t="s">
        <v>930</v>
      </c>
      <c r="N892" t="s">
        <v>40</v>
      </c>
      <c r="P892" t="s">
        <v>42</v>
      </c>
      <c r="Q892" t="s">
        <v>42</v>
      </c>
      <c r="R892" t="s">
        <v>42</v>
      </c>
      <c r="S892" s="3">
        <v>42245</v>
      </c>
      <c r="T892" s="3"/>
      <c r="U892" s="11">
        <f>IFERROR(VLOOKUP(A892,'Anc data'!$A$2:$H$117, 8,FALSE),"")</f>
        <v>0.319495962390487</v>
      </c>
      <c r="W892" s="15">
        <f t="shared" si="40"/>
        <v>90.767970221032996</v>
      </c>
      <c r="X892" s="9">
        <f t="shared" si="41"/>
        <v>1</v>
      </c>
      <c r="Y892" s="9">
        <f>MAX(X892,Parameters!$B$8)</f>
        <v>1</v>
      </c>
      <c r="AA892" s="16" t="str">
        <f>IF(W892&lt;&gt;0,IF(Y892=1,IF(I892&lt;=Parameters!$C$2,W892,""),""),"")</f>
        <v/>
      </c>
      <c r="AB892" s="16">
        <f>IF(W892&lt;&gt;0,IF(Y892=1,IF(AND(I892&gt;Parameters!$B$3,I892&lt;=Parameters!$C$3),W892,""),""),"")</f>
        <v>90.767970221032996</v>
      </c>
      <c r="AC892" s="16" t="str">
        <f>IF(W892&lt;&gt;0,IF(Y892=1,IF(AND(I892&gt;Parameters!$B$4,I892&lt;=Parameters!$C$4),W892,""),""),"")</f>
        <v/>
      </c>
      <c r="AD892" s="16" t="str">
        <f>IF(W892&lt;&gt;0,IF(Y892=1,IF(AND(I892&gt;Parameters!$B$5,I892&lt;=Parameters!$C$5),W892,""),""),"")</f>
        <v/>
      </c>
      <c r="AE892" s="16" t="str">
        <f>IF(W892&lt;&gt;0,IF(Y892=1,IF(I892&gt;Parameters!$B$6,W892,""),""),"")</f>
        <v/>
      </c>
    </row>
    <row r="893" spans="1:31" x14ac:dyDescent="0.2">
      <c r="A893" t="s">
        <v>926</v>
      </c>
      <c r="B893" t="s">
        <v>927</v>
      </c>
      <c r="C893" t="s">
        <v>935</v>
      </c>
      <c r="D893">
        <v>5</v>
      </c>
      <c r="E893" t="s">
        <v>940</v>
      </c>
      <c r="F893" t="s">
        <v>73</v>
      </c>
      <c r="G893">
        <v>24</v>
      </c>
      <c r="H893" t="s">
        <v>46</v>
      </c>
      <c r="I893">
        <f t="shared" si="39"/>
        <v>24</v>
      </c>
      <c r="J893">
        <v>40</v>
      </c>
      <c r="K893" t="s">
        <v>62</v>
      </c>
      <c r="L893">
        <v>40</v>
      </c>
      <c r="M893" t="s">
        <v>930</v>
      </c>
      <c r="N893" t="s">
        <v>40</v>
      </c>
      <c r="P893" t="s">
        <v>42</v>
      </c>
      <c r="Q893" t="s">
        <v>42</v>
      </c>
      <c r="R893" t="s">
        <v>42</v>
      </c>
      <c r="S893" s="3">
        <v>42245</v>
      </c>
      <c r="T893" s="3"/>
      <c r="U893" s="11">
        <f>IFERROR(VLOOKUP(A893,'Anc data'!$A$2:$H$117, 8,FALSE),"")</f>
        <v>0.319495962390487</v>
      </c>
      <c r="W893" s="15">
        <f t="shared" si="40"/>
        <v>125.19720030487309</v>
      </c>
      <c r="X893" s="9">
        <f t="shared" si="41"/>
        <v>0</v>
      </c>
      <c r="Y893" s="9">
        <f>MAX(X893,Parameters!$B$8)</f>
        <v>1</v>
      </c>
      <c r="AA893" s="16" t="str">
        <f>IF(W893&lt;&gt;0,IF(Y893=1,IF(I893&lt;=Parameters!$C$2,W893,""),""),"")</f>
        <v/>
      </c>
      <c r="AB893" s="16" t="str">
        <f>IF(W893&lt;&gt;0,IF(Y893=1,IF(AND(I893&gt;Parameters!$B$3,I893&lt;=Parameters!$C$3),W893,""),""),"")</f>
        <v/>
      </c>
      <c r="AC893" s="16" t="str">
        <f>IF(W893&lt;&gt;0,IF(Y893=1,IF(AND(I893&gt;Parameters!$B$4,I893&lt;=Parameters!$C$4),W893,""),""),"")</f>
        <v/>
      </c>
      <c r="AD893" s="16">
        <f>IF(W893&lt;&gt;0,IF(Y893=1,IF(AND(I893&gt;Parameters!$B$5,I893&lt;=Parameters!$C$5),W893,""),""),"")</f>
        <v>125.19720030487309</v>
      </c>
      <c r="AE893" s="16" t="str">
        <f>IF(W893&lt;&gt;0,IF(Y893=1,IF(I893&gt;Parameters!$B$6,W893,""),""),"")</f>
        <v/>
      </c>
    </row>
    <row r="894" spans="1:31" x14ac:dyDescent="0.2">
      <c r="A894" t="s">
        <v>941</v>
      </c>
      <c r="B894" t="s">
        <v>942</v>
      </c>
      <c r="C894" t="s">
        <v>943</v>
      </c>
      <c r="D894">
        <v>1</v>
      </c>
      <c r="E894" t="s">
        <v>944</v>
      </c>
      <c r="F894" t="s">
        <v>61</v>
      </c>
      <c r="G894">
        <v>100</v>
      </c>
      <c r="H894" t="s">
        <v>46</v>
      </c>
      <c r="I894">
        <f t="shared" si="39"/>
        <v>100</v>
      </c>
      <c r="J894" t="s">
        <v>39</v>
      </c>
      <c r="L894" s="2">
        <v>5999</v>
      </c>
      <c r="M894" t="s">
        <v>945</v>
      </c>
      <c r="N894" t="s">
        <v>40</v>
      </c>
      <c r="P894" t="s">
        <v>42</v>
      </c>
      <c r="Q894" t="s">
        <v>42</v>
      </c>
      <c r="R894" t="s">
        <v>42</v>
      </c>
      <c r="S894" s="3">
        <v>42246</v>
      </c>
      <c r="T894" s="3"/>
      <c r="U894" s="11">
        <f>IFERROR(VLOOKUP(A894,'Anc data'!$A$2:$H$117, 8,FALSE),"")</f>
        <v>90.884441926461804</v>
      </c>
      <c r="W894" s="15">
        <f t="shared" si="40"/>
        <v>66.006897031441625</v>
      </c>
      <c r="X894" s="9">
        <f t="shared" si="41"/>
        <v>1</v>
      </c>
      <c r="Y894" s="9">
        <f>MAX(X894,Parameters!$B$8)</f>
        <v>1</v>
      </c>
      <c r="AA894" s="16" t="str">
        <f>IF(W894&lt;&gt;0,IF(Y894=1,IF(I894&lt;=Parameters!$C$2,W894,""),""),"")</f>
        <v/>
      </c>
      <c r="AB894" s="16" t="str">
        <f>IF(W894&lt;&gt;0,IF(Y894=1,IF(AND(I894&gt;Parameters!$B$3,I894&lt;=Parameters!$C$3),W894,""),""),"")</f>
        <v/>
      </c>
      <c r="AC894" s="16" t="str">
        <f>IF(W894&lt;&gt;0,IF(Y894=1,IF(AND(I894&gt;Parameters!$B$4,I894&lt;=Parameters!$C$4),W894,""),""),"")</f>
        <v/>
      </c>
      <c r="AD894" s="16" t="str">
        <f>IF(W894&lt;&gt;0,IF(Y894=1,IF(AND(I894&gt;Parameters!$B$5,I894&lt;=Parameters!$C$5),W894,""),""),"")</f>
        <v/>
      </c>
      <c r="AE894" s="16">
        <f>IF(W894&lt;&gt;0,IF(Y894=1,IF(I894&gt;Parameters!$B$6,W894,""),""),"")</f>
        <v>66.006897031441625</v>
      </c>
    </row>
    <row r="895" spans="1:31" x14ac:dyDescent="0.2">
      <c r="A895" t="s">
        <v>941</v>
      </c>
      <c r="B895" t="s">
        <v>942</v>
      </c>
      <c r="C895" t="s">
        <v>943</v>
      </c>
      <c r="D895">
        <v>2</v>
      </c>
      <c r="E895" t="s">
        <v>944</v>
      </c>
      <c r="F895" t="s">
        <v>61</v>
      </c>
      <c r="G895">
        <v>70</v>
      </c>
      <c r="H895" t="s">
        <v>46</v>
      </c>
      <c r="I895">
        <f t="shared" si="39"/>
        <v>70</v>
      </c>
      <c r="J895" t="s">
        <v>39</v>
      </c>
      <c r="L895" s="2">
        <v>4499</v>
      </c>
      <c r="M895" t="s">
        <v>945</v>
      </c>
      <c r="N895" t="s">
        <v>40</v>
      </c>
      <c r="P895" t="s">
        <v>42</v>
      </c>
      <c r="Q895" t="s">
        <v>42</v>
      </c>
      <c r="R895" t="s">
        <v>42</v>
      </c>
      <c r="S895" s="3">
        <v>42246</v>
      </c>
      <c r="T895" s="3"/>
      <c r="U895" s="11">
        <f>IFERROR(VLOOKUP(A895,'Anc data'!$A$2:$H$117, 8,FALSE),"")</f>
        <v>90.884441926461804</v>
      </c>
      <c r="W895" s="15">
        <f t="shared" si="40"/>
        <v>49.502422027747265</v>
      </c>
      <c r="X895" s="9">
        <f t="shared" si="41"/>
        <v>1</v>
      </c>
      <c r="Y895" s="9">
        <f>MAX(X895,Parameters!$B$8)</f>
        <v>1</v>
      </c>
      <c r="AA895" s="16" t="str">
        <f>IF(W895&lt;&gt;0,IF(Y895=1,IF(I895&lt;=Parameters!$C$2,W895,""),""),"")</f>
        <v/>
      </c>
      <c r="AB895" s="16" t="str">
        <f>IF(W895&lt;&gt;0,IF(Y895=1,IF(AND(I895&gt;Parameters!$B$3,I895&lt;=Parameters!$C$3),W895,""),""),"")</f>
        <v/>
      </c>
      <c r="AC895" s="16" t="str">
        <f>IF(W895&lt;&gt;0,IF(Y895=1,IF(AND(I895&gt;Parameters!$B$4,I895&lt;=Parameters!$C$4),W895,""),""),"")</f>
        <v/>
      </c>
      <c r="AD895" s="16" t="str">
        <f>IF(W895&lt;&gt;0,IF(Y895=1,IF(AND(I895&gt;Parameters!$B$5,I895&lt;=Parameters!$C$5),W895,""),""),"")</f>
        <v/>
      </c>
      <c r="AE895" s="16">
        <f>IF(W895&lt;&gt;0,IF(Y895=1,IF(I895&gt;Parameters!$B$6,W895,""),""),"")</f>
        <v>49.502422027747265</v>
      </c>
    </row>
    <row r="896" spans="1:31" x14ac:dyDescent="0.2">
      <c r="A896" t="s">
        <v>941</v>
      </c>
      <c r="B896" t="s">
        <v>942</v>
      </c>
      <c r="C896" t="s">
        <v>943</v>
      </c>
      <c r="D896">
        <v>3</v>
      </c>
      <c r="E896" t="s">
        <v>944</v>
      </c>
      <c r="F896" t="s">
        <v>61</v>
      </c>
      <c r="G896">
        <v>50</v>
      </c>
      <c r="H896" t="s">
        <v>46</v>
      </c>
      <c r="I896">
        <f t="shared" si="39"/>
        <v>50</v>
      </c>
      <c r="J896" t="s">
        <v>39</v>
      </c>
      <c r="L896" s="2">
        <v>3899</v>
      </c>
      <c r="M896" t="s">
        <v>945</v>
      </c>
      <c r="N896" t="s">
        <v>40</v>
      </c>
      <c r="P896" t="s">
        <v>42</v>
      </c>
      <c r="Q896" t="s">
        <v>42</v>
      </c>
      <c r="R896" t="s">
        <v>42</v>
      </c>
      <c r="S896" s="3">
        <v>42246</v>
      </c>
      <c r="T896" s="3"/>
      <c r="U896" s="11">
        <f>IFERROR(VLOOKUP(A896,'Anc data'!$A$2:$H$117, 8,FALSE),"")</f>
        <v>90.884441926461804</v>
      </c>
      <c r="W896" s="15">
        <f t="shared" si="40"/>
        <v>42.900632026269527</v>
      </c>
      <c r="X896" s="9">
        <f t="shared" si="41"/>
        <v>1</v>
      </c>
      <c r="Y896" s="9">
        <f>MAX(X896,Parameters!$B$8)</f>
        <v>1</v>
      </c>
      <c r="AA896" s="16" t="str">
        <f>IF(W896&lt;&gt;0,IF(Y896=1,IF(I896&lt;=Parameters!$C$2,W896,""),""),"")</f>
        <v/>
      </c>
      <c r="AB896" s="16" t="str">
        <f>IF(W896&lt;&gt;0,IF(Y896=1,IF(AND(I896&gt;Parameters!$B$3,I896&lt;=Parameters!$C$3),W896,""),""),"")</f>
        <v/>
      </c>
      <c r="AC896" s="16" t="str">
        <f>IF(W896&lt;&gt;0,IF(Y896=1,IF(AND(I896&gt;Parameters!$B$4,I896&lt;=Parameters!$C$4),W896,""),""),"")</f>
        <v/>
      </c>
      <c r="AD896" s="16" t="str">
        <f>IF(W896&lt;&gt;0,IF(Y896=1,IF(AND(I896&gt;Parameters!$B$5,I896&lt;=Parameters!$C$5),W896,""),""),"")</f>
        <v/>
      </c>
      <c r="AE896" s="16">
        <f>IF(W896&lt;&gt;0,IF(Y896=1,IF(I896&gt;Parameters!$B$6,W896,""),""),"")</f>
        <v>42.900632026269527</v>
      </c>
    </row>
    <row r="897" spans="1:31" x14ac:dyDescent="0.2">
      <c r="A897" t="s">
        <v>941</v>
      </c>
      <c r="B897" t="s">
        <v>942</v>
      </c>
      <c r="C897" t="s">
        <v>943</v>
      </c>
      <c r="D897">
        <v>4</v>
      </c>
      <c r="E897" t="s">
        <v>944</v>
      </c>
      <c r="F897" t="s">
        <v>61</v>
      </c>
      <c r="G897">
        <v>25</v>
      </c>
      <c r="H897" t="s">
        <v>46</v>
      </c>
      <c r="I897">
        <f t="shared" si="39"/>
        <v>25</v>
      </c>
      <c r="J897" t="s">
        <v>39</v>
      </c>
      <c r="L897" s="2">
        <v>3299</v>
      </c>
      <c r="M897" t="s">
        <v>945</v>
      </c>
      <c r="N897" t="s">
        <v>40</v>
      </c>
      <c r="P897" t="s">
        <v>42</v>
      </c>
      <c r="Q897" t="s">
        <v>42</v>
      </c>
      <c r="R897" t="s">
        <v>42</v>
      </c>
      <c r="S897" s="3">
        <v>42246</v>
      </c>
      <c r="T897" s="3"/>
      <c r="U897" s="11">
        <f>IFERROR(VLOOKUP(A897,'Anc data'!$A$2:$H$117, 8,FALSE),"")</f>
        <v>90.884441926461804</v>
      </c>
      <c r="W897" s="15">
        <f t="shared" si="40"/>
        <v>36.298842024791782</v>
      </c>
      <c r="X897" s="9">
        <f t="shared" si="41"/>
        <v>1</v>
      </c>
      <c r="Y897" s="9">
        <f>MAX(X897,Parameters!$B$8)</f>
        <v>1</v>
      </c>
      <c r="AA897" s="16" t="str">
        <f>IF(W897&lt;&gt;0,IF(Y897=1,IF(I897&lt;=Parameters!$C$2,W897,""),""),"")</f>
        <v/>
      </c>
      <c r="AB897" s="16" t="str">
        <f>IF(W897&lt;&gt;0,IF(Y897=1,IF(AND(I897&gt;Parameters!$B$3,I897&lt;=Parameters!$C$3),W897,""),""),"")</f>
        <v/>
      </c>
      <c r="AC897" s="16" t="str">
        <f>IF(W897&lt;&gt;0,IF(Y897=1,IF(AND(I897&gt;Parameters!$B$4,I897&lt;=Parameters!$C$4),W897,""),""),"")</f>
        <v/>
      </c>
      <c r="AD897" s="16">
        <f>IF(W897&lt;&gt;0,IF(Y897=1,IF(AND(I897&gt;Parameters!$B$5,I897&lt;=Parameters!$C$5),W897,""),""),"")</f>
        <v>36.298842024791782</v>
      </c>
      <c r="AE897" s="16" t="str">
        <f>IF(W897&lt;&gt;0,IF(Y897=1,IF(I897&gt;Parameters!$B$6,W897,""),""),"")</f>
        <v/>
      </c>
    </row>
    <row r="898" spans="1:31" x14ac:dyDescent="0.2">
      <c r="A898" t="s">
        <v>941</v>
      </c>
      <c r="B898" t="s">
        <v>942</v>
      </c>
      <c r="C898" t="s">
        <v>943</v>
      </c>
      <c r="D898">
        <v>5</v>
      </c>
      <c r="E898" t="s">
        <v>944</v>
      </c>
      <c r="F898" t="s">
        <v>61</v>
      </c>
      <c r="G898">
        <v>10</v>
      </c>
      <c r="H898" t="s">
        <v>46</v>
      </c>
      <c r="I898">
        <f t="shared" si="39"/>
        <v>10</v>
      </c>
      <c r="J898" t="s">
        <v>39</v>
      </c>
      <c r="L898" s="2">
        <v>1999</v>
      </c>
      <c r="M898" t="s">
        <v>945</v>
      </c>
      <c r="N898" t="s">
        <v>40</v>
      </c>
      <c r="P898" t="s">
        <v>42</v>
      </c>
      <c r="Q898" t="s">
        <v>42</v>
      </c>
      <c r="R898" t="s">
        <v>42</v>
      </c>
      <c r="S898" s="3">
        <v>42246</v>
      </c>
      <c r="T898" s="3"/>
      <c r="U898" s="11">
        <f>IFERROR(VLOOKUP(A898,'Anc data'!$A$2:$H$117, 8,FALSE),"")</f>
        <v>90.884441926461804</v>
      </c>
      <c r="W898" s="15">
        <f t="shared" si="40"/>
        <v>21.994963688256675</v>
      </c>
      <c r="X898" s="9">
        <f t="shared" si="41"/>
        <v>1</v>
      </c>
      <c r="Y898" s="9">
        <f>MAX(X898,Parameters!$B$8)</f>
        <v>1</v>
      </c>
      <c r="AA898" s="16" t="str">
        <f>IF(W898&lt;&gt;0,IF(Y898=1,IF(I898&lt;=Parameters!$C$2,W898,""),""),"")</f>
        <v/>
      </c>
      <c r="AB898" s="16" t="str">
        <f>IF(W898&lt;&gt;0,IF(Y898=1,IF(AND(I898&gt;Parameters!$B$3,I898&lt;=Parameters!$C$3),W898,""),""),"")</f>
        <v/>
      </c>
      <c r="AC898" s="16">
        <f>IF(W898&lt;&gt;0,IF(Y898=1,IF(AND(I898&gt;Parameters!$B$4,I898&lt;=Parameters!$C$4),W898,""),""),"")</f>
        <v>21.994963688256675</v>
      </c>
      <c r="AD898" s="16" t="str">
        <f>IF(W898&lt;&gt;0,IF(Y898=1,IF(AND(I898&gt;Parameters!$B$5,I898&lt;=Parameters!$C$5),W898,""),""),"")</f>
        <v/>
      </c>
      <c r="AE898" s="16" t="str">
        <f>IF(W898&lt;&gt;0,IF(Y898=1,IF(I898&gt;Parameters!$B$6,W898,""),""),"")</f>
        <v/>
      </c>
    </row>
    <row r="899" spans="1:31" x14ac:dyDescent="0.2">
      <c r="A899" t="s">
        <v>941</v>
      </c>
      <c r="B899" t="s">
        <v>942</v>
      </c>
      <c r="C899" t="s">
        <v>946</v>
      </c>
      <c r="D899">
        <v>1</v>
      </c>
      <c r="E899" t="s">
        <v>947</v>
      </c>
      <c r="F899" t="s">
        <v>61</v>
      </c>
      <c r="G899">
        <v>120</v>
      </c>
      <c r="H899" t="s">
        <v>46</v>
      </c>
      <c r="I899">
        <f t="shared" si="39"/>
        <v>120</v>
      </c>
      <c r="J899" t="s">
        <v>39</v>
      </c>
      <c r="L899" s="2">
        <v>6300</v>
      </c>
      <c r="M899" t="s">
        <v>945</v>
      </c>
      <c r="N899" t="s">
        <v>40</v>
      </c>
      <c r="P899" t="s">
        <v>42</v>
      </c>
      <c r="Q899" t="s">
        <v>42</v>
      </c>
      <c r="R899" t="s">
        <v>42</v>
      </c>
      <c r="S899" s="3">
        <v>42246</v>
      </c>
      <c r="T899" s="3"/>
      <c r="U899" s="11">
        <f>IFERROR(VLOOKUP(A899,'Anc data'!$A$2:$H$117, 8,FALSE),"")</f>
        <v>90.884441926461804</v>
      </c>
      <c r="W899" s="15">
        <f t="shared" si="40"/>
        <v>69.318795015516287</v>
      </c>
      <c r="X899" s="9">
        <f t="shared" si="41"/>
        <v>1</v>
      </c>
      <c r="Y899" s="9">
        <f>MAX(X899,Parameters!$B$8)</f>
        <v>1</v>
      </c>
      <c r="AA899" s="16" t="str">
        <f>IF(W899&lt;&gt;0,IF(Y899=1,IF(I899&lt;=Parameters!$C$2,W899,""),""),"")</f>
        <v/>
      </c>
      <c r="AB899" s="16" t="str">
        <f>IF(W899&lt;&gt;0,IF(Y899=1,IF(AND(I899&gt;Parameters!$B$3,I899&lt;=Parameters!$C$3),W899,""),""),"")</f>
        <v/>
      </c>
      <c r="AC899" s="16" t="str">
        <f>IF(W899&lt;&gt;0,IF(Y899=1,IF(AND(I899&gt;Parameters!$B$4,I899&lt;=Parameters!$C$4),W899,""),""),"")</f>
        <v/>
      </c>
      <c r="AD899" s="16" t="str">
        <f>IF(W899&lt;&gt;0,IF(Y899=1,IF(AND(I899&gt;Parameters!$B$5,I899&lt;=Parameters!$C$5),W899,""),""),"")</f>
        <v/>
      </c>
      <c r="AE899" s="16">
        <f>IF(W899&lt;&gt;0,IF(Y899=1,IF(I899&gt;Parameters!$B$6,W899,""),""),"")</f>
        <v>69.318795015516287</v>
      </c>
    </row>
    <row r="900" spans="1:31" x14ac:dyDescent="0.2">
      <c r="A900" t="s">
        <v>941</v>
      </c>
      <c r="B900" t="s">
        <v>942</v>
      </c>
      <c r="C900" t="s">
        <v>946</v>
      </c>
      <c r="D900">
        <v>2</v>
      </c>
      <c r="E900" t="s">
        <v>948</v>
      </c>
      <c r="F900" t="s">
        <v>61</v>
      </c>
      <c r="G900">
        <v>100</v>
      </c>
      <c r="H900" t="s">
        <v>46</v>
      </c>
      <c r="I900">
        <f t="shared" ref="I900:I963" si="42">IF(H900="Kbps",G900/1000,G900)</f>
        <v>100</v>
      </c>
      <c r="J900" t="s">
        <v>39</v>
      </c>
      <c r="L900" s="2">
        <v>4600</v>
      </c>
      <c r="M900" t="s">
        <v>945</v>
      </c>
      <c r="N900" t="s">
        <v>40</v>
      </c>
      <c r="P900" t="s">
        <v>42</v>
      </c>
      <c r="Q900" t="s">
        <v>42</v>
      </c>
      <c r="R900" t="s">
        <v>42</v>
      </c>
      <c r="S900" s="3">
        <v>42246</v>
      </c>
      <c r="T900" s="3"/>
      <c r="U900" s="11">
        <f>IFERROR(VLOOKUP(A900,'Anc data'!$A$2:$H$117, 8,FALSE),"")</f>
        <v>90.884441926461804</v>
      </c>
      <c r="W900" s="15">
        <f t="shared" ref="W900:W963" si="43">IFERROR(L900/U900,"")</f>
        <v>50.613723344662688</v>
      </c>
      <c r="X900" s="9">
        <f t="shared" ref="X900:X963" si="44">IF(K900="",1,0)</f>
        <v>1</v>
      </c>
      <c r="Y900" s="9">
        <f>MAX(X900,Parameters!$B$8)</f>
        <v>1</v>
      </c>
      <c r="AA900" s="16" t="str">
        <f>IF(W900&lt;&gt;0,IF(Y900=1,IF(I900&lt;=Parameters!$C$2,W900,""),""),"")</f>
        <v/>
      </c>
      <c r="AB900" s="16" t="str">
        <f>IF(W900&lt;&gt;0,IF(Y900=1,IF(AND(I900&gt;Parameters!$B$3,I900&lt;=Parameters!$C$3),W900,""),""),"")</f>
        <v/>
      </c>
      <c r="AC900" s="16" t="str">
        <f>IF(W900&lt;&gt;0,IF(Y900=1,IF(AND(I900&gt;Parameters!$B$4,I900&lt;=Parameters!$C$4),W900,""),""),"")</f>
        <v/>
      </c>
      <c r="AD900" s="16" t="str">
        <f>IF(W900&lt;&gt;0,IF(Y900=1,IF(AND(I900&gt;Parameters!$B$5,I900&lt;=Parameters!$C$5),W900,""),""),"")</f>
        <v/>
      </c>
      <c r="AE900" s="16">
        <f>IF(W900&lt;&gt;0,IF(Y900=1,IF(I900&gt;Parameters!$B$6,W900,""),""),"")</f>
        <v>50.613723344662688</v>
      </c>
    </row>
    <row r="901" spans="1:31" x14ac:dyDescent="0.2">
      <c r="A901" t="s">
        <v>941</v>
      </c>
      <c r="B901" t="s">
        <v>942</v>
      </c>
      <c r="C901" t="s">
        <v>946</v>
      </c>
      <c r="D901">
        <v>3</v>
      </c>
      <c r="E901" t="s">
        <v>949</v>
      </c>
      <c r="F901" t="s">
        <v>61</v>
      </c>
      <c r="G901">
        <v>50</v>
      </c>
      <c r="H901" t="s">
        <v>46</v>
      </c>
      <c r="I901">
        <f t="shared" si="42"/>
        <v>50</v>
      </c>
      <c r="J901" t="s">
        <v>39</v>
      </c>
      <c r="L901" s="2">
        <v>3830</v>
      </c>
      <c r="M901" t="s">
        <v>945</v>
      </c>
      <c r="N901" t="s">
        <v>40</v>
      </c>
      <c r="P901" t="s">
        <v>42</v>
      </c>
      <c r="Q901" t="s">
        <v>42</v>
      </c>
      <c r="R901" t="s">
        <v>42</v>
      </c>
      <c r="S901" s="3">
        <v>42246</v>
      </c>
      <c r="T901" s="3"/>
      <c r="U901" s="11">
        <f>IFERROR(VLOOKUP(A901,'Anc data'!$A$2:$H$117, 8,FALSE),"")</f>
        <v>90.884441926461804</v>
      </c>
      <c r="W901" s="15">
        <f t="shared" si="43"/>
        <v>42.141426176099586</v>
      </c>
      <c r="X901" s="9">
        <f t="shared" si="44"/>
        <v>1</v>
      </c>
      <c r="Y901" s="9">
        <f>MAX(X901,Parameters!$B$8)</f>
        <v>1</v>
      </c>
      <c r="AA901" s="16" t="str">
        <f>IF(W901&lt;&gt;0,IF(Y901=1,IF(I901&lt;=Parameters!$C$2,W901,""),""),"")</f>
        <v/>
      </c>
      <c r="AB901" s="16" t="str">
        <f>IF(W901&lt;&gt;0,IF(Y901=1,IF(AND(I901&gt;Parameters!$B$3,I901&lt;=Parameters!$C$3),W901,""),""),"")</f>
        <v/>
      </c>
      <c r="AC901" s="16" t="str">
        <f>IF(W901&lt;&gt;0,IF(Y901=1,IF(AND(I901&gt;Parameters!$B$4,I901&lt;=Parameters!$C$4),W901,""),""),"")</f>
        <v/>
      </c>
      <c r="AD901" s="16" t="str">
        <f>IF(W901&lt;&gt;0,IF(Y901=1,IF(AND(I901&gt;Parameters!$B$5,I901&lt;=Parameters!$C$5),W901,""),""),"")</f>
        <v/>
      </c>
      <c r="AE901" s="16">
        <f>IF(W901&lt;&gt;0,IF(Y901=1,IF(I901&gt;Parameters!$B$6,W901,""),""),"")</f>
        <v>42.141426176099586</v>
      </c>
    </row>
    <row r="902" spans="1:31" x14ac:dyDescent="0.2">
      <c r="A902" t="s">
        <v>941</v>
      </c>
      <c r="B902" t="s">
        <v>942</v>
      </c>
      <c r="C902" t="s">
        <v>946</v>
      </c>
      <c r="D902">
        <v>4</v>
      </c>
      <c r="E902" t="s">
        <v>950</v>
      </c>
      <c r="F902" t="s">
        <v>51</v>
      </c>
      <c r="G902">
        <v>8192</v>
      </c>
      <c r="H902" t="s">
        <v>38</v>
      </c>
      <c r="I902">
        <f t="shared" si="42"/>
        <v>8.1920000000000002</v>
      </c>
      <c r="J902" t="s">
        <v>39</v>
      </c>
      <c r="L902" s="2">
        <v>4600</v>
      </c>
      <c r="M902" t="s">
        <v>945</v>
      </c>
      <c r="N902" t="s">
        <v>40</v>
      </c>
      <c r="P902" t="s">
        <v>42</v>
      </c>
      <c r="Q902" t="s">
        <v>42</v>
      </c>
      <c r="R902" t="s">
        <v>42</v>
      </c>
      <c r="S902" s="3">
        <v>42246</v>
      </c>
      <c r="T902" s="3"/>
      <c r="U902" s="11">
        <f>IFERROR(VLOOKUP(A902,'Anc data'!$A$2:$H$117, 8,FALSE),"")</f>
        <v>90.884441926461804</v>
      </c>
      <c r="W902" s="15">
        <f t="shared" si="43"/>
        <v>50.613723344662688</v>
      </c>
      <c r="X902" s="9">
        <f t="shared" si="44"/>
        <v>1</v>
      </c>
      <c r="Y902" s="9">
        <f>MAX(X902,Parameters!$B$8)</f>
        <v>1</v>
      </c>
      <c r="AA902" s="16" t="str">
        <f>IF(W902&lt;&gt;0,IF(Y902=1,IF(I902&lt;=Parameters!$C$2,W902,""),""),"")</f>
        <v/>
      </c>
      <c r="AB902" s="16" t="str">
        <f>IF(W902&lt;&gt;0,IF(Y902=1,IF(AND(I902&gt;Parameters!$B$3,I902&lt;=Parameters!$C$3),W902,""),""),"")</f>
        <v/>
      </c>
      <c r="AC902" s="16">
        <f>IF(W902&lt;&gt;0,IF(Y902=1,IF(AND(I902&gt;Parameters!$B$4,I902&lt;=Parameters!$C$4),W902,""),""),"")</f>
        <v>50.613723344662688</v>
      </c>
      <c r="AD902" s="16" t="str">
        <f>IF(W902&lt;&gt;0,IF(Y902=1,IF(AND(I902&gt;Parameters!$B$5,I902&lt;=Parameters!$C$5),W902,""),""),"")</f>
        <v/>
      </c>
      <c r="AE902" s="16" t="str">
        <f>IF(W902&lt;&gt;0,IF(Y902=1,IF(I902&gt;Parameters!$B$6,W902,""),""),"")</f>
        <v/>
      </c>
    </row>
    <row r="903" spans="1:31" x14ac:dyDescent="0.2">
      <c r="A903" t="s">
        <v>941</v>
      </c>
      <c r="B903" t="s">
        <v>942</v>
      </c>
      <c r="C903" t="s">
        <v>946</v>
      </c>
      <c r="D903">
        <v>5</v>
      </c>
      <c r="E903" t="s">
        <v>951</v>
      </c>
      <c r="F903" t="s">
        <v>51</v>
      </c>
      <c r="G903">
        <v>4096</v>
      </c>
      <c r="H903" t="s">
        <v>38</v>
      </c>
      <c r="I903">
        <f t="shared" si="42"/>
        <v>4.0960000000000001</v>
      </c>
      <c r="J903" t="s">
        <v>39</v>
      </c>
      <c r="L903" s="2">
        <v>3830</v>
      </c>
      <c r="M903" t="s">
        <v>945</v>
      </c>
      <c r="N903" t="s">
        <v>40</v>
      </c>
      <c r="P903" t="s">
        <v>42</v>
      </c>
      <c r="Q903" t="s">
        <v>42</v>
      </c>
      <c r="R903" t="s">
        <v>42</v>
      </c>
      <c r="S903" s="3">
        <v>42246</v>
      </c>
      <c r="T903" s="3"/>
      <c r="U903" s="11">
        <f>IFERROR(VLOOKUP(A903,'Anc data'!$A$2:$H$117, 8,FALSE),"")</f>
        <v>90.884441926461804</v>
      </c>
      <c r="W903" s="15">
        <f t="shared" si="43"/>
        <v>42.141426176099586</v>
      </c>
      <c r="X903" s="9">
        <f t="shared" si="44"/>
        <v>1</v>
      </c>
      <c r="Y903" s="9">
        <f>MAX(X903,Parameters!$B$8)</f>
        <v>1</v>
      </c>
      <c r="AA903" s="16" t="str">
        <f>IF(W903&lt;&gt;0,IF(Y903=1,IF(I903&lt;=Parameters!$C$2,W903,""),""),"")</f>
        <v/>
      </c>
      <c r="AB903" s="16" t="str">
        <f>IF(W903&lt;&gt;0,IF(Y903=1,IF(AND(I903&gt;Parameters!$B$3,I903&lt;=Parameters!$C$3),W903,""),""),"")</f>
        <v/>
      </c>
      <c r="AC903" s="16">
        <f>IF(W903&lt;&gt;0,IF(Y903=1,IF(AND(I903&gt;Parameters!$B$4,I903&lt;=Parameters!$C$4),W903,""),""),"")</f>
        <v>42.141426176099586</v>
      </c>
      <c r="AD903" s="16" t="str">
        <f>IF(W903&lt;&gt;0,IF(Y903=1,IF(AND(I903&gt;Parameters!$B$5,I903&lt;=Parameters!$C$5),W903,""),""),"")</f>
        <v/>
      </c>
      <c r="AE903" s="16" t="str">
        <f>IF(W903&lt;&gt;0,IF(Y903=1,IF(I903&gt;Parameters!$B$6,W903,""),""),"")</f>
        <v/>
      </c>
    </row>
    <row r="904" spans="1:31" x14ac:dyDescent="0.2">
      <c r="A904" t="s">
        <v>952</v>
      </c>
      <c r="B904" t="s">
        <v>953</v>
      </c>
      <c r="C904" t="s">
        <v>954</v>
      </c>
      <c r="D904">
        <v>1</v>
      </c>
      <c r="E904" t="s">
        <v>955</v>
      </c>
      <c r="F904" t="s">
        <v>51</v>
      </c>
      <c r="G904">
        <v>8</v>
      </c>
      <c r="H904" t="s">
        <v>46</v>
      </c>
      <c r="I904">
        <f t="shared" si="42"/>
        <v>8</v>
      </c>
      <c r="J904" t="s">
        <v>39</v>
      </c>
      <c r="L904" s="2">
        <v>6990</v>
      </c>
      <c r="M904" t="s">
        <v>956</v>
      </c>
      <c r="N904" t="s">
        <v>40</v>
      </c>
      <c r="P904" t="s">
        <v>64</v>
      </c>
      <c r="Q904" t="s">
        <v>42</v>
      </c>
      <c r="R904" t="s">
        <v>42</v>
      </c>
      <c r="S904" s="3">
        <v>42246</v>
      </c>
      <c r="T904" s="3"/>
      <c r="U904" s="11">
        <f>IFERROR(VLOOKUP(A904,'Anc data'!$A$2:$H$117, 8,FALSE),"")</f>
        <v>40.425966369460703</v>
      </c>
      <c r="W904" s="15">
        <f t="shared" si="43"/>
        <v>172.90866806045011</v>
      </c>
      <c r="X904" s="9">
        <f t="shared" si="44"/>
        <v>1</v>
      </c>
      <c r="Y904" s="9">
        <f>MAX(X904,Parameters!$B$8)</f>
        <v>1</v>
      </c>
      <c r="AA904" s="16" t="str">
        <f>IF(W904&lt;&gt;0,IF(Y904=1,IF(I904&lt;=Parameters!$C$2,W904,""),""),"")</f>
        <v/>
      </c>
      <c r="AB904" s="16" t="str">
        <f>IF(W904&lt;&gt;0,IF(Y904=1,IF(AND(I904&gt;Parameters!$B$3,I904&lt;=Parameters!$C$3),W904,""),""),"")</f>
        <v/>
      </c>
      <c r="AC904" s="16">
        <f>IF(W904&lt;&gt;0,IF(Y904=1,IF(AND(I904&gt;Parameters!$B$4,I904&lt;=Parameters!$C$4),W904,""),""),"")</f>
        <v>172.90866806045011</v>
      </c>
      <c r="AD904" s="16" t="str">
        <f>IF(W904&lt;&gt;0,IF(Y904=1,IF(AND(I904&gt;Parameters!$B$5,I904&lt;=Parameters!$C$5),W904,""),""),"")</f>
        <v/>
      </c>
      <c r="AE904" s="16" t="str">
        <f>IF(W904&lt;&gt;0,IF(Y904=1,IF(I904&gt;Parameters!$B$6,W904,""),""),"")</f>
        <v/>
      </c>
    </row>
    <row r="905" spans="1:31" x14ac:dyDescent="0.2">
      <c r="A905" t="s">
        <v>952</v>
      </c>
      <c r="B905" t="s">
        <v>953</v>
      </c>
      <c r="C905" t="s">
        <v>954</v>
      </c>
      <c r="D905">
        <v>2</v>
      </c>
      <c r="E905" t="s">
        <v>955</v>
      </c>
      <c r="F905" t="s">
        <v>51</v>
      </c>
      <c r="G905">
        <v>5</v>
      </c>
      <c r="H905" t="s">
        <v>46</v>
      </c>
      <c r="I905">
        <f t="shared" si="42"/>
        <v>5</v>
      </c>
      <c r="J905" t="s">
        <v>39</v>
      </c>
      <c r="L905" s="2">
        <v>5990</v>
      </c>
      <c r="M905" t="s">
        <v>956</v>
      </c>
      <c r="N905" t="s">
        <v>40</v>
      </c>
      <c r="P905" t="s">
        <v>64</v>
      </c>
      <c r="Q905" t="s">
        <v>42</v>
      </c>
      <c r="R905" t="s">
        <v>42</v>
      </c>
      <c r="S905" s="3">
        <v>42246</v>
      </c>
      <c r="T905" s="3"/>
      <c r="U905" s="11">
        <f>IFERROR(VLOOKUP(A905,'Anc data'!$A$2:$H$117, 8,FALSE),"")</f>
        <v>40.425966369460703</v>
      </c>
      <c r="W905" s="15">
        <f t="shared" si="43"/>
        <v>148.17209180001376</v>
      </c>
      <c r="X905" s="9">
        <f t="shared" si="44"/>
        <v>1</v>
      </c>
      <c r="Y905" s="9">
        <f>MAX(X905,Parameters!$B$8)</f>
        <v>1</v>
      </c>
      <c r="AA905" s="16" t="str">
        <f>IF(W905&lt;&gt;0,IF(Y905=1,IF(I905&lt;=Parameters!$C$2,W905,""),""),"")</f>
        <v/>
      </c>
      <c r="AB905" s="16" t="str">
        <f>IF(W905&lt;&gt;0,IF(Y905=1,IF(AND(I905&gt;Parameters!$B$3,I905&lt;=Parameters!$C$3),W905,""),""),"")</f>
        <v/>
      </c>
      <c r="AC905" s="16">
        <f>IF(W905&lt;&gt;0,IF(Y905=1,IF(AND(I905&gt;Parameters!$B$4,I905&lt;=Parameters!$C$4),W905,""),""),"")</f>
        <v>148.17209180001376</v>
      </c>
      <c r="AD905" s="16" t="str">
        <f>IF(W905&lt;&gt;0,IF(Y905=1,IF(AND(I905&gt;Parameters!$B$5,I905&lt;=Parameters!$C$5),W905,""),""),"")</f>
        <v/>
      </c>
      <c r="AE905" s="16" t="str">
        <f>IF(W905&lt;&gt;0,IF(Y905=1,IF(I905&gt;Parameters!$B$6,W905,""),""),"")</f>
        <v/>
      </c>
    </row>
    <row r="906" spans="1:31" x14ac:dyDescent="0.2">
      <c r="A906" t="s">
        <v>952</v>
      </c>
      <c r="B906" t="s">
        <v>953</v>
      </c>
      <c r="C906" t="s">
        <v>954</v>
      </c>
      <c r="D906">
        <v>3</v>
      </c>
      <c r="E906" t="s">
        <v>955</v>
      </c>
      <c r="F906" t="s">
        <v>51</v>
      </c>
      <c r="G906">
        <v>2</v>
      </c>
      <c r="H906" t="s">
        <v>46</v>
      </c>
      <c r="I906">
        <f t="shared" si="42"/>
        <v>2</v>
      </c>
      <c r="J906" t="s">
        <v>39</v>
      </c>
      <c r="L906" s="2">
        <v>4500</v>
      </c>
      <c r="M906" t="s">
        <v>956</v>
      </c>
      <c r="N906" t="s">
        <v>40</v>
      </c>
      <c r="P906" t="s">
        <v>64</v>
      </c>
      <c r="Q906" t="s">
        <v>42</v>
      </c>
      <c r="R906" t="s">
        <v>42</v>
      </c>
      <c r="S906" s="3">
        <v>42246</v>
      </c>
      <c r="T906" s="3"/>
      <c r="U906" s="11">
        <f>IFERROR(VLOOKUP(A906,'Anc data'!$A$2:$H$117, 8,FALSE),"")</f>
        <v>40.425966369460703</v>
      </c>
      <c r="W906" s="15">
        <f t="shared" si="43"/>
        <v>111.31459317196359</v>
      </c>
      <c r="X906" s="9">
        <f t="shared" si="44"/>
        <v>1</v>
      </c>
      <c r="Y906" s="9">
        <f>MAX(X906,Parameters!$B$8)</f>
        <v>1</v>
      </c>
      <c r="AA906" s="16" t="str">
        <f>IF(W906&lt;&gt;0,IF(Y906=1,IF(I906&lt;=Parameters!$C$2,W906,""),""),"")</f>
        <v/>
      </c>
      <c r="AB906" s="16">
        <f>IF(W906&lt;&gt;0,IF(Y906=1,IF(AND(I906&gt;Parameters!$B$3,I906&lt;=Parameters!$C$3),W906,""),""),"")</f>
        <v>111.31459317196359</v>
      </c>
      <c r="AC906" s="16" t="str">
        <f>IF(W906&lt;&gt;0,IF(Y906=1,IF(AND(I906&gt;Parameters!$B$4,I906&lt;=Parameters!$C$4),W906,""),""),"")</f>
        <v/>
      </c>
      <c r="AD906" s="16" t="str">
        <f>IF(W906&lt;&gt;0,IF(Y906=1,IF(AND(I906&gt;Parameters!$B$5,I906&lt;=Parameters!$C$5),W906,""),""),"")</f>
        <v/>
      </c>
      <c r="AE906" s="16" t="str">
        <f>IF(W906&lt;&gt;0,IF(Y906=1,IF(I906&gt;Parameters!$B$6,W906,""),""),"")</f>
        <v/>
      </c>
    </row>
    <row r="907" spans="1:31" x14ac:dyDescent="0.2">
      <c r="A907" t="s">
        <v>952</v>
      </c>
      <c r="B907" t="s">
        <v>953</v>
      </c>
      <c r="C907" t="s">
        <v>954</v>
      </c>
      <c r="D907">
        <v>4</v>
      </c>
      <c r="E907" t="s">
        <v>955</v>
      </c>
      <c r="F907" t="s">
        <v>51</v>
      </c>
      <c r="G907">
        <v>1</v>
      </c>
      <c r="H907" t="s">
        <v>46</v>
      </c>
      <c r="I907">
        <f t="shared" si="42"/>
        <v>1</v>
      </c>
      <c r="J907" t="s">
        <v>39</v>
      </c>
      <c r="L907" s="2">
        <v>3500</v>
      </c>
      <c r="M907" t="s">
        <v>956</v>
      </c>
      <c r="N907" t="s">
        <v>40</v>
      </c>
      <c r="P907" t="s">
        <v>64</v>
      </c>
      <c r="Q907" t="s">
        <v>42</v>
      </c>
      <c r="R907" t="s">
        <v>42</v>
      </c>
      <c r="S907" s="3">
        <v>42246</v>
      </c>
      <c r="T907" s="3"/>
      <c r="U907" s="11">
        <f>IFERROR(VLOOKUP(A907,'Anc data'!$A$2:$H$117, 8,FALSE),"")</f>
        <v>40.425966369460703</v>
      </c>
      <c r="W907" s="15">
        <f t="shared" si="43"/>
        <v>86.578016911527229</v>
      </c>
      <c r="X907" s="9">
        <f t="shared" si="44"/>
        <v>1</v>
      </c>
      <c r="Y907" s="9">
        <f>MAX(X907,Parameters!$B$8)</f>
        <v>1</v>
      </c>
      <c r="AA907" s="16">
        <f>IF(W907&lt;&gt;0,IF(Y907=1,IF(I907&lt;=Parameters!$C$2,W907,""),""),"")</f>
        <v>86.578016911527229</v>
      </c>
      <c r="AB907" s="16" t="str">
        <f>IF(W907&lt;&gt;0,IF(Y907=1,IF(AND(I907&gt;Parameters!$B$3,I907&lt;=Parameters!$C$3),W907,""),""),"")</f>
        <v/>
      </c>
      <c r="AC907" s="16" t="str">
        <f>IF(W907&lt;&gt;0,IF(Y907=1,IF(AND(I907&gt;Parameters!$B$4,I907&lt;=Parameters!$C$4),W907,""),""),"")</f>
        <v/>
      </c>
      <c r="AD907" s="16" t="str">
        <f>IF(W907&lt;&gt;0,IF(Y907=1,IF(AND(I907&gt;Parameters!$B$5,I907&lt;=Parameters!$C$5),W907,""),""),"")</f>
        <v/>
      </c>
      <c r="AE907" s="16" t="str">
        <f>IF(W907&lt;&gt;0,IF(Y907=1,IF(I907&gt;Parameters!$B$6,W907,""),""),"")</f>
        <v/>
      </c>
    </row>
    <row r="908" spans="1:31" x14ac:dyDescent="0.2">
      <c r="A908" t="s">
        <v>952</v>
      </c>
      <c r="B908" t="s">
        <v>953</v>
      </c>
      <c r="C908" t="s">
        <v>954</v>
      </c>
      <c r="D908">
        <v>5</v>
      </c>
      <c r="E908" t="s">
        <v>955</v>
      </c>
      <c r="F908" t="s">
        <v>51</v>
      </c>
      <c r="G908">
        <v>512</v>
      </c>
      <c r="H908" t="s">
        <v>38</v>
      </c>
      <c r="I908">
        <f t="shared" si="42"/>
        <v>0.51200000000000001</v>
      </c>
      <c r="J908" t="s">
        <v>39</v>
      </c>
      <c r="L908" s="2">
        <v>2990</v>
      </c>
      <c r="M908" t="s">
        <v>956</v>
      </c>
      <c r="N908" t="s">
        <v>40</v>
      </c>
      <c r="P908" t="s">
        <v>64</v>
      </c>
      <c r="Q908" t="s">
        <v>42</v>
      </c>
      <c r="R908" t="s">
        <v>42</v>
      </c>
      <c r="S908" s="3">
        <v>42246</v>
      </c>
      <c r="T908" s="3"/>
      <c r="U908" s="11">
        <f>IFERROR(VLOOKUP(A908,'Anc data'!$A$2:$H$117, 8,FALSE),"")</f>
        <v>40.425966369460703</v>
      </c>
      <c r="W908" s="15">
        <f t="shared" si="43"/>
        <v>73.962363018704693</v>
      </c>
      <c r="X908" s="9">
        <f t="shared" si="44"/>
        <v>1</v>
      </c>
      <c r="Y908" s="9">
        <f>MAX(X908,Parameters!$B$8)</f>
        <v>1</v>
      </c>
      <c r="AA908" s="16">
        <f>IF(W908&lt;&gt;0,IF(Y908=1,IF(I908&lt;=Parameters!$C$2,W908,""),""),"")</f>
        <v>73.962363018704693</v>
      </c>
      <c r="AB908" s="16" t="str">
        <f>IF(W908&lt;&gt;0,IF(Y908=1,IF(AND(I908&gt;Parameters!$B$3,I908&lt;=Parameters!$C$3),W908,""),""),"")</f>
        <v/>
      </c>
      <c r="AC908" s="16" t="str">
        <f>IF(W908&lt;&gt;0,IF(Y908=1,IF(AND(I908&gt;Parameters!$B$4,I908&lt;=Parameters!$C$4),W908,""),""),"")</f>
        <v/>
      </c>
      <c r="AD908" s="16" t="str">
        <f>IF(W908&lt;&gt;0,IF(Y908=1,IF(AND(I908&gt;Parameters!$B$5,I908&lt;=Parameters!$C$5),W908,""),""),"")</f>
        <v/>
      </c>
      <c r="AE908" s="16" t="str">
        <f>IF(W908&lt;&gt;0,IF(Y908=1,IF(I908&gt;Parameters!$B$6,W908,""),""),"")</f>
        <v/>
      </c>
    </row>
    <row r="909" spans="1:31" x14ac:dyDescent="0.2">
      <c r="A909" t="s">
        <v>952</v>
      </c>
      <c r="B909" t="s">
        <v>953</v>
      </c>
      <c r="C909" t="s">
        <v>957</v>
      </c>
      <c r="D909">
        <v>1</v>
      </c>
      <c r="E909" t="s">
        <v>958</v>
      </c>
      <c r="F909" t="s">
        <v>61</v>
      </c>
      <c r="G909">
        <v>10</v>
      </c>
      <c r="H909" t="s">
        <v>46</v>
      </c>
      <c r="I909">
        <f t="shared" si="42"/>
        <v>10</v>
      </c>
      <c r="J909" t="s">
        <v>39</v>
      </c>
      <c r="L909" s="2">
        <v>4099</v>
      </c>
      <c r="M909" t="s">
        <v>956</v>
      </c>
      <c r="N909" t="s">
        <v>40</v>
      </c>
      <c r="P909" t="s">
        <v>64</v>
      </c>
      <c r="Q909" t="s">
        <v>64</v>
      </c>
      <c r="R909" t="s">
        <v>42</v>
      </c>
      <c r="S909" s="3">
        <v>42246</v>
      </c>
      <c r="T909" s="3"/>
      <c r="U909" s="11">
        <f>IFERROR(VLOOKUP(A909,'Anc data'!$A$2:$H$117, 8,FALSE),"")</f>
        <v>40.425966369460703</v>
      </c>
      <c r="W909" s="15">
        <f t="shared" si="43"/>
        <v>101.39522609152861</v>
      </c>
      <c r="X909" s="9">
        <f t="shared" si="44"/>
        <v>1</v>
      </c>
      <c r="Y909" s="9">
        <f>MAX(X909,Parameters!$B$8)</f>
        <v>1</v>
      </c>
      <c r="AA909" s="16" t="str">
        <f>IF(W909&lt;&gt;0,IF(Y909=1,IF(I909&lt;=Parameters!$C$2,W909,""),""),"")</f>
        <v/>
      </c>
      <c r="AB909" s="16" t="str">
        <f>IF(W909&lt;&gt;0,IF(Y909=1,IF(AND(I909&gt;Parameters!$B$3,I909&lt;=Parameters!$C$3),W909,""),""),"")</f>
        <v/>
      </c>
      <c r="AC909" s="16">
        <f>IF(W909&lt;&gt;0,IF(Y909=1,IF(AND(I909&gt;Parameters!$B$4,I909&lt;=Parameters!$C$4),W909,""),""),"")</f>
        <v>101.39522609152861</v>
      </c>
      <c r="AD909" s="16" t="str">
        <f>IF(W909&lt;&gt;0,IF(Y909=1,IF(AND(I909&gt;Parameters!$B$5,I909&lt;=Parameters!$C$5),W909,""),""),"")</f>
        <v/>
      </c>
      <c r="AE909" s="16" t="str">
        <f>IF(W909&lt;&gt;0,IF(Y909=1,IF(I909&gt;Parameters!$B$6,W909,""),""),"")</f>
        <v/>
      </c>
    </row>
    <row r="910" spans="1:31" x14ac:dyDescent="0.2">
      <c r="A910" t="s">
        <v>952</v>
      </c>
      <c r="B910" t="s">
        <v>953</v>
      </c>
      <c r="C910" t="s">
        <v>957</v>
      </c>
      <c r="D910">
        <v>2</v>
      </c>
      <c r="E910" t="s">
        <v>959</v>
      </c>
      <c r="F910" t="s">
        <v>61</v>
      </c>
      <c r="G910">
        <v>20</v>
      </c>
      <c r="H910" t="s">
        <v>46</v>
      </c>
      <c r="I910">
        <f t="shared" si="42"/>
        <v>20</v>
      </c>
      <c r="J910" t="s">
        <v>39</v>
      </c>
      <c r="L910" s="2">
        <v>5299</v>
      </c>
      <c r="M910" t="s">
        <v>956</v>
      </c>
      <c r="N910" t="s">
        <v>40</v>
      </c>
      <c r="P910" t="s">
        <v>64</v>
      </c>
      <c r="Q910" t="s">
        <v>64</v>
      </c>
      <c r="R910" t="s">
        <v>42</v>
      </c>
      <c r="S910" s="3">
        <v>42246</v>
      </c>
      <c r="T910" s="3"/>
      <c r="U910" s="11">
        <f>IFERROR(VLOOKUP(A910,'Anc data'!$A$2:$H$117, 8,FALSE),"")</f>
        <v>40.425966369460703</v>
      </c>
      <c r="W910" s="15">
        <f t="shared" si="43"/>
        <v>131.07911760405224</v>
      </c>
      <c r="X910" s="9">
        <f t="shared" si="44"/>
        <v>1</v>
      </c>
      <c r="Y910" s="9">
        <f>MAX(X910,Parameters!$B$8)</f>
        <v>1</v>
      </c>
      <c r="AA910" s="16" t="str">
        <f>IF(W910&lt;&gt;0,IF(Y910=1,IF(I910&lt;=Parameters!$C$2,W910,""),""),"")</f>
        <v/>
      </c>
      <c r="AB910" s="16" t="str">
        <f>IF(W910&lt;&gt;0,IF(Y910=1,IF(AND(I910&gt;Parameters!$B$3,I910&lt;=Parameters!$C$3),W910,""),""),"")</f>
        <v/>
      </c>
      <c r="AC910" s="16" t="str">
        <f>IF(W910&lt;&gt;0,IF(Y910=1,IF(AND(I910&gt;Parameters!$B$4,I910&lt;=Parameters!$C$4),W910,""),""),"")</f>
        <v/>
      </c>
      <c r="AD910" s="16">
        <f>IF(W910&lt;&gt;0,IF(Y910=1,IF(AND(I910&gt;Parameters!$B$5,I910&lt;=Parameters!$C$5),W910,""),""),"")</f>
        <v>131.07911760405224</v>
      </c>
      <c r="AE910" s="16" t="str">
        <f>IF(W910&lt;&gt;0,IF(Y910=1,IF(I910&gt;Parameters!$B$6,W910,""),""),"")</f>
        <v/>
      </c>
    </row>
    <row r="911" spans="1:31" x14ac:dyDescent="0.2">
      <c r="A911" t="s">
        <v>952</v>
      </c>
      <c r="B911" t="s">
        <v>953</v>
      </c>
      <c r="C911" t="s">
        <v>957</v>
      </c>
      <c r="D911">
        <v>3</v>
      </c>
      <c r="E911" t="s">
        <v>960</v>
      </c>
      <c r="F911" t="s">
        <v>61</v>
      </c>
      <c r="G911">
        <v>50</v>
      </c>
      <c r="H911" t="s">
        <v>46</v>
      </c>
      <c r="I911">
        <f t="shared" si="42"/>
        <v>50</v>
      </c>
      <c r="J911" t="s">
        <v>39</v>
      </c>
      <c r="L911" s="2">
        <v>9799</v>
      </c>
      <c r="M911" t="s">
        <v>956</v>
      </c>
      <c r="N911" t="s">
        <v>40</v>
      </c>
      <c r="P911" t="s">
        <v>64</v>
      </c>
      <c r="Q911" t="s">
        <v>64</v>
      </c>
      <c r="R911" t="s">
        <v>42</v>
      </c>
      <c r="S911" s="3">
        <v>42246</v>
      </c>
      <c r="T911" s="3"/>
      <c r="U911" s="11">
        <f>IFERROR(VLOOKUP(A911,'Anc data'!$A$2:$H$117, 8,FALSE),"")</f>
        <v>40.425966369460703</v>
      </c>
      <c r="W911" s="15">
        <f t="shared" si="43"/>
        <v>242.39371077601584</v>
      </c>
      <c r="X911" s="9">
        <f t="shared" si="44"/>
        <v>1</v>
      </c>
      <c r="Y911" s="9">
        <f>MAX(X911,Parameters!$B$8)</f>
        <v>1</v>
      </c>
      <c r="AA911" s="16" t="str">
        <f>IF(W911&lt;&gt;0,IF(Y911=1,IF(I911&lt;=Parameters!$C$2,W911,""),""),"")</f>
        <v/>
      </c>
      <c r="AB911" s="16" t="str">
        <f>IF(W911&lt;&gt;0,IF(Y911=1,IF(AND(I911&gt;Parameters!$B$3,I911&lt;=Parameters!$C$3),W911,""),""),"")</f>
        <v/>
      </c>
      <c r="AC911" s="16" t="str">
        <f>IF(W911&lt;&gt;0,IF(Y911=1,IF(AND(I911&gt;Parameters!$B$4,I911&lt;=Parameters!$C$4),W911,""),""),"")</f>
        <v/>
      </c>
      <c r="AD911" s="16" t="str">
        <f>IF(W911&lt;&gt;0,IF(Y911=1,IF(AND(I911&gt;Parameters!$B$5,I911&lt;=Parameters!$C$5),W911,""),""),"")</f>
        <v/>
      </c>
      <c r="AE911" s="16">
        <f>IF(W911&lt;&gt;0,IF(Y911=1,IF(I911&gt;Parameters!$B$6,W911,""),""),"")</f>
        <v>242.39371077601584</v>
      </c>
    </row>
    <row r="912" spans="1:31" x14ac:dyDescent="0.2">
      <c r="A912" t="s">
        <v>952</v>
      </c>
      <c r="B912" t="s">
        <v>953</v>
      </c>
      <c r="C912" t="s">
        <v>957</v>
      </c>
      <c r="D912">
        <v>4</v>
      </c>
      <c r="E912" t="s">
        <v>961</v>
      </c>
      <c r="F912" t="s">
        <v>61</v>
      </c>
      <c r="G912">
        <v>1</v>
      </c>
      <c r="H912" t="s">
        <v>46</v>
      </c>
      <c r="I912">
        <f t="shared" si="42"/>
        <v>1</v>
      </c>
      <c r="J912" t="s">
        <v>39</v>
      </c>
      <c r="L912" s="2">
        <v>2799</v>
      </c>
      <c r="M912" t="s">
        <v>956</v>
      </c>
      <c r="N912" t="s">
        <v>40</v>
      </c>
      <c r="P912" t="s">
        <v>64</v>
      </c>
      <c r="Q912" t="s">
        <v>64</v>
      </c>
      <c r="R912" t="s">
        <v>42</v>
      </c>
      <c r="S912" s="3">
        <v>42246</v>
      </c>
      <c r="T912" s="3"/>
      <c r="U912" s="11">
        <f>IFERROR(VLOOKUP(A912,'Anc data'!$A$2:$H$117, 8,FALSE),"")</f>
        <v>40.425966369460703</v>
      </c>
      <c r="W912" s="15">
        <f t="shared" si="43"/>
        <v>69.237676952961351</v>
      </c>
      <c r="X912" s="9">
        <f t="shared" si="44"/>
        <v>1</v>
      </c>
      <c r="Y912" s="9">
        <f>MAX(X912,Parameters!$B$8)</f>
        <v>1</v>
      </c>
      <c r="AA912" s="16">
        <f>IF(W912&lt;&gt;0,IF(Y912=1,IF(I912&lt;=Parameters!$C$2,W912,""),""),"")</f>
        <v>69.237676952961351</v>
      </c>
      <c r="AB912" s="16" t="str">
        <f>IF(W912&lt;&gt;0,IF(Y912=1,IF(AND(I912&gt;Parameters!$B$3,I912&lt;=Parameters!$C$3),W912,""),""),"")</f>
        <v/>
      </c>
      <c r="AC912" s="16" t="str">
        <f>IF(W912&lt;&gt;0,IF(Y912=1,IF(AND(I912&gt;Parameters!$B$4,I912&lt;=Parameters!$C$4),W912,""),""),"")</f>
        <v/>
      </c>
      <c r="AD912" s="16" t="str">
        <f>IF(W912&lt;&gt;0,IF(Y912=1,IF(AND(I912&gt;Parameters!$B$5,I912&lt;=Parameters!$C$5),W912,""),""),"")</f>
        <v/>
      </c>
      <c r="AE912" s="16" t="str">
        <f>IF(W912&lt;&gt;0,IF(Y912=1,IF(I912&gt;Parameters!$B$6,W912,""),""),"")</f>
        <v/>
      </c>
    </row>
    <row r="913" spans="1:31" x14ac:dyDescent="0.2">
      <c r="A913" t="s">
        <v>962</v>
      </c>
      <c r="B913" t="s">
        <v>963</v>
      </c>
      <c r="C913" t="s">
        <v>964</v>
      </c>
      <c r="D913">
        <v>1</v>
      </c>
      <c r="E913" t="s">
        <v>965</v>
      </c>
      <c r="F913" t="s">
        <v>61</v>
      </c>
      <c r="G913">
        <v>10</v>
      </c>
      <c r="H913" t="s">
        <v>46</v>
      </c>
      <c r="I913">
        <f t="shared" si="42"/>
        <v>10</v>
      </c>
      <c r="J913">
        <v>10</v>
      </c>
      <c r="K913" t="s">
        <v>62</v>
      </c>
      <c r="L913">
        <v>10.199999999999999</v>
      </c>
      <c r="M913" t="s">
        <v>63</v>
      </c>
      <c r="N913" t="s">
        <v>40</v>
      </c>
      <c r="P913" t="s">
        <v>42</v>
      </c>
      <c r="Q913" t="s">
        <v>42</v>
      </c>
      <c r="R913" t="s">
        <v>42</v>
      </c>
      <c r="S913" s="3">
        <v>42246</v>
      </c>
      <c r="T913" s="3"/>
      <c r="U913" s="11" t="str">
        <f>IFERROR(VLOOKUP(A913,'Anc data'!$A$2:$H$117, 8,FALSE),"")</f>
        <v/>
      </c>
      <c r="W913" s="15" t="str">
        <f t="shared" si="43"/>
        <v/>
      </c>
      <c r="X913" s="9">
        <f t="shared" si="44"/>
        <v>0</v>
      </c>
      <c r="Y913" s="9">
        <f>MAX(X913,Parameters!$B$8)</f>
        <v>1</v>
      </c>
      <c r="AA913" s="16" t="str">
        <f>IF(W913&lt;&gt;0,IF(Y913=1,IF(I913&lt;=Parameters!$C$2,W913,""),""),"")</f>
        <v/>
      </c>
      <c r="AB913" s="16" t="str">
        <f>IF(W913&lt;&gt;0,IF(Y913=1,IF(AND(I913&gt;Parameters!$B$3,I913&lt;=Parameters!$C$3),W913,""),""),"")</f>
        <v/>
      </c>
      <c r="AC913" s="16" t="str">
        <f>IF(W913&lt;&gt;0,IF(Y913=1,IF(AND(I913&gt;Parameters!$B$4,I913&lt;=Parameters!$C$4),W913,""),""),"")</f>
        <v/>
      </c>
      <c r="AD913" s="16" t="str">
        <f>IF(W913&lt;&gt;0,IF(Y913=1,IF(AND(I913&gt;Parameters!$B$5,I913&lt;=Parameters!$C$5),W913,""),""),"")</f>
        <v/>
      </c>
      <c r="AE913" s="16" t="str">
        <f>IF(W913&lt;&gt;0,IF(Y913=1,IF(I913&gt;Parameters!$B$6,W913,""),""),"")</f>
        <v/>
      </c>
    </row>
    <row r="914" spans="1:31" x14ac:dyDescent="0.2">
      <c r="A914" t="s">
        <v>962</v>
      </c>
      <c r="B914" t="s">
        <v>963</v>
      </c>
      <c r="C914" t="s">
        <v>964</v>
      </c>
      <c r="D914">
        <v>2</v>
      </c>
      <c r="E914" t="s">
        <v>966</v>
      </c>
      <c r="F914" t="s">
        <v>61</v>
      </c>
      <c r="G914">
        <v>10</v>
      </c>
      <c r="H914" t="s">
        <v>46</v>
      </c>
      <c r="I914">
        <f t="shared" si="42"/>
        <v>10</v>
      </c>
      <c r="J914" t="s">
        <v>39</v>
      </c>
      <c r="L914">
        <v>15.3</v>
      </c>
      <c r="M914" t="s">
        <v>63</v>
      </c>
      <c r="N914" t="s">
        <v>40</v>
      </c>
      <c r="P914" t="s">
        <v>42</v>
      </c>
      <c r="Q914" t="s">
        <v>42</v>
      </c>
      <c r="R914" t="s">
        <v>42</v>
      </c>
      <c r="S914" s="3">
        <v>42246</v>
      </c>
      <c r="T914" s="3"/>
      <c r="U914" s="11" t="str">
        <f>IFERROR(VLOOKUP(A914,'Anc data'!$A$2:$H$117, 8,FALSE),"")</f>
        <v/>
      </c>
      <c r="W914" s="15" t="str">
        <f t="shared" si="43"/>
        <v/>
      </c>
      <c r="X914" s="9">
        <f t="shared" si="44"/>
        <v>1</v>
      </c>
      <c r="Y914" s="9">
        <f>MAX(X914,Parameters!$B$8)</f>
        <v>1</v>
      </c>
      <c r="AA914" s="16" t="str">
        <f>IF(W914&lt;&gt;0,IF(Y914=1,IF(I914&lt;=Parameters!$C$2,W914,""),""),"")</f>
        <v/>
      </c>
      <c r="AB914" s="16" t="str">
        <f>IF(W914&lt;&gt;0,IF(Y914=1,IF(AND(I914&gt;Parameters!$B$3,I914&lt;=Parameters!$C$3),W914,""),""),"")</f>
        <v/>
      </c>
      <c r="AC914" s="16" t="str">
        <f>IF(W914&lt;&gt;0,IF(Y914=1,IF(AND(I914&gt;Parameters!$B$4,I914&lt;=Parameters!$C$4),W914,""),""),"")</f>
        <v/>
      </c>
      <c r="AD914" s="16" t="str">
        <f>IF(W914&lt;&gt;0,IF(Y914=1,IF(AND(I914&gt;Parameters!$B$5,I914&lt;=Parameters!$C$5),W914,""),""),"")</f>
        <v/>
      </c>
      <c r="AE914" s="16" t="str">
        <f>IF(W914&lt;&gt;0,IF(Y914=1,IF(I914&gt;Parameters!$B$6,W914,""),""),"")</f>
        <v/>
      </c>
    </row>
    <row r="915" spans="1:31" x14ac:dyDescent="0.2">
      <c r="A915" t="s">
        <v>962</v>
      </c>
      <c r="B915" t="s">
        <v>963</v>
      </c>
      <c r="C915" t="s">
        <v>964</v>
      </c>
      <c r="D915">
        <v>3</v>
      </c>
      <c r="E915" t="s">
        <v>967</v>
      </c>
      <c r="F915" t="s">
        <v>61</v>
      </c>
      <c r="G915">
        <v>15</v>
      </c>
      <c r="H915" t="s">
        <v>46</v>
      </c>
      <c r="I915">
        <f t="shared" si="42"/>
        <v>15</v>
      </c>
      <c r="J915" t="s">
        <v>39</v>
      </c>
      <c r="L915">
        <v>20.3</v>
      </c>
      <c r="M915" t="s">
        <v>63</v>
      </c>
      <c r="N915" t="s">
        <v>40</v>
      </c>
      <c r="P915" t="s">
        <v>42</v>
      </c>
      <c r="Q915" t="s">
        <v>42</v>
      </c>
      <c r="R915" t="s">
        <v>42</v>
      </c>
      <c r="S915" s="3">
        <v>42246</v>
      </c>
      <c r="T915" s="3"/>
      <c r="U915" s="11" t="str">
        <f>IFERROR(VLOOKUP(A915,'Anc data'!$A$2:$H$117, 8,FALSE),"")</f>
        <v/>
      </c>
      <c r="W915" s="15" t="str">
        <f t="shared" si="43"/>
        <v/>
      </c>
      <c r="X915" s="9">
        <f t="shared" si="44"/>
        <v>1</v>
      </c>
      <c r="Y915" s="9">
        <f>MAX(X915,Parameters!$B$8)</f>
        <v>1</v>
      </c>
      <c r="AA915" s="16" t="str">
        <f>IF(W915&lt;&gt;0,IF(Y915=1,IF(I915&lt;=Parameters!$C$2,W915,""),""),"")</f>
        <v/>
      </c>
      <c r="AB915" s="16" t="str">
        <f>IF(W915&lt;&gt;0,IF(Y915=1,IF(AND(I915&gt;Parameters!$B$3,I915&lt;=Parameters!$C$3),W915,""),""),"")</f>
        <v/>
      </c>
      <c r="AC915" s="16" t="str">
        <f>IF(W915&lt;&gt;0,IF(Y915=1,IF(AND(I915&gt;Parameters!$B$4,I915&lt;=Parameters!$C$4),W915,""),""),"")</f>
        <v/>
      </c>
      <c r="AD915" s="16" t="str">
        <f>IF(W915&lt;&gt;0,IF(Y915=1,IF(AND(I915&gt;Parameters!$B$5,I915&lt;=Parameters!$C$5),W915,""),""),"")</f>
        <v/>
      </c>
      <c r="AE915" s="16" t="str">
        <f>IF(W915&lt;&gt;0,IF(Y915=1,IF(I915&gt;Parameters!$B$6,W915,""),""),"")</f>
        <v/>
      </c>
    </row>
    <row r="916" spans="1:31" x14ac:dyDescent="0.2">
      <c r="A916" t="s">
        <v>962</v>
      </c>
      <c r="B916" t="s">
        <v>963</v>
      </c>
      <c r="C916" t="s">
        <v>964</v>
      </c>
      <c r="D916">
        <v>4</v>
      </c>
      <c r="E916" t="s">
        <v>968</v>
      </c>
      <c r="F916" t="s">
        <v>61</v>
      </c>
      <c r="G916">
        <v>30</v>
      </c>
      <c r="H916" t="s">
        <v>46</v>
      </c>
      <c r="I916">
        <f t="shared" si="42"/>
        <v>30</v>
      </c>
      <c r="J916">
        <v>120</v>
      </c>
      <c r="K916" t="s">
        <v>62</v>
      </c>
      <c r="L916">
        <v>30.5</v>
      </c>
      <c r="M916" t="s">
        <v>63</v>
      </c>
      <c r="N916" t="s">
        <v>40</v>
      </c>
      <c r="P916" t="s">
        <v>42</v>
      </c>
      <c r="Q916" t="s">
        <v>42</v>
      </c>
      <c r="R916" t="s">
        <v>42</v>
      </c>
      <c r="S916" s="3">
        <v>42246</v>
      </c>
      <c r="T916" s="3"/>
      <c r="U916" s="11" t="str">
        <f>IFERROR(VLOOKUP(A916,'Anc data'!$A$2:$H$117, 8,FALSE),"")</f>
        <v/>
      </c>
      <c r="W916" s="15" t="str">
        <f t="shared" si="43"/>
        <v/>
      </c>
      <c r="X916" s="9">
        <f t="shared" si="44"/>
        <v>0</v>
      </c>
      <c r="Y916" s="9">
        <f>MAX(X916,Parameters!$B$8)</f>
        <v>1</v>
      </c>
      <c r="AA916" s="16" t="str">
        <f>IF(W916&lt;&gt;0,IF(Y916=1,IF(I916&lt;=Parameters!$C$2,W916,""),""),"")</f>
        <v/>
      </c>
      <c r="AB916" s="16" t="str">
        <f>IF(W916&lt;&gt;0,IF(Y916=1,IF(AND(I916&gt;Parameters!$B$3,I916&lt;=Parameters!$C$3),W916,""),""),"")</f>
        <v/>
      </c>
      <c r="AC916" s="16" t="str">
        <f>IF(W916&lt;&gt;0,IF(Y916=1,IF(AND(I916&gt;Parameters!$B$4,I916&lt;=Parameters!$C$4),W916,""),""),"")</f>
        <v/>
      </c>
      <c r="AD916" s="16" t="str">
        <f>IF(W916&lt;&gt;0,IF(Y916=1,IF(AND(I916&gt;Parameters!$B$5,I916&lt;=Parameters!$C$5),W916,""),""),"")</f>
        <v/>
      </c>
      <c r="AE916" s="16" t="str">
        <f>IF(W916&lt;&gt;0,IF(Y916=1,IF(I916&gt;Parameters!$B$6,W916,""),""),"")</f>
        <v/>
      </c>
    </row>
    <row r="917" spans="1:31" x14ac:dyDescent="0.2">
      <c r="A917" t="s">
        <v>962</v>
      </c>
      <c r="B917" t="s">
        <v>963</v>
      </c>
      <c r="C917" t="s">
        <v>964</v>
      </c>
      <c r="D917">
        <v>5</v>
      </c>
      <c r="E917" t="s">
        <v>969</v>
      </c>
      <c r="F917" t="s">
        <v>61</v>
      </c>
      <c r="G917">
        <v>80</v>
      </c>
      <c r="H917" t="s">
        <v>46</v>
      </c>
      <c r="I917">
        <f t="shared" si="42"/>
        <v>80</v>
      </c>
      <c r="J917">
        <v>200</v>
      </c>
      <c r="K917" t="s">
        <v>62</v>
      </c>
      <c r="L917">
        <v>45.8</v>
      </c>
      <c r="M917" t="s">
        <v>63</v>
      </c>
      <c r="N917" t="s">
        <v>40</v>
      </c>
      <c r="P917" t="s">
        <v>42</v>
      </c>
      <c r="Q917" t="s">
        <v>42</v>
      </c>
      <c r="R917" t="s">
        <v>42</v>
      </c>
      <c r="S917" s="3">
        <v>42246</v>
      </c>
      <c r="T917" s="3"/>
      <c r="U917" s="11" t="str">
        <f>IFERROR(VLOOKUP(A917,'Anc data'!$A$2:$H$117, 8,FALSE),"")</f>
        <v/>
      </c>
      <c r="W917" s="15" t="str">
        <f t="shared" si="43"/>
        <v/>
      </c>
      <c r="X917" s="9">
        <f t="shared" si="44"/>
        <v>0</v>
      </c>
      <c r="Y917" s="9">
        <f>MAX(X917,Parameters!$B$8)</f>
        <v>1</v>
      </c>
      <c r="AA917" s="16" t="str">
        <f>IF(W917&lt;&gt;0,IF(Y917=1,IF(I917&lt;=Parameters!$C$2,W917,""),""),"")</f>
        <v/>
      </c>
      <c r="AB917" s="16" t="str">
        <f>IF(W917&lt;&gt;0,IF(Y917=1,IF(AND(I917&gt;Parameters!$B$3,I917&lt;=Parameters!$C$3),W917,""),""),"")</f>
        <v/>
      </c>
      <c r="AC917" s="16" t="str">
        <f>IF(W917&lt;&gt;0,IF(Y917=1,IF(AND(I917&gt;Parameters!$B$4,I917&lt;=Parameters!$C$4),W917,""),""),"")</f>
        <v/>
      </c>
      <c r="AD917" s="16" t="str">
        <f>IF(W917&lt;&gt;0,IF(Y917=1,IF(AND(I917&gt;Parameters!$B$5,I917&lt;=Parameters!$C$5),W917,""),""),"")</f>
        <v/>
      </c>
      <c r="AE917" s="16" t="str">
        <f>IF(W917&lt;&gt;0,IF(Y917=1,IF(I917&gt;Parameters!$B$6,W917,""),""),"")</f>
        <v/>
      </c>
    </row>
    <row r="918" spans="1:31" x14ac:dyDescent="0.2">
      <c r="A918" t="s">
        <v>962</v>
      </c>
      <c r="B918" t="s">
        <v>963</v>
      </c>
      <c r="C918" t="s">
        <v>970</v>
      </c>
      <c r="D918">
        <v>1</v>
      </c>
      <c r="E918" t="s">
        <v>971</v>
      </c>
      <c r="F918" t="s">
        <v>133</v>
      </c>
      <c r="G918">
        <v>2</v>
      </c>
      <c r="H918" t="s">
        <v>46</v>
      </c>
      <c r="I918">
        <f t="shared" si="42"/>
        <v>2</v>
      </c>
      <c r="J918" t="s">
        <v>39</v>
      </c>
      <c r="L918">
        <v>8</v>
      </c>
      <c r="M918" t="s">
        <v>63</v>
      </c>
      <c r="N918" t="s">
        <v>40</v>
      </c>
      <c r="P918" t="s">
        <v>42</v>
      </c>
      <c r="Q918" t="s">
        <v>42</v>
      </c>
      <c r="R918" t="s">
        <v>42</v>
      </c>
      <c r="S918" s="3">
        <v>42246</v>
      </c>
      <c r="T918" s="3"/>
      <c r="U918" s="11" t="str">
        <f>IFERROR(VLOOKUP(A918,'Anc data'!$A$2:$H$117, 8,FALSE),"")</f>
        <v/>
      </c>
      <c r="W918" s="15" t="str">
        <f t="shared" si="43"/>
        <v/>
      </c>
      <c r="X918" s="9">
        <f t="shared" si="44"/>
        <v>1</v>
      </c>
      <c r="Y918" s="9">
        <f>MAX(X918,Parameters!$B$8)</f>
        <v>1</v>
      </c>
      <c r="AA918" s="16" t="str">
        <f>IF(W918&lt;&gt;0,IF(Y918=1,IF(I918&lt;=Parameters!$C$2,W918,""),""),"")</f>
        <v/>
      </c>
      <c r="AB918" s="16" t="str">
        <f>IF(W918&lt;&gt;0,IF(Y918=1,IF(AND(I918&gt;Parameters!$B$3,I918&lt;=Parameters!$C$3),W918,""),""),"")</f>
        <v/>
      </c>
      <c r="AC918" s="16" t="str">
        <f>IF(W918&lt;&gt;0,IF(Y918=1,IF(AND(I918&gt;Parameters!$B$4,I918&lt;=Parameters!$C$4),W918,""),""),"")</f>
        <v/>
      </c>
      <c r="AD918" s="16" t="str">
        <f>IF(W918&lt;&gt;0,IF(Y918=1,IF(AND(I918&gt;Parameters!$B$5,I918&lt;=Parameters!$C$5),W918,""),""),"")</f>
        <v/>
      </c>
      <c r="AE918" s="16" t="str">
        <f>IF(W918&lt;&gt;0,IF(Y918=1,IF(I918&gt;Parameters!$B$6,W918,""),""),"")</f>
        <v/>
      </c>
    </row>
    <row r="919" spans="1:31" x14ac:dyDescent="0.2">
      <c r="A919" t="s">
        <v>962</v>
      </c>
      <c r="B919" t="s">
        <v>963</v>
      </c>
      <c r="C919" t="s">
        <v>970</v>
      </c>
      <c r="D919">
        <v>2</v>
      </c>
      <c r="E919" t="s">
        <v>971</v>
      </c>
      <c r="F919" t="s">
        <v>133</v>
      </c>
      <c r="G919">
        <v>10</v>
      </c>
      <c r="H919" t="s">
        <v>46</v>
      </c>
      <c r="I919">
        <f t="shared" si="42"/>
        <v>10</v>
      </c>
      <c r="J919" t="s">
        <v>39</v>
      </c>
      <c r="L919">
        <v>13</v>
      </c>
      <c r="M919" t="s">
        <v>63</v>
      </c>
      <c r="N919" t="s">
        <v>40</v>
      </c>
      <c r="P919" t="s">
        <v>42</v>
      </c>
      <c r="Q919" t="s">
        <v>42</v>
      </c>
      <c r="R919" t="s">
        <v>42</v>
      </c>
      <c r="S919" s="3">
        <v>42246</v>
      </c>
      <c r="T919" s="3"/>
      <c r="U919" s="11" t="str">
        <f>IFERROR(VLOOKUP(A919,'Anc data'!$A$2:$H$117, 8,FALSE),"")</f>
        <v/>
      </c>
      <c r="W919" s="15" t="str">
        <f t="shared" si="43"/>
        <v/>
      </c>
      <c r="X919" s="9">
        <f t="shared" si="44"/>
        <v>1</v>
      </c>
      <c r="Y919" s="9">
        <f>MAX(X919,Parameters!$B$8)</f>
        <v>1</v>
      </c>
      <c r="AA919" s="16" t="str">
        <f>IF(W919&lt;&gt;0,IF(Y919=1,IF(I919&lt;=Parameters!$C$2,W919,""),""),"")</f>
        <v/>
      </c>
      <c r="AB919" s="16" t="str">
        <f>IF(W919&lt;&gt;0,IF(Y919=1,IF(AND(I919&gt;Parameters!$B$3,I919&lt;=Parameters!$C$3),W919,""),""),"")</f>
        <v/>
      </c>
      <c r="AC919" s="16" t="str">
        <f>IF(W919&lt;&gt;0,IF(Y919=1,IF(AND(I919&gt;Parameters!$B$4,I919&lt;=Parameters!$C$4),W919,""),""),"")</f>
        <v/>
      </c>
      <c r="AD919" s="16" t="str">
        <f>IF(W919&lt;&gt;0,IF(Y919=1,IF(AND(I919&gt;Parameters!$B$5,I919&lt;=Parameters!$C$5),W919,""),""),"")</f>
        <v/>
      </c>
      <c r="AE919" s="16" t="str">
        <f>IF(W919&lt;&gt;0,IF(Y919=1,IF(I919&gt;Parameters!$B$6,W919,""),""),"")</f>
        <v/>
      </c>
    </row>
    <row r="920" spans="1:31" x14ac:dyDescent="0.2">
      <c r="A920" t="s">
        <v>962</v>
      </c>
      <c r="B920" t="s">
        <v>963</v>
      </c>
      <c r="C920" t="s">
        <v>970</v>
      </c>
      <c r="D920">
        <v>3</v>
      </c>
      <c r="E920" t="s">
        <v>971</v>
      </c>
      <c r="F920" t="s">
        <v>133</v>
      </c>
      <c r="G920">
        <v>20</v>
      </c>
      <c r="H920" t="s">
        <v>46</v>
      </c>
      <c r="I920">
        <f t="shared" si="42"/>
        <v>20</v>
      </c>
      <c r="J920" t="s">
        <v>39</v>
      </c>
      <c r="L920">
        <v>19</v>
      </c>
      <c r="M920" t="s">
        <v>63</v>
      </c>
      <c r="N920" t="s">
        <v>40</v>
      </c>
      <c r="P920" t="s">
        <v>42</v>
      </c>
      <c r="Q920" t="s">
        <v>42</v>
      </c>
      <c r="R920" t="s">
        <v>42</v>
      </c>
      <c r="S920" s="3">
        <v>42246</v>
      </c>
      <c r="T920" s="3"/>
      <c r="U920" s="11" t="str">
        <f>IFERROR(VLOOKUP(A920,'Anc data'!$A$2:$H$117, 8,FALSE),"")</f>
        <v/>
      </c>
      <c r="W920" s="15" t="str">
        <f t="shared" si="43"/>
        <v/>
      </c>
      <c r="X920" s="9">
        <f t="shared" si="44"/>
        <v>1</v>
      </c>
      <c r="Y920" s="9">
        <f>MAX(X920,Parameters!$B$8)</f>
        <v>1</v>
      </c>
      <c r="AA920" s="16" t="str">
        <f>IF(W920&lt;&gt;0,IF(Y920=1,IF(I920&lt;=Parameters!$C$2,W920,""),""),"")</f>
        <v/>
      </c>
      <c r="AB920" s="16" t="str">
        <f>IF(W920&lt;&gt;0,IF(Y920=1,IF(AND(I920&gt;Parameters!$B$3,I920&lt;=Parameters!$C$3),W920,""),""),"")</f>
        <v/>
      </c>
      <c r="AC920" s="16" t="str">
        <f>IF(W920&lt;&gt;0,IF(Y920=1,IF(AND(I920&gt;Parameters!$B$4,I920&lt;=Parameters!$C$4),W920,""),""),"")</f>
        <v/>
      </c>
      <c r="AD920" s="16" t="str">
        <f>IF(W920&lt;&gt;0,IF(Y920=1,IF(AND(I920&gt;Parameters!$B$5,I920&lt;=Parameters!$C$5),W920,""),""),"")</f>
        <v/>
      </c>
      <c r="AE920" s="16" t="str">
        <f>IF(W920&lt;&gt;0,IF(Y920=1,IF(I920&gt;Parameters!$B$6,W920,""),""),"")</f>
        <v/>
      </c>
    </row>
    <row r="921" spans="1:31" x14ac:dyDescent="0.2">
      <c r="A921" t="s">
        <v>962</v>
      </c>
      <c r="B921" t="s">
        <v>963</v>
      </c>
      <c r="C921" t="s">
        <v>970</v>
      </c>
      <c r="D921">
        <v>4</v>
      </c>
      <c r="E921" t="s">
        <v>971</v>
      </c>
      <c r="F921" t="s">
        <v>133</v>
      </c>
      <c r="G921">
        <v>40</v>
      </c>
      <c r="H921" t="s">
        <v>46</v>
      </c>
      <c r="I921">
        <f t="shared" si="42"/>
        <v>40</v>
      </c>
      <c r="J921" t="s">
        <v>39</v>
      </c>
      <c r="L921">
        <v>29</v>
      </c>
      <c r="M921" t="s">
        <v>63</v>
      </c>
      <c r="N921" t="s">
        <v>40</v>
      </c>
      <c r="P921" t="s">
        <v>42</v>
      </c>
      <c r="Q921" t="s">
        <v>42</v>
      </c>
      <c r="R921" t="s">
        <v>42</v>
      </c>
      <c r="S921" s="3">
        <v>42246</v>
      </c>
      <c r="T921" s="3"/>
      <c r="U921" s="11" t="str">
        <f>IFERROR(VLOOKUP(A921,'Anc data'!$A$2:$H$117, 8,FALSE),"")</f>
        <v/>
      </c>
      <c r="W921" s="15" t="str">
        <f t="shared" si="43"/>
        <v/>
      </c>
      <c r="X921" s="9">
        <f t="shared" si="44"/>
        <v>1</v>
      </c>
      <c r="Y921" s="9">
        <f>MAX(X921,Parameters!$B$8)</f>
        <v>1</v>
      </c>
      <c r="AA921" s="16" t="str">
        <f>IF(W921&lt;&gt;0,IF(Y921=1,IF(I921&lt;=Parameters!$C$2,W921,""),""),"")</f>
        <v/>
      </c>
      <c r="AB921" s="16" t="str">
        <f>IF(W921&lt;&gt;0,IF(Y921=1,IF(AND(I921&gt;Parameters!$B$3,I921&lt;=Parameters!$C$3),W921,""),""),"")</f>
        <v/>
      </c>
      <c r="AC921" s="16" t="str">
        <f>IF(W921&lt;&gt;0,IF(Y921=1,IF(AND(I921&gt;Parameters!$B$4,I921&lt;=Parameters!$C$4),W921,""),""),"")</f>
        <v/>
      </c>
      <c r="AD921" s="16" t="str">
        <f>IF(W921&lt;&gt;0,IF(Y921=1,IF(AND(I921&gt;Parameters!$B$5,I921&lt;=Parameters!$C$5),W921,""),""),"")</f>
        <v/>
      </c>
      <c r="AE921" s="16" t="str">
        <f>IF(W921&lt;&gt;0,IF(Y921=1,IF(I921&gt;Parameters!$B$6,W921,""),""),"")</f>
        <v/>
      </c>
    </row>
    <row r="922" spans="1:31" x14ac:dyDescent="0.2">
      <c r="A922" t="s">
        <v>962</v>
      </c>
      <c r="B922" t="s">
        <v>963</v>
      </c>
      <c r="C922" t="s">
        <v>972</v>
      </c>
      <c r="D922">
        <v>1</v>
      </c>
      <c r="E922" t="s">
        <v>973</v>
      </c>
      <c r="F922" t="s">
        <v>51</v>
      </c>
      <c r="G922">
        <v>2</v>
      </c>
      <c r="H922" t="s">
        <v>46</v>
      </c>
      <c r="I922">
        <f t="shared" si="42"/>
        <v>2</v>
      </c>
      <c r="J922" t="s">
        <v>39</v>
      </c>
      <c r="L922">
        <v>8.99</v>
      </c>
      <c r="M922" t="s">
        <v>63</v>
      </c>
      <c r="N922" t="s">
        <v>40</v>
      </c>
      <c r="P922" t="s">
        <v>42</v>
      </c>
      <c r="Q922" t="s">
        <v>42</v>
      </c>
      <c r="R922" t="s">
        <v>42</v>
      </c>
      <c r="S922" s="3">
        <v>42246</v>
      </c>
      <c r="T922" s="3"/>
      <c r="U922" s="11" t="str">
        <f>IFERROR(VLOOKUP(A922,'Anc data'!$A$2:$H$117, 8,FALSE),"")</f>
        <v/>
      </c>
      <c r="W922" s="15" t="str">
        <f t="shared" si="43"/>
        <v/>
      </c>
      <c r="X922" s="9">
        <f t="shared" si="44"/>
        <v>1</v>
      </c>
      <c r="Y922" s="9">
        <f>MAX(X922,Parameters!$B$8)</f>
        <v>1</v>
      </c>
      <c r="AA922" s="16" t="str">
        <f>IF(W922&lt;&gt;0,IF(Y922=1,IF(I922&lt;=Parameters!$C$2,W922,""),""),"")</f>
        <v/>
      </c>
      <c r="AB922" s="16" t="str">
        <f>IF(W922&lt;&gt;0,IF(Y922=1,IF(AND(I922&gt;Parameters!$B$3,I922&lt;=Parameters!$C$3),W922,""),""),"")</f>
        <v/>
      </c>
      <c r="AC922" s="16" t="str">
        <f>IF(W922&lt;&gt;0,IF(Y922=1,IF(AND(I922&gt;Parameters!$B$4,I922&lt;=Parameters!$C$4),W922,""),""),"")</f>
        <v/>
      </c>
      <c r="AD922" s="16" t="str">
        <f>IF(W922&lt;&gt;0,IF(Y922=1,IF(AND(I922&gt;Parameters!$B$5,I922&lt;=Parameters!$C$5),W922,""),""),"")</f>
        <v/>
      </c>
      <c r="AE922" s="16" t="str">
        <f>IF(W922&lt;&gt;0,IF(Y922=1,IF(I922&gt;Parameters!$B$6,W922,""),""),"")</f>
        <v/>
      </c>
    </row>
    <row r="923" spans="1:31" x14ac:dyDescent="0.2">
      <c r="A923" t="s">
        <v>962</v>
      </c>
      <c r="B923" t="s">
        <v>963</v>
      </c>
      <c r="C923" t="s">
        <v>972</v>
      </c>
      <c r="D923">
        <v>2</v>
      </c>
      <c r="E923" t="s">
        <v>974</v>
      </c>
      <c r="F923" t="s">
        <v>51</v>
      </c>
      <c r="G923">
        <v>5</v>
      </c>
      <c r="H923" t="s">
        <v>46</v>
      </c>
      <c r="I923">
        <f t="shared" si="42"/>
        <v>5</v>
      </c>
      <c r="J923" t="s">
        <v>39</v>
      </c>
      <c r="L923">
        <v>9.99</v>
      </c>
      <c r="M923" t="s">
        <v>63</v>
      </c>
      <c r="N923" t="s">
        <v>40</v>
      </c>
      <c r="P923" t="s">
        <v>42</v>
      </c>
      <c r="Q923" t="s">
        <v>42</v>
      </c>
      <c r="R923" t="s">
        <v>42</v>
      </c>
      <c r="S923" s="3">
        <v>42246</v>
      </c>
      <c r="T923" s="3"/>
      <c r="U923" s="11" t="str">
        <f>IFERROR(VLOOKUP(A923,'Anc data'!$A$2:$H$117, 8,FALSE),"")</f>
        <v/>
      </c>
      <c r="W923" s="15" t="str">
        <f t="shared" si="43"/>
        <v/>
      </c>
      <c r="X923" s="9">
        <f t="shared" si="44"/>
        <v>1</v>
      </c>
      <c r="Y923" s="9">
        <f>MAX(X923,Parameters!$B$8)</f>
        <v>1</v>
      </c>
      <c r="AA923" s="16" t="str">
        <f>IF(W923&lt;&gt;0,IF(Y923=1,IF(I923&lt;=Parameters!$C$2,W923,""),""),"")</f>
        <v/>
      </c>
      <c r="AB923" s="16" t="str">
        <f>IF(W923&lt;&gt;0,IF(Y923=1,IF(AND(I923&gt;Parameters!$B$3,I923&lt;=Parameters!$C$3),W923,""),""),"")</f>
        <v/>
      </c>
      <c r="AC923" s="16" t="str">
        <f>IF(W923&lt;&gt;0,IF(Y923=1,IF(AND(I923&gt;Parameters!$B$4,I923&lt;=Parameters!$C$4),W923,""),""),"")</f>
        <v/>
      </c>
      <c r="AD923" s="16" t="str">
        <f>IF(W923&lt;&gt;0,IF(Y923=1,IF(AND(I923&gt;Parameters!$B$5,I923&lt;=Parameters!$C$5),W923,""),""),"")</f>
        <v/>
      </c>
      <c r="AE923" s="16" t="str">
        <f>IF(W923&lt;&gt;0,IF(Y923=1,IF(I923&gt;Parameters!$B$6,W923,""),""),"")</f>
        <v/>
      </c>
    </row>
    <row r="924" spans="1:31" x14ac:dyDescent="0.2">
      <c r="A924" t="s">
        <v>962</v>
      </c>
      <c r="B924" t="s">
        <v>963</v>
      </c>
      <c r="C924" t="s">
        <v>972</v>
      </c>
      <c r="D924">
        <v>3</v>
      </c>
      <c r="E924" t="s">
        <v>975</v>
      </c>
      <c r="F924" t="s">
        <v>51</v>
      </c>
      <c r="G924">
        <v>10</v>
      </c>
      <c r="H924" t="s">
        <v>46</v>
      </c>
      <c r="I924">
        <f t="shared" si="42"/>
        <v>10</v>
      </c>
      <c r="J924" t="s">
        <v>39</v>
      </c>
      <c r="L924">
        <v>12.99</v>
      </c>
      <c r="M924" t="s">
        <v>63</v>
      </c>
      <c r="N924" t="s">
        <v>40</v>
      </c>
      <c r="P924" t="s">
        <v>42</v>
      </c>
      <c r="Q924" t="s">
        <v>42</v>
      </c>
      <c r="R924" t="s">
        <v>42</v>
      </c>
      <c r="S924" s="3">
        <v>42246</v>
      </c>
      <c r="T924" s="3"/>
      <c r="U924" s="11" t="str">
        <f>IFERROR(VLOOKUP(A924,'Anc data'!$A$2:$H$117, 8,FALSE),"")</f>
        <v/>
      </c>
      <c r="W924" s="15" t="str">
        <f t="shared" si="43"/>
        <v/>
      </c>
      <c r="X924" s="9">
        <f t="shared" si="44"/>
        <v>1</v>
      </c>
      <c r="Y924" s="9">
        <f>MAX(X924,Parameters!$B$8)</f>
        <v>1</v>
      </c>
      <c r="AA924" s="16" t="str">
        <f>IF(W924&lt;&gt;0,IF(Y924=1,IF(I924&lt;=Parameters!$C$2,W924,""),""),"")</f>
        <v/>
      </c>
      <c r="AB924" s="16" t="str">
        <f>IF(W924&lt;&gt;0,IF(Y924=1,IF(AND(I924&gt;Parameters!$B$3,I924&lt;=Parameters!$C$3),W924,""),""),"")</f>
        <v/>
      </c>
      <c r="AC924" s="16" t="str">
        <f>IF(W924&lt;&gt;0,IF(Y924=1,IF(AND(I924&gt;Parameters!$B$4,I924&lt;=Parameters!$C$4),W924,""),""),"")</f>
        <v/>
      </c>
      <c r="AD924" s="16" t="str">
        <f>IF(W924&lt;&gt;0,IF(Y924=1,IF(AND(I924&gt;Parameters!$B$5,I924&lt;=Parameters!$C$5),W924,""),""),"")</f>
        <v/>
      </c>
      <c r="AE924" s="16" t="str">
        <f>IF(W924&lt;&gt;0,IF(Y924=1,IF(I924&gt;Parameters!$B$6,W924,""),""),"")</f>
        <v/>
      </c>
    </row>
    <row r="925" spans="1:31" x14ac:dyDescent="0.2">
      <c r="A925" t="s">
        <v>962</v>
      </c>
      <c r="B925" t="s">
        <v>963</v>
      </c>
      <c r="C925" t="s">
        <v>972</v>
      </c>
      <c r="D925">
        <v>4</v>
      </c>
      <c r="E925" t="s">
        <v>976</v>
      </c>
      <c r="F925" t="s">
        <v>51</v>
      </c>
      <c r="G925">
        <v>15</v>
      </c>
      <c r="H925" t="s">
        <v>46</v>
      </c>
      <c r="I925">
        <f t="shared" si="42"/>
        <v>15</v>
      </c>
      <c r="J925" t="s">
        <v>39</v>
      </c>
      <c r="L925">
        <v>16.989999999999998</v>
      </c>
      <c r="M925" t="s">
        <v>63</v>
      </c>
      <c r="N925" t="s">
        <v>40</v>
      </c>
      <c r="P925" t="s">
        <v>42</v>
      </c>
      <c r="Q925" t="s">
        <v>42</v>
      </c>
      <c r="R925" t="s">
        <v>42</v>
      </c>
      <c r="S925" s="3">
        <v>42246</v>
      </c>
      <c r="T925" s="3"/>
      <c r="U925" s="11" t="str">
        <f>IFERROR(VLOOKUP(A925,'Anc data'!$A$2:$H$117, 8,FALSE),"")</f>
        <v/>
      </c>
      <c r="W925" s="15" t="str">
        <f t="shared" si="43"/>
        <v/>
      </c>
      <c r="X925" s="9">
        <f t="shared" si="44"/>
        <v>1</v>
      </c>
      <c r="Y925" s="9">
        <f>MAX(X925,Parameters!$B$8)</f>
        <v>1</v>
      </c>
      <c r="AA925" s="16" t="str">
        <f>IF(W925&lt;&gt;0,IF(Y925=1,IF(I925&lt;=Parameters!$C$2,W925,""),""),"")</f>
        <v/>
      </c>
      <c r="AB925" s="16" t="str">
        <f>IF(W925&lt;&gt;0,IF(Y925=1,IF(AND(I925&gt;Parameters!$B$3,I925&lt;=Parameters!$C$3),W925,""),""),"")</f>
        <v/>
      </c>
      <c r="AC925" s="16" t="str">
        <f>IF(W925&lt;&gt;0,IF(Y925=1,IF(AND(I925&gt;Parameters!$B$4,I925&lt;=Parameters!$C$4),W925,""),""),"")</f>
        <v/>
      </c>
      <c r="AD925" s="16" t="str">
        <f>IF(W925&lt;&gt;0,IF(Y925=1,IF(AND(I925&gt;Parameters!$B$5,I925&lt;=Parameters!$C$5),W925,""),""),"")</f>
        <v/>
      </c>
      <c r="AE925" s="16" t="str">
        <f>IF(W925&lt;&gt;0,IF(Y925=1,IF(I925&gt;Parameters!$B$6,W925,""),""),"")</f>
        <v/>
      </c>
    </row>
    <row r="926" spans="1:31" x14ac:dyDescent="0.2">
      <c r="A926" t="s">
        <v>977</v>
      </c>
      <c r="B926" t="s">
        <v>978</v>
      </c>
      <c r="C926" t="s">
        <v>979</v>
      </c>
      <c r="D926">
        <v>1</v>
      </c>
      <c r="E926" t="s">
        <v>980</v>
      </c>
      <c r="F926" t="s">
        <v>45</v>
      </c>
      <c r="G926">
        <v>128</v>
      </c>
      <c r="H926" t="s">
        <v>981</v>
      </c>
      <c r="I926">
        <f t="shared" si="42"/>
        <v>128</v>
      </c>
      <c r="J926" t="s">
        <v>39</v>
      </c>
      <c r="L926">
        <v>749</v>
      </c>
      <c r="M926" t="s">
        <v>982</v>
      </c>
      <c r="N926" t="s">
        <v>40</v>
      </c>
      <c r="P926" t="s">
        <v>42</v>
      </c>
      <c r="Q926" t="s">
        <v>42</v>
      </c>
      <c r="R926" t="s">
        <v>42</v>
      </c>
      <c r="S926" s="3">
        <v>42247</v>
      </c>
      <c r="T926" s="3"/>
      <c r="U926" s="11">
        <f>IFERROR(VLOOKUP(A926,'Anc data'!$A$2:$H$117, 8,FALSE),"")</f>
        <v>20.496698133264999</v>
      </c>
      <c r="W926" s="15">
        <f t="shared" si="43"/>
        <v>36.542471139993751</v>
      </c>
      <c r="X926" s="9">
        <f t="shared" si="44"/>
        <v>1</v>
      </c>
      <c r="Y926" s="9">
        <f>MAX(X926,Parameters!$B$8)</f>
        <v>1</v>
      </c>
      <c r="AA926" s="16" t="str">
        <f>IF(W926&lt;&gt;0,IF(Y926=1,IF(I926&lt;=Parameters!$C$2,W926,""),""),"")</f>
        <v/>
      </c>
      <c r="AB926" s="16" t="str">
        <f>IF(W926&lt;&gt;0,IF(Y926=1,IF(AND(I926&gt;Parameters!$B$3,I926&lt;=Parameters!$C$3),W926,""),""),"")</f>
        <v/>
      </c>
      <c r="AC926" s="16" t="str">
        <f>IF(W926&lt;&gt;0,IF(Y926=1,IF(AND(I926&gt;Parameters!$B$4,I926&lt;=Parameters!$C$4),W926,""),""),"")</f>
        <v/>
      </c>
      <c r="AD926" s="16" t="str">
        <f>IF(W926&lt;&gt;0,IF(Y926=1,IF(AND(I926&gt;Parameters!$B$5,I926&lt;=Parameters!$C$5),W926,""),""),"")</f>
        <v/>
      </c>
      <c r="AE926" s="16">
        <f>IF(W926&lt;&gt;0,IF(Y926=1,IF(I926&gt;Parameters!$B$6,W926,""),""),"")</f>
        <v>36.542471139993751</v>
      </c>
    </row>
    <row r="927" spans="1:31" x14ac:dyDescent="0.2">
      <c r="A927" t="s">
        <v>977</v>
      </c>
      <c r="B927" t="s">
        <v>978</v>
      </c>
      <c r="C927" t="s">
        <v>979</v>
      </c>
      <c r="D927">
        <v>2</v>
      </c>
      <c r="E927" t="s">
        <v>980</v>
      </c>
      <c r="F927" t="s">
        <v>45</v>
      </c>
      <c r="G927">
        <v>256</v>
      </c>
      <c r="H927" t="s">
        <v>981</v>
      </c>
      <c r="I927">
        <f t="shared" si="42"/>
        <v>256</v>
      </c>
      <c r="J927" t="s">
        <v>39</v>
      </c>
      <c r="L927" s="2">
        <v>1259</v>
      </c>
      <c r="M927" t="s">
        <v>982</v>
      </c>
      <c r="N927" t="s">
        <v>40</v>
      </c>
      <c r="P927" t="s">
        <v>42</v>
      </c>
      <c r="Q927" t="s">
        <v>42</v>
      </c>
      <c r="R927" t="s">
        <v>42</v>
      </c>
      <c r="S927" s="3">
        <v>42247</v>
      </c>
      <c r="T927" s="3"/>
      <c r="U927" s="11">
        <f>IFERROR(VLOOKUP(A927,'Anc data'!$A$2:$H$117, 8,FALSE),"")</f>
        <v>20.496698133264999</v>
      </c>
      <c r="W927" s="15">
        <f t="shared" si="43"/>
        <v>61.424527590456783</v>
      </c>
      <c r="X927" s="9">
        <f t="shared" si="44"/>
        <v>1</v>
      </c>
      <c r="Y927" s="9">
        <f>MAX(X927,Parameters!$B$8)</f>
        <v>1</v>
      </c>
      <c r="AA927" s="16" t="str">
        <f>IF(W927&lt;&gt;0,IF(Y927=1,IF(I927&lt;=Parameters!$C$2,W927,""),""),"")</f>
        <v/>
      </c>
      <c r="AB927" s="16" t="str">
        <f>IF(W927&lt;&gt;0,IF(Y927=1,IF(AND(I927&gt;Parameters!$B$3,I927&lt;=Parameters!$C$3),W927,""),""),"")</f>
        <v/>
      </c>
      <c r="AC927" s="16" t="str">
        <f>IF(W927&lt;&gt;0,IF(Y927=1,IF(AND(I927&gt;Parameters!$B$4,I927&lt;=Parameters!$C$4),W927,""),""),"")</f>
        <v/>
      </c>
      <c r="AD927" s="16" t="str">
        <f>IF(W927&lt;&gt;0,IF(Y927=1,IF(AND(I927&gt;Parameters!$B$5,I927&lt;=Parameters!$C$5),W927,""),""),"")</f>
        <v/>
      </c>
      <c r="AE927" s="16">
        <f>IF(W927&lt;&gt;0,IF(Y927=1,IF(I927&gt;Parameters!$B$6,W927,""),""),"")</f>
        <v>61.424527590456783</v>
      </c>
    </row>
    <row r="928" spans="1:31" x14ac:dyDescent="0.2">
      <c r="A928" t="s">
        <v>977</v>
      </c>
      <c r="B928" t="s">
        <v>978</v>
      </c>
      <c r="C928" t="s">
        <v>979</v>
      </c>
      <c r="D928">
        <v>3</v>
      </c>
      <c r="E928" t="s">
        <v>980</v>
      </c>
      <c r="F928" t="s">
        <v>45</v>
      </c>
      <c r="G928">
        <v>512</v>
      </c>
      <c r="H928" t="s">
        <v>981</v>
      </c>
      <c r="I928">
        <f t="shared" si="42"/>
        <v>512</v>
      </c>
      <c r="J928" t="s">
        <v>39</v>
      </c>
      <c r="L928" s="2">
        <v>3599</v>
      </c>
      <c r="M928" t="s">
        <v>982</v>
      </c>
      <c r="N928" t="s">
        <v>40</v>
      </c>
      <c r="P928" t="s">
        <v>42</v>
      </c>
      <c r="Q928" t="s">
        <v>42</v>
      </c>
      <c r="R928" t="s">
        <v>42</v>
      </c>
      <c r="S928" s="3">
        <v>42247</v>
      </c>
      <c r="T928" s="3"/>
      <c r="U928" s="11">
        <f>IFERROR(VLOOKUP(A928,'Anc data'!$A$2:$H$117, 8,FALSE),"")</f>
        <v>20.496698133264999</v>
      </c>
      <c r="W928" s="15">
        <f t="shared" si="43"/>
        <v>175.58925718669894</v>
      </c>
      <c r="X928" s="9">
        <f t="shared" si="44"/>
        <v>1</v>
      </c>
      <c r="Y928" s="9">
        <f>MAX(X928,Parameters!$B$8)</f>
        <v>1</v>
      </c>
      <c r="AA928" s="16" t="str">
        <f>IF(W928&lt;&gt;0,IF(Y928=1,IF(I928&lt;=Parameters!$C$2,W928,""),""),"")</f>
        <v/>
      </c>
      <c r="AB928" s="16" t="str">
        <f>IF(W928&lt;&gt;0,IF(Y928=1,IF(AND(I928&gt;Parameters!$B$3,I928&lt;=Parameters!$C$3),W928,""),""),"")</f>
        <v/>
      </c>
      <c r="AC928" s="16" t="str">
        <f>IF(W928&lt;&gt;0,IF(Y928=1,IF(AND(I928&gt;Parameters!$B$4,I928&lt;=Parameters!$C$4),W928,""),""),"")</f>
        <v/>
      </c>
      <c r="AD928" s="16" t="str">
        <f>IF(W928&lt;&gt;0,IF(Y928=1,IF(AND(I928&gt;Parameters!$B$5,I928&lt;=Parameters!$C$5),W928,""),""),"")</f>
        <v/>
      </c>
      <c r="AE928" s="16">
        <f>IF(W928&lt;&gt;0,IF(Y928=1,IF(I928&gt;Parameters!$B$6,W928,""),""),"")</f>
        <v>175.58925718669894</v>
      </c>
    </row>
    <row r="929" spans="1:31" x14ac:dyDescent="0.2">
      <c r="A929" t="s">
        <v>977</v>
      </c>
      <c r="B929" t="s">
        <v>978</v>
      </c>
      <c r="C929" t="s">
        <v>983</v>
      </c>
      <c r="D929">
        <v>1</v>
      </c>
      <c r="E929" t="s">
        <v>984</v>
      </c>
      <c r="F929" t="s">
        <v>51</v>
      </c>
      <c r="G929">
        <v>128</v>
      </c>
      <c r="H929" t="s">
        <v>38</v>
      </c>
      <c r="I929">
        <f t="shared" si="42"/>
        <v>0.128</v>
      </c>
      <c r="J929" t="s">
        <v>39</v>
      </c>
      <c r="L929" s="2">
        <v>1250</v>
      </c>
      <c r="M929" t="s">
        <v>982</v>
      </c>
      <c r="N929" t="s">
        <v>40</v>
      </c>
      <c r="P929" t="s">
        <v>42</v>
      </c>
      <c r="Q929" t="s">
        <v>42</v>
      </c>
      <c r="R929" t="s">
        <v>42</v>
      </c>
      <c r="S929" s="3">
        <v>42246</v>
      </c>
      <c r="T929" s="3"/>
      <c r="U929" s="11">
        <f>IFERROR(VLOOKUP(A929,'Anc data'!$A$2:$H$117, 8,FALSE),"")</f>
        <v>20.496698133264999</v>
      </c>
      <c r="W929" s="15">
        <f t="shared" si="43"/>
        <v>60.985432476625085</v>
      </c>
      <c r="X929" s="9">
        <f t="shared" si="44"/>
        <v>1</v>
      </c>
      <c r="Y929" s="9">
        <f>MAX(X929,Parameters!$B$8)</f>
        <v>1</v>
      </c>
      <c r="AA929" s="16">
        <f>IF(W929&lt;&gt;0,IF(Y929=1,IF(I929&lt;=Parameters!$C$2,W929,""),""),"")</f>
        <v>60.985432476625085</v>
      </c>
      <c r="AB929" s="16" t="str">
        <f>IF(W929&lt;&gt;0,IF(Y929=1,IF(AND(I929&gt;Parameters!$B$3,I929&lt;=Parameters!$C$3),W929,""),""),"")</f>
        <v/>
      </c>
      <c r="AC929" s="16" t="str">
        <f>IF(W929&lt;&gt;0,IF(Y929=1,IF(AND(I929&gt;Parameters!$B$4,I929&lt;=Parameters!$C$4),W929,""),""),"")</f>
        <v/>
      </c>
      <c r="AD929" s="16" t="str">
        <f>IF(W929&lt;&gt;0,IF(Y929=1,IF(AND(I929&gt;Parameters!$B$5,I929&lt;=Parameters!$C$5),W929,""),""),"")</f>
        <v/>
      </c>
      <c r="AE929" s="16" t="str">
        <f>IF(W929&lt;&gt;0,IF(Y929=1,IF(I929&gt;Parameters!$B$6,W929,""),""),"")</f>
        <v/>
      </c>
    </row>
    <row r="930" spans="1:31" x14ac:dyDescent="0.2">
      <c r="A930" t="s">
        <v>977</v>
      </c>
      <c r="B930" t="s">
        <v>978</v>
      </c>
      <c r="C930" t="s">
        <v>983</v>
      </c>
      <c r="D930">
        <v>2</v>
      </c>
      <c r="E930" t="s">
        <v>984</v>
      </c>
      <c r="F930" t="s">
        <v>51</v>
      </c>
      <c r="G930">
        <v>256</v>
      </c>
      <c r="H930" t="s">
        <v>38</v>
      </c>
      <c r="I930">
        <f t="shared" si="42"/>
        <v>0.25600000000000001</v>
      </c>
      <c r="J930" t="s">
        <v>39</v>
      </c>
      <c r="L930" s="2">
        <v>1500</v>
      </c>
      <c r="M930" t="s">
        <v>982</v>
      </c>
      <c r="N930" t="s">
        <v>40</v>
      </c>
      <c r="P930" t="s">
        <v>42</v>
      </c>
      <c r="Q930" t="s">
        <v>42</v>
      </c>
      <c r="R930" t="s">
        <v>42</v>
      </c>
      <c r="S930" s="3">
        <v>42246</v>
      </c>
      <c r="T930" s="3"/>
      <c r="U930" s="11">
        <f>IFERROR(VLOOKUP(A930,'Anc data'!$A$2:$H$117, 8,FALSE),"")</f>
        <v>20.496698133264999</v>
      </c>
      <c r="W930" s="15">
        <f t="shared" si="43"/>
        <v>73.182518971950103</v>
      </c>
      <c r="X930" s="9">
        <f t="shared" si="44"/>
        <v>1</v>
      </c>
      <c r="Y930" s="9">
        <f>MAX(X930,Parameters!$B$8)</f>
        <v>1</v>
      </c>
      <c r="AA930" s="16">
        <f>IF(W930&lt;&gt;0,IF(Y930=1,IF(I930&lt;=Parameters!$C$2,W930,""),""),"")</f>
        <v>73.182518971950103</v>
      </c>
      <c r="AB930" s="16" t="str">
        <f>IF(W930&lt;&gt;0,IF(Y930=1,IF(AND(I930&gt;Parameters!$B$3,I930&lt;=Parameters!$C$3),W930,""),""),"")</f>
        <v/>
      </c>
      <c r="AC930" s="16" t="str">
        <f>IF(W930&lt;&gt;0,IF(Y930=1,IF(AND(I930&gt;Parameters!$B$4,I930&lt;=Parameters!$C$4),W930,""),""),"")</f>
        <v/>
      </c>
      <c r="AD930" s="16" t="str">
        <f>IF(W930&lt;&gt;0,IF(Y930=1,IF(AND(I930&gt;Parameters!$B$5,I930&lt;=Parameters!$C$5),W930,""),""),"")</f>
        <v/>
      </c>
      <c r="AE930" s="16" t="str">
        <f>IF(W930&lt;&gt;0,IF(Y930=1,IF(I930&gt;Parameters!$B$6,W930,""),""),"")</f>
        <v/>
      </c>
    </row>
    <row r="931" spans="1:31" x14ac:dyDescent="0.2">
      <c r="A931" t="s">
        <v>977</v>
      </c>
      <c r="B931" t="s">
        <v>978</v>
      </c>
      <c r="C931" t="s">
        <v>983</v>
      </c>
      <c r="D931">
        <v>3</v>
      </c>
      <c r="E931" t="s">
        <v>984</v>
      </c>
      <c r="F931" t="s">
        <v>51</v>
      </c>
      <c r="G931">
        <v>2048</v>
      </c>
      <c r="H931" t="s">
        <v>38</v>
      </c>
      <c r="I931">
        <f t="shared" si="42"/>
        <v>2.048</v>
      </c>
      <c r="J931" t="s">
        <v>39</v>
      </c>
      <c r="L931" s="2">
        <v>2500</v>
      </c>
      <c r="M931" t="s">
        <v>982</v>
      </c>
      <c r="N931" t="s">
        <v>40</v>
      </c>
      <c r="P931" t="s">
        <v>42</v>
      </c>
      <c r="Q931" t="s">
        <v>42</v>
      </c>
      <c r="R931" t="s">
        <v>42</v>
      </c>
      <c r="S931" s="3">
        <v>42246</v>
      </c>
      <c r="T931" s="3"/>
      <c r="U931" s="11">
        <f>IFERROR(VLOOKUP(A931,'Anc data'!$A$2:$H$117, 8,FALSE),"")</f>
        <v>20.496698133264999</v>
      </c>
      <c r="W931" s="15">
        <f t="shared" si="43"/>
        <v>121.97086495325017</v>
      </c>
      <c r="X931" s="9">
        <f t="shared" si="44"/>
        <v>1</v>
      </c>
      <c r="Y931" s="9">
        <f>MAX(X931,Parameters!$B$8)</f>
        <v>1</v>
      </c>
      <c r="AA931" s="16" t="str">
        <f>IF(W931&lt;&gt;0,IF(Y931=1,IF(I931&lt;=Parameters!$C$2,W931,""),""),"")</f>
        <v/>
      </c>
      <c r="AB931" s="16">
        <f>IF(W931&lt;&gt;0,IF(Y931=1,IF(AND(I931&gt;Parameters!$B$3,I931&lt;=Parameters!$C$3),W931,""),""),"")</f>
        <v>121.97086495325017</v>
      </c>
      <c r="AC931" s="16" t="str">
        <f>IF(W931&lt;&gt;0,IF(Y931=1,IF(AND(I931&gt;Parameters!$B$4,I931&lt;=Parameters!$C$4),W931,""),""),"")</f>
        <v/>
      </c>
      <c r="AD931" s="16" t="str">
        <f>IF(W931&lt;&gt;0,IF(Y931=1,IF(AND(I931&gt;Parameters!$B$5,I931&lt;=Parameters!$C$5),W931,""),""),"")</f>
        <v/>
      </c>
      <c r="AE931" s="16" t="str">
        <f>IF(W931&lt;&gt;0,IF(Y931=1,IF(I931&gt;Parameters!$B$6,W931,""),""),"")</f>
        <v/>
      </c>
    </row>
    <row r="932" spans="1:31" x14ac:dyDescent="0.2">
      <c r="A932" t="s">
        <v>977</v>
      </c>
      <c r="B932" t="s">
        <v>978</v>
      </c>
      <c r="C932" t="s">
        <v>983</v>
      </c>
      <c r="D932">
        <v>4</v>
      </c>
      <c r="E932" t="s">
        <v>984</v>
      </c>
      <c r="F932" t="s">
        <v>51</v>
      </c>
      <c r="G932">
        <v>6144</v>
      </c>
      <c r="H932" t="s">
        <v>38</v>
      </c>
      <c r="I932">
        <f t="shared" si="42"/>
        <v>6.1440000000000001</v>
      </c>
      <c r="J932" t="s">
        <v>39</v>
      </c>
      <c r="L932" s="2">
        <v>4150</v>
      </c>
      <c r="M932" t="s">
        <v>982</v>
      </c>
      <c r="N932" t="s">
        <v>40</v>
      </c>
      <c r="P932" t="s">
        <v>42</v>
      </c>
      <c r="Q932" t="s">
        <v>42</v>
      </c>
      <c r="R932" t="s">
        <v>42</v>
      </c>
      <c r="S932" s="3">
        <v>42246</v>
      </c>
      <c r="T932" s="3"/>
      <c r="U932" s="11">
        <f>IFERROR(VLOOKUP(A932,'Anc data'!$A$2:$H$117, 8,FALSE),"")</f>
        <v>20.496698133264999</v>
      </c>
      <c r="W932" s="15">
        <f t="shared" si="43"/>
        <v>202.47163582239529</v>
      </c>
      <c r="X932" s="9">
        <f t="shared" si="44"/>
        <v>1</v>
      </c>
      <c r="Y932" s="9">
        <f>MAX(X932,Parameters!$B$8)</f>
        <v>1</v>
      </c>
      <c r="AA932" s="16" t="str">
        <f>IF(W932&lt;&gt;0,IF(Y932=1,IF(I932&lt;=Parameters!$C$2,W932,""),""),"")</f>
        <v/>
      </c>
      <c r="AB932" s="16" t="str">
        <f>IF(W932&lt;&gt;0,IF(Y932=1,IF(AND(I932&gt;Parameters!$B$3,I932&lt;=Parameters!$C$3),W932,""),""),"")</f>
        <v/>
      </c>
      <c r="AC932" s="16">
        <f>IF(W932&lt;&gt;0,IF(Y932=1,IF(AND(I932&gt;Parameters!$B$4,I932&lt;=Parameters!$C$4),W932,""),""),"")</f>
        <v>202.47163582239529</v>
      </c>
      <c r="AD932" s="16" t="str">
        <f>IF(W932&lt;&gt;0,IF(Y932=1,IF(AND(I932&gt;Parameters!$B$5,I932&lt;=Parameters!$C$5),W932,""),""),"")</f>
        <v/>
      </c>
      <c r="AE932" s="16" t="str">
        <f>IF(W932&lt;&gt;0,IF(Y932=1,IF(I932&gt;Parameters!$B$6,W932,""),""),"")</f>
        <v/>
      </c>
    </row>
    <row r="933" spans="1:31" x14ac:dyDescent="0.2">
      <c r="A933" t="s">
        <v>977</v>
      </c>
      <c r="B933" t="s">
        <v>978</v>
      </c>
      <c r="C933" t="s">
        <v>983</v>
      </c>
      <c r="D933">
        <v>5</v>
      </c>
      <c r="E933" t="s">
        <v>984</v>
      </c>
      <c r="F933" t="s">
        <v>51</v>
      </c>
      <c r="G933">
        <v>10240</v>
      </c>
      <c r="H933" t="s">
        <v>38</v>
      </c>
      <c r="I933">
        <f t="shared" si="42"/>
        <v>10.24</v>
      </c>
      <c r="J933" t="s">
        <v>39</v>
      </c>
      <c r="L933" s="2">
        <v>6900</v>
      </c>
      <c r="M933" t="s">
        <v>982</v>
      </c>
      <c r="N933" t="s">
        <v>40</v>
      </c>
      <c r="P933" t="s">
        <v>42</v>
      </c>
      <c r="Q933" t="s">
        <v>42</v>
      </c>
      <c r="R933" t="s">
        <v>42</v>
      </c>
      <c r="S933" s="3">
        <v>42246</v>
      </c>
      <c r="T933" s="3"/>
      <c r="U933" s="11">
        <f>IFERROR(VLOOKUP(A933,'Anc data'!$A$2:$H$117, 8,FALSE),"")</f>
        <v>20.496698133264999</v>
      </c>
      <c r="W933" s="15">
        <f t="shared" si="43"/>
        <v>336.63958727097048</v>
      </c>
      <c r="X933" s="9">
        <f t="shared" si="44"/>
        <v>1</v>
      </c>
      <c r="Y933" s="9">
        <f>MAX(X933,Parameters!$B$8)</f>
        <v>1</v>
      </c>
      <c r="AA933" s="16" t="str">
        <f>IF(W933&lt;&gt;0,IF(Y933=1,IF(I933&lt;=Parameters!$C$2,W933,""),""),"")</f>
        <v/>
      </c>
      <c r="AB933" s="16" t="str">
        <f>IF(W933&lt;&gt;0,IF(Y933=1,IF(AND(I933&gt;Parameters!$B$3,I933&lt;=Parameters!$C$3),W933,""),""),"")</f>
        <v/>
      </c>
      <c r="AC933" s="16" t="str">
        <f>IF(W933&lt;&gt;0,IF(Y933=1,IF(AND(I933&gt;Parameters!$B$4,I933&lt;=Parameters!$C$4),W933,""),""),"")</f>
        <v/>
      </c>
      <c r="AD933" s="16">
        <f>IF(W933&lt;&gt;0,IF(Y933=1,IF(AND(I933&gt;Parameters!$B$5,I933&lt;=Parameters!$C$5),W933,""),""),"")</f>
        <v>336.63958727097048</v>
      </c>
      <c r="AE933" s="16" t="str">
        <f>IF(W933&lt;&gt;0,IF(Y933=1,IF(I933&gt;Parameters!$B$6,W933,""),""),"")</f>
        <v/>
      </c>
    </row>
    <row r="934" spans="1:31" x14ac:dyDescent="0.2">
      <c r="A934" t="s">
        <v>977</v>
      </c>
      <c r="B934" t="s">
        <v>978</v>
      </c>
      <c r="C934" t="s">
        <v>985</v>
      </c>
      <c r="D934">
        <v>1</v>
      </c>
      <c r="E934" t="s">
        <v>986</v>
      </c>
      <c r="F934" t="s">
        <v>51</v>
      </c>
      <c r="G934">
        <v>1</v>
      </c>
      <c r="H934" t="s">
        <v>46</v>
      </c>
      <c r="I934">
        <f t="shared" si="42"/>
        <v>1</v>
      </c>
      <c r="J934" t="s">
        <v>39</v>
      </c>
      <c r="L934">
        <v>400</v>
      </c>
      <c r="M934" t="s">
        <v>982</v>
      </c>
      <c r="N934" t="s">
        <v>40</v>
      </c>
      <c r="P934" t="s">
        <v>42</v>
      </c>
      <c r="Q934" t="s">
        <v>42</v>
      </c>
      <c r="R934" t="s">
        <v>42</v>
      </c>
      <c r="S934" s="3">
        <v>42246</v>
      </c>
      <c r="T934" s="3"/>
      <c r="U934" s="11">
        <f>IFERROR(VLOOKUP(A934,'Anc data'!$A$2:$H$117, 8,FALSE),"")</f>
        <v>20.496698133264999</v>
      </c>
      <c r="W934" s="15">
        <f t="shared" si="43"/>
        <v>19.515338392520025</v>
      </c>
      <c r="X934" s="9">
        <f t="shared" si="44"/>
        <v>1</v>
      </c>
      <c r="Y934" s="9">
        <f>MAX(X934,Parameters!$B$8)</f>
        <v>1</v>
      </c>
      <c r="AA934" s="16">
        <f>IF(W934&lt;&gt;0,IF(Y934=1,IF(I934&lt;=Parameters!$C$2,W934,""),""),"")</f>
        <v>19.515338392520025</v>
      </c>
      <c r="AB934" s="16" t="str">
        <f>IF(W934&lt;&gt;0,IF(Y934=1,IF(AND(I934&gt;Parameters!$B$3,I934&lt;=Parameters!$C$3),W934,""),""),"")</f>
        <v/>
      </c>
      <c r="AC934" s="16" t="str">
        <f>IF(W934&lt;&gt;0,IF(Y934=1,IF(AND(I934&gt;Parameters!$B$4,I934&lt;=Parameters!$C$4),W934,""),""),"")</f>
        <v/>
      </c>
      <c r="AD934" s="16" t="str">
        <f>IF(W934&lt;&gt;0,IF(Y934=1,IF(AND(I934&gt;Parameters!$B$5,I934&lt;=Parameters!$C$5),W934,""),""),"")</f>
        <v/>
      </c>
      <c r="AE934" s="16" t="str">
        <f>IF(W934&lt;&gt;0,IF(Y934=1,IF(I934&gt;Parameters!$B$6,W934,""),""),"")</f>
        <v/>
      </c>
    </row>
    <row r="935" spans="1:31" x14ac:dyDescent="0.2">
      <c r="A935" t="s">
        <v>977</v>
      </c>
      <c r="B935" t="s">
        <v>978</v>
      </c>
      <c r="C935" t="s">
        <v>985</v>
      </c>
      <c r="D935">
        <v>2</v>
      </c>
      <c r="E935" t="s">
        <v>986</v>
      </c>
      <c r="F935" t="s">
        <v>51</v>
      </c>
      <c r="G935">
        <v>3</v>
      </c>
      <c r="H935" t="s">
        <v>46</v>
      </c>
      <c r="I935">
        <f t="shared" si="42"/>
        <v>3</v>
      </c>
      <c r="J935" t="s">
        <v>39</v>
      </c>
      <c r="L935">
        <v>800</v>
      </c>
      <c r="M935" t="s">
        <v>982</v>
      </c>
      <c r="N935" t="s">
        <v>40</v>
      </c>
      <c r="P935" t="s">
        <v>42</v>
      </c>
      <c r="Q935" t="s">
        <v>42</v>
      </c>
      <c r="R935" t="s">
        <v>42</v>
      </c>
      <c r="S935" s="3">
        <v>42246</v>
      </c>
      <c r="T935" s="3"/>
      <c r="U935" s="11">
        <f>IFERROR(VLOOKUP(A935,'Anc data'!$A$2:$H$117, 8,FALSE),"")</f>
        <v>20.496698133264999</v>
      </c>
      <c r="W935" s="15">
        <f t="shared" si="43"/>
        <v>39.03067678504005</v>
      </c>
      <c r="X935" s="9">
        <f t="shared" si="44"/>
        <v>1</v>
      </c>
      <c r="Y935" s="9">
        <f>MAX(X935,Parameters!$B$8)</f>
        <v>1</v>
      </c>
      <c r="AA935" s="16" t="str">
        <f>IF(W935&lt;&gt;0,IF(Y935=1,IF(I935&lt;=Parameters!$C$2,W935,""),""),"")</f>
        <v/>
      </c>
      <c r="AB935" s="16">
        <f>IF(W935&lt;&gt;0,IF(Y935=1,IF(AND(I935&gt;Parameters!$B$3,I935&lt;=Parameters!$C$3),W935,""),""),"")</f>
        <v>39.03067678504005</v>
      </c>
      <c r="AC935" s="16" t="str">
        <f>IF(W935&lt;&gt;0,IF(Y935=1,IF(AND(I935&gt;Parameters!$B$4,I935&lt;=Parameters!$C$4),W935,""),""),"")</f>
        <v/>
      </c>
      <c r="AD935" s="16" t="str">
        <f>IF(W935&lt;&gt;0,IF(Y935=1,IF(AND(I935&gt;Parameters!$B$5,I935&lt;=Parameters!$C$5),W935,""),""),"")</f>
        <v/>
      </c>
      <c r="AE935" s="16" t="str">
        <f>IF(W935&lt;&gt;0,IF(Y935=1,IF(I935&gt;Parameters!$B$6,W935,""),""),"")</f>
        <v/>
      </c>
    </row>
    <row r="936" spans="1:31" x14ac:dyDescent="0.2">
      <c r="A936" t="s">
        <v>977</v>
      </c>
      <c r="B936" t="s">
        <v>978</v>
      </c>
      <c r="C936" t="s">
        <v>985</v>
      </c>
      <c r="D936">
        <v>3</v>
      </c>
      <c r="E936" t="s">
        <v>986</v>
      </c>
      <c r="F936" t="s">
        <v>51</v>
      </c>
      <c r="G936">
        <v>4</v>
      </c>
      <c r="H936" t="s">
        <v>46</v>
      </c>
      <c r="I936">
        <f t="shared" si="42"/>
        <v>4</v>
      </c>
      <c r="J936" t="s">
        <v>39</v>
      </c>
      <c r="L936" s="2">
        <v>1110</v>
      </c>
      <c r="M936" t="s">
        <v>982</v>
      </c>
      <c r="N936" t="s">
        <v>40</v>
      </c>
      <c r="P936" t="s">
        <v>42</v>
      </c>
      <c r="Q936" t="s">
        <v>42</v>
      </c>
      <c r="R936" t="s">
        <v>42</v>
      </c>
      <c r="S936" s="3">
        <v>42246</v>
      </c>
      <c r="T936" s="3"/>
      <c r="U936" s="11">
        <f>IFERROR(VLOOKUP(A936,'Anc data'!$A$2:$H$117, 8,FALSE),"")</f>
        <v>20.496698133264999</v>
      </c>
      <c r="W936" s="15">
        <f t="shared" si="43"/>
        <v>54.155064039243072</v>
      </c>
      <c r="X936" s="9">
        <f t="shared" si="44"/>
        <v>1</v>
      </c>
      <c r="Y936" s="9">
        <f>MAX(X936,Parameters!$B$8)</f>
        <v>1</v>
      </c>
      <c r="AA936" s="16" t="str">
        <f>IF(W936&lt;&gt;0,IF(Y936=1,IF(I936&lt;=Parameters!$C$2,W936,""),""),"")</f>
        <v/>
      </c>
      <c r="AB936" s="16">
        <f>IF(W936&lt;&gt;0,IF(Y936=1,IF(AND(I936&gt;Parameters!$B$3,I936&lt;=Parameters!$C$3),W936,""),""),"")</f>
        <v>54.155064039243072</v>
      </c>
      <c r="AC936" s="16" t="str">
        <f>IF(W936&lt;&gt;0,IF(Y936=1,IF(AND(I936&gt;Parameters!$B$4,I936&lt;=Parameters!$C$4),W936,""),""),"")</f>
        <v/>
      </c>
      <c r="AD936" s="16" t="str">
        <f>IF(W936&lt;&gt;0,IF(Y936=1,IF(AND(I936&gt;Parameters!$B$5,I936&lt;=Parameters!$C$5),W936,""),""),"")</f>
        <v/>
      </c>
      <c r="AE936" s="16" t="str">
        <f>IF(W936&lt;&gt;0,IF(Y936=1,IF(I936&gt;Parameters!$B$6,W936,""),""),"")</f>
        <v/>
      </c>
    </row>
    <row r="937" spans="1:31" x14ac:dyDescent="0.2">
      <c r="A937" t="s">
        <v>977</v>
      </c>
      <c r="B937" t="s">
        <v>978</v>
      </c>
      <c r="C937" t="s">
        <v>985</v>
      </c>
      <c r="D937">
        <v>4</v>
      </c>
      <c r="E937" t="s">
        <v>986</v>
      </c>
      <c r="F937" t="s">
        <v>51</v>
      </c>
      <c r="G937">
        <v>6</v>
      </c>
      <c r="H937" t="s">
        <v>46</v>
      </c>
      <c r="I937">
        <f t="shared" si="42"/>
        <v>6</v>
      </c>
      <c r="J937" t="s">
        <v>39</v>
      </c>
      <c r="L937" s="2">
        <v>2310</v>
      </c>
      <c r="M937" t="s">
        <v>982</v>
      </c>
      <c r="N937" t="s">
        <v>40</v>
      </c>
      <c r="P937" t="s">
        <v>42</v>
      </c>
      <c r="Q937" t="s">
        <v>42</v>
      </c>
      <c r="R937" t="s">
        <v>42</v>
      </c>
      <c r="S937" s="3">
        <v>42246</v>
      </c>
      <c r="T937" s="3"/>
      <c r="U937" s="11">
        <f>IFERROR(VLOOKUP(A937,'Anc data'!$A$2:$H$117, 8,FALSE),"")</f>
        <v>20.496698133264999</v>
      </c>
      <c r="W937" s="15">
        <f t="shared" si="43"/>
        <v>112.70107921680315</v>
      </c>
      <c r="X937" s="9">
        <f t="shared" si="44"/>
        <v>1</v>
      </c>
      <c r="Y937" s="9">
        <f>MAX(X937,Parameters!$B$8)</f>
        <v>1</v>
      </c>
      <c r="AA937" s="16" t="str">
        <f>IF(W937&lt;&gt;0,IF(Y937=1,IF(I937&lt;=Parameters!$C$2,W937,""),""),"")</f>
        <v/>
      </c>
      <c r="AB937" s="16" t="str">
        <f>IF(W937&lt;&gt;0,IF(Y937=1,IF(AND(I937&gt;Parameters!$B$3,I937&lt;=Parameters!$C$3),W937,""),""),"")</f>
        <v/>
      </c>
      <c r="AC937" s="16">
        <f>IF(W937&lt;&gt;0,IF(Y937=1,IF(AND(I937&gt;Parameters!$B$4,I937&lt;=Parameters!$C$4),W937,""),""),"")</f>
        <v>112.70107921680315</v>
      </c>
      <c r="AD937" s="16" t="str">
        <f>IF(W937&lt;&gt;0,IF(Y937=1,IF(AND(I937&gt;Parameters!$B$5,I937&lt;=Parameters!$C$5),W937,""),""),"")</f>
        <v/>
      </c>
      <c r="AE937" s="16" t="str">
        <f>IF(W937&lt;&gt;0,IF(Y937=1,IF(I937&gt;Parameters!$B$6,W937,""),""),"")</f>
        <v/>
      </c>
    </row>
    <row r="938" spans="1:31" x14ac:dyDescent="0.2">
      <c r="A938" t="s">
        <v>987</v>
      </c>
      <c r="B938" t="s">
        <v>988</v>
      </c>
      <c r="C938" t="s">
        <v>989</v>
      </c>
      <c r="D938">
        <v>1</v>
      </c>
      <c r="E938" t="s">
        <v>990</v>
      </c>
      <c r="F938" t="s">
        <v>73</v>
      </c>
      <c r="G938">
        <v>10</v>
      </c>
      <c r="H938" t="s">
        <v>46</v>
      </c>
      <c r="I938">
        <f t="shared" si="42"/>
        <v>10</v>
      </c>
      <c r="J938">
        <v>10</v>
      </c>
      <c r="K938" t="s">
        <v>62</v>
      </c>
      <c r="L938" s="2">
        <v>200000</v>
      </c>
      <c r="M938" t="s">
        <v>991</v>
      </c>
      <c r="N938" t="s">
        <v>40</v>
      </c>
      <c r="P938" t="s">
        <v>42</v>
      </c>
      <c r="Q938" t="s">
        <v>42</v>
      </c>
      <c r="R938" t="s">
        <v>42</v>
      </c>
      <c r="S938" s="3">
        <v>42247</v>
      </c>
      <c r="T938" s="3"/>
      <c r="U938" s="11" t="str">
        <f>IFERROR(VLOOKUP(A938,'Anc data'!$A$2:$H$117, 8,FALSE),"")</f>
        <v/>
      </c>
      <c r="W938" s="15" t="str">
        <f t="shared" si="43"/>
        <v/>
      </c>
      <c r="X938" s="9">
        <f t="shared" si="44"/>
        <v>0</v>
      </c>
      <c r="Y938" s="9">
        <f>MAX(X938,Parameters!$B$8)</f>
        <v>1</v>
      </c>
      <c r="AA938" s="16" t="str">
        <f>IF(W938&lt;&gt;0,IF(Y938=1,IF(I938&lt;=Parameters!$C$2,W938,""),""),"")</f>
        <v/>
      </c>
      <c r="AB938" s="16" t="str">
        <f>IF(W938&lt;&gt;0,IF(Y938=1,IF(AND(I938&gt;Parameters!$B$3,I938&lt;=Parameters!$C$3),W938,""),""),"")</f>
        <v/>
      </c>
      <c r="AC938" s="16" t="str">
        <f>IF(W938&lt;&gt;0,IF(Y938=1,IF(AND(I938&gt;Parameters!$B$4,I938&lt;=Parameters!$C$4),W938,""),""),"")</f>
        <v/>
      </c>
      <c r="AD938" s="16" t="str">
        <f>IF(W938&lt;&gt;0,IF(Y938=1,IF(AND(I938&gt;Parameters!$B$5,I938&lt;=Parameters!$C$5),W938,""),""),"")</f>
        <v/>
      </c>
      <c r="AE938" s="16" t="str">
        <f>IF(W938&lt;&gt;0,IF(Y938=1,IF(I938&gt;Parameters!$B$6,W938,""),""),"")</f>
        <v/>
      </c>
    </row>
    <row r="939" spans="1:31" x14ac:dyDescent="0.2">
      <c r="A939" t="s">
        <v>987</v>
      </c>
      <c r="B939" t="s">
        <v>988</v>
      </c>
      <c r="C939" t="s">
        <v>992</v>
      </c>
      <c r="D939">
        <v>1</v>
      </c>
      <c r="E939" t="s">
        <v>51</v>
      </c>
      <c r="F939" t="s">
        <v>51</v>
      </c>
      <c r="G939">
        <v>512</v>
      </c>
      <c r="H939" t="s">
        <v>981</v>
      </c>
      <c r="I939">
        <f t="shared" si="42"/>
        <v>512</v>
      </c>
      <c r="J939" t="s">
        <v>39</v>
      </c>
      <c r="L939" s="2">
        <v>145000</v>
      </c>
      <c r="M939" t="s">
        <v>991</v>
      </c>
      <c r="N939" t="s">
        <v>40</v>
      </c>
      <c r="P939" t="s">
        <v>42</v>
      </c>
      <c r="Q939" t="s">
        <v>42</v>
      </c>
      <c r="R939" t="s">
        <v>42</v>
      </c>
      <c r="S939" s="3">
        <v>42247</v>
      </c>
      <c r="T939" s="3"/>
      <c r="U939" s="11" t="str">
        <f>IFERROR(VLOOKUP(A939,'Anc data'!$A$2:$H$117, 8,FALSE),"")</f>
        <v/>
      </c>
      <c r="W939" s="15" t="str">
        <f t="shared" si="43"/>
        <v/>
      </c>
      <c r="X939" s="9">
        <f t="shared" si="44"/>
        <v>1</v>
      </c>
      <c r="Y939" s="9">
        <f>MAX(X939,Parameters!$B$8)</f>
        <v>1</v>
      </c>
      <c r="AA939" s="16" t="str">
        <f>IF(W939&lt;&gt;0,IF(Y939=1,IF(I939&lt;=Parameters!$C$2,W939,""),""),"")</f>
        <v/>
      </c>
      <c r="AB939" s="16" t="str">
        <f>IF(W939&lt;&gt;0,IF(Y939=1,IF(AND(I939&gt;Parameters!$B$3,I939&lt;=Parameters!$C$3),W939,""),""),"")</f>
        <v/>
      </c>
      <c r="AC939" s="16" t="str">
        <f>IF(W939&lt;&gt;0,IF(Y939=1,IF(AND(I939&gt;Parameters!$B$4,I939&lt;=Parameters!$C$4),W939,""),""),"")</f>
        <v/>
      </c>
      <c r="AD939" s="16" t="str">
        <f>IF(W939&lt;&gt;0,IF(Y939=1,IF(AND(I939&gt;Parameters!$B$5,I939&lt;=Parameters!$C$5),W939,""),""),"")</f>
        <v/>
      </c>
      <c r="AE939" s="16" t="str">
        <f>IF(W939&lt;&gt;0,IF(Y939=1,IF(I939&gt;Parameters!$B$6,W939,""),""),"")</f>
        <v/>
      </c>
    </row>
    <row r="940" spans="1:31" x14ac:dyDescent="0.2">
      <c r="A940" t="s">
        <v>987</v>
      </c>
      <c r="B940" t="s">
        <v>988</v>
      </c>
      <c r="C940" t="s">
        <v>992</v>
      </c>
      <c r="D940">
        <v>2</v>
      </c>
      <c r="E940" t="s">
        <v>51</v>
      </c>
      <c r="F940" t="s">
        <v>51</v>
      </c>
      <c r="G940">
        <v>1</v>
      </c>
      <c r="H940" t="s">
        <v>46</v>
      </c>
      <c r="I940">
        <f t="shared" si="42"/>
        <v>1</v>
      </c>
      <c r="J940" t="s">
        <v>39</v>
      </c>
      <c r="L940" s="2">
        <v>240000</v>
      </c>
      <c r="M940" t="s">
        <v>991</v>
      </c>
      <c r="N940" t="s">
        <v>40</v>
      </c>
      <c r="P940" t="s">
        <v>42</v>
      </c>
      <c r="Q940" t="s">
        <v>42</v>
      </c>
      <c r="R940" t="s">
        <v>42</v>
      </c>
      <c r="S940" s="3">
        <v>42247</v>
      </c>
      <c r="T940" s="3"/>
      <c r="U940" s="11" t="str">
        <f>IFERROR(VLOOKUP(A940,'Anc data'!$A$2:$H$117, 8,FALSE),"")</f>
        <v/>
      </c>
      <c r="W940" s="15" t="str">
        <f t="shared" si="43"/>
        <v/>
      </c>
      <c r="X940" s="9">
        <f t="shared" si="44"/>
        <v>1</v>
      </c>
      <c r="Y940" s="9">
        <f>MAX(X940,Parameters!$B$8)</f>
        <v>1</v>
      </c>
      <c r="AA940" s="16" t="str">
        <f>IF(W940&lt;&gt;0,IF(Y940=1,IF(I940&lt;=Parameters!$C$2,W940,""),""),"")</f>
        <v/>
      </c>
      <c r="AB940" s="16" t="str">
        <f>IF(W940&lt;&gt;0,IF(Y940=1,IF(AND(I940&gt;Parameters!$B$3,I940&lt;=Parameters!$C$3),W940,""),""),"")</f>
        <v/>
      </c>
      <c r="AC940" s="16" t="str">
        <f>IF(W940&lt;&gt;0,IF(Y940=1,IF(AND(I940&gt;Parameters!$B$4,I940&lt;=Parameters!$C$4),W940,""),""),"")</f>
        <v/>
      </c>
      <c r="AD940" s="16" t="str">
        <f>IF(W940&lt;&gt;0,IF(Y940=1,IF(AND(I940&gt;Parameters!$B$5,I940&lt;=Parameters!$C$5),W940,""),""),"")</f>
        <v/>
      </c>
      <c r="AE940" s="16" t="str">
        <f>IF(W940&lt;&gt;0,IF(Y940=1,IF(I940&gt;Parameters!$B$6,W940,""),""),"")</f>
        <v/>
      </c>
    </row>
    <row r="941" spans="1:31" x14ac:dyDescent="0.2">
      <c r="A941" t="s">
        <v>987</v>
      </c>
      <c r="B941" t="s">
        <v>988</v>
      </c>
      <c r="C941" t="s">
        <v>992</v>
      </c>
      <c r="D941">
        <v>3</v>
      </c>
      <c r="E941" t="s">
        <v>51</v>
      </c>
      <c r="F941" t="s">
        <v>51</v>
      </c>
      <c r="G941">
        <v>1.5</v>
      </c>
      <c r="H941" t="s">
        <v>46</v>
      </c>
      <c r="I941">
        <f t="shared" si="42"/>
        <v>1.5</v>
      </c>
      <c r="J941" t="s">
        <v>39</v>
      </c>
      <c r="L941" s="2">
        <v>300000</v>
      </c>
      <c r="M941" t="s">
        <v>991</v>
      </c>
      <c r="N941" t="s">
        <v>40</v>
      </c>
      <c r="P941" t="s">
        <v>42</v>
      </c>
      <c r="Q941" t="s">
        <v>42</v>
      </c>
      <c r="R941" t="s">
        <v>42</v>
      </c>
      <c r="S941" s="3">
        <v>42247</v>
      </c>
      <c r="T941" s="3"/>
      <c r="U941" s="11" t="str">
        <f>IFERROR(VLOOKUP(A941,'Anc data'!$A$2:$H$117, 8,FALSE),"")</f>
        <v/>
      </c>
      <c r="W941" s="15" t="str">
        <f t="shared" si="43"/>
        <v/>
      </c>
      <c r="X941" s="9">
        <f t="shared" si="44"/>
        <v>1</v>
      </c>
      <c r="Y941" s="9">
        <f>MAX(X941,Parameters!$B$8)</f>
        <v>1</v>
      </c>
      <c r="AA941" s="16" t="str">
        <f>IF(W941&lt;&gt;0,IF(Y941=1,IF(I941&lt;=Parameters!$C$2,W941,""),""),"")</f>
        <v/>
      </c>
      <c r="AB941" s="16" t="str">
        <f>IF(W941&lt;&gt;0,IF(Y941=1,IF(AND(I941&gt;Parameters!$B$3,I941&lt;=Parameters!$C$3),W941,""),""),"")</f>
        <v/>
      </c>
      <c r="AC941" s="16" t="str">
        <f>IF(W941&lt;&gt;0,IF(Y941=1,IF(AND(I941&gt;Parameters!$B$4,I941&lt;=Parameters!$C$4),W941,""),""),"")</f>
        <v/>
      </c>
      <c r="AD941" s="16" t="str">
        <f>IF(W941&lt;&gt;0,IF(Y941=1,IF(AND(I941&gt;Parameters!$B$5,I941&lt;=Parameters!$C$5),W941,""),""),"")</f>
        <v/>
      </c>
      <c r="AE941" s="16" t="str">
        <f>IF(W941&lt;&gt;0,IF(Y941=1,IF(I941&gt;Parameters!$B$6,W941,""),""),"")</f>
        <v/>
      </c>
    </row>
    <row r="942" spans="1:31" x14ac:dyDescent="0.2">
      <c r="A942" t="s">
        <v>987</v>
      </c>
      <c r="B942" t="s">
        <v>988</v>
      </c>
      <c r="C942" t="s">
        <v>992</v>
      </c>
      <c r="D942">
        <v>4</v>
      </c>
      <c r="E942" t="s">
        <v>51</v>
      </c>
      <c r="F942" t="s">
        <v>51</v>
      </c>
      <c r="G942">
        <v>2</v>
      </c>
      <c r="H942" t="s">
        <v>46</v>
      </c>
      <c r="I942">
        <f t="shared" si="42"/>
        <v>2</v>
      </c>
      <c r="J942" t="s">
        <v>39</v>
      </c>
      <c r="L942" s="2">
        <v>360000</v>
      </c>
      <c r="M942" t="s">
        <v>991</v>
      </c>
      <c r="N942" t="s">
        <v>40</v>
      </c>
      <c r="P942" t="s">
        <v>42</v>
      </c>
      <c r="Q942" t="s">
        <v>42</v>
      </c>
      <c r="R942" t="s">
        <v>42</v>
      </c>
      <c r="S942" s="3">
        <v>42247</v>
      </c>
      <c r="T942" s="3"/>
      <c r="U942" s="11" t="str">
        <f>IFERROR(VLOOKUP(A942,'Anc data'!$A$2:$H$117, 8,FALSE),"")</f>
        <v/>
      </c>
      <c r="W942" s="15" t="str">
        <f t="shared" si="43"/>
        <v/>
      </c>
      <c r="X942" s="9">
        <f t="shared" si="44"/>
        <v>1</v>
      </c>
      <c r="Y942" s="9">
        <f>MAX(X942,Parameters!$B$8)</f>
        <v>1</v>
      </c>
      <c r="AA942" s="16" t="str">
        <f>IF(W942&lt;&gt;0,IF(Y942=1,IF(I942&lt;=Parameters!$C$2,W942,""),""),"")</f>
        <v/>
      </c>
      <c r="AB942" s="16" t="str">
        <f>IF(W942&lt;&gt;0,IF(Y942=1,IF(AND(I942&gt;Parameters!$B$3,I942&lt;=Parameters!$C$3),W942,""),""),"")</f>
        <v/>
      </c>
      <c r="AC942" s="16" t="str">
        <f>IF(W942&lt;&gt;0,IF(Y942=1,IF(AND(I942&gt;Parameters!$B$4,I942&lt;=Parameters!$C$4),W942,""),""),"")</f>
        <v/>
      </c>
      <c r="AD942" s="16" t="str">
        <f>IF(W942&lt;&gt;0,IF(Y942=1,IF(AND(I942&gt;Parameters!$B$5,I942&lt;=Parameters!$C$5),W942,""),""),"")</f>
        <v/>
      </c>
      <c r="AE942" s="16" t="str">
        <f>IF(W942&lt;&gt;0,IF(Y942=1,IF(I942&gt;Parameters!$B$6,W942,""),""),"")</f>
        <v/>
      </c>
    </row>
    <row r="943" spans="1:31" x14ac:dyDescent="0.2">
      <c r="A943" t="s">
        <v>987</v>
      </c>
      <c r="B943" t="s">
        <v>988</v>
      </c>
      <c r="C943" t="s">
        <v>992</v>
      </c>
      <c r="D943">
        <v>5</v>
      </c>
      <c r="E943" t="s">
        <v>51</v>
      </c>
      <c r="F943" t="s">
        <v>51</v>
      </c>
      <c r="G943">
        <v>4</v>
      </c>
      <c r="H943" t="s">
        <v>46</v>
      </c>
      <c r="I943">
        <f t="shared" si="42"/>
        <v>4</v>
      </c>
      <c r="J943" t="s">
        <v>39</v>
      </c>
      <c r="L943" s="2">
        <v>1190000</v>
      </c>
      <c r="M943" t="s">
        <v>991</v>
      </c>
      <c r="N943" t="s">
        <v>40</v>
      </c>
      <c r="P943" t="s">
        <v>42</v>
      </c>
      <c r="Q943" t="s">
        <v>42</v>
      </c>
      <c r="R943" t="s">
        <v>42</v>
      </c>
      <c r="S943" s="3">
        <v>42247</v>
      </c>
      <c r="T943" s="3"/>
      <c r="U943" s="11" t="str">
        <f>IFERROR(VLOOKUP(A943,'Anc data'!$A$2:$H$117, 8,FALSE),"")</f>
        <v/>
      </c>
      <c r="W943" s="15" t="str">
        <f t="shared" si="43"/>
        <v/>
      </c>
      <c r="X943" s="9">
        <f t="shared" si="44"/>
        <v>1</v>
      </c>
      <c r="Y943" s="9">
        <f>MAX(X943,Parameters!$B$8)</f>
        <v>1</v>
      </c>
      <c r="AA943" s="16" t="str">
        <f>IF(W943&lt;&gt;0,IF(Y943=1,IF(I943&lt;=Parameters!$C$2,W943,""),""),"")</f>
        <v/>
      </c>
      <c r="AB943" s="16" t="str">
        <f>IF(W943&lt;&gt;0,IF(Y943=1,IF(AND(I943&gt;Parameters!$B$3,I943&lt;=Parameters!$C$3),W943,""),""),"")</f>
        <v/>
      </c>
      <c r="AC943" s="16" t="str">
        <f>IF(W943&lt;&gt;0,IF(Y943=1,IF(AND(I943&gt;Parameters!$B$4,I943&lt;=Parameters!$C$4),W943,""),""),"")</f>
        <v/>
      </c>
      <c r="AD943" s="16" t="str">
        <f>IF(W943&lt;&gt;0,IF(Y943=1,IF(AND(I943&gt;Parameters!$B$5,I943&lt;=Parameters!$C$5),W943,""),""),"")</f>
        <v/>
      </c>
      <c r="AE943" s="16" t="str">
        <f>IF(W943&lt;&gt;0,IF(Y943=1,IF(I943&gt;Parameters!$B$6,W943,""),""),"")</f>
        <v/>
      </c>
    </row>
    <row r="944" spans="1:31" x14ac:dyDescent="0.2">
      <c r="A944" t="s">
        <v>993</v>
      </c>
      <c r="B944" t="s">
        <v>994</v>
      </c>
      <c r="C944" t="s">
        <v>995</v>
      </c>
      <c r="D944">
        <v>1</v>
      </c>
      <c r="E944" t="s">
        <v>996</v>
      </c>
      <c r="F944" t="s">
        <v>61</v>
      </c>
      <c r="G944">
        <v>400</v>
      </c>
      <c r="H944" t="s">
        <v>46</v>
      </c>
      <c r="I944">
        <f t="shared" si="42"/>
        <v>400</v>
      </c>
      <c r="J944" t="s">
        <v>39</v>
      </c>
      <c r="L944">
        <v>28.89</v>
      </c>
      <c r="M944" t="s">
        <v>63</v>
      </c>
      <c r="N944">
        <v>80</v>
      </c>
      <c r="O944" t="s">
        <v>46</v>
      </c>
      <c r="P944" t="s">
        <v>42</v>
      </c>
      <c r="Q944" t="s">
        <v>42</v>
      </c>
      <c r="R944" t="s">
        <v>42</v>
      </c>
      <c r="S944" s="3">
        <v>42247</v>
      </c>
      <c r="T944" s="3"/>
      <c r="U944" s="11" t="str">
        <f>IFERROR(VLOOKUP(A944,'Anc data'!$A$2:$H$117, 8,FALSE),"")</f>
        <v/>
      </c>
      <c r="W944" s="15" t="str">
        <f t="shared" si="43"/>
        <v/>
      </c>
      <c r="X944" s="9">
        <f t="shared" si="44"/>
        <v>1</v>
      </c>
      <c r="Y944" s="9">
        <f>MAX(X944,Parameters!$B$8)</f>
        <v>1</v>
      </c>
      <c r="AA944" s="16" t="str">
        <f>IF(W944&lt;&gt;0,IF(Y944=1,IF(I944&lt;=Parameters!$C$2,W944,""),""),"")</f>
        <v/>
      </c>
      <c r="AB944" s="16" t="str">
        <f>IF(W944&lt;&gt;0,IF(Y944=1,IF(AND(I944&gt;Parameters!$B$3,I944&lt;=Parameters!$C$3),W944,""),""),"")</f>
        <v/>
      </c>
      <c r="AC944" s="16" t="str">
        <f>IF(W944&lt;&gt;0,IF(Y944=1,IF(AND(I944&gt;Parameters!$B$4,I944&lt;=Parameters!$C$4),W944,""),""),"")</f>
        <v/>
      </c>
      <c r="AD944" s="16" t="str">
        <f>IF(W944&lt;&gt;0,IF(Y944=1,IF(AND(I944&gt;Parameters!$B$5,I944&lt;=Parameters!$C$5),W944,""),""),"")</f>
        <v/>
      </c>
      <c r="AE944" s="16" t="str">
        <f>IF(W944&lt;&gt;0,IF(Y944=1,IF(I944&gt;Parameters!$B$6,W944,""),""),"")</f>
        <v/>
      </c>
    </row>
    <row r="945" spans="1:31" x14ac:dyDescent="0.2">
      <c r="A945" t="s">
        <v>993</v>
      </c>
      <c r="B945" t="s">
        <v>994</v>
      </c>
      <c r="C945" t="s">
        <v>995</v>
      </c>
      <c r="D945">
        <v>2</v>
      </c>
      <c r="E945" t="s">
        <v>997</v>
      </c>
      <c r="F945" t="s">
        <v>61</v>
      </c>
      <c r="G945">
        <v>250</v>
      </c>
      <c r="H945" t="s">
        <v>46</v>
      </c>
      <c r="I945">
        <f t="shared" si="42"/>
        <v>250</v>
      </c>
      <c r="J945" t="s">
        <v>39</v>
      </c>
      <c r="L945">
        <v>21.9</v>
      </c>
      <c r="M945" t="s">
        <v>63</v>
      </c>
      <c r="N945">
        <v>50</v>
      </c>
      <c r="O945" t="s">
        <v>46</v>
      </c>
      <c r="P945" t="s">
        <v>42</v>
      </c>
      <c r="Q945" t="s">
        <v>42</v>
      </c>
      <c r="R945" t="s">
        <v>42</v>
      </c>
      <c r="S945" s="3">
        <v>42247</v>
      </c>
      <c r="T945" s="3"/>
      <c r="U945" s="11" t="str">
        <f>IFERROR(VLOOKUP(A945,'Anc data'!$A$2:$H$117, 8,FALSE),"")</f>
        <v/>
      </c>
      <c r="W945" s="15" t="str">
        <f t="shared" si="43"/>
        <v/>
      </c>
      <c r="X945" s="9">
        <f t="shared" si="44"/>
        <v>1</v>
      </c>
      <c r="Y945" s="9">
        <f>MAX(X945,Parameters!$B$8)</f>
        <v>1</v>
      </c>
      <c r="AA945" s="16" t="str">
        <f>IF(W945&lt;&gt;0,IF(Y945=1,IF(I945&lt;=Parameters!$C$2,W945,""),""),"")</f>
        <v/>
      </c>
      <c r="AB945" s="16" t="str">
        <f>IF(W945&lt;&gt;0,IF(Y945=1,IF(AND(I945&gt;Parameters!$B$3,I945&lt;=Parameters!$C$3),W945,""),""),"")</f>
        <v/>
      </c>
      <c r="AC945" s="16" t="str">
        <f>IF(W945&lt;&gt;0,IF(Y945=1,IF(AND(I945&gt;Parameters!$B$4,I945&lt;=Parameters!$C$4),W945,""),""),"")</f>
        <v/>
      </c>
      <c r="AD945" s="16" t="str">
        <f>IF(W945&lt;&gt;0,IF(Y945=1,IF(AND(I945&gt;Parameters!$B$5,I945&lt;=Parameters!$C$5),W945,""),""),"")</f>
        <v/>
      </c>
      <c r="AE945" s="16" t="str">
        <f>IF(W945&lt;&gt;0,IF(Y945=1,IF(I945&gt;Parameters!$B$6,W945,""),""),"")</f>
        <v/>
      </c>
    </row>
    <row r="946" spans="1:31" x14ac:dyDescent="0.2">
      <c r="A946" t="s">
        <v>993</v>
      </c>
      <c r="B946" t="s">
        <v>994</v>
      </c>
      <c r="C946" t="s">
        <v>995</v>
      </c>
      <c r="D946">
        <v>3</v>
      </c>
      <c r="E946" t="s">
        <v>998</v>
      </c>
      <c r="F946" t="s">
        <v>61</v>
      </c>
      <c r="G946">
        <v>100</v>
      </c>
      <c r="H946" t="s">
        <v>46</v>
      </c>
      <c r="I946">
        <f t="shared" si="42"/>
        <v>100</v>
      </c>
      <c r="J946" t="s">
        <v>39</v>
      </c>
      <c r="L946">
        <v>14.9</v>
      </c>
      <c r="M946" t="s">
        <v>63</v>
      </c>
      <c r="N946">
        <v>20</v>
      </c>
      <c r="O946" t="s">
        <v>46</v>
      </c>
      <c r="P946" t="s">
        <v>42</v>
      </c>
      <c r="Q946" t="s">
        <v>42</v>
      </c>
      <c r="R946" t="s">
        <v>42</v>
      </c>
      <c r="S946" s="3">
        <v>42247</v>
      </c>
      <c r="T946" s="3"/>
      <c r="U946" s="11" t="str">
        <f>IFERROR(VLOOKUP(A946,'Anc data'!$A$2:$H$117, 8,FALSE),"")</f>
        <v/>
      </c>
      <c r="W946" s="15" t="str">
        <f t="shared" si="43"/>
        <v/>
      </c>
      <c r="X946" s="9">
        <f t="shared" si="44"/>
        <v>1</v>
      </c>
      <c r="Y946" s="9">
        <f>MAX(X946,Parameters!$B$8)</f>
        <v>1</v>
      </c>
      <c r="AA946" s="16" t="str">
        <f>IF(W946&lt;&gt;0,IF(Y946=1,IF(I946&lt;=Parameters!$C$2,W946,""),""),"")</f>
        <v/>
      </c>
      <c r="AB946" s="16" t="str">
        <f>IF(W946&lt;&gt;0,IF(Y946=1,IF(AND(I946&gt;Parameters!$B$3,I946&lt;=Parameters!$C$3),W946,""),""),"")</f>
        <v/>
      </c>
      <c r="AC946" s="16" t="str">
        <f>IF(W946&lt;&gt;0,IF(Y946=1,IF(AND(I946&gt;Parameters!$B$4,I946&lt;=Parameters!$C$4),W946,""),""),"")</f>
        <v/>
      </c>
      <c r="AD946" s="16" t="str">
        <f>IF(W946&lt;&gt;0,IF(Y946=1,IF(AND(I946&gt;Parameters!$B$5,I946&lt;=Parameters!$C$5),W946,""),""),"")</f>
        <v/>
      </c>
      <c r="AE946" s="16" t="str">
        <f>IF(W946&lt;&gt;0,IF(Y946=1,IF(I946&gt;Parameters!$B$6,W946,""),""),"")</f>
        <v/>
      </c>
    </row>
    <row r="947" spans="1:31" x14ac:dyDescent="0.2">
      <c r="A947" t="s">
        <v>993</v>
      </c>
      <c r="B947" t="s">
        <v>994</v>
      </c>
      <c r="C947" t="s">
        <v>995</v>
      </c>
      <c r="D947">
        <v>4</v>
      </c>
      <c r="E947" t="s">
        <v>999</v>
      </c>
      <c r="F947" t="s">
        <v>45</v>
      </c>
      <c r="G947">
        <v>60</v>
      </c>
      <c r="H947" t="s">
        <v>46</v>
      </c>
      <c r="I947">
        <f t="shared" si="42"/>
        <v>60</v>
      </c>
      <c r="J947" t="s">
        <v>39</v>
      </c>
      <c r="L947">
        <v>26.89</v>
      </c>
      <c r="M947" t="s">
        <v>63</v>
      </c>
      <c r="N947">
        <v>8</v>
      </c>
      <c r="O947" t="s">
        <v>46</v>
      </c>
      <c r="P947" t="s">
        <v>42</v>
      </c>
      <c r="Q947" t="s">
        <v>42</v>
      </c>
      <c r="R947" t="s">
        <v>42</v>
      </c>
      <c r="S947" s="3">
        <v>42247</v>
      </c>
      <c r="T947" s="3"/>
      <c r="U947" s="11" t="str">
        <f>IFERROR(VLOOKUP(A947,'Anc data'!$A$2:$H$117, 8,FALSE),"")</f>
        <v/>
      </c>
      <c r="W947" s="15" t="str">
        <f t="shared" si="43"/>
        <v/>
      </c>
      <c r="X947" s="9">
        <f t="shared" si="44"/>
        <v>1</v>
      </c>
      <c r="Y947" s="9">
        <f>MAX(X947,Parameters!$B$8)</f>
        <v>1</v>
      </c>
      <c r="AA947" s="16" t="str">
        <f>IF(W947&lt;&gt;0,IF(Y947=1,IF(I947&lt;=Parameters!$C$2,W947,""),""),"")</f>
        <v/>
      </c>
      <c r="AB947" s="16" t="str">
        <f>IF(W947&lt;&gt;0,IF(Y947=1,IF(AND(I947&gt;Parameters!$B$3,I947&lt;=Parameters!$C$3),W947,""),""),"")</f>
        <v/>
      </c>
      <c r="AC947" s="16" t="str">
        <f>IF(W947&lt;&gt;0,IF(Y947=1,IF(AND(I947&gt;Parameters!$B$4,I947&lt;=Parameters!$C$4),W947,""),""),"")</f>
        <v/>
      </c>
      <c r="AD947" s="16" t="str">
        <f>IF(W947&lt;&gt;0,IF(Y947=1,IF(AND(I947&gt;Parameters!$B$5,I947&lt;=Parameters!$C$5),W947,""),""),"")</f>
        <v/>
      </c>
      <c r="AE947" s="16" t="str">
        <f>IF(W947&lt;&gt;0,IF(Y947=1,IF(I947&gt;Parameters!$B$6,W947,""),""),"")</f>
        <v/>
      </c>
    </row>
    <row r="948" spans="1:31" x14ac:dyDescent="0.2">
      <c r="A948" t="s">
        <v>993</v>
      </c>
      <c r="B948" t="s">
        <v>994</v>
      </c>
      <c r="C948" t="s">
        <v>995</v>
      </c>
      <c r="D948">
        <v>5</v>
      </c>
      <c r="E948" t="s">
        <v>369</v>
      </c>
      <c r="F948" t="s">
        <v>45</v>
      </c>
      <c r="G948">
        <v>40</v>
      </c>
      <c r="H948" t="s">
        <v>46</v>
      </c>
      <c r="I948">
        <f t="shared" si="42"/>
        <v>40</v>
      </c>
      <c r="J948" t="s">
        <v>39</v>
      </c>
      <c r="L948">
        <v>24.89</v>
      </c>
      <c r="M948" t="s">
        <v>63</v>
      </c>
      <c r="N948">
        <v>5</v>
      </c>
      <c r="O948" t="s">
        <v>46</v>
      </c>
      <c r="P948" t="s">
        <v>42</v>
      </c>
      <c r="Q948" t="s">
        <v>42</v>
      </c>
      <c r="R948" t="s">
        <v>42</v>
      </c>
      <c r="S948" s="3">
        <v>42247</v>
      </c>
      <c r="T948" s="3"/>
      <c r="U948" s="11" t="str">
        <f>IFERROR(VLOOKUP(A948,'Anc data'!$A$2:$H$117, 8,FALSE),"")</f>
        <v/>
      </c>
      <c r="W948" s="15" t="str">
        <f t="shared" si="43"/>
        <v/>
      </c>
      <c r="X948" s="9">
        <f t="shared" si="44"/>
        <v>1</v>
      </c>
      <c r="Y948" s="9">
        <f>MAX(X948,Parameters!$B$8)</f>
        <v>1</v>
      </c>
      <c r="AA948" s="16" t="str">
        <f>IF(W948&lt;&gt;0,IF(Y948=1,IF(I948&lt;=Parameters!$C$2,W948,""),""),"")</f>
        <v/>
      </c>
      <c r="AB948" s="16" t="str">
        <f>IF(W948&lt;&gt;0,IF(Y948=1,IF(AND(I948&gt;Parameters!$B$3,I948&lt;=Parameters!$C$3),W948,""),""),"")</f>
        <v/>
      </c>
      <c r="AC948" s="16" t="str">
        <f>IF(W948&lt;&gt;0,IF(Y948=1,IF(AND(I948&gt;Parameters!$B$4,I948&lt;=Parameters!$C$4),W948,""),""),"")</f>
        <v/>
      </c>
      <c r="AD948" s="16" t="str">
        <f>IF(W948&lt;&gt;0,IF(Y948=1,IF(AND(I948&gt;Parameters!$B$5,I948&lt;=Parameters!$C$5),W948,""),""),"")</f>
        <v/>
      </c>
      <c r="AE948" s="16" t="str">
        <f>IF(W948&lt;&gt;0,IF(Y948=1,IF(I948&gt;Parameters!$B$6,W948,""),""),"")</f>
        <v/>
      </c>
    </row>
    <row r="949" spans="1:31" x14ac:dyDescent="0.2">
      <c r="A949" t="s">
        <v>993</v>
      </c>
      <c r="B949" t="s">
        <v>994</v>
      </c>
      <c r="C949" t="s">
        <v>995</v>
      </c>
      <c r="D949">
        <v>6</v>
      </c>
      <c r="E949" t="s">
        <v>1000</v>
      </c>
      <c r="F949" t="s">
        <v>45</v>
      </c>
      <c r="G949">
        <v>20</v>
      </c>
      <c r="H949" t="s">
        <v>46</v>
      </c>
      <c r="I949">
        <f t="shared" si="42"/>
        <v>20</v>
      </c>
      <c r="J949" t="s">
        <v>39</v>
      </c>
      <c r="L949">
        <v>24.89</v>
      </c>
      <c r="M949" t="s">
        <v>63</v>
      </c>
      <c r="N949">
        <v>2</v>
      </c>
      <c r="O949" t="s">
        <v>46</v>
      </c>
      <c r="P949" t="s">
        <v>42</v>
      </c>
      <c r="Q949" t="s">
        <v>42</v>
      </c>
      <c r="R949" t="s">
        <v>42</v>
      </c>
      <c r="S949" s="3">
        <v>42247</v>
      </c>
      <c r="T949" s="3"/>
      <c r="U949" s="11" t="str">
        <f>IFERROR(VLOOKUP(A949,'Anc data'!$A$2:$H$117, 8,FALSE),"")</f>
        <v/>
      </c>
      <c r="W949" s="15" t="str">
        <f t="shared" si="43"/>
        <v/>
      </c>
      <c r="X949" s="9">
        <f t="shared" si="44"/>
        <v>1</v>
      </c>
      <c r="Y949" s="9">
        <f>MAX(X949,Parameters!$B$8)</f>
        <v>1</v>
      </c>
      <c r="AA949" s="16" t="str">
        <f>IF(W949&lt;&gt;0,IF(Y949=1,IF(I949&lt;=Parameters!$C$2,W949,""),""),"")</f>
        <v/>
      </c>
      <c r="AB949" s="16" t="str">
        <f>IF(W949&lt;&gt;0,IF(Y949=1,IF(AND(I949&gt;Parameters!$B$3,I949&lt;=Parameters!$C$3),W949,""),""),"")</f>
        <v/>
      </c>
      <c r="AC949" s="16" t="str">
        <f>IF(W949&lt;&gt;0,IF(Y949=1,IF(AND(I949&gt;Parameters!$B$4,I949&lt;=Parameters!$C$4),W949,""),""),"")</f>
        <v/>
      </c>
      <c r="AD949" s="16" t="str">
        <f>IF(W949&lt;&gt;0,IF(Y949=1,IF(AND(I949&gt;Parameters!$B$5,I949&lt;=Parameters!$C$5),W949,""),""),"")</f>
        <v/>
      </c>
      <c r="AE949" s="16" t="str">
        <f>IF(W949&lt;&gt;0,IF(Y949=1,IF(I949&gt;Parameters!$B$6,W949,""),""),"")</f>
        <v/>
      </c>
    </row>
    <row r="950" spans="1:31" x14ac:dyDescent="0.2">
      <c r="A950" t="s">
        <v>993</v>
      </c>
      <c r="B950" t="s">
        <v>994</v>
      </c>
      <c r="C950" t="s">
        <v>995</v>
      </c>
      <c r="D950">
        <v>7</v>
      </c>
      <c r="E950" t="s">
        <v>1001</v>
      </c>
      <c r="F950" t="s">
        <v>45</v>
      </c>
      <c r="G950">
        <v>10</v>
      </c>
      <c r="H950" t="s">
        <v>46</v>
      </c>
      <c r="I950">
        <f t="shared" si="42"/>
        <v>10</v>
      </c>
      <c r="J950" t="s">
        <v>39</v>
      </c>
      <c r="L950">
        <v>24.89</v>
      </c>
      <c r="M950" t="s">
        <v>63</v>
      </c>
      <c r="N950">
        <v>400</v>
      </c>
      <c r="O950" t="s">
        <v>38</v>
      </c>
      <c r="P950" t="s">
        <v>42</v>
      </c>
      <c r="Q950" t="s">
        <v>42</v>
      </c>
      <c r="R950" t="s">
        <v>42</v>
      </c>
      <c r="S950" s="3">
        <v>42247</v>
      </c>
      <c r="T950" s="3"/>
      <c r="U950" s="11" t="str">
        <f>IFERROR(VLOOKUP(A950,'Anc data'!$A$2:$H$117, 8,FALSE),"")</f>
        <v/>
      </c>
      <c r="W950" s="15" t="str">
        <f t="shared" si="43"/>
        <v/>
      </c>
      <c r="X950" s="9">
        <f t="shared" si="44"/>
        <v>1</v>
      </c>
      <c r="Y950" s="9">
        <f>MAX(X950,Parameters!$B$8)</f>
        <v>1</v>
      </c>
      <c r="AA950" s="16" t="str">
        <f>IF(W950&lt;&gt;0,IF(Y950=1,IF(I950&lt;=Parameters!$C$2,W950,""),""),"")</f>
        <v/>
      </c>
      <c r="AB950" s="16" t="str">
        <f>IF(W950&lt;&gt;0,IF(Y950=1,IF(AND(I950&gt;Parameters!$B$3,I950&lt;=Parameters!$C$3),W950,""),""),"")</f>
        <v/>
      </c>
      <c r="AC950" s="16" t="str">
        <f>IF(W950&lt;&gt;0,IF(Y950=1,IF(AND(I950&gt;Parameters!$B$4,I950&lt;=Parameters!$C$4),W950,""),""),"")</f>
        <v/>
      </c>
      <c r="AD950" s="16" t="str">
        <f>IF(W950&lt;&gt;0,IF(Y950=1,IF(AND(I950&gt;Parameters!$B$5,I950&lt;=Parameters!$C$5),W950,""),""),"")</f>
        <v/>
      </c>
      <c r="AE950" s="16" t="str">
        <f>IF(W950&lt;&gt;0,IF(Y950=1,IF(I950&gt;Parameters!$B$6,W950,""),""),"")</f>
        <v/>
      </c>
    </row>
    <row r="951" spans="1:31" x14ac:dyDescent="0.2">
      <c r="A951" t="s">
        <v>993</v>
      </c>
      <c r="B951" t="s">
        <v>994</v>
      </c>
      <c r="C951" t="s">
        <v>995</v>
      </c>
      <c r="D951">
        <v>8</v>
      </c>
      <c r="E951" t="s">
        <v>1002</v>
      </c>
      <c r="F951" t="s">
        <v>45</v>
      </c>
      <c r="G951">
        <v>6</v>
      </c>
      <c r="H951" t="s">
        <v>46</v>
      </c>
      <c r="I951">
        <f t="shared" si="42"/>
        <v>6</v>
      </c>
      <c r="J951" t="s">
        <v>39</v>
      </c>
      <c r="L951">
        <v>17.91</v>
      </c>
      <c r="M951" t="s">
        <v>63</v>
      </c>
      <c r="N951">
        <v>256</v>
      </c>
      <c r="O951" t="s">
        <v>38</v>
      </c>
      <c r="P951" t="s">
        <v>42</v>
      </c>
      <c r="Q951" t="s">
        <v>42</v>
      </c>
      <c r="R951" t="s">
        <v>42</v>
      </c>
      <c r="S951" s="3">
        <v>42247</v>
      </c>
      <c r="T951" s="3"/>
      <c r="U951" s="11" t="str">
        <f>IFERROR(VLOOKUP(A951,'Anc data'!$A$2:$H$117, 8,FALSE),"")</f>
        <v/>
      </c>
      <c r="W951" s="15" t="str">
        <f t="shared" si="43"/>
        <v/>
      </c>
      <c r="X951" s="9">
        <f t="shared" si="44"/>
        <v>1</v>
      </c>
      <c r="Y951" s="9">
        <f>MAX(X951,Parameters!$B$8)</f>
        <v>1</v>
      </c>
      <c r="AA951" s="16" t="str">
        <f>IF(W951&lt;&gt;0,IF(Y951=1,IF(I951&lt;=Parameters!$C$2,W951,""),""),"")</f>
        <v/>
      </c>
      <c r="AB951" s="16" t="str">
        <f>IF(W951&lt;&gt;0,IF(Y951=1,IF(AND(I951&gt;Parameters!$B$3,I951&lt;=Parameters!$C$3),W951,""),""),"")</f>
        <v/>
      </c>
      <c r="AC951" s="16" t="str">
        <f>IF(W951&lt;&gt;0,IF(Y951=1,IF(AND(I951&gt;Parameters!$B$4,I951&lt;=Parameters!$C$4),W951,""),""),"")</f>
        <v/>
      </c>
      <c r="AD951" s="16" t="str">
        <f>IF(W951&lt;&gt;0,IF(Y951=1,IF(AND(I951&gt;Parameters!$B$5,I951&lt;=Parameters!$C$5),W951,""),""),"")</f>
        <v/>
      </c>
      <c r="AE951" s="16" t="str">
        <f>IF(W951&lt;&gt;0,IF(Y951=1,IF(I951&gt;Parameters!$B$6,W951,""),""),"")</f>
        <v/>
      </c>
    </row>
    <row r="952" spans="1:31" x14ac:dyDescent="0.2">
      <c r="A952" t="s">
        <v>993</v>
      </c>
      <c r="B952" t="s">
        <v>994</v>
      </c>
      <c r="C952" t="s">
        <v>995</v>
      </c>
      <c r="D952">
        <v>9</v>
      </c>
      <c r="E952" t="s">
        <v>1003</v>
      </c>
      <c r="F952" t="s">
        <v>45</v>
      </c>
      <c r="G952">
        <v>5</v>
      </c>
      <c r="H952" t="s">
        <v>46</v>
      </c>
      <c r="I952">
        <f t="shared" si="42"/>
        <v>5</v>
      </c>
      <c r="J952" t="s">
        <v>39</v>
      </c>
      <c r="L952">
        <v>10.9</v>
      </c>
      <c r="M952" t="s">
        <v>63</v>
      </c>
      <c r="N952">
        <v>256</v>
      </c>
      <c r="O952" t="s">
        <v>38</v>
      </c>
      <c r="P952" t="s">
        <v>42</v>
      </c>
      <c r="Q952" t="s">
        <v>42</v>
      </c>
      <c r="R952" t="s">
        <v>42</v>
      </c>
      <c r="S952" s="3">
        <v>42247</v>
      </c>
      <c r="T952" s="3"/>
      <c r="U952" s="11" t="str">
        <f>IFERROR(VLOOKUP(A952,'Anc data'!$A$2:$H$117, 8,FALSE),"")</f>
        <v/>
      </c>
      <c r="W952" s="15" t="str">
        <f t="shared" si="43"/>
        <v/>
      </c>
      <c r="X952" s="9">
        <f t="shared" si="44"/>
        <v>1</v>
      </c>
      <c r="Y952" s="9">
        <f>MAX(X952,Parameters!$B$8)</f>
        <v>1</v>
      </c>
      <c r="AA952" s="16" t="str">
        <f>IF(W952&lt;&gt;0,IF(Y952=1,IF(I952&lt;=Parameters!$C$2,W952,""),""),"")</f>
        <v/>
      </c>
      <c r="AB952" s="16" t="str">
        <f>IF(W952&lt;&gt;0,IF(Y952=1,IF(AND(I952&gt;Parameters!$B$3,I952&lt;=Parameters!$C$3),W952,""),""),"")</f>
        <v/>
      </c>
      <c r="AC952" s="16" t="str">
        <f>IF(W952&lt;&gt;0,IF(Y952=1,IF(AND(I952&gt;Parameters!$B$4,I952&lt;=Parameters!$C$4),W952,""),""),"")</f>
        <v/>
      </c>
      <c r="AD952" s="16" t="str">
        <f>IF(W952&lt;&gt;0,IF(Y952=1,IF(AND(I952&gt;Parameters!$B$5,I952&lt;=Parameters!$C$5),W952,""),""),"")</f>
        <v/>
      </c>
      <c r="AE952" s="16" t="str">
        <f>IF(W952&lt;&gt;0,IF(Y952=1,IF(I952&gt;Parameters!$B$6,W952,""),""),"")</f>
        <v/>
      </c>
    </row>
    <row r="953" spans="1:31" x14ac:dyDescent="0.2">
      <c r="A953" t="s">
        <v>1004</v>
      </c>
      <c r="B953" t="s">
        <v>1005</v>
      </c>
      <c r="C953" t="s">
        <v>1006</v>
      </c>
      <c r="D953">
        <v>1</v>
      </c>
      <c r="E953">
        <v>2</v>
      </c>
      <c r="F953" t="s">
        <v>51</v>
      </c>
      <c r="G953">
        <v>2</v>
      </c>
      <c r="H953" t="s">
        <v>46</v>
      </c>
      <c r="I953">
        <f t="shared" si="42"/>
        <v>2</v>
      </c>
      <c r="J953">
        <v>40</v>
      </c>
      <c r="K953" t="s">
        <v>62</v>
      </c>
      <c r="L953" s="2">
        <v>24000</v>
      </c>
      <c r="M953" t="s">
        <v>1007</v>
      </c>
      <c r="N953" t="s">
        <v>40</v>
      </c>
      <c r="P953" t="s">
        <v>42</v>
      </c>
      <c r="Q953" t="s">
        <v>42</v>
      </c>
      <c r="R953" t="s">
        <v>42</v>
      </c>
      <c r="S953" s="3">
        <v>42247</v>
      </c>
      <c r="T953" s="3"/>
      <c r="U953" s="11" t="str">
        <f>IFERROR(VLOOKUP(A953,'Anc data'!$A$2:$H$117, 8,FALSE),"")</f>
        <v/>
      </c>
      <c r="W953" s="15" t="str">
        <f t="shared" si="43"/>
        <v/>
      </c>
      <c r="X953" s="9">
        <f t="shared" si="44"/>
        <v>0</v>
      </c>
      <c r="Y953" s="9">
        <f>MAX(X953,Parameters!$B$8)</f>
        <v>1</v>
      </c>
      <c r="AA953" s="16" t="str">
        <f>IF(W953&lt;&gt;0,IF(Y953=1,IF(I953&lt;=Parameters!$C$2,W953,""),""),"")</f>
        <v/>
      </c>
      <c r="AB953" s="16" t="str">
        <f>IF(W953&lt;&gt;0,IF(Y953=1,IF(AND(I953&gt;Parameters!$B$3,I953&lt;=Parameters!$C$3),W953,""),""),"")</f>
        <v/>
      </c>
      <c r="AC953" s="16" t="str">
        <f>IF(W953&lt;&gt;0,IF(Y953=1,IF(AND(I953&gt;Parameters!$B$4,I953&lt;=Parameters!$C$4),W953,""),""),"")</f>
        <v/>
      </c>
      <c r="AD953" s="16" t="str">
        <f>IF(W953&lt;&gt;0,IF(Y953=1,IF(AND(I953&gt;Parameters!$B$5,I953&lt;=Parameters!$C$5),W953,""),""),"")</f>
        <v/>
      </c>
      <c r="AE953" s="16" t="str">
        <f>IF(W953&lt;&gt;0,IF(Y953=1,IF(I953&gt;Parameters!$B$6,W953,""),""),"")</f>
        <v/>
      </c>
    </row>
    <row r="954" spans="1:31" x14ac:dyDescent="0.2">
      <c r="A954" t="s">
        <v>1004</v>
      </c>
      <c r="B954" t="s">
        <v>1005</v>
      </c>
      <c r="C954" t="s">
        <v>1006</v>
      </c>
      <c r="D954">
        <v>2</v>
      </c>
      <c r="E954">
        <v>2</v>
      </c>
      <c r="F954" t="s">
        <v>51</v>
      </c>
      <c r="G954">
        <v>2</v>
      </c>
      <c r="H954" t="s">
        <v>46</v>
      </c>
      <c r="I954">
        <f t="shared" si="42"/>
        <v>2</v>
      </c>
      <c r="J954" t="s">
        <v>39</v>
      </c>
      <c r="L954" s="2">
        <v>75000</v>
      </c>
      <c r="M954" t="s">
        <v>1007</v>
      </c>
      <c r="N954" t="s">
        <v>40</v>
      </c>
      <c r="P954" t="s">
        <v>42</v>
      </c>
      <c r="Q954" t="s">
        <v>42</v>
      </c>
      <c r="R954" t="s">
        <v>42</v>
      </c>
      <c r="S954" s="3">
        <v>42247</v>
      </c>
      <c r="T954" s="3"/>
      <c r="U954" s="11" t="str">
        <f>IFERROR(VLOOKUP(A954,'Anc data'!$A$2:$H$117, 8,FALSE),"")</f>
        <v/>
      </c>
      <c r="W954" s="15" t="str">
        <f t="shared" si="43"/>
        <v/>
      </c>
      <c r="X954" s="9">
        <f t="shared" si="44"/>
        <v>1</v>
      </c>
      <c r="Y954" s="9">
        <f>MAX(X954,Parameters!$B$8)</f>
        <v>1</v>
      </c>
      <c r="AA954" s="16" t="str">
        <f>IF(W954&lt;&gt;0,IF(Y954=1,IF(I954&lt;=Parameters!$C$2,W954,""),""),"")</f>
        <v/>
      </c>
      <c r="AB954" s="16" t="str">
        <f>IF(W954&lt;&gt;0,IF(Y954=1,IF(AND(I954&gt;Parameters!$B$3,I954&lt;=Parameters!$C$3),W954,""),""),"")</f>
        <v/>
      </c>
      <c r="AC954" s="16" t="str">
        <f>IF(W954&lt;&gt;0,IF(Y954=1,IF(AND(I954&gt;Parameters!$B$4,I954&lt;=Parameters!$C$4),W954,""),""),"")</f>
        <v/>
      </c>
      <c r="AD954" s="16" t="str">
        <f>IF(W954&lt;&gt;0,IF(Y954=1,IF(AND(I954&gt;Parameters!$B$5,I954&lt;=Parameters!$C$5),W954,""),""),"")</f>
        <v/>
      </c>
      <c r="AE954" s="16" t="str">
        <f>IF(W954&lt;&gt;0,IF(Y954=1,IF(I954&gt;Parameters!$B$6,W954,""),""),"")</f>
        <v/>
      </c>
    </row>
    <row r="955" spans="1:31" x14ac:dyDescent="0.2">
      <c r="A955" t="s">
        <v>1004</v>
      </c>
      <c r="B955" t="s">
        <v>1005</v>
      </c>
      <c r="C955" t="s">
        <v>1006</v>
      </c>
      <c r="D955">
        <v>3</v>
      </c>
      <c r="E955">
        <v>4</v>
      </c>
      <c r="F955" t="s">
        <v>51</v>
      </c>
      <c r="G955">
        <v>4</v>
      </c>
      <c r="H955" t="s">
        <v>46</v>
      </c>
      <c r="I955">
        <f t="shared" si="42"/>
        <v>4</v>
      </c>
      <c r="J955">
        <v>50</v>
      </c>
      <c r="K955" t="s">
        <v>62</v>
      </c>
      <c r="L955" s="2">
        <v>50000</v>
      </c>
      <c r="M955" t="s">
        <v>1007</v>
      </c>
      <c r="N955" t="s">
        <v>40</v>
      </c>
      <c r="P955" t="s">
        <v>42</v>
      </c>
      <c r="Q955" t="s">
        <v>42</v>
      </c>
      <c r="R955" t="s">
        <v>42</v>
      </c>
      <c r="S955" s="3">
        <v>42247</v>
      </c>
      <c r="T955" s="3"/>
      <c r="U955" s="11" t="str">
        <f>IFERROR(VLOOKUP(A955,'Anc data'!$A$2:$H$117, 8,FALSE),"")</f>
        <v/>
      </c>
      <c r="W955" s="15" t="str">
        <f t="shared" si="43"/>
        <v/>
      </c>
      <c r="X955" s="9">
        <f t="shared" si="44"/>
        <v>0</v>
      </c>
      <c r="Y955" s="9">
        <f>MAX(X955,Parameters!$B$8)</f>
        <v>1</v>
      </c>
      <c r="AA955" s="16" t="str">
        <f>IF(W955&lt;&gt;0,IF(Y955=1,IF(I955&lt;=Parameters!$C$2,W955,""),""),"")</f>
        <v/>
      </c>
      <c r="AB955" s="16" t="str">
        <f>IF(W955&lt;&gt;0,IF(Y955=1,IF(AND(I955&gt;Parameters!$B$3,I955&lt;=Parameters!$C$3),W955,""),""),"")</f>
        <v/>
      </c>
      <c r="AC955" s="16" t="str">
        <f>IF(W955&lt;&gt;0,IF(Y955=1,IF(AND(I955&gt;Parameters!$B$4,I955&lt;=Parameters!$C$4),W955,""),""),"")</f>
        <v/>
      </c>
      <c r="AD955" s="16" t="str">
        <f>IF(W955&lt;&gt;0,IF(Y955=1,IF(AND(I955&gt;Parameters!$B$5,I955&lt;=Parameters!$C$5),W955,""),""),"")</f>
        <v/>
      </c>
      <c r="AE955" s="16" t="str">
        <f>IF(W955&lt;&gt;0,IF(Y955=1,IF(I955&gt;Parameters!$B$6,W955,""),""),"")</f>
        <v/>
      </c>
    </row>
    <row r="956" spans="1:31" x14ac:dyDescent="0.2">
      <c r="A956" t="s">
        <v>1004</v>
      </c>
      <c r="B956" t="s">
        <v>1005</v>
      </c>
      <c r="C956" t="s">
        <v>1006</v>
      </c>
      <c r="D956">
        <v>4</v>
      </c>
      <c r="E956">
        <v>8</v>
      </c>
      <c r="F956" t="s">
        <v>51</v>
      </c>
      <c r="G956">
        <v>8</v>
      </c>
      <c r="H956" t="s">
        <v>46</v>
      </c>
      <c r="I956">
        <f t="shared" si="42"/>
        <v>8</v>
      </c>
      <c r="J956">
        <v>60</v>
      </c>
      <c r="K956" t="s">
        <v>62</v>
      </c>
      <c r="L956" s="2">
        <v>65000</v>
      </c>
      <c r="M956" t="s">
        <v>1007</v>
      </c>
      <c r="N956" t="s">
        <v>40</v>
      </c>
      <c r="P956" t="s">
        <v>42</v>
      </c>
      <c r="Q956" t="s">
        <v>42</v>
      </c>
      <c r="R956" t="s">
        <v>42</v>
      </c>
      <c r="S956" s="3">
        <v>42247</v>
      </c>
      <c r="T956" s="3"/>
      <c r="U956" s="11" t="str">
        <f>IFERROR(VLOOKUP(A956,'Anc data'!$A$2:$H$117, 8,FALSE),"")</f>
        <v/>
      </c>
      <c r="W956" s="15" t="str">
        <f t="shared" si="43"/>
        <v/>
      </c>
      <c r="X956" s="9">
        <f t="shared" si="44"/>
        <v>0</v>
      </c>
      <c r="Y956" s="9">
        <f>MAX(X956,Parameters!$B$8)</f>
        <v>1</v>
      </c>
      <c r="AA956" s="16" t="str">
        <f>IF(W956&lt;&gt;0,IF(Y956=1,IF(I956&lt;=Parameters!$C$2,W956,""),""),"")</f>
        <v/>
      </c>
      <c r="AB956" s="16" t="str">
        <f>IF(W956&lt;&gt;0,IF(Y956=1,IF(AND(I956&gt;Parameters!$B$3,I956&lt;=Parameters!$C$3),W956,""),""),"")</f>
        <v/>
      </c>
      <c r="AC956" s="16" t="str">
        <f>IF(W956&lt;&gt;0,IF(Y956=1,IF(AND(I956&gt;Parameters!$B$4,I956&lt;=Parameters!$C$4),W956,""),""),"")</f>
        <v/>
      </c>
      <c r="AD956" s="16" t="str">
        <f>IF(W956&lt;&gt;0,IF(Y956=1,IF(AND(I956&gt;Parameters!$B$5,I956&lt;=Parameters!$C$5),W956,""),""),"")</f>
        <v/>
      </c>
      <c r="AE956" s="16" t="str">
        <f>IF(W956&lt;&gt;0,IF(Y956=1,IF(I956&gt;Parameters!$B$6,W956,""),""),"")</f>
        <v/>
      </c>
    </row>
    <row r="957" spans="1:31" x14ac:dyDescent="0.2">
      <c r="A957" t="s">
        <v>1004</v>
      </c>
      <c r="B957" t="s">
        <v>1005</v>
      </c>
      <c r="C957" t="s">
        <v>1006</v>
      </c>
      <c r="D957">
        <v>5</v>
      </c>
      <c r="E957" t="s">
        <v>1008</v>
      </c>
      <c r="F957" t="s">
        <v>51</v>
      </c>
      <c r="G957">
        <v>14</v>
      </c>
      <c r="H957" t="s">
        <v>46</v>
      </c>
      <c r="I957">
        <f t="shared" si="42"/>
        <v>14</v>
      </c>
      <c r="J957">
        <v>100</v>
      </c>
      <c r="K957" t="s">
        <v>62</v>
      </c>
      <c r="L957" s="2">
        <v>100000</v>
      </c>
      <c r="M957" t="s">
        <v>1007</v>
      </c>
      <c r="N957" t="s">
        <v>40</v>
      </c>
      <c r="P957" t="s">
        <v>42</v>
      </c>
      <c r="Q957" t="s">
        <v>42</v>
      </c>
      <c r="R957" t="s">
        <v>42</v>
      </c>
      <c r="S957" s="3">
        <v>42247</v>
      </c>
      <c r="T957" s="3"/>
      <c r="U957" s="11" t="str">
        <f>IFERROR(VLOOKUP(A957,'Anc data'!$A$2:$H$117, 8,FALSE),"")</f>
        <v/>
      </c>
      <c r="W957" s="15" t="str">
        <f t="shared" si="43"/>
        <v/>
      </c>
      <c r="X957" s="9">
        <f t="shared" si="44"/>
        <v>0</v>
      </c>
      <c r="Y957" s="9">
        <f>MAX(X957,Parameters!$B$8)</f>
        <v>1</v>
      </c>
      <c r="AA957" s="16" t="str">
        <f>IF(W957&lt;&gt;0,IF(Y957=1,IF(I957&lt;=Parameters!$C$2,W957,""),""),"")</f>
        <v/>
      </c>
      <c r="AB957" s="16" t="str">
        <f>IF(W957&lt;&gt;0,IF(Y957=1,IF(AND(I957&gt;Parameters!$B$3,I957&lt;=Parameters!$C$3),W957,""),""),"")</f>
        <v/>
      </c>
      <c r="AC957" s="16" t="str">
        <f>IF(W957&lt;&gt;0,IF(Y957=1,IF(AND(I957&gt;Parameters!$B$4,I957&lt;=Parameters!$C$4),W957,""),""),"")</f>
        <v/>
      </c>
      <c r="AD957" s="16" t="str">
        <f>IF(W957&lt;&gt;0,IF(Y957=1,IF(AND(I957&gt;Parameters!$B$5,I957&lt;=Parameters!$C$5),W957,""),""),"")</f>
        <v/>
      </c>
      <c r="AE957" s="16" t="str">
        <f>IF(W957&lt;&gt;0,IF(Y957=1,IF(I957&gt;Parameters!$B$6,W957,""),""),"")</f>
        <v/>
      </c>
    </row>
    <row r="958" spans="1:31" x14ac:dyDescent="0.2">
      <c r="A958" t="s">
        <v>1009</v>
      </c>
      <c r="B958" t="s">
        <v>1010</v>
      </c>
      <c r="C958" t="s">
        <v>1011</v>
      </c>
      <c r="I958">
        <f t="shared" si="42"/>
        <v>0</v>
      </c>
      <c r="U958" s="11" t="str">
        <f>IFERROR(VLOOKUP(A958,'Anc data'!$A$2:$H$117, 8,FALSE),"")</f>
        <v/>
      </c>
      <c r="W958" s="15" t="str">
        <f t="shared" si="43"/>
        <v/>
      </c>
      <c r="X958" s="9">
        <f t="shared" si="44"/>
        <v>1</v>
      </c>
      <c r="Y958" s="9">
        <f>MAX(X958,Parameters!$B$8)</f>
        <v>1</v>
      </c>
      <c r="AA958" s="16" t="str">
        <f>IF(W958&lt;&gt;0,IF(Y958=1,IF(I958&lt;=Parameters!$C$2,W958,""),""),"")</f>
        <v/>
      </c>
      <c r="AB958" s="16" t="str">
        <f>IF(W958&lt;&gt;0,IF(Y958=1,IF(AND(I958&gt;Parameters!$B$3,I958&lt;=Parameters!$C$3),W958,""),""),"")</f>
        <v/>
      </c>
      <c r="AC958" s="16" t="str">
        <f>IF(W958&lt;&gt;0,IF(Y958=1,IF(AND(I958&gt;Parameters!$B$4,I958&lt;=Parameters!$C$4),W958,""),""),"")</f>
        <v/>
      </c>
      <c r="AD958" s="16" t="str">
        <f>IF(W958&lt;&gt;0,IF(Y958=1,IF(AND(I958&gt;Parameters!$B$5,I958&lt;=Parameters!$C$5),W958,""),""),"")</f>
        <v/>
      </c>
      <c r="AE958" s="16" t="str">
        <f>IF(W958&lt;&gt;0,IF(Y958=1,IF(I958&gt;Parameters!$B$6,W958,""),""),"")</f>
        <v/>
      </c>
    </row>
    <row r="959" spans="1:31" x14ac:dyDescent="0.2">
      <c r="A959" t="s">
        <v>1012</v>
      </c>
      <c r="B959" t="s">
        <v>1013</v>
      </c>
      <c r="C959" t="s">
        <v>1014</v>
      </c>
      <c r="D959">
        <v>1</v>
      </c>
      <c r="E959" t="s">
        <v>51</v>
      </c>
      <c r="F959" t="s">
        <v>51</v>
      </c>
      <c r="G959">
        <v>512</v>
      </c>
      <c r="H959" t="s">
        <v>38</v>
      </c>
      <c r="I959">
        <f t="shared" si="42"/>
        <v>0.51200000000000001</v>
      </c>
      <c r="J959">
        <v>20</v>
      </c>
      <c r="K959" t="s">
        <v>62</v>
      </c>
      <c r="L959">
        <v>30</v>
      </c>
      <c r="M959" t="s">
        <v>1015</v>
      </c>
      <c r="N959" t="s">
        <v>40</v>
      </c>
      <c r="P959" t="s">
        <v>42</v>
      </c>
      <c r="Q959" t="s">
        <v>42</v>
      </c>
      <c r="R959" t="s">
        <v>42</v>
      </c>
      <c r="S959" s="3">
        <v>42268</v>
      </c>
      <c r="T959" s="3"/>
      <c r="U959" s="11">
        <f>IFERROR(VLOOKUP(A959,'Anc data'!$A$2:$H$117, 8,FALSE),"")</f>
        <v>0.53616295177169704</v>
      </c>
      <c r="W959" s="15">
        <f t="shared" si="43"/>
        <v>55.953138688281221</v>
      </c>
      <c r="X959" s="9">
        <f t="shared" si="44"/>
        <v>0</v>
      </c>
      <c r="Y959" s="9">
        <f>MAX(X959,Parameters!$B$8)</f>
        <v>1</v>
      </c>
      <c r="AA959" s="16">
        <f>IF(W959&lt;&gt;0,IF(Y959=1,IF(I959&lt;=Parameters!$C$2,W959,""),""),"")</f>
        <v>55.953138688281221</v>
      </c>
      <c r="AB959" s="16" t="str">
        <f>IF(W959&lt;&gt;0,IF(Y959=1,IF(AND(I959&gt;Parameters!$B$3,I959&lt;=Parameters!$C$3),W959,""),""),"")</f>
        <v/>
      </c>
      <c r="AC959" s="16" t="str">
        <f>IF(W959&lt;&gt;0,IF(Y959=1,IF(AND(I959&gt;Parameters!$B$4,I959&lt;=Parameters!$C$4),W959,""),""),"")</f>
        <v/>
      </c>
      <c r="AD959" s="16" t="str">
        <f>IF(W959&lt;&gt;0,IF(Y959=1,IF(AND(I959&gt;Parameters!$B$5,I959&lt;=Parameters!$C$5),W959,""),""),"")</f>
        <v/>
      </c>
      <c r="AE959" s="16" t="str">
        <f>IF(W959&lt;&gt;0,IF(Y959=1,IF(I959&gt;Parameters!$B$6,W959,""),""),"")</f>
        <v/>
      </c>
    </row>
    <row r="960" spans="1:31" x14ac:dyDescent="0.2">
      <c r="A960" t="s">
        <v>1012</v>
      </c>
      <c r="B960" t="s">
        <v>1013</v>
      </c>
      <c r="C960" t="s">
        <v>1014</v>
      </c>
      <c r="D960">
        <v>2</v>
      </c>
      <c r="E960" t="s">
        <v>1016</v>
      </c>
      <c r="F960" t="s">
        <v>73</v>
      </c>
      <c r="G960">
        <v>2</v>
      </c>
      <c r="H960" t="s">
        <v>46</v>
      </c>
      <c r="I960">
        <f t="shared" si="42"/>
        <v>2</v>
      </c>
      <c r="J960">
        <v>15</v>
      </c>
      <c r="K960" t="s">
        <v>62</v>
      </c>
      <c r="L960">
        <v>30</v>
      </c>
      <c r="M960" t="s">
        <v>1015</v>
      </c>
      <c r="N960" t="s">
        <v>40</v>
      </c>
      <c r="P960" t="s">
        <v>42</v>
      </c>
      <c r="Q960" t="s">
        <v>42</v>
      </c>
      <c r="R960" t="s">
        <v>42</v>
      </c>
      <c r="S960" s="3">
        <v>42268</v>
      </c>
      <c r="T960" s="3"/>
      <c r="U960" s="11">
        <f>IFERROR(VLOOKUP(A960,'Anc data'!$A$2:$H$117, 8,FALSE),"")</f>
        <v>0.53616295177169704</v>
      </c>
      <c r="W960" s="15">
        <f t="shared" si="43"/>
        <v>55.953138688281221</v>
      </c>
      <c r="X960" s="9">
        <f t="shared" si="44"/>
        <v>0</v>
      </c>
      <c r="Y960" s="9">
        <f>MAX(X960,Parameters!$B$8)</f>
        <v>1</v>
      </c>
      <c r="AA960" s="16" t="str">
        <f>IF(W960&lt;&gt;0,IF(Y960=1,IF(I960&lt;=Parameters!$C$2,W960,""),""),"")</f>
        <v/>
      </c>
      <c r="AB960" s="16">
        <f>IF(W960&lt;&gt;0,IF(Y960=1,IF(AND(I960&gt;Parameters!$B$3,I960&lt;=Parameters!$C$3),W960,""),""),"")</f>
        <v>55.953138688281221</v>
      </c>
      <c r="AC960" s="16" t="str">
        <f>IF(W960&lt;&gt;0,IF(Y960=1,IF(AND(I960&gt;Parameters!$B$4,I960&lt;=Parameters!$C$4),W960,""),""),"")</f>
        <v/>
      </c>
      <c r="AD960" s="16" t="str">
        <f>IF(W960&lt;&gt;0,IF(Y960=1,IF(AND(I960&gt;Parameters!$B$5,I960&lt;=Parameters!$C$5),W960,""),""),"")</f>
        <v/>
      </c>
      <c r="AE960" s="16" t="str">
        <f>IF(W960&lt;&gt;0,IF(Y960=1,IF(I960&gt;Parameters!$B$6,W960,""),""),"")</f>
        <v/>
      </c>
    </row>
    <row r="961" spans="1:31" x14ac:dyDescent="0.2">
      <c r="A961" t="s">
        <v>1017</v>
      </c>
      <c r="B961" t="s">
        <v>1018</v>
      </c>
      <c r="C961" t="s">
        <v>1019</v>
      </c>
      <c r="D961">
        <v>1</v>
      </c>
      <c r="E961" t="s">
        <v>1020</v>
      </c>
      <c r="F961" t="s">
        <v>61</v>
      </c>
      <c r="G961">
        <v>100</v>
      </c>
      <c r="H961" t="s">
        <v>46</v>
      </c>
      <c r="I961">
        <f t="shared" si="42"/>
        <v>100</v>
      </c>
      <c r="J961" t="s">
        <v>97</v>
      </c>
      <c r="L961">
        <v>11.56</v>
      </c>
      <c r="M961" t="s">
        <v>63</v>
      </c>
      <c r="N961" t="s">
        <v>40</v>
      </c>
      <c r="P961" t="s">
        <v>42</v>
      </c>
      <c r="Q961" t="s">
        <v>42</v>
      </c>
      <c r="R961" t="s">
        <v>42</v>
      </c>
      <c r="S961" s="3">
        <v>42247</v>
      </c>
      <c r="T961" s="3"/>
      <c r="U961" s="11" t="str">
        <f>IFERROR(VLOOKUP(A961,'Anc data'!$A$2:$H$117, 8,FALSE),"")</f>
        <v/>
      </c>
      <c r="W961" s="15" t="str">
        <f t="shared" si="43"/>
        <v/>
      </c>
      <c r="X961" s="9">
        <f t="shared" si="44"/>
        <v>1</v>
      </c>
      <c r="Y961" s="9">
        <f>MAX(X961,Parameters!$B$8)</f>
        <v>1</v>
      </c>
      <c r="AA961" s="16" t="str">
        <f>IF(W961&lt;&gt;0,IF(Y961=1,IF(I961&lt;=Parameters!$C$2,W961,""),""),"")</f>
        <v/>
      </c>
      <c r="AB961" s="16" t="str">
        <f>IF(W961&lt;&gt;0,IF(Y961=1,IF(AND(I961&gt;Parameters!$B$3,I961&lt;=Parameters!$C$3),W961,""),""),"")</f>
        <v/>
      </c>
      <c r="AC961" s="16" t="str">
        <f>IF(W961&lt;&gt;0,IF(Y961=1,IF(AND(I961&gt;Parameters!$B$4,I961&lt;=Parameters!$C$4),W961,""),""),"")</f>
        <v/>
      </c>
      <c r="AD961" s="16" t="str">
        <f>IF(W961&lt;&gt;0,IF(Y961=1,IF(AND(I961&gt;Parameters!$B$5,I961&lt;=Parameters!$C$5),W961,""),""),"")</f>
        <v/>
      </c>
      <c r="AE961" s="16" t="str">
        <f>IF(W961&lt;&gt;0,IF(Y961=1,IF(I961&gt;Parameters!$B$6,W961,""),""),"")</f>
        <v/>
      </c>
    </row>
    <row r="962" spans="1:31" x14ac:dyDescent="0.2">
      <c r="A962" t="s">
        <v>1017</v>
      </c>
      <c r="B962" t="s">
        <v>1018</v>
      </c>
      <c r="C962" t="s">
        <v>1019</v>
      </c>
      <c r="D962">
        <v>2</v>
      </c>
      <c r="E962" t="s">
        <v>1021</v>
      </c>
      <c r="F962" t="s">
        <v>61</v>
      </c>
      <c r="G962">
        <v>600</v>
      </c>
      <c r="H962" t="s">
        <v>46</v>
      </c>
      <c r="I962">
        <f t="shared" si="42"/>
        <v>600</v>
      </c>
      <c r="J962" t="s">
        <v>97</v>
      </c>
      <c r="L962">
        <v>23.14</v>
      </c>
      <c r="M962" t="s">
        <v>63</v>
      </c>
      <c r="N962" t="s">
        <v>40</v>
      </c>
      <c r="P962" t="s">
        <v>42</v>
      </c>
      <c r="Q962" t="s">
        <v>42</v>
      </c>
      <c r="R962" t="s">
        <v>42</v>
      </c>
      <c r="S962" s="3">
        <v>42247</v>
      </c>
      <c r="T962" s="3"/>
      <c r="U962" s="11" t="str">
        <f>IFERROR(VLOOKUP(A962,'Anc data'!$A$2:$H$117, 8,FALSE),"")</f>
        <v/>
      </c>
      <c r="W962" s="15" t="str">
        <f t="shared" si="43"/>
        <v/>
      </c>
      <c r="X962" s="9">
        <f t="shared" si="44"/>
        <v>1</v>
      </c>
      <c r="Y962" s="9">
        <f>MAX(X962,Parameters!$B$8)</f>
        <v>1</v>
      </c>
      <c r="AA962" s="16" t="str">
        <f>IF(W962&lt;&gt;0,IF(Y962=1,IF(I962&lt;=Parameters!$C$2,W962,""),""),"")</f>
        <v/>
      </c>
      <c r="AB962" s="16" t="str">
        <f>IF(W962&lt;&gt;0,IF(Y962=1,IF(AND(I962&gt;Parameters!$B$3,I962&lt;=Parameters!$C$3),W962,""),""),"")</f>
        <v/>
      </c>
      <c r="AC962" s="16" t="str">
        <f>IF(W962&lt;&gt;0,IF(Y962=1,IF(AND(I962&gt;Parameters!$B$4,I962&lt;=Parameters!$C$4),W962,""),""),"")</f>
        <v/>
      </c>
      <c r="AD962" s="16" t="str">
        <f>IF(W962&lt;&gt;0,IF(Y962=1,IF(AND(I962&gt;Parameters!$B$5,I962&lt;=Parameters!$C$5),W962,""),""),"")</f>
        <v/>
      </c>
      <c r="AE962" s="16" t="str">
        <f>IF(W962&lt;&gt;0,IF(Y962=1,IF(I962&gt;Parameters!$B$6,W962,""),""),"")</f>
        <v/>
      </c>
    </row>
    <row r="963" spans="1:31" x14ac:dyDescent="0.2">
      <c r="A963" t="s">
        <v>1017</v>
      </c>
      <c r="B963" t="s">
        <v>1018</v>
      </c>
      <c r="C963" t="s">
        <v>1019</v>
      </c>
      <c r="D963">
        <v>3</v>
      </c>
      <c r="E963" t="s">
        <v>1000</v>
      </c>
      <c r="F963" t="s">
        <v>51</v>
      </c>
      <c r="G963">
        <v>4</v>
      </c>
      <c r="H963" t="s">
        <v>46</v>
      </c>
      <c r="I963">
        <f t="shared" si="42"/>
        <v>4</v>
      </c>
      <c r="J963" t="s">
        <v>97</v>
      </c>
      <c r="L963">
        <v>14.45</v>
      </c>
      <c r="M963" t="s">
        <v>63</v>
      </c>
      <c r="N963" t="s">
        <v>40</v>
      </c>
      <c r="P963" t="s">
        <v>64</v>
      </c>
      <c r="Q963" t="s">
        <v>42</v>
      </c>
      <c r="R963" t="s">
        <v>42</v>
      </c>
      <c r="S963" s="3">
        <v>42247</v>
      </c>
      <c r="T963" s="3"/>
      <c r="U963" s="11" t="str">
        <f>IFERROR(VLOOKUP(A963,'Anc data'!$A$2:$H$117, 8,FALSE),"")</f>
        <v/>
      </c>
      <c r="W963" s="15" t="str">
        <f t="shared" si="43"/>
        <v/>
      </c>
      <c r="X963" s="9">
        <f t="shared" si="44"/>
        <v>1</v>
      </c>
      <c r="Y963" s="9">
        <f>MAX(X963,Parameters!$B$8)</f>
        <v>1</v>
      </c>
      <c r="AA963" s="16" t="str">
        <f>IF(W963&lt;&gt;0,IF(Y963=1,IF(I963&lt;=Parameters!$C$2,W963,""),""),"")</f>
        <v/>
      </c>
      <c r="AB963" s="16" t="str">
        <f>IF(W963&lt;&gt;0,IF(Y963=1,IF(AND(I963&gt;Parameters!$B$3,I963&lt;=Parameters!$C$3),W963,""),""),"")</f>
        <v/>
      </c>
      <c r="AC963" s="16" t="str">
        <f>IF(W963&lt;&gt;0,IF(Y963=1,IF(AND(I963&gt;Parameters!$B$4,I963&lt;=Parameters!$C$4),W963,""),""),"")</f>
        <v/>
      </c>
      <c r="AD963" s="16" t="str">
        <f>IF(W963&lt;&gt;0,IF(Y963=1,IF(AND(I963&gt;Parameters!$B$5,I963&lt;=Parameters!$C$5),W963,""),""),"")</f>
        <v/>
      </c>
      <c r="AE963" s="16" t="str">
        <f>IF(W963&lt;&gt;0,IF(Y963=1,IF(I963&gt;Parameters!$B$6,W963,""),""),"")</f>
        <v/>
      </c>
    </row>
    <row r="964" spans="1:31" x14ac:dyDescent="0.2">
      <c r="A964" t="s">
        <v>1017</v>
      </c>
      <c r="B964" t="s">
        <v>1018</v>
      </c>
      <c r="C964" t="s">
        <v>1019</v>
      </c>
      <c r="D964">
        <v>4</v>
      </c>
      <c r="E964" t="s">
        <v>1022</v>
      </c>
      <c r="F964" t="s">
        <v>51</v>
      </c>
      <c r="G964">
        <v>8</v>
      </c>
      <c r="H964" t="s">
        <v>46</v>
      </c>
      <c r="I964">
        <f t="shared" ref="I964:I1027" si="45">IF(H964="Kbps",G964/1000,G964)</f>
        <v>8</v>
      </c>
      <c r="J964" t="s">
        <v>97</v>
      </c>
      <c r="L964">
        <v>17.350000000000001</v>
      </c>
      <c r="M964" t="s">
        <v>63</v>
      </c>
      <c r="N964" t="s">
        <v>40</v>
      </c>
      <c r="P964" t="s">
        <v>64</v>
      </c>
      <c r="Q964" t="s">
        <v>42</v>
      </c>
      <c r="R964" t="s">
        <v>42</v>
      </c>
      <c r="S964" s="3">
        <v>42247</v>
      </c>
      <c r="T964" s="3"/>
      <c r="U964" s="11" t="str">
        <f>IFERROR(VLOOKUP(A964,'Anc data'!$A$2:$H$117, 8,FALSE),"")</f>
        <v/>
      </c>
      <c r="W964" s="15" t="str">
        <f t="shared" ref="W964:W1027" si="46">IFERROR(L964/U964,"")</f>
        <v/>
      </c>
      <c r="X964" s="9">
        <f t="shared" ref="X964:X1027" si="47">IF(K964="",1,0)</f>
        <v>1</v>
      </c>
      <c r="Y964" s="9">
        <f>MAX(X964,Parameters!$B$8)</f>
        <v>1</v>
      </c>
      <c r="AA964" s="16" t="str">
        <f>IF(W964&lt;&gt;0,IF(Y964=1,IF(I964&lt;=Parameters!$C$2,W964,""),""),"")</f>
        <v/>
      </c>
      <c r="AB964" s="16" t="str">
        <f>IF(W964&lt;&gt;0,IF(Y964=1,IF(AND(I964&gt;Parameters!$B$3,I964&lt;=Parameters!$C$3),W964,""),""),"")</f>
        <v/>
      </c>
      <c r="AC964" s="16" t="str">
        <f>IF(W964&lt;&gt;0,IF(Y964=1,IF(AND(I964&gt;Parameters!$B$4,I964&lt;=Parameters!$C$4),W964,""),""),"")</f>
        <v/>
      </c>
      <c r="AD964" s="16" t="str">
        <f>IF(W964&lt;&gt;0,IF(Y964=1,IF(AND(I964&gt;Parameters!$B$5,I964&lt;=Parameters!$C$5),W964,""),""),"")</f>
        <v/>
      </c>
      <c r="AE964" s="16" t="str">
        <f>IF(W964&lt;&gt;0,IF(Y964=1,IF(I964&gt;Parameters!$B$6,W964,""),""),"")</f>
        <v/>
      </c>
    </row>
    <row r="965" spans="1:31" x14ac:dyDescent="0.2">
      <c r="A965" t="s">
        <v>1017</v>
      </c>
      <c r="B965" t="s">
        <v>1018</v>
      </c>
      <c r="C965" t="s">
        <v>1019</v>
      </c>
      <c r="D965">
        <v>5</v>
      </c>
      <c r="E965" t="s">
        <v>1023</v>
      </c>
      <c r="F965" t="s">
        <v>51</v>
      </c>
      <c r="G965">
        <v>12</v>
      </c>
      <c r="H965" t="s">
        <v>46</v>
      </c>
      <c r="I965">
        <f t="shared" si="45"/>
        <v>12</v>
      </c>
      <c r="J965" t="s">
        <v>97</v>
      </c>
      <c r="L965">
        <v>18.899999999999999</v>
      </c>
      <c r="M965" t="s">
        <v>63</v>
      </c>
      <c r="N965" t="s">
        <v>40</v>
      </c>
      <c r="P965" t="s">
        <v>42</v>
      </c>
      <c r="Q965" t="s">
        <v>42</v>
      </c>
      <c r="R965" t="s">
        <v>42</v>
      </c>
      <c r="S965" s="3">
        <v>42247</v>
      </c>
      <c r="T965" s="3"/>
      <c r="U965" s="11" t="str">
        <f>IFERROR(VLOOKUP(A965,'Anc data'!$A$2:$H$117, 8,FALSE),"")</f>
        <v/>
      </c>
      <c r="W965" s="15" t="str">
        <f t="shared" si="46"/>
        <v/>
      </c>
      <c r="X965" s="9">
        <f t="shared" si="47"/>
        <v>1</v>
      </c>
      <c r="Y965" s="9">
        <f>MAX(X965,Parameters!$B$8)</f>
        <v>1</v>
      </c>
      <c r="AA965" s="16" t="str">
        <f>IF(W965&lt;&gt;0,IF(Y965=1,IF(I965&lt;=Parameters!$C$2,W965,""),""),"")</f>
        <v/>
      </c>
      <c r="AB965" s="16" t="str">
        <f>IF(W965&lt;&gt;0,IF(Y965=1,IF(AND(I965&gt;Parameters!$B$3,I965&lt;=Parameters!$C$3),W965,""),""),"")</f>
        <v/>
      </c>
      <c r="AC965" s="16" t="str">
        <f>IF(W965&lt;&gt;0,IF(Y965=1,IF(AND(I965&gt;Parameters!$B$4,I965&lt;=Parameters!$C$4),W965,""),""),"")</f>
        <v/>
      </c>
      <c r="AD965" s="16" t="str">
        <f>IF(W965&lt;&gt;0,IF(Y965=1,IF(AND(I965&gt;Parameters!$B$5,I965&lt;=Parameters!$C$5),W965,""),""),"")</f>
        <v/>
      </c>
      <c r="AE965" s="16" t="str">
        <f>IF(W965&lt;&gt;0,IF(Y965=1,IF(I965&gt;Parameters!$B$6,W965,""),""),"")</f>
        <v/>
      </c>
    </row>
    <row r="966" spans="1:31" x14ac:dyDescent="0.2">
      <c r="A966" t="s">
        <v>1024</v>
      </c>
      <c r="B966" t="s">
        <v>1025</v>
      </c>
      <c r="C966" t="s">
        <v>1026</v>
      </c>
      <c r="D966">
        <v>1</v>
      </c>
      <c r="E966" t="s">
        <v>1027</v>
      </c>
      <c r="F966" t="s">
        <v>61</v>
      </c>
      <c r="G966">
        <v>30</v>
      </c>
      <c r="H966" t="s">
        <v>46</v>
      </c>
      <c r="I966">
        <f t="shared" si="45"/>
        <v>30</v>
      </c>
      <c r="J966">
        <v>30</v>
      </c>
      <c r="K966" t="s">
        <v>62</v>
      </c>
      <c r="L966">
        <v>54.99</v>
      </c>
      <c r="M966" t="s">
        <v>63</v>
      </c>
      <c r="N966">
        <v>10</v>
      </c>
      <c r="O966" t="s">
        <v>46</v>
      </c>
      <c r="P966" t="s">
        <v>42</v>
      </c>
      <c r="Q966" t="s">
        <v>42</v>
      </c>
      <c r="R966" t="s">
        <v>64</v>
      </c>
      <c r="S966" s="3">
        <v>42247</v>
      </c>
      <c r="T966" s="3"/>
      <c r="U966" s="11" t="str">
        <f>IFERROR(VLOOKUP(A966,'Anc data'!$A$2:$H$117, 8,FALSE),"")</f>
        <v/>
      </c>
      <c r="W966" s="15" t="str">
        <f t="shared" si="46"/>
        <v/>
      </c>
      <c r="X966" s="9">
        <f t="shared" si="47"/>
        <v>0</v>
      </c>
      <c r="Y966" s="9">
        <f>MAX(X966,Parameters!$B$8)</f>
        <v>1</v>
      </c>
      <c r="AA966" s="16" t="str">
        <f>IF(W966&lt;&gt;0,IF(Y966=1,IF(I966&lt;=Parameters!$C$2,W966,""),""),"")</f>
        <v/>
      </c>
      <c r="AB966" s="16" t="str">
        <f>IF(W966&lt;&gt;0,IF(Y966=1,IF(AND(I966&gt;Parameters!$B$3,I966&lt;=Parameters!$C$3),W966,""),""),"")</f>
        <v/>
      </c>
      <c r="AC966" s="16" t="str">
        <f>IF(W966&lt;&gt;0,IF(Y966=1,IF(AND(I966&gt;Parameters!$B$4,I966&lt;=Parameters!$C$4),W966,""),""),"")</f>
        <v/>
      </c>
      <c r="AD966" s="16" t="str">
        <f>IF(W966&lt;&gt;0,IF(Y966=1,IF(AND(I966&gt;Parameters!$B$5,I966&lt;=Parameters!$C$5),W966,""),""),"")</f>
        <v/>
      </c>
      <c r="AE966" s="16" t="str">
        <f>IF(W966&lt;&gt;0,IF(Y966=1,IF(I966&gt;Parameters!$B$6,W966,""),""),"")</f>
        <v/>
      </c>
    </row>
    <row r="967" spans="1:31" x14ac:dyDescent="0.2">
      <c r="A967" t="s">
        <v>1024</v>
      </c>
      <c r="B967" t="s">
        <v>1025</v>
      </c>
      <c r="C967" t="s">
        <v>1026</v>
      </c>
      <c r="D967">
        <v>2</v>
      </c>
      <c r="E967" t="s">
        <v>1028</v>
      </c>
      <c r="F967" t="s">
        <v>61</v>
      </c>
      <c r="G967">
        <v>100</v>
      </c>
      <c r="H967" t="s">
        <v>46</v>
      </c>
      <c r="I967">
        <f t="shared" si="45"/>
        <v>100</v>
      </c>
      <c r="J967">
        <v>50</v>
      </c>
      <c r="K967" t="s">
        <v>62</v>
      </c>
      <c r="L967">
        <v>59.99</v>
      </c>
      <c r="M967" t="s">
        <v>63</v>
      </c>
      <c r="N967">
        <v>50</v>
      </c>
      <c r="O967" t="s">
        <v>46</v>
      </c>
      <c r="P967" t="s">
        <v>42</v>
      </c>
      <c r="Q967" t="s">
        <v>42</v>
      </c>
      <c r="R967" t="s">
        <v>64</v>
      </c>
      <c r="S967" s="3">
        <v>42247</v>
      </c>
      <c r="T967" s="3"/>
      <c r="U967" s="11" t="str">
        <f>IFERROR(VLOOKUP(A967,'Anc data'!$A$2:$H$117, 8,FALSE),"")</f>
        <v/>
      </c>
      <c r="W967" s="15" t="str">
        <f t="shared" si="46"/>
        <v/>
      </c>
      <c r="X967" s="9">
        <f t="shared" si="47"/>
        <v>0</v>
      </c>
      <c r="Y967" s="9">
        <f>MAX(X967,Parameters!$B$8)</f>
        <v>1</v>
      </c>
      <c r="AA967" s="16" t="str">
        <f>IF(W967&lt;&gt;0,IF(Y967=1,IF(I967&lt;=Parameters!$C$2,W967,""),""),"")</f>
        <v/>
      </c>
      <c r="AB967" s="16" t="str">
        <f>IF(W967&lt;&gt;0,IF(Y967=1,IF(AND(I967&gt;Parameters!$B$3,I967&lt;=Parameters!$C$3),W967,""),""),"")</f>
        <v/>
      </c>
      <c r="AC967" s="16" t="str">
        <f>IF(W967&lt;&gt;0,IF(Y967=1,IF(AND(I967&gt;Parameters!$B$4,I967&lt;=Parameters!$C$4),W967,""),""),"")</f>
        <v/>
      </c>
      <c r="AD967" s="16" t="str">
        <f>IF(W967&lt;&gt;0,IF(Y967=1,IF(AND(I967&gt;Parameters!$B$5,I967&lt;=Parameters!$C$5),W967,""),""),"")</f>
        <v/>
      </c>
      <c r="AE967" s="16" t="str">
        <f>IF(W967&lt;&gt;0,IF(Y967=1,IF(I967&gt;Parameters!$B$6,W967,""),""),"")</f>
        <v/>
      </c>
    </row>
    <row r="968" spans="1:31" x14ac:dyDescent="0.2">
      <c r="A968" t="s">
        <v>1024</v>
      </c>
      <c r="B968" t="s">
        <v>1025</v>
      </c>
      <c r="C968" t="s">
        <v>1026</v>
      </c>
      <c r="D968">
        <v>3</v>
      </c>
      <c r="E968" t="s">
        <v>1029</v>
      </c>
      <c r="F968" t="s">
        <v>61</v>
      </c>
      <c r="G968">
        <v>200</v>
      </c>
      <c r="H968" t="s">
        <v>46</v>
      </c>
      <c r="I968">
        <f t="shared" si="45"/>
        <v>200</v>
      </c>
      <c r="J968">
        <v>100</v>
      </c>
      <c r="K968" t="s">
        <v>62</v>
      </c>
      <c r="L968">
        <v>74.989999999999995</v>
      </c>
      <c r="M968" t="s">
        <v>63</v>
      </c>
      <c r="N968">
        <v>100</v>
      </c>
      <c r="O968" t="s">
        <v>46</v>
      </c>
      <c r="P968" t="s">
        <v>42</v>
      </c>
      <c r="Q968" t="s">
        <v>42</v>
      </c>
      <c r="R968" t="s">
        <v>64</v>
      </c>
      <c r="S968" s="3">
        <v>42247</v>
      </c>
      <c r="T968" s="3"/>
      <c r="U968" s="11" t="str">
        <f>IFERROR(VLOOKUP(A968,'Anc data'!$A$2:$H$117, 8,FALSE),"")</f>
        <v/>
      </c>
      <c r="W968" s="15" t="str">
        <f t="shared" si="46"/>
        <v/>
      </c>
      <c r="X968" s="9">
        <f t="shared" si="47"/>
        <v>0</v>
      </c>
      <c r="Y968" s="9">
        <f>MAX(X968,Parameters!$B$8)</f>
        <v>1</v>
      </c>
      <c r="AA968" s="16" t="str">
        <f>IF(W968&lt;&gt;0,IF(Y968=1,IF(I968&lt;=Parameters!$C$2,W968,""),""),"")</f>
        <v/>
      </c>
      <c r="AB968" s="16" t="str">
        <f>IF(W968&lt;&gt;0,IF(Y968=1,IF(AND(I968&gt;Parameters!$B$3,I968&lt;=Parameters!$C$3),W968,""),""),"")</f>
        <v/>
      </c>
      <c r="AC968" s="16" t="str">
        <f>IF(W968&lt;&gt;0,IF(Y968=1,IF(AND(I968&gt;Parameters!$B$4,I968&lt;=Parameters!$C$4),W968,""),""),"")</f>
        <v/>
      </c>
      <c r="AD968" s="16" t="str">
        <f>IF(W968&lt;&gt;0,IF(Y968=1,IF(AND(I968&gt;Parameters!$B$5,I968&lt;=Parameters!$C$5),W968,""),""),"")</f>
        <v/>
      </c>
      <c r="AE968" s="16" t="str">
        <f>IF(W968&lt;&gt;0,IF(Y968=1,IF(I968&gt;Parameters!$B$6,W968,""),""),"")</f>
        <v/>
      </c>
    </row>
    <row r="969" spans="1:31" x14ac:dyDescent="0.2">
      <c r="A969" t="s">
        <v>1024</v>
      </c>
      <c r="B969" t="s">
        <v>1025</v>
      </c>
      <c r="C969" t="s">
        <v>1026</v>
      </c>
      <c r="D969">
        <v>4</v>
      </c>
      <c r="E969" t="s">
        <v>1030</v>
      </c>
      <c r="F969" t="s">
        <v>61</v>
      </c>
      <c r="G969">
        <v>1000</v>
      </c>
      <c r="H969" t="s">
        <v>46</v>
      </c>
      <c r="I969">
        <f t="shared" si="45"/>
        <v>1000</v>
      </c>
      <c r="J969">
        <v>200</v>
      </c>
      <c r="K969" t="s">
        <v>62</v>
      </c>
      <c r="L969">
        <v>149.99</v>
      </c>
      <c r="M969" t="s">
        <v>63</v>
      </c>
      <c r="N969">
        <v>500</v>
      </c>
      <c r="O969" t="s">
        <v>46</v>
      </c>
      <c r="P969" t="s">
        <v>42</v>
      </c>
      <c r="Q969" t="s">
        <v>42</v>
      </c>
      <c r="R969" t="s">
        <v>64</v>
      </c>
      <c r="S969" s="3">
        <v>42247</v>
      </c>
      <c r="T969" s="3"/>
      <c r="U969" s="11" t="str">
        <f>IFERROR(VLOOKUP(A969,'Anc data'!$A$2:$H$117, 8,FALSE),"")</f>
        <v/>
      </c>
      <c r="W969" s="15" t="str">
        <f t="shared" si="46"/>
        <v/>
      </c>
      <c r="X969" s="9">
        <f t="shared" si="47"/>
        <v>0</v>
      </c>
      <c r="Y969" s="9">
        <f>MAX(X969,Parameters!$B$8)</f>
        <v>1</v>
      </c>
      <c r="AA969" s="16" t="str">
        <f>IF(W969&lt;&gt;0,IF(Y969=1,IF(I969&lt;=Parameters!$C$2,W969,""),""),"")</f>
        <v/>
      </c>
      <c r="AB969" s="16" t="str">
        <f>IF(W969&lt;&gt;0,IF(Y969=1,IF(AND(I969&gt;Parameters!$B$3,I969&lt;=Parameters!$C$3),W969,""),""),"")</f>
        <v/>
      </c>
      <c r="AC969" s="16" t="str">
        <f>IF(W969&lt;&gt;0,IF(Y969=1,IF(AND(I969&gt;Parameters!$B$4,I969&lt;=Parameters!$C$4),W969,""),""),"")</f>
        <v/>
      </c>
      <c r="AD969" s="16" t="str">
        <f>IF(W969&lt;&gt;0,IF(Y969=1,IF(AND(I969&gt;Parameters!$B$5,I969&lt;=Parameters!$C$5),W969,""),""),"")</f>
        <v/>
      </c>
      <c r="AE969" s="16" t="str">
        <f>IF(W969&lt;&gt;0,IF(Y969=1,IF(I969&gt;Parameters!$B$6,W969,""),""),"")</f>
        <v/>
      </c>
    </row>
    <row r="970" spans="1:31" x14ac:dyDescent="0.2">
      <c r="A970" t="s">
        <v>1024</v>
      </c>
      <c r="B970" t="s">
        <v>1025</v>
      </c>
      <c r="C970" t="s">
        <v>1026</v>
      </c>
      <c r="D970">
        <v>5</v>
      </c>
      <c r="E970" t="s">
        <v>1031</v>
      </c>
      <c r="F970" t="s">
        <v>51</v>
      </c>
      <c r="G970">
        <v>8</v>
      </c>
      <c r="H970" t="s">
        <v>46</v>
      </c>
      <c r="I970">
        <f t="shared" si="45"/>
        <v>8</v>
      </c>
      <c r="J970" t="s">
        <v>39</v>
      </c>
      <c r="L970">
        <v>26.45</v>
      </c>
      <c r="M970" t="s">
        <v>63</v>
      </c>
      <c r="N970">
        <v>512</v>
      </c>
      <c r="O970" t="s">
        <v>38</v>
      </c>
      <c r="P970" t="s">
        <v>42</v>
      </c>
      <c r="Q970" t="s">
        <v>42</v>
      </c>
      <c r="R970" t="s">
        <v>42</v>
      </c>
      <c r="S970" s="3">
        <v>42264</v>
      </c>
      <c r="T970" s="3"/>
      <c r="U970" s="11" t="str">
        <f>IFERROR(VLOOKUP(A970,'Anc data'!$A$2:$H$117, 8,FALSE),"")</f>
        <v/>
      </c>
      <c r="W970" s="15" t="str">
        <f t="shared" si="46"/>
        <v/>
      </c>
      <c r="X970" s="9">
        <f t="shared" si="47"/>
        <v>1</v>
      </c>
      <c r="Y970" s="9">
        <f>MAX(X970,Parameters!$B$8)</f>
        <v>1</v>
      </c>
      <c r="AA970" s="16" t="str">
        <f>IF(W970&lt;&gt;0,IF(Y970=1,IF(I970&lt;=Parameters!$C$2,W970,""),""),"")</f>
        <v/>
      </c>
      <c r="AB970" s="16" t="str">
        <f>IF(W970&lt;&gt;0,IF(Y970=1,IF(AND(I970&gt;Parameters!$B$3,I970&lt;=Parameters!$C$3),W970,""),""),"")</f>
        <v/>
      </c>
      <c r="AC970" s="16" t="str">
        <f>IF(W970&lt;&gt;0,IF(Y970=1,IF(AND(I970&gt;Parameters!$B$4,I970&lt;=Parameters!$C$4),W970,""),""),"")</f>
        <v/>
      </c>
      <c r="AD970" s="16" t="str">
        <f>IF(W970&lt;&gt;0,IF(Y970=1,IF(AND(I970&gt;Parameters!$B$5,I970&lt;=Parameters!$C$5),W970,""),""),"")</f>
        <v/>
      </c>
      <c r="AE970" s="16" t="str">
        <f>IF(W970&lt;&gt;0,IF(Y970=1,IF(I970&gt;Parameters!$B$6,W970,""),""),"")</f>
        <v/>
      </c>
    </row>
    <row r="971" spans="1:31" x14ac:dyDescent="0.2">
      <c r="A971" t="s">
        <v>1024</v>
      </c>
      <c r="B971" t="s">
        <v>1025</v>
      </c>
      <c r="C971" t="s">
        <v>1026</v>
      </c>
      <c r="D971">
        <v>6</v>
      </c>
      <c r="E971" t="s">
        <v>1032</v>
      </c>
      <c r="F971" t="s">
        <v>51</v>
      </c>
      <c r="G971">
        <v>12</v>
      </c>
      <c r="H971" t="s">
        <v>46</v>
      </c>
      <c r="I971">
        <f t="shared" si="45"/>
        <v>12</v>
      </c>
      <c r="J971" t="s">
        <v>39</v>
      </c>
      <c r="L971">
        <v>40.79</v>
      </c>
      <c r="M971" t="s">
        <v>63</v>
      </c>
      <c r="N971">
        <v>640</v>
      </c>
      <c r="O971" t="s">
        <v>38</v>
      </c>
      <c r="P971" t="s">
        <v>42</v>
      </c>
      <c r="Q971" t="s">
        <v>42</v>
      </c>
      <c r="R971" t="s">
        <v>42</v>
      </c>
      <c r="S971" s="3">
        <v>42264</v>
      </c>
      <c r="T971" s="3"/>
      <c r="U971" s="11" t="str">
        <f>IFERROR(VLOOKUP(A971,'Anc data'!$A$2:$H$117, 8,FALSE),"")</f>
        <v/>
      </c>
      <c r="W971" s="15" t="str">
        <f t="shared" si="46"/>
        <v/>
      </c>
      <c r="X971" s="9">
        <f t="shared" si="47"/>
        <v>1</v>
      </c>
      <c r="Y971" s="9">
        <f>MAX(X971,Parameters!$B$8)</f>
        <v>1</v>
      </c>
      <c r="AA971" s="16" t="str">
        <f>IF(W971&lt;&gt;0,IF(Y971=1,IF(I971&lt;=Parameters!$C$2,W971,""),""),"")</f>
        <v/>
      </c>
      <c r="AB971" s="16" t="str">
        <f>IF(W971&lt;&gt;0,IF(Y971=1,IF(AND(I971&gt;Parameters!$B$3,I971&lt;=Parameters!$C$3),W971,""),""),"")</f>
        <v/>
      </c>
      <c r="AC971" s="16" t="str">
        <f>IF(W971&lt;&gt;0,IF(Y971=1,IF(AND(I971&gt;Parameters!$B$4,I971&lt;=Parameters!$C$4),W971,""),""),"")</f>
        <v/>
      </c>
      <c r="AD971" s="16" t="str">
        <f>IF(W971&lt;&gt;0,IF(Y971=1,IF(AND(I971&gt;Parameters!$B$5,I971&lt;=Parameters!$C$5),W971,""),""),"")</f>
        <v/>
      </c>
      <c r="AE971" s="16" t="str">
        <f>IF(W971&lt;&gt;0,IF(Y971=1,IF(I971&gt;Parameters!$B$6,W971,""),""),"")</f>
        <v/>
      </c>
    </row>
    <row r="972" spans="1:31" x14ac:dyDescent="0.2">
      <c r="A972" t="s">
        <v>1024</v>
      </c>
      <c r="B972" t="s">
        <v>1025</v>
      </c>
      <c r="C972" t="s">
        <v>1026</v>
      </c>
      <c r="D972">
        <v>7</v>
      </c>
      <c r="E972" t="s">
        <v>1033</v>
      </c>
      <c r="F972" t="s">
        <v>51</v>
      </c>
      <c r="G972">
        <v>20</v>
      </c>
      <c r="H972" t="s">
        <v>46</v>
      </c>
      <c r="I972">
        <f t="shared" si="45"/>
        <v>20</v>
      </c>
      <c r="J972" t="s">
        <v>39</v>
      </c>
      <c r="L972">
        <v>67.540000000000006</v>
      </c>
      <c r="M972" t="s">
        <v>63</v>
      </c>
      <c r="N972">
        <v>768</v>
      </c>
      <c r="O972" t="s">
        <v>38</v>
      </c>
      <c r="P972" t="s">
        <v>42</v>
      </c>
      <c r="Q972" t="s">
        <v>42</v>
      </c>
      <c r="R972" t="s">
        <v>42</v>
      </c>
      <c r="S972" s="3">
        <v>42264</v>
      </c>
      <c r="T972" s="3"/>
      <c r="U972" s="11" t="str">
        <f>IFERROR(VLOOKUP(A972,'Anc data'!$A$2:$H$117, 8,FALSE),"")</f>
        <v/>
      </c>
      <c r="W972" s="15" t="str">
        <f t="shared" si="46"/>
        <v/>
      </c>
      <c r="X972" s="9">
        <f t="shared" si="47"/>
        <v>1</v>
      </c>
      <c r="Y972" s="9">
        <f>MAX(X972,Parameters!$B$8)</f>
        <v>1</v>
      </c>
      <c r="AA972" s="16" t="str">
        <f>IF(W972&lt;&gt;0,IF(Y972=1,IF(I972&lt;=Parameters!$C$2,W972,""),""),"")</f>
        <v/>
      </c>
      <c r="AB972" s="16" t="str">
        <f>IF(W972&lt;&gt;0,IF(Y972=1,IF(AND(I972&gt;Parameters!$B$3,I972&lt;=Parameters!$C$3),W972,""),""),"")</f>
        <v/>
      </c>
      <c r="AC972" s="16" t="str">
        <f>IF(W972&lt;&gt;0,IF(Y972=1,IF(AND(I972&gt;Parameters!$B$4,I972&lt;=Parameters!$C$4),W972,""),""),"")</f>
        <v/>
      </c>
      <c r="AD972" s="16" t="str">
        <f>IF(W972&lt;&gt;0,IF(Y972=1,IF(AND(I972&gt;Parameters!$B$5,I972&lt;=Parameters!$C$5),W972,""),""),"")</f>
        <v/>
      </c>
      <c r="AE972" s="16" t="str">
        <f>IF(W972&lt;&gt;0,IF(Y972=1,IF(I972&gt;Parameters!$B$6,W972,""),""),"")</f>
        <v/>
      </c>
    </row>
    <row r="973" spans="1:31" x14ac:dyDescent="0.2">
      <c r="A973" t="s">
        <v>1034</v>
      </c>
      <c r="B973" t="s">
        <v>1035</v>
      </c>
      <c r="C973" t="s">
        <v>1036</v>
      </c>
      <c r="D973">
        <v>1</v>
      </c>
      <c r="E973" t="s">
        <v>1037</v>
      </c>
      <c r="F973" t="s">
        <v>94</v>
      </c>
      <c r="G973">
        <v>50</v>
      </c>
      <c r="H973" t="s">
        <v>46</v>
      </c>
      <c r="I973">
        <f t="shared" si="45"/>
        <v>50</v>
      </c>
      <c r="J973" t="s">
        <v>39</v>
      </c>
      <c r="L973">
        <v>318</v>
      </c>
      <c r="M973" t="s">
        <v>1038</v>
      </c>
      <c r="N973">
        <v>50</v>
      </c>
      <c r="O973" t="s">
        <v>46</v>
      </c>
      <c r="P973" t="s">
        <v>42</v>
      </c>
      <c r="Q973" t="s">
        <v>42</v>
      </c>
      <c r="R973" t="s">
        <v>42</v>
      </c>
      <c r="S973" s="3">
        <v>42247</v>
      </c>
      <c r="T973" s="3"/>
      <c r="U973" s="11" t="str">
        <f>IFERROR(VLOOKUP(A973,'Anc data'!$A$2:$H$117, 8,FALSE),"")</f>
        <v/>
      </c>
      <c r="W973" s="15" t="str">
        <f t="shared" si="46"/>
        <v/>
      </c>
      <c r="X973" s="9">
        <f t="shared" si="47"/>
        <v>1</v>
      </c>
      <c r="Y973" s="9">
        <f>MAX(X973,Parameters!$B$8)</f>
        <v>1</v>
      </c>
      <c r="AA973" s="16" t="str">
        <f>IF(W973&lt;&gt;0,IF(Y973=1,IF(I973&lt;=Parameters!$C$2,W973,""),""),"")</f>
        <v/>
      </c>
      <c r="AB973" s="16" t="str">
        <f>IF(W973&lt;&gt;0,IF(Y973=1,IF(AND(I973&gt;Parameters!$B$3,I973&lt;=Parameters!$C$3),W973,""),""),"")</f>
        <v/>
      </c>
      <c r="AC973" s="16" t="str">
        <f>IF(W973&lt;&gt;0,IF(Y973=1,IF(AND(I973&gt;Parameters!$B$4,I973&lt;=Parameters!$C$4),W973,""),""),"")</f>
        <v/>
      </c>
      <c r="AD973" s="16" t="str">
        <f>IF(W973&lt;&gt;0,IF(Y973=1,IF(AND(I973&gt;Parameters!$B$5,I973&lt;=Parameters!$C$5),W973,""),""),"")</f>
        <v/>
      </c>
      <c r="AE973" s="16" t="str">
        <f>IF(W973&lt;&gt;0,IF(Y973=1,IF(I973&gt;Parameters!$B$6,W973,""),""),"")</f>
        <v/>
      </c>
    </row>
    <row r="974" spans="1:31" x14ac:dyDescent="0.2">
      <c r="A974" t="s">
        <v>1034</v>
      </c>
      <c r="B974" t="s">
        <v>1035</v>
      </c>
      <c r="C974" t="s">
        <v>1036</v>
      </c>
      <c r="D974">
        <v>2</v>
      </c>
      <c r="E974" t="s">
        <v>1039</v>
      </c>
      <c r="F974" t="s">
        <v>94</v>
      </c>
      <c r="G974">
        <v>100</v>
      </c>
      <c r="H974" t="s">
        <v>46</v>
      </c>
      <c r="I974">
        <f t="shared" si="45"/>
        <v>100</v>
      </c>
      <c r="J974" t="s">
        <v>39</v>
      </c>
      <c r="L974">
        <v>368</v>
      </c>
      <c r="M974" t="s">
        <v>1038</v>
      </c>
      <c r="N974">
        <v>100</v>
      </c>
      <c r="O974" t="s">
        <v>46</v>
      </c>
      <c r="P974" t="s">
        <v>42</v>
      </c>
      <c r="Q974" t="s">
        <v>42</v>
      </c>
      <c r="R974" t="s">
        <v>42</v>
      </c>
      <c r="S974" s="3">
        <v>42247</v>
      </c>
      <c r="T974" s="3"/>
      <c r="U974" s="11" t="str">
        <f>IFERROR(VLOOKUP(A974,'Anc data'!$A$2:$H$117, 8,FALSE),"")</f>
        <v/>
      </c>
      <c r="W974" s="15" t="str">
        <f t="shared" si="46"/>
        <v/>
      </c>
      <c r="X974" s="9">
        <f t="shared" si="47"/>
        <v>1</v>
      </c>
      <c r="Y974" s="9">
        <f>MAX(X974,Parameters!$B$8)</f>
        <v>1</v>
      </c>
      <c r="AA974" s="16" t="str">
        <f>IF(W974&lt;&gt;0,IF(Y974=1,IF(I974&lt;=Parameters!$C$2,W974,""),""),"")</f>
        <v/>
      </c>
      <c r="AB974" s="16" t="str">
        <f>IF(W974&lt;&gt;0,IF(Y974=1,IF(AND(I974&gt;Parameters!$B$3,I974&lt;=Parameters!$C$3),W974,""),""),"")</f>
        <v/>
      </c>
      <c r="AC974" s="16" t="str">
        <f>IF(W974&lt;&gt;0,IF(Y974=1,IF(AND(I974&gt;Parameters!$B$4,I974&lt;=Parameters!$C$4),W974,""),""),"")</f>
        <v/>
      </c>
      <c r="AD974" s="16" t="str">
        <f>IF(W974&lt;&gt;0,IF(Y974=1,IF(AND(I974&gt;Parameters!$B$5,I974&lt;=Parameters!$C$5),W974,""),""),"")</f>
        <v/>
      </c>
      <c r="AE974" s="16" t="str">
        <f>IF(W974&lt;&gt;0,IF(Y974=1,IF(I974&gt;Parameters!$B$6,W974,""),""),"")</f>
        <v/>
      </c>
    </row>
    <row r="975" spans="1:31" x14ac:dyDescent="0.2">
      <c r="A975" t="s">
        <v>1034</v>
      </c>
      <c r="B975" t="s">
        <v>1035</v>
      </c>
      <c r="C975" t="s">
        <v>1036</v>
      </c>
      <c r="D975">
        <v>3</v>
      </c>
      <c r="E975" t="s">
        <v>1040</v>
      </c>
      <c r="F975" t="s">
        <v>94</v>
      </c>
      <c r="G975">
        <v>250</v>
      </c>
      <c r="H975" t="s">
        <v>46</v>
      </c>
      <c r="I975">
        <f t="shared" si="45"/>
        <v>250</v>
      </c>
      <c r="J975" t="s">
        <v>39</v>
      </c>
      <c r="L975">
        <v>438</v>
      </c>
      <c r="M975" t="s">
        <v>1038</v>
      </c>
      <c r="N975">
        <v>250</v>
      </c>
      <c r="O975" t="s">
        <v>46</v>
      </c>
      <c r="P975" t="s">
        <v>42</v>
      </c>
      <c r="Q975" t="s">
        <v>42</v>
      </c>
      <c r="R975" t="s">
        <v>42</v>
      </c>
      <c r="S975" s="3">
        <v>42247</v>
      </c>
      <c r="T975" s="3"/>
      <c r="U975" s="11" t="str">
        <f>IFERROR(VLOOKUP(A975,'Anc data'!$A$2:$H$117, 8,FALSE),"")</f>
        <v/>
      </c>
      <c r="W975" s="15" t="str">
        <f t="shared" si="46"/>
        <v/>
      </c>
      <c r="X975" s="9">
        <f t="shared" si="47"/>
        <v>1</v>
      </c>
      <c r="Y975" s="9">
        <f>MAX(X975,Parameters!$B$8)</f>
        <v>1</v>
      </c>
      <c r="AA975" s="16" t="str">
        <f>IF(W975&lt;&gt;0,IF(Y975=1,IF(I975&lt;=Parameters!$C$2,W975,""),""),"")</f>
        <v/>
      </c>
      <c r="AB975" s="16" t="str">
        <f>IF(W975&lt;&gt;0,IF(Y975=1,IF(AND(I975&gt;Parameters!$B$3,I975&lt;=Parameters!$C$3),W975,""),""),"")</f>
        <v/>
      </c>
      <c r="AC975" s="16" t="str">
        <f>IF(W975&lt;&gt;0,IF(Y975=1,IF(AND(I975&gt;Parameters!$B$4,I975&lt;=Parameters!$C$4),W975,""),""),"")</f>
        <v/>
      </c>
      <c r="AD975" s="16" t="str">
        <f>IF(W975&lt;&gt;0,IF(Y975=1,IF(AND(I975&gt;Parameters!$B$5,I975&lt;=Parameters!$C$5),W975,""),""),"")</f>
        <v/>
      </c>
      <c r="AE975" s="16" t="str">
        <f>IF(W975&lt;&gt;0,IF(Y975=1,IF(I975&gt;Parameters!$B$6,W975,""),""),"")</f>
        <v/>
      </c>
    </row>
    <row r="976" spans="1:31" x14ac:dyDescent="0.2">
      <c r="A976" t="s">
        <v>1034</v>
      </c>
      <c r="B976" t="s">
        <v>1035</v>
      </c>
      <c r="C976" t="s">
        <v>1036</v>
      </c>
      <c r="D976">
        <v>4</v>
      </c>
      <c r="E976" t="s">
        <v>1041</v>
      </c>
      <c r="F976" t="s">
        <v>94</v>
      </c>
      <c r="G976">
        <v>600</v>
      </c>
      <c r="H976" t="s">
        <v>46</v>
      </c>
      <c r="I976">
        <f t="shared" si="45"/>
        <v>600</v>
      </c>
      <c r="J976" t="s">
        <v>39</v>
      </c>
      <c r="L976">
        <v>628</v>
      </c>
      <c r="M976" t="s">
        <v>1038</v>
      </c>
      <c r="N976">
        <v>600</v>
      </c>
      <c r="O976" t="s">
        <v>46</v>
      </c>
      <c r="P976" t="s">
        <v>42</v>
      </c>
      <c r="Q976" t="s">
        <v>42</v>
      </c>
      <c r="R976" t="s">
        <v>42</v>
      </c>
      <c r="S976" s="3">
        <v>42247</v>
      </c>
      <c r="T976" s="3"/>
      <c r="U976" s="11" t="str">
        <f>IFERROR(VLOOKUP(A976,'Anc data'!$A$2:$H$117, 8,FALSE),"")</f>
        <v/>
      </c>
      <c r="W976" s="15" t="str">
        <f t="shared" si="46"/>
        <v/>
      </c>
      <c r="X976" s="9">
        <f t="shared" si="47"/>
        <v>1</v>
      </c>
      <c r="Y976" s="9">
        <f>MAX(X976,Parameters!$B$8)</f>
        <v>1</v>
      </c>
      <c r="AA976" s="16" t="str">
        <f>IF(W976&lt;&gt;0,IF(Y976=1,IF(I976&lt;=Parameters!$C$2,W976,""),""),"")</f>
        <v/>
      </c>
      <c r="AB976" s="16" t="str">
        <f>IF(W976&lt;&gt;0,IF(Y976=1,IF(AND(I976&gt;Parameters!$B$3,I976&lt;=Parameters!$C$3),W976,""),""),"")</f>
        <v/>
      </c>
      <c r="AC976" s="16" t="str">
        <f>IF(W976&lt;&gt;0,IF(Y976=1,IF(AND(I976&gt;Parameters!$B$4,I976&lt;=Parameters!$C$4),W976,""),""),"")</f>
        <v/>
      </c>
      <c r="AD976" s="16" t="str">
        <f>IF(W976&lt;&gt;0,IF(Y976=1,IF(AND(I976&gt;Parameters!$B$5,I976&lt;=Parameters!$C$5),W976,""),""),"")</f>
        <v/>
      </c>
      <c r="AE976" s="16" t="str">
        <f>IF(W976&lt;&gt;0,IF(Y976=1,IF(I976&gt;Parameters!$B$6,W976,""),""),"")</f>
        <v/>
      </c>
    </row>
    <row r="977" spans="1:31" x14ac:dyDescent="0.2">
      <c r="A977" t="s">
        <v>1034</v>
      </c>
      <c r="B977" t="s">
        <v>1035</v>
      </c>
      <c r="C977" t="s">
        <v>1036</v>
      </c>
      <c r="D977">
        <v>5</v>
      </c>
      <c r="E977" t="s">
        <v>1042</v>
      </c>
      <c r="F977" t="s">
        <v>94</v>
      </c>
      <c r="G977">
        <v>1</v>
      </c>
      <c r="H977" t="s">
        <v>296</v>
      </c>
      <c r="I977">
        <f t="shared" si="45"/>
        <v>1</v>
      </c>
      <c r="J977" t="s">
        <v>39</v>
      </c>
      <c r="L977">
        <v>828</v>
      </c>
      <c r="M977" t="s">
        <v>1038</v>
      </c>
      <c r="N977">
        <v>1</v>
      </c>
      <c r="O977" t="s">
        <v>296</v>
      </c>
      <c r="P977" t="s">
        <v>42</v>
      </c>
      <c r="Q977" t="s">
        <v>42</v>
      </c>
      <c r="R977" t="s">
        <v>42</v>
      </c>
      <c r="S977" s="3">
        <v>42247</v>
      </c>
      <c r="T977" s="3"/>
      <c r="U977" s="11" t="str">
        <f>IFERROR(VLOOKUP(A977,'Anc data'!$A$2:$H$117, 8,FALSE),"")</f>
        <v/>
      </c>
      <c r="W977" s="15" t="str">
        <f t="shared" si="46"/>
        <v/>
      </c>
      <c r="X977" s="9">
        <f t="shared" si="47"/>
        <v>1</v>
      </c>
      <c r="Y977" s="9">
        <f>MAX(X977,Parameters!$B$8)</f>
        <v>1</v>
      </c>
      <c r="AA977" s="16" t="str">
        <f>IF(W977&lt;&gt;0,IF(Y977=1,IF(I977&lt;=Parameters!$C$2,W977,""),""),"")</f>
        <v/>
      </c>
      <c r="AB977" s="16" t="str">
        <f>IF(W977&lt;&gt;0,IF(Y977=1,IF(AND(I977&gt;Parameters!$B$3,I977&lt;=Parameters!$C$3),W977,""),""),"")</f>
        <v/>
      </c>
      <c r="AC977" s="16" t="str">
        <f>IF(W977&lt;&gt;0,IF(Y977=1,IF(AND(I977&gt;Parameters!$B$4,I977&lt;=Parameters!$C$4),W977,""),""),"")</f>
        <v/>
      </c>
      <c r="AD977" s="16" t="str">
        <f>IF(W977&lt;&gt;0,IF(Y977=1,IF(AND(I977&gt;Parameters!$B$5,I977&lt;=Parameters!$C$5),W977,""),""),"")</f>
        <v/>
      </c>
      <c r="AE977" s="16" t="str">
        <f>IF(W977&lt;&gt;0,IF(Y977=1,IF(I977&gt;Parameters!$B$6,W977,""),""),"")</f>
        <v/>
      </c>
    </row>
    <row r="978" spans="1:31" x14ac:dyDescent="0.2">
      <c r="A978" t="s">
        <v>1034</v>
      </c>
      <c r="B978" t="s">
        <v>1035</v>
      </c>
      <c r="C978" t="s">
        <v>1036</v>
      </c>
      <c r="D978">
        <v>6</v>
      </c>
      <c r="E978" t="s">
        <v>1043</v>
      </c>
      <c r="G978">
        <v>1.5</v>
      </c>
      <c r="H978" t="s">
        <v>46</v>
      </c>
      <c r="I978">
        <f t="shared" si="45"/>
        <v>1.5</v>
      </c>
      <c r="J978">
        <v>70</v>
      </c>
      <c r="K978" t="s">
        <v>62</v>
      </c>
      <c r="L978">
        <v>63</v>
      </c>
      <c r="M978" t="s">
        <v>1038</v>
      </c>
      <c r="N978">
        <v>256</v>
      </c>
      <c r="O978" t="s">
        <v>38</v>
      </c>
      <c r="P978" t="s">
        <v>42</v>
      </c>
      <c r="Q978" t="s">
        <v>42</v>
      </c>
      <c r="R978" t="s">
        <v>42</v>
      </c>
      <c r="S978" s="3">
        <v>42264</v>
      </c>
      <c r="T978" s="3"/>
      <c r="U978" s="11" t="str">
        <f>IFERROR(VLOOKUP(A978,'Anc data'!$A$2:$H$117, 8,FALSE),"")</f>
        <v/>
      </c>
      <c r="W978" s="15" t="str">
        <f t="shared" si="46"/>
        <v/>
      </c>
      <c r="X978" s="9">
        <f t="shared" si="47"/>
        <v>0</v>
      </c>
      <c r="Y978" s="9">
        <f>MAX(X978,Parameters!$B$8)</f>
        <v>1</v>
      </c>
      <c r="AA978" s="16" t="str">
        <f>IF(W978&lt;&gt;0,IF(Y978=1,IF(I978&lt;=Parameters!$C$2,W978,""),""),"")</f>
        <v/>
      </c>
      <c r="AB978" s="16" t="str">
        <f>IF(W978&lt;&gt;0,IF(Y978=1,IF(AND(I978&gt;Parameters!$B$3,I978&lt;=Parameters!$C$3),W978,""),""),"")</f>
        <v/>
      </c>
      <c r="AC978" s="16" t="str">
        <f>IF(W978&lt;&gt;0,IF(Y978=1,IF(AND(I978&gt;Parameters!$B$4,I978&lt;=Parameters!$C$4),W978,""),""),"")</f>
        <v/>
      </c>
      <c r="AD978" s="16" t="str">
        <f>IF(W978&lt;&gt;0,IF(Y978=1,IF(AND(I978&gt;Parameters!$B$5,I978&lt;=Parameters!$C$5),W978,""),""),"")</f>
        <v/>
      </c>
      <c r="AE978" s="16" t="str">
        <f>IF(W978&lt;&gt;0,IF(Y978=1,IF(I978&gt;Parameters!$B$6,W978,""),""),"")</f>
        <v/>
      </c>
    </row>
    <row r="979" spans="1:31" x14ac:dyDescent="0.2">
      <c r="A979" t="s">
        <v>1034</v>
      </c>
      <c r="B979" t="s">
        <v>1035</v>
      </c>
      <c r="C979" t="s">
        <v>1036</v>
      </c>
      <c r="D979">
        <v>7</v>
      </c>
      <c r="E979" t="s">
        <v>1044</v>
      </c>
      <c r="G979">
        <v>3</v>
      </c>
      <c r="H979" t="s">
        <v>46</v>
      </c>
      <c r="I979">
        <f t="shared" si="45"/>
        <v>3</v>
      </c>
      <c r="J979">
        <v>145</v>
      </c>
      <c r="K979" t="s">
        <v>62</v>
      </c>
      <c r="L979">
        <v>110</v>
      </c>
      <c r="M979" t="s">
        <v>1038</v>
      </c>
      <c r="N979">
        <v>512</v>
      </c>
      <c r="O979" t="s">
        <v>38</v>
      </c>
      <c r="P979" t="s">
        <v>42</v>
      </c>
      <c r="Q979" t="s">
        <v>42</v>
      </c>
      <c r="R979" t="s">
        <v>42</v>
      </c>
      <c r="S979" s="3">
        <v>42264</v>
      </c>
      <c r="T979" s="3"/>
      <c r="U979" s="11" t="str">
        <f>IFERROR(VLOOKUP(A979,'Anc data'!$A$2:$H$117, 8,FALSE),"")</f>
        <v/>
      </c>
      <c r="W979" s="15" t="str">
        <f t="shared" si="46"/>
        <v/>
      </c>
      <c r="X979" s="9">
        <f t="shared" si="47"/>
        <v>0</v>
      </c>
      <c r="Y979" s="9">
        <f>MAX(X979,Parameters!$B$8)</f>
        <v>1</v>
      </c>
      <c r="AA979" s="16" t="str">
        <f>IF(W979&lt;&gt;0,IF(Y979=1,IF(I979&lt;=Parameters!$C$2,W979,""),""),"")</f>
        <v/>
      </c>
      <c r="AB979" s="16" t="str">
        <f>IF(W979&lt;&gt;0,IF(Y979=1,IF(AND(I979&gt;Parameters!$B$3,I979&lt;=Parameters!$C$3),W979,""),""),"")</f>
        <v/>
      </c>
      <c r="AC979" s="16" t="str">
        <f>IF(W979&lt;&gt;0,IF(Y979=1,IF(AND(I979&gt;Parameters!$B$4,I979&lt;=Parameters!$C$4),W979,""),""),"")</f>
        <v/>
      </c>
      <c r="AD979" s="16" t="str">
        <f>IF(W979&lt;&gt;0,IF(Y979=1,IF(AND(I979&gt;Parameters!$B$5,I979&lt;=Parameters!$C$5),W979,""),""),"")</f>
        <v/>
      </c>
      <c r="AE979" s="16" t="str">
        <f>IF(W979&lt;&gt;0,IF(Y979=1,IF(I979&gt;Parameters!$B$6,W979,""),""),"")</f>
        <v/>
      </c>
    </row>
    <row r="980" spans="1:31" x14ac:dyDescent="0.2">
      <c r="A980" t="s">
        <v>1034</v>
      </c>
      <c r="B980" t="s">
        <v>1035</v>
      </c>
      <c r="C980" t="s">
        <v>1036</v>
      </c>
      <c r="D980">
        <v>8</v>
      </c>
      <c r="E980" t="s">
        <v>1045</v>
      </c>
      <c r="G980">
        <v>4</v>
      </c>
      <c r="H980" t="s">
        <v>46</v>
      </c>
      <c r="I980">
        <f t="shared" si="45"/>
        <v>4</v>
      </c>
      <c r="J980" t="s">
        <v>39</v>
      </c>
      <c r="L980">
        <v>138</v>
      </c>
      <c r="M980" t="s">
        <v>1038</v>
      </c>
      <c r="N980">
        <v>512</v>
      </c>
      <c r="O980" t="s">
        <v>38</v>
      </c>
      <c r="P980" t="s">
        <v>42</v>
      </c>
      <c r="Q980" t="s">
        <v>42</v>
      </c>
      <c r="R980" t="s">
        <v>42</v>
      </c>
      <c r="S980" s="3">
        <v>42264</v>
      </c>
      <c r="T980" s="3"/>
      <c r="U980" s="11" t="str">
        <f>IFERROR(VLOOKUP(A980,'Anc data'!$A$2:$H$117, 8,FALSE),"")</f>
        <v/>
      </c>
      <c r="W980" s="15" t="str">
        <f t="shared" si="46"/>
        <v/>
      </c>
      <c r="X980" s="9">
        <f t="shared" si="47"/>
        <v>1</v>
      </c>
      <c r="Y980" s="9">
        <f>MAX(X980,Parameters!$B$8)</f>
        <v>1</v>
      </c>
      <c r="AA980" s="16" t="str">
        <f>IF(W980&lt;&gt;0,IF(Y980=1,IF(I980&lt;=Parameters!$C$2,W980,""),""),"")</f>
        <v/>
      </c>
      <c r="AB980" s="16" t="str">
        <f>IF(W980&lt;&gt;0,IF(Y980=1,IF(AND(I980&gt;Parameters!$B$3,I980&lt;=Parameters!$C$3),W980,""),""),"")</f>
        <v/>
      </c>
      <c r="AC980" s="16" t="str">
        <f>IF(W980&lt;&gt;0,IF(Y980=1,IF(AND(I980&gt;Parameters!$B$4,I980&lt;=Parameters!$C$4),W980,""),""),"")</f>
        <v/>
      </c>
      <c r="AD980" s="16" t="str">
        <f>IF(W980&lt;&gt;0,IF(Y980=1,IF(AND(I980&gt;Parameters!$B$5,I980&lt;=Parameters!$C$5),W980,""),""),"")</f>
        <v/>
      </c>
      <c r="AE980" s="16" t="str">
        <f>IF(W980&lt;&gt;0,IF(Y980=1,IF(I980&gt;Parameters!$B$6,W980,""),""),"")</f>
        <v/>
      </c>
    </row>
    <row r="981" spans="1:31" x14ac:dyDescent="0.2">
      <c r="A981" t="s">
        <v>1034</v>
      </c>
      <c r="B981" t="s">
        <v>1035</v>
      </c>
      <c r="C981" t="s">
        <v>1036</v>
      </c>
      <c r="D981">
        <v>9</v>
      </c>
      <c r="E981" t="s">
        <v>1046</v>
      </c>
      <c r="G981">
        <v>7</v>
      </c>
      <c r="H981" t="s">
        <v>46</v>
      </c>
      <c r="I981">
        <f t="shared" si="45"/>
        <v>7</v>
      </c>
      <c r="J981" t="s">
        <v>39</v>
      </c>
      <c r="L981">
        <v>213</v>
      </c>
      <c r="M981" t="s">
        <v>1038</v>
      </c>
      <c r="N981">
        <v>1</v>
      </c>
      <c r="O981" t="s">
        <v>46</v>
      </c>
      <c r="P981" t="s">
        <v>42</v>
      </c>
      <c r="Q981" t="s">
        <v>42</v>
      </c>
      <c r="R981" t="s">
        <v>42</v>
      </c>
      <c r="S981" s="3">
        <v>42264</v>
      </c>
      <c r="T981" s="3"/>
      <c r="U981" s="11" t="str">
        <f>IFERROR(VLOOKUP(A981,'Anc data'!$A$2:$H$117, 8,FALSE),"")</f>
        <v/>
      </c>
      <c r="W981" s="15" t="str">
        <f t="shared" si="46"/>
        <v/>
      </c>
      <c r="X981" s="9">
        <f t="shared" si="47"/>
        <v>1</v>
      </c>
      <c r="Y981" s="9">
        <f>MAX(X981,Parameters!$B$8)</f>
        <v>1</v>
      </c>
      <c r="AA981" s="16" t="str">
        <f>IF(W981&lt;&gt;0,IF(Y981=1,IF(I981&lt;=Parameters!$C$2,W981,""),""),"")</f>
        <v/>
      </c>
      <c r="AB981" s="16" t="str">
        <f>IF(W981&lt;&gt;0,IF(Y981=1,IF(AND(I981&gt;Parameters!$B$3,I981&lt;=Parameters!$C$3),W981,""),""),"")</f>
        <v/>
      </c>
      <c r="AC981" s="16" t="str">
        <f>IF(W981&lt;&gt;0,IF(Y981=1,IF(AND(I981&gt;Parameters!$B$4,I981&lt;=Parameters!$C$4),W981,""),""),"")</f>
        <v/>
      </c>
      <c r="AD981" s="16" t="str">
        <f>IF(W981&lt;&gt;0,IF(Y981=1,IF(AND(I981&gt;Parameters!$B$5,I981&lt;=Parameters!$C$5),W981,""),""),"")</f>
        <v/>
      </c>
      <c r="AE981" s="16" t="str">
        <f>IF(W981&lt;&gt;0,IF(Y981=1,IF(I981&gt;Parameters!$B$6,W981,""),""),"")</f>
        <v/>
      </c>
    </row>
    <row r="982" spans="1:31" x14ac:dyDescent="0.2">
      <c r="A982" t="s">
        <v>1034</v>
      </c>
      <c r="B982" t="s">
        <v>1035</v>
      </c>
      <c r="C982" t="s">
        <v>1036</v>
      </c>
      <c r="D982">
        <v>10</v>
      </c>
      <c r="E982" t="s">
        <v>1047</v>
      </c>
      <c r="G982">
        <v>15</v>
      </c>
      <c r="H982" t="s">
        <v>46</v>
      </c>
      <c r="I982">
        <f t="shared" si="45"/>
        <v>15</v>
      </c>
      <c r="J982" t="s">
        <v>39</v>
      </c>
      <c r="L982">
        <v>265</v>
      </c>
      <c r="M982" t="s">
        <v>1038</v>
      </c>
      <c r="N982">
        <v>1</v>
      </c>
      <c r="O982" t="s">
        <v>46</v>
      </c>
      <c r="P982" t="s">
        <v>42</v>
      </c>
      <c r="Q982" t="s">
        <v>42</v>
      </c>
      <c r="R982" t="s">
        <v>42</v>
      </c>
      <c r="S982" s="3">
        <v>42264</v>
      </c>
      <c r="T982" s="3"/>
      <c r="U982" s="11" t="str">
        <f>IFERROR(VLOOKUP(A982,'Anc data'!$A$2:$H$117, 8,FALSE),"")</f>
        <v/>
      </c>
      <c r="W982" s="15" t="str">
        <f t="shared" si="46"/>
        <v/>
      </c>
      <c r="X982" s="9">
        <f t="shared" si="47"/>
        <v>1</v>
      </c>
      <c r="Y982" s="9">
        <f>MAX(X982,Parameters!$B$8)</f>
        <v>1</v>
      </c>
      <c r="AA982" s="16" t="str">
        <f>IF(W982&lt;&gt;0,IF(Y982=1,IF(I982&lt;=Parameters!$C$2,W982,""),""),"")</f>
        <v/>
      </c>
      <c r="AB982" s="16" t="str">
        <f>IF(W982&lt;&gt;0,IF(Y982=1,IF(AND(I982&gt;Parameters!$B$3,I982&lt;=Parameters!$C$3),W982,""),""),"")</f>
        <v/>
      </c>
      <c r="AC982" s="16" t="str">
        <f>IF(W982&lt;&gt;0,IF(Y982=1,IF(AND(I982&gt;Parameters!$B$4,I982&lt;=Parameters!$C$4),W982,""),""),"")</f>
        <v/>
      </c>
      <c r="AD982" s="16" t="str">
        <f>IF(W982&lt;&gt;0,IF(Y982=1,IF(AND(I982&gt;Parameters!$B$5,I982&lt;=Parameters!$C$5),W982,""),""),"")</f>
        <v/>
      </c>
      <c r="AE982" s="16" t="str">
        <f>IF(W982&lt;&gt;0,IF(Y982=1,IF(I982&gt;Parameters!$B$6,W982,""),""),"")</f>
        <v/>
      </c>
    </row>
    <row r="983" spans="1:31" x14ac:dyDescent="0.2">
      <c r="A983" t="s">
        <v>1048</v>
      </c>
      <c r="B983" t="s">
        <v>1049</v>
      </c>
      <c r="C983" t="s">
        <v>1050</v>
      </c>
      <c r="D983">
        <v>1</v>
      </c>
      <c r="E983" t="s">
        <v>1051</v>
      </c>
      <c r="F983" t="s">
        <v>94</v>
      </c>
      <c r="G983">
        <v>40</v>
      </c>
      <c r="H983" t="s">
        <v>46</v>
      </c>
      <c r="I983">
        <f t="shared" si="45"/>
        <v>40</v>
      </c>
      <c r="J983">
        <v>60</v>
      </c>
      <c r="K983" t="s">
        <v>62</v>
      </c>
      <c r="L983">
        <v>999</v>
      </c>
      <c r="M983" t="s">
        <v>1052</v>
      </c>
      <c r="N983">
        <v>40</v>
      </c>
      <c r="O983" t="s">
        <v>46</v>
      </c>
      <c r="P983" t="s">
        <v>42</v>
      </c>
      <c r="Q983" t="s">
        <v>42</v>
      </c>
      <c r="R983" t="s">
        <v>42</v>
      </c>
      <c r="S983" s="3">
        <v>42247</v>
      </c>
      <c r="T983" s="3"/>
      <c r="U983" s="11" t="str">
        <f>IFERROR(VLOOKUP(A983,'Anc data'!$A$2:$H$117, 8,FALSE),"")</f>
        <v/>
      </c>
      <c r="W983" s="15" t="str">
        <f t="shared" si="46"/>
        <v/>
      </c>
      <c r="X983" s="9">
        <f t="shared" si="47"/>
        <v>0</v>
      </c>
      <c r="Y983" s="9">
        <f>MAX(X983,Parameters!$B$8)</f>
        <v>1</v>
      </c>
      <c r="AA983" s="16" t="str">
        <f>IF(W983&lt;&gt;0,IF(Y983=1,IF(I983&lt;=Parameters!$C$2,W983,""),""),"")</f>
        <v/>
      </c>
      <c r="AB983" s="16" t="str">
        <f>IF(W983&lt;&gt;0,IF(Y983=1,IF(AND(I983&gt;Parameters!$B$3,I983&lt;=Parameters!$C$3),W983,""),""),"")</f>
        <v/>
      </c>
      <c r="AC983" s="16" t="str">
        <f>IF(W983&lt;&gt;0,IF(Y983=1,IF(AND(I983&gt;Parameters!$B$4,I983&lt;=Parameters!$C$4),W983,""),""),"")</f>
        <v/>
      </c>
      <c r="AD983" s="16" t="str">
        <f>IF(W983&lt;&gt;0,IF(Y983=1,IF(AND(I983&gt;Parameters!$B$5,I983&lt;=Parameters!$C$5),W983,""),""),"")</f>
        <v/>
      </c>
      <c r="AE983" s="16" t="str">
        <f>IF(W983&lt;&gt;0,IF(Y983=1,IF(I983&gt;Parameters!$B$6,W983,""),""),"")</f>
        <v/>
      </c>
    </row>
    <row r="984" spans="1:31" x14ac:dyDescent="0.2">
      <c r="A984" t="s">
        <v>1048</v>
      </c>
      <c r="B984" t="s">
        <v>1049</v>
      </c>
      <c r="C984" t="s">
        <v>1050</v>
      </c>
      <c r="D984">
        <v>2</v>
      </c>
      <c r="E984" t="s">
        <v>1053</v>
      </c>
      <c r="F984" t="s">
        <v>94</v>
      </c>
      <c r="G984">
        <v>50</v>
      </c>
      <c r="H984" t="s">
        <v>46</v>
      </c>
      <c r="I984">
        <f t="shared" si="45"/>
        <v>50</v>
      </c>
      <c r="J984">
        <v>600</v>
      </c>
      <c r="K984" t="s">
        <v>62</v>
      </c>
      <c r="L984" s="2">
        <v>1399</v>
      </c>
      <c r="M984" t="s">
        <v>1052</v>
      </c>
      <c r="N984">
        <v>50</v>
      </c>
      <c r="O984" t="s">
        <v>46</v>
      </c>
      <c r="P984" t="s">
        <v>42</v>
      </c>
      <c r="Q984" t="s">
        <v>42</v>
      </c>
      <c r="R984" t="s">
        <v>42</v>
      </c>
      <c r="S984" s="3">
        <v>42247</v>
      </c>
      <c r="T984" s="3"/>
      <c r="U984" s="11" t="str">
        <f>IFERROR(VLOOKUP(A984,'Anc data'!$A$2:$H$117, 8,FALSE),"")</f>
        <v/>
      </c>
      <c r="W984" s="15" t="str">
        <f t="shared" si="46"/>
        <v/>
      </c>
      <c r="X984" s="9">
        <f t="shared" si="47"/>
        <v>0</v>
      </c>
      <c r="Y984" s="9">
        <f>MAX(X984,Parameters!$B$8)</f>
        <v>1</v>
      </c>
      <c r="AA984" s="16" t="str">
        <f>IF(W984&lt;&gt;0,IF(Y984=1,IF(I984&lt;=Parameters!$C$2,W984,""),""),"")</f>
        <v/>
      </c>
      <c r="AB984" s="16" t="str">
        <f>IF(W984&lt;&gt;0,IF(Y984=1,IF(AND(I984&gt;Parameters!$B$3,I984&lt;=Parameters!$C$3),W984,""),""),"")</f>
        <v/>
      </c>
      <c r="AC984" s="16" t="str">
        <f>IF(W984&lt;&gt;0,IF(Y984=1,IF(AND(I984&gt;Parameters!$B$4,I984&lt;=Parameters!$C$4),W984,""),""),"")</f>
        <v/>
      </c>
      <c r="AD984" s="16" t="str">
        <f>IF(W984&lt;&gt;0,IF(Y984=1,IF(AND(I984&gt;Parameters!$B$5,I984&lt;=Parameters!$C$5),W984,""),""),"")</f>
        <v/>
      </c>
      <c r="AE984" s="16" t="str">
        <f>IF(W984&lt;&gt;0,IF(Y984=1,IF(I984&gt;Parameters!$B$6,W984,""),""),"")</f>
        <v/>
      </c>
    </row>
    <row r="985" spans="1:31" x14ac:dyDescent="0.2">
      <c r="A985" t="s">
        <v>1048</v>
      </c>
      <c r="B985" t="s">
        <v>1049</v>
      </c>
      <c r="C985" t="s">
        <v>1050</v>
      </c>
      <c r="D985">
        <v>3</v>
      </c>
      <c r="E985" t="s">
        <v>1054</v>
      </c>
      <c r="F985" t="s">
        <v>94</v>
      </c>
      <c r="G985">
        <v>60</v>
      </c>
      <c r="H985" t="s">
        <v>46</v>
      </c>
      <c r="I985">
        <f t="shared" si="45"/>
        <v>60</v>
      </c>
      <c r="J985">
        <v>600</v>
      </c>
      <c r="K985" t="s">
        <v>62</v>
      </c>
      <c r="L985" s="2">
        <v>2199</v>
      </c>
      <c r="M985" t="s">
        <v>1052</v>
      </c>
      <c r="N985">
        <v>60</v>
      </c>
      <c r="O985" t="s">
        <v>46</v>
      </c>
      <c r="P985" t="s">
        <v>42</v>
      </c>
      <c r="Q985" t="s">
        <v>42</v>
      </c>
      <c r="R985" t="s">
        <v>42</v>
      </c>
      <c r="S985" s="3">
        <v>42247</v>
      </c>
      <c r="T985" s="3"/>
      <c r="U985" s="11" t="str">
        <f>IFERROR(VLOOKUP(A985,'Anc data'!$A$2:$H$117, 8,FALSE),"")</f>
        <v/>
      </c>
      <c r="W985" s="15" t="str">
        <f t="shared" si="46"/>
        <v/>
      </c>
      <c r="X985" s="9">
        <f t="shared" si="47"/>
        <v>0</v>
      </c>
      <c r="Y985" s="9">
        <f>MAX(X985,Parameters!$B$8)</f>
        <v>1</v>
      </c>
      <c r="AA985" s="16" t="str">
        <f>IF(W985&lt;&gt;0,IF(Y985=1,IF(I985&lt;=Parameters!$C$2,W985,""),""),"")</f>
        <v/>
      </c>
      <c r="AB985" s="16" t="str">
        <f>IF(W985&lt;&gt;0,IF(Y985=1,IF(AND(I985&gt;Parameters!$B$3,I985&lt;=Parameters!$C$3),W985,""),""),"")</f>
        <v/>
      </c>
      <c r="AC985" s="16" t="str">
        <f>IF(W985&lt;&gt;0,IF(Y985=1,IF(AND(I985&gt;Parameters!$B$4,I985&lt;=Parameters!$C$4),W985,""),""),"")</f>
        <v/>
      </c>
      <c r="AD985" s="16" t="str">
        <f>IF(W985&lt;&gt;0,IF(Y985=1,IF(AND(I985&gt;Parameters!$B$5,I985&lt;=Parameters!$C$5),W985,""),""),"")</f>
        <v/>
      </c>
      <c r="AE985" s="16" t="str">
        <f>IF(W985&lt;&gt;0,IF(Y985=1,IF(I985&gt;Parameters!$B$6,W985,""),""),"")</f>
        <v/>
      </c>
    </row>
    <row r="986" spans="1:31" x14ac:dyDescent="0.2">
      <c r="A986" t="s">
        <v>1048</v>
      </c>
      <c r="B986" t="s">
        <v>1049</v>
      </c>
      <c r="C986" t="s">
        <v>1050</v>
      </c>
      <c r="D986">
        <v>4</v>
      </c>
      <c r="E986" t="s">
        <v>1055</v>
      </c>
      <c r="F986" t="s">
        <v>94</v>
      </c>
      <c r="G986">
        <v>1</v>
      </c>
      <c r="H986" t="s">
        <v>296</v>
      </c>
      <c r="I986">
        <f t="shared" si="45"/>
        <v>1</v>
      </c>
      <c r="J986">
        <v>700</v>
      </c>
      <c r="K986" t="s">
        <v>62</v>
      </c>
      <c r="L986" s="2">
        <v>4799</v>
      </c>
      <c r="M986" t="s">
        <v>1052</v>
      </c>
      <c r="N986">
        <v>1</v>
      </c>
      <c r="O986" t="s">
        <v>296</v>
      </c>
      <c r="P986" t="s">
        <v>42</v>
      </c>
      <c r="Q986" t="s">
        <v>42</v>
      </c>
      <c r="R986" t="s">
        <v>42</v>
      </c>
      <c r="S986" s="3">
        <v>42247</v>
      </c>
      <c r="T986" s="3"/>
      <c r="U986" s="11" t="str">
        <f>IFERROR(VLOOKUP(A986,'Anc data'!$A$2:$H$117, 8,FALSE),"")</f>
        <v/>
      </c>
      <c r="W986" s="15" t="str">
        <f t="shared" si="46"/>
        <v/>
      </c>
      <c r="X986" s="9">
        <f t="shared" si="47"/>
        <v>0</v>
      </c>
      <c r="Y986" s="9">
        <f>MAX(X986,Parameters!$B$8)</f>
        <v>1</v>
      </c>
      <c r="AA986" s="16" t="str">
        <f>IF(W986&lt;&gt;0,IF(Y986=1,IF(I986&lt;=Parameters!$C$2,W986,""),""),"")</f>
        <v/>
      </c>
      <c r="AB986" s="16" t="str">
        <f>IF(W986&lt;&gt;0,IF(Y986=1,IF(AND(I986&gt;Parameters!$B$3,I986&lt;=Parameters!$C$3),W986,""),""),"")</f>
        <v/>
      </c>
      <c r="AC986" s="16" t="str">
        <f>IF(W986&lt;&gt;0,IF(Y986=1,IF(AND(I986&gt;Parameters!$B$4,I986&lt;=Parameters!$C$4),W986,""),""),"")</f>
        <v/>
      </c>
      <c r="AD986" s="16" t="str">
        <f>IF(W986&lt;&gt;0,IF(Y986=1,IF(AND(I986&gt;Parameters!$B$5,I986&lt;=Parameters!$C$5),W986,""),""),"")</f>
        <v/>
      </c>
      <c r="AE986" s="16" t="str">
        <f>IF(W986&lt;&gt;0,IF(Y986=1,IF(I986&gt;Parameters!$B$6,W986,""),""),"")</f>
        <v/>
      </c>
    </row>
    <row r="987" spans="1:31" x14ac:dyDescent="0.2">
      <c r="A987" t="s">
        <v>1048</v>
      </c>
      <c r="B987" t="s">
        <v>1049</v>
      </c>
      <c r="C987" t="s">
        <v>1050</v>
      </c>
      <c r="D987">
        <v>5</v>
      </c>
      <c r="E987" t="s">
        <v>1056</v>
      </c>
      <c r="F987" t="s">
        <v>51</v>
      </c>
      <c r="G987">
        <v>4</v>
      </c>
      <c r="H987" t="s">
        <v>46</v>
      </c>
      <c r="I987">
        <f t="shared" si="45"/>
        <v>4</v>
      </c>
      <c r="J987">
        <v>30</v>
      </c>
      <c r="K987" t="s">
        <v>62</v>
      </c>
      <c r="L987">
        <v>699</v>
      </c>
      <c r="M987" t="s">
        <v>1052</v>
      </c>
      <c r="N987">
        <v>768</v>
      </c>
      <c r="O987" t="s">
        <v>38</v>
      </c>
      <c r="P987" t="s">
        <v>42</v>
      </c>
      <c r="Q987" t="s">
        <v>42</v>
      </c>
      <c r="R987" t="s">
        <v>42</v>
      </c>
      <c r="S987" s="3">
        <v>42247</v>
      </c>
      <c r="T987" s="3"/>
      <c r="U987" s="11" t="str">
        <f>IFERROR(VLOOKUP(A987,'Anc data'!$A$2:$H$117, 8,FALSE),"")</f>
        <v/>
      </c>
      <c r="W987" s="15" t="str">
        <f t="shared" si="46"/>
        <v/>
      </c>
      <c r="X987" s="9">
        <f t="shared" si="47"/>
        <v>0</v>
      </c>
      <c r="Y987" s="9">
        <f>MAX(X987,Parameters!$B$8)</f>
        <v>1</v>
      </c>
      <c r="AA987" s="16" t="str">
        <f>IF(W987&lt;&gt;0,IF(Y987=1,IF(I987&lt;=Parameters!$C$2,W987,""),""),"")</f>
        <v/>
      </c>
      <c r="AB987" s="16" t="str">
        <f>IF(W987&lt;&gt;0,IF(Y987=1,IF(AND(I987&gt;Parameters!$B$3,I987&lt;=Parameters!$C$3),W987,""),""),"")</f>
        <v/>
      </c>
      <c r="AC987" s="16" t="str">
        <f>IF(W987&lt;&gt;0,IF(Y987=1,IF(AND(I987&gt;Parameters!$B$4,I987&lt;=Parameters!$C$4),W987,""),""),"")</f>
        <v/>
      </c>
      <c r="AD987" s="16" t="str">
        <f>IF(W987&lt;&gt;0,IF(Y987=1,IF(AND(I987&gt;Parameters!$B$5,I987&lt;=Parameters!$C$5),W987,""),""),"")</f>
        <v/>
      </c>
      <c r="AE987" s="16" t="str">
        <f>IF(W987&lt;&gt;0,IF(Y987=1,IF(I987&gt;Parameters!$B$6,W987,""),""),"")</f>
        <v/>
      </c>
    </row>
    <row r="988" spans="1:31" x14ac:dyDescent="0.2">
      <c r="A988" t="s">
        <v>1048</v>
      </c>
      <c r="B988" t="s">
        <v>1049</v>
      </c>
      <c r="C988" t="s">
        <v>1050</v>
      </c>
      <c r="D988">
        <v>6</v>
      </c>
      <c r="E988" t="s">
        <v>1057</v>
      </c>
      <c r="F988" t="s">
        <v>51</v>
      </c>
      <c r="G988">
        <v>8</v>
      </c>
      <c r="H988" t="s">
        <v>46</v>
      </c>
      <c r="I988">
        <f t="shared" si="45"/>
        <v>8</v>
      </c>
      <c r="J988">
        <v>300</v>
      </c>
      <c r="K988" t="s">
        <v>62</v>
      </c>
      <c r="L988" s="2">
        <v>1099</v>
      </c>
      <c r="M988" t="s">
        <v>1052</v>
      </c>
      <c r="N988">
        <v>768</v>
      </c>
      <c r="O988" t="s">
        <v>38</v>
      </c>
      <c r="P988" t="s">
        <v>42</v>
      </c>
      <c r="Q988" t="s">
        <v>42</v>
      </c>
      <c r="R988" t="s">
        <v>42</v>
      </c>
      <c r="S988" s="3">
        <v>42247</v>
      </c>
      <c r="T988" s="3"/>
      <c r="U988" s="11" t="str">
        <f>IFERROR(VLOOKUP(A988,'Anc data'!$A$2:$H$117, 8,FALSE),"")</f>
        <v/>
      </c>
      <c r="W988" s="15" t="str">
        <f t="shared" si="46"/>
        <v/>
      </c>
      <c r="X988" s="9">
        <f t="shared" si="47"/>
        <v>0</v>
      </c>
      <c r="Y988" s="9">
        <f>MAX(X988,Parameters!$B$8)</f>
        <v>1</v>
      </c>
      <c r="AA988" s="16" t="str">
        <f>IF(W988&lt;&gt;0,IF(Y988=1,IF(I988&lt;=Parameters!$C$2,W988,""),""),"")</f>
        <v/>
      </c>
      <c r="AB988" s="16" t="str">
        <f>IF(W988&lt;&gt;0,IF(Y988=1,IF(AND(I988&gt;Parameters!$B$3,I988&lt;=Parameters!$C$3),W988,""),""),"")</f>
        <v/>
      </c>
      <c r="AC988" s="16" t="str">
        <f>IF(W988&lt;&gt;0,IF(Y988=1,IF(AND(I988&gt;Parameters!$B$4,I988&lt;=Parameters!$C$4),W988,""),""),"")</f>
        <v/>
      </c>
      <c r="AD988" s="16" t="str">
        <f>IF(W988&lt;&gt;0,IF(Y988=1,IF(AND(I988&gt;Parameters!$B$5,I988&lt;=Parameters!$C$5),W988,""),""),"")</f>
        <v/>
      </c>
      <c r="AE988" s="16" t="str">
        <f>IF(W988&lt;&gt;0,IF(Y988=1,IF(I988&gt;Parameters!$B$6,W988,""),""),"")</f>
        <v/>
      </c>
    </row>
    <row r="989" spans="1:31" x14ac:dyDescent="0.2">
      <c r="A989" t="s">
        <v>1048</v>
      </c>
      <c r="B989" t="s">
        <v>1049</v>
      </c>
      <c r="C989" t="s">
        <v>1050</v>
      </c>
      <c r="D989">
        <v>7</v>
      </c>
      <c r="E989" t="s">
        <v>1058</v>
      </c>
      <c r="F989" t="s">
        <v>51</v>
      </c>
      <c r="G989">
        <v>12</v>
      </c>
      <c r="H989" t="s">
        <v>46</v>
      </c>
      <c r="I989">
        <f t="shared" si="45"/>
        <v>12</v>
      </c>
      <c r="J989">
        <v>300</v>
      </c>
      <c r="K989" t="s">
        <v>62</v>
      </c>
      <c r="L989" s="2">
        <v>1899</v>
      </c>
      <c r="M989" t="s">
        <v>1052</v>
      </c>
      <c r="N989">
        <v>768</v>
      </c>
      <c r="O989" t="s">
        <v>38</v>
      </c>
      <c r="P989" t="s">
        <v>42</v>
      </c>
      <c r="Q989" t="s">
        <v>42</v>
      </c>
      <c r="R989" t="s">
        <v>42</v>
      </c>
      <c r="S989" s="3">
        <v>42247</v>
      </c>
      <c r="T989" s="3"/>
      <c r="U989" s="11" t="str">
        <f>IFERROR(VLOOKUP(A989,'Anc data'!$A$2:$H$117, 8,FALSE),"")</f>
        <v/>
      </c>
      <c r="W989" s="15" t="str">
        <f t="shared" si="46"/>
        <v/>
      </c>
      <c r="X989" s="9">
        <f t="shared" si="47"/>
        <v>0</v>
      </c>
      <c r="Y989" s="9">
        <f>MAX(X989,Parameters!$B$8)</f>
        <v>1</v>
      </c>
      <c r="AA989" s="16" t="str">
        <f>IF(W989&lt;&gt;0,IF(Y989=1,IF(I989&lt;=Parameters!$C$2,W989,""),""),"")</f>
        <v/>
      </c>
      <c r="AB989" s="16" t="str">
        <f>IF(W989&lt;&gt;0,IF(Y989=1,IF(AND(I989&gt;Parameters!$B$3,I989&lt;=Parameters!$C$3),W989,""),""),"")</f>
        <v/>
      </c>
      <c r="AC989" s="16" t="str">
        <f>IF(W989&lt;&gt;0,IF(Y989=1,IF(AND(I989&gt;Parameters!$B$4,I989&lt;=Parameters!$C$4),W989,""),""),"")</f>
        <v/>
      </c>
      <c r="AD989" s="16" t="str">
        <f>IF(W989&lt;&gt;0,IF(Y989=1,IF(AND(I989&gt;Parameters!$B$5,I989&lt;=Parameters!$C$5),W989,""),""),"")</f>
        <v/>
      </c>
      <c r="AE989" s="16" t="str">
        <f>IF(W989&lt;&gt;0,IF(Y989=1,IF(I989&gt;Parameters!$B$6,W989,""),""),"")</f>
        <v/>
      </c>
    </row>
    <row r="990" spans="1:31" x14ac:dyDescent="0.2">
      <c r="A990" t="s">
        <v>1059</v>
      </c>
      <c r="B990" t="s">
        <v>1060</v>
      </c>
      <c r="C990" t="s">
        <v>1061</v>
      </c>
      <c r="D990">
        <v>1</v>
      </c>
      <c r="E990" t="s">
        <v>1062</v>
      </c>
      <c r="F990" t="s">
        <v>97</v>
      </c>
      <c r="G990">
        <v>512</v>
      </c>
      <c r="H990" t="s">
        <v>38</v>
      </c>
      <c r="I990">
        <f t="shared" si="45"/>
        <v>0.51200000000000001</v>
      </c>
      <c r="J990" t="s">
        <v>39</v>
      </c>
      <c r="L990" s="2">
        <v>129000</v>
      </c>
      <c r="M990" t="s">
        <v>1063</v>
      </c>
      <c r="N990" t="s">
        <v>40</v>
      </c>
      <c r="P990" t="s">
        <v>42</v>
      </c>
      <c r="Q990" t="s">
        <v>42</v>
      </c>
      <c r="R990" t="s">
        <v>64</v>
      </c>
      <c r="S990" s="3">
        <v>42247</v>
      </c>
      <c r="T990" s="3"/>
      <c r="U990" s="11">
        <f>IFERROR(VLOOKUP(A990,'Anc data'!$A$2:$H$117, 8,FALSE),"")</f>
        <v>755.35193996474504</v>
      </c>
      <c r="W990" s="15">
        <f t="shared" si="46"/>
        <v>170.78131818397247</v>
      </c>
      <c r="X990" s="9">
        <f t="shared" si="47"/>
        <v>1</v>
      </c>
      <c r="Y990" s="9">
        <f>MAX(X990,Parameters!$B$8)</f>
        <v>1</v>
      </c>
      <c r="AA990" s="16">
        <f>IF(W990&lt;&gt;0,IF(Y990=1,IF(I990&lt;=Parameters!$C$2,W990,""),""),"")</f>
        <v>170.78131818397247</v>
      </c>
      <c r="AB990" s="16" t="str">
        <f>IF(W990&lt;&gt;0,IF(Y990=1,IF(AND(I990&gt;Parameters!$B$3,I990&lt;=Parameters!$C$3),W990,""),""),"")</f>
        <v/>
      </c>
      <c r="AC990" s="16" t="str">
        <f>IF(W990&lt;&gt;0,IF(Y990=1,IF(AND(I990&gt;Parameters!$B$4,I990&lt;=Parameters!$C$4),W990,""),""),"")</f>
        <v/>
      </c>
      <c r="AD990" s="16" t="str">
        <f>IF(W990&lt;&gt;0,IF(Y990=1,IF(AND(I990&gt;Parameters!$B$5,I990&lt;=Parameters!$C$5),W990,""),""),"")</f>
        <v/>
      </c>
      <c r="AE990" s="16" t="str">
        <f>IF(W990&lt;&gt;0,IF(Y990=1,IF(I990&gt;Parameters!$B$6,W990,""),""),"")</f>
        <v/>
      </c>
    </row>
    <row r="991" spans="1:31" x14ac:dyDescent="0.2">
      <c r="A991" t="s">
        <v>1059</v>
      </c>
      <c r="B991" t="s">
        <v>1060</v>
      </c>
      <c r="C991" t="s">
        <v>1061</v>
      </c>
      <c r="D991">
        <v>2</v>
      </c>
      <c r="E991" t="s">
        <v>1064</v>
      </c>
      <c r="F991" t="s">
        <v>1065</v>
      </c>
      <c r="G991">
        <v>1</v>
      </c>
      <c r="H991" t="s">
        <v>46</v>
      </c>
      <c r="I991">
        <f t="shared" si="45"/>
        <v>1</v>
      </c>
      <c r="J991" t="s">
        <v>39</v>
      </c>
      <c r="L991" s="2">
        <v>129000</v>
      </c>
      <c r="M991" t="s">
        <v>1063</v>
      </c>
      <c r="N991" t="s">
        <v>40</v>
      </c>
      <c r="P991" t="s">
        <v>42</v>
      </c>
      <c r="Q991" t="s">
        <v>42</v>
      </c>
      <c r="R991" t="s">
        <v>64</v>
      </c>
      <c r="S991" s="3">
        <v>42247</v>
      </c>
      <c r="T991" s="3"/>
      <c r="U991" s="11">
        <f>IFERROR(VLOOKUP(A991,'Anc data'!$A$2:$H$117, 8,FALSE),"")</f>
        <v>755.35193996474504</v>
      </c>
      <c r="W991" s="15">
        <f t="shared" si="46"/>
        <v>170.78131818397247</v>
      </c>
      <c r="X991" s="9">
        <f t="shared" si="47"/>
        <v>1</v>
      </c>
      <c r="Y991" s="9">
        <f>MAX(X991,Parameters!$B$8)</f>
        <v>1</v>
      </c>
      <c r="AA991" s="16">
        <f>IF(W991&lt;&gt;0,IF(Y991=1,IF(I991&lt;=Parameters!$C$2,W991,""),""),"")</f>
        <v>170.78131818397247</v>
      </c>
      <c r="AB991" s="16" t="str">
        <f>IF(W991&lt;&gt;0,IF(Y991=1,IF(AND(I991&gt;Parameters!$B$3,I991&lt;=Parameters!$C$3),W991,""),""),"")</f>
        <v/>
      </c>
      <c r="AC991" s="16" t="str">
        <f>IF(W991&lt;&gt;0,IF(Y991=1,IF(AND(I991&gt;Parameters!$B$4,I991&lt;=Parameters!$C$4),W991,""),""),"")</f>
        <v/>
      </c>
      <c r="AD991" s="16" t="str">
        <f>IF(W991&lt;&gt;0,IF(Y991=1,IF(AND(I991&gt;Parameters!$B$5,I991&lt;=Parameters!$C$5),W991,""),""),"")</f>
        <v/>
      </c>
      <c r="AE991" s="16" t="str">
        <f>IF(W991&lt;&gt;0,IF(Y991=1,IF(I991&gt;Parameters!$B$6,W991,""),""),"")</f>
        <v/>
      </c>
    </row>
    <row r="992" spans="1:31" x14ac:dyDescent="0.2">
      <c r="A992" t="s">
        <v>1059</v>
      </c>
      <c r="B992" t="s">
        <v>1060</v>
      </c>
      <c r="C992" t="s">
        <v>1061</v>
      </c>
      <c r="D992">
        <v>3</v>
      </c>
      <c r="E992" t="s">
        <v>1064</v>
      </c>
      <c r="F992" t="s">
        <v>1065</v>
      </c>
      <c r="G992">
        <v>2</v>
      </c>
      <c r="H992" t="s">
        <v>46</v>
      </c>
      <c r="I992">
        <f t="shared" si="45"/>
        <v>2</v>
      </c>
      <c r="J992" t="s">
        <v>39</v>
      </c>
      <c r="L992" s="2">
        <v>169000</v>
      </c>
      <c r="M992" t="s">
        <v>1063</v>
      </c>
      <c r="N992" t="s">
        <v>40</v>
      </c>
      <c r="P992" t="s">
        <v>42</v>
      </c>
      <c r="Q992" t="s">
        <v>42</v>
      </c>
      <c r="R992" t="s">
        <v>64</v>
      </c>
      <c r="S992" s="3">
        <v>42247</v>
      </c>
      <c r="T992" s="3"/>
      <c r="U992" s="11">
        <f>IFERROR(VLOOKUP(A992,'Anc data'!$A$2:$H$117, 8,FALSE),"")</f>
        <v>755.35193996474504</v>
      </c>
      <c r="W992" s="15">
        <f t="shared" si="46"/>
        <v>223.73676568287868</v>
      </c>
      <c r="X992" s="9">
        <f t="shared" si="47"/>
        <v>1</v>
      </c>
      <c r="Y992" s="9">
        <f>MAX(X992,Parameters!$B$8)</f>
        <v>1</v>
      </c>
      <c r="AA992" s="16" t="str">
        <f>IF(W992&lt;&gt;0,IF(Y992=1,IF(I992&lt;=Parameters!$C$2,W992,""),""),"")</f>
        <v/>
      </c>
      <c r="AB992" s="16">
        <f>IF(W992&lt;&gt;0,IF(Y992=1,IF(AND(I992&gt;Parameters!$B$3,I992&lt;=Parameters!$C$3),W992,""),""),"")</f>
        <v>223.73676568287868</v>
      </c>
      <c r="AC992" s="16" t="str">
        <f>IF(W992&lt;&gt;0,IF(Y992=1,IF(AND(I992&gt;Parameters!$B$4,I992&lt;=Parameters!$C$4),W992,""),""),"")</f>
        <v/>
      </c>
      <c r="AD992" s="16" t="str">
        <f>IF(W992&lt;&gt;0,IF(Y992=1,IF(AND(I992&gt;Parameters!$B$5,I992&lt;=Parameters!$C$5),W992,""),""),"")</f>
        <v/>
      </c>
      <c r="AE992" s="16" t="str">
        <f>IF(W992&lt;&gt;0,IF(Y992=1,IF(I992&gt;Parameters!$B$6,W992,""),""),"")</f>
        <v/>
      </c>
    </row>
    <row r="993" spans="1:31" x14ac:dyDescent="0.2">
      <c r="A993" t="s">
        <v>1066</v>
      </c>
      <c r="B993" t="s">
        <v>1067</v>
      </c>
      <c r="C993" t="s">
        <v>1068</v>
      </c>
      <c r="D993">
        <v>1</v>
      </c>
      <c r="E993">
        <v>100</v>
      </c>
      <c r="F993" t="s">
        <v>61</v>
      </c>
      <c r="G993">
        <v>100</v>
      </c>
      <c r="H993" t="s">
        <v>46</v>
      </c>
      <c r="I993">
        <f t="shared" si="45"/>
        <v>100</v>
      </c>
      <c r="J993" t="s">
        <v>39</v>
      </c>
      <c r="L993">
        <v>398</v>
      </c>
      <c r="M993" t="s">
        <v>1069</v>
      </c>
      <c r="N993" t="s">
        <v>40</v>
      </c>
      <c r="P993" t="s">
        <v>42</v>
      </c>
      <c r="Q993" t="s">
        <v>42</v>
      </c>
      <c r="R993" t="s">
        <v>64</v>
      </c>
      <c r="S993" s="3">
        <v>42247</v>
      </c>
      <c r="T993" s="3"/>
      <c r="U993" s="11">
        <f>IFERROR(VLOOKUP(A993,'Anc data'!$A$2:$H$117, 8,FALSE),"")</f>
        <v>1.4341530591407601</v>
      </c>
      <c r="W993" s="15">
        <f t="shared" si="46"/>
        <v>277.51570689285603</v>
      </c>
      <c r="X993" s="9">
        <f t="shared" si="47"/>
        <v>1</v>
      </c>
      <c r="Y993" s="9">
        <f>MAX(X993,Parameters!$B$8)</f>
        <v>1</v>
      </c>
      <c r="AA993" s="16" t="str">
        <f>IF(W993&lt;&gt;0,IF(Y993=1,IF(I993&lt;=Parameters!$C$2,W993,""),""),"")</f>
        <v/>
      </c>
      <c r="AB993" s="16" t="str">
        <f>IF(W993&lt;&gt;0,IF(Y993=1,IF(AND(I993&gt;Parameters!$B$3,I993&lt;=Parameters!$C$3),W993,""),""),"")</f>
        <v/>
      </c>
      <c r="AC993" s="16" t="str">
        <f>IF(W993&lt;&gt;0,IF(Y993=1,IF(AND(I993&gt;Parameters!$B$4,I993&lt;=Parameters!$C$4),W993,""),""),"")</f>
        <v/>
      </c>
      <c r="AD993" s="16" t="str">
        <f>IF(W993&lt;&gt;0,IF(Y993=1,IF(AND(I993&gt;Parameters!$B$5,I993&lt;=Parameters!$C$5),W993,""),""),"")</f>
        <v/>
      </c>
      <c r="AE993" s="16">
        <f>IF(W993&lt;&gt;0,IF(Y993=1,IF(I993&gt;Parameters!$B$6,W993,""),""),"")</f>
        <v>277.51570689285603</v>
      </c>
    </row>
    <row r="994" spans="1:31" x14ac:dyDescent="0.2">
      <c r="A994" t="s">
        <v>1066</v>
      </c>
      <c r="B994" t="s">
        <v>1067</v>
      </c>
      <c r="C994" t="s">
        <v>1068</v>
      </c>
      <c r="D994">
        <v>2</v>
      </c>
      <c r="E994">
        <v>30</v>
      </c>
      <c r="F994" t="s">
        <v>61</v>
      </c>
      <c r="G994">
        <v>30</v>
      </c>
      <c r="H994" t="s">
        <v>46</v>
      </c>
      <c r="I994">
        <f t="shared" si="45"/>
        <v>30</v>
      </c>
      <c r="J994" t="s">
        <v>39</v>
      </c>
      <c r="L994">
        <v>248</v>
      </c>
      <c r="M994" t="s">
        <v>1069</v>
      </c>
      <c r="N994" t="s">
        <v>40</v>
      </c>
      <c r="P994" t="s">
        <v>42</v>
      </c>
      <c r="Q994" t="s">
        <v>42</v>
      </c>
      <c r="R994" t="s">
        <v>64</v>
      </c>
      <c r="S994" s="3">
        <v>42247</v>
      </c>
      <c r="T994" s="3"/>
      <c r="U994" s="11">
        <f>IFERROR(VLOOKUP(A994,'Anc data'!$A$2:$H$117, 8,FALSE),"")</f>
        <v>1.4341530591407601</v>
      </c>
      <c r="W994" s="15">
        <f t="shared" si="46"/>
        <v>172.92436007394045</v>
      </c>
      <c r="X994" s="9">
        <f t="shared" si="47"/>
        <v>1</v>
      </c>
      <c r="Y994" s="9">
        <f>MAX(X994,Parameters!$B$8)</f>
        <v>1</v>
      </c>
      <c r="AA994" s="16" t="str">
        <f>IF(W994&lt;&gt;0,IF(Y994=1,IF(I994&lt;=Parameters!$C$2,W994,""),""),"")</f>
        <v/>
      </c>
      <c r="AB994" s="16" t="str">
        <f>IF(W994&lt;&gt;0,IF(Y994=1,IF(AND(I994&gt;Parameters!$B$3,I994&lt;=Parameters!$C$3),W994,""),""),"")</f>
        <v/>
      </c>
      <c r="AC994" s="16" t="str">
        <f>IF(W994&lt;&gt;0,IF(Y994=1,IF(AND(I994&gt;Parameters!$B$4,I994&lt;=Parameters!$C$4),W994,""),""),"")</f>
        <v/>
      </c>
      <c r="AD994" s="16" t="str">
        <f>IF(W994&lt;&gt;0,IF(Y994=1,IF(AND(I994&gt;Parameters!$B$5,I994&lt;=Parameters!$C$5),W994,""),""),"")</f>
        <v/>
      </c>
      <c r="AE994" s="16">
        <f>IF(W994&lt;&gt;0,IF(Y994=1,IF(I994&gt;Parameters!$B$6,W994,""),""),"")</f>
        <v>172.92436007394045</v>
      </c>
    </row>
    <row r="995" spans="1:31" x14ac:dyDescent="0.2">
      <c r="A995" t="s">
        <v>1066</v>
      </c>
      <c r="B995" t="s">
        <v>1067</v>
      </c>
      <c r="C995" t="s">
        <v>1068</v>
      </c>
      <c r="D995">
        <v>3</v>
      </c>
      <c r="E995">
        <v>20</v>
      </c>
      <c r="F995" t="s">
        <v>61</v>
      </c>
      <c r="G995">
        <v>20</v>
      </c>
      <c r="H995" t="s">
        <v>46</v>
      </c>
      <c r="I995">
        <f t="shared" si="45"/>
        <v>20</v>
      </c>
      <c r="J995" t="s">
        <v>39</v>
      </c>
      <c r="L995">
        <v>198</v>
      </c>
      <c r="M995" t="s">
        <v>1069</v>
      </c>
      <c r="N995" t="s">
        <v>40</v>
      </c>
      <c r="P995" t="s">
        <v>42</v>
      </c>
      <c r="Q995" t="s">
        <v>42</v>
      </c>
      <c r="R995" t="s">
        <v>64</v>
      </c>
      <c r="S995" s="3">
        <v>42247</v>
      </c>
      <c r="T995" s="3"/>
      <c r="U995" s="11">
        <f>IFERROR(VLOOKUP(A995,'Anc data'!$A$2:$H$117, 8,FALSE),"")</f>
        <v>1.4341530591407601</v>
      </c>
      <c r="W995" s="15">
        <f t="shared" si="46"/>
        <v>138.06057780096859</v>
      </c>
      <c r="X995" s="9">
        <f t="shared" si="47"/>
        <v>1</v>
      </c>
      <c r="Y995" s="9">
        <f>MAX(X995,Parameters!$B$8)</f>
        <v>1</v>
      </c>
      <c r="AA995" s="16" t="str">
        <f>IF(W995&lt;&gt;0,IF(Y995=1,IF(I995&lt;=Parameters!$C$2,W995,""),""),"")</f>
        <v/>
      </c>
      <c r="AB995" s="16" t="str">
        <f>IF(W995&lt;&gt;0,IF(Y995=1,IF(AND(I995&gt;Parameters!$B$3,I995&lt;=Parameters!$C$3),W995,""),""),"")</f>
        <v/>
      </c>
      <c r="AC995" s="16" t="str">
        <f>IF(W995&lt;&gt;0,IF(Y995=1,IF(AND(I995&gt;Parameters!$B$4,I995&lt;=Parameters!$C$4),W995,""),""),"")</f>
        <v/>
      </c>
      <c r="AD995" s="16">
        <f>IF(W995&lt;&gt;0,IF(Y995=1,IF(AND(I995&gt;Parameters!$B$5,I995&lt;=Parameters!$C$5),W995,""),""),"")</f>
        <v>138.06057780096859</v>
      </c>
      <c r="AE995" s="16" t="str">
        <f>IF(W995&lt;&gt;0,IF(Y995=1,IF(I995&gt;Parameters!$B$6,W995,""),""),"")</f>
        <v/>
      </c>
    </row>
    <row r="996" spans="1:31" x14ac:dyDescent="0.2">
      <c r="A996" t="s">
        <v>1066</v>
      </c>
      <c r="B996" t="s">
        <v>1067</v>
      </c>
      <c r="C996" t="s">
        <v>1068</v>
      </c>
      <c r="D996">
        <v>4</v>
      </c>
      <c r="E996">
        <v>10</v>
      </c>
      <c r="F996" t="s">
        <v>61</v>
      </c>
      <c r="G996">
        <v>10</v>
      </c>
      <c r="H996" t="s">
        <v>46</v>
      </c>
      <c r="I996">
        <f t="shared" si="45"/>
        <v>10</v>
      </c>
      <c r="J996" t="s">
        <v>39</v>
      </c>
      <c r="L996">
        <v>148</v>
      </c>
      <c r="M996" t="s">
        <v>1069</v>
      </c>
      <c r="N996" t="s">
        <v>40</v>
      </c>
      <c r="P996" t="s">
        <v>42</v>
      </c>
      <c r="Q996" t="s">
        <v>42</v>
      </c>
      <c r="R996" t="s">
        <v>64</v>
      </c>
      <c r="S996" s="3">
        <v>42247</v>
      </c>
      <c r="T996" s="3"/>
      <c r="U996" s="11">
        <f>IFERROR(VLOOKUP(A996,'Anc data'!$A$2:$H$117, 8,FALSE),"")</f>
        <v>1.4341530591407601</v>
      </c>
      <c r="W996" s="15">
        <f t="shared" si="46"/>
        <v>103.19679552799671</v>
      </c>
      <c r="X996" s="9">
        <f t="shared" si="47"/>
        <v>1</v>
      </c>
      <c r="Y996" s="9">
        <f>MAX(X996,Parameters!$B$8)</f>
        <v>1</v>
      </c>
      <c r="AA996" s="16" t="str">
        <f>IF(W996&lt;&gt;0,IF(Y996=1,IF(I996&lt;=Parameters!$C$2,W996,""),""),"")</f>
        <v/>
      </c>
      <c r="AB996" s="16" t="str">
        <f>IF(W996&lt;&gt;0,IF(Y996=1,IF(AND(I996&gt;Parameters!$B$3,I996&lt;=Parameters!$C$3),W996,""),""),"")</f>
        <v/>
      </c>
      <c r="AC996" s="16">
        <f>IF(W996&lt;&gt;0,IF(Y996=1,IF(AND(I996&gt;Parameters!$B$4,I996&lt;=Parameters!$C$4),W996,""),""),"")</f>
        <v>103.19679552799671</v>
      </c>
      <c r="AD996" s="16" t="str">
        <f>IF(W996&lt;&gt;0,IF(Y996=1,IF(AND(I996&gt;Parameters!$B$5,I996&lt;=Parameters!$C$5),W996,""),""),"")</f>
        <v/>
      </c>
      <c r="AE996" s="16" t="str">
        <f>IF(W996&lt;&gt;0,IF(Y996=1,IF(I996&gt;Parameters!$B$6,W996,""),""),"")</f>
        <v/>
      </c>
    </row>
    <row r="997" spans="1:31" x14ac:dyDescent="0.2">
      <c r="A997" t="s">
        <v>1066</v>
      </c>
      <c r="B997" t="s">
        <v>1067</v>
      </c>
      <c r="C997" t="s">
        <v>1068</v>
      </c>
      <c r="D997">
        <v>5</v>
      </c>
      <c r="E997" t="s">
        <v>1070</v>
      </c>
      <c r="F997" t="s">
        <v>37</v>
      </c>
      <c r="G997">
        <v>7.2</v>
      </c>
      <c r="H997" t="s">
        <v>46</v>
      </c>
      <c r="I997">
        <f t="shared" si="45"/>
        <v>7.2</v>
      </c>
      <c r="J997">
        <v>3</v>
      </c>
      <c r="K997" t="s">
        <v>62</v>
      </c>
      <c r="L997">
        <v>49</v>
      </c>
      <c r="M997" t="s">
        <v>1069</v>
      </c>
      <c r="N997" t="s">
        <v>40</v>
      </c>
      <c r="P997" t="s">
        <v>64</v>
      </c>
      <c r="Q997" t="s">
        <v>42</v>
      </c>
      <c r="R997" t="s">
        <v>64</v>
      </c>
      <c r="S997" s="3">
        <v>42247</v>
      </c>
      <c r="T997" s="3"/>
      <c r="U997" s="11">
        <f>IFERROR(VLOOKUP(A997,'Anc data'!$A$2:$H$117, 8,FALSE),"")</f>
        <v>1.4341530591407601</v>
      </c>
      <c r="W997" s="15">
        <f t="shared" si="46"/>
        <v>34.166506627512426</v>
      </c>
      <c r="X997" s="9">
        <f t="shared" si="47"/>
        <v>0</v>
      </c>
      <c r="Y997" s="9">
        <f>MAX(X997,Parameters!$B$8)</f>
        <v>1</v>
      </c>
      <c r="AA997" s="16" t="str">
        <f>IF(W997&lt;&gt;0,IF(Y997=1,IF(I997&lt;=Parameters!$C$2,W997,""),""),"")</f>
        <v/>
      </c>
      <c r="AB997" s="16" t="str">
        <f>IF(W997&lt;&gt;0,IF(Y997=1,IF(AND(I997&gt;Parameters!$B$3,I997&lt;=Parameters!$C$3),W997,""),""),"")</f>
        <v/>
      </c>
      <c r="AC997" s="16">
        <f>IF(W997&lt;&gt;0,IF(Y997=1,IF(AND(I997&gt;Parameters!$B$4,I997&lt;=Parameters!$C$4),W997,""),""),"")</f>
        <v>34.166506627512426</v>
      </c>
      <c r="AD997" s="16" t="str">
        <f>IF(W997&lt;&gt;0,IF(Y997=1,IF(AND(I997&gt;Parameters!$B$5,I997&lt;=Parameters!$C$5),W997,""),""),"")</f>
        <v/>
      </c>
      <c r="AE997" s="16" t="str">
        <f>IF(W997&lt;&gt;0,IF(Y997=1,IF(I997&gt;Parameters!$B$6,W997,""),""),"")</f>
        <v/>
      </c>
    </row>
    <row r="998" spans="1:31" x14ac:dyDescent="0.2">
      <c r="A998" t="s">
        <v>1066</v>
      </c>
      <c r="B998" t="s">
        <v>1067</v>
      </c>
      <c r="C998" t="s">
        <v>1068</v>
      </c>
      <c r="D998">
        <v>6</v>
      </c>
      <c r="E998" t="s">
        <v>1071</v>
      </c>
      <c r="F998" t="s">
        <v>37</v>
      </c>
      <c r="G998">
        <v>21</v>
      </c>
      <c r="H998" t="s">
        <v>46</v>
      </c>
      <c r="I998">
        <f t="shared" si="45"/>
        <v>21</v>
      </c>
      <c r="J998">
        <v>20</v>
      </c>
      <c r="K998" t="s">
        <v>62</v>
      </c>
      <c r="L998">
        <v>99</v>
      </c>
      <c r="M998" t="s">
        <v>1069</v>
      </c>
      <c r="N998" t="s">
        <v>40</v>
      </c>
      <c r="P998" t="s">
        <v>64</v>
      </c>
      <c r="Q998" t="s">
        <v>42</v>
      </c>
      <c r="R998" t="s">
        <v>64</v>
      </c>
      <c r="S998" s="3">
        <v>42247</v>
      </c>
      <c r="T998" s="3"/>
      <c r="U998" s="11">
        <f>IFERROR(VLOOKUP(A998,'Anc data'!$A$2:$H$117, 8,FALSE),"")</f>
        <v>1.4341530591407601</v>
      </c>
      <c r="W998" s="15">
        <f t="shared" si="46"/>
        <v>69.030288900484294</v>
      </c>
      <c r="X998" s="9">
        <f t="shared" si="47"/>
        <v>0</v>
      </c>
      <c r="Y998" s="9">
        <f>MAX(X998,Parameters!$B$8)</f>
        <v>1</v>
      </c>
      <c r="AA998" s="16" t="str">
        <f>IF(W998&lt;&gt;0,IF(Y998=1,IF(I998&lt;=Parameters!$C$2,W998,""),""),"")</f>
        <v/>
      </c>
      <c r="AB998" s="16" t="str">
        <f>IF(W998&lt;&gt;0,IF(Y998=1,IF(AND(I998&gt;Parameters!$B$3,I998&lt;=Parameters!$C$3),W998,""),""),"")</f>
        <v/>
      </c>
      <c r="AC998" s="16" t="str">
        <f>IF(W998&lt;&gt;0,IF(Y998=1,IF(AND(I998&gt;Parameters!$B$4,I998&lt;=Parameters!$C$4),W998,""),""),"")</f>
        <v/>
      </c>
      <c r="AD998" s="16">
        <f>IF(W998&lt;&gt;0,IF(Y998=1,IF(AND(I998&gt;Parameters!$B$5,I998&lt;=Parameters!$C$5),W998,""),""),"")</f>
        <v>69.030288900484294</v>
      </c>
      <c r="AE998" s="16" t="str">
        <f>IF(W998&lt;&gt;0,IF(Y998=1,IF(I998&gt;Parameters!$B$6,W998,""),""),"")</f>
        <v/>
      </c>
    </row>
    <row r="999" spans="1:31" x14ac:dyDescent="0.2">
      <c r="A999" t="s">
        <v>1066</v>
      </c>
      <c r="B999" t="s">
        <v>1067</v>
      </c>
      <c r="C999" t="s">
        <v>1072</v>
      </c>
      <c r="D999">
        <v>1</v>
      </c>
      <c r="E999" t="s">
        <v>1073</v>
      </c>
      <c r="F999" t="s">
        <v>37</v>
      </c>
      <c r="G999">
        <v>1</v>
      </c>
      <c r="H999" t="s">
        <v>46</v>
      </c>
      <c r="I999">
        <f t="shared" si="45"/>
        <v>1</v>
      </c>
      <c r="J999">
        <v>5</v>
      </c>
      <c r="K999" t="s">
        <v>62</v>
      </c>
      <c r="L999">
        <v>59</v>
      </c>
      <c r="M999" t="s">
        <v>1069</v>
      </c>
      <c r="N999" t="s">
        <v>40</v>
      </c>
      <c r="P999" t="s">
        <v>42</v>
      </c>
      <c r="Q999" t="s">
        <v>42</v>
      </c>
      <c r="R999" t="s">
        <v>64</v>
      </c>
      <c r="S999" s="3">
        <v>42247</v>
      </c>
      <c r="T999" s="3"/>
      <c r="U999" s="11">
        <f>IFERROR(VLOOKUP(A999,'Anc data'!$A$2:$H$117, 8,FALSE),"")</f>
        <v>1.4341530591407601</v>
      </c>
      <c r="W999" s="15">
        <f t="shared" si="46"/>
        <v>41.139263082106801</v>
      </c>
      <c r="X999" s="9">
        <f t="shared" si="47"/>
        <v>0</v>
      </c>
      <c r="Y999" s="9">
        <f>MAX(X999,Parameters!$B$8)</f>
        <v>1</v>
      </c>
      <c r="AA999" s="16">
        <f>IF(W999&lt;&gt;0,IF(Y999=1,IF(I999&lt;=Parameters!$C$2,W999,""),""),"")</f>
        <v>41.139263082106801</v>
      </c>
      <c r="AB999" s="16" t="str">
        <f>IF(W999&lt;&gt;0,IF(Y999=1,IF(AND(I999&gt;Parameters!$B$3,I999&lt;=Parameters!$C$3),W999,""),""),"")</f>
        <v/>
      </c>
      <c r="AC999" s="16" t="str">
        <f>IF(W999&lt;&gt;0,IF(Y999=1,IF(AND(I999&gt;Parameters!$B$4,I999&lt;=Parameters!$C$4),W999,""),""),"")</f>
        <v/>
      </c>
      <c r="AD999" s="16" t="str">
        <f>IF(W999&lt;&gt;0,IF(Y999=1,IF(AND(I999&gt;Parameters!$B$5,I999&lt;=Parameters!$C$5),W999,""),""),"")</f>
        <v/>
      </c>
      <c r="AE999" s="16" t="str">
        <f>IF(W999&lt;&gt;0,IF(Y999=1,IF(I999&gt;Parameters!$B$6,W999,""),""),"")</f>
        <v/>
      </c>
    </row>
    <row r="1000" spans="1:31" x14ac:dyDescent="0.2">
      <c r="A1000" t="s">
        <v>1066</v>
      </c>
      <c r="B1000" t="s">
        <v>1067</v>
      </c>
      <c r="C1000" t="s">
        <v>1072</v>
      </c>
      <c r="D1000">
        <v>2</v>
      </c>
      <c r="E1000" t="s">
        <v>1074</v>
      </c>
      <c r="F1000" t="s">
        <v>37</v>
      </c>
      <c r="G1000">
        <v>1</v>
      </c>
      <c r="H1000" t="s">
        <v>46</v>
      </c>
      <c r="I1000">
        <f t="shared" si="45"/>
        <v>1</v>
      </c>
      <c r="J1000" t="s">
        <v>39</v>
      </c>
      <c r="L1000">
        <v>109</v>
      </c>
      <c r="M1000" t="s">
        <v>1069</v>
      </c>
      <c r="N1000" t="s">
        <v>40</v>
      </c>
      <c r="P1000" t="s">
        <v>42</v>
      </c>
      <c r="Q1000" t="s">
        <v>42</v>
      </c>
      <c r="R1000" t="s">
        <v>64</v>
      </c>
      <c r="S1000" s="3">
        <v>42247</v>
      </c>
      <c r="T1000" s="3"/>
      <c r="U1000" s="11">
        <f>IFERROR(VLOOKUP(A1000,'Anc data'!$A$2:$H$117, 8,FALSE),"")</f>
        <v>1.4341530591407601</v>
      </c>
      <c r="W1000" s="15">
        <f t="shared" si="46"/>
        <v>76.003045355078669</v>
      </c>
      <c r="X1000" s="9">
        <f t="shared" si="47"/>
        <v>1</v>
      </c>
      <c r="Y1000" s="9">
        <f>MAX(X1000,Parameters!$B$8)</f>
        <v>1</v>
      </c>
      <c r="AA1000" s="16">
        <f>IF(W1000&lt;&gt;0,IF(Y1000=1,IF(I1000&lt;=Parameters!$C$2,W1000,""),""),"")</f>
        <v>76.003045355078669</v>
      </c>
      <c r="AB1000" s="16" t="str">
        <f>IF(W1000&lt;&gt;0,IF(Y1000=1,IF(AND(I1000&gt;Parameters!$B$3,I1000&lt;=Parameters!$C$3),W1000,""),""),"")</f>
        <v/>
      </c>
      <c r="AC1000" s="16" t="str">
        <f>IF(W1000&lt;&gt;0,IF(Y1000=1,IF(AND(I1000&gt;Parameters!$B$4,I1000&lt;=Parameters!$C$4),W1000,""),""),"")</f>
        <v/>
      </c>
      <c r="AD1000" s="16" t="str">
        <f>IF(W1000&lt;&gt;0,IF(Y1000=1,IF(AND(I1000&gt;Parameters!$B$5,I1000&lt;=Parameters!$C$5),W1000,""),""),"")</f>
        <v/>
      </c>
      <c r="AE1000" s="16" t="str">
        <f>IF(W1000&lt;&gt;0,IF(Y1000=1,IF(I1000&gt;Parameters!$B$6,W1000,""),""),"")</f>
        <v/>
      </c>
    </row>
    <row r="1001" spans="1:31" x14ac:dyDescent="0.2">
      <c r="A1001" t="s">
        <v>1066</v>
      </c>
      <c r="B1001" t="s">
        <v>1067</v>
      </c>
      <c r="C1001" t="s">
        <v>1072</v>
      </c>
      <c r="D1001">
        <v>3</v>
      </c>
      <c r="E1001" t="s">
        <v>1075</v>
      </c>
      <c r="F1001" t="s">
        <v>37</v>
      </c>
      <c r="G1001">
        <v>2</v>
      </c>
      <c r="H1001" t="s">
        <v>46</v>
      </c>
      <c r="I1001">
        <f t="shared" si="45"/>
        <v>2</v>
      </c>
      <c r="J1001" t="s">
        <v>39</v>
      </c>
      <c r="L1001">
        <v>159</v>
      </c>
      <c r="M1001" t="s">
        <v>1069</v>
      </c>
      <c r="N1001" t="s">
        <v>40</v>
      </c>
      <c r="P1001" t="s">
        <v>42</v>
      </c>
      <c r="Q1001" t="s">
        <v>42</v>
      </c>
      <c r="R1001" t="s">
        <v>64</v>
      </c>
      <c r="S1001" s="3">
        <v>42247</v>
      </c>
      <c r="T1001" s="3"/>
      <c r="U1001" s="11">
        <f>IFERROR(VLOOKUP(A1001,'Anc data'!$A$2:$H$117, 8,FALSE),"")</f>
        <v>1.4341530591407601</v>
      </c>
      <c r="W1001" s="15">
        <f t="shared" si="46"/>
        <v>110.86682762805053</v>
      </c>
      <c r="X1001" s="9">
        <f t="shared" si="47"/>
        <v>1</v>
      </c>
      <c r="Y1001" s="9">
        <f>MAX(X1001,Parameters!$B$8)</f>
        <v>1</v>
      </c>
      <c r="AA1001" s="16" t="str">
        <f>IF(W1001&lt;&gt;0,IF(Y1001=1,IF(I1001&lt;=Parameters!$C$2,W1001,""),""),"")</f>
        <v/>
      </c>
      <c r="AB1001" s="16">
        <f>IF(W1001&lt;&gt;0,IF(Y1001=1,IF(AND(I1001&gt;Parameters!$B$3,I1001&lt;=Parameters!$C$3),W1001,""),""),"")</f>
        <v>110.86682762805053</v>
      </c>
      <c r="AC1001" s="16" t="str">
        <f>IF(W1001&lt;&gt;0,IF(Y1001=1,IF(AND(I1001&gt;Parameters!$B$4,I1001&lt;=Parameters!$C$4),W1001,""),""),"")</f>
        <v/>
      </c>
      <c r="AD1001" s="16" t="str">
        <f>IF(W1001&lt;&gt;0,IF(Y1001=1,IF(AND(I1001&gt;Parameters!$B$5,I1001&lt;=Parameters!$C$5),W1001,""),""),"")</f>
        <v/>
      </c>
      <c r="AE1001" s="16" t="str">
        <f>IF(W1001&lt;&gt;0,IF(Y1001=1,IF(I1001&gt;Parameters!$B$6,W1001,""),""),"")</f>
        <v/>
      </c>
    </row>
    <row r="1002" spans="1:31" x14ac:dyDescent="0.2">
      <c r="A1002" t="s">
        <v>1066</v>
      </c>
      <c r="B1002" t="s">
        <v>1067</v>
      </c>
      <c r="C1002" t="s">
        <v>1076</v>
      </c>
      <c r="D1002">
        <v>1</v>
      </c>
      <c r="E1002" t="s">
        <v>1077</v>
      </c>
      <c r="F1002" t="s">
        <v>61</v>
      </c>
      <c r="G1002">
        <v>20</v>
      </c>
      <c r="H1002" t="s">
        <v>46</v>
      </c>
      <c r="I1002">
        <f t="shared" si="45"/>
        <v>20</v>
      </c>
      <c r="J1002">
        <v>120</v>
      </c>
      <c r="K1002" t="s">
        <v>62</v>
      </c>
      <c r="L1002">
        <v>263.94</v>
      </c>
      <c r="M1002" t="s">
        <v>1069</v>
      </c>
      <c r="N1002">
        <v>20</v>
      </c>
      <c r="O1002" t="s">
        <v>46</v>
      </c>
      <c r="P1002" t="s">
        <v>64</v>
      </c>
      <c r="Q1002" t="s">
        <v>42</v>
      </c>
      <c r="R1002" t="s">
        <v>64</v>
      </c>
      <c r="S1002" s="3">
        <v>42247</v>
      </c>
      <c r="T1002" s="3"/>
      <c r="U1002" s="11">
        <f>IFERROR(VLOOKUP(A1002,'Anc data'!$A$2:$H$117, 8,FALSE),"")</f>
        <v>1.4341530591407601</v>
      </c>
      <c r="W1002" s="15">
        <f t="shared" si="46"/>
        <v>184.03893386256388</v>
      </c>
      <c r="X1002" s="9">
        <f t="shared" si="47"/>
        <v>0</v>
      </c>
      <c r="Y1002" s="9">
        <f>MAX(X1002,Parameters!$B$8)</f>
        <v>1</v>
      </c>
      <c r="AA1002" s="16" t="str">
        <f>IF(W1002&lt;&gt;0,IF(Y1002=1,IF(I1002&lt;=Parameters!$C$2,W1002,""),""),"")</f>
        <v/>
      </c>
      <c r="AB1002" s="16" t="str">
        <f>IF(W1002&lt;&gt;0,IF(Y1002=1,IF(AND(I1002&gt;Parameters!$B$3,I1002&lt;=Parameters!$C$3),W1002,""),""),"")</f>
        <v/>
      </c>
      <c r="AC1002" s="16" t="str">
        <f>IF(W1002&lt;&gt;0,IF(Y1002=1,IF(AND(I1002&gt;Parameters!$B$4,I1002&lt;=Parameters!$C$4),W1002,""),""),"")</f>
        <v/>
      </c>
      <c r="AD1002" s="16">
        <f>IF(W1002&lt;&gt;0,IF(Y1002=1,IF(AND(I1002&gt;Parameters!$B$5,I1002&lt;=Parameters!$C$5),W1002,""),""),"")</f>
        <v>184.03893386256388</v>
      </c>
      <c r="AE1002" s="16" t="str">
        <f>IF(W1002&lt;&gt;0,IF(Y1002=1,IF(I1002&gt;Parameters!$B$6,W1002,""),""),"")</f>
        <v/>
      </c>
    </row>
    <row r="1003" spans="1:31" x14ac:dyDescent="0.2">
      <c r="A1003" t="s">
        <v>1066</v>
      </c>
      <c r="B1003" t="s">
        <v>1067</v>
      </c>
      <c r="C1003" t="s">
        <v>1076</v>
      </c>
      <c r="D1003">
        <v>2</v>
      </c>
      <c r="E1003" t="s">
        <v>1078</v>
      </c>
      <c r="F1003" t="s">
        <v>61</v>
      </c>
      <c r="G1003">
        <v>10</v>
      </c>
      <c r="H1003" t="s">
        <v>46</v>
      </c>
      <c r="I1003">
        <f t="shared" si="45"/>
        <v>10</v>
      </c>
      <c r="J1003">
        <v>90</v>
      </c>
      <c r="K1003" t="s">
        <v>62</v>
      </c>
      <c r="L1003">
        <v>210.94</v>
      </c>
      <c r="M1003" t="s">
        <v>1069</v>
      </c>
      <c r="N1003">
        <v>10</v>
      </c>
      <c r="O1003" t="s">
        <v>46</v>
      </c>
      <c r="P1003" t="s">
        <v>64</v>
      </c>
      <c r="Q1003" t="s">
        <v>42</v>
      </c>
      <c r="R1003" t="s">
        <v>64</v>
      </c>
      <c r="S1003" s="3">
        <v>42247</v>
      </c>
      <c r="T1003" s="3"/>
      <c r="U1003" s="11">
        <f>IFERROR(VLOOKUP(A1003,'Anc data'!$A$2:$H$117, 8,FALSE),"")</f>
        <v>1.4341530591407601</v>
      </c>
      <c r="W1003" s="15">
        <f t="shared" si="46"/>
        <v>147.08332465321371</v>
      </c>
      <c r="X1003" s="9">
        <f t="shared" si="47"/>
        <v>0</v>
      </c>
      <c r="Y1003" s="9">
        <f>MAX(X1003,Parameters!$B$8)</f>
        <v>1</v>
      </c>
      <c r="AA1003" s="16" t="str">
        <f>IF(W1003&lt;&gt;0,IF(Y1003=1,IF(I1003&lt;=Parameters!$C$2,W1003,""),""),"")</f>
        <v/>
      </c>
      <c r="AB1003" s="16" t="str">
        <f>IF(W1003&lt;&gt;0,IF(Y1003=1,IF(AND(I1003&gt;Parameters!$B$3,I1003&lt;=Parameters!$C$3),W1003,""),""),"")</f>
        <v/>
      </c>
      <c r="AC1003" s="16">
        <f>IF(W1003&lt;&gt;0,IF(Y1003=1,IF(AND(I1003&gt;Parameters!$B$4,I1003&lt;=Parameters!$C$4),W1003,""),""),"")</f>
        <v>147.08332465321371</v>
      </c>
      <c r="AD1003" s="16" t="str">
        <f>IF(W1003&lt;&gt;0,IF(Y1003=1,IF(AND(I1003&gt;Parameters!$B$5,I1003&lt;=Parameters!$C$5),W1003,""),""),"")</f>
        <v/>
      </c>
      <c r="AE1003" s="16" t="str">
        <f>IF(W1003&lt;&gt;0,IF(Y1003=1,IF(I1003&gt;Parameters!$B$6,W1003,""),""),"")</f>
        <v/>
      </c>
    </row>
    <row r="1004" spans="1:31" x14ac:dyDescent="0.2">
      <c r="A1004" t="s">
        <v>1066</v>
      </c>
      <c r="B1004" t="s">
        <v>1067</v>
      </c>
      <c r="C1004" t="s">
        <v>1076</v>
      </c>
      <c r="D1004">
        <v>3</v>
      </c>
      <c r="E1004" t="s">
        <v>1079</v>
      </c>
      <c r="F1004" t="s">
        <v>61</v>
      </c>
      <c r="G1004">
        <v>5</v>
      </c>
      <c r="H1004" t="s">
        <v>46</v>
      </c>
      <c r="I1004">
        <f t="shared" si="45"/>
        <v>5</v>
      </c>
      <c r="J1004">
        <v>60</v>
      </c>
      <c r="K1004" t="s">
        <v>62</v>
      </c>
      <c r="L1004">
        <v>157.94</v>
      </c>
      <c r="M1004" t="s">
        <v>1069</v>
      </c>
      <c r="N1004">
        <v>5</v>
      </c>
      <c r="O1004" t="s">
        <v>46</v>
      </c>
      <c r="P1004" t="s">
        <v>64</v>
      </c>
      <c r="Q1004" t="s">
        <v>42</v>
      </c>
      <c r="R1004" t="s">
        <v>64</v>
      </c>
      <c r="S1004" s="3">
        <v>42247</v>
      </c>
      <c r="T1004" s="3"/>
      <c r="U1004" s="11">
        <f>IFERROR(VLOOKUP(A1004,'Anc data'!$A$2:$H$117, 8,FALSE),"")</f>
        <v>1.4341530591407601</v>
      </c>
      <c r="W1004" s="15">
        <f t="shared" si="46"/>
        <v>110.12771544386352</v>
      </c>
      <c r="X1004" s="9">
        <f t="shared" si="47"/>
        <v>0</v>
      </c>
      <c r="Y1004" s="9">
        <f>MAX(X1004,Parameters!$B$8)</f>
        <v>1</v>
      </c>
      <c r="AA1004" s="16" t="str">
        <f>IF(W1004&lt;&gt;0,IF(Y1004=1,IF(I1004&lt;=Parameters!$C$2,W1004,""),""),"")</f>
        <v/>
      </c>
      <c r="AB1004" s="16" t="str">
        <f>IF(W1004&lt;&gt;0,IF(Y1004=1,IF(AND(I1004&gt;Parameters!$B$3,I1004&lt;=Parameters!$C$3),W1004,""),""),"")</f>
        <v/>
      </c>
      <c r="AC1004" s="16">
        <f>IF(W1004&lt;&gt;0,IF(Y1004=1,IF(AND(I1004&gt;Parameters!$B$4,I1004&lt;=Parameters!$C$4),W1004,""),""),"")</f>
        <v>110.12771544386352</v>
      </c>
      <c r="AD1004" s="16" t="str">
        <f>IF(W1004&lt;&gt;0,IF(Y1004=1,IF(AND(I1004&gt;Parameters!$B$5,I1004&lt;=Parameters!$C$5),W1004,""),""),"")</f>
        <v/>
      </c>
      <c r="AE1004" s="16" t="str">
        <f>IF(W1004&lt;&gt;0,IF(Y1004=1,IF(I1004&gt;Parameters!$B$6,W1004,""),""),"")</f>
        <v/>
      </c>
    </row>
    <row r="1005" spans="1:31" x14ac:dyDescent="0.2">
      <c r="A1005" t="s">
        <v>1066</v>
      </c>
      <c r="B1005" t="s">
        <v>1067</v>
      </c>
      <c r="C1005" t="s">
        <v>1076</v>
      </c>
      <c r="D1005">
        <v>4</v>
      </c>
      <c r="E1005" t="s">
        <v>1080</v>
      </c>
      <c r="F1005" t="s">
        <v>51</v>
      </c>
      <c r="G1005">
        <v>8</v>
      </c>
      <c r="H1005" t="s">
        <v>46</v>
      </c>
      <c r="I1005">
        <f t="shared" si="45"/>
        <v>8</v>
      </c>
      <c r="J1005" t="s">
        <v>39</v>
      </c>
      <c r="L1005">
        <v>169.6</v>
      </c>
      <c r="M1005" t="s">
        <v>1069</v>
      </c>
      <c r="N1005">
        <v>512</v>
      </c>
      <c r="O1005" t="s">
        <v>38</v>
      </c>
      <c r="P1005" t="s">
        <v>64</v>
      </c>
      <c r="Q1005" t="s">
        <v>64</v>
      </c>
      <c r="R1005" t="s">
        <v>42</v>
      </c>
      <c r="S1005" s="3">
        <v>42266</v>
      </c>
      <c r="T1005" s="3"/>
      <c r="U1005" s="11">
        <f>IFERROR(VLOOKUP(A1005,'Anc data'!$A$2:$H$117, 8,FALSE),"")</f>
        <v>1.4341530591407601</v>
      </c>
      <c r="W1005" s="15">
        <f t="shared" si="46"/>
        <v>118.25794946992056</v>
      </c>
      <c r="X1005" s="9">
        <f t="shared" si="47"/>
        <v>1</v>
      </c>
      <c r="Y1005" s="9">
        <f>MAX(X1005,Parameters!$B$8)</f>
        <v>1</v>
      </c>
      <c r="AA1005" s="16" t="str">
        <f>IF(W1005&lt;&gt;0,IF(Y1005=1,IF(I1005&lt;=Parameters!$C$2,W1005,""),""),"")</f>
        <v/>
      </c>
      <c r="AB1005" s="16" t="str">
        <f>IF(W1005&lt;&gt;0,IF(Y1005=1,IF(AND(I1005&gt;Parameters!$B$3,I1005&lt;=Parameters!$C$3),W1005,""),""),"")</f>
        <v/>
      </c>
      <c r="AC1005" s="16">
        <f>IF(W1005&lt;&gt;0,IF(Y1005=1,IF(AND(I1005&gt;Parameters!$B$4,I1005&lt;=Parameters!$C$4),W1005,""),""),"")</f>
        <v>118.25794946992056</v>
      </c>
      <c r="AD1005" s="16" t="str">
        <f>IF(W1005&lt;&gt;0,IF(Y1005=1,IF(AND(I1005&gt;Parameters!$B$5,I1005&lt;=Parameters!$C$5),W1005,""),""),"")</f>
        <v/>
      </c>
      <c r="AE1005" s="16" t="str">
        <f>IF(W1005&lt;&gt;0,IF(Y1005=1,IF(I1005&gt;Parameters!$B$6,W1005,""),""),"")</f>
        <v/>
      </c>
    </row>
    <row r="1006" spans="1:31" x14ac:dyDescent="0.2">
      <c r="A1006" t="s">
        <v>1066</v>
      </c>
      <c r="B1006" t="s">
        <v>1067</v>
      </c>
      <c r="C1006" t="s">
        <v>1076</v>
      </c>
      <c r="D1006">
        <v>5</v>
      </c>
      <c r="E1006" t="s">
        <v>1080</v>
      </c>
      <c r="F1006" t="s">
        <v>51</v>
      </c>
      <c r="G1006">
        <v>4</v>
      </c>
      <c r="H1006" t="s">
        <v>46</v>
      </c>
      <c r="I1006">
        <f t="shared" si="45"/>
        <v>4</v>
      </c>
      <c r="J1006" t="s">
        <v>39</v>
      </c>
      <c r="L1006">
        <v>148.4</v>
      </c>
      <c r="M1006" t="s">
        <v>1069</v>
      </c>
      <c r="N1006">
        <v>512</v>
      </c>
      <c r="O1006" t="s">
        <v>38</v>
      </c>
      <c r="P1006" t="s">
        <v>64</v>
      </c>
      <c r="Q1006" t="s">
        <v>42</v>
      </c>
      <c r="R1006" t="s">
        <v>42</v>
      </c>
      <c r="S1006" s="3">
        <v>42266</v>
      </c>
      <c r="T1006" s="3"/>
      <c r="U1006" s="11">
        <f>IFERROR(VLOOKUP(A1006,'Anc data'!$A$2:$H$117, 8,FALSE),"")</f>
        <v>1.4341530591407601</v>
      </c>
      <c r="W1006" s="15">
        <f t="shared" si="46"/>
        <v>103.4757057861805</v>
      </c>
      <c r="X1006" s="9">
        <f t="shared" si="47"/>
        <v>1</v>
      </c>
      <c r="Y1006" s="9">
        <f>MAX(X1006,Parameters!$B$8)</f>
        <v>1</v>
      </c>
      <c r="AA1006" s="16" t="str">
        <f>IF(W1006&lt;&gt;0,IF(Y1006=1,IF(I1006&lt;=Parameters!$C$2,W1006,""),""),"")</f>
        <v/>
      </c>
      <c r="AB1006" s="16">
        <f>IF(W1006&lt;&gt;0,IF(Y1006=1,IF(AND(I1006&gt;Parameters!$B$3,I1006&lt;=Parameters!$C$3),W1006,""),""),"")</f>
        <v>103.4757057861805</v>
      </c>
      <c r="AC1006" s="16" t="str">
        <f>IF(W1006&lt;&gt;0,IF(Y1006=1,IF(AND(I1006&gt;Parameters!$B$4,I1006&lt;=Parameters!$C$4),W1006,""),""),"")</f>
        <v/>
      </c>
      <c r="AD1006" s="16" t="str">
        <f>IF(W1006&lt;&gt;0,IF(Y1006=1,IF(AND(I1006&gt;Parameters!$B$5,I1006&lt;=Parameters!$C$5),W1006,""),""),"")</f>
        <v/>
      </c>
      <c r="AE1006" s="16" t="str">
        <f>IF(W1006&lt;&gt;0,IF(Y1006=1,IF(I1006&gt;Parameters!$B$6,W1006,""),""),"")</f>
        <v/>
      </c>
    </row>
    <row r="1007" spans="1:31" x14ac:dyDescent="0.2">
      <c r="A1007" t="s">
        <v>1066</v>
      </c>
      <c r="B1007" t="s">
        <v>1067</v>
      </c>
      <c r="C1007" t="s">
        <v>1076</v>
      </c>
      <c r="D1007">
        <v>6</v>
      </c>
      <c r="E1007" t="s">
        <v>1080</v>
      </c>
      <c r="F1007" t="s">
        <v>51</v>
      </c>
      <c r="G1007">
        <v>2</v>
      </c>
      <c r="H1007" t="s">
        <v>46</v>
      </c>
      <c r="I1007">
        <f t="shared" si="45"/>
        <v>2</v>
      </c>
      <c r="J1007" t="s">
        <v>39</v>
      </c>
      <c r="L1007">
        <v>137.80000000000001</v>
      </c>
      <c r="M1007" t="s">
        <v>1069</v>
      </c>
      <c r="N1007">
        <v>384</v>
      </c>
      <c r="O1007" t="s">
        <v>38</v>
      </c>
      <c r="P1007" t="s">
        <v>64</v>
      </c>
      <c r="Q1007" t="s">
        <v>42</v>
      </c>
      <c r="R1007" t="s">
        <v>42</v>
      </c>
      <c r="S1007" s="3">
        <v>42266</v>
      </c>
      <c r="T1007" s="3"/>
      <c r="U1007" s="11">
        <f>IFERROR(VLOOKUP(A1007,'Anc data'!$A$2:$H$117, 8,FALSE),"")</f>
        <v>1.4341530591407601</v>
      </c>
      <c r="W1007" s="15">
        <f t="shared" si="46"/>
        <v>96.084583944310467</v>
      </c>
      <c r="X1007" s="9">
        <f t="shared" si="47"/>
        <v>1</v>
      </c>
      <c r="Y1007" s="9">
        <f>MAX(X1007,Parameters!$B$8)</f>
        <v>1</v>
      </c>
      <c r="AA1007" s="16" t="str">
        <f>IF(W1007&lt;&gt;0,IF(Y1007=1,IF(I1007&lt;=Parameters!$C$2,W1007,""),""),"")</f>
        <v/>
      </c>
      <c r="AB1007" s="16">
        <f>IF(W1007&lt;&gt;0,IF(Y1007=1,IF(AND(I1007&gt;Parameters!$B$3,I1007&lt;=Parameters!$C$3),W1007,""),""),"")</f>
        <v>96.084583944310467</v>
      </c>
      <c r="AC1007" s="16" t="str">
        <f>IF(W1007&lt;&gt;0,IF(Y1007=1,IF(AND(I1007&gt;Parameters!$B$4,I1007&lt;=Parameters!$C$4),W1007,""),""),"")</f>
        <v/>
      </c>
      <c r="AD1007" s="16" t="str">
        <f>IF(W1007&lt;&gt;0,IF(Y1007=1,IF(AND(I1007&gt;Parameters!$B$5,I1007&lt;=Parameters!$C$5),W1007,""),""),"")</f>
        <v/>
      </c>
      <c r="AE1007" s="16" t="str">
        <f>IF(W1007&lt;&gt;0,IF(Y1007=1,IF(I1007&gt;Parameters!$B$6,W1007,""),""),"")</f>
        <v/>
      </c>
    </row>
    <row r="1008" spans="1:31" x14ac:dyDescent="0.2">
      <c r="A1008" t="s">
        <v>1066</v>
      </c>
      <c r="B1008" t="s">
        <v>1067</v>
      </c>
      <c r="C1008" t="s">
        <v>1076</v>
      </c>
      <c r="D1008">
        <v>7</v>
      </c>
      <c r="E1008" t="s">
        <v>1080</v>
      </c>
      <c r="F1008" t="s">
        <v>51</v>
      </c>
      <c r="G1008">
        <v>1</v>
      </c>
      <c r="H1008" t="s">
        <v>46</v>
      </c>
      <c r="I1008">
        <f t="shared" si="45"/>
        <v>1</v>
      </c>
      <c r="J1008" t="s">
        <v>39</v>
      </c>
      <c r="L1008">
        <v>116.6</v>
      </c>
      <c r="M1008" t="s">
        <v>1069</v>
      </c>
      <c r="N1008">
        <v>384</v>
      </c>
      <c r="O1008" t="s">
        <v>38</v>
      </c>
      <c r="P1008" t="s">
        <v>64</v>
      </c>
      <c r="Q1008" t="s">
        <v>42</v>
      </c>
      <c r="R1008" t="s">
        <v>42</v>
      </c>
      <c r="S1008" s="3">
        <v>42266</v>
      </c>
      <c r="T1008" s="3"/>
      <c r="U1008" s="11">
        <f>IFERROR(VLOOKUP(A1008,'Anc data'!$A$2:$H$117, 8,FALSE),"")</f>
        <v>1.4341530591407601</v>
      </c>
      <c r="W1008" s="15">
        <f t="shared" si="46"/>
        <v>81.302340260570375</v>
      </c>
      <c r="X1008" s="9">
        <f t="shared" si="47"/>
        <v>1</v>
      </c>
      <c r="Y1008" s="9">
        <f>MAX(X1008,Parameters!$B$8)</f>
        <v>1</v>
      </c>
      <c r="AA1008" s="16">
        <f>IF(W1008&lt;&gt;0,IF(Y1008=1,IF(I1008&lt;=Parameters!$C$2,W1008,""),""),"")</f>
        <v>81.302340260570375</v>
      </c>
      <c r="AB1008" s="16" t="str">
        <f>IF(W1008&lt;&gt;0,IF(Y1008=1,IF(AND(I1008&gt;Parameters!$B$3,I1008&lt;=Parameters!$C$3),W1008,""),""),"")</f>
        <v/>
      </c>
      <c r="AC1008" s="16" t="str">
        <f>IF(W1008&lt;&gt;0,IF(Y1008=1,IF(AND(I1008&gt;Parameters!$B$4,I1008&lt;=Parameters!$C$4),W1008,""),""),"")</f>
        <v/>
      </c>
      <c r="AD1008" s="16" t="str">
        <f>IF(W1008&lt;&gt;0,IF(Y1008=1,IF(AND(I1008&gt;Parameters!$B$5,I1008&lt;=Parameters!$C$5),W1008,""),""),"")</f>
        <v/>
      </c>
      <c r="AE1008" s="16" t="str">
        <f>IF(W1008&lt;&gt;0,IF(Y1008=1,IF(I1008&gt;Parameters!$B$6,W1008,""),""),"")</f>
        <v/>
      </c>
    </row>
    <row r="1009" spans="1:31" x14ac:dyDescent="0.2">
      <c r="A1009" t="s">
        <v>1066</v>
      </c>
      <c r="B1009" t="s">
        <v>1067</v>
      </c>
      <c r="C1009" t="s">
        <v>1081</v>
      </c>
      <c r="D1009">
        <v>1</v>
      </c>
      <c r="E1009" t="s">
        <v>1082</v>
      </c>
      <c r="F1009" t="s">
        <v>61</v>
      </c>
      <c r="G1009">
        <v>100</v>
      </c>
      <c r="H1009" t="s">
        <v>46</v>
      </c>
      <c r="I1009">
        <f t="shared" si="45"/>
        <v>100</v>
      </c>
      <c r="J1009">
        <v>100</v>
      </c>
      <c r="K1009" t="s">
        <v>62</v>
      </c>
      <c r="L1009">
        <v>179</v>
      </c>
      <c r="M1009" t="s">
        <v>1069</v>
      </c>
      <c r="N1009" t="s">
        <v>40</v>
      </c>
      <c r="P1009" t="s">
        <v>42</v>
      </c>
      <c r="Q1009" t="s">
        <v>42</v>
      </c>
      <c r="R1009" t="s">
        <v>64</v>
      </c>
      <c r="S1009" s="3">
        <v>42247</v>
      </c>
      <c r="T1009" s="3"/>
      <c r="U1009" s="11">
        <f>IFERROR(VLOOKUP(A1009,'Anc data'!$A$2:$H$117, 8,FALSE),"")</f>
        <v>1.4341530591407601</v>
      </c>
      <c r="W1009" s="15">
        <f t="shared" si="46"/>
        <v>124.81234053723927</v>
      </c>
      <c r="X1009" s="9">
        <f t="shared" si="47"/>
        <v>0</v>
      </c>
      <c r="Y1009" s="9">
        <f>MAX(X1009,Parameters!$B$8)</f>
        <v>1</v>
      </c>
      <c r="AA1009" s="16" t="str">
        <f>IF(W1009&lt;&gt;0,IF(Y1009=1,IF(I1009&lt;=Parameters!$C$2,W1009,""),""),"")</f>
        <v/>
      </c>
      <c r="AB1009" s="16" t="str">
        <f>IF(W1009&lt;&gt;0,IF(Y1009=1,IF(AND(I1009&gt;Parameters!$B$3,I1009&lt;=Parameters!$C$3),W1009,""),""),"")</f>
        <v/>
      </c>
      <c r="AC1009" s="16" t="str">
        <f>IF(W1009&lt;&gt;0,IF(Y1009=1,IF(AND(I1009&gt;Parameters!$B$4,I1009&lt;=Parameters!$C$4),W1009,""),""),"")</f>
        <v/>
      </c>
      <c r="AD1009" s="16" t="str">
        <f>IF(W1009&lt;&gt;0,IF(Y1009=1,IF(AND(I1009&gt;Parameters!$B$5,I1009&lt;=Parameters!$C$5),W1009,""),""),"")</f>
        <v/>
      </c>
      <c r="AE1009" s="16">
        <f>IF(W1009&lt;&gt;0,IF(Y1009=1,IF(I1009&gt;Parameters!$B$6,W1009,""),""),"")</f>
        <v>124.81234053723927</v>
      </c>
    </row>
    <row r="1010" spans="1:31" x14ac:dyDescent="0.2">
      <c r="A1010" t="s">
        <v>1066</v>
      </c>
      <c r="B1010" t="s">
        <v>1067</v>
      </c>
      <c r="C1010" t="s">
        <v>1081</v>
      </c>
      <c r="D1010">
        <v>2</v>
      </c>
      <c r="E1010" t="s">
        <v>1083</v>
      </c>
      <c r="F1010" t="s">
        <v>61</v>
      </c>
      <c r="G1010">
        <v>8</v>
      </c>
      <c r="H1010" t="s">
        <v>46</v>
      </c>
      <c r="I1010">
        <f t="shared" si="45"/>
        <v>8</v>
      </c>
      <c r="J1010" t="s">
        <v>39</v>
      </c>
      <c r="L1010">
        <v>129</v>
      </c>
      <c r="M1010" t="s">
        <v>1069</v>
      </c>
      <c r="N1010" t="s">
        <v>40</v>
      </c>
      <c r="P1010" t="s">
        <v>42</v>
      </c>
      <c r="Q1010" t="s">
        <v>42</v>
      </c>
      <c r="R1010" t="s">
        <v>64</v>
      </c>
      <c r="S1010" s="3">
        <v>42247</v>
      </c>
      <c r="T1010" s="3"/>
      <c r="U1010" s="11">
        <f>IFERROR(VLOOKUP(A1010,'Anc data'!$A$2:$H$117, 8,FALSE),"")</f>
        <v>1.4341530591407601</v>
      </c>
      <c r="W1010" s="15">
        <f t="shared" si="46"/>
        <v>89.948558264267405</v>
      </c>
      <c r="X1010" s="9">
        <f t="shared" si="47"/>
        <v>1</v>
      </c>
      <c r="Y1010" s="9">
        <f>MAX(X1010,Parameters!$B$8)</f>
        <v>1</v>
      </c>
      <c r="AA1010" s="16" t="str">
        <f>IF(W1010&lt;&gt;0,IF(Y1010=1,IF(I1010&lt;=Parameters!$C$2,W1010,""),""),"")</f>
        <v/>
      </c>
      <c r="AB1010" s="16" t="str">
        <f>IF(W1010&lt;&gt;0,IF(Y1010=1,IF(AND(I1010&gt;Parameters!$B$3,I1010&lt;=Parameters!$C$3),W1010,""),""),"")</f>
        <v/>
      </c>
      <c r="AC1010" s="16">
        <f>IF(W1010&lt;&gt;0,IF(Y1010=1,IF(AND(I1010&gt;Parameters!$B$4,I1010&lt;=Parameters!$C$4),W1010,""),""),"")</f>
        <v>89.948558264267405</v>
      </c>
      <c r="AD1010" s="16" t="str">
        <f>IF(W1010&lt;&gt;0,IF(Y1010=1,IF(AND(I1010&gt;Parameters!$B$5,I1010&lt;=Parameters!$C$5),W1010,""),""),"")</f>
        <v/>
      </c>
      <c r="AE1010" s="16" t="str">
        <f>IF(W1010&lt;&gt;0,IF(Y1010=1,IF(I1010&gt;Parameters!$B$6,W1010,""),""),"")</f>
        <v/>
      </c>
    </row>
    <row r="1011" spans="1:31" x14ac:dyDescent="0.2">
      <c r="A1011" t="s">
        <v>1066</v>
      </c>
      <c r="B1011" t="s">
        <v>1067</v>
      </c>
      <c r="C1011" t="s">
        <v>1081</v>
      </c>
      <c r="D1011">
        <v>3</v>
      </c>
      <c r="E1011" t="s">
        <v>1083</v>
      </c>
      <c r="F1011" t="s">
        <v>61</v>
      </c>
      <c r="G1011">
        <v>15</v>
      </c>
      <c r="H1011" t="s">
        <v>46</v>
      </c>
      <c r="I1011">
        <f t="shared" si="45"/>
        <v>15</v>
      </c>
      <c r="J1011" t="s">
        <v>39</v>
      </c>
      <c r="L1011">
        <v>179</v>
      </c>
      <c r="M1011" t="s">
        <v>1069</v>
      </c>
      <c r="N1011" t="s">
        <v>40</v>
      </c>
      <c r="P1011" t="s">
        <v>42</v>
      </c>
      <c r="Q1011" t="s">
        <v>42</v>
      </c>
      <c r="R1011" t="s">
        <v>64</v>
      </c>
      <c r="S1011" s="3">
        <v>42247</v>
      </c>
      <c r="T1011" s="3"/>
      <c r="U1011" s="11">
        <f>IFERROR(VLOOKUP(A1011,'Anc data'!$A$2:$H$117, 8,FALSE),"")</f>
        <v>1.4341530591407601</v>
      </c>
      <c r="W1011" s="15">
        <f t="shared" si="46"/>
        <v>124.81234053723927</v>
      </c>
      <c r="X1011" s="9">
        <f t="shared" si="47"/>
        <v>1</v>
      </c>
      <c r="Y1011" s="9">
        <f>MAX(X1011,Parameters!$B$8)</f>
        <v>1</v>
      </c>
      <c r="AA1011" s="16" t="str">
        <f>IF(W1011&lt;&gt;0,IF(Y1011=1,IF(I1011&lt;=Parameters!$C$2,W1011,""),""),"")</f>
        <v/>
      </c>
      <c r="AB1011" s="16" t="str">
        <f>IF(W1011&lt;&gt;0,IF(Y1011=1,IF(AND(I1011&gt;Parameters!$B$3,I1011&lt;=Parameters!$C$3),W1011,""),""),"")</f>
        <v/>
      </c>
      <c r="AC1011" s="16" t="str">
        <f>IF(W1011&lt;&gt;0,IF(Y1011=1,IF(AND(I1011&gt;Parameters!$B$4,I1011&lt;=Parameters!$C$4),W1011,""),""),"")</f>
        <v/>
      </c>
      <c r="AD1011" s="16">
        <f>IF(W1011&lt;&gt;0,IF(Y1011=1,IF(AND(I1011&gt;Parameters!$B$5,I1011&lt;=Parameters!$C$5),W1011,""),""),"")</f>
        <v>124.81234053723927</v>
      </c>
      <c r="AE1011" s="16" t="str">
        <f>IF(W1011&lt;&gt;0,IF(Y1011=1,IF(I1011&gt;Parameters!$B$6,W1011,""),""),"")</f>
        <v/>
      </c>
    </row>
    <row r="1012" spans="1:31" x14ac:dyDescent="0.2">
      <c r="A1012" t="s">
        <v>1066</v>
      </c>
      <c r="B1012" t="s">
        <v>1067</v>
      </c>
      <c r="C1012" t="s">
        <v>1081</v>
      </c>
      <c r="D1012">
        <v>4</v>
      </c>
      <c r="E1012" t="s">
        <v>1083</v>
      </c>
      <c r="F1012" t="s">
        <v>61</v>
      </c>
      <c r="G1012">
        <v>30</v>
      </c>
      <c r="H1012" t="s">
        <v>46</v>
      </c>
      <c r="I1012">
        <f t="shared" si="45"/>
        <v>30</v>
      </c>
      <c r="J1012" t="s">
        <v>39</v>
      </c>
      <c r="L1012">
        <v>279</v>
      </c>
      <c r="M1012" t="s">
        <v>1069</v>
      </c>
      <c r="N1012" t="s">
        <v>40</v>
      </c>
      <c r="P1012" t="s">
        <v>42</v>
      </c>
      <c r="Q1012" t="s">
        <v>42</v>
      </c>
      <c r="R1012" t="s">
        <v>64</v>
      </c>
      <c r="S1012" s="3">
        <v>42247</v>
      </c>
      <c r="T1012" s="3"/>
      <c r="U1012" s="11">
        <f>IFERROR(VLOOKUP(A1012,'Anc data'!$A$2:$H$117, 8,FALSE),"")</f>
        <v>1.4341530591407601</v>
      </c>
      <c r="W1012" s="15">
        <f t="shared" si="46"/>
        <v>194.53990508318299</v>
      </c>
      <c r="X1012" s="9">
        <f t="shared" si="47"/>
        <v>1</v>
      </c>
      <c r="Y1012" s="9">
        <f>MAX(X1012,Parameters!$B$8)</f>
        <v>1</v>
      </c>
      <c r="AA1012" s="16" t="str">
        <f>IF(W1012&lt;&gt;0,IF(Y1012=1,IF(I1012&lt;=Parameters!$C$2,W1012,""),""),"")</f>
        <v/>
      </c>
      <c r="AB1012" s="16" t="str">
        <f>IF(W1012&lt;&gt;0,IF(Y1012=1,IF(AND(I1012&gt;Parameters!$B$3,I1012&lt;=Parameters!$C$3),W1012,""),""),"")</f>
        <v/>
      </c>
      <c r="AC1012" s="16" t="str">
        <f>IF(W1012&lt;&gt;0,IF(Y1012=1,IF(AND(I1012&gt;Parameters!$B$4,I1012&lt;=Parameters!$C$4),W1012,""),""),"")</f>
        <v/>
      </c>
      <c r="AD1012" s="16" t="str">
        <f>IF(W1012&lt;&gt;0,IF(Y1012=1,IF(AND(I1012&gt;Parameters!$B$5,I1012&lt;=Parameters!$C$5),W1012,""),""),"")</f>
        <v/>
      </c>
      <c r="AE1012" s="16">
        <f>IF(W1012&lt;&gt;0,IF(Y1012=1,IF(I1012&gt;Parameters!$B$6,W1012,""),""),"")</f>
        <v>194.53990508318299</v>
      </c>
    </row>
    <row r="1013" spans="1:31" x14ac:dyDescent="0.2">
      <c r="A1013" t="s">
        <v>1066</v>
      </c>
      <c r="B1013" t="s">
        <v>1067</v>
      </c>
      <c r="C1013" t="s">
        <v>1081</v>
      </c>
      <c r="D1013">
        <v>5</v>
      </c>
      <c r="E1013" t="s">
        <v>1083</v>
      </c>
      <c r="F1013" t="s">
        <v>61</v>
      </c>
      <c r="G1013">
        <v>50</v>
      </c>
      <c r="H1013" t="s">
        <v>46</v>
      </c>
      <c r="I1013">
        <f t="shared" si="45"/>
        <v>50</v>
      </c>
      <c r="J1013" t="s">
        <v>39</v>
      </c>
      <c r="L1013">
        <v>399</v>
      </c>
      <c r="M1013" t="s">
        <v>1069</v>
      </c>
      <c r="N1013" t="s">
        <v>40</v>
      </c>
      <c r="P1013" t="s">
        <v>42</v>
      </c>
      <c r="Q1013" t="s">
        <v>42</v>
      </c>
      <c r="R1013" t="s">
        <v>64</v>
      </c>
      <c r="S1013" s="3">
        <v>42247</v>
      </c>
      <c r="T1013" s="3"/>
      <c r="U1013" s="11">
        <f>IFERROR(VLOOKUP(A1013,'Anc data'!$A$2:$H$117, 8,FALSE),"")</f>
        <v>1.4341530591407601</v>
      </c>
      <c r="W1013" s="15">
        <f t="shared" si="46"/>
        <v>278.21298253831549</v>
      </c>
      <c r="X1013" s="9">
        <f t="shared" si="47"/>
        <v>1</v>
      </c>
      <c r="Y1013" s="9">
        <f>MAX(X1013,Parameters!$B$8)</f>
        <v>1</v>
      </c>
      <c r="AA1013" s="16" t="str">
        <f>IF(W1013&lt;&gt;0,IF(Y1013=1,IF(I1013&lt;=Parameters!$C$2,W1013,""),""),"")</f>
        <v/>
      </c>
      <c r="AB1013" s="16" t="str">
        <f>IF(W1013&lt;&gt;0,IF(Y1013=1,IF(AND(I1013&gt;Parameters!$B$3,I1013&lt;=Parameters!$C$3),W1013,""),""),"")</f>
        <v/>
      </c>
      <c r="AC1013" s="16" t="str">
        <f>IF(W1013&lt;&gt;0,IF(Y1013=1,IF(AND(I1013&gt;Parameters!$B$4,I1013&lt;=Parameters!$C$4),W1013,""),""),"")</f>
        <v/>
      </c>
      <c r="AD1013" s="16" t="str">
        <f>IF(W1013&lt;&gt;0,IF(Y1013=1,IF(AND(I1013&gt;Parameters!$B$5,I1013&lt;=Parameters!$C$5),W1013,""),""),"")</f>
        <v/>
      </c>
      <c r="AE1013" s="16">
        <f>IF(W1013&lt;&gt;0,IF(Y1013=1,IF(I1013&gt;Parameters!$B$6,W1013,""),""),"")</f>
        <v>278.21298253831549</v>
      </c>
    </row>
    <row r="1014" spans="1:31" x14ac:dyDescent="0.2">
      <c r="A1014" t="s">
        <v>1066</v>
      </c>
      <c r="B1014" t="s">
        <v>1067</v>
      </c>
      <c r="C1014" t="s">
        <v>1081</v>
      </c>
      <c r="D1014">
        <v>6</v>
      </c>
      <c r="E1014" t="s">
        <v>1084</v>
      </c>
      <c r="F1014" t="s">
        <v>51</v>
      </c>
      <c r="G1014">
        <v>1</v>
      </c>
      <c r="H1014" t="s">
        <v>46</v>
      </c>
      <c r="I1014">
        <f t="shared" si="45"/>
        <v>1</v>
      </c>
      <c r="J1014">
        <v>1</v>
      </c>
      <c r="K1014" t="s">
        <v>62</v>
      </c>
      <c r="L1014">
        <v>38</v>
      </c>
      <c r="M1014" t="s">
        <v>1069</v>
      </c>
      <c r="N1014">
        <v>1</v>
      </c>
      <c r="O1014" t="s">
        <v>46</v>
      </c>
      <c r="P1014" t="s">
        <v>42</v>
      </c>
      <c r="Q1014" t="s">
        <v>42</v>
      </c>
      <c r="R1014" t="s">
        <v>64</v>
      </c>
      <c r="S1014" s="3">
        <v>42266</v>
      </c>
      <c r="T1014" s="3"/>
      <c r="U1014" s="11">
        <f>IFERROR(VLOOKUP(A1014,'Anc data'!$A$2:$H$117, 8,FALSE),"")</f>
        <v>1.4341530591407601</v>
      </c>
      <c r="W1014" s="15">
        <f t="shared" si="46"/>
        <v>26.496474527458616</v>
      </c>
      <c r="X1014" s="9">
        <f t="shared" si="47"/>
        <v>0</v>
      </c>
      <c r="Y1014" s="9">
        <f>MAX(X1014,Parameters!$B$8)</f>
        <v>1</v>
      </c>
      <c r="AA1014" s="16">
        <f>IF(W1014&lt;&gt;0,IF(Y1014=1,IF(I1014&lt;=Parameters!$C$2,W1014,""),""),"")</f>
        <v>26.496474527458616</v>
      </c>
      <c r="AB1014" s="16" t="str">
        <f>IF(W1014&lt;&gt;0,IF(Y1014=1,IF(AND(I1014&gt;Parameters!$B$3,I1014&lt;=Parameters!$C$3),W1014,""),""),"")</f>
        <v/>
      </c>
      <c r="AC1014" s="16" t="str">
        <f>IF(W1014&lt;&gt;0,IF(Y1014=1,IF(AND(I1014&gt;Parameters!$B$4,I1014&lt;=Parameters!$C$4),W1014,""),""),"")</f>
        <v/>
      </c>
      <c r="AD1014" s="16" t="str">
        <f>IF(W1014&lt;&gt;0,IF(Y1014=1,IF(AND(I1014&gt;Parameters!$B$5,I1014&lt;=Parameters!$C$5),W1014,""),""),"")</f>
        <v/>
      </c>
      <c r="AE1014" s="16" t="str">
        <f>IF(W1014&lt;&gt;0,IF(Y1014=1,IF(I1014&gt;Parameters!$B$6,W1014,""),""),"")</f>
        <v/>
      </c>
    </row>
    <row r="1015" spans="1:31" x14ac:dyDescent="0.2">
      <c r="A1015" t="s">
        <v>1066</v>
      </c>
      <c r="B1015" t="s">
        <v>1067</v>
      </c>
      <c r="C1015" t="s">
        <v>1081</v>
      </c>
      <c r="D1015">
        <v>7</v>
      </c>
      <c r="E1015" t="s">
        <v>1084</v>
      </c>
      <c r="F1015" t="s">
        <v>51</v>
      </c>
      <c r="G1015">
        <v>6</v>
      </c>
      <c r="H1015" t="s">
        <v>46</v>
      </c>
      <c r="I1015">
        <f t="shared" si="45"/>
        <v>6</v>
      </c>
      <c r="J1015" t="s">
        <v>39</v>
      </c>
      <c r="L1015">
        <v>119</v>
      </c>
      <c r="M1015" t="s">
        <v>1069</v>
      </c>
      <c r="N1015">
        <v>2</v>
      </c>
      <c r="O1015" t="s">
        <v>46</v>
      </c>
      <c r="P1015" t="s">
        <v>42</v>
      </c>
      <c r="Q1015" t="s">
        <v>42</v>
      </c>
      <c r="R1015" t="s">
        <v>64</v>
      </c>
      <c r="S1015" s="3">
        <v>42266</v>
      </c>
      <c r="T1015" s="3"/>
      <c r="U1015" s="11">
        <f>IFERROR(VLOOKUP(A1015,'Anc data'!$A$2:$H$117, 8,FALSE),"")</f>
        <v>1.4341530591407601</v>
      </c>
      <c r="W1015" s="15">
        <f t="shared" si="46"/>
        <v>82.97580180967303</v>
      </c>
      <c r="X1015" s="9">
        <f t="shared" si="47"/>
        <v>1</v>
      </c>
      <c r="Y1015" s="9">
        <f>MAX(X1015,Parameters!$B$8)</f>
        <v>1</v>
      </c>
      <c r="AA1015" s="16" t="str">
        <f>IF(W1015&lt;&gt;0,IF(Y1015=1,IF(I1015&lt;=Parameters!$C$2,W1015,""),""),"")</f>
        <v/>
      </c>
      <c r="AB1015" s="16" t="str">
        <f>IF(W1015&lt;&gt;0,IF(Y1015=1,IF(AND(I1015&gt;Parameters!$B$3,I1015&lt;=Parameters!$C$3),W1015,""),""),"")</f>
        <v/>
      </c>
      <c r="AC1015" s="16">
        <f>IF(W1015&lt;&gt;0,IF(Y1015=1,IF(AND(I1015&gt;Parameters!$B$4,I1015&lt;=Parameters!$C$4),W1015,""),""),"")</f>
        <v>82.97580180967303</v>
      </c>
      <c r="AD1015" s="16" t="str">
        <f>IF(W1015&lt;&gt;0,IF(Y1015=1,IF(AND(I1015&gt;Parameters!$B$5,I1015&lt;=Parameters!$C$5),W1015,""),""),"")</f>
        <v/>
      </c>
      <c r="AE1015" s="16" t="str">
        <f>IF(W1015&lt;&gt;0,IF(Y1015=1,IF(I1015&gt;Parameters!$B$6,W1015,""),""),"")</f>
        <v/>
      </c>
    </row>
    <row r="1016" spans="1:31" x14ac:dyDescent="0.2">
      <c r="A1016" t="s">
        <v>1066</v>
      </c>
      <c r="B1016" t="s">
        <v>1067</v>
      </c>
      <c r="C1016" t="s">
        <v>1081</v>
      </c>
      <c r="D1016">
        <v>8</v>
      </c>
      <c r="E1016" t="s">
        <v>1084</v>
      </c>
      <c r="F1016" t="s">
        <v>51</v>
      </c>
      <c r="G1016">
        <v>12</v>
      </c>
      <c r="H1016" t="s">
        <v>46</v>
      </c>
      <c r="I1016">
        <f t="shared" si="45"/>
        <v>12</v>
      </c>
      <c r="J1016" t="s">
        <v>39</v>
      </c>
      <c r="L1016">
        <v>159</v>
      </c>
      <c r="M1016" t="s">
        <v>1069</v>
      </c>
      <c r="N1016">
        <v>2</v>
      </c>
      <c r="O1016" t="s">
        <v>46</v>
      </c>
      <c r="P1016" t="s">
        <v>42</v>
      </c>
      <c r="Q1016" t="s">
        <v>42</v>
      </c>
      <c r="R1016" t="s">
        <v>64</v>
      </c>
      <c r="S1016" s="3">
        <v>42266</v>
      </c>
      <c r="T1016" s="3"/>
      <c r="U1016" s="11">
        <f>IFERROR(VLOOKUP(A1016,'Anc data'!$A$2:$H$117, 8,FALSE),"")</f>
        <v>1.4341530591407601</v>
      </c>
      <c r="W1016" s="15">
        <f t="shared" si="46"/>
        <v>110.86682762805053</v>
      </c>
      <c r="X1016" s="9">
        <f t="shared" si="47"/>
        <v>1</v>
      </c>
      <c r="Y1016" s="9">
        <f>MAX(X1016,Parameters!$B$8)</f>
        <v>1</v>
      </c>
      <c r="AA1016" s="16" t="str">
        <f>IF(W1016&lt;&gt;0,IF(Y1016=1,IF(I1016&lt;=Parameters!$C$2,W1016,""),""),"")</f>
        <v/>
      </c>
      <c r="AB1016" s="16" t="str">
        <f>IF(W1016&lt;&gt;0,IF(Y1016=1,IF(AND(I1016&gt;Parameters!$B$3,I1016&lt;=Parameters!$C$3),W1016,""),""),"")</f>
        <v/>
      </c>
      <c r="AC1016" s="16" t="str">
        <f>IF(W1016&lt;&gt;0,IF(Y1016=1,IF(AND(I1016&gt;Parameters!$B$4,I1016&lt;=Parameters!$C$4),W1016,""),""),"")</f>
        <v/>
      </c>
      <c r="AD1016" s="16">
        <f>IF(W1016&lt;&gt;0,IF(Y1016=1,IF(AND(I1016&gt;Parameters!$B$5,I1016&lt;=Parameters!$C$5),W1016,""),""),"")</f>
        <v>110.86682762805053</v>
      </c>
      <c r="AE1016" s="16" t="str">
        <f>IF(W1016&lt;&gt;0,IF(Y1016=1,IF(I1016&gt;Parameters!$B$6,W1016,""),""),"")</f>
        <v/>
      </c>
    </row>
    <row r="1017" spans="1:31" x14ac:dyDescent="0.2">
      <c r="A1017" t="s">
        <v>1085</v>
      </c>
      <c r="B1017" t="s">
        <v>1086</v>
      </c>
      <c r="C1017" t="s">
        <v>1087</v>
      </c>
      <c r="D1017">
        <v>1</v>
      </c>
      <c r="E1017">
        <v>512</v>
      </c>
      <c r="F1017" t="s">
        <v>51</v>
      </c>
      <c r="G1017">
        <v>512</v>
      </c>
      <c r="H1017" t="s">
        <v>38</v>
      </c>
      <c r="I1017">
        <f t="shared" si="45"/>
        <v>0.51200000000000001</v>
      </c>
      <c r="J1017" t="s">
        <v>39</v>
      </c>
      <c r="L1017" s="2">
        <v>30000</v>
      </c>
      <c r="M1017" t="s">
        <v>1088</v>
      </c>
      <c r="N1017" t="s">
        <v>40</v>
      </c>
      <c r="P1017" t="s">
        <v>42</v>
      </c>
      <c r="Q1017" t="s">
        <v>42</v>
      </c>
      <c r="R1017" t="s">
        <v>42</v>
      </c>
      <c r="S1017" s="3">
        <v>42247</v>
      </c>
      <c r="T1017" s="3"/>
      <c r="U1017" s="11">
        <f>IFERROR(VLOOKUP(A1017,'Anc data'!$A$2:$H$117, 8,FALSE),"")</f>
        <v>218.46272815837301</v>
      </c>
      <c r="W1017" s="15">
        <f t="shared" si="46"/>
        <v>137.32319582794787</v>
      </c>
      <c r="X1017" s="9">
        <f t="shared" si="47"/>
        <v>1</v>
      </c>
      <c r="Y1017" s="9">
        <f>MAX(X1017,Parameters!$B$8)</f>
        <v>1</v>
      </c>
      <c r="AA1017" s="16">
        <f>IF(W1017&lt;&gt;0,IF(Y1017=1,IF(I1017&lt;=Parameters!$C$2,W1017,""),""),"")</f>
        <v>137.32319582794787</v>
      </c>
      <c r="AB1017" s="16" t="str">
        <f>IF(W1017&lt;&gt;0,IF(Y1017=1,IF(AND(I1017&gt;Parameters!$B$3,I1017&lt;=Parameters!$C$3),W1017,""),""),"")</f>
        <v/>
      </c>
      <c r="AC1017" s="16" t="str">
        <f>IF(W1017&lt;&gt;0,IF(Y1017=1,IF(AND(I1017&gt;Parameters!$B$4,I1017&lt;=Parameters!$C$4),W1017,""),""),"")</f>
        <v/>
      </c>
      <c r="AD1017" s="16" t="str">
        <f>IF(W1017&lt;&gt;0,IF(Y1017=1,IF(AND(I1017&gt;Parameters!$B$5,I1017&lt;=Parameters!$C$5),W1017,""),""),"")</f>
        <v/>
      </c>
      <c r="AE1017" s="16" t="str">
        <f>IF(W1017&lt;&gt;0,IF(Y1017=1,IF(I1017&gt;Parameters!$B$6,W1017,""),""),"")</f>
        <v/>
      </c>
    </row>
    <row r="1018" spans="1:31" x14ac:dyDescent="0.2">
      <c r="A1018" t="s">
        <v>1085</v>
      </c>
      <c r="B1018" t="s">
        <v>1086</v>
      </c>
      <c r="C1018" t="s">
        <v>1089</v>
      </c>
      <c r="D1018">
        <v>1</v>
      </c>
      <c r="E1018" t="s">
        <v>1090</v>
      </c>
      <c r="F1018" t="s">
        <v>73</v>
      </c>
      <c r="G1018">
        <v>256</v>
      </c>
      <c r="H1018" t="s">
        <v>38</v>
      </c>
      <c r="I1018">
        <f t="shared" si="45"/>
        <v>0.25600000000000001</v>
      </c>
      <c r="J1018" t="s">
        <v>39</v>
      </c>
      <c r="L1018" s="2">
        <v>33000</v>
      </c>
      <c r="M1018" t="s">
        <v>1088</v>
      </c>
      <c r="N1018" t="s">
        <v>40</v>
      </c>
      <c r="P1018" t="s">
        <v>42</v>
      </c>
      <c r="Q1018" t="s">
        <v>42</v>
      </c>
      <c r="R1018" t="s">
        <v>42</v>
      </c>
      <c r="S1018" s="3">
        <v>42247</v>
      </c>
      <c r="T1018" s="3"/>
      <c r="U1018" s="11">
        <f>IFERROR(VLOOKUP(A1018,'Anc data'!$A$2:$H$117, 8,FALSE),"")</f>
        <v>218.46272815837301</v>
      </c>
      <c r="W1018" s="15">
        <f t="shared" si="46"/>
        <v>151.05551541074266</v>
      </c>
      <c r="X1018" s="9">
        <f t="shared" si="47"/>
        <v>1</v>
      </c>
      <c r="Y1018" s="9">
        <f>MAX(X1018,Parameters!$B$8)</f>
        <v>1</v>
      </c>
      <c r="AA1018" s="16">
        <f>IF(W1018&lt;&gt;0,IF(Y1018=1,IF(I1018&lt;=Parameters!$C$2,W1018,""),""),"")</f>
        <v>151.05551541074266</v>
      </c>
      <c r="AB1018" s="16" t="str">
        <f>IF(W1018&lt;&gt;0,IF(Y1018=1,IF(AND(I1018&gt;Parameters!$B$3,I1018&lt;=Parameters!$C$3),W1018,""),""),"")</f>
        <v/>
      </c>
      <c r="AC1018" s="16" t="str">
        <f>IF(W1018&lt;&gt;0,IF(Y1018=1,IF(AND(I1018&gt;Parameters!$B$4,I1018&lt;=Parameters!$C$4),W1018,""),""),"")</f>
        <v/>
      </c>
      <c r="AD1018" s="16" t="str">
        <f>IF(W1018&lt;&gt;0,IF(Y1018=1,IF(AND(I1018&gt;Parameters!$B$5,I1018&lt;=Parameters!$C$5),W1018,""),""),"")</f>
        <v/>
      </c>
      <c r="AE1018" s="16" t="str">
        <f>IF(W1018&lt;&gt;0,IF(Y1018=1,IF(I1018&gt;Parameters!$B$6,W1018,""),""),"")</f>
        <v/>
      </c>
    </row>
    <row r="1019" spans="1:31" x14ac:dyDescent="0.2">
      <c r="A1019" t="s">
        <v>1085</v>
      </c>
      <c r="B1019" t="s">
        <v>1086</v>
      </c>
      <c r="C1019" t="s">
        <v>1089</v>
      </c>
      <c r="D1019">
        <v>2</v>
      </c>
      <c r="E1019" t="s">
        <v>1091</v>
      </c>
      <c r="F1019" t="s">
        <v>73</v>
      </c>
      <c r="G1019">
        <v>384</v>
      </c>
      <c r="H1019" t="s">
        <v>38</v>
      </c>
      <c r="I1019">
        <f t="shared" si="45"/>
        <v>0.38400000000000001</v>
      </c>
      <c r="J1019" t="s">
        <v>39</v>
      </c>
      <c r="L1019" s="2">
        <v>36000</v>
      </c>
      <c r="M1019" t="s">
        <v>1088</v>
      </c>
      <c r="N1019" t="s">
        <v>40</v>
      </c>
      <c r="P1019" t="s">
        <v>42</v>
      </c>
      <c r="Q1019" t="s">
        <v>42</v>
      </c>
      <c r="R1019" t="s">
        <v>42</v>
      </c>
      <c r="S1019" s="3">
        <v>42247</v>
      </c>
      <c r="T1019" s="3"/>
      <c r="U1019" s="11">
        <f>IFERROR(VLOOKUP(A1019,'Anc data'!$A$2:$H$117, 8,FALSE),"")</f>
        <v>218.46272815837301</v>
      </c>
      <c r="W1019" s="15">
        <f t="shared" si="46"/>
        <v>164.78783499353744</v>
      </c>
      <c r="X1019" s="9">
        <f t="shared" si="47"/>
        <v>1</v>
      </c>
      <c r="Y1019" s="9">
        <f>MAX(X1019,Parameters!$B$8)</f>
        <v>1</v>
      </c>
      <c r="AA1019" s="16">
        <f>IF(W1019&lt;&gt;0,IF(Y1019=1,IF(I1019&lt;=Parameters!$C$2,W1019,""),""),"")</f>
        <v>164.78783499353744</v>
      </c>
      <c r="AB1019" s="16" t="str">
        <f>IF(W1019&lt;&gt;0,IF(Y1019=1,IF(AND(I1019&gt;Parameters!$B$3,I1019&lt;=Parameters!$C$3),W1019,""),""),"")</f>
        <v/>
      </c>
      <c r="AC1019" s="16" t="str">
        <f>IF(W1019&lt;&gt;0,IF(Y1019=1,IF(AND(I1019&gt;Parameters!$B$4,I1019&lt;=Parameters!$C$4),W1019,""),""),"")</f>
        <v/>
      </c>
      <c r="AD1019" s="16" t="str">
        <f>IF(W1019&lt;&gt;0,IF(Y1019=1,IF(AND(I1019&gt;Parameters!$B$5,I1019&lt;=Parameters!$C$5),W1019,""),""),"")</f>
        <v/>
      </c>
      <c r="AE1019" s="16" t="str">
        <f>IF(W1019&lt;&gt;0,IF(Y1019=1,IF(I1019&gt;Parameters!$B$6,W1019,""),""),"")</f>
        <v/>
      </c>
    </row>
    <row r="1020" spans="1:31" x14ac:dyDescent="0.2">
      <c r="A1020" t="s">
        <v>1085</v>
      </c>
      <c r="B1020" t="s">
        <v>1086</v>
      </c>
      <c r="C1020" t="s">
        <v>1092</v>
      </c>
      <c r="D1020">
        <v>1</v>
      </c>
      <c r="E1020">
        <v>128</v>
      </c>
      <c r="F1020" t="s">
        <v>51</v>
      </c>
      <c r="G1020">
        <v>128</v>
      </c>
      <c r="H1020" t="s">
        <v>38</v>
      </c>
      <c r="I1020">
        <f t="shared" si="45"/>
        <v>0.128</v>
      </c>
      <c r="J1020" t="s">
        <v>39</v>
      </c>
      <c r="L1020" s="2">
        <v>9900</v>
      </c>
      <c r="M1020" t="s">
        <v>1088</v>
      </c>
      <c r="N1020" t="s">
        <v>40</v>
      </c>
      <c r="P1020" t="s">
        <v>42</v>
      </c>
      <c r="Q1020" t="s">
        <v>42</v>
      </c>
      <c r="R1020" t="s">
        <v>42</v>
      </c>
      <c r="S1020" s="3">
        <v>42247</v>
      </c>
      <c r="T1020" s="3"/>
      <c r="U1020" s="11">
        <f>IFERROR(VLOOKUP(A1020,'Anc data'!$A$2:$H$117, 8,FALSE),"")</f>
        <v>218.46272815837301</v>
      </c>
      <c r="W1020" s="15">
        <f t="shared" si="46"/>
        <v>45.316654623222803</v>
      </c>
      <c r="X1020" s="9">
        <f t="shared" si="47"/>
        <v>1</v>
      </c>
      <c r="Y1020" s="9">
        <f>MAX(X1020,Parameters!$B$8)</f>
        <v>1</v>
      </c>
      <c r="AA1020" s="16">
        <f>IF(W1020&lt;&gt;0,IF(Y1020=1,IF(I1020&lt;=Parameters!$C$2,W1020,""),""),"")</f>
        <v>45.316654623222803</v>
      </c>
      <c r="AB1020" s="16" t="str">
        <f>IF(W1020&lt;&gt;0,IF(Y1020=1,IF(AND(I1020&gt;Parameters!$B$3,I1020&lt;=Parameters!$C$3),W1020,""),""),"")</f>
        <v/>
      </c>
      <c r="AC1020" s="16" t="str">
        <f>IF(W1020&lt;&gt;0,IF(Y1020=1,IF(AND(I1020&gt;Parameters!$B$4,I1020&lt;=Parameters!$C$4),W1020,""),""),"")</f>
        <v/>
      </c>
      <c r="AD1020" s="16" t="str">
        <f>IF(W1020&lt;&gt;0,IF(Y1020=1,IF(AND(I1020&gt;Parameters!$B$5,I1020&lt;=Parameters!$C$5),W1020,""),""),"")</f>
        <v/>
      </c>
      <c r="AE1020" s="16" t="str">
        <f>IF(W1020&lt;&gt;0,IF(Y1020=1,IF(I1020&gt;Parameters!$B$6,W1020,""),""),"")</f>
        <v/>
      </c>
    </row>
    <row r="1021" spans="1:31" x14ac:dyDescent="0.2">
      <c r="A1021" t="s">
        <v>1085</v>
      </c>
      <c r="B1021" t="s">
        <v>1086</v>
      </c>
      <c r="C1021" t="s">
        <v>1092</v>
      </c>
      <c r="D1021">
        <v>2</v>
      </c>
      <c r="E1021">
        <v>256</v>
      </c>
      <c r="F1021" t="s">
        <v>51</v>
      </c>
      <c r="G1021">
        <v>256</v>
      </c>
      <c r="H1021" t="s">
        <v>38</v>
      </c>
      <c r="I1021">
        <f t="shared" si="45"/>
        <v>0.25600000000000001</v>
      </c>
      <c r="J1021" t="s">
        <v>39</v>
      </c>
      <c r="L1021" s="2">
        <v>19900</v>
      </c>
      <c r="M1021" t="s">
        <v>1088</v>
      </c>
      <c r="N1021" t="s">
        <v>40</v>
      </c>
      <c r="P1021" t="s">
        <v>42</v>
      </c>
      <c r="Q1021" t="s">
        <v>42</v>
      </c>
      <c r="R1021" t="s">
        <v>42</v>
      </c>
      <c r="S1021" s="3">
        <v>42247</v>
      </c>
      <c r="T1021" s="3"/>
      <c r="U1021" s="11">
        <f>IFERROR(VLOOKUP(A1021,'Anc data'!$A$2:$H$117, 8,FALSE),"")</f>
        <v>218.46272815837301</v>
      </c>
      <c r="W1021" s="15">
        <f t="shared" si="46"/>
        <v>91.091053232538755</v>
      </c>
      <c r="X1021" s="9">
        <f t="shared" si="47"/>
        <v>1</v>
      </c>
      <c r="Y1021" s="9">
        <f>MAX(X1021,Parameters!$B$8)</f>
        <v>1</v>
      </c>
      <c r="AA1021" s="16">
        <f>IF(W1021&lt;&gt;0,IF(Y1021=1,IF(I1021&lt;=Parameters!$C$2,W1021,""),""),"")</f>
        <v>91.091053232538755</v>
      </c>
      <c r="AB1021" s="16" t="str">
        <f>IF(W1021&lt;&gt;0,IF(Y1021=1,IF(AND(I1021&gt;Parameters!$B$3,I1021&lt;=Parameters!$C$3),W1021,""),""),"")</f>
        <v/>
      </c>
      <c r="AC1021" s="16" t="str">
        <f>IF(W1021&lt;&gt;0,IF(Y1021=1,IF(AND(I1021&gt;Parameters!$B$4,I1021&lt;=Parameters!$C$4),W1021,""),""),"")</f>
        <v/>
      </c>
      <c r="AD1021" s="16" t="str">
        <f>IF(W1021&lt;&gt;0,IF(Y1021=1,IF(AND(I1021&gt;Parameters!$B$5,I1021&lt;=Parameters!$C$5),W1021,""),""),"")</f>
        <v/>
      </c>
      <c r="AE1021" s="16" t="str">
        <f>IF(W1021&lt;&gt;0,IF(Y1021=1,IF(I1021&gt;Parameters!$B$6,W1021,""),""),"")</f>
        <v/>
      </c>
    </row>
    <row r="1022" spans="1:31" x14ac:dyDescent="0.2">
      <c r="A1022" t="s">
        <v>1085</v>
      </c>
      <c r="B1022" t="s">
        <v>1086</v>
      </c>
      <c r="C1022" t="s">
        <v>1092</v>
      </c>
      <c r="D1022">
        <v>3</v>
      </c>
      <c r="E1022">
        <v>512</v>
      </c>
      <c r="F1022" t="s">
        <v>51</v>
      </c>
      <c r="G1022">
        <v>512</v>
      </c>
      <c r="H1022" t="s">
        <v>38</v>
      </c>
      <c r="I1022">
        <f t="shared" si="45"/>
        <v>0.51200000000000001</v>
      </c>
      <c r="J1022" t="s">
        <v>39</v>
      </c>
      <c r="L1022" s="2">
        <v>35000</v>
      </c>
      <c r="M1022" t="s">
        <v>1088</v>
      </c>
      <c r="N1022" t="s">
        <v>40</v>
      </c>
      <c r="P1022" t="s">
        <v>42</v>
      </c>
      <c r="Q1022" t="s">
        <v>42</v>
      </c>
      <c r="R1022" t="s">
        <v>42</v>
      </c>
      <c r="S1022" s="3">
        <v>42247</v>
      </c>
      <c r="T1022" s="3"/>
      <c r="U1022" s="11">
        <f>IFERROR(VLOOKUP(A1022,'Anc data'!$A$2:$H$117, 8,FALSE),"")</f>
        <v>218.46272815837301</v>
      </c>
      <c r="W1022" s="15">
        <f t="shared" si="46"/>
        <v>160.21039513260587</v>
      </c>
      <c r="X1022" s="9">
        <f t="shared" si="47"/>
        <v>1</v>
      </c>
      <c r="Y1022" s="9">
        <f>MAX(X1022,Parameters!$B$8)</f>
        <v>1</v>
      </c>
      <c r="AA1022" s="16">
        <f>IF(W1022&lt;&gt;0,IF(Y1022=1,IF(I1022&lt;=Parameters!$C$2,W1022,""),""),"")</f>
        <v>160.21039513260587</v>
      </c>
      <c r="AB1022" s="16" t="str">
        <f>IF(W1022&lt;&gt;0,IF(Y1022=1,IF(AND(I1022&gt;Parameters!$B$3,I1022&lt;=Parameters!$C$3),W1022,""),""),"")</f>
        <v/>
      </c>
      <c r="AC1022" s="16" t="str">
        <f>IF(W1022&lt;&gt;0,IF(Y1022=1,IF(AND(I1022&gt;Parameters!$B$4,I1022&lt;=Parameters!$C$4),W1022,""),""),"")</f>
        <v/>
      </c>
      <c r="AD1022" s="16" t="str">
        <f>IF(W1022&lt;&gt;0,IF(Y1022=1,IF(AND(I1022&gt;Parameters!$B$5,I1022&lt;=Parameters!$C$5),W1022,""),""),"")</f>
        <v/>
      </c>
      <c r="AE1022" s="16" t="str">
        <f>IF(W1022&lt;&gt;0,IF(Y1022=1,IF(I1022&gt;Parameters!$B$6,W1022,""),""),"")</f>
        <v/>
      </c>
    </row>
    <row r="1023" spans="1:31" x14ac:dyDescent="0.2">
      <c r="A1023" t="s">
        <v>1085</v>
      </c>
      <c r="B1023" t="s">
        <v>1086</v>
      </c>
      <c r="C1023" t="s">
        <v>1092</v>
      </c>
      <c r="D1023">
        <v>4</v>
      </c>
      <c r="E1023">
        <v>1</v>
      </c>
      <c r="F1023" t="s">
        <v>51</v>
      </c>
      <c r="G1023">
        <v>1</v>
      </c>
      <c r="H1023" t="s">
        <v>46</v>
      </c>
      <c r="I1023">
        <f t="shared" si="45"/>
        <v>1</v>
      </c>
      <c r="J1023" t="s">
        <v>39</v>
      </c>
      <c r="L1023" s="2">
        <v>90000</v>
      </c>
      <c r="M1023" t="s">
        <v>1088</v>
      </c>
      <c r="N1023" t="s">
        <v>40</v>
      </c>
      <c r="P1023" t="s">
        <v>42</v>
      </c>
      <c r="Q1023" t="s">
        <v>42</v>
      </c>
      <c r="R1023" t="s">
        <v>42</v>
      </c>
      <c r="S1023" s="3">
        <v>42247</v>
      </c>
      <c r="T1023" s="3"/>
      <c r="U1023" s="11">
        <f>IFERROR(VLOOKUP(A1023,'Anc data'!$A$2:$H$117, 8,FALSE),"")</f>
        <v>218.46272815837301</v>
      </c>
      <c r="W1023" s="15">
        <f t="shared" si="46"/>
        <v>411.96958748384361</v>
      </c>
      <c r="X1023" s="9">
        <f t="shared" si="47"/>
        <v>1</v>
      </c>
      <c r="Y1023" s="9">
        <f>MAX(X1023,Parameters!$B$8)</f>
        <v>1</v>
      </c>
      <c r="AA1023" s="16">
        <f>IF(W1023&lt;&gt;0,IF(Y1023=1,IF(I1023&lt;=Parameters!$C$2,W1023,""),""),"")</f>
        <v>411.96958748384361</v>
      </c>
      <c r="AB1023" s="16" t="str">
        <f>IF(W1023&lt;&gt;0,IF(Y1023=1,IF(AND(I1023&gt;Parameters!$B$3,I1023&lt;=Parameters!$C$3),W1023,""),""),"")</f>
        <v/>
      </c>
      <c r="AC1023" s="16" t="str">
        <f>IF(W1023&lt;&gt;0,IF(Y1023=1,IF(AND(I1023&gt;Parameters!$B$4,I1023&lt;=Parameters!$C$4),W1023,""),""),"")</f>
        <v/>
      </c>
      <c r="AD1023" s="16" t="str">
        <f>IF(W1023&lt;&gt;0,IF(Y1023=1,IF(AND(I1023&gt;Parameters!$B$5,I1023&lt;=Parameters!$C$5),W1023,""),""),"")</f>
        <v/>
      </c>
      <c r="AE1023" s="16" t="str">
        <f>IF(W1023&lt;&gt;0,IF(Y1023=1,IF(I1023&gt;Parameters!$B$6,W1023,""),""),"")</f>
        <v/>
      </c>
    </row>
    <row r="1024" spans="1:31" x14ac:dyDescent="0.2">
      <c r="A1024" t="s">
        <v>1085</v>
      </c>
      <c r="B1024" t="s">
        <v>1086</v>
      </c>
      <c r="C1024" t="s">
        <v>1092</v>
      </c>
      <c r="D1024">
        <v>5</v>
      </c>
      <c r="E1024">
        <v>2</v>
      </c>
      <c r="F1024" t="s">
        <v>51</v>
      </c>
      <c r="G1024">
        <v>2</v>
      </c>
      <c r="H1024" t="s">
        <v>46</v>
      </c>
      <c r="I1024">
        <f t="shared" si="45"/>
        <v>2</v>
      </c>
      <c r="J1024" t="s">
        <v>39</v>
      </c>
      <c r="L1024" s="2">
        <v>160000</v>
      </c>
      <c r="M1024" t="s">
        <v>1088</v>
      </c>
      <c r="N1024" t="s">
        <v>40</v>
      </c>
      <c r="P1024" t="s">
        <v>42</v>
      </c>
      <c r="Q1024" t="s">
        <v>42</v>
      </c>
      <c r="R1024" t="s">
        <v>42</v>
      </c>
      <c r="S1024" s="3">
        <v>42247</v>
      </c>
      <c r="T1024" s="3"/>
      <c r="U1024" s="11">
        <f>IFERROR(VLOOKUP(A1024,'Anc data'!$A$2:$H$117, 8,FALSE),"")</f>
        <v>218.46272815837301</v>
      </c>
      <c r="W1024" s="15">
        <f t="shared" si="46"/>
        <v>732.39037774905535</v>
      </c>
      <c r="X1024" s="9">
        <f t="shared" si="47"/>
        <v>1</v>
      </c>
      <c r="Y1024" s="9">
        <f>MAX(X1024,Parameters!$B$8)</f>
        <v>1</v>
      </c>
      <c r="AA1024" s="16" t="str">
        <f>IF(W1024&lt;&gt;0,IF(Y1024=1,IF(I1024&lt;=Parameters!$C$2,W1024,""),""),"")</f>
        <v/>
      </c>
      <c r="AB1024" s="16">
        <f>IF(W1024&lt;&gt;0,IF(Y1024=1,IF(AND(I1024&gt;Parameters!$B$3,I1024&lt;=Parameters!$C$3),W1024,""),""),"")</f>
        <v>732.39037774905535</v>
      </c>
      <c r="AC1024" s="16" t="str">
        <f>IF(W1024&lt;&gt;0,IF(Y1024=1,IF(AND(I1024&gt;Parameters!$B$4,I1024&lt;=Parameters!$C$4),W1024,""),""),"")</f>
        <v/>
      </c>
      <c r="AD1024" s="16" t="str">
        <f>IF(W1024&lt;&gt;0,IF(Y1024=1,IF(AND(I1024&gt;Parameters!$B$5,I1024&lt;=Parameters!$C$5),W1024,""),""),"")</f>
        <v/>
      </c>
      <c r="AE1024" s="16" t="str">
        <f>IF(W1024&lt;&gt;0,IF(Y1024=1,IF(I1024&gt;Parameters!$B$6,W1024,""),""),"")</f>
        <v/>
      </c>
    </row>
    <row r="1025" spans="1:31" x14ac:dyDescent="0.2">
      <c r="A1025" t="s">
        <v>1085</v>
      </c>
      <c r="B1025" t="s">
        <v>1086</v>
      </c>
      <c r="C1025" t="s">
        <v>1092</v>
      </c>
      <c r="D1025">
        <v>6</v>
      </c>
      <c r="E1025">
        <v>4</v>
      </c>
      <c r="F1025" t="s">
        <v>51</v>
      </c>
      <c r="G1025">
        <v>4</v>
      </c>
      <c r="H1025" t="s">
        <v>46</v>
      </c>
      <c r="I1025">
        <f t="shared" si="45"/>
        <v>4</v>
      </c>
      <c r="J1025" t="s">
        <v>39</v>
      </c>
      <c r="L1025" s="2">
        <v>280000</v>
      </c>
      <c r="M1025" t="s">
        <v>1088</v>
      </c>
      <c r="N1025" t="s">
        <v>40</v>
      </c>
      <c r="P1025" t="s">
        <v>42</v>
      </c>
      <c r="Q1025" t="s">
        <v>42</v>
      </c>
      <c r="R1025" t="s">
        <v>42</v>
      </c>
      <c r="S1025" s="3">
        <v>42247</v>
      </c>
      <c r="T1025" s="3"/>
      <c r="U1025" s="11">
        <f>IFERROR(VLOOKUP(A1025,'Anc data'!$A$2:$H$117, 8,FALSE),"")</f>
        <v>218.46272815837301</v>
      </c>
      <c r="W1025" s="15">
        <f t="shared" si="46"/>
        <v>1281.6831610608469</v>
      </c>
      <c r="X1025" s="9">
        <f t="shared" si="47"/>
        <v>1</v>
      </c>
      <c r="Y1025" s="9">
        <f>MAX(X1025,Parameters!$B$8)</f>
        <v>1</v>
      </c>
      <c r="AA1025" s="16" t="str">
        <f>IF(W1025&lt;&gt;0,IF(Y1025=1,IF(I1025&lt;=Parameters!$C$2,W1025,""),""),"")</f>
        <v/>
      </c>
      <c r="AB1025" s="16">
        <f>IF(W1025&lt;&gt;0,IF(Y1025=1,IF(AND(I1025&gt;Parameters!$B$3,I1025&lt;=Parameters!$C$3),W1025,""),""),"")</f>
        <v>1281.6831610608469</v>
      </c>
      <c r="AC1025" s="16" t="str">
        <f>IF(W1025&lt;&gt;0,IF(Y1025=1,IF(AND(I1025&gt;Parameters!$B$4,I1025&lt;=Parameters!$C$4),W1025,""),""),"")</f>
        <v/>
      </c>
      <c r="AD1025" s="16" t="str">
        <f>IF(W1025&lt;&gt;0,IF(Y1025=1,IF(AND(I1025&gt;Parameters!$B$5,I1025&lt;=Parameters!$C$5),W1025,""),""),"")</f>
        <v/>
      </c>
      <c r="AE1025" s="16" t="str">
        <f>IF(W1025&lt;&gt;0,IF(Y1025=1,IF(I1025&gt;Parameters!$B$6,W1025,""),""),"")</f>
        <v/>
      </c>
    </row>
    <row r="1026" spans="1:31" x14ac:dyDescent="0.2">
      <c r="A1026" t="s">
        <v>1093</v>
      </c>
      <c r="B1026" t="s">
        <v>1094</v>
      </c>
      <c r="C1026" t="s">
        <v>1095</v>
      </c>
      <c r="D1026">
        <v>1</v>
      </c>
      <c r="E1026" t="s">
        <v>1096</v>
      </c>
      <c r="F1026" t="s">
        <v>61</v>
      </c>
      <c r="G1026">
        <v>30</v>
      </c>
      <c r="H1026" t="s">
        <v>46</v>
      </c>
      <c r="I1026">
        <f t="shared" si="45"/>
        <v>30</v>
      </c>
      <c r="J1026" t="s">
        <v>39</v>
      </c>
      <c r="L1026">
        <v>23.5</v>
      </c>
      <c r="M1026" t="s">
        <v>63</v>
      </c>
      <c r="N1026">
        <v>1.5</v>
      </c>
      <c r="O1026" t="s">
        <v>46</v>
      </c>
      <c r="P1026" t="s">
        <v>42</v>
      </c>
      <c r="Q1026" t="s">
        <v>42</v>
      </c>
      <c r="R1026" t="s">
        <v>42</v>
      </c>
      <c r="S1026" s="3">
        <v>42247</v>
      </c>
      <c r="T1026" s="3"/>
      <c r="U1026" s="11" t="str">
        <f>IFERROR(VLOOKUP(A1026,'Anc data'!$A$2:$H$117, 8,FALSE),"")</f>
        <v/>
      </c>
      <c r="W1026" s="15" t="str">
        <f t="shared" si="46"/>
        <v/>
      </c>
      <c r="X1026" s="9">
        <f t="shared" si="47"/>
        <v>1</v>
      </c>
      <c r="Y1026" s="9">
        <f>MAX(X1026,Parameters!$B$8)</f>
        <v>1</v>
      </c>
      <c r="AA1026" s="16" t="str">
        <f>IF(W1026&lt;&gt;0,IF(Y1026=1,IF(I1026&lt;=Parameters!$C$2,W1026,""),""),"")</f>
        <v/>
      </c>
      <c r="AB1026" s="16" t="str">
        <f>IF(W1026&lt;&gt;0,IF(Y1026=1,IF(AND(I1026&gt;Parameters!$B$3,I1026&lt;=Parameters!$C$3),W1026,""),""),"")</f>
        <v/>
      </c>
      <c r="AC1026" s="16" t="str">
        <f>IF(W1026&lt;&gt;0,IF(Y1026=1,IF(AND(I1026&gt;Parameters!$B$4,I1026&lt;=Parameters!$C$4),W1026,""),""),"")</f>
        <v/>
      </c>
      <c r="AD1026" s="16" t="str">
        <f>IF(W1026&lt;&gt;0,IF(Y1026=1,IF(AND(I1026&gt;Parameters!$B$5,I1026&lt;=Parameters!$C$5),W1026,""),""),"")</f>
        <v/>
      </c>
      <c r="AE1026" s="16" t="str">
        <f>IF(W1026&lt;&gt;0,IF(Y1026=1,IF(I1026&gt;Parameters!$B$6,W1026,""),""),"")</f>
        <v/>
      </c>
    </row>
    <row r="1027" spans="1:31" x14ac:dyDescent="0.2">
      <c r="A1027" t="s">
        <v>1093</v>
      </c>
      <c r="B1027" t="s">
        <v>1094</v>
      </c>
      <c r="C1027" t="s">
        <v>1095</v>
      </c>
      <c r="D1027">
        <v>2</v>
      </c>
      <c r="E1027" t="s">
        <v>1097</v>
      </c>
      <c r="F1027" t="s">
        <v>61</v>
      </c>
      <c r="G1027">
        <v>60</v>
      </c>
      <c r="H1027" t="s">
        <v>46</v>
      </c>
      <c r="I1027">
        <f t="shared" si="45"/>
        <v>60</v>
      </c>
      <c r="J1027" t="s">
        <v>39</v>
      </c>
      <c r="L1027">
        <v>50</v>
      </c>
      <c r="M1027" t="s">
        <v>63</v>
      </c>
      <c r="N1027">
        <v>2</v>
      </c>
      <c r="O1027" t="s">
        <v>46</v>
      </c>
      <c r="P1027" t="s">
        <v>42</v>
      </c>
      <c r="Q1027" t="s">
        <v>42</v>
      </c>
      <c r="R1027" t="s">
        <v>42</v>
      </c>
      <c r="S1027" s="3">
        <v>42247</v>
      </c>
      <c r="T1027" s="3"/>
      <c r="U1027" s="11" t="str">
        <f>IFERROR(VLOOKUP(A1027,'Anc data'!$A$2:$H$117, 8,FALSE),"")</f>
        <v/>
      </c>
      <c r="W1027" s="15" t="str">
        <f t="shared" si="46"/>
        <v/>
      </c>
      <c r="X1027" s="9">
        <f t="shared" si="47"/>
        <v>1</v>
      </c>
      <c r="Y1027" s="9">
        <f>MAX(X1027,Parameters!$B$8)</f>
        <v>1</v>
      </c>
      <c r="AA1027" s="16" t="str">
        <f>IF(W1027&lt;&gt;0,IF(Y1027=1,IF(I1027&lt;=Parameters!$C$2,W1027,""),""),"")</f>
        <v/>
      </c>
      <c r="AB1027" s="16" t="str">
        <f>IF(W1027&lt;&gt;0,IF(Y1027=1,IF(AND(I1027&gt;Parameters!$B$3,I1027&lt;=Parameters!$C$3),W1027,""),""),"")</f>
        <v/>
      </c>
      <c r="AC1027" s="16" t="str">
        <f>IF(W1027&lt;&gt;0,IF(Y1027=1,IF(AND(I1027&gt;Parameters!$B$4,I1027&lt;=Parameters!$C$4),W1027,""),""),"")</f>
        <v/>
      </c>
      <c r="AD1027" s="16" t="str">
        <f>IF(W1027&lt;&gt;0,IF(Y1027=1,IF(AND(I1027&gt;Parameters!$B$5,I1027&lt;=Parameters!$C$5),W1027,""),""),"")</f>
        <v/>
      </c>
      <c r="AE1027" s="16" t="str">
        <f>IF(W1027&lt;&gt;0,IF(Y1027=1,IF(I1027&gt;Parameters!$B$6,W1027,""),""),"")</f>
        <v/>
      </c>
    </row>
    <row r="1028" spans="1:31" x14ac:dyDescent="0.2">
      <c r="A1028" t="s">
        <v>1093</v>
      </c>
      <c r="B1028" t="s">
        <v>1094</v>
      </c>
      <c r="C1028" t="s">
        <v>1095</v>
      </c>
      <c r="D1028">
        <v>3</v>
      </c>
      <c r="E1028" t="s">
        <v>1098</v>
      </c>
      <c r="F1028" t="s">
        <v>61</v>
      </c>
      <c r="G1028">
        <v>100</v>
      </c>
      <c r="H1028" t="s">
        <v>46</v>
      </c>
      <c r="I1028">
        <f t="shared" ref="I1028:I1091" si="48">IF(H1028="Kbps",G1028/1000,G1028)</f>
        <v>100</v>
      </c>
      <c r="J1028" t="s">
        <v>39</v>
      </c>
      <c r="L1028">
        <v>80</v>
      </c>
      <c r="M1028" t="s">
        <v>63</v>
      </c>
      <c r="N1028">
        <v>4</v>
      </c>
      <c r="O1028" t="s">
        <v>46</v>
      </c>
      <c r="P1028" t="s">
        <v>42</v>
      </c>
      <c r="Q1028" t="s">
        <v>42</v>
      </c>
      <c r="R1028" t="s">
        <v>42</v>
      </c>
      <c r="S1028" s="3">
        <v>42247</v>
      </c>
      <c r="T1028" s="3"/>
      <c r="U1028" s="11" t="str">
        <f>IFERROR(VLOOKUP(A1028,'Anc data'!$A$2:$H$117, 8,FALSE),"")</f>
        <v/>
      </c>
      <c r="W1028" s="15" t="str">
        <f t="shared" ref="W1028:W1091" si="49">IFERROR(L1028/U1028,"")</f>
        <v/>
      </c>
      <c r="X1028" s="9">
        <f t="shared" ref="X1028:X1091" si="50">IF(K1028="",1,0)</f>
        <v>1</v>
      </c>
      <c r="Y1028" s="9">
        <f>MAX(X1028,Parameters!$B$8)</f>
        <v>1</v>
      </c>
      <c r="AA1028" s="16" t="str">
        <f>IF(W1028&lt;&gt;0,IF(Y1028=1,IF(I1028&lt;=Parameters!$C$2,W1028,""),""),"")</f>
        <v/>
      </c>
      <c r="AB1028" s="16" t="str">
        <f>IF(W1028&lt;&gt;0,IF(Y1028=1,IF(AND(I1028&gt;Parameters!$B$3,I1028&lt;=Parameters!$C$3),W1028,""),""),"")</f>
        <v/>
      </c>
      <c r="AC1028" s="16" t="str">
        <f>IF(W1028&lt;&gt;0,IF(Y1028=1,IF(AND(I1028&gt;Parameters!$B$4,I1028&lt;=Parameters!$C$4),W1028,""),""),"")</f>
        <v/>
      </c>
      <c r="AD1028" s="16" t="str">
        <f>IF(W1028&lt;&gt;0,IF(Y1028=1,IF(AND(I1028&gt;Parameters!$B$5,I1028&lt;=Parameters!$C$5),W1028,""),""),"")</f>
        <v/>
      </c>
      <c r="AE1028" s="16" t="str">
        <f>IF(W1028&lt;&gt;0,IF(Y1028=1,IF(I1028&gt;Parameters!$B$6,W1028,""),""),"")</f>
        <v/>
      </c>
    </row>
    <row r="1029" spans="1:31" x14ac:dyDescent="0.2">
      <c r="A1029" t="s">
        <v>1093</v>
      </c>
      <c r="B1029" t="s">
        <v>1094</v>
      </c>
      <c r="C1029" t="s">
        <v>1095</v>
      </c>
      <c r="D1029">
        <v>4</v>
      </c>
      <c r="E1029" t="s">
        <v>1099</v>
      </c>
      <c r="F1029" t="s">
        <v>61</v>
      </c>
      <c r="G1029">
        <v>250</v>
      </c>
      <c r="H1029" t="s">
        <v>46</v>
      </c>
      <c r="I1029">
        <f t="shared" si="48"/>
        <v>250</v>
      </c>
      <c r="J1029" t="s">
        <v>39</v>
      </c>
      <c r="L1029">
        <v>96</v>
      </c>
      <c r="M1029" t="s">
        <v>63</v>
      </c>
      <c r="N1029">
        <v>20</v>
      </c>
      <c r="O1029" t="s">
        <v>46</v>
      </c>
      <c r="P1029" t="s">
        <v>42</v>
      </c>
      <c r="Q1029" t="s">
        <v>42</v>
      </c>
      <c r="R1029" t="s">
        <v>42</v>
      </c>
      <c r="S1029" s="3">
        <v>42247</v>
      </c>
      <c r="T1029" s="3"/>
      <c r="U1029" s="11" t="str">
        <f>IFERROR(VLOOKUP(A1029,'Anc data'!$A$2:$H$117, 8,FALSE),"")</f>
        <v/>
      </c>
      <c r="W1029" s="15" t="str">
        <f t="shared" si="49"/>
        <v/>
      </c>
      <c r="X1029" s="9">
        <f t="shared" si="50"/>
        <v>1</v>
      </c>
      <c r="Y1029" s="9">
        <f>MAX(X1029,Parameters!$B$8)</f>
        <v>1</v>
      </c>
      <c r="AA1029" s="16" t="str">
        <f>IF(W1029&lt;&gt;0,IF(Y1029=1,IF(I1029&lt;=Parameters!$C$2,W1029,""),""),"")</f>
        <v/>
      </c>
      <c r="AB1029" s="16" t="str">
        <f>IF(W1029&lt;&gt;0,IF(Y1029=1,IF(AND(I1029&gt;Parameters!$B$3,I1029&lt;=Parameters!$C$3),W1029,""),""),"")</f>
        <v/>
      </c>
      <c r="AC1029" s="16" t="str">
        <f>IF(W1029&lt;&gt;0,IF(Y1029=1,IF(AND(I1029&gt;Parameters!$B$4,I1029&lt;=Parameters!$C$4),W1029,""),""),"")</f>
        <v/>
      </c>
      <c r="AD1029" s="16" t="str">
        <f>IF(W1029&lt;&gt;0,IF(Y1029=1,IF(AND(I1029&gt;Parameters!$B$5,I1029&lt;=Parameters!$C$5),W1029,""),""),"")</f>
        <v/>
      </c>
      <c r="AE1029" s="16" t="str">
        <f>IF(W1029&lt;&gt;0,IF(Y1029=1,IF(I1029&gt;Parameters!$B$6,W1029,""),""),"")</f>
        <v/>
      </c>
    </row>
    <row r="1030" spans="1:31" x14ac:dyDescent="0.2">
      <c r="A1030" t="s">
        <v>1100</v>
      </c>
      <c r="B1030" t="s">
        <v>1101</v>
      </c>
      <c r="C1030" t="s">
        <v>1102</v>
      </c>
      <c r="D1030">
        <v>1</v>
      </c>
      <c r="E1030" t="s">
        <v>1103</v>
      </c>
      <c r="F1030" t="s">
        <v>51</v>
      </c>
      <c r="G1030">
        <v>512</v>
      </c>
      <c r="H1030" t="s">
        <v>38</v>
      </c>
      <c r="I1030">
        <f t="shared" si="48"/>
        <v>0.51200000000000001</v>
      </c>
      <c r="J1030" t="s">
        <v>39</v>
      </c>
      <c r="L1030">
        <v>499</v>
      </c>
      <c r="M1030" t="s">
        <v>1104</v>
      </c>
      <c r="N1030">
        <v>128</v>
      </c>
      <c r="O1030" t="s">
        <v>38</v>
      </c>
      <c r="P1030" t="s">
        <v>42</v>
      </c>
      <c r="Q1030" t="s">
        <v>42</v>
      </c>
      <c r="R1030" t="s">
        <v>42</v>
      </c>
      <c r="S1030" s="3">
        <v>42247</v>
      </c>
      <c r="T1030" s="3"/>
      <c r="U1030" s="11" t="str">
        <f>IFERROR(VLOOKUP(A1030,'Anc data'!$A$2:$H$117, 8,FALSE),"")</f>
        <v/>
      </c>
      <c r="W1030" s="15" t="str">
        <f t="shared" si="49"/>
        <v/>
      </c>
      <c r="X1030" s="9">
        <f t="shared" si="50"/>
        <v>1</v>
      </c>
      <c r="Y1030" s="9">
        <f>MAX(X1030,Parameters!$B$8)</f>
        <v>1</v>
      </c>
      <c r="AA1030" s="16" t="str">
        <f>IF(W1030&lt;&gt;0,IF(Y1030=1,IF(I1030&lt;=Parameters!$C$2,W1030,""),""),"")</f>
        <v/>
      </c>
      <c r="AB1030" s="16" t="str">
        <f>IF(W1030&lt;&gt;0,IF(Y1030=1,IF(AND(I1030&gt;Parameters!$B$3,I1030&lt;=Parameters!$C$3),W1030,""),""),"")</f>
        <v/>
      </c>
      <c r="AC1030" s="16" t="str">
        <f>IF(W1030&lt;&gt;0,IF(Y1030=1,IF(AND(I1030&gt;Parameters!$B$4,I1030&lt;=Parameters!$C$4),W1030,""),""),"")</f>
        <v/>
      </c>
      <c r="AD1030" s="16" t="str">
        <f>IF(W1030&lt;&gt;0,IF(Y1030=1,IF(AND(I1030&gt;Parameters!$B$5,I1030&lt;=Parameters!$C$5),W1030,""),""),"")</f>
        <v/>
      </c>
      <c r="AE1030" s="16" t="str">
        <f>IF(W1030&lt;&gt;0,IF(Y1030=1,IF(I1030&gt;Parameters!$B$6,W1030,""),""),"")</f>
        <v/>
      </c>
    </row>
    <row r="1031" spans="1:31" x14ac:dyDescent="0.2">
      <c r="A1031" t="s">
        <v>1100</v>
      </c>
      <c r="B1031" t="s">
        <v>1101</v>
      </c>
      <c r="C1031" t="s">
        <v>1102</v>
      </c>
      <c r="D1031">
        <v>2</v>
      </c>
      <c r="E1031" t="s">
        <v>1103</v>
      </c>
      <c r="F1031" t="s">
        <v>51</v>
      </c>
      <c r="G1031">
        <v>1024</v>
      </c>
      <c r="H1031" t="s">
        <v>38</v>
      </c>
      <c r="I1031">
        <f t="shared" si="48"/>
        <v>1.024</v>
      </c>
      <c r="J1031" t="s">
        <v>39</v>
      </c>
      <c r="L1031">
        <v>799</v>
      </c>
      <c r="M1031" t="s">
        <v>1104</v>
      </c>
      <c r="N1031">
        <v>384</v>
      </c>
      <c r="O1031" t="s">
        <v>38</v>
      </c>
      <c r="P1031" t="s">
        <v>42</v>
      </c>
      <c r="Q1031" t="s">
        <v>42</v>
      </c>
      <c r="R1031" t="s">
        <v>42</v>
      </c>
      <c r="S1031" s="3">
        <v>42247</v>
      </c>
      <c r="T1031" s="3"/>
      <c r="U1031" s="11" t="str">
        <f>IFERROR(VLOOKUP(A1031,'Anc data'!$A$2:$H$117, 8,FALSE),"")</f>
        <v/>
      </c>
      <c r="W1031" s="15" t="str">
        <f t="shared" si="49"/>
        <v/>
      </c>
      <c r="X1031" s="9">
        <f t="shared" si="50"/>
        <v>1</v>
      </c>
      <c r="Y1031" s="9">
        <f>MAX(X1031,Parameters!$B$8)</f>
        <v>1</v>
      </c>
      <c r="AA1031" s="16" t="str">
        <f>IF(W1031&lt;&gt;0,IF(Y1031=1,IF(I1031&lt;=Parameters!$C$2,W1031,""),""),"")</f>
        <v/>
      </c>
      <c r="AB1031" s="16" t="str">
        <f>IF(W1031&lt;&gt;0,IF(Y1031=1,IF(AND(I1031&gt;Parameters!$B$3,I1031&lt;=Parameters!$C$3),W1031,""),""),"")</f>
        <v/>
      </c>
      <c r="AC1031" s="16" t="str">
        <f>IF(W1031&lt;&gt;0,IF(Y1031=1,IF(AND(I1031&gt;Parameters!$B$4,I1031&lt;=Parameters!$C$4),W1031,""),""),"")</f>
        <v/>
      </c>
      <c r="AD1031" s="16" t="str">
        <f>IF(W1031&lt;&gt;0,IF(Y1031=1,IF(AND(I1031&gt;Parameters!$B$5,I1031&lt;=Parameters!$C$5),W1031,""),""),"")</f>
        <v/>
      </c>
      <c r="AE1031" s="16" t="str">
        <f>IF(W1031&lt;&gt;0,IF(Y1031=1,IF(I1031&gt;Parameters!$B$6,W1031,""),""),"")</f>
        <v/>
      </c>
    </row>
    <row r="1032" spans="1:31" x14ac:dyDescent="0.2">
      <c r="A1032" t="s">
        <v>1100</v>
      </c>
      <c r="B1032" t="s">
        <v>1101</v>
      </c>
      <c r="C1032" t="s">
        <v>1102</v>
      </c>
      <c r="D1032">
        <v>3</v>
      </c>
      <c r="E1032" t="s">
        <v>1103</v>
      </c>
      <c r="F1032" t="s">
        <v>51</v>
      </c>
      <c r="G1032">
        <v>2048</v>
      </c>
      <c r="H1032" t="s">
        <v>38</v>
      </c>
      <c r="I1032">
        <f t="shared" si="48"/>
        <v>2.048</v>
      </c>
      <c r="J1032" t="s">
        <v>39</v>
      </c>
      <c r="L1032" s="2">
        <v>1349</v>
      </c>
      <c r="M1032" t="s">
        <v>1104</v>
      </c>
      <c r="N1032">
        <v>384</v>
      </c>
      <c r="O1032" t="s">
        <v>38</v>
      </c>
      <c r="P1032" t="s">
        <v>42</v>
      </c>
      <c r="Q1032" t="s">
        <v>42</v>
      </c>
      <c r="R1032" t="s">
        <v>42</v>
      </c>
      <c r="S1032" s="3">
        <v>42247</v>
      </c>
      <c r="T1032" s="3"/>
      <c r="U1032" s="11" t="str">
        <f>IFERROR(VLOOKUP(A1032,'Anc data'!$A$2:$H$117, 8,FALSE),"")</f>
        <v/>
      </c>
      <c r="W1032" s="15" t="str">
        <f t="shared" si="49"/>
        <v/>
      </c>
      <c r="X1032" s="9">
        <f t="shared" si="50"/>
        <v>1</v>
      </c>
      <c r="Y1032" s="9">
        <f>MAX(X1032,Parameters!$B$8)</f>
        <v>1</v>
      </c>
      <c r="AA1032" s="16" t="str">
        <f>IF(W1032&lt;&gt;0,IF(Y1032=1,IF(I1032&lt;=Parameters!$C$2,W1032,""),""),"")</f>
        <v/>
      </c>
      <c r="AB1032" s="16" t="str">
        <f>IF(W1032&lt;&gt;0,IF(Y1032=1,IF(AND(I1032&gt;Parameters!$B$3,I1032&lt;=Parameters!$C$3),W1032,""),""),"")</f>
        <v/>
      </c>
      <c r="AC1032" s="16" t="str">
        <f>IF(W1032&lt;&gt;0,IF(Y1032=1,IF(AND(I1032&gt;Parameters!$B$4,I1032&lt;=Parameters!$C$4),W1032,""),""),"")</f>
        <v/>
      </c>
      <c r="AD1032" s="16" t="str">
        <f>IF(W1032&lt;&gt;0,IF(Y1032=1,IF(AND(I1032&gt;Parameters!$B$5,I1032&lt;=Parameters!$C$5),W1032,""),""),"")</f>
        <v/>
      </c>
      <c r="AE1032" s="16" t="str">
        <f>IF(W1032&lt;&gt;0,IF(Y1032=1,IF(I1032&gt;Parameters!$B$6,W1032,""),""),"")</f>
        <v/>
      </c>
    </row>
    <row r="1033" spans="1:31" x14ac:dyDescent="0.2">
      <c r="A1033" t="s">
        <v>1100</v>
      </c>
      <c r="B1033" t="s">
        <v>1101</v>
      </c>
      <c r="C1033" t="s">
        <v>1102</v>
      </c>
      <c r="D1033">
        <v>4</v>
      </c>
      <c r="E1033" t="s">
        <v>1103</v>
      </c>
      <c r="F1033" t="s">
        <v>51</v>
      </c>
      <c r="G1033">
        <v>4096</v>
      </c>
      <c r="H1033" t="s">
        <v>38</v>
      </c>
      <c r="I1033">
        <f t="shared" si="48"/>
        <v>4.0960000000000001</v>
      </c>
      <c r="J1033" t="s">
        <v>39</v>
      </c>
      <c r="L1033" s="2">
        <v>2349</v>
      </c>
      <c r="M1033" t="s">
        <v>1104</v>
      </c>
      <c r="N1033">
        <v>512</v>
      </c>
      <c r="O1033" t="s">
        <v>38</v>
      </c>
      <c r="P1033" t="s">
        <v>42</v>
      </c>
      <c r="Q1033" t="s">
        <v>42</v>
      </c>
      <c r="R1033" t="s">
        <v>42</v>
      </c>
      <c r="S1033" s="3">
        <v>42247</v>
      </c>
      <c r="T1033" s="3"/>
      <c r="U1033" s="11" t="str">
        <f>IFERROR(VLOOKUP(A1033,'Anc data'!$A$2:$H$117, 8,FALSE),"")</f>
        <v/>
      </c>
      <c r="W1033" s="15" t="str">
        <f t="shared" si="49"/>
        <v/>
      </c>
      <c r="X1033" s="9">
        <f t="shared" si="50"/>
        <v>1</v>
      </c>
      <c r="Y1033" s="9">
        <f>MAX(X1033,Parameters!$B$8)</f>
        <v>1</v>
      </c>
      <c r="AA1033" s="16" t="str">
        <f>IF(W1033&lt;&gt;0,IF(Y1033=1,IF(I1033&lt;=Parameters!$C$2,W1033,""),""),"")</f>
        <v/>
      </c>
      <c r="AB1033" s="16" t="str">
        <f>IF(W1033&lt;&gt;0,IF(Y1033=1,IF(AND(I1033&gt;Parameters!$B$3,I1033&lt;=Parameters!$C$3),W1033,""),""),"")</f>
        <v/>
      </c>
      <c r="AC1033" s="16" t="str">
        <f>IF(W1033&lt;&gt;0,IF(Y1033=1,IF(AND(I1033&gt;Parameters!$B$4,I1033&lt;=Parameters!$C$4),W1033,""),""),"")</f>
        <v/>
      </c>
      <c r="AD1033" s="16" t="str">
        <f>IF(W1033&lt;&gt;0,IF(Y1033=1,IF(AND(I1033&gt;Parameters!$B$5,I1033&lt;=Parameters!$C$5),W1033,""),""),"")</f>
        <v/>
      </c>
      <c r="AE1033" s="16" t="str">
        <f>IF(W1033&lt;&gt;0,IF(Y1033=1,IF(I1033&gt;Parameters!$B$6,W1033,""),""),"")</f>
        <v/>
      </c>
    </row>
    <row r="1034" spans="1:31" x14ac:dyDescent="0.2">
      <c r="A1034" t="s">
        <v>1100</v>
      </c>
      <c r="B1034" t="s">
        <v>1101</v>
      </c>
      <c r="C1034" t="s">
        <v>1102</v>
      </c>
      <c r="D1034">
        <v>5</v>
      </c>
      <c r="E1034" t="s">
        <v>1105</v>
      </c>
      <c r="F1034" t="s">
        <v>61</v>
      </c>
      <c r="G1034">
        <v>10</v>
      </c>
      <c r="H1034" t="s">
        <v>46</v>
      </c>
      <c r="I1034">
        <f t="shared" si="48"/>
        <v>10</v>
      </c>
      <c r="J1034">
        <v>10</v>
      </c>
      <c r="K1034" t="s">
        <v>62</v>
      </c>
      <c r="L1034">
        <v>499</v>
      </c>
      <c r="M1034" t="s">
        <v>1104</v>
      </c>
      <c r="N1034">
        <v>2</v>
      </c>
      <c r="O1034" t="s">
        <v>46</v>
      </c>
      <c r="P1034" t="s">
        <v>42</v>
      </c>
      <c r="Q1034" t="s">
        <v>42</v>
      </c>
      <c r="R1034" t="s">
        <v>42</v>
      </c>
      <c r="S1034" s="3">
        <v>42247</v>
      </c>
      <c r="T1034" s="3"/>
      <c r="U1034" s="11" t="str">
        <f>IFERROR(VLOOKUP(A1034,'Anc data'!$A$2:$H$117, 8,FALSE),"")</f>
        <v/>
      </c>
      <c r="W1034" s="15" t="str">
        <f t="shared" si="49"/>
        <v/>
      </c>
      <c r="X1034" s="9">
        <f t="shared" si="50"/>
        <v>0</v>
      </c>
      <c r="Y1034" s="9">
        <f>MAX(X1034,Parameters!$B$8)</f>
        <v>1</v>
      </c>
      <c r="AA1034" s="16" t="str">
        <f>IF(W1034&lt;&gt;0,IF(Y1034=1,IF(I1034&lt;=Parameters!$C$2,W1034,""),""),"")</f>
        <v/>
      </c>
      <c r="AB1034" s="16" t="str">
        <f>IF(W1034&lt;&gt;0,IF(Y1034=1,IF(AND(I1034&gt;Parameters!$B$3,I1034&lt;=Parameters!$C$3),W1034,""),""),"")</f>
        <v/>
      </c>
      <c r="AC1034" s="16" t="str">
        <f>IF(W1034&lt;&gt;0,IF(Y1034=1,IF(AND(I1034&gt;Parameters!$B$4,I1034&lt;=Parameters!$C$4),W1034,""),""),"")</f>
        <v/>
      </c>
      <c r="AD1034" s="16" t="str">
        <f>IF(W1034&lt;&gt;0,IF(Y1034=1,IF(AND(I1034&gt;Parameters!$B$5,I1034&lt;=Parameters!$C$5),W1034,""),""),"")</f>
        <v/>
      </c>
      <c r="AE1034" s="16" t="str">
        <f>IF(W1034&lt;&gt;0,IF(Y1034=1,IF(I1034&gt;Parameters!$B$6,W1034,""),""),"")</f>
        <v/>
      </c>
    </row>
    <row r="1035" spans="1:31" x14ac:dyDescent="0.2">
      <c r="A1035" t="s">
        <v>1100</v>
      </c>
      <c r="B1035" t="s">
        <v>1101</v>
      </c>
      <c r="C1035" t="s">
        <v>1102</v>
      </c>
      <c r="D1035">
        <v>6</v>
      </c>
      <c r="E1035" t="s">
        <v>1105</v>
      </c>
      <c r="F1035" t="s">
        <v>61</v>
      </c>
      <c r="G1035">
        <v>20</v>
      </c>
      <c r="H1035" t="s">
        <v>46</v>
      </c>
      <c r="I1035">
        <f t="shared" si="48"/>
        <v>20</v>
      </c>
      <c r="J1035">
        <v>100</v>
      </c>
      <c r="K1035" t="s">
        <v>62</v>
      </c>
      <c r="L1035" s="2">
        <v>1349</v>
      </c>
      <c r="M1035" t="s">
        <v>1104</v>
      </c>
      <c r="N1035">
        <v>4</v>
      </c>
      <c r="O1035" t="s">
        <v>46</v>
      </c>
      <c r="P1035" t="s">
        <v>42</v>
      </c>
      <c r="Q1035" t="s">
        <v>42</v>
      </c>
      <c r="R1035" t="s">
        <v>42</v>
      </c>
      <c r="S1035" s="3">
        <v>42247</v>
      </c>
      <c r="T1035" s="3"/>
      <c r="U1035" s="11" t="str">
        <f>IFERROR(VLOOKUP(A1035,'Anc data'!$A$2:$H$117, 8,FALSE),"")</f>
        <v/>
      </c>
      <c r="W1035" s="15" t="str">
        <f t="shared" si="49"/>
        <v/>
      </c>
      <c r="X1035" s="9">
        <f t="shared" si="50"/>
        <v>0</v>
      </c>
      <c r="Y1035" s="9">
        <f>MAX(X1035,Parameters!$B$8)</f>
        <v>1</v>
      </c>
      <c r="AA1035" s="16" t="str">
        <f>IF(W1035&lt;&gt;0,IF(Y1035=1,IF(I1035&lt;=Parameters!$C$2,W1035,""),""),"")</f>
        <v/>
      </c>
      <c r="AB1035" s="16" t="str">
        <f>IF(W1035&lt;&gt;0,IF(Y1035=1,IF(AND(I1035&gt;Parameters!$B$3,I1035&lt;=Parameters!$C$3),W1035,""),""),"")</f>
        <v/>
      </c>
      <c r="AC1035" s="16" t="str">
        <f>IF(W1035&lt;&gt;0,IF(Y1035=1,IF(AND(I1035&gt;Parameters!$B$4,I1035&lt;=Parameters!$C$4),W1035,""),""),"")</f>
        <v/>
      </c>
      <c r="AD1035" s="16" t="str">
        <f>IF(W1035&lt;&gt;0,IF(Y1035=1,IF(AND(I1035&gt;Parameters!$B$5,I1035&lt;=Parameters!$C$5),W1035,""),""),"")</f>
        <v/>
      </c>
      <c r="AE1035" s="16" t="str">
        <f>IF(W1035&lt;&gt;0,IF(Y1035=1,IF(I1035&gt;Parameters!$B$6,W1035,""),""),"")</f>
        <v/>
      </c>
    </row>
    <row r="1036" spans="1:31" x14ac:dyDescent="0.2">
      <c r="A1036" t="s">
        <v>1100</v>
      </c>
      <c r="B1036" t="s">
        <v>1101</v>
      </c>
      <c r="C1036" t="s">
        <v>1102</v>
      </c>
      <c r="D1036">
        <v>7</v>
      </c>
      <c r="E1036" t="s">
        <v>1105</v>
      </c>
      <c r="F1036" t="s">
        <v>61</v>
      </c>
      <c r="G1036">
        <v>30</v>
      </c>
      <c r="H1036" t="s">
        <v>46</v>
      </c>
      <c r="I1036">
        <f t="shared" si="48"/>
        <v>30</v>
      </c>
      <c r="J1036">
        <v>150</v>
      </c>
      <c r="K1036" t="s">
        <v>62</v>
      </c>
      <c r="L1036" s="2">
        <v>1849</v>
      </c>
      <c r="M1036" t="s">
        <v>1104</v>
      </c>
      <c r="N1036">
        <v>6</v>
      </c>
      <c r="O1036" t="s">
        <v>46</v>
      </c>
      <c r="P1036" t="s">
        <v>42</v>
      </c>
      <c r="Q1036" t="s">
        <v>42</v>
      </c>
      <c r="R1036" t="s">
        <v>42</v>
      </c>
      <c r="S1036" s="3">
        <v>42247</v>
      </c>
      <c r="T1036" s="3"/>
      <c r="U1036" s="11" t="str">
        <f>IFERROR(VLOOKUP(A1036,'Anc data'!$A$2:$H$117, 8,FALSE),"")</f>
        <v/>
      </c>
      <c r="W1036" s="15" t="str">
        <f t="shared" si="49"/>
        <v/>
      </c>
      <c r="X1036" s="9">
        <f t="shared" si="50"/>
        <v>0</v>
      </c>
      <c r="Y1036" s="9">
        <f>MAX(X1036,Parameters!$B$8)</f>
        <v>1</v>
      </c>
      <c r="AA1036" s="16" t="str">
        <f>IF(W1036&lt;&gt;0,IF(Y1036=1,IF(I1036&lt;=Parameters!$C$2,W1036,""),""),"")</f>
        <v/>
      </c>
      <c r="AB1036" s="16" t="str">
        <f>IF(W1036&lt;&gt;0,IF(Y1036=1,IF(AND(I1036&gt;Parameters!$B$3,I1036&lt;=Parameters!$C$3),W1036,""),""),"")</f>
        <v/>
      </c>
      <c r="AC1036" s="16" t="str">
        <f>IF(W1036&lt;&gt;0,IF(Y1036=1,IF(AND(I1036&gt;Parameters!$B$4,I1036&lt;=Parameters!$C$4),W1036,""),""),"")</f>
        <v/>
      </c>
      <c r="AD1036" s="16" t="str">
        <f>IF(W1036&lt;&gt;0,IF(Y1036=1,IF(AND(I1036&gt;Parameters!$B$5,I1036&lt;=Parameters!$C$5),W1036,""),""),"")</f>
        <v/>
      </c>
      <c r="AE1036" s="16" t="str">
        <f>IF(W1036&lt;&gt;0,IF(Y1036=1,IF(I1036&gt;Parameters!$B$6,W1036,""),""),"")</f>
        <v/>
      </c>
    </row>
    <row r="1037" spans="1:31" x14ac:dyDescent="0.2">
      <c r="A1037" t="s">
        <v>1106</v>
      </c>
      <c r="B1037" t="s">
        <v>1107</v>
      </c>
      <c r="C1037" t="s">
        <v>1108</v>
      </c>
      <c r="D1037">
        <v>1</v>
      </c>
      <c r="E1037" t="s">
        <v>1109</v>
      </c>
      <c r="F1037" t="s">
        <v>61</v>
      </c>
      <c r="G1037">
        <v>10</v>
      </c>
      <c r="H1037" t="s">
        <v>46</v>
      </c>
      <c r="I1037">
        <f t="shared" si="48"/>
        <v>10</v>
      </c>
      <c r="J1037" t="s">
        <v>39</v>
      </c>
      <c r="L1037">
        <v>409</v>
      </c>
      <c r="M1037" t="s">
        <v>1110</v>
      </c>
      <c r="N1037" t="s">
        <v>40</v>
      </c>
      <c r="P1037" t="s">
        <v>64</v>
      </c>
      <c r="Q1037" t="s">
        <v>42</v>
      </c>
      <c r="R1037" t="s">
        <v>64</v>
      </c>
      <c r="S1037" s="3">
        <v>42247</v>
      </c>
      <c r="T1037" s="3"/>
      <c r="U1037" s="11">
        <f>IFERROR(VLOOKUP(A1037,'Anc data'!$A$2:$H$117, 8,FALSE),"")</f>
        <v>8.0228199999999994</v>
      </c>
      <c r="W1037" s="15">
        <f t="shared" si="49"/>
        <v>50.979580745922263</v>
      </c>
      <c r="X1037" s="9">
        <f t="shared" si="50"/>
        <v>1</v>
      </c>
      <c r="Y1037" s="9">
        <f>MAX(X1037,Parameters!$B$8)</f>
        <v>1</v>
      </c>
      <c r="AA1037" s="16" t="str">
        <f>IF(W1037&lt;&gt;0,IF(Y1037=1,IF(I1037&lt;=Parameters!$C$2,W1037,""),""),"")</f>
        <v/>
      </c>
      <c r="AB1037" s="16" t="str">
        <f>IF(W1037&lt;&gt;0,IF(Y1037=1,IF(AND(I1037&gt;Parameters!$B$3,I1037&lt;=Parameters!$C$3),W1037,""),""),"")</f>
        <v/>
      </c>
      <c r="AC1037" s="16">
        <f>IF(W1037&lt;&gt;0,IF(Y1037=1,IF(AND(I1037&gt;Parameters!$B$4,I1037&lt;=Parameters!$C$4),W1037,""),""),"")</f>
        <v>50.979580745922263</v>
      </c>
      <c r="AD1037" s="16" t="str">
        <f>IF(W1037&lt;&gt;0,IF(Y1037=1,IF(AND(I1037&gt;Parameters!$B$5,I1037&lt;=Parameters!$C$5),W1037,""),""),"")</f>
        <v/>
      </c>
      <c r="AE1037" s="16" t="str">
        <f>IF(W1037&lt;&gt;0,IF(Y1037=1,IF(I1037&gt;Parameters!$B$6,W1037,""),""),"")</f>
        <v/>
      </c>
    </row>
    <row r="1038" spans="1:31" x14ac:dyDescent="0.2">
      <c r="A1038" t="s">
        <v>1106</v>
      </c>
      <c r="B1038" t="s">
        <v>1107</v>
      </c>
      <c r="C1038" t="s">
        <v>1108</v>
      </c>
      <c r="D1038">
        <v>2</v>
      </c>
      <c r="E1038" t="s">
        <v>1109</v>
      </c>
      <c r="F1038" t="s">
        <v>61</v>
      </c>
      <c r="G1038">
        <v>30</v>
      </c>
      <c r="H1038" t="s">
        <v>46</v>
      </c>
      <c r="I1038">
        <f t="shared" si="48"/>
        <v>30</v>
      </c>
      <c r="J1038" t="s">
        <v>39</v>
      </c>
      <c r="L1038">
        <v>575</v>
      </c>
      <c r="M1038" t="s">
        <v>1110</v>
      </c>
      <c r="N1038" t="s">
        <v>40</v>
      </c>
      <c r="P1038" t="s">
        <v>64</v>
      </c>
      <c r="Q1038" t="s">
        <v>42</v>
      </c>
      <c r="R1038" t="s">
        <v>64</v>
      </c>
      <c r="S1038" s="3">
        <v>42247</v>
      </c>
      <c r="T1038" s="3"/>
      <c r="U1038" s="11">
        <f>IFERROR(VLOOKUP(A1038,'Anc data'!$A$2:$H$117, 8,FALSE),"")</f>
        <v>8.0228199999999994</v>
      </c>
      <c r="W1038" s="15">
        <f t="shared" si="49"/>
        <v>71.670559728374812</v>
      </c>
      <c r="X1038" s="9">
        <f t="shared" si="50"/>
        <v>1</v>
      </c>
      <c r="Y1038" s="9">
        <f>MAX(X1038,Parameters!$B$8)</f>
        <v>1</v>
      </c>
      <c r="AA1038" s="16" t="str">
        <f>IF(W1038&lt;&gt;0,IF(Y1038=1,IF(I1038&lt;=Parameters!$C$2,W1038,""),""),"")</f>
        <v/>
      </c>
      <c r="AB1038" s="16" t="str">
        <f>IF(W1038&lt;&gt;0,IF(Y1038=1,IF(AND(I1038&gt;Parameters!$B$3,I1038&lt;=Parameters!$C$3),W1038,""),""),"")</f>
        <v/>
      </c>
      <c r="AC1038" s="16" t="str">
        <f>IF(W1038&lt;&gt;0,IF(Y1038=1,IF(AND(I1038&gt;Parameters!$B$4,I1038&lt;=Parameters!$C$4),W1038,""),""),"")</f>
        <v/>
      </c>
      <c r="AD1038" s="16" t="str">
        <f>IF(W1038&lt;&gt;0,IF(Y1038=1,IF(AND(I1038&gt;Parameters!$B$5,I1038&lt;=Parameters!$C$5),W1038,""),""),"")</f>
        <v/>
      </c>
      <c r="AE1038" s="16">
        <f>IF(W1038&lt;&gt;0,IF(Y1038=1,IF(I1038&gt;Parameters!$B$6,W1038,""),""),"")</f>
        <v>71.670559728374812</v>
      </c>
    </row>
    <row r="1039" spans="1:31" x14ac:dyDescent="0.2">
      <c r="A1039" t="s">
        <v>1106</v>
      </c>
      <c r="B1039" t="s">
        <v>1107</v>
      </c>
      <c r="C1039" t="s">
        <v>1108</v>
      </c>
      <c r="D1039">
        <v>3</v>
      </c>
      <c r="E1039" t="s">
        <v>1109</v>
      </c>
      <c r="F1039" t="s">
        <v>61</v>
      </c>
      <c r="G1039">
        <v>200</v>
      </c>
      <c r="H1039" t="s">
        <v>46</v>
      </c>
      <c r="I1039">
        <f t="shared" si="48"/>
        <v>200</v>
      </c>
      <c r="J1039" t="s">
        <v>39</v>
      </c>
      <c r="L1039">
        <v>999</v>
      </c>
      <c r="M1039" t="s">
        <v>1110</v>
      </c>
      <c r="N1039" t="s">
        <v>40</v>
      </c>
      <c r="P1039" t="s">
        <v>64</v>
      </c>
      <c r="Q1039" t="s">
        <v>42</v>
      </c>
      <c r="R1039" t="s">
        <v>64</v>
      </c>
      <c r="S1039" s="3">
        <v>42247</v>
      </c>
      <c r="T1039" s="3"/>
      <c r="U1039" s="11">
        <f>IFERROR(VLOOKUP(A1039,'Anc data'!$A$2:$H$117, 8,FALSE),"")</f>
        <v>8.0228199999999994</v>
      </c>
      <c r="W1039" s="15">
        <f t="shared" si="49"/>
        <v>124.51980724981989</v>
      </c>
      <c r="X1039" s="9">
        <f t="shared" si="50"/>
        <v>1</v>
      </c>
      <c r="Y1039" s="9">
        <f>MAX(X1039,Parameters!$B$8)</f>
        <v>1</v>
      </c>
      <c r="AA1039" s="16" t="str">
        <f>IF(W1039&lt;&gt;0,IF(Y1039=1,IF(I1039&lt;=Parameters!$C$2,W1039,""),""),"")</f>
        <v/>
      </c>
      <c r="AB1039" s="16" t="str">
        <f>IF(W1039&lt;&gt;0,IF(Y1039=1,IF(AND(I1039&gt;Parameters!$B$3,I1039&lt;=Parameters!$C$3),W1039,""),""),"")</f>
        <v/>
      </c>
      <c r="AC1039" s="16" t="str">
        <f>IF(W1039&lt;&gt;0,IF(Y1039=1,IF(AND(I1039&gt;Parameters!$B$4,I1039&lt;=Parameters!$C$4),W1039,""),""),"")</f>
        <v/>
      </c>
      <c r="AD1039" s="16" t="str">
        <f>IF(W1039&lt;&gt;0,IF(Y1039=1,IF(AND(I1039&gt;Parameters!$B$5,I1039&lt;=Parameters!$C$5),W1039,""),""),"")</f>
        <v/>
      </c>
      <c r="AE1039" s="16">
        <f>IF(W1039&lt;&gt;0,IF(Y1039=1,IF(I1039&gt;Parameters!$B$6,W1039,""),""),"")</f>
        <v>124.51980724981989</v>
      </c>
    </row>
    <row r="1040" spans="1:31" x14ac:dyDescent="0.2">
      <c r="A1040" t="s">
        <v>1106</v>
      </c>
      <c r="B1040" t="s">
        <v>1107</v>
      </c>
      <c r="C1040" t="s">
        <v>1108</v>
      </c>
      <c r="D1040">
        <v>4</v>
      </c>
      <c r="E1040" t="s">
        <v>1111</v>
      </c>
      <c r="F1040" t="s">
        <v>51</v>
      </c>
      <c r="G1040">
        <v>0.5</v>
      </c>
      <c r="H1040" t="s">
        <v>46</v>
      </c>
      <c r="I1040">
        <f t="shared" si="48"/>
        <v>0.5</v>
      </c>
      <c r="J1040" t="s">
        <v>39</v>
      </c>
      <c r="L1040">
        <v>275</v>
      </c>
      <c r="M1040" t="s">
        <v>1110</v>
      </c>
      <c r="N1040" t="s">
        <v>40</v>
      </c>
      <c r="P1040" t="s">
        <v>64</v>
      </c>
      <c r="Q1040" t="s">
        <v>42</v>
      </c>
      <c r="R1040" t="s">
        <v>64</v>
      </c>
      <c r="S1040" s="3">
        <v>42247</v>
      </c>
      <c r="T1040" s="3"/>
      <c r="U1040" s="11">
        <f>IFERROR(VLOOKUP(A1040,'Anc data'!$A$2:$H$117, 8,FALSE),"")</f>
        <v>8.0228199999999994</v>
      </c>
      <c r="W1040" s="15">
        <f t="shared" si="49"/>
        <v>34.277224217918388</v>
      </c>
      <c r="X1040" s="9">
        <f t="shared" si="50"/>
        <v>1</v>
      </c>
      <c r="Y1040" s="9">
        <f>MAX(X1040,Parameters!$B$8)</f>
        <v>1</v>
      </c>
      <c r="AA1040" s="16">
        <f>IF(W1040&lt;&gt;0,IF(Y1040=1,IF(I1040&lt;=Parameters!$C$2,W1040,""),""),"")</f>
        <v>34.277224217918388</v>
      </c>
      <c r="AB1040" s="16" t="str">
        <f>IF(W1040&lt;&gt;0,IF(Y1040=1,IF(AND(I1040&gt;Parameters!$B$3,I1040&lt;=Parameters!$C$3),W1040,""),""),"")</f>
        <v/>
      </c>
      <c r="AC1040" s="16" t="str">
        <f>IF(W1040&lt;&gt;0,IF(Y1040=1,IF(AND(I1040&gt;Parameters!$B$4,I1040&lt;=Parameters!$C$4),W1040,""),""),"")</f>
        <v/>
      </c>
      <c r="AD1040" s="16" t="str">
        <f>IF(W1040&lt;&gt;0,IF(Y1040=1,IF(AND(I1040&gt;Parameters!$B$5,I1040&lt;=Parameters!$C$5),W1040,""),""),"")</f>
        <v/>
      </c>
      <c r="AE1040" s="16" t="str">
        <f>IF(W1040&lt;&gt;0,IF(Y1040=1,IF(I1040&gt;Parameters!$B$6,W1040,""),""),"")</f>
        <v/>
      </c>
    </row>
    <row r="1041" spans="1:31" x14ac:dyDescent="0.2">
      <c r="A1041" t="s">
        <v>1106</v>
      </c>
      <c r="B1041" t="s">
        <v>1107</v>
      </c>
      <c r="C1041" t="s">
        <v>1108</v>
      </c>
      <c r="D1041">
        <v>5</v>
      </c>
      <c r="E1041" t="s">
        <v>1111</v>
      </c>
      <c r="F1041" t="s">
        <v>51</v>
      </c>
      <c r="G1041">
        <v>1</v>
      </c>
      <c r="H1041" t="s">
        <v>46</v>
      </c>
      <c r="I1041">
        <f t="shared" si="48"/>
        <v>1</v>
      </c>
      <c r="J1041" t="s">
        <v>39</v>
      </c>
      <c r="L1041">
        <v>315</v>
      </c>
      <c r="M1041" t="s">
        <v>1110</v>
      </c>
      <c r="N1041" t="s">
        <v>40</v>
      </c>
      <c r="P1041" t="s">
        <v>64</v>
      </c>
      <c r="Q1041" t="s">
        <v>42</v>
      </c>
      <c r="R1041" t="s">
        <v>64</v>
      </c>
      <c r="S1041" s="3">
        <v>42247</v>
      </c>
      <c r="T1041" s="3"/>
      <c r="U1041" s="11">
        <f>IFERROR(VLOOKUP(A1041,'Anc data'!$A$2:$H$117, 8,FALSE),"")</f>
        <v>8.0228199999999994</v>
      </c>
      <c r="W1041" s="15">
        <f t="shared" si="49"/>
        <v>39.263002285979248</v>
      </c>
      <c r="X1041" s="9">
        <f t="shared" si="50"/>
        <v>1</v>
      </c>
      <c r="Y1041" s="9">
        <f>MAX(X1041,Parameters!$B$8)</f>
        <v>1</v>
      </c>
      <c r="AA1041" s="16">
        <f>IF(W1041&lt;&gt;0,IF(Y1041=1,IF(I1041&lt;=Parameters!$C$2,W1041,""),""),"")</f>
        <v>39.263002285979248</v>
      </c>
      <c r="AB1041" s="16" t="str">
        <f>IF(W1041&lt;&gt;0,IF(Y1041=1,IF(AND(I1041&gt;Parameters!$B$3,I1041&lt;=Parameters!$C$3),W1041,""),""),"")</f>
        <v/>
      </c>
      <c r="AC1041" s="16" t="str">
        <f>IF(W1041&lt;&gt;0,IF(Y1041=1,IF(AND(I1041&gt;Parameters!$B$4,I1041&lt;=Parameters!$C$4),W1041,""),""),"")</f>
        <v/>
      </c>
      <c r="AD1041" s="16" t="str">
        <f>IF(W1041&lt;&gt;0,IF(Y1041=1,IF(AND(I1041&gt;Parameters!$B$5,I1041&lt;=Parameters!$C$5),W1041,""),""),"")</f>
        <v/>
      </c>
      <c r="AE1041" s="16" t="str">
        <f>IF(W1041&lt;&gt;0,IF(Y1041=1,IF(I1041&gt;Parameters!$B$6,W1041,""),""),"")</f>
        <v/>
      </c>
    </row>
    <row r="1042" spans="1:31" x14ac:dyDescent="0.2">
      <c r="A1042" t="s">
        <v>1106</v>
      </c>
      <c r="B1042" t="s">
        <v>1107</v>
      </c>
      <c r="C1042" t="s">
        <v>1108</v>
      </c>
      <c r="D1042">
        <v>6</v>
      </c>
      <c r="E1042" t="s">
        <v>1111</v>
      </c>
      <c r="F1042" t="s">
        <v>51</v>
      </c>
      <c r="G1042">
        <v>2</v>
      </c>
      <c r="H1042" t="s">
        <v>46</v>
      </c>
      <c r="I1042">
        <f t="shared" si="48"/>
        <v>2</v>
      </c>
      <c r="J1042" t="s">
        <v>39</v>
      </c>
      <c r="L1042">
        <v>429</v>
      </c>
      <c r="M1042" t="s">
        <v>1110</v>
      </c>
      <c r="N1042" t="s">
        <v>40</v>
      </c>
      <c r="P1042" t="s">
        <v>64</v>
      </c>
      <c r="Q1042" t="s">
        <v>42</v>
      </c>
      <c r="R1042" t="s">
        <v>64</v>
      </c>
      <c r="S1042" s="3">
        <v>42247</v>
      </c>
      <c r="T1042" s="3"/>
      <c r="U1042" s="11">
        <f>IFERROR(VLOOKUP(A1042,'Anc data'!$A$2:$H$117, 8,FALSE),"")</f>
        <v>8.0228199999999994</v>
      </c>
      <c r="W1042" s="15">
        <f t="shared" si="49"/>
        <v>53.472469779952689</v>
      </c>
      <c r="X1042" s="9">
        <f t="shared" si="50"/>
        <v>1</v>
      </c>
      <c r="Y1042" s="9">
        <f>MAX(X1042,Parameters!$B$8)</f>
        <v>1</v>
      </c>
      <c r="AA1042" s="16" t="str">
        <f>IF(W1042&lt;&gt;0,IF(Y1042=1,IF(I1042&lt;=Parameters!$C$2,W1042,""),""),"")</f>
        <v/>
      </c>
      <c r="AB1042" s="16">
        <f>IF(W1042&lt;&gt;0,IF(Y1042=1,IF(AND(I1042&gt;Parameters!$B$3,I1042&lt;=Parameters!$C$3),W1042,""),""),"")</f>
        <v>53.472469779952689</v>
      </c>
      <c r="AC1042" s="16" t="str">
        <f>IF(W1042&lt;&gt;0,IF(Y1042=1,IF(AND(I1042&gt;Parameters!$B$4,I1042&lt;=Parameters!$C$4),W1042,""),""),"")</f>
        <v/>
      </c>
      <c r="AD1042" s="16" t="str">
        <f>IF(W1042&lt;&gt;0,IF(Y1042=1,IF(AND(I1042&gt;Parameters!$B$5,I1042&lt;=Parameters!$C$5),W1042,""),""),"")</f>
        <v/>
      </c>
      <c r="AE1042" s="16" t="str">
        <f>IF(W1042&lt;&gt;0,IF(Y1042=1,IF(I1042&gt;Parameters!$B$6,W1042,""),""),"")</f>
        <v/>
      </c>
    </row>
    <row r="1043" spans="1:31" x14ac:dyDescent="0.2">
      <c r="A1043" t="s">
        <v>1106</v>
      </c>
      <c r="B1043" t="s">
        <v>1107</v>
      </c>
      <c r="C1043" t="s">
        <v>1112</v>
      </c>
      <c r="I1043">
        <f t="shared" si="48"/>
        <v>0</v>
      </c>
      <c r="U1043" s="11">
        <f>IFERROR(VLOOKUP(A1043,'Anc data'!$A$2:$H$117, 8,FALSE),"")</f>
        <v>8.0228199999999994</v>
      </c>
      <c r="W1043" s="15">
        <f t="shared" si="49"/>
        <v>0</v>
      </c>
      <c r="X1043" s="9">
        <f t="shared" si="50"/>
        <v>1</v>
      </c>
      <c r="Y1043" s="9">
        <f>MAX(X1043,Parameters!$B$8)</f>
        <v>1</v>
      </c>
      <c r="AA1043" s="16" t="str">
        <f>IF(W1043&lt;&gt;0,IF(Y1043=1,IF(I1043&lt;=Parameters!$C$2,W1043,""),""),"")</f>
        <v/>
      </c>
      <c r="AB1043" s="16" t="str">
        <f>IF(W1043&lt;&gt;0,IF(Y1043=1,IF(AND(I1043&gt;Parameters!$B$3,I1043&lt;=Parameters!$C$3),W1043,""),""),"")</f>
        <v/>
      </c>
      <c r="AC1043" s="16" t="str">
        <f>IF(W1043&lt;&gt;0,IF(Y1043=1,IF(AND(I1043&gt;Parameters!$B$4,I1043&lt;=Parameters!$C$4),W1043,""),""),"")</f>
        <v/>
      </c>
      <c r="AD1043" s="16" t="str">
        <f>IF(W1043&lt;&gt;0,IF(Y1043=1,IF(AND(I1043&gt;Parameters!$B$5,I1043&lt;=Parameters!$C$5),W1043,""),""),"")</f>
        <v/>
      </c>
      <c r="AE1043" s="16" t="str">
        <f>IF(W1043&lt;&gt;0,IF(Y1043=1,IF(I1043&gt;Parameters!$B$6,W1043,""),""),"")</f>
        <v/>
      </c>
    </row>
    <row r="1044" spans="1:31" x14ac:dyDescent="0.2">
      <c r="A1044" t="s">
        <v>1106</v>
      </c>
      <c r="B1044" t="s">
        <v>1107</v>
      </c>
      <c r="C1044" t="s">
        <v>1113</v>
      </c>
      <c r="D1044">
        <v>1</v>
      </c>
      <c r="E1044" t="s">
        <v>1114</v>
      </c>
      <c r="F1044" t="s">
        <v>133</v>
      </c>
      <c r="G1044">
        <v>10</v>
      </c>
      <c r="H1044" t="s">
        <v>46</v>
      </c>
      <c r="I1044">
        <f t="shared" si="48"/>
        <v>10</v>
      </c>
      <c r="J1044" t="s">
        <v>39</v>
      </c>
      <c r="L1044">
        <v>400</v>
      </c>
      <c r="M1044" t="s">
        <v>1110</v>
      </c>
      <c r="N1044" t="s">
        <v>40</v>
      </c>
      <c r="P1044" t="s">
        <v>64</v>
      </c>
      <c r="Q1044" t="s">
        <v>42</v>
      </c>
      <c r="R1044" t="s">
        <v>42</v>
      </c>
      <c r="S1044" s="3">
        <v>42248</v>
      </c>
      <c r="T1044" s="3"/>
      <c r="U1044" s="11">
        <f>IFERROR(VLOOKUP(A1044,'Anc data'!$A$2:$H$117, 8,FALSE),"")</f>
        <v>8.0228199999999994</v>
      </c>
      <c r="W1044" s="15">
        <f t="shared" si="49"/>
        <v>49.85778068060857</v>
      </c>
      <c r="X1044" s="9">
        <f t="shared" si="50"/>
        <v>1</v>
      </c>
      <c r="Y1044" s="9">
        <f>MAX(X1044,Parameters!$B$8)</f>
        <v>1</v>
      </c>
      <c r="AA1044" s="16" t="str">
        <f>IF(W1044&lt;&gt;0,IF(Y1044=1,IF(I1044&lt;=Parameters!$C$2,W1044,""),""),"")</f>
        <v/>
      </c>
      <c r="AB1044" s="16" t="str">
        <f>IF(W1044&lt;&gt;0,IF(Y1044=1,IF(AND(I1044&gt;Parameters!$B$3,I1044&lt;=Parameters!$C$3),W1044,""),""),"")</f>
        <v/>
      </c>
      <c r="AC1044" s="16">
        <f>IF(W1044&lt;&gt;0,IF(Y1044=1,IF(AND(I1044&gt;Parameters!$B$4,I1044&lt;=Parameters!$C$4),W1044,""),""),"")</f>
        <v>49.85778068060857</v>
      </c>
      <c r="AD1044" s="16" t="str">
        <f>IF(W1044&lt;&gt;0,IF(Y1044=1,IF(AND(I1044&gt;Parameters!$B$5,I1044&lt;=Parameters!$C$5),W1044,""),""),"")</f>
        <v/>
      </c>
      <c r="AE1044" s="16" t="str">
        <f>IF(W1044&lt;&gt;0,IF(Y1044=1,IF(I1044&gt;Parameters!$B$6,W1044,""),""),"")</f>
        <v/>
      </c>
    </row>
    <row r="1045" spans="1:31" x14ac:dyDescent="0.2">
      <c r="A1045" t="s">
        <v>1106</v>
      </c>
      <c r="B1045" t="s">
        <v>1107</v>
      </c>
      <c r="C1045" t="s">
        <v>1113</v>
      </c>
      <c r="D1045">
        <v>2</v>
      </c>
      <c r="E1045" t="s">
        <v>1114</v>
      </c>
      <c r="F1045" t="s">
        <v>133</v>
      </c>
      <c r="G1045">
        <v>20</v>
      </c>
      <c r="H1045" t="s">
        <v>46</v>
      </c>
      <c r="I1045">
        <f t="shared" si="48"/>
        <v>20</v>
      </c>
      <c r="J1045" t="s">
        <v>39</v>
      </c>
      <c r="L1045">
        <v>600</v>
      </c>
      <c r="M1045" t="s">
        <v>1110</v>
      </c>
      <c r="N1045" t="s">
        <v>40</v>
      </c>
      <c r="P1045" t="s">
        <v>64</v>
      </c>
      <c r="Q1045" t="s">
        <v>42</v>
      </c>
      <c r="R1045" t="s">
        <v>42</v>
      </c>
      <c r="S1045" s="3">
        <v>42248</v>
      </c>
      <c r="T1045" s="3"/>
      <c r="U1045" s="11">
        <f>IFERROR(VLOOKUP(A1045,'Anc data'!$A$2:$H$117, 8,FALSE),"")</f>
        <v>8.0228199999999994</v>
      </c>
      <c r="W1045" s="15">
        <f t="shared" si="49"/>
        <v>74.786671020912848</v>
      </c>
      <c r="X1045" s="9">
        <f t="shared" si="50"/>
        <v>1</v>
      </c>
      <c r="Y1045" s="9">
        <f>MAX(X1045,Parameters!$B$8)</f>
        <v>1</v>
      </c>
      <c r="AA1045" s="16" t="str">
        <f>IF(W1045&lt;&gt;0,IF(Y1045=1,IF(I1045&lt;=Parameters!$C$2,W1045,""),""),"")</f>
        <v/>
      </c>
      <c r="AB1045" s="16" t="str">
        <f>IF(W1045&lt;&gt;0,IF(Y1045=1,IF(AND(I1045&gt;Parameters!$B$3,I1045&lt;=Parameters!$C$3),W1045,""),""),"")</f>
        <v/>
      </c>
      <c r="AC1045" s="16" t="str">
        <f>IF(W1045&lt;&gt;0,IF(Y1045=1,IF(AND(I1045&gt;Parameters!$B$4,I1045&lt;=Parameters!$C$4),W1045,""),""),"")</f>
        <v/>
      </c>
      <c r="AD1045" s="16">
        <f>IF(W1045&lt;&gt;0,IF(Y1045=1,IF(AND(I1045&gt;Parameters!$B$5,I1045&lt;=Parameters!$C$5),W1045,""),""),"")</f>
        <v>74.786671020912848</v>
      </c>
      <c r="AE1045" s="16" t="str">
        <f>IF(W1045&lt;&gt;0,IF(Y1045=1,IF(I1045&gt;Parameters!$B$6,W1045,""),""),"")</f>
        <v/>
      </c>
    </row>
    <row r="1046" spans="1:31" x14ac:dyDescent="0.2">
      <c r="A1046" t="s">
        <v>1106</v>
      </c>
      <c r="B1046" t="s">
        <v>1107</v>
      </c>
      <c r="C1046" t="s">
        <v>1113</v>
      </c>
      <c r="D1046">
        <v>3</v>
      </c>
      <c r="E1046" t="s">
        <v>1114</v>
      </c>
      <c r="F1046" t="s">
        <v>133</v>
      </c>
      <c r="G1046">
        <v>50</v>
      </c>
      <c r="H1046" t="s">
        <v>46</v>
      </c>
      <c r="I1046">
        <f t="shared" si="48"/>
        <v>50</v>
      </c>
      <c r="J1046" t="s">
        <v>39</v>
      </c>
      <c r="L1046">
        <v>800</v>
      </c>
      <c r="M1046" t="s">
        <v>1110</v>
      </c>
      <c r="N1046" t="s">
        <v>40</v>
      </c>
      <c r="P1046" t="s">
        <v>64</v>
      </c>
      <c r="Q1046" t="s">
        <v>42</v>
      </c>
      <c r="R1046" t="s">
        <v>42</v>
      </c>
      <c r="S1046" s="3">
        <v>42248</v>
      </c>
      <c r="T1046" s="3"/>
      <c r="U1046" s="11">
        <f>IFERROR(VLOOKUP(A1046,'Anc data'!$A$2:$H$117, 8,FALSE),"")</f>
        <v>8.0228199999999994</v>
      </c>
      <c r="W1046" s="15">
        <f t="shared" si="49"/>
        <v>99.715561361217141</v>
      </c>
      <c r="X1046" s="9">
        <f t="shared" si="50"/>
        <v>1</v>
      </c>
      <c r="Y1046" s="9">
        <f>MAX(X1046,Parameters!$B$8)</f>
        <v>1</v>
      </c>
      <c r="AA1046" s="16" t="str">
        <f>IF(W1046&lt;&gt;0,IF(Y1046=1,IF(I1046&lt;=Parameters!$C$2,W1046,""),""),"")</f>
        <v/>
      </c>
      <c r="AB1046" s="16" t="str">
        <f>IF(W1046&lt;&gt;0,IF(Y1046=1,IF(AND(I1046&gt;Parameters!$B$3,I1046&lt;=Parameters!$C$3),W1046,""),""),"")</f>
        <v/>
      </c>
      <c r="AC1046" s="16" t="str">
        <f>IF(W1046&lt;&gt;0,IF(Y1046=1,IF(AND(I1046&gt;Parameters!$B$4,I1046&lt;=Parameters!$C$4),W1046,""),""),"")</f>
        <v/>
      </c>
      <c r="AD1046" s="16" t="str">
        <f>IF(W1046&lt;&gt;0,IF(Y1046=1,IF(AND(I1046&gt;Parameters!$B$5,I1046&lt;=Parameters!$C$5),W1046,""),""),"")</f>
        <v/>
      </c>
      <c r="AE1046" s="16">
        <f>IF(W1046&lt;&gt;0,IF(Y1046=1,IF(I1046&gt;Parameters!$B$6,W1046,""),""),"")</f>
        <v>99.715561361217141</v>
      </c>
    </row>
    <row r="1047" spans="1:31" x14ac:dyDescent="0.2">
      <c r="A1047" t="s">
        <v>1106</v>
      </c>
      <c r="B1047" t="s">
        <v>1107</v>
      </c>
      <c r="C1047" t="s">
        <v>1113</v>
      </c>
      <c r="D1047">
        <v>4</v>
      </c>
      <c r="E1047" t="s">
        <v>1114</v>
      </c>
      <c r="F1047" t="s">
        <v>133</v>
      </c>
      <c r="G1047">
        <v>100</v>
      </c>
      <c r="H1047" t="s">
        <v>46</v>
      </c>
      <c r="I1047">
        <f t="shared" si="48"/>
        <v>100</v>
      </c>
      <c r="J1047" t="s">
        <v>39</v>
      </c>
      <c r="L1047" s="2">
        <v>1200</v>
      </c>
      <c r="M1047" t="s">
        <v>1110</v>
      </c>
      <c r="N1047" t="s">
        <v>40</v>
      </c>
      <c r="P1047" t="s">
        <v>64</v>
      </c>
      <c r="Q1047" t="s">
        <v>42</v>
      </c>
      <c r="R1047" t="s">
        <v>42</v>
      </c>
      <c r="S1047" s="3">
        <v>42248</v>
      </c>
      <c r="T1047" s="3"/>
      <c r="U1047" s="11">
        <f>IFERROR(VLOOKUP(A1047,'Anc data'!$A$2:$H$117, 8,FALSE),"")</f>
        <v>8.0228199999999994</v>
      </c>
      <c r="W1047" s="15">
        <f t="shared" si="49"/>
        <v>149.5733420418257</v>
      </c>
      <c r="X1047" s="9">
        <f t="shared" si="50"/>
        <v>1</v>
      </c>
      <c r="Y1047" s="9">
        <f>MAX(X1047,Parameters!$B$8)</f>
        <v>1</v>
      </c>
      <c r="AA1047" s="16" t="str">
        <f>IF(W1047&lt;&gt;0,IF(Y1047=1,IF(I1047&lt;=Parameters!$C$2,W1047,""),""),"")</f>
        <v/>
      </c>
      <c r="AB1047" s="16" t="str">
        <f>IF(W1047&lt;&gt;0,IF(Y1047=1,IF(AND(I1047&gt;Parameters!$B$3,I1047&lt;=Parameters!$C$3),W1047,""),""),"")</f>
        <v/>
      </c>
      <c r="AC1047" s="16" t="str">
        <f>IF(W1047&lt;&gt;0,IF(Y1047=1,IF(AND(I1047&gt;Parameters!$B$4,I1047&lt;=Parameters!$C$4),W1047,""),""),"")</f>
        <v/>
      </c>
      <c r="AD1047" s="16" t="str">
        <f>IF(W1047&lt;&gt;0,IF(Y1047=1,IF(AND(I1047&gt;Parameters!$B$5,I1047&lt;=Parameters!$C$5),W1047,""),""),"")</f>
        <v/>
      </c>
      <c r="AE1047" s="16">
        <f>IF(W1047&lt;&gt;0,IF(Y1047=1,IF(I1047&gt;Parameters!$B$6,W1047,""),""),"")</f>
        <v>149.5733420418257</v>
      </c>
    </row>
    <row r="1048" spans="1:31" x14ac:dyDescent="0.2">
      <c r="A1048" t="s">
        <v>1106</v>
      </c>
      <c r="B1048" t="s">
        <v>1107</v>
      </c>
      <c r="C1048" t="s">
        <v>1115</v>
      </c>
      <c r="D1048">
        <v>1</v>
      </c>
      <c r="E1048" t="s">
        <v>1116</v>
      </c>
      <c r="F1048" t="s">
        <v>51</v>
      </c>
      <c r="G1048">
        <v>3</v>
      </c>
      <c r="H1048" t="s">
        <v>46</v>
      </c>
      <c r="I1048">
        <f t="shared" si="48"/>
        <v>3</v>
      </c>
      <c r="J1048" t="s">
        <v>39</v>
      </c>
      <c r="L1048">
        <v>299</v>
      </c>
      <c r="M1048" t="s">
        <v>1110</v>
      </c>
      <c r="N1048">
        <v>1024</v>
      </c>
      <c r="O1048" t="s">
        <v>38</v>
      </c>
      <c r="P1048" t="s">
        <v>64</v>
      </c>
      <c r="Q1048" t="s">
        <v>42</v>
      </c>
      <c r="R1048" t="s">
        <v>42</v>
      </c>
      <c r="S1048" s="3">
        <v>42248</v>
      </c>
      <c r="T1048" s="3"/>
      <c r="U1048" s="11">
        <f>IFERROR(VLOOKUP(A1048,'Anc data'!$A$2:$H$117, 8,FALSE),"")</f>
        <v>8.0228199999999994</v>
      </c>
      <c r="W1048" s="15">
        <f t="shared" si="49"/>
        <v>37.268691058754904</v>
      </c>
      <c r="X1048" s="9">
        <f t="shared" si="50"/>
        <v>1</v>
      </c>
      <c r="Y1048" s="9">
        <f>MAX(X1048,Parameters!$B$8)</f>
        <v>1</v>
      </c>
      <c r="AA1048" s="16" t="str">
        <f>IF(W1048&lt;&gt;0,IF(Y1048=1,IF(I1048&lt;=Parameters!$C$2,W1048,""),""),"")</f>
        <v/>
      </c>
      <c r="AB1048" s="16">
        <f>IF(W1048&lt;&gt;0,IF(Y1048=1,IF(AND(I1048&gt;Parameters!$B$3,I1048&lt;=Parameters!$C$3),W1048,""),""),"")</f>
        <v>37.268691058754904</v>
      </c>
      <c r="AC1048" s="16" t="str">
        <f>IF(W1048&lt;&gt;0,IF(Y1048=1,IF(AND(I1048&gt;Parameters!$B$4,I1048&lt;=Parameters!$C$4),W1048,""),""),"")</f>
        <v/>
      </c>
      <c r="AD1048" s="16" t="str">
        <f>IF(W1048&lt;&gt;0,IF(Y1048=1,IF(AND(I1048&gt;Parameters!$B$5,I1048&lt;=Parameters!$C$5),W1048,""),""),"")</f>
        <v/>
      </c>
      <c r="AE1048" s="16" t="str">
        <f>IF(W1048&lt;&gt;0,IF(Y1048=1,IF(I1048&gt;Parameters!$B$6,W1048,""),""),"")</f>
        <v/>
      </c>
    </row>
    <row r="1049" spans="1:31" x14ac:dyDescent="0.2">
      <c r="A1049" t="s">
        <v>1106</v>
      </c>
      <c r="B1049" t="s">
        <v>1107</v>
      </c>
      <c r="C1049" t="s">
        <v>1115</v>
      </c>
      <c r="D1049">
        <v>2</v>
      </c>
      <c r="E1049" t="s">
        <v>1116</v>
      </c>
      <c r="F1049" t="s">
        <v>51</v>
      </c>
      <c r="G1049">
        <v>6</v>
      </c>
      <c r="H1049" t="s">
        <v>46</v>
      </c>
      <c r="I1049">
        <f t="shared" si="48"/>
        <v>6</v>
      </c>
      <c r="J1049" t="s">
        <v>39</v>
      </c>
      <c r="L1049">
        <v>349</v>
      </c>
      <c r="M1049" t="s">
        <v>1110</v>
      </c>
      <c r="N1049">
        <v>1024</v>
      </c>
      <c r="O1049" t="s">
        <v>38</v>
      </c>
      <c r="P1049" t="s">
        <v>64</v>
      </c>
      <c r="Q1049" t="s">
        <v>42</v>
      </c>
      <c r="R1049" t="s">
        <v>42</v>
      </c>
      <c r="S1049" s="3">
        <v>42248</v>
      </c>
      <c r="T1049" s="3"/>
      <c r="U1049" s="11">
        <f>IFERROR(VLOOKUP(A1049,'Anc data'!$A$2:$H$117, 8,FALSE),"")</f>
        <v>8.0228199999999994</v>
      </c>
      <c r="W1049" s="15">
        <f t="shared" si="49"/>
        <v>43.500913643830977</v>
      </c>
      <c r="X1049" s="9">
        <f t="shared" si="50"/>
        <v>1</v>
      </c>
      <c r="Y1049" s="9">
        <f>MAX(X1049,Parameters!$B$8)</f>
        <v>1</v>
      </c>
      <c r="AA1049" s="16" t="str">
        <f>IF(W1049&lt;&gt;0,IF(Y1049=1,IF(I1049&lt;=Parameters!$C$2,W1049,""),""),"")</f>
        <v/>
      </c>
      <c r="AB1049" s="16" t="str">
        <f>IF(W1049&lt;&gt;0,IF(Y1049=1,IF(AND(I1049&gt;Parameters!$B$3,I1049&lt;=Parameters!$C$3),W1049,""),""),"")</f>
        <v/>
      </c>
      <c r="AC1049" s="16">
        <f>IF(W1049&lt;&gt;0,IF(Y1049=1,IF(AND(I1049&gt;Parameters!$B$4,I1049&lt;=Parameters!$C$4),W1049,""),""),"")</f>
        <v>43.500913643830977</v>
      </c>
      <c r="AD1049" s="16" t="str">
        <f>IF(W1049&lt;&gt;0,IF(Y1049=1,IF(AND(I1049&gt;Parameters!$B$5,I1049&lt;=Parameters!$C$5),W1049,""),""),"")</f>
        <v/>
      </c>
      <c r="AE1049" s="16" t="str">
        <f>IF(W1049&lt;&gt;0,IF(Y1049=1,IF(I1049&gt;Parameters!$B$6,W1049,""),""),"")</f>
        <v/>
      </c>
    </row>
    <row r="1050" spans="1:31" x14ac:dyDescent="0.2">
      <c r="A1050" t="s">
        <v>1106</v>
      </c>
      <c r="B1050" t="s">
        <v>1107</v>
      </c>
      <c r="C1050" t="s">
        <v>1115</v>
      </c>
      <c r="D1050">
        <v>3</v>
      </c>
      <c r="E1050" t="s">
        <v>1116</v>
      </c>
      <c r="F1050" t="s">
        <v>51</v>
      </c>
      <c r="G1050">
        <v>8</v>
      </c>
      <c r="H1050" t="s">
        <v>46</v>
      </c>
      <c r="I1050">
        <f t="shared" si="48"/>
        <v>8</v>
      </c>
      <c r="J1050" t="s">
        <v>39</v>
      </c>
      <c r="L1050">
        <v>399</v>
      </c>
      <c r="M1050" t="s">
        <v>1110</v>
      </c>
      <c r="N1050">
        <v>1024</v>
      </c>
      <c r="O1050" t="s">
        <v>38</v>
      </c>
      <c r="P1050" t="s">
        <v>64</v>
      </c>
      <c r="Q1050" t="s">
        <v>42</v>
      </c>
      <c r="R1050" t="s">
        <v>42</v>
      </c>
      <c r="S1050" s="3">
        <v>42248</v>
      </c>
      <c r="T1050" s="3"/>
      <c r="U1050" s="11">
        <f>IFERROR(VLOOKUP(A1050,'Anc data'!$A$2:$H$117, 8,FALSE),"")</f>
        <v>8.0228199999999994</v>
      </c>
      <c r="W1050" s="15">
        <f t="shared" si="49"/>
        <v>49.73313622890705</v>
      </c>
      <c r="X1050" s="9">
        <f t="shared" si="50"/>
        <v>1</v>
      </c>
      <c r="Y1050" s="9">
        <f>MAX(X1050,Parameters!$B$8)</f>
        <v>1</v>
      </c>
      <c r="AA1050" s="16" t="str">
        <f>IF(W1050&lt;&gt;0,IF(Y1050=1,IF(I1050&lt;=Parameters!$C$2,W1050,""),""),"")</f>
        <v/>
      </c>
      <c r="AB1050" s="16" t="str">
        <f>IF(W1050&lt;&gt;0,IF(Y1050=1,IF(AND(I1050&gt;Parameters!$B$3,I1050&lt;=Parameters!$C$3),W1050,""),""),"")</f>
        <v/>
      </c>
      <c r="AC1050" s="16">
        <f>IF(W1050&lt;&gt;0,IF(Y1050=1,IF(AND(I1050&gt;Parameters!$B$4,I1050&lt;=Parameters!$C$4),W1050,""),""),"")</f>
        <v>49.73313622890705</v>
      </c>
      <c r="AD1050" s="16" t="str">
        <f>IF(W1050&lt;&gt;0,IF(Y1050=1,IF(AND(I1050&gt;Parameters!$B$5,I1050&lt;=Parameters!$C$5),W1050,""),""),"")</f>
        <v/>
      </c>
      <c r="AE1050" s="16" t="str">
        <f>IF(W1050&lt;&gt;0,IF(Y1050=1,IF(I1050&gt;Parameters!$B$6,W1050,""),""),"")</f>
        <v/>
      </c>
    </row>
    <row r="1051" spans="1:31" x14ac:dyDescent="0.2">
      <c r="A1051" t="s">
        <v>1106</v>
      </c>
      <c r="B1051" t="s">
        <v>1107</v>
      </c>
      <c r="C1051" t="s">
        <v>1117</v>
      </c>
      <c r="D1051">
        <v>1</v>
      </c>
      <c r="E1051" t="s">
        <v>1118</v>
      </c>
      <c r="F1051" t="s">
        <v>133</v>
      </c>
      <c r="G1051">
        <v>10</v>
      </c>
      <c r="H1051" t="s">
        <v>46</v>
      </c>
      <c r="I1051">
        <f t="shared" si="48"/>
        <v>10</v>
      </c>
      <c r="J1051" t="s">
        <v>39</v>
      </c>
      <c r="L1051">
        <v>299</v>
      </c>
      <c r="M1051" t="s">
        <v>1110</v>
      </c>
      <c r="N1051" t="s">
        <v>40</v>
      </c>
      <c r="P1051" t="s">
        <v>42</v>
      </c>
      <c r="Q1051" t="s">
        <v>42</v>
      </c>
      <c r="R1051" t="s">
        <v>42</v>
      </c>
      <c r="S1051" s="3">
        <v>42248</v>
      </c>
      <c r="T1051" s="3"/>
      <c r="U1051" s="11">
        <f>IFERROR(VLOOKUP(A1051,'Anc data'!$A$2:$H$117, 8,FALSE),"")</f>
        <v>8.0228199999999994</v>
      </c>
      <c r="W1051" s="15">
        <f t="shared" si="49"/>
        <v>37.268691058754904</v>
      </c>
      <c r="X1051" s="9">
        <f t="shared" si="50"/>
        <v>1</v>
      </c>
      <c r="Y1051" s="9">
        <f>MAX(X1051,Parameters!$B$8)</f>
        <v>1</v>
      </c>
      <c r="AA1051" s="16" t="str">
        <f>IF(W1051&lt;&gt;0,IF(Y1051=1,IF(I1051&lt;=Parameters!$C$2,W1051,""),""),"")</f>
        <v/>
      </c>
      <c r="AB1051" s="16" t="str">
        <f>IF(W1051&lt;&gt;0,IF(Y1051=1,IF(AND(I1051&gt;Parameters!$B$3,I1051&lt;=Parameters!$C$3),W1051,""),""),"")</f>
        <v/>
      </c>
      <c r="AC1051" s="16">
        <f>IF(W1051&lt;&gt;0,IF(Y1051=1,IF(AND(I1051&gt;Parameters!$B$4,I1051&lt;=Parameters!$C$4),W1051,""),""),"")</f>
        <v>37.268691058754904</v>
      </c>
      <c r="AD1051" s="16" t="str">
        <f>IF(W1051&lt;&gt;0,IF(Y1051=1,IF(AND(I1051&gt;Parameters!$B$5,I1051&lt;=Parameters!$C$5),W1051,""),""),"")</f>
        <v/>
      </c>
      <c r="AE1051" s="16" t="str">
        <f>IF(W1051&lt;&gt;0,IF(Y1051=1,IF(I1051&gt;Parameters!$B$6,W1051,""),""),"")</f>
        <v/>
      </c>
    </row>
    <row r="1052" spans="1:31" x14ac:dyDescent="0.2">
      <c r="A1052" t="s">
        <v>1106</v>
      </c>
      <c r="B1052" t="s">
        <v>1107</v>
      </c>
      <c r="C1052" t="s">
        <v>1117</v>
      </c>
      <c r="D1052">
        <v>2</v>
      </c>
      <c r="E1052" t="s">
        <v>1118</v>
      </c>
      <c r="F1052" t="s">
        <v>133</v>
      </c>
      <c r="G1052">
        <v>20</v>
      </c>
      <c r="H1052" t="s">
        <v>46</v>
      </c>
      <c r="I1052">
        <f t="shared" si="48"/>
        <v>20</v>
      </c>
      <c r="J1052" t="s">
        <v>39</v>
      </c>
      <c r="L1052">
        <v>399</v>
      </c>
      <c r="M1052" t="s">
        <v>1110</v>
      </c>
      <c r="N1052" t="s">
        <v>40</v>
      </c>
      <c r="P1052" t="s">
        <v>42</v>
      </c>
      <c r="Q1052" t="s">
        <v>42</v>
      </c>
      <c r="R1052" t="s">
        <v>42</v>
      </c>
      <c r="S1052" s="3">
        <v>42248</v>
      </c>
      <c r="T1052" s="3"/>
      <c r="U1052" s="11">
        <f>IFERROR(VLOOKUP(A1052,'Anc data'!$A$2:$H$117, 8,FALSE),"")</f>
        <v>8.0228199999999994</v>
      </c>
      <c r="W1052" s="15">
        <f t="shared" si="49"/>
        <v>49.73313622890705</v>
      </c>
      <c r="X1052" s="9">
        <f t="shared" si="50"/>
        <v>1</v>
      </c>
      <c r="Y1052" s="9">
        <f>MAX(X1052,Parameters!$B$8)</f>
        <v>1</v>
      </c>
      <c r="AA1052" s="16" t="str">
        <f>IF(W1052&lt;&gt;0,IF(Y1052=1,IF(I1052&lt;=Parameters!$C$2,W1052,""),""),"")</f>
        <v/>
      </c>
      <c r="AB1052" s="16" t="str">
        <f>IF(W1052&lt;&gt;0,IF(Y1052=1,IF(AND(I1052&gt;Parameters!$B$3,I1052&lt;=Parameters!$C$3),W1052,""),""),"")</f>
        <v/>
      </c>
      <c r="AC1052" s="16" t="str">
        <f>IF(W1052&lt;&gt;0,IF(Y1052=1,IF(AND(I1052&gt;Parameters!$B$4,I1052&lt;=Parameters!$C$4),W1052,""),""),"")</f>
        <v/>
      </c>
      <c r="AD1052" s="16">
        <f>IF(W1052&lt;&gt;0,IF(Y1052=1,IF(AND(I1052&gt;Parameters!$B$5,I1052&lt;=Parameters!$C$5),W1052,""),""),"")</f>
        <v>49.73313622890705</v>
      </c>
      <c r="AE1052" s="16" t="str">
        <f>IF(W1052&lt;&gt;0,IF(Y1052=1,IF(I1052&gt;Parameters!$B$6,W1052,""),""),"")</f>
        <v/>
      </c>
    </row>
    <row r="1053" spans="1:31" x14ac:dyDescent="0.2">
      <c r="A1053" t="s">
        <v>1106</v>
      </c>
      <c r="B1053" t="s">
        <v>1107</v>
      </c>
      <c r="C1053" t="s">
        <v>1117</v>
      </c>
      <c r="D1053">
        <v>3</v>
      </c>
      <c r="E1053" t="s">
        <v>1118</v>
      </c>
      <c r="F1053" t="s">
        <v>133</v>
      </c>
      <c r="G1053">
        <v>50</v>
      </c>
      <c r="H1053" t="s">
        <v>46</v>
      </c>
      <c r="I1053">
        <f t="shared" si="48"/>
        <v>50</v>
      </c>
      <c r="J1053" t="s">
        <v>39</v>
      </c>
      <c r="L1053">
        <v>599</v>
      </c>
      <c r="M1053" t="s">
        <v>1110</v>
      </c>
      <c r="N1053" t="s">
        <v>40</v>
      </c>
      <c r="P1053" t="s">
        <v>42</v>
      </c>
      <c r="Q1053" t="s">
        <v>42</v>
      </c>
      <c r="R1053" t="s">
        <v>42</v>
      </c>
      <c r="S1053" s="3">
        <v>42248</v>
      </c>
      <c r="T1053" s="3"/>
      <c r="U1053" s="11">
        <f>IFERROR(VLOOKUP(A1053,'Anc data'!$A$2:$H$117, 8,FALSE),"")</f>
        <v>8.0228199999999994</v>
      </c>
      <c r="W1053" s="15">
        <f t="shared" si="49"/>
        <v>74.662026569211335</v>
      </c>
      <c r="X1053" s="9">
        <f t="shared" si="50"/>
        <v>1</v>
      </c>
      <c r="Y1053" s="9">
        <f>MAX(X1053,Parameters!$B$8)</f>
        <v>1</v>
      </c>
      <c r="AA1053" s="16" t="str">
        <f>IF(W1053&lt;&gt;0,IF(Y1053=1,IF(I1053&lt;=Parameters!$C$2,W1053,""),""),"")</f>
        <v/>
      </c>
      <c r="AB1053" s="16" t="str">
        <f>IF(W1053&lt;&gt;0,IF(Y1053=1,IF(AND(I1053&gt;Parameters!$B$3,I1053&lt;=Parameters!$C$3),W1053,""),""),"")</f>
        <v/>
      </c>
      <c r="AC1053" s="16" t="str">
        <f>IF(W1053&lt;&gt;0,IF(Y1053=1,IF(AND(I1053&gt;Parameters!$B$4,I1053&lt;=Parameters!$C$4),W1053,""),""),"")</f>
        <v/>
      </c>
      <c r="AD1053" s="16" t="str">
        <f>IF(W1053&lt;&gt;0,IF(Y1053=1,IF(AND(I1053&gt;Parameters!$B$5,I1053&lt;=Parameters!$C$5),W1053,""),""),"")</f>
        <v/>
      </c>
      <c r="AE1053" s="16">
        <f>IF(W1053&lt;&gt;0,IF(Y1053=1,IF(I1053&gt;Parameters!$B$6,W1053,""),""),"")</f>
        <v>74.662026569211335</v>
      </c>
    </row>
    <row r="1054" spans="1:31" x14ac:dyDescent="0.2">
      <c r="A1054" t="s">
        <v>1106</v>
      </c>
      <c r="B1054" t="s">
        <v>1107</v>
      </c>
      <c r="C1054" t="s">
        <v>1117</v>
      </c>
      <c r="D1054">
        <v>4</v>
      </c>
      <c r="E1054" t="s">
        <v>1118</v>
      </c>
      <c r="F1054" t="s">
        <v>133</v>
      </c>
      <c r="G1054">
        <v>100</v>
      </c>
      <c r="H1054" t="s">
        <v>46</v>
      </c>
      <c r="I1054">
        <f t="shared" si="48"/>
        <v>100</v>
      </c>
      <c r="J1054" t="s">
        <v>39</v>
      </c>
      <c r="L1054">
        <v>799</v>
      </c>
      <c r="M1054" t="s">
        <v>1110</v>
      </c>
      <c r="N1054" t="s">
        <v>40</v>
      </c>
      <c r="P1054" t="s">
        <v>42</v>
      </c>
      <c r="Q1054" t="s">
        <v>42</v>
      </c>
      <c r="R1054" t="s">
        <v>42</v>
      </c>
      <c r="S1054" s="3">
        <v>42248</v>
      </c>
      <c r="T1054" s="3"/>
      <c r="U1054" s="11">
        <f>IFERROR(VLOOKUP(A1054,'Anc data'!$A$2:$H$117, 8,FALSE),"")</f>
        <v>8.0228199999999994</v>
      </c>
      <c r="W1054" s="15">
        <f t="shared" si="49"/>
        <v>99.590916909515613</v>
      </c>
      <c r="X1054" s="9">
        <f t="shared" si="50"/>
        <v>1</v>
      </c>
      <c r="Y1054" s="9">
        <f>MAX(X1054,Parameters!$B$8)</f>
        <v>1</v>
      </c>
      <c r="AA1054" s="16" t="str">
        <f>IF(W1054&lt;&gt;0,IF(Y1054=1,IF(I1054&lt;=Parameters!$C$2,W1054,""),""),"")</f>
        <v/>
      </c>
      <c r="AB1054" s="16" t="str">
        <f>IF(W1054&lt;&gt;0,IF(Y1054=1,IF(AND(I1054&gt;Parameters!$B$3,I1054&lt;=Parameters!$C$3),W1054,""),""),"")</f>
        <v/>
      </c>
      <c r="AC1054" s="16" t="str">
        <f>IF(W1054&lt;&gt;0,IF(Y1054=1,IF(AND(I1054&gt;Parameters!$B$4,I1054&lt;=Parameters!$C$4),W1054,""),""),"")</f>
        <v/>
      </c>
      <c r="AD1054" s="16" t="str">
        <f>IF(W1054&lt;&gt;0,IF(Y1054=1,IF(AND(I1054&gt;Parameters!$B$5,I1054&lt;=Parameters!$C$5),W1054,""),""),"")</f>
        <v/>
      </c>
      <c r="AE1054" s="16">
        <f>IF(W1054&lt;&gt;0,IF(Y1054=1,IF(I1054&gt;Parameters!$B$6,W1054,""),""),"")</f>
        <v>99.590916909515613</v>
      </c>
    </row>
    <row r="1055" spans="1:31" x14ac:dyDescent="0.2">
      <c r="A1055" t="s">
        <v>1106</v>
      </c>
      <c r="B1055" t="s">
        <v>1107</v>
      </c>
      <c r="C1055" t="s">
        <v>1119</v>
      </c>
      <c r="D1055">
        <v>1</v>
      </c>
      <c r="E1055" t="s">
        <v>1120</v>
      </c>
      <c r="F1055" t="s">
        <v>51</v>
      </c>
      <c r="G1055">
        <v>5</v>
      </c>
      <c r="H1055" t="s">
        <v>46</v>
      </c>
      <c r="I1055">
        <f t="shared" si="48"/>
        <v>5</v>
      </c>
      <c r="J1055" t="s">
        <v>39</v>
      </c>
      <c r="L1055">
        <v>349</v>
      </c>
      <c r="M1055" t="s">
        <v>1110</v>
      </c>
      <c r="N1055" t="s">
        <v>40</v>
      </c>
      <c r="P1055" t="s">
        <v>42</v>
      </c>
      <c r="Q1055" t="s">
        <v>42</v>
      </c>
      <c r="R1055" t="s">
        <v>42</v>
      </c>
      <c r="S1055" s="3">
        <v>42248</v>
      </c>
      <c r="T1055" s="3"/>
      <c r="U1055" s="11">
        <f>IFERROR(VLOOKUP(A1055,'Anc data'!$A$2:$H$117, 8,FALSE),"")</f>
        <v>8.0228199999999994</v>
      </c>
      <c r="W1055" s="15">
        <f t="shared" si="49"/>
        <v>43.500913643830977</v>
      </c>
      <c r="X1055" s="9">
        <f t="shared" si="50"/>
        <v>1</v>
      </c>
      <c r="Y1055" s="9">
        <f>MAX(X1055,Parameters!$B$8)</f>
        <v>1</v>
      </c>
      <c r="AA1055" s="16" t="str">
        <f>IF(W1055&lt;&gt;0,IF(Y1055=1,IF(I1055&lt;=Parameters!$C$2,W1055,""),""),"")</f>
        <v/>
      </c>
      <c r="AB1055" s="16" t="str">
        <f>IF(W1055&lt;&gt;0,IF(Y1055=1,IF(AND(I1055&gt;Parameters!$B$3,I1055&lt;=Parameters!$C$3),W1055,""),""),"")</f>
        <v/>
      </c>
      <c r="AC1055" s="16">
        <f>IF(W1055&lt;&gt;0,IF(Y1055=1,IF(AND(I1055&gt;Parameters!$B$4,I1055&lt;=Parameters!$C$4),W1055,""),""),"")</f>
        <v>43.500913643830977</v>
      </c>
      <c r="AD1055" s="16" t="str">
        <f>IF(W1055&lt;&gt;0,IF(Y1055=1,IF(AND(I1055&gt;Parameters!$B$5,I1055&lt;=Parameters!$C$5),W1055,""),""),"")</f>
        <v/>
      </c>
      <c r="AE1055" s="16" t="str">
        <f>IF(W1055&lt;&gt;0,IF(Y1055=1,IF(I1055&gt;Parameters!$B$6,W1055,""),""),"")</f>
        <v/>
      </c>
    </row>
    <row r="1056" spans="1:31" x14ac:dyDescent="0.2">
      <c r="A1056" t="s">
        <v>1106</v>
      </c>
      <c r="B1056" t="s">
        <v>1107</v>
      </c>
      <c r="C1056" t="s">
        <v>1119</v>
      </c>
      <c r="D1056">
        <v>2</v>
      </c>
      <c r="E1056" t="s">
        <v>1121</v>
      </c>
      <c r="F1056" t="s">
        <v>51</v>
      </c>
      <c r="G1056">
        <v>10</v>
      </c>
      <c r="H1056" t="s">
        <v>46</v>
      </c>
      <c r="I1056">
        <f t="shared" si="48"/>
        <v>10</v>
      </c>
      <c r="J1056" t="s">
        <v>39</v>
      </c>
      <c r="L1056">
        <v>499</v>
      </c>
      <c r="M1056" t="s">
        <v>1110</v>
      </c>
      <c r="N1056" t="s">
        <v>40</v>
      </c>
      <c r="P1056" t="s">
        <v>42</v>
      </c>
      <c r="Q1056" t="s">
        <v>42</v>
      </c>
      <c r="R1056" t="s">
        <v>42</v>
      </c>
      <c r="S1056" s="3">
        <v>42248</v>
      </c>
      <c r="T1056" s="3"/>
      <c r="U1056" s="11">
        <f>IFERROR(VLOOKUP(A1056,'Anc data'!$A$2:$H$117, 8,FALSE),"")</f>
        <v>8.0228199999999994</v>
      </c>
      <c r="W1056" s="15">
        <f t="shared" si="49"/>
        <v>62.197581399059189</v>
      </c>
      <c r="X1056" s="9">
        <f t="shared" si="50"/>
        <v>1</v>
      </c>
      <c r="Y1056" s="9">
        <f>MAX(X1056,Parameters!$B$8)</f>
        <v>1</v>
      </c>
      <c r="AA1056" s="16" t="str">
        <f>IF(W1056&lt;&gt;0,IF(Y1056=1,IF(I1056&lt;=Parameters!$C$2,W1056,""),""),"")</f>
        <v/>
      </c>
      <c r="AB1056" s="16" t="str">
        <f>IF(W1056&lt;&gt;0,IF(Y1056=1,IF(AND(I1056&gt;Parameters!$B$3,I1056&lt;=Parameters!$C$3),W1056,""),""),"")</f>
        <v/>
      </c>
      <c r="AC1056" s="16">
        <f>IF(W1056&lt;&gt;0,IF(Y1056=1,IF(AND(I1056&gt;Parameters!$B$4,I1056&lt;=Parameters!$C$4),W1056,""),""),"")</f>
        <v>62.197581399059189</v>
      </c>
      <c r="AD1056" s="16" t="str">
        <f>IF(W1056&lt;&gt;0,IF(Y1056=1,IF(AND(I1056&gt;Parameters!$B$5,I1056&lt;=Parameters!$C$5),W1056,""),""),"")</f>
        <v/>
      </c>
      <c r="AE1056" s="16" t="str">
        <f>IF(W1056&lt;&gt;0,IF(Y1056=1,IF(I1056&gt;Parameters!$B$6,W1056,""),""),"")</f>
        <v/>
      </c>
    </row>
    <row r="1057" spans="1:31" x14ac:dyDescent="0.2">
      <c r="A1057" t="s">
        <v>1122</v>
      </c>
      <c r="B1057" t="s">
        <v>1123</v>
      </c>
      <c r="C1057" t="s">
        <v>1124</v>
      </c>
      <c r="D1057">
        <v>1</v>
      </c>
      <c r="E1057" t="s">
        <v>1125</v>
      </c>
      <c r="F1057" t="s">
        <v>51</v>
      </c>
      <c r="G1057">
        <v>1</v>
      </c>
      <c r="H1057" t="s">
        <v>46</v>
      </c>
      <c r="I1057">
        <f t="shared" si="48"/>
        <v>1</v>
      </c>
      <c r="J1057" t="s">
        <v>39</v>
      </c>
      <c r="L1057">
        <v>100</v>
      </c>
      <c r="M1057" t="s">
        <v>1126</v>
      </c>
      <c r="N1057">
        <v>1</v>
      </c>
      <c r="O1057" t="s">
        <v>46</v>
      </c>
      <c r="P1057" t="s">
        <v>42</v>
      </c>
      <c r="Q1057" t="s">
        <v>42</v>
      </c>
      <c r="R1057" t="s">
        <v>42</v>
      </c>
      <c r="S1057" s="3">
        <v>42264</v>
      </c>
      <c r="T1057" s="3"/>
      <c r="U1057" s="11" t="str">
        <f>IFERROR(VLOOKUP(A1057,'Anc data'!$A$2:$H$117, 8,FALSE),"")</f>
        <v/>
      </c>
      <c r="W1057" s="15" t="str">
        <f t="shared" si="49"/>
        <v/>
      </c>
      <c r="X1057" s="9">
        <f t="shared" si="50"/>
        <v>1</v>
      </c>
      <c r="Y1057" s="9">
        <f>MAX(X1057,Parameters!$B$8)</f>
        <v>1</v>
      </c>
      <c r="AA1057" s="16" t="str">
        <f>IF(W1057&lt;&gt;0,IF(Y1057=1,IF(I1057&lt;=Parameters!$C$2,W1057,""),""),"")</f>
        <v/>
      </c>
      <c r="AB1057" s="16" t="str">
        <f>IF(W1057&lt;&gt;0,IF(Y1057=1,IF(AND(I1057&gt;Parameters!$B$3,I1057&lt;=Parameters!$C$3),W1057,""),""),"")</f>
        <v/>
      </c>
      <c r="AC1057" s="16" t="str">
        <f>IF(W1057&lt;&gt;0,IF(Y1057=1,IF(AND(I1057&gt;Parameters!$B$4,I1057&lt;=Parameters!$C$4),W1057,""),""),"")</f>
        <v/>
      </c>
      <c r="AD1057" s="16" t="str">
        <f>IF(W1057&lt;&gt;0,IF(Y1057=1,IF(AND(I1057&gt;Parameters!$B$5,I1057&lt;=Parameters!$C$5),W1057,""),""),"")</f>
        <v/>
      </c>
      <c r="AE1057" s="16" t="str">
        <f>IF(W1057&lt;&gt;0,IF(Y1057=1,IF(I1057&gt;Parameters!$B$6,W1057,""),""),"")</f>
        <v/>
      </c>
    </row>
    <row r="1058" spans="1:31" x14ac:dyDescent="0.2">
      <c r="A1058" t="s">
        <v>1122</v>
      </c>
      <c r="B1058" t="s">
        <v>1123</v>
      </c>
      <c r="C1058" t="s">
        <v>1124</v>
      </c>
      <c r="D1058">
        <v>2</v>
      </c>
      <c r="E1058" t="s">
        <v>1127</v>
      </c>
      <c r="F1058" t="s">
        <v>51</v>
      </c>
      <c r="G1058">
        <v>2</v>
      </c>
      <c r="H1058" t="s">
        <v>46</v>
      </c>
      <c r="I1058">
        <f t="shared" si="48"/>
        <v>2</v>
      </c>
      <c r="J1058" t="s">
        <v>39</v>
      </c>
      <c r="L1058">
        <v>140</v>
      </c>
      <c r="M1058" t="s">
        <v>1126</v>
      </c>
      <c r="N1058">
        <v>2</v>
      </c>
      <c r="O1058" t="s">
        <v>46</v>
      </c>
      <c r="P1058" t="s">
        <v>42</v>
      </c>
      <c r="Q1058" t="s">
        <v>42</v>
      </c>
      <c r="R1058" t="s">
        <v>42</v>
      </c>
      <c r="S1058" s="3">
        <v>42264</v>
      </c>
      <c r="T1058" s="3"/>
      <c r="U1058" s="11" t="str">
        <f>IFERROR(VLOOKUP(A1058,'Anc data'!$A$2:$H$117, 8,FALSE),"")</f>
        <v/>
      </c>
      <c r="W1058" s="15" t="str">
        <f t="shared" si="49"/>
        <v/>
      </c>
      <c r="X1058" s="9">
        <f t="shared" si="50"/>
        <v>1</v>
      </c>
      <c r="Y1058" s="9">
        <f>MAX(X1058,Parameters!$B$8)</f>
        <v>1</v>
      </c>
      <c r="AA1058" s="16" t="str">
        <f>IF(W1058&lt;&gt;0,IF(Y1058=1,IF(I1058&lt;=Parameters!$C$2,W1058,""),""),"")</f>
        <v/>
      </c>
      <c r="AB1058" s="16" t="str">
        <f>IF(W1058&lt;&gt;0,IF(Y1058=1,IF(AND(I1058&gt;Parameters!$B$3,I1058&lt;=Parameters!$C$3),W1058,""),""),"")</f>
        <v/>
      </c>
      <c r="AC1058" s="16" t="str">
        <f>IF(W1058&lt;&gt;0,IF(Y1058=1,IF(AND(I1058&gt;Parameters!$B$4,I1058&lt;=Parameters!$C$4),W1058,""),""),"")</f>
        <v/>
      </c>
      <c r="AD1058" s="16" t="str">
        <f>IF(W1058&lt;&gt;0,IF(Y1058=1,IF(AND(I1058&gt;Parameters!$B$5,I1058&lt;=Parameters!$C$5),W1058,""),""),"")</f>
        <v/>
      </c>
      <c r="AE1058" s="16" t="str">
        <f>IF(W1058&lt;&gt;0,IF(Y1058=1,IF(I1058&gt;Parameters!$B$6,W1058,""),""),"")</f>
        <v/>
      </c>
    </row>
    <row r="1059" spans="1:31" x14ac:dyDescent="0.2">
      <c r="A1059" t="s">
        <v>1122</v>
      </c>
      <c r="B1059" t="s">
        <v>1123</v>
      </c>
      <c r="C1059" t="s">
        <v>1124</v>
      </c>
      <c r="D1059">
        <v>3</v>
      </c>
      <c r="E1059">
        <v>50</v>
      </c>
      <c r="F1059" t="s">
        <v>61</v>
      </c>
      <c r="G1059">
        <v>50</v>
      </c>
      <c r="H1059" t="s">
        <v>46</v>
      </c>
      <c r="I1059">
        <f t="shared" si="48"/>
        <v>50</v>
      </c>
      <c r="J1059" t="s">
        <v>39</v>
      </c>
      <c r="L1059">
        <v>175</v>
      </c>
      <c r="M1059" t="s">
        <v>1126</v>
      </c>
      <c r="N1059" t="s">
        <v>40</v>
      </c>
      <c r="P1059" t="s">
        <v>42</v>
      </c>
      <c r="Q1059" t="s">
        <v>42</v>
      </c>
      <c r="R1059" t="s">
        <v>42</v>
      </c>
      <c r="S1059" s="3">
        <v>42264</v>
      </c>
      <c r="T1059" s="3"/>
      <c r="U1059" s="11" t="str">
        <f>IFERROR(VLOOKUP(A1059,'Anc data'!$A$2:$H$117, 8,FALSE),"")</f>
        <v/>
      </c>
      <c r="W1059" s="15" t="str">
        <f t="shared" si="49"/>
        <v/>
      </c>
      <c r="X1059" s="9">
        <f t="shared" si="50"/>
        <v>1</v>
      </c>
      <c r="Y1059" s="9">
        <f>MAX(X1059,Parameters!$B$8)</f>
        <v>1</v>
      </c>
      <c r="AA1059" s="16" t="str">
        <f>IF(W1059&lt;&gt;0,IF(Y1059=1,IF(I1059&lt;=Parameters!$C$2,W1059,""),""),"")</f>
        <v/>
      </c>
      <c r="AB1059" s="16" t="str">
        <f>IF(W1059&lt;&gt;0,IF(Y1059=1,IF(AND(I1059&gt;Parameters!$B$3,I1059&lt;=Parameters!$C$3),W1059,""),""),"")</f>
        <v/>
      </c>
      <c r="AC1059" s="16" t="str">
        <f>IF(W1059&lt;&gt;0,IF(Y1059=1,IF(AND(I1059&gt;Parameters!$B$4,I1059&lt;=Parameters!$C$4),W1059,""),""),"")</f>
        <v/>
      </c>
      <c r="AD1059" s="16" t="str">
        <f>IF(W1059&lt;&gt;0,IF(Y1059=1,IF(AND(I1059&gt;Parameters!$B$5,I1059&lt;=Parameters!$C$5),W1059,""),""),"")</f>
        <v/>
      </c>
      <c r="AE1059" s="16" t="str">
        <f>IF(W1059&lt;&gt;0,IF(Y1059=1,IF(I1059&gt;Parameters!$B$6,W1059,""),""),"")</f>
        <v/>
      </c>
    </row>
    <row r="1060" spans="1:31" x14ac:dyDescent="0.2">
      <c r="A1060" t="s">
        <v>1122</v>
      </c>
      <c r="B1060" t="s">
        <v>1123</v>
      </c>
      <c r="C1060" t="s">
        <v>1124</v>
      </c>
      <c r="D1060">
        <v>4</v>
      </c>
      <c r="E1060">
        <v>70</v>
      </c>
      <c r="F1060" t="s">
        <v>61</v>
      </c>
      <c r="G1060">
        <v>70</v>
      </c>
      <c r="H1060" t="s">
        <v>46</v>
      </c>
      <c r="I1060">
        <f t="shared" si="48"/>
        <v>70</v>
      </c>
      <c r="J1060" t="s">
        <v>39</v>
      </c>
      <c r="L1060">
        <v>185</v>
      </c>
      <c r="M1060" t="s">
        <v>1126</v>
      </c>
      <c r="N1060" t="s">
        <v>40</v>
      </c>
      <c r="P1060" t="s">
        <v>42</v>
      </c>
      <c r="Q1060" t="s">
        <v>42</v>
      </c>
      <c r="R1060" t="s">
        <v>42</v>
      </c>
      <c r="S1060" s="3">
        <v>42264</v>
      </c>
      <c r="T1060" s="3"/>
      <c r="U1060" s="11" t="str">
        <f>IFERROR(VLOOKUP(A1060,'Anc data'!$A$2:$H$117, 8,FALSE),"")</f>
        <v/>
      </c>
      <c r="W1060" s="15" t="str">
        <f t="shared" si="49"/>
        <v/>
      </c>
      <c r="X1060" s="9">
        <f t="shared" si="50"/>
        <v>1</v>
      </c>
      <c r="Y1060" s="9">
        <f>MAX(X1060,Parameters!$B$8)</f>
        <v>1</v>
      </c>
      <c r="AA1060" s="16" t="str">
        <f>IF(W1060&lt;&gt;0,IF(Y1060=1,IF(I1060&lt;=Parameters!$C$2,W1060,""),""),"")</f>
        <v/>
      </c>
      <c r="AB1060" s="16" t="str">
        <f>IF(W1060&lt;&gt;0,IF(Y1060=1,IF(AND(I1060&gt;Parameters!$B$3,I1060&lt;=Parameters!$C$3),W1060,""),""),"")</f>
        <v/>
      </c>
      <c r="AC1060" s="16" t="str">
        <f>IF(W1060&lt;&gt;0,IF(Y1060=1,IF(AND(I1060&gt;Parameters!$B$4,I1060&lt;=Parameters!$C$4),W1060,""),""),"")</f>
        <v/>
      </c>
      <c r="AD1060" s="16" t="str">
        <f>IF(W1060&lt;&gt;0,IF(Y1060=1,IF(AND(I1060&gt;Parameters!$B$5,I1060&lt;=Parameters!$C$5),W1060,""),""),"")</f>
        <v/>
      </c>
      <c r="AE1060" s="16" t="str">
        <f>IF(W1060&lt;&gt;0,IF(Y1060=1,IF(I1060&gt;Parameters!$B$6,W1060,""),""),"")</f>
        <v/>
      </c>
    </row>
    <row r="1061" spans="1:31" x14ac:dyDescent="0.2">
      <c r="A1061" t="s">
        <v>1122</v>
      </c>
      <c r="B1061" t="s">
        <v>1123</v>
      </c>
      <c r="C1061" t="s">
        <v>1124</v>
      </c>
      <c r="D1061">
        <v>5</v>
      </c>
      <c r="E1061">
        <v>100</v>
      </c>
      <c r="F1061" t="s">
        <v>61</v>
      </c>
      <c r="G1061">
        <v>100</v>
      </c>
      <c r="H1061" t="s">
        <v>46</v>
      </c>
      <c r="I1061">
        <f t="shared" si="48"/>
        <v>100</v>
      </c>
      <c r="J1061" t="s">
        <v>39</v>
      </c>
      <c r="L1061">
        <v>210</v>
      </c>
      <c r="M1061" t="s">
        <v>1126</v>
      </c>
      <c r="N1061" t="s">
        <v>40</v>
      </c>
      <c r="P1061" t="s">
        <v>42</v>
      </c>
      <c r="Q1061" t="s">
        <v>42</v>
      </c>
      <c r="R1061" t="s">
        <v>42</v>
      </c>
      <c r="S1061" s="3">
        <v>42264</v>
      </c>
      <c r="T1061" s="3"/>
      <c r="U1061" s="11" t="str">
        <f>IFERROR(VLOOKUP(A1061,'Anc data'!$A$2:$H$117, 8,FALSE),"")</f>
        <v/>
      </c>
      <c r="W1061" s="15" t="str">
        <f t="shared" si="49"/>
        <v/>
      </c>
      <c r="X1061" s="9">
        <f t="shared" si="50"/>
        <v>1</v>
      </c>
      <c r="Y1061" s="9">
        <f>MAX(X1061,Parameters!$B$8)</f>
        <v>1</v>
      </c>
      <c r="AA1061" s="16" t="str">
        <f>IF(W1061&lt;&gt;0,IF(Y1061=1,IF(I1061&lt;=Parameters!$C$2,W1061,""),""),"")</f>
        <v/>
      </c>
      <c r="AB1061" s="16" t="str">
        <f>IF(W1061&lt;&gt;0,IF(Y1061=1,IF(AND(I1061&gt;Parameters!$B$3,I1061&lt;=Parameters!$C$3),W1061,""),""),"")</f>
        <v/>
      </c>
      <c r="AC1061" s="16" t="str">
        <f>IF(W1061&lt;&gt;0,IF(Y1061=1,IF(AND(I1061&gt;Parameters!$B$4,I1061&lt;=Parameters!$C$4),W1061,""),""),"")</f>
        <v/>
      </c>
      <c r="AD1061" s="16" t="str">
        <f>IF(W1061&lt;&gt;0,IF(Y1061=1,IF(AND(I1061&gt;Parameters!$B$5,I1061&lt;=Parameters!$C$5),W1061,""),""),"")</f>
        <v/>
      </c>
      <c r="AE1061" s="16" t="str">
        <f>IF(W1061&lt;&gt;0,IF(Y1061=1,IF(I1061&gt;Parameters!$B$6,W1061,""),""),"")</f>
        <v/>
      </c>
    </row>
    <row r="1062" spans="1:31" x14ac:dyDescent="0.2">
      <c r="A1062" t="s">
        <v>1122</v>
      </c>
      <c r="B1062" t="s">
        <v>1123</v>
      </c>
      <c r="C1062" t="s">
        <v>1124</v>
      </c>
      <c r="D1062">
        <v>6</v>
      </c>
      <c r="E1062">
        <v>300</v>
      </c>
      <c r="F1062" t="s">
        <v>61</v>
      </c>
      <c r="G1062">
        <v>300</v>
      </c>
      <c r="H1062" t="s">
        <v>46</v>
      </c>
      <c r="I1062">
        <f t="shared" si="48"/>
        <v>300</v>
      </c>
      <c r="J1062" t="s">
        <v>39</v>
      </c>
      <c r="L1062">
        <v>290</v>
      </c>
      <c r="M1062" t="s">
        <v>1126</v>
      </c>
      <c r="N1062" t="s">
        <v>40</v>
      </c>
      <c r="P1062" t="s">
        <v>42</v>
      </c>
      <c r="Q1062" t="s">
        <v>42</v>
      </c>
      <c r="R1062" t="s">
        <v>42</v>
      </c>
      <c r="S1062" s="3">
        <v>42264</v>
      </c>
      <c r="T1062" s="3"/>
      <c r="U1062" s="11" t="str">
        <f>IFERROR(VLOOKUP(A1062,'Anc data'!$A$2:$H$117, 8,FALSE),"")</f>
        <v/>
      </c>
      <c r="W1062" s="15" t="str">
        <f t="shared" si="49"/>
        <v/>
      </c>
      <c r="X1062" s="9">
        <f t="shared" si="50"/>
        <v>1</v>
      </c>
      <c r="Y1062" s="9">
        <f>MAX(X1062,Parameters!$B$8)</f>
        <v>1</v>
      </c>
      <c r="AA1062" s="16" t="str">
        <f>IF(W1062&lt;&gt;0,IF(Y1062=1,IF(I1062&lt;=Parameters!$C$2,W1062,""),""),"")</f>
        <v/>
      </c>
      <c r="AB1062" s="16" t="str">
        <f>IF(W1062&lt;&gt;0,IF(Y1062=1,IF(AND(I1062&gt;Parameters!$B$3,I1062&lt;=Parameters!$C$3),W1062,""),""),"")</f>
        <v/>
      </c>
      <c r="AC1062" s="16" t="str">
        <f>IF(W1062&lt;&gt;0,IF(Y1062=1,IF(AND(I1062&gt;Parameters!$B$4,I1062&lt;=Parameters!$C$4),W1062,""),""),"")</f>
        <v/>
      </c>
      <c r="AD1062" s="16" t="str">
        <f>IF(W1062&lt;&gt;0,IF(Y1062=1,IF(AND(I1062&gt;Parameters!$B$5,I1062&lt;=Parameters!$C$5),W1062,""),""),"")</f>
        <v/>
      </c>
      <c r="AE1062" s="16" t="str">
        <f>IF(W1062&lt;&gt;0,IF(Y1062=1,IF(I1062&gt;Parameters!$B$6,W1062,""),""),"")</f>
        <v/>
      </c>
    </row>
    <row r="1063" spans="1:31" x14ac:dyDescent="0.2">
      <c r="A1063" t="s">
        <v>1122</v>
      </c>
      <c r="B1063" t="s">
        <v>1123</v>
      </c>
      <c r="C1063" t="s">
        <v>1124</v>
      </c>
      <c r="D1063">
        <v>7</v>
      </c>
      <c r="E1063">
        <v>1</v>
      </c>
      <c r="F1063" t="s">
        <v>61</v>
      </c>
      <c r="G1063">
        <v>1</v>
      </c>
      <c r="H1063" t="s">
        <v>296</v>
      </c>
      <c r="I1063">
        <f t="shared" si="48"/>
        <v>1</v>
      </c>
      <c r="J1063" t="s">
        <v>39</v>
      </c>
      <c r="L1063">
        <v>340</v>
      </c>
      <c r="M1063" t="s">
        <v>1126</v>
      </c>
      <c r="N1063" t="s">
        <v>40</v>
      </c>
      <c r="P1063" t="s">
        <v>42</v>
      </c>
      <c r="Q1063" t="s">
        <v>42</v>
      </c>
      <c r="R1063" t="s">
        <v>42</v>
      </c>
      <c r="S1063" s="3">
        <v>42264</v>
      </c>
      <c r="T1063" s="3"/>
      <c r="U1063" s="11" t="str">
        <f>IFERROR(VLOOKUP(A1063,'Anc data'!$A$2:$H$117, 8,FALSE),"")</f>
        <v/>
      </c>
      <c r="W1063" s="15" t="str">
        <f t="shared" si="49"/>
        <v/>
      </c>
      <c r="X1063" s="9">
        <f t="shared" si="50"/>
        <v>1</v>
      </c>
      <c r="Y1063" s="9">
        <f>MAX(X1063,Parameters!$B$8)</f>
        <v>1</v>
      </c>
      <c r="AA1063" s="16" t="str">
        <f>IF(W1063&lt;&gt;0,IF(Y1063=1,IF(I1063&lt;=Parameters!$C$2,W1063,""),""),"")</f>
        <v/>
      </c>
      <c r="AB1063" s="16" t="str">
        <f>IF(W1063&lt;&gt;0,IF(Y1063=1,IF(AND(I1063&gt;Parameters!$B$3,I1063&lt;=Parameters!$C$3),W1063,""),""),"")</f>
        <v/>
      </c>
      <c r="AC1063" s="16" t="str">
        <f>IF(W1063&lt;&gt;0,IF(Y1063=1,IF(AND(I1063&gt;Parameters!$B$4,I1063&lt;=Parameters!$C$4),W1063,""),""),"")</f>
        <v/>
      </c>
      <c r="AD1063" s="16" t="str">
        <f>IF(W1063&lt;&gt;0,IF(Y1063=1,IF(AND(I1063&gt;Parameters!$B$5,I1063&lt;=Parameters!$C$5),W1063,""),""),"")</f>
        <v/>
      </c>
      <c r="AE1063" s="16" t="str">
        <f>IF(W1063&lt;&gt;0,IF(Y1063=1,IF(I1063&gt;Parameters!$B$6,W1063,""),""),"")</f>
        <v/>
      </c>
    </row>
    <row r="1064" spans="1:31" x14ac:dyDescent="0.2">
      <c r="A1064" t="s">
        <v>1122</v>
      </c>
      <c r="B1064" t="s">
        <v>1123</v>
      </c>
      <c r="C1064" t="s">
        <v>1124</v>
      </c>
      <c r="D1064">
        <v>8</v>
      </c>
      <c r="E1064">
        <v>20</v>
      </c>
      <c r="F1064" t="s">
        <v>51</v>
      </c>
      <c r="G1064">
        <v>20</v>
      </c>
      <c r="H1064" t="s">
        <v>46</v>
      </c>
      <c r="I1064">
        <f t="shared" si="48"/>
        <v>20</v>
      </c>
      <c r="J1064" t="s">
        <v>39</v>
      </c>
      <c r="L1064">
        <v>185</v>
      </c>
      <c r="M1064" t="s">
        <v>1126</v>
      </c>
      <c r="N1064" t="s">
        <v>40</v>
      </c>
      <c r="P1064" t="s">
        <v>42</v>
      </c>
      <c r="Q1064" t="s">
        <v>42</v>
      </c>
      <c r="R1064" t="s">
        <v>42</v>
      </c>
      <c r="S1064" s="3">
        <v>42264</v>
      </c>
      <c r="T1064" s="3"/>
      <c r="U1064" s="11" t="str">
        <f>IFERROR(VLOOKUP(A1064,'Anc data'!$A$2:$H$117, 8,FALSE),"")</f>
        <v/>
      </c>
      <c r="W1064" s="15" t="str">
        <f t="shared" si="49"/>
        <v/>
      </c>
      <c r="X1064" s="9">
        <f t="shared" si="50"/>
        <v>1</v>
      </c>
      <c r="Y1064" s="9">
        <f>MAX(X1064,Parameters!$B$8)</f>
        <v>1</v>
      </c>
      <c r="AA1064" s="16" t="str">
        <f>IF(W1064&lt;&gt;0,IF(Y1064=1,IF(I1064&lt;=Parameters!$C$2,W1064,""),""),"")</f>
        <v/>
      </c>
      <c r="AB1064" s="16" t="str">
        <f>IF(W1064&lt;&gt;0,IF(Y1064=1,IF(AND(I1064&gt;Parameters!$B$3,I1064&lt;=Parameters!$C$3),W1064,""),""),"")</f>
        <v/>
      </c>
      <c r="AC1064" s="16" t="str">
        <f>IF(W1064&lt;&gt;0,IF(Y1064=1,IF(AND(I1064&gt;Parameters!$B$4,I1064&lt;=Parameters!$C$4),W1064,""),""),"")</f>
        <v/>
      </c>
      <c r="AD1064" s="16" t="str">
        <f>IF(W1064&lt;&gt;0,IF(Y1064=1,IF(AND(I1064&gt;Parameters!$B$5,I1064&lt;=Parameters!$C$5),W1064,""),""),"")</f>
        <v/>
      </c>
      <c r="AE1064" s="16" t="str">
        <f>IF(W1064&lt;&gt;0,IF(Y1064=1,IF(I1064&gt;Parameters!$B$6,W1064,""),""),"")</f>
        <v/>
      </c>
    </row>
    <row r="1065" spans="1:31" x14ac:dyDescent="0.2">
      <c r="A1065" t="s">
        <v>1128</v>
      </c>
      <c r="B1065" t="s">
        <v>1129</v>
      </c>
      <c r="C1065" t="s">
        <v>1130</v>
      </c>
      <c r="D1065">
        <v>1</v>
      </c>
      <c r="E1065" t="s">
        <v>1131</v>
      </c>
      <c r="F1065" t="s">
        <v>61</v>
      </c>
      <c r="G1065">
        <v>1</v>
      </c>
      <c r="H1065" t="s">
        <v>296</v>
      </c>
      <c r="I1065">
        <f t="shared" si="48"/>
        <v>1</v>
      </c>
      <c r="J1065" t="s">
        <v>39</v>
      </c>
      <c r="L1065">
        <v>49.9</v>
      </c>
      <c r="M1065" t="s">
        <v>63</v>
      </c>
      <c r="N1065">
        <v>200</v>
      </c>
      <c r="O1065" t="s">
        <v>46</v>
      </c>
      <c r="P1065" t="s">
        <v>64</v>
      </c>
      <c r="Q1065" t="s">
        <v>42</v>
      </c>
      <c r="R1065" t="s">
        <v>64</v>
      </c>
      <c r="S1065" s="3">
        <v>42248</v>
      </c>
      <c r="T1065" s="3"/>
      <c r="U1065" s="11" t="str">
        <f>IFERROR(VLOOKUP(A1065,'Anc data'!$A$2:$H$117, 8,FALSE),"")</f>
        <v/>
      </c>
      <c r="W1065" s="15" t="str">
        <f t="shared" si="49"/>
        <v/>
      </c>
      <c r="X1065" s="9">
        <f t="shared" si="50"/>
        <v>1</v>
      </c>
      <c r="Y1065" s="9">
        <f>MAX(X1065,Parameters!$B$8)</f>
        <v>1</v>
      </c>
      <c r="AA1065" s="16" t="str">
        <f>IF(W1065&lt;&gt;0,IF(Y1065=1,IF(I1065&lt;=Parameters!$C$2,W1065,""),""),"")</f>
        <v/>
      </c>
      <c r="AB1065" s="16" t="str">
        <f>IF(W1065&lt;&gt;0,IF(Y1065=1,IF(AND(I1065&gt;Parameters!$B$3,I1065&lt;=Parameters!$C$3),W1065,""),""),"")</f>
        <v/>
      </c>
      <c r="AC1065" s="16" t="str">
        <f>IF(W1065&lt;&gt;0,IF(Y1065=1,IF(AND(I1065&gt;Parameters!$B$4,I1065&lt;=Parameters!$C$4),W1065,""),""),"")</f>
        <v/>
      </c>
      <c r="AD1065" s="16" t="str">
        <f>IF(W1065&lt;&gt;0,IF(Y1065=1,IF(AND(I1065&gt;Parameters!$B$5,I1065&lt;=Parameters!$C$5),W1065,""),""),"")</f>
        <v/>
      </c>
      <c r="AE1065" s="16" t="str">
        <f>IF(W1065&lt;&gt;0,IF(Y1065=1,IF(I1065&gt;Parameters!$B$6,W1065,""),""),"")</f>
        <v/>
      </c>
    </row>
    <row r="1066" spans="1:31" x14ac:dyDescent="0.2">
      <c r="A1066" t="s">
        <v>1132</v>
      </c>
      <c r="B1066" t="s">
        <v>1133</v>
      </c>
      <c r="C1066" t="s">
        <v>1134</v>
      </c>
      <c r="D1066">
        <v>1</v>
      </c>
      <c r="E1066" t="s">
        <v>186</v>
      </c>
      <c r="F1066" t="s">
        <v>51</v>
      </c>
      <c r="G1066">
        <v>1</v>
      </c>
      <c r="H1066" t="s">
        <v>46</v>
      </c>
      <c r="I1066">
        <f t="shared" si="48"/>
        <v>1</v>
      </c>
      <c r="J1066">
        <v>1</v>
      </c>
      <c r="K1066" t="s">
        <v>62</v>
      </c>
      <c r="L1066">
        <v>13.8</v>
      </c>
      <c r="M1066" t="s">
        <v>63</v>
      </c>
      <c r="N1066">
        <v>128</v>
      </c>
      <c r="O1066" t="s">
        <v>38</v>
      </c>
      <c r="P1066" t="s">
        <v>64</v>
      </c>
      <c r="Q1066" t="s">
        <v>42</v>
      </c>
      <c r="R1066" t="s">
        <v>64</v>
      </c>
      <c r="S1066" s="3">
        <v>42248</v>
      </c>
      <c r="T1066" s="3"/>
      <c r="U1066" s="11" t="str">
        <f>IFERROR(VLOOKUP(A1066,'Anc data'!$A$2:$H$117, 8,FALSE),"")</f>
        <v/>
      </c>
      <c r="W1066" s="15" t="str">
        <f t="shared" si="49"/>
        <v/>
      </c>
      <c r="X1066" s="9">
        <f t="shared" si="50"/>
        <v>0</v>
      </c>
      <c r="Y1066" s="9">
        <f>MAX(X1066,Parameters!$B$8)</f>
        <v>1</v>
      </c>
      <c r="AA1066" s="16" t="str">
        <f>IF(W1066&lt;&gt;0,IF(Y1066=1,IF(I1066&lt;=Parameters!$C$2,W1066,""),""),"")</f>
        <v/>
      </c>
      <c r="AB1066" s="16" t="str">
        <f>IF(W1066&lt;&gt;0,IF(Y1066=1,IF(AND(I1066&gt;Parameters!$B$3,I1066&lt;=Parameters!$C$3),W1066,""),""),"")</f>
        <v/>
      </c>
      <c r="AC1066" s="16" t="str">
        <f>IF(W1066&lt;&gt;0,IF(Y1066=1,IF(AND(I1066&gt;Parameters!$B$4,I1066&lt;=Parameters!$C$4),W1066,""),""),"")</f>
        <v/>
      </c>
      <c r="AD1066" s="16" t="str">
        <f>IF(W1066&lt;&gt;0,IF(Y1066=1,IF(AND(I1066&gt;Parameters!$B$5,I1066&lt;=Parameters!$C$5),W1066,""),""),"")</f>
        <v/>
      </c>
      <c r="AE1066" s="16" t="str">
        <f>IF(W1066&lt;&gt;0,IF(Y1066=1,IF(I1066&gt;Parameters!$B$6,W1066,""),""),"")</f>
        <v/>
      </c>
    </row>
    <row r="1067" spans="1:31" x14ac:dyDescent="0.2">
      <c r="A1067" t="s">
        <v>1132</v>
      </c>
      <c r="B1067" t="s">
        <v>1133</v>
      </c>
      <c r="C1067" t="s">
        <v>1134</v>
      </c>
      <c r="D1067">
        <v>2</v>
      </c>
      <c r="E1067" t="s">
        <v>1135</v>
      </c>
      <c r="F1067" t="s">
        <v>51</v>
      </c>
      <c r="G1067">
        <v>2</v>
      </c>
      <c r="H1067" t="s">
        <v>46</v>
      </c>
      <c r="I1067">
        <f t="shared" si="48"/>
        <v>2</v>
      </c>
      <c r="J1067" t="s">
        <v>39</v>
      </c>
      <c r="L1067">
        <v>16.66</v>
      </c>
      <c r="M1067" t="s">
        <v>63</v>
      </c>
      <c r="N1067">
        <v>256</v>
      </c>
      <c r="O1067" t="s">
        <v>38</v>
      </c>
      <c r="P1067" t="s">
        <v>64</v>
      </c>
      <c r="Q1067" t="s">
        <v>42</v>
      </c>
      <c r="R1067" t="s">
        <v>64</v>
      </c>
      <c r="S1067" s="3">
        <v>42248</v>
      </c>
      <c r="T1067" s="3"/>
      <c r="U1067" s="11" t="str">
        <f>IFERROR(VLOOKUP(A1067,'Anc data'!$A$2:$H$117, 8,FALSE),"")</f>
        <v/>
      </c>
      <c r="W1067" s="15" t="str">
        <f t="shared" si="49"/>
        <v/>
      </c>
      <c r="X1067" s="9">
        <f t="shared" si="50"/>
        <v>1</v>
      </c>
      <c r="Y1067" s="9">
        <f>MAX(X1067,Parameters!$B$8)</f>
        <v>1</v>
      </c>
      <c r="AA1067" s="16" t="str">
        <f>IF(W1067&lt;&gt;0,IF(Y1067=1,IF(I1067&lt;=Parameters!$C$2,W1067,""),""),"")</f>
        <v/>
      </c>
      <c r="AB1067" s="16" t="str">
        <f>IF(W1067&lt;&gt;0,IF(Y1067=1,IF(AND(I1067&gt;Parameters!$B$3,I1067&lt;=Parameters!$C$3),W1067,""),""),"")</f>
        <v/>
      </c>
      <c r="AC1067" s="16" t="str">
        <f>IF(W1067&lt;&gt;0,IF(Y1067=1,IF(AND(I1067&gt;Parameters!$B$4,I1067&lt;=Parameters!$C$4),W1067,""),""),"")</f>
        <v/>
      </c>
      <c r="AD1067" s="16" t="str">
        <f>IF(W1067&lt;&gt;0,IF(Y1067=1,IF(AND(I1067&gt;Parameters!$B$5,I1067&lt;=Parameters!$C$5),W1067,""),""),"")</f>
        <v/>
      </c>
      <c r="AE1067" s="16" t="str">
        <f>IF(W1067&lt;&gt;0,IF(Y1067=1,IF(I1067&gt;Parameters!$B$6,W1067,""),""),"")</f>
        <v/>
      </c>
    </row>
    <row r="1068" spans="1:31" x14ac:dyDescent="0.2">
      <c r="A1068" t="s">
        <v>1132</v>
      </c>
      <c r="B1068" t="s">
        <v>1133</v>
      </c>
      <c r="C1068" t="s">
        <v>1134</v>
      </c>
      <c r="D1068">
        <v>3</v>
      </c>
      <c r="E1068" t="s">
        <v>1136</v>
      </c>
      <c r="F1068" t="s">
        <v>51</v>
      </c>
      <c r="G1068">
        <v>5</v>
      </c>
      <c r="H1068" t="s">
        <v>46</v>
      </c>
      <c r="I1068">
        <f t="shared" si="48"/>
        <v>5</v>
      </c>
      <c r="J1068" t="s">
        <v>39</v>
      </c>
      <c r="L1068">
        <v>21.9</v>
      </c>
      <c r="M1068" t="s">
        <v>63</v>
      </c>
      <c r="N1068">
        <v>512</v>
      </c>
      <c r="O1068" t="s">
        <v>38</v>
      </c>
      <c r="P1068" t="s">
        <v>64</v>
      </c>
      <c r="Q1068" t="s">
        <v>42</v>
      </c>
      <c r="R1068" t="s">
        <v>64</v>
      </c>
      <c r="S1068" s="3">
        <v>42248</v>
      </c>
      <c r="T1068" s="3"/>
      <c r="U1068" s="11" t="str">
        <f>IFERROR(VLOOKUP(A1068,'Anc data'!$A$2:$H$117, 8,FALSE),"")</f>
        <v/>
      </c>
      <c r="W1068" s="15" t="str">
        <f t="shared" si="49"/>
        <v/>
      </c>
      <c r="X1068" s="9">
        <f t="shared" si="50"/>
        <v>1</v>
      </c>
      <c r="Y1068" s="9">
        <f>MAX(X1068,Parameters!$B$8)</f>
        <v>1</v>
      </c>
      <c r="AA1068" s="16" t="str">
        <f>IF(W1068&lt;&gt;0,IF(Y1068=1,IF(I1068&lt;=Parameters!$C$2,W1068,""),""),"")</f>
        <v/>
      </c>
      <c r="AB1068" s="16" t="str">
        <f>IF(W1068&lt;&gt;0,IF(Y1068=1,IF(AND(I1068&gt;Parameters!$B$3,I1068&lt;=Parameters!$C$3),W1068,""),""),"")</f>
        <v/>
      </c>
      <c r="AC1068" s="16" t="str">
        <f>IF(W1068&lt;&gt;0,IF(Y1068=1,IF(AND(I1068&gt;Parameters!$B$4,I1068&lt;=Parameters!$C$4),W1068,""),""),"")</f>
        <v/>
      </c>
      <c r="AD1068" s="16" t="str">
        <f>IF(W1068&lt;&gt;0,IF(Y1068=1,IF(AND(I1068&gt;Parameters!$B$5,I1068&lt;=Parameters!$C$5),W1068,""),""),"")</f>
        <v/>
      </c>
      <c r="AE1068" s="16" t="str">
        <f>IF(W1068&lt;&gt;0,IF(Y1068=1,IF(I1068&gt;Parameters!$B$6,W1068,""),""),"")</f>
        <v/>
      </c>
    </row>
    <row r="1069" spans="1:31" x14ac:dyDescent="0.2">
      <c r="A1069" t="s">
        <v>1132</v>
      </c>
      <c r="B1069" t="s">
        <v>1133</v>
      </c>
      <c r="C1069" t="s">
        <v>1134</v>
      </c>
      <c r="D1069">
        <v>4</v>
      </c>
      <c r="E1069" t="s">
        <v>1137</v>
      </c>
      <c r="F1069" t="s">
        <v>51</v>
      </c>
      <c r="G1069">
        <v>7</v>
      </c>
      <c r="H1069" t="s">
        <v>46</v>
      </c>
      <c r="I1069">
        <f t="shared" si="48"/>
        <v>7</v>
      </c>
      <c r="J1069" t="s">
        <v>39</v>
      </c>
      <c r="L1069">
        <v>25.59</v>
      </c>
      <c r="M1069" t="s">
        <v>63</v>
      </c>
      <c r="N1069">
        <v>768</v>
      </c>
      <c r="O1069" t="s">
        <v>38</v>
      </c>
      <c r="P1069" t="s">
        <v>64</v>
      </c>
      <c r="Q1069" t="s">
        <v>42</v>
      </c>
      <c r="R1069" t="s">
        <v>64</v>
      </c>
      <c r="S1069" s="3">
        <v>42248</v>
      </c>
      <c r="T1069" s="3"/>
      <c r="U1069" s="11" t="str">
        <f>IFERROR(VLOOKUP(A1069,'Anc data'!$A$2:$H$117, 8,FALSE),"")</f>
        <v/>
      </c>
      <c r="W1069" s="15" t="str">
        <f t="shared" si="49"/>
        <v/>
      </c>
      <c r="X1069" s="9">
        <f t="shared" si="50"/>
        <v>1</v>
      </c>
      <c r="Y1069" s="9">
        <f>MAX(X1069,Parameters!$B$8)</f>
        <v>1</v>
      </c>
      <c r="AA1069" s="16" t="str">
        <f>IF(W1069&lt;&gt;0,IF(Y1069=1,IF(I1069&lt;=Parameters!$C$2,W1069,""),""),"")</f>
        <v/>
      </c>
      <c r="AB1069" s="16" t="str">
        <f>IF(W1069&lt;&gt;0,IF(Y1069=1,IF(AND(I1069&gt;Parameters!$B$3,I1069&lt;=Parameters!$C$3),W1069,""),""),"")</f>
        <v/>
      </c>
      <c r="AC1069" s="16" t="str">
        <f>IF(W1069&lt;&gt;0,IF(Y1069=1,IF(AND(I1069&gt;Parameters!$B$4,I1069&lt;=Parameters!$C$4),W1069,""),""),"")</f>
        <v/>
      </c>
      <c r="AD1069" s="16" t="str">
        <f>IF(W1069&lt;&gt;0,IF(Y1069=1,IF(AND(I1069&gt;Parameters!$B$5,I1069&lt;=Parameters!$C$5),W1069,""),""),"")</f>
        <v/>
      </c>
      <c r="AE1069" s="16" t="str">
        <f>IF(W1069&lt;&gt;0,IF(Y1069=1,IF(I1069&gt;Parameters!$B$6,W1069,""),""),"")</f>
        <v/>
      </c>
    </row>
    <row r="1070" spans="1:31" x14ac:dyDescent="0.2">
      <c r="A1070" t="s">
        <v>1132</v>
      </c>
      <c r="B1070" t="s">
        <v>1133</v>
      </c>
      <c r="C1070" t="s">
        <v>1134</v>
      </c>
      <c r="D1070">
        <v>5</v>
      </c>
      <c r="E1070" t="s">
        <v>1138</v>
      </c>
      <c r="F1070" t="s">
        <v>61</v>
      </c>
      <c r="G1070">
        <v>20</v>
      </c>
      <c r="H1070" t="s">
        <v>46</v>
      </c>
      <c r="I1070">
        <f t="shared" si="48"/>
        <v>20</v>
      </c>
      <c r="J1070" t="s">
        <v>39</v>
      </c>
      <c r="L1070">
        <v>20.329999999999998</v>
      </c>
      <c r="M1070" t="s">
        <v>63</v>
      </c>
      <c r="N1070">
        <v>1</v>
      </c>
      <c r="O1070" t="s">
        <v>46</v>
      </c>
      <c r="P1070" t="s">
        <v>42</v>
      </c>
      <c r="Q1070" t="s">
        <v>42</v>
      </c>
      <c r="R1070" t="s">
        <v>64</v>
      </c>
      <c r="S1070" s="3">
        <v>42248</v>
      </c>
      <c r="T1070" s="3"/>
      <c r="U1070" s="11" t="str">
        <f>IFERROR(VLOOKUP(A1070,'Anc data'!$A$2:$H$117, 8,FALSE),"")</f>
        <v/>
      </c>
      <c r="W1070" s="15" t="str">
        <f t="shared" si="49"/>
        <v/>
      </c>
      <c r="X1070" s="9">
        <f t="shared" si="50"/>
        <v>1</v>
      </c>
      <c r="Y1070" s="9">
        <f>MAX(X1070,Parameters!$B$8)</f>
        <v>1</v>
      </c>
      <c r="AA1070" s="16" t="str">
        <f>IF(W1070&lt;&gt;0,IF(Y1070=1,IF(I1070&lt;=Parameters!$C$2,W1070,""),""),"")</f>
        <v/>
      </c>
      <c r="AB1070" s="16" t="str">
        <f>IF(W1070&lt;&gt;0,IF(Y1070=1,IF(AND(I1070&gt;Parameters!$B$3,I1070&lt;=Parameters!$C$3),W1070,""),""),"")</f>
        <v/>
      </c>
      <c r="AC1070" s="16" t="str">
        <f>IF(W1070&lt;&gt;0,IF(Y1070=1,IF(AND(I1070&gt;Parameters!$B$4,I1070&lt;=Parameters!$C$4),W1070,""),""),"")</f>
        <v/>
      </c>
      <c r="AD1070" s="16" t="str">
        <f>IF(W1070&lt;&gt;0,IF(Y1070=1,IF(AND(I1070&gt;Parameters!$B$5,I1070&lt;=Parameters!$C$5),W1070,""),""),"")</f>
        <v/>
      </c>
      <c r="AE1070" s="16" t="str">
        <f>IF(W1070&lt;&gt;0,IF(Y1070=1,IF(I1070&gt;Parameters!$B$6,W1070,""),""),"")</f>
        <v/>
      </c>
    </row>
    <row r="1071" spans="1:31" x14ac:dyDescent="0.2">
      <c r="A1071" t="s">
        <v>1132</v>
      </c>
      <c r="B1071" t="s">
        <v>1133</v>
      </c>
      <c r="C1071" t="s">
        <v>1134</v>
      </c>
      <c r="D1071">
        <v>6</v>
      </c>
      <c r="E1071" t="s">
        <v>1139</v>
      </c>
      <c r="F1071" t="s">
        <v>61</v>
      </c>
      <c r="G1071">
        <v>30</v>
      </c>
      <c r="H1071" t="s">
        <v>46</v>
      </c>
      <c r="I1071">
        <f t="shared" si="48"/>
        <v>30</v>
      </c>
      <c r="J1071" t="s">
        <v>39</v>
      </c>
      <c r="L1071">
        <v>25.42</v>
      </c>
      <c r="M1071" t="s">
        <v>63</v>
      </c>
      <c r="N1071">
        <v>2</v>
      </c>
      <c r="O1071" t="s">
        <v>46</v>
      </c>
      <c r="P1071" t="s">
        <v>42</v>
      </c>
      <c r="Q1071" t="s">
        <v>42</v>
      </c>
      <c r="R1071" t="s">
        <v>64</v>
      </c>
      <c r="S1071" s="3">
        <v>42248</v>
      </c>
      <c r="T1071" s="3"/>
      <c r="U1071" s="11" t="str">
        <f>IFERROR(VLOOKUP(A1071,'Anc data'!$A$2:$H$117, 8,FALSE),"")</f>
        <v/>
      </c>
      <c r="W1071" s="15" t="str">
        <f t="shared" si="49"/>
        <v/>
      </c>
      <c r="X1071" s="9">
        <f t="shared" si="50"/>
        <v>1</v>
      </c>
      <c r="Y1071" s="9">
        <f>MAX(X1071,Parameters!$B$8)</f>
        <v>1</v>
      </c>
      <c r="AA1071" s="16" t="str">
        <f>IF(W1071&lt;&gt;0,IF(Y1071=1,IF(I1071&lt;=Parameters!$C$2,W1071,""),""),"")</f>
        <v/>
      </c>
      <c r="AB1071" s="16" t="str">
        <f>IF(W1071&lt;&gt;0,IF(Y1071=1,IF(AND(I1071&gt;Parameters!$B$3,I1071&lt;=Parameters!$C$3),W1071,""),""),"")</f>
        <v/>
      </c>
      <c r="AC1071" s="16" t="str">
        <f>IF(W1071&lt;&gt;0,IF(Y1071=1,IF(AND(I1071&gt;Parameters!$B$4,I1071&lt;=Parameters!$C$4),W1071,""),""),"")</f>
        <v/>
      </c>
      <c r="AD1071" s="16" t="str">
        <f>IF(W1071&lt;&gt;0,IF(Y1071=1,IF(AND(I1071&gt;Parameters!$B$5,I1071&lt;=Parameters!$C$5),W1071,""),""),"")</f>
        <v/>
      </c>
      <c r="AE1071" s="16" t="str">
        <f>IF(W1071&lt;&gt;0,IF(Y1071=1,IF(I1071&gt;Parameters!$B$6,W1071,""),""),"")</f>
        <v/>
      </c>
    </row>
    <row r="1072" spans="1:31" x14ac:dyDescent="0.2">
      <c r="A1072" t="s">
        <v>1132</v>
      </c>
      <c r="B1072" t="s">
        <v>1133</v>
      </c>
      <c r="C1072" t="s">
        <v>1134</v>
      </c>
      <c r="D1072">
        <v>7</v>
      </c>
      <c r="E1072" t="s">
        <v>1140</v>
      </c>
      <c r="F1072" t="s">
        <v>61</v>
      </c>
      <c r="G1072">
        <v>40</v>
      </c>
      <c r="H1072" t="s">
        <v>46</v>
      </c>
      <c r="I1072">
        <f t="shared" si="48"/>
        <v>40</v>
      </c>
      <c r="J1072" t="s">
        <v>39</v>
      </c>
      <c r="L1072">
        <v>45.76</v>
      </c>
      <c r="M1072" t="s">
        <v>63</v>
      </c>
      <c r="N1072">
        <v>4</v>
      </c>
      <c r="O1072" t="s">
        <v>46</v>
      </c>
      <c r="P1072" t="s">
        <v>42</v>
      </c>
      <c r="Q1072" t="s">
        <v>42</v>
      </c>
      <c r="R1072" t="s">
        <v>64</v>
      </c>
      <c r="S1072" s="3">
        <v>42248</v>
      </c>
      <c r="T1072" s="3"/>
      <c r="U1072" s="11" t="str">
        <f>IFERROR(VLOOKUP(A1072,'Anc data'!$A$2:$H$117, 8,FALSE),"")</f>
        <v/>
      </c>
      <c r="W1072" s="15" t="str">
        <f t="shared" si="49"/>
        <v/>
      </c>
      <c r="X1072" s="9">
        <f t="shared" si="50"/>
        <v>1</v>
      </c>
      <c r="Y1072" s="9">
        <f>MAX(X1072,Parameters!$B$8)</f>
        <v>1</v>
      </c>
      <c r="AA1072" s="16" t="str">
        <f>IF(W1072&lt;&gt;0,IF(Y1072=1,IF(I1072&lt;=Parameters!$C$2,W1072,""),""),"")</f>
        <v/>
      </c>
      <c r="AB1072" s="16" t="str">
        <f>IF(W1072&lt;&gt;0,IF(Y1072=1,IF(AND(I1072&gt;Parameters!$B$3,I1072&lt;=Parameters!$C$3),W1072,""),""),"")</f>
        <v/>
      </c>
      <c r="AC1072" s="16" t="str">
        <f>IF(W1072&lt;&gt;0,IF(Y1072=1,IF(AND(I1072&gt;Parameters!$B$4,I1072&lt;=Parameters!$C$4),W1072,""),""),"")</f>
        <v/>
      </c>
      <c r="AD1072" s="16" t="str">
        <f>IF(W1072&lt;&gt;0,IF(Y1072=1,IF(AND(I1072&gt;Parameters!$B$5,I1072&lt;=Parameters!$C$5),W1072,""),""),"")</f>
        <v/>
      </c>
      <c r="AE1072" s="16" t="str">
        <f>IF(W1072&lt;&gt;0,IF(Y1072=1,IF(I1072&gt;Parameters!$B$6,W1072,""),""),"")</f>
        <v/>
      </c>
    </row>
    <row r="1073" spans="1:31" x14ac:dyDescent="0.2">
      <c r="A1073" t="s">
        <v>1141</v>
      </c>
      <c r="B1073" t="s">
        <v>1142</v>
      </c>
      <c r="C1073" t="s">
        <v>1143</v>
      </c>
      <c r="D1073">
        <v>1</v>
      </c>
      <c r="E1073" t="s">
        <v>51</v>
      </c>
      <c r="F1073" t="s">
        <v>51</v>
      </c>
      <c r="G1073">
        <v>4</v>
      </c>
      <c r="H1073" t="s">
        <v>46</v>
      </c>
      <c r="I1073">
        <f t="shared" si="48"/>
        <v>4</v>
      </c>
      <c r="J1073" t="s">
        <v>39</v>
      </c>
      <c r="L1073">
        <v>99</v>
      </c>
      <c r="M1073" t="s">
        <v>1144</v>
      </c>
      <c r="N1073" t="s">
        <v>40</v>
      </c>
      <c r="P1073" t="s">
        <v>42</v>
      </c>
      <c r="Q1073" t="s">
        <v>42</v>
      </c>
      <c r="R1073" t="s">
        <v>42</v>
      </c>
      <c r="S1073" s="3">
        <v>42248</v>
      </c>
      <c r="T1073" s="3"/>
      <c r="U1073" s="11">
        <f>IFERROR(VLOOKUP(A1073,'Anc data'!$A$2:$H$117, 8,FALSE),"")</f>
        <v>3.5770611621074599</v>
      </c>
      <c r="W1073" s="15">
        <f t="shared" si="49"/>
        <v>27.676350924252354</v>
      </c>
      <c r="X1073" s="9">
        <f t="shared" si="50"/>
        <v>1</v>
      </c>
      <c r="Y1073" s="9">
        <f>MAX(X1073,Parameters!$B$8)</f>
        <v>1</v>
      </c>
      <c r="AA1073" s="16" t="str">
        <f>IF(W1073&lt;&gt;0,IF(Y1073=1,IF(I1073&lt;=Parameters!$C$2,W1073,""),""),"")</f>
        <v/>
      </c>
      <c r="AB1073" s="16">
        <f>IF(W1073&lt;&gt;0,IF(Y1073=1,IF(AND(I1073&gt;Parameters!$B$3,I1073&lt;=Parameters!$C$3),W1073,""),""),"")</f>
        <v>27.676350924252354</v>
      </c>
      <c r="AC1073" s="16" t="str">
        <f>IF(W1073&lt;&gt;0,IF(Y1073=1,IF(AND(I1073&gt;Parameters!$B$4,I1073&lt;=Parameters!$C$4),W1073,""),""),"")</f>
        <v/>
      </c>
      <c r="AD1073" s="16" t="str">
        <f>IF(W1073&lt;&gt;0,IF(Y1073=1,IF(AND(I1073&gt;Parameters!$B$5,I1073&lt;=Parameters!$C$5),W1073,""),""),"")</f>
        <v/>
      </c>
      <c r="AE1073" s="16" t="str">
        <f>IF(W1073&lt;&gt;0,IF(Y1073=1,IF(I1073&gt;Parameters!$B$6,W1073,""),""),"")</f>
        <v/>
      </c>
    </row>
    <row r="1074" spans="1:31" x14ac:dyDescent="0.2">
      <c r="A1074" t="s">
        <v>1141</v>
      </c>
      <c r="B1074" t="s">
        <v>1142</v>
      </c>
      <c r="C1074" t="s">
        <v>1143</v>
      </c>
      <c r="D1074">
        <v>2</v>
      </c>
      <c r="E1074" t="s">
        <v>51</v>
      </c>
      <c r="F1074" t="s">
        <v>51</v>
      </c>
      <c r="G1074">
        <v>8</v>
      </c>
      <c r="H1074" t="s">
        <v>46</v>
      </c>
      <c r="I1074">
        <f t="shared" si="48"/>
        <v>8</v>
      </c>
      <c r="J1074" t="s">
        <v>39</v>
      </c>
      <c r="L1074">
        <v>149</v>
      </c>
      <c r="M1074" t="s">
        <v>1144</v>
      </c>
      <c r="N1074" t="s">
        <v>40</v>
      </c>
      <c r="P1074" t="s">
        <v>42</v>
      </c>
      <c r="Q1074" t="s">
        <v>42</v>
      </c>
      <c r="R1074" t="s">
        <v>42</v>
      </c>
      <c r="S1074" s="3">
        <v>42248</v>
      </c>
      <c r="T1074" s="3"/>
      <c r="U1074" s="11">
        <f>IFERROR(VLOOKUP(A1074,'Anc data'!$A$2:$H$117, 8,FALSE),"")</f>
        <v>3.5770611621074599</v>
      </c>
      <c r="W1074" s="15">
        <f t="shared" si="49"/>
        <v>41.654305936501018</v>
      </c>
      <c r="X1074" s="9">
        <f t="shared" si="50"/>
        <v>1</v>
      </c>
      <c r="Y1074" s="9">
        <f>MAX(X1074,Parameters!$B$8)</f>
        <v>1</v>
      </c>
      <c r="AA1074" s="16" t="str">
        <f>IF(W1074&lt;&gt;0,IF(Y1074=1,IF(I1074&lt;=Parameters!$C$2,W1074,""),""),"")</f>
        <v/>
      </c>
      <c r="AB1074" s="16" t="str">
        <f>IF(W1074&lt;&gt;0,IF(Y1074=1,IF(AND(I1074&gt;Parameters!$B$3,I1074&lt;=Parameters!$C$3),W1074,""),""),"")</f>
        <v/>
      </c>
      <c r="AC1074" s="16">
        <f>IF(W1074&lt;&gt;0,IF(Y1074=1,IF(AND(I1074&gt;Parameters!$B$4,I1074&lt;=Parameters!$C$4),W1074,""),""),"")</f>
        <v>41.654305936501018</v>
      </c>
      <c r="AD1074" s="16" t="str">
        <f>IF(W1074&lt;&gt;0,IF(Y1074=1,IF(AND(I1074&gt;Parameters!$B$5,I1074&lt;=Parameters!$C$5),W1074,""),""),"")</f>
        <v/>
      </c>
      <c r="AE1074" s="16" t="str">
        <f>IF(W1074&lt;&gt;0,IF(Y1074=1,IF(I1074&gt;Parameters!$B$6,W1074,""),""),"")</f>
        <v/>
      </c>
    </row>
    <row r="1075" spans="1:31" x14ac:dyDescent="0.2">
      <c r="A1075" t="s">
        <v>1141</v>
      </c>
      <c r="B1075" t="s">
        <v>1142</v>
      </c>
      <c r="C1075" t="s">
        <v>1143</v>
      </c>
      <c r="D1075">
        <v>3</v>
      </c>
      <c r="E1075" t="s">
        <v>51</v>
      </c>
      <c r="F1075" t="s">
        <v>51</v>
      </c>
      <c r="G1075">
        <v>12</v>
      </c>
      <c r="H1075" t="s">
        <v>46</v>
      </c>
      <c r="I1075">
        <f t="shared" si="48"/>
        <v>12</v>
      </c>
      <c r="J1075" t="s">
        <v>39</v>
      </c>
      <c r="L1075">
        <v>199</v>
      </c>
      <c r="M1075" t="s">
        <v>1144</v>
      </c>
      <c r="N1075" t="s">
        <v>40</v>
      </c>
      <c r="P1075" t="s">
        <v>42</v>
      </c>
      <c r="Q1075" t="s">
        <v>42</v>
      </c>
      <c r="R1075" t="s">
        <v>42</v>
      </c>
      <c r="S1075" s="3">
        <v>42248</v>
      </c>
      <c r="T1075" s="3"/>
      <c r="U1075" s="11">
        <f>IFERROR(VLOOKUP(A1075,'Anc data'!$A$2:$H$117, 8,FALSE),"")</f>
        <v>3.5770611621074599</v>
      </c>
      <c r="W1075" s="15">
        <f t="shared" si="49"/>
        <v>55.632260948749682</v>
      </c>
      <c r="X1075" s="9">
        <f t="shared" si="50"/>
        <v>1</v>
      </c>
      <c r="Y1075" s="9">
        <f>MAX(X1075,Parameters!$B$8)</f>
        <v>1</v>
      </c>
      <c r="AA1075" s="16" t="str">
        <f>IF(W1075&lt;&gt;0,IF(Y1075=1,IF(I1075&lt;=Parameters!$C$2,W1075,""),""),"")</f>
        <v/>
      </c>
      <c r="AB1075" s="16" t="str">
        <f>IF(W1075&lt;&gt;0,IF(Y1075=1,IF(AND(I1075&gt;Parameters!$B$3,I1075&lt;=Parameters!$C$3),W1075,""),""),"")</f>
        <v/>
      </c>
      <c r="AC1075" s="16" t="str">
        <f>IF(W1075&lt;&gt;0,IF(Y1075=1,IF(AND(I1075&gt;Parameters!$B$4,I1075&lt;=Parameters!$C$4),W1075,""),""),"")</f>
        <v/>
      </c>
      <c r="AD1075" s="16">
        <f>IF(W1075&lt;&gt;0,IF(Y1075=1,IF(AND(I1075&gt;Parameters!$B$5,I1075&lt;=Parameters!$C$5),W1075,""),""),"")</f>
        <v>55.632260948749682</v>
      </c>
      <c r="AE1075" s="16" t="str">
        <f>IF(W1075&lt;&gt;0,IF(Y1075=1,IF(I1075&gt;Parameters!$B$6,W1075,""),""),"")</f>
        <v/>
      </c>
    </row>
    <row r="1076" spans="1:31" x14ac:dyDescent="0.2">
      <c r="A1076" t="s">
        <v>1141</v>
      </c>
      <c r="B1076" t="s">
        <v>1142</v>
      </c>
      <c r="C1076" t="s">
        <v>1143</v>
      </c>
      <c r="D1076">
        <v>4</v>
      </c>
      <c r="E1076" t="s">
        <v>51</v>
      </c>
      <c r="F1076" t="s">
        <v>51</v>
      </c>
      <c r="G1076">
        <v>20</v>
      </c>
      <c r="H1076" t="s">
        <v>46</v>
      </c>
      <c r="I1076">
        <f t="shared" si="48"/>
        <v>20</v>
      </c>
      <c r="J1076" t="s">
        <v>39</v>
      </c>
      <c r="L1076">
        <v>499</v>
      </c>
      <c r="M1076" t="s">
        <v>1144</v>
      </c>
      <c r="N1076" t="s">
        <v>40</v>
      </c>
      <c r="P1076" t="s">
        <v>42</v>
      </c>
      <c r="Q1076" t="s">
        <v>42</v>
      </c>
      <c r="R1076" t="s">
        <v>42</v>
      </c>
      <c r="S1076" s="3">
        <v>42248</v>
      </c>
      <c r="T1076" s="3"/>
      <c r="U1076" s="11">
        <f>IFERROR(VLOOKUP(A1076,'Anc data'!$A$2:$H$117, 8,FALSE),"")</f>
        <v>3.5770611621074599</v>
      </c>
      <c r="W1076" s="15">
        <f t="shared" si="49"/>
        <v>139.49999102224166</v>
      </c>
      <c r="X1076" s="9">
        <f t="shared" si="50"/>
        <v>1</v>
      </c>
      <c r="Y1076" s="9">
        <f>MAX(X1076,Parameters!$B$8)</f>
        <v>1</v>
      </c>
      <c r="AA1076" s="16" t="str">
        <f>IF(W1076&lt;&gt;0,IF(Y1076=1,IF(I1076&lt;=Parameters!$C$2,W1076,""),""),"")</f>
        <v/>
      </c>
      <c r="AB1076" s="16" t="str">
        <f>IF(W1076&lt;&gt;0,IF(Y1076=1,IF(AND(I1076&gt;Parameters!$B$3,I1076&lt;=Parameters!$C$3),W1076,""),""),"")</f>
        <v/>
      </c>
      <c r="AC1076" s="16" t="str">
        <f>IF(W1076&lt;&gt;0,IF(Y1076=1,IF(AND(I1076&gt;Parameters!$B$4,I1076&lt;=Parameters!$C$4),W1076,""),""),"")</f>
        <v/>
      </c>
      <c r="AD1076" s="16">
        <f>IF(W1076&lt;&gt;0,IF(Y1076=1,IF(AND(I1076&gt;Parameters!$B$5,I1076&lt;=Parameters!$C$5),W1076,""),""),"")</f>
        <v>139.49999102224166</v>
      </c>
      <c r="AE1076" s="16" t="str">
        <f>IF(W1076&lt;&gt;0,IF(Y1076=1,IF(I1076&gt;Parameters!$B$6,W1076,""),""),"")</f>
        <v/>
      </c>
    </row>
    <row r="1077" spans="1:31" x14ac:dyDescent="0.2">
      <c r="A1077" t="s">
        <v>1145</v>
      </c>
      <c r="B1077" t="s">
        <v>1146</v>
      </c>
      <c r="C1077" t="s">
        <v>1147</v>
      </c>
      <c r="D1077">
        <v>1</v>
      </c>
      <c r="E1077">
        <v>512</v>
      </c>
      <c r="F1077" t="s">
        <v>51</v>
      </c>
      <c r="G1077">
        <v>512</v>
      </c>
      <c r="H1077" t="s">
        <v>38</v>
      </c>
      <c r="I1077">
        <f t="shared" si="48"/>
        <v>0.51200000000000001</v>
      </c>
      <c r="J1077" t="s">
        <v>39</v>
      </c>
      <c r="L1077" s="2">
        <v>17000</v>
      </c>
      <c r="M1077" t="s">
        <v>1148</v>
      </c>
      <c r="N1077" t="s">
        <v>40</v>
      </c>
      <c r="P1077" t="s">
        <v>42</v>
      </c>
      <c r="Q1077" t="s">
        <v>42</v>
      </c>
      <c r="R1077" t="s">
        <v>42</v>
      </c>
      <c r="S1077" s="3">
        <v>42249</v>
      </c>
      <c r="T1077" s="3"/>
      <c r="U1077" s="11" t="str">
        <f>IFERROR(VLOOKUP(A1077,'Anc data'!$A$2:$H$117, 8,FALSE),"")</f>
        <v/>
      </c>
      <c r="W1077" s="15" t="str">
        <f t="shared" si="49"/>
        <v/>
      </c>
      <c r="X1077" s="9">
        <f t="shared" si="50"/>
        <v>1</v>
      </c>
      <c r="Y1077" s="9">
        <f>MAX(X1077,Parameters!$B$8)</f>
        <v>1</v>
      </c>
      <c r="AA1077" s="16" t="str">
        <f>IF(W1077&lt;&gt;0,IF(Y1077=1,IF(I1077&lt;=Parameters!$C$2,W1077,""),""),"")</f>
        <v/>
      </c>
      <c r="AB1077" s="16" t="str">
        <f>IF(W1077&lt;&gt;0,IF(Y1077=1,IF(AND(I1077&gt;Parameters!$B$3,I1077&lt;=Parameters!$C$3),W1077,""),""),"")</f>
        <v/>
      </c>
      <c r="AC1077" s="16" t="str">
        <f>IF(W1077&lt;&gt;0,IF(Y1077=1,IF(AND(I1077&gt;Parameters!$B$4,I1077&lt;=Parameters!$C$4),W1077,""),""),"")</f>
        <v/>
      </c>
      <c r="AD1077" s="16" t="str">
        <f>IF(W1077&lt;&gt;0,IF(Y1077=1,IF(AND(I1077&gt;Parameters!$B$5,I1077&lt;=Parameters!$C$5),W1077,""),""),"")</f>
        <v/>
      </c>
      <c r="AE1077" s="16" t="str">
        <f>IF(W1077&lt;&gt;0,IF(Y1077=1,IF(I1077&gt;Parameters!$B$6,W1077,""),""),"")</f>
        <v/>
      </c>
    </row>
    <row r="1078" spans="1:31" x14ac:dyDescent="0.2">
      <c r="A1078" t="s">
        <v>1145</v>
      </c>
      <c r="B1078" t="s">
        <v>1146</v>
      </c>
      <c r="C1078" t="s">
        <v>1147</v>
      </c>
      <c r="D1078">
        <v>2</v>
      </c>
      <c r="E1078">
        <v>1</v>
      </c>
      <c r="F1078" t="s">
        <v>51</v>
      </c>
      <c r="G1078">
        <v>1</v>
      </c>
      <c r="H1078" t="s">
        <v>46</v>
      </c>
      <c r="I1078">
        <f t="shared" si="48"/>
        <v>1</v>
      </c>
      <c r="J1078" t="s">
        <v>39</v>
      </c>
      <c r="L1078" s="2">
        <v>34000</v>
      </c>
      <c r="M1078" t="s">
        <v>1148</v>
      </c>
      <c r="N1078" t="s">
        <v>40</v>
      </c>
      <c r="P1078" t="s">
        <v>42</v>
      </c>
      <c r="Q1078" t="s">
        <v>42</v>
      </c>
      <c r="R1078" t="s">
        <v>42</v>
      </c>
      <c r="S1078" s="3">
        <v>42249</v>
      </c>
      <c r="T1078" s="3"/>
      <c r="U1078" s="11" t="str">
        <f>IFERROR(VLOOKUP(A1078,'Anc data'!$A$2:$H$117, 8,FALSE),"")</f>
        <v/>
      </c>
      <c r="W1078" s="15" t="str">
        <f t="shared" si="49"/>
        <v/>
      </c>
      <c r="X1078" s="9">
        <f t="shared" si="50"/>
        <v>1</v>
      </c>
      <c r="Y1078" s="9">
        <f>MAX(X1078,Parameters!$B$8)</f>
        <v>1</v>
      </c>
      <c r="AA1078" s="16" t="str">
        <f>IF(W1078&lt;&gt;0,IF(Y1078=1,IF(I1078&lt;=Parameters!$C$2,W1078,""),""),"")</f>
        <v/>
      </c>
      <c r="AB1078" s="16" t="str">
        <f>IF(W1078&lt;&gt;0,IF(Y1078=1,IF(AND(I1078&gt;Parameters!$B$3,I1078&lt;=Parameters!$C$3),W1078,""),""),"")</f>
        <v/>
      </c>
      <c r="AC1078" s="16" t="str">
        <f>IF(W1078&lt;&gt;0,IF(Y1078=1,IF(AND(I1078&gt;Parameters!$B$4,I1078&lt;=Parameters!$C$4),W1078,""),""),"")</f>
        <v/>
      </c>
      <c r="AD1078" s="16" t="str">
        <f>IF(W1078&lt;&gt;0,IF(Y1078=1,IF(AND(I1078&gt;Parameters!$B$5,I1078&lt;=Parameters!$C$5),W1078,""),""),"")</f>
        <v/>
      </c>
      <c r="AE1078" s="16" t="str">
        <f>IF(W1078&lt;&gt;0,IF(Y1078=1,IF(I1078&gt;Parameters!$B$6,W1078,""),""),"")</f>
        <v/>
      </c>
    </row>
    <row r="1079" spans="1:31" x14ac:dyDescent="0.2">
      <c r="A1079" t="s">
        <v>1145</v>
      </c>
      <c r="B1079" t="s">
        <v>1146</v>
      </c>
      <c r="C1079" t="s">
        <v>1147</v>
      </c>
      <c r="D1079">
        <v>3</v>
      </c>
      <c r="E1079">
        <v>1.5</v>
      </c>
      <c r="F1079" t="s">
        <v>51</v>
      </c>
      <c r="G1079">
        <v>1.5</v>
      </c>
      <c r="H1079" t="s">
        <v>46</v>
      </c>
      <c r="I1079">
        <f t="shared" si="48"/>
        <v>1.5</v>
      </c>
      <c r="J1079" t="s">
        <v>39</v>
      </c>
      <c r="L1079" s="2">
        <v>50000</v>
      </c>
      <c r="M1079" t="s">
        <v>1148</v>
      </c>
      <c r="N1079" t="s">
        <v>40</v>
      </c>
      <c r="P1079" t="s">
        <v>42</v>
      </c>
      <c r="Q1079" t="s">
        <v>42</v>
      </c>
      <c r="R1079" t="s">
        <v>42</v>
      </c>
      <c r="S1079" s="3">
        <v>42249</v>
      </c>
      <c r="T1079" s="3"/>
      <c r="U1079" s="11" t="str">
        <f>IFERROR(VLOOKUP(A1079,'Anc data'!$A$2:$H$117, 8,FALSE),"")</f>
        <v/>
      </c>
      <c r="W1079" s="15" t="str">
        <f t="shared" si="49"/>
        <v/>
      </c>
      <c r="X1079" s="9">
        <f t="shared" si="50"/>
        <v>1</v>
      </c>
      <c r="Y1079" s="9">
        <f>MAX(X1079,Parameters!$B$8)</f>
        <v>1</v>
      </c>
      <c r="AA1079" s="16" t="str">
        <f>IF(W1079&lt;&gt;0,IF(Y1079=1,IF(I1079&lt;=Parameters!$C$2,W1079,""),""),"")</f>
        <v/>
      </c>
      <c r="AB1079" s="16" t="str">
        <f>IF(W1079&lt;&gt;0,IF(Y1079=1,IF(AND(I1079&gt;Parameters!$B$3,I1079&lt;=Parameters!$C$3),W1079,""),""),"")</f>
        <v/>
      </c>
      <c r="AC1079" s="16" t="str">
        <f>IF(W1079&lt;&gt;0,IF(Y1079=1,IF(AND(I1079&gt;Parameters!$B$4,I1079&lt;=Parameters!$C$4),W1079,""),""),"")</f>
        <v/>
      </c>
      <c r="AD1079" s="16" t="str">
        <f>IF(W1079&lt;&gt;0,IF(Y1079=1,IF(AND(I1079&gt;Parameters!$B$5,I1079&lt;=Parameters!$C$5),W1079,""),""),"")</f>
        <v/>
      </c>
      <c r="AE1079" s="16" t="str">
        <f>IF(W1079&lt;&gt;0,IF(Y1079=1,IF(I1079&gt;Parameters!$B$6,W1079,""),""),"")</f>
        <v/>
      </c>
    </row>
    <row r="1080" spans="1:31" x14ac:dyDescent="0.2">
      <c r="A1080" t="s">
        <v>1145</v>
      </c>
      <c r="B1080" t="s">
        <v>1146</v>
      </c>
      <c r="C1080" t="s">
        <v>1147</v>
      </c>
      <c r="D1080">
        <v>4</v>
      </c>
      <c r="E1080">
        <v>2</v>
      </c>
      <c r="F1080" t="s">
        <v>51</v>
      </c>
      <c r="G1080">
        <v>2</v>
      </c>
      <c r="H1080" t="s">
        <v>46</v>
      </c>
      <c r="I1080">
        <f t="shared" si="48"/>
        <v>2</v>
      </c>
      <c r="J1080" t="s">
        <v>39</v>
      </c>
      <c r="L1080" s="2">
        <v>65000</v>
      </c>
      <c r="M1080" t="s">
        <v>1148</v>
      </c>
      <c r="N1080" t="s">
        <v>40</v>
      </c>
      <c r="P1080" t="s">
        <v>42</v>
      </c>
      <c r="Q1080" t="s">
        <v>42</v>
      </c>
      <c r="R1080" t="s">
        <v>42</v>
      </c>
      <c r="S1080" s="3">
        <v>42249</v>
      </c>
      <c r="T1080" s="3"/>
      <c r="U1080" s="11" t="str">
        <f>IFERROR(VLOOKUP(A1080,'Anc data'!$A$2:$H$117, 8,FALSE),"")</f>
        <v/>
      </c>
      <c r="W1080" s="15" t="str">
        <f t="shared" si="49"/>
        <v/>
      </c>
      <c r="X1080" s="9">
        <f t="shared" si="50"/>
        <v>1</v>
      </c>
      <c r="Y1080" s="9">
        <f>MAX(X1080,Parameters!$B$8)</f>
        <v>1</v>
      </c>
      <c r="AA1080" s="16" t="str">
        <f>IF(W1080&lt;&gt;0,IF(Y1080=1,IF(I1080&lt;=Parameters!$C$2,W1080,""),""),"")</f>
        <v/>
      </c>
      <c r="AB1080" s="16" t="str">
        <f>IF(W1080&lt;&gt;0,IF(Y1080=1,IF(AND(I1080&gt;Parameters!$B$3,I1080&lt;=Parameters!$C$3),W1080,""),""),"")</f>
        <v/>
      </c>
      <c r="AC1080" s="16" t="str">
        <f>IF(W1080&lt;&gt;0,IF(Y1080=1,IF(AND(I1080&gt;Parameters!$B$4,I1080&lt;=Parameters!$C$4),W1080,""),""),"")</f>
        <v/>
      </c>
      <c r="AD1080" s="16" t="str">
        <f>IF(W1080&lt;&gt;0,IF(Y1080=1,IF(AND(I1080&gt;Parameters!$B$5,I1080&lt;=Parameters!$C$5),W1080,""),""),"")</f>
        <v/>
      </c>
      <c r="AE1080" s="16" t="str">
        <f>IF(W1080&lt;&gt;0,IF(Y1080=1,IF(I1080&gt;Parameters!$B$6,W1080,""),""),"")</f>
        <v/>
      </c>
    </row>
    <row r="1081" spans="1:31" x14ac:dyDescent="0.2">
      <c r="A1081" t="s">
        <v>1145</v>
      </c>
      <c r="B1081" t="s">
        <v>1146</v>
      </c>
      <c r="C1081" t="s">
        <v>1147</v>
      </c>
      <c r="D1081">
        <v>5</v>
      </c>
      <c r="E1081">
        <v>2.5</v>
      </c>
      <c r="F1081" t="s">
        <v>51</v>
      </c>
      <c r="G1081">
        <v>2.5</v>
      </c>
      <c r="H1081" t="s">
        <v>46</v>
      </c>
      <c r="I1081">
        <f t="shared" si="48"/>
        <v>2.5</v>
      </c>
      <c r="J1081" t="s">
        <v>39</v>
      </c>
      <c r="L1081" s="2">
        <v>80000</v>
      </c>
      <c r="M1081" t="s">
        <v>1148</v>
      </c>
      <c r="N1081" t="s">
        <v>40</v>
      </c>
      <c r="P1081" t="s">
        <v>42</v>
      </c>
      <c r="Q1081" t="s">
        <v>42</v>
      </c>
      <c r="R1081" t="s">
        <v>42</v>
      </c>
      <c r="S1081" s="3">
        <v>42249</v>
      </c>
      <c r="T1081" s="3"/>
      <c r="U1081" s="11" t="str">
        <f>IFERROR(VLOOKUP(A1081,'Anc data'!$A$2:$H$117, 8,FALSE),"")</f>
        <v/>
      </c>
      <c r="W1081" s="15" t="str">
        <f t="shared" si="49"/>
        <v/>
      </c>
      <c r="X1081" s="9">
        <f t="shared" si="50"/>
        <v>1</v>
      </c>
      <c r="Y1081" s="9">
        <f>MAX(X1081,Parameters!$B$8)</f>
        <v>1</v>
      </c>
      <c r="AA1081" s="16" t="str">
        <f>IF(W1081&lt;&gt;0,IF(Y1081=1,IF(I1081&lt;=Parameters!$C$2,W1081,""),""),"")</f>
        <v/>
      </c>
      <c r="AB1081" s="16" t="str">
        <f>IF(W1081&lt;&gt;0,IF(Y1081=1,IF(AND(I1081&gt;Parameters!$B$3,I1081&lt;=Parameters!$C$3),W1081,""),""),"")</f>
        <v/>
      </c>
      <c r="AC1081" s="16" t="str">
        <f>IF(W1081&lt;&gt;0,IF(Y1081=1,IF(AND(I1081&gt;Parameters!$B$4,I1081&lt;=Parameters!$C$4),W1081,""),""),"")</f>
        <v/>
      </c>
      <c r="AD1081" s="16" t="str">
        <f>IF(W1081&lt;&gt;0,IF(Y1081=1,IF(AND(I1081&gt;Parameters!$B$5,I1081&lt;=Parameters!$C$5),W1081,""),""),"")</f>
        <v/>
      </c>
      <c r="AE1081" s="16" t="str">
        <f>IF(W1081&lt;&gt;0,IF(Y1081=1,IF(I1081&gt;Parameters!$B$6,W1081,""),""),"")</f>
        <v/>
      </c>
    </row>
    <row r="1082" spans="1:31" x14ac:dyDescent="0.2">
      <c r="A1082" t="s">
        <v>1145</v>
      </c>
      <c r="B1082" t="s">
        <v>1146</v>
      </c>
      <c r="C1082" t="s">
        <v>1147</v>
      </c>
      <c r="D1082">
        <v>6</v>
      </c>
      <c r="E1082">
        <v>4</v>
      </c>
      <c r="F1082" t="s">
        <v>61</v>
      </c>
      <c r="G1082">
        <v>4</v>
      </c>
      <c r="H1082" t="s">
        <v>46</v>
      </c>
      <c r="I1082">
        <f t="shared" si="48"/>
        <v>4</v>
      </c>
      <c r="J1082" t="s">
        <v>39</v>
      </c>
      <c r="L1082" s="2">
        <v>400000</v>
      </c>
      <c r="M1082" t="s">
        <v>1148</v>
      </c>
      <c r="N1082" t="s">
        <v>40</v>
      </c>
      <c r="P1082" t="s">
        <v>42</v>
      </c>
      <c r="Q1082" t="s">
        <v>42</v>
      </c>
      <c r="R1082" t="s">
        <v>42</v>
      </c>
      <c r="S1082" s="3">
        <v>42249</v>
      </c>
      <c r="T1082" s="3"/>
      <c r="U1082" s="11" t="str">
        <f>IFERROR(VLOOKUP(A1082,'Anc data'!$A$2:$H$117, 8,FALSE),"")</f>
        <v/>
      </c>
      <c r="W1082" s="15" t="str">
        <f t="shared" si="49"/>
        <v/>
      </c>
      <c r="X1082" s="9">
        <f t="shared" si="50"/>
        <v>1</v>
      </c>
      <c r="Y1082" s="9">
        <f>MAX(X1082,Parameters!$B$8)</f>
        <v>1</v>
      </c>
      <c r="AA1082" s="16" t="str">
        <f>IF(W1082&lt;&gt;0,IF(Y1082=1,IF(I1082&lt;=Parameters!$C$2,W1082,""),""),"")</f>
        <v/>
      </c>
      <c r="AB1082" s="16" t="str">
        <f>IF(W1082&lt;&gt;0,IF(Y1082=1,IF(AND(I1082&gt;Parameters!$B$3,I1082&lt;=Parameters!$C$3),W1082,""),""),"")</f>
        <v/>
      </c>
      <c r="AC1082" s="16" t="str">
        <f>IF(W1082&lt;&gt;0,IF(Y1082=1,IF(AND(I1082&gt;Parameters!$B$4,I1082&lt;=Parameters!$C$4),W1082,""),""),"")</f>
        <v/>
      </c>
      <c r="AD1082" s="16" t="str">
        <f>IF(W1082&lt;&gt;0,IF(Y1082=1,IF(AND(I1082&gt;Parameters!$B$5,I1082&lt;=Parameters!$C$5),W1082,""),""),"")</f>
        <v/>
      </c>
      <c r="AE1082" s="16" t="str">
        <f>IF(W1082&lt;&gt;0,IF(Y1082=1,IF(I1082&gt;Parameters!$B$6,W1082,""),""),"")</f>
        <v/>
      </c>
    </row>
    <row r="1083" spans="1:31" x14ac:dyDescent="0.2">
      <c r="A1083" t="s">
        <v>1145</v>
      </c>
      <c r="B1083" t="s">
        <v>1146</v>
      </c>
      <c r="C1083" t="s">
        <v>1147</v>
      </c>
      <c r="D1083">
        <v>7</v>
      </c>
      <c r="E1083">
        <v>6</v>
      </c>
      <c r="F1083" t="s">
        <v>61</v>
      </c>
      <c r="G1083">
        <v>6</v>
      </c>
      <c r="H1083" t="s">
        <v>46</v>
      </c>
      <c r="I1083">
        <f t="shared" si="48"/>
        <v>6</v>
      </c>
      <c r="J1083" t="s">
        <v>39</v>
      </c>
      <c r="L1083" s="2">
        <v>600000</v>
      </c>
      <c r="M1083" t="s">
        <v>1148</v>
      </c>
      <c r="N1083" t="s">
        <v>40</v>
      </c>
      <c r="P1083" t="s">
        <v>42</v>
      </c>
      <c r="Q1083" t="s">
        <v>42</v>
      </c>
      <c r="R1083" t="s">
        <v>42</v>
      </c>
      <c r="S1083" s="3">
        <v>42249</v>
      </c>
      <c r="T1083" s="3"/>
      <c r="U1083" s="11" t="str">
        <f>IFERROR(VLOOKUP(A1083,'Anc data'!$A$2:$H$117, 8,FALSE),"")</f>
        <v/>
      </c>
      <c r="W1083" s="15" t="str">
        <f t="shared" si="49"/>
        <v/>
      </c>
      <c r="X1083" s="9">
        <f t="shared" si="50"/>
        <v>1</v>
      </c>
      <c r="Y1083" s="9">
        <f>MAX(X1083,Parameters!$B$8)</f>
        <v>1</v>
      </c>
      <c r="AA1083" s="16" t="str">
        <f>IF(W1083&lt;&gt;0,IF(Y1083=1,IF(I1083&lt;=Parameters!$C$2,W1083,""),""),"")</f>
        <v/>
      </c>
      <c r="AB1083" s="16" t="str">
        <f>IF(W1083&lt;&gt;0,IF(Y1083=1,IF(AND(I1083&gt;Parameters!$B$3,I1083&lt;=Parameters!$C$3),W1083,""),""),"")</f>
        <v/>
      </c>
      <c r="AC1083" s="16" t="str">
        <f>IF(W1083&lt;&gt;0,IF(Y1083=1,IF(AND(I1083&gt;Parameters!$B$4,I1083&lt;=Parameters!$C$4),W1083,""),""),"")</f>
        <v/>
      </c>
      <c r="AD1083" s="16" t="str">
        <f>IF(W1083&lt;&gt;0,IF(Y1083=1,IF(AND(I1083&gt;Parameters!$B$5,I1083&lt;=Parameters!$C$5),W1083,""),""),"")</f>
        <v/>
      </c>
      <c r="AE1083" s="16" t="str">
        <f>IF(W1083&lt;&gt;0,IF(Y1083=1,IF(I1083&gt;Parameters!$B$6,W1083,""),""),"")</f>
        <v/>
      </c>
    </row>
    <row r="1084" spans="1:31" x14ac:dyDescent="0.2">
      <c r="A1084" t="s">
        <v>1145</v>
      </c>
      <c r="B1084" t="s">
        <v>1146</v>
      </c>
      <c r="C1084" t="s">
        <v>1147</v>
      </c>
      <c r="D1084">
        <v>8</v>
      </c>
      <c r="E1084">
        <v>8</v>
      </c>
      <c r="F1084" t="s">
        <v>61</v>
      </c>
      <c r="G1084">
        <v>8</v>
      </c>
      <c r="H1084" t="s">
        <v>46</v>
      </c>
      <c r="I1084">
        <f t="shared" si="48"/>
        <v>8</v>
      </c>
      <c r="J1084" t="s">
        <v>39</v>
      </c>
      <c r="L1084" s="2">
        <v>700000</v>
      </c>
      <c r="M1084" t="s">
        <v>1148</v>
      </c>
      <c r="N1084" t="s">
        <v>40</v>
      </c>
      <c r="P1084" t="s">
        <v>42</v>
      </c>
      <c r="Q1084" t="s">
        <v>42</v>
      </c>
      <c r="R1084" t="s">
        <v>42</v>
      </c>
      <c r="S1084" s="3">
        <v>42249</v>
      </c>
      <c r="T1084" s="3"/>
      <c r="U1084" s="11" t="str">
        <f>IFERROR(VLOOKUP(A1084,'Anc data'!$A$2:$H$117, 8,FALSE),"")</f>
        <v/>
      </c>
      <c r="W1084" s="15" t="str">
        <f t="shared" si="49"/>
        <v/>
      </c>
      <c r="X1084" s="9">
        <f t="shared" si="50"/>
        <v>1</v>
      </c>
      <c r="Y1084" s="9">
        <f>MAX(X1084,Parameters!$B$8)</f>
        <v>1</v>
      </c>
      <c r="AA1084" s="16" t="str">
        <f>IF(W1084&lt;&gt;0,IF(Y1084=1,IF(I1084&lt;=Parameters!$C$2,W1084,""),""),"")</f>
        <v/>
      </c>
      <c r="AB1084" s="16" t="str">
        <f>IF(W1084&lt;&gt;0,IF(Y1084=1,IF(AND(I1084&gt;Parameters!$B$3,I1084&lt;=Parameters!$C$3),W1084,""),""),"")</f>
        <v/>
      </c>
      <c r="AC1084" s="16" t="str">
        <f>IF(W1084&lt;&gt;0,IF(Y1084=1,IF(AND(I1084&gt;Parameters!$B$4,I1084&lt;=Parameters!$C$4),W1084,""),""),"")</f>
        <v/>
      </c>
      <c r="AD1084" s="16" t="str">
        <f>IF(W1084&lt;&gt;0,IF(Y1084=1,IF(AND(I1084&gt;Parameters!$B$5,I1084&lt;=Parameters!$C$5),W1084,""),""),"")</f>
        <v/>
      </c>
      <c r="AE1084" s="16" t="str">
        <f>IF(W1084&lt;&gt;0,IF(Y1084=1,IF(I1084&gt;Parameters!$B$6,W1084,""),""),"")</f>
        <v/>
      </c>
    </row>
    <row r="1085" spans="1:31" x14ac:dyDescent="0.2">
      <c r="A1085" t="s">
        <v>1145</v>
      </c>
      <c r="B1085" t="s">
        <v>1146</v>
      </c>
      <c r="C1085" t="s">
        <v>1147</v>
      </c>
      <c r="D1085">
        <v>9</v>
      </c>
      <c r="E1085">
        <v>10</v>
      </c>
      <c r="F1085" t="s">
        <v>61</v>
      </c>
      <c r="G1085">
        <v>10</v>
      </c>
      <c r="H1085" t="s">
        <v>46</v>
      </c>
      <c r="I1085">
        <f t="shared" si="48"/>
        <v>10</v>
      </c>
      <c r="J1085" t="s">
        <v>39</v>
      </c>
      <c r="L1085" s="2">
        <v>800000</v>
      </c>
      <c r="M1085" t="s">
        <v>1148</v>
      </c>
      <c r="N1085" t="s">
        <v>40</v>
      </c>
      <c r="P1085" t="s">
        <v>42</v>
      </c>
      <c r="Q1085" t="s">
        <v>42</v>
      </c>
      <c r="R1085" t="s">
        <v>42</v>
      </c>
      <c r="S1085" s="3">
        <v>42249</v>
      </c>
      <c r="T1085" s="3"/>
      <c r="U1085" s="11" t="str">
        <f>IFERROR(VLOOKUP(A1085,'Anc data'!$A$2:$H$117, 8,FALSE),"")</f>
        <v/>
      </c>
      <c r="W1085" s="15" t="str">
        <f t="shared" si="49"/>
        <v/>
      </c>
      <c r="X1085" s="9">
        <f t="shared" si="50"/>
        <v>1</v>
      </c>
      <c r="Y1085" s="9">
        <f>MAX(X1085,Parameters!$B$8)</f>
        <v>1</v>
      </c>
      <c r="AA1085" s="16" t="str">
        <f>IF(W1085&lt;&gt;0,IF(Y1085=1,IF(I1085&lt;=Parameters!$C$2,W1085,""),""),"")</f>
        <v/>
      </c>
      <c r="AB1085" s="16" t="str">
        <f>IF(W1085&lt;&gt;0,IF(Y1085=1,IF(AND(I1085&gt;Parameters!$B$3,I1085&lt;=Parameters!$C$3),W1085,""),""),"")</f>
        <v/>
      </c>
      <c r="AC1085" s="16" t="str">
        <f>IF(W1085&lt;&gt;0,IF(Y1085=1,IF(AND(I1085&gt;Parameters!$B$4,I1085&lt;=Parameters!$C$4),W1085,""),""),"")</f>
        <v/>
      </c>
      <c r="AD1085" s="16" t="str">
        <f>IF(W1085&lt;&gt;0,IF(Y1085=1,IF(AND(I1085&gt;Parameters!$B$5,I1085&lt;=Parameters!$C$5),W1085,""),""),"")</f>
        <v/>
      </c>
      <c r="AE1085" s="16" t="str">
        <f>IF(W1085&lt;&gt;0,IF(Y1085=1,IF(I1085&gt;Parameters!$B$6,W1085,""),""),"")</f>
        <v/>
      </c>
    </row>
    <row r="1086" spans="1:31" x14ac:dyDescent="0.2">
      <c r="A1086" t="s">
        <v>1145</v>
      </c>
      <c r="B1086" t="s">
        <v>1146</v>
      </c>
      <c r="C1086" t="s">
        <v>1147</v>
      </c>
      <c r="D1086">
        <v>10</v>
      </c>
      <c r="E1086">
        <v>20</v>
      </c>
      <c r="F1086" t="s">
        <v>61</v>
      </c>
      <c r="G1086">
        <v>20</v>
      </c>
      <c r="H1086" t="s">
        <v>46</v>
      </c>
      <c r="I1086">
        <f t="shared" si="48"/>
        <v>20</v>
      </c>
      <c r="J1086" t="s">
        <v>39</v>
      </c>
      <c r="L1086" s="2">
        <v>1500000</v>
      </c>
      <c r="M1086" t="s">
        <v>1148</v>
      </c>
      <c r="N1086" t="s">
        <v>40</v>
      </c>
      <c r="P1086" t="s">
        <v>42</v>
      </c>
      <c r="Q1086" t="s">
        <v>42</v>
      </c>
      <c r="R1086" t="s">
        <v>42</v>
      </c>
      <c r="S1086" s="3">
        <v>42249</v>
      </c>
      <c r="T1086" s="3"/>
      <c r="U1086" s="11" t="str">
        <f>IFERROR(VLOOKUP(A1086,'Anc data'!$A$2:$H$117, 8,FALSE),"")</f>
        <v/>
      </c>
      <c r="W1086" s="15" t="str">
        <f t="shared" si="49"/>
        <v/>
      </c>
      <c r="X1086" s="9">
        <f t="shared" si="50"/>
        <v>1</v>
      </c>
      <c r="Y1086" s="9">
        <f>MAX(X1086,Parameters!$B$8)</f>
        <v>1</v>
      </c>
      <c r="AA1086" s="16" t="str">
        <f>IF(W1086&lt;&gt;0,IF(Y1086=1,IF(I1086&lt;=Parameters!$C$2,W1086,""),""),"")</f>
        <v/>
      </c>
      <c r="AB1086" s="16" t="str">
        <f>IF(W1086&lt;&gt;0,IF(Y1086=1,IF(AND(I1086&gt;Parameters!$B$3,I1086&lt;=Parameters!$C$3),W1086,""),""),"")</f>
        <v/>
      </c>
      <c r="AC1086" s="16" t="str">
        <f>IF(W1086&lt;&gt;0,IF(Y1086=1,IF(AND(I1086&gt;Parameters!$B$4,I1086&lt;=Parameters!$C$4),W1086,""),""),"")</f>
        <v/>
      </c>
      <c r="AD1086" s="16" t="str">
        <f>IF(W1086&lt;&gt;0,IF(Y1086=1,IF(AND(I1086&gt;Parameters!$B$5,I1086&lt;=Parameters!$C$5),W1086,""),""),"")</f>
        <v/>
      </c>
      <c r="AE1086" s="16" t="str">
        <f>IF(W1086&lt;&gt;0,IF(Y1086=1,IF(I1086&gt;Parameters!$B$6,W1086,""),""),"")</f>
        <v/>
      </c>
    </row>
    <row r="1087" spans="1:31" x14ac:dyDescent="0.2">
      <c r="A1087" t="s">
        <v>1145</v>
      </c>
      <c r="B1087" t="s">
        <v>1146</v>
      </c>
      <c r="C1087" t="s">
        <v>1147</v>
      </c>
      <c r="D1087">
        <v>11</v>
      </c>
      <c r="E1087">
        <v>50</v>
      </c>
      <c r="F1087" t="s">
        <v>61</v>
      </c>
      <c r="G1087">
        <v>50</v>
      </c>
      <c r="H1087" t="s">
        <v>46</v>
      </c>
      <c r="I1087">
        <f t="shared" si="48"/>
        <v>50</v>
      </c>
      <c r="J1087" t="s">
        <v>39</v>
      </c>
      <c r="L1087" s="2">
        <v>3500000</v>
      </c>
      <c r="M1087" t="s">
        <v>1148</v>
      </c>
      <c r="N1087" t="s">
        <v>40</v>
      </c>
      <c r="P1087" t="s">
        <v>42</v>
      </c>
      <c r="Q1087" t="s">
        <v>42</v>
      </c>
      <c r="R1087" t="s">
        <v>42</v>
      </c>
      <c r="S1087" s="3">
        <v>42249</v>
      </c>
      <c r="T1087" s="3"/>
      <c r="U1087" s="11" t="str">
        <f>IFERROR(VLOOKUP(A1087,'Anc data'!$A$2:$H$117, 8,FALSE),"")</f>
        <v/>
      </c>
      <c r="W1087" s="15" t="str">
        <f t="shared" si="49"/>
        <v/>
      </c>
      <c r="X1087" s="9">
        <f t="shared" si="50"/>
        <v>1</v>
      </c>
      <c r="Y1087" s="9">
        <f>MAX(X1087,Parameters!$B$8)</f>
        <v>1</v>
      </c>
      <c r="AA1087" s="16" t="str">
        <f>IF(W1087&lt;&gt;0,IF(Y1087=1,IF(I1087&lt;=Parameters!$C$2,W1087,""),""),"")</f>
        <v/>
      </c>
      <c r="AB1087" s="16" t="str">
        <f>IF(W1087&lt;&gt;0,IF(Y1087=1,IF(AND(I1087&gt;Parameters!$B$3,I1087&lt;=Parameters!$C$3),W1087,""),""),"")</f>
        <v/>
      </c>
      <c r="AC1087" s="16" t="str">
        <f>IF(W1087&lt;&gt;0,IF(Y1087=1,IF(AND(I1087&gt;Parameters!$B$4,I1087&lt;=Parameters!$C$4),W1087,""),""),"")</f>
        <v/>
      </c>
      <c r="AD1087" s="16" t="str">
        <f>IF(W1087&lt;&gt;0,IF(Y1087=1,IF(AND(I1087&gt;Parameters!$B$5,I1087&lt;=Parameters!$C$5),W1087,""),""),"")</f>
        <v/>
      </c>
      <c r="AE1087" s="16" t="str">
        <f>IF(W1087&lt;&gt;0,IF(Y1087=1,IF(I1087&gt;Parameters!$B$6,W1087,""),""),"")</f>
        <v/>
      </c>
    </row>
    <row r="1088" spans="1:31" x14ac:dyDescent="0.2">
      <c r="A1088" t="s">
        <v>1145</v>
      </c>
      <c r="B1088" t="s">
        <v>1146</v>
      </c>
      <c r="C1088" t="s">
        <v>1147</v>
      </c>
      <c r="D1088">
        <v>12</v>
      </c>
      <c r="E1088">
        <v>100</v>
      </c>
      <c r="F1088" t="s">
        <v>61</v>
      </c>
      <c r="G1088">
        <v>100</v>
      </c>
      <c r="H1088" t="s">
        <v>46</v>
      </c>
      <c r="I1088">
        <f t="shared" si="48"/>
        <v>100</v>
      </c>
      <c r="J1088" t="s">
        <v>39</v>
      </c>
      <c r="L1088" s="2">
        <v>7000000</v>
      </c>
      <c r="M1088" t="s">
        <v>1148</v>
      </c>
      <c r="N1088" t="s">
        <v>40</v>
      </c>
      <c r="P1088" t="s">
        <v>42</v>
      </c>
      <c r="Q1088" t="s">
        <v>42</v>
      </c>
      <c r="R1088" t="s">
        <v>42</v>
      </c>
      <c r="S1088" s="3">
        <v>42249</v>
      </c>
      <c r="T1088" s="3"/>
      <c r="U1088" s="11" t="str">
        <f>IFERROR(VLOOKUP(A1088,'Anc data'!$A$2:$H$117, 8,FALSE),"")</f>
        <v/>
      </c>
      <c r="W1088" s="15" t="str">
        <f t="shared" si="49"/>
        <v/>
      </c>
      <c r="X1088" s="9">
        <f t="shared" si="50"/>
        <v>1</v>
      </c>
      <c r="Y1088" s="9">
        <f>MAX(X1088,Parameters!$B$8)</f>
        <v>1</v>
      </c>
      <c r="AA1088" s="16" t="str">
        <f>IF(W1088&lt;&gt;0,IF(Y1088=1,IF(I1088&lt;=Parameters!$C$2,W1088,""),""),"")</f>
        <v/>
      </c>
      <c r="AB1088" s="16" t="str">
        <f>IF(W1088&lt;&gt;0,IF(Y1088=1,IF(AND(I1088&gt;Parameters!$B$3,I1088&lt;=Parameters!$C$3),W1088,""),""),"")</f>
        <v/>
      </c>
      <c r="AC1088" s="16" t="str">
        <f>IF(W1088&lt;&gt;0,IF(Y1088=1,IF(AND(I1088&gt;Parameters!$B$4,I1088&lt;=Parameters!$C$4),W1088,""),""),"")</f>
        <v/>
      </c>
      <c r="AD1088" s="16" t="str">
        <f>IF(W1088&lt;&gt;0,IF(Y1088=1,IF(AND(I1088&gt;Parameters!$B$5,I1088&lt;=Parameters!$C$5),W1088,""),""),"")</f>
        <v/>
      </c>
      <c r="AE1088" s="16" t="str">
        <f>IF(W1088&lt;&gt;0,IF(Y1088=1,IF(I1088&gt;Parameters!$B$6,W1088,""),""),"")</f>
        <v/>
      </c>
    </row>
    <row r="1089" spans="1:31" x14ac:dyDescent="0.2">
      <c r="A1089" t="s">
        <v>1149</v>
      </c>
      <c r="B1089" t="s">
        <v>40</v>
      </c>
      <c r="C1089" t="s">
        <v>1150</v>
      </c>
      <c r="D1089">
        <v>1</v>
      </c>
      <c r="E1089" t="s">
        <v>1151</v>
      </c>
      <c r="F1089" t="s">
        <v>214</v>
      </c>
      <c r="G1089">
        <v>256</v>
      </c>
      <c r="H1089" t="s">
        <v>38</v>
      </c>
      <c r="I1089">
        <f t="shared" si="48"/>
        <v>0.25600000000000001</v>
      </c>
      <c r="J1089" t="s">
        <v>39</v>
      </c>
      <c r="L1089">
        <v>499</v>
      </c>
      <c r="M1089" t="s">
        <v>1152</v>
      </c>
      <c r="N1089">
        <v>128</v>
      </c>
      <c r="O1089" t="s">
        <v>38</v>
      </c>
      <c r="P1089" t="s">
        <v>42</v>
      </c>
      <c r="Q1089" t="s">
        <v>42</v>
      </c>
      <c r="R1089" t="s">
        <v>42</v>
      </c>
      <c r="S1089" s="3">
        <v>42249</v>
      </c>
      <c r="T1089" s="3"/>
      <c r="U1089" s="11" t="str">
        <f>IFERROR(VLOOKUP(A1089,'Anc data'!$A$2:$H$117, 8,FALSE),"")</f>
        <v/>
      </c>
      <c r="W1089" s="15" t="str">
        <f t="shared" si="49"/>
        <v/>
      </c>
      <c r="X1089" s="9">
        <f t="shared" si="50"/>
        <v>1</v>
      </c>
      <c r="Y1089" s="9">
        <f>MAX(X1089,Parameters!$B$8)</f>
        <v>1</v>
      </c>
      <c r="AA1089" s="16" t="str">
        <f>IF(W1089&lt;&gt;0,IF(Y1089=1,IF(I1089&lt;=Parameters!$C$2,W1089,""),""),"")</f>
        <v/>
      </c>
      <c r="AB1089" s="16" t="str">
        <f>IF(W1089&lt;&gt;0,IF(Y1089=1,IF(AND(I1089&gt;Parameters!$B$3,I1089&lt;=Parameters!$C$3),W1089,""),""),"")</f>
        <v/>
      </c>
      <c r="AC1089" s="16" t="str">
        <f>IF(W1089&lt;&gt;0,IF(Y1089=1,IF(AND(I1089&gt;Parameters!$B$4,I1089&lt;=Parameters!$C$4),W1089,""),""),"")</f>
        <v/>
      </c>
      <c r="AD1089" s="16" t="str">
        <f>IF(W1089&lt;&gt;0,IF(Y1089=1,IF(AND(I1089&gt;Parameters!$B$5,I1089&lt;=Parameters!$C$5),W1089,""),""),"")</f>
        <v/>
      </c>
      <c r="AE1089" s="16" t="str">
        <f>IF(W1089&lt;&gt;0,IF(Y1089=1,IF(I1089&gt;Parameters!$B$6,W1089,""),""),"")</f>
        <v/>
      </c>
    </row>
    <row r="1090" spans="1:31" x14ac:dyDescent="0.2">
      <c r="A1090" t="s">
        <v>1149</v>
      </c>
      <c r="B1090" t="s">
        <v>40</v>
      </c>
      <c r="C1090" t="s">
        <v>1150</v>
      </c>
      <c r="D1090">
        <v>2</v>
      </c>
      <c r="E1090" t="s">
        <v>1151</v>
      </c>
      <c r="F1090" t="s">
        <v>214</v>
      </c>
      <c r="G1090">
        <v>384</v>
      </c>
      <c r="H1090" t="s">
        <v>38</v>
      </c>
      <c r="I1090">
        <f t="shared" si="48"/>
        <v>0.38400000000000001</v>
      </c>
      <c r="J1090" t="s">
        <v>39</v>
      </c>
      <c r="L1090">
        <v>749</v>
      </c>
      <c r="M1090" t="s">
        <v>1152</v>
      </c>
      <c r="N1090">
        <v>128</v>
      </c>
      <c r="O1090" t="s">
        <v>38</v>
      </c>
      <c r="P1090" t="s">
        <v>42</v>
      </c>
      <c r="Q1090" t="s">
        <v>42</v>
      </c>
      <c r="R1090" t="s">
        <v>42</v>
      </c>
      <c r="S1090" s="3">
        <v>42249</v>
      </c>
      <c r="T1090" s="3"/>
      <c r="U1090" s="11" t="str">
        <f>IFERROR(VLOOKUP(A1090,'Anc data'!$A$2:$H$117, 8,FALSE),"")</f>
        <v/>
      </c>
      <c r="W1090" s="15" t="str">
        <f t="shared" si="49"/>
        <v/>
      </c>
      <c r="X1090" s="9">
        <f t="shared" si="50"/>
        <v>1</v>
      </c>
      <c r="Y1090" s="9">
        <f>MAX(X1090,Parameters!$B$8)</f>
        <v>1</v>
      </c>
      <c r="AA1090" s="16" t="str">
        <f>IF(W1090&lt;&gt;0,IF(Y1090=1,IF(I1090&lt;=Parameters!$C$2,W1090,""),""),"")</f>
        <v/>
      </c>
      <c r="AB1090" s="16" t="str">
        <f>IF(W1090&lt;&gt;0,IF(Y1090=1,IF(AND(I1090&gt;Parameters!$B$3,I1090&lt;=Parameters!$C$3),W1090,""),""),"")</f>
        <v/>
      </c>
      <c r="AC1090" s="16" t="str">
        <f>IF(W1090&lt;&gt;0,IF(Y1090=1,IF(AND(I1090&gt;Parameters!$B$4,I1090&lt;=Parameters!$C$4),W1090,""),""),"")</f>
        <v/>
      </c>
      <c r="AD1090" s="16" t="str">
        <f>IF(W1090&lt;&gt;0,IF(Y1090=1,IF(AND(I1090&gt;Parameters!$B$5,I1090&lt;=Parameters!$C$5),W1090,""),""),"")</f>
        <v/>
      </c>
      <c r="AE1090" s="16" t="str">
        <f>IF(W1090&lt;&gt;0,IF(Y1090=1,IF(I1090&gt;Parameters!$B$6,W1090,""),""),"")</f>
        <v/>
      </c>
    </row>
    <row r="1091" spans="1:31" x14ac:dyDescent="0.2">
      <c r="A1091" t="s">
        <v>1149</v>
      </c>
      <c r="B1091" t="s">
        <v>40</v>
      </c>
      <c r="C1091" t="s">
        <v>1150</v>
      </c>
      <c r="D1091">
        <v>3</v>
      </c>
      <c r="E1091" t="s">
        <v>1151</v>
      </c>
      <c r="F1091" t="s">
        <v>214</v>
      </c>
      <c r="G1091">
        <v>512</v>
      </c>
      <c r="H1091" t="s">
        <v>38</v>
      </c>
      <c r="I1091">
        <f t="shared" si="48"/>
        <v>0.51200000000000001</v>
      </c>
      <c r="J1091" t="s">
        <v>39</v>
      </c>
      <c r="L1091">
        <v>899</v>
      </c>
      <c r="M1091" t="s">
        <v>1152</v>
      </c>
      <c r="N1091">
        <v>192</v>
      </c>
      <c r="O1091" t="s">
        <v>38</v>
      </c>
      <c r="P1091" t="s">
        <v>42</v>
      </c>
      <c r="Q1091" t="s">
        <v>42</v>
      </c>
      <c r="R1091" t="s">
        <v>42</v>
      </c>
      <c r="S1091" s="3">
        <v>42249</v>
      </c>
      <c r="T1091" s="3"/>
      <c r="U1091" s="11" t="str">
        <f>IFERROR(VLOOKUP(A1091,'Anc data'!$A$2:$H$117, 8,FALSE),"")</f>
        <v/>
      </c>
      <c r="W1091" s="15" t="str">
        <f t="shared" si="49"/>
        <v/>
      </c>
      <c r="X1091" s="9">
        <f t="shared" si="50"/>
        <v>1</v>
      </c>
      <c r="Y1091" s="9">
        <f>MAX(X1091,Parameters!$B$8)</f>
        <v>1</v>
      </c>
      <c r="AA1091" s="16" t="str">
        <f>IF(W1091&lt;&gt;0,IF(Y1091=1,IF(I1091&lt;=Parameters!$C$2,W1091,""),""),"")</f>
        <v/>
      </c>
      <c r="AB1091" s="16" t="str">
        <f>IF(W1091&lt;&gt;0,IF(Y1091=1,IF(AND(I1091&gt;Parameters!$B$3,I1091&lt;=Parameters!$C$3),W1091,""),""),"")</f>
        <v/>
      </c>
      <c r="AC1091" s="16" t="str">
        <f>IF(W1091&lt;&gt;0,IF(Y1091=1,IF(AND(I1091&gt;Parameters!$B$4,I1091&lt;=Parameters!$C$4),W1091,""),""),"")</f>
        <v/>
      </c>
      <c r="AD1091" s="16" t="str">
        <f>IF(W1091&lt;&gt;0,IF(Y1091=1,IF(AND(I1091&gt;Parameters!$B$5,I1091&lt;=Parameters!$C$5),W1091,""),""),"")</f>
        <v/>
      </c>
      <c r="AE1091" s="16" t="str">
        <f>IF(W1091&lt;&gt;0,IF(Y1091=1,IF(I1091&gt;Parameters!$B$6,W1091,""),""),"")</f>
        <v/>
      </c>
    </row>
    <row r="1092" spans="1:31" x14ac:dyDescent="0.2">
      <c r="A1092" t="s">
        <v>1149</v>
      </c>
      <c r="B1092" t="s">
        <v>40</v>
      </c>
      <c r="C1092" t="s">
        <v>1150</v>
      </c>
      <c r="D1092">
        <v>4</v>
      </c>
      <c r="E1092" t="s">
        <v>1151</v>
      </c>
      <c r="F1092" t="s">
        <v>214</v>
      </c>
      <c r="G1092">
        <v>768</v>
      </c>
      <c r="H1092" t="s">
        <v>38</v>
      </c>
      <c r="I1092">
        <f t="shared" ref="I1092:I1155" si="51">IF(H1092="Kbps",G1092/1000,G1092)</f>
        <v>0.76800000000000002</v>
      </c>
      <c r="J1092" t="s">
        <v>39</v>
      </c>
      <c r="L1092">
        <v>999</v>
      </c>
      <c r="M1092" t="s">
        <v>1152</v>
      </c>
      <c r="N1092">
        <v>256</v>
      </c>
      <c r="O1092" t="s">
        <v>38</v>
      </c>
      <c r="P1092" t="s">
        <v>42</v>
      </c>
      <c r="Q1092" t="s">
        <v>42</v>
      </c>
      <c r="R1092" t="s">
        <v>42</v>
      </c>
      <c r="S1092" s="3">
        <v>42249</v>
      </c>
      <c r="T1092" s="3"/>
      <c r="U1092" s="11" t="str">
        <f>IFERROR(VLOOKUP(A1092,'Anc data'!$A$2:$H$117, 8,FALSE),"")</f>
        <v/>
      </c>
      <c r="W1092" s="15" t="str">
        <f t="shared" ref="W1092:W1155" si="52">IFERROR(L1092/U1092,"")</f>
        <v/>
      </c>
      <c r="X1092" s="9">
        <f t="shared" ref="X1092:X1155" si="53">IF(K1092="",1,0)</f>
        <v>1</v>
      </c>
      <c r="Y1092" s="9">
        <f>MAX(X1092,Parameters!$B$8)</f>
        <v>1</v>
      </c>
      <c r="AA1092" s="16" t="str">
        <f>IF(W1092&lt;&gt;0,IF(Y1092=1,IF(I1092&lt;=Parameters!$C$2,W1092,""),""),"")</f>
        <v/>
      </c>
      <c r="AB1092" s="16" t="str">
        <f>IF(W1092&lt;&gt;0,IF(Y1092=1,IF(AND(I1092&gt;Parameters!$B$3,I1092&lt;=Parameters!$C$3),W1092,""),""),"")</f>
        <v/>
      </c>
      <c r="AC1092" s="16" t="str">
        <f>IF(W1092&lt;&gt;0,IF(Y1092=1,IF(AND(I1092&gt;Parameters!$B$4,I1092&lt;=Parameters!$C$4),W1092,""),""),"")</f>
        <v/>
      </c>
      <c r="AD1092" s="16" t="str">
        <f>IF(W1092&lt;&gt;0,IF(Y1092=1,IF(AND(I1092&gt;Parameters!$B$5,I1092&lt;=Parameters!$C$5),W1092,""),""),"")</f>
        <v/>
      </c>
      <c r="AE1092" s="16" t="str">
        <f>IF(W1092&lt;&gt;0,IF(Y1092=1,IF(I1092&gt;Parameters!$B$6,W1092,""),""),"")</f>
        <v/>
      </c>
    </row>
    <row r="1093" spans="1:31" x14ac:dyDescent="0.2">
      <c r="A1093" t="s">
        <v>1149</v>
      </c>
      <c r="B1093" t="s">
        <v>40</v>
      </c>
      <c r="C1093" t="s">
        <v>1150</v>
      </c>
      <c r="D1093">
        <v>5</v>
      </c>
      <c r="E1093" t="s">
        <v>1151</v>
      </c>
      <c r="F1093" t="s">
        <v>214</v>
      </c>
      <c r="G1093">
        <v>1024</v>
      </c>
      <c r="H1093" t="s">
        <v>38</v>
      </c>
      <c r="I1093">
        <f t="shared" si="51"/>
        <v>1.024</v>
      </c>
      <c r="J1093" t="s">
        <v>39</v>
      </c>
      <c r="L1093" s="2">
        <v>1199</v>
      </c>
      <c r="M1093" t="s">
        <v>1152</v>
      </c>
      <c r="N1093">
        <v>384</v>
      </c>
      <c r="O1093" t="s">
        <v>38</v>
      </c>
      <c r="P1093" t="s">
        <v>42</v>
      </c>
      <c r="Q1093" t="s">
        <v>42</v>
      </c>
      <c r="R1093" t="s">
        <v>42</v>
      </c>
      <c r="S1093" s="3">
        <v>42249</v>
      </c>
      <c r="T1093" s="3"/>
      <c r="U1093" s="11" t="str">
        <f>IFERROR(VLOOKUP(A1093,'Anc data'!$A$2:$H$117, 8,FALSE),"")</f>
        <v/>
      </c>
      <c r="W1093" s="15" t="str">
        <f t="shared" si="52"/>
        <v/>
      </c>
      <c r="X1093" s="9">
        <f t="shared" si="53"/>
        <v>1</v>
      </c>
      <c r="Y1093" s="9">
        <f>MAX(X1093,Parameters!$B$8)</f>
        <v>1</v>
      </c>
      <c r="AA1093" s="16" t="str">
        <f>IF(W1093&lt;&gt;0,IF(Y1093=1,IF(I1093&lt;=Parameters!$C$2,W1093,""),""),"")</f>
        <v/>
      </c>
      <c r="AB1093" s="16" t="str">
        <f>IF(W1093&lt;&gt;0,IF(Y1093=1,IF(AND(I1093&gt;Parameters!$B$3,I1093&lt;=Parameters!$C$3),W1093,""),""),"")</f>
        <v/>
      </c>
      <c r="AC1093" s="16" t="str">
        <f>IF(W1093&lt;&gt;0,IF(Y1093=1,IF(AND(I1093&gt;Parameters!$B$4,I1093&lt;=Parameters!$C$4),W1093,""),""),"")</f>
        <v/>
      </c>
      <c r="AD1093" s="16" t="str">
        <f>IF(W1093&lt;&gt;0,IF(Y1093=1,IF(AND(I1093&gt;Parameters!$B$5,I1093&lt;=Parameters!$C$5),W1093,""),""),"")</f>
        <v/>
      </c>
      <c r="AE1093" s="16" t="str">
        <f>IF(W1093&lt;&gt;0,IF(Y1093=1,IF(I1093&gt;Parameters!$B$6,W1093,""),""),"")</f>
        <v/>
      </c>
    </row>
    <row r="1094" spans="1:31" x14ac:dyDescent="0.2">
      <c r="A1094" t="s">
        <v>1149</v>
      </c>
      <c r="B1094" t="s">
        <v>40</v>
      </c>
      <c r="C1094" t="s">
        <v>1150</v>
      </c>
      <c r="D1094">
        <v>6</v>
      </c>
      <c r="E1094" t="s">
        <v>1151</v>
      </c>
      <c r="F1094" t="s">
        <v>214</v>
      </c>
      <c r="G1094">
        <v>1536</v>
      </c>
      <c r="H1094" t="s">
        <v>38</v>
      </c>
      <c r="I1094">
        <f t="shared" si="51"/>
        <v>1.536</v>
      </c>
      <c r="J1094" t="s">
        <v>39</v>
      </c>
      <c r="L1094" s="2">
        <v>1449</v>
      </c>
      <c r="M1094" t="s">
        <v>1152</v>
      </c>
      <c r="N1094">
        <v>512</v>
      </c>
      <c r="O1094" t="s">
        <v>38</v>
      </c>
      <c r="P1094" t="s">
        <v>42</v>
      </c>
      <c r="Q1094" t="s">
        <v>42</v>
      </c>
      <c r="R1094" t="s">
        <v>42</v>
      </c>
      <c r="S1094" s="3">
        <v>42249</v>
      </c>
      <c r="T1094" s="3"/>
      <c r="U1094" s="11" t="str">
        <f>IFERROR(VLOOKUP(A1094,'Anc data'!$A$2:$H$117, 8,FALSE),"")</f>
        <v/>
      </c>
      <c r="W1094" s="15" t="str">
        <f t="shared" si="52"/>
        <v/>
      </c>
      <c r="X1094" s="9">
        <f t="shared" si="53"/>
        <v>1</v>
      </c>
      <c r="Y1094" s="9">
        <f>MAX(X1094,Parameters!$B$8)</f>
        <v>1</v>
      </c>
      <c r="AA1094" s="16" t="str">
        <f>IF(W1094&lt;&gt;0,IF(Y1094=1,IF(I1094&lt;=Parameters!$C$2,W1094,""),""),"")</f>
        <v/>
      </c>
      <c r="AB1094" s="16" t="str">
        <f>IF(W1094&lt;&gt;0,IF(Y1094=1,IF(AND(I1094&gt;Parameters!$B$3,I1094&lt;=Parameters!$C$3),W1094,""),""),"")</f>
        <v/>
      </c>
      <c r="AC1094" s="16" t="str">
        <f>IF(W1094&lt;&gt;0,IF(Y1094=1,IF(AND(I1094&gt;Parameters!$B$4,I1094&lt;=Parameters!$C$4),W1094,""),""),"")</f>
        <v/>
      </c>
      <c r="AD1094" s="16" t="str">
        <f>IF(W1094&lt;&gt;0,IF(Y1094=1,IF(AND(I1094&gt;Parameters!$B$5,I1094&lt;=Parameters!$C$5),W1094,""),""),"")</f>
        <v/>
      </c>
      <c r="AE1094" s="16" t="str">
        <f>IF(W1094&lt;&gt;0,IF(Y1094=1,IF(I1094&gt;Parameters!$B$6,W1094,""),""),"")</f>
        <v/>
      </c>
    </row>
    <row r="1095" spans="1:31" x14ac:dyDescent="0.2">
      <c r="A1095" t="s">
        <v>1149</v>
      </c>
      <c r="B1095" t="s">
        <v>40</v>
      </c>
      <c r="C1095" t="s">
        <v>1150</v>
      </c>
      <c r="D1095">
        <v>7</v>
      </c>
      <c r="E1095" t="s">
        <v>1151</v>
      </c>
      <c r="F1095" t="s">
        <v>214</v>
      </c>
      <c r="G1095">
        <v>2048</v>
      </c>
      <c r="H1095" t="s">
        <v>38</v>
      </c>
      <c r="I1095">
        <f t="shared" si="51"/>
        <v>2.048</v>
      </c>
      <c r="J1095" t="s">
        <v>39</v>
      </c>
      <c r="L1095" s="2">
        <v>1949</v>
      </c>
      <c r="M1095" t="s">
        <v>1152</v>
      </c>
      <c r="N1095">
        <v>768</v>
      </c>
      <c r="O1095" t="s">
        <v>38</v>
      </c>
      <c r="P1095" t="s">
        <v>42</v>
      </c>
      <c r="Q1095" t="s">
        <v>42</v>
      </c>
      <c r="R1095" t="s">
        <v>42</v>
      </c>
      <c r="S1095" s="3">
        <v>42249</v>
      </c>
      <c r="T1095" s="3"/>
      <c r="U1095" s="11" t="str">
        <f>IFERROR(VLOOKUP(A1095,'Anc data'!$A$2:$H$117, 8,FALSE),"")</f>
        <v/>
      </c>
      <c r="W1095" s="15" t="str">
        <f t="shared" si="52"/>
        <v/>
      </c>
      <c r="X1095" s="9">
        <f t="shared" si="53"/>
        <v>1</v>
      </c>
      <c r="Y1095" s="9">
        <f>MAX(X1095,Parameters!$B$8)</f>
        <v>1</v>
      </c>
      <c r="AA1095" s="16" t="str">
        <f>IF(W1095&lt;&gt;0,IF(Y1095=1,IF(I1095&lt;=Parameters!$C$2,W1095,""),""),"")</f>
        <v/>
      </c>
      <c r="AB1095" s="16" t="str">
        <f>IF(W1095&lt;&gt;0,IF(Y1095=1,IF(AND(I1095&gt;Parameters!$B$3,I1095&lt;=Parameters!$C$3),W1095,""),""),"")</f>
        <v/>
      </c>
      <c r="AC1095" s="16" t="str">
        <f>IF(W1095&lt;&gt;0,IF(Y1095=1,IF(AND(I1095&gt;Parameters!$B$4,I1095&lt;=Parameters!$C$4),W1095,""),""),"")</f>
        <v/>
      </c>
      <c r="AD1095" s="16" t="str">
        <f>IF(W1095&lt;&gt;0,IF(Y1095=1,IF(AND(I1095&gt;Parameters!$B$5,I1095&lt;=Parameters!$C$5),W1095,""),""),"")</f>
        <v/>
      </c>
      <c r="AE1095" s="16" t="str">
        <f>IF(W1095&lt;&gt;0,IF(Y1095=1,IF(I1095&gt;Parameters!$B$6,W1095,""),""),"")</f>
        <v/>
      </c>
    </row>
    <row r="1096" spans="1:31" x14ac:dyDescent="0.2">
      <c r="A1096" t="s">
        <v>1149</v>
      </c>
      <c r="B1096" t="s">
        <v>40</v>
      </c>
      <c r="C1096" t="s">
        <v>1150</v>
      </c>
      <c r="D1096">
        <v>8</v>
      </c>
      <c r="E1096" t="s">
        <v>1151</v>
      </c>
      <c r="F1096" t="s">
        <v>214</v>
      </c>
      <c r="G1096">
        <v>3072</v>
      </c>
      <c r="H1096" t="s">
        <v>38</v>
      </c>
      <c r="I1096">
        <f t="shared" si="51"/>
        <v>3.0720000000000001</v>
      </c>
      <c r="J1096" t="s">
        <v>39</v>
      </c>
      <c r="L1096" s="2">
        <v>2399</v>
      </c>
      <c r="M1096" t="s">
        <v>1152</v>
      </c>
      <c r="N1096">
        <v>1024</v>
      </c>
      <c r="O1096" t="s">
        <v>38</v>
      </c>
      <c r="P1096" t="s">
        <v>42</v>
      </c>
      <c r="Q1096" t="s">
        <v>42</v>
      </c>
      <c r="R1096" t="s">
        <v>42</v>
      </c>
      <c r="S1096" s="3">
        <v>42249</v>
      </c>
      <c r="T1096" s="3"/>
      <c r="U1096" s="11" t="str">
        <f>IFERROR(VLOOKUP(A1096,'Anc data'!$A$2:$H$117, 8,FALSE),"")</f>
        <v/>
      </c>
      <c r="W1096" s="15" t="str">
        <f t="shared" si="52"/>
        <v/>
      </c>
      <c r="X1096" s="9">
        <f t="shared" si="53"/>
        <v>1</v>
      </c>
      <c r="Y1096" s="9">
        <f>MAX(X1096,Parameters!$B$8)</f>
        <v>1</v>
      </c>
      <c r="AA1096" s="16" t="str">
        <f>IF(W1096&lt;&gt;0,IF(Y1096=1,IF(I1096&lt;=Parameters!$C$2,W1096,""),""),"")</f>
        <v/>
      </c>
      <c r="AB1096" s="16" t="str">
        <f>IF(W1096&lt;&gt;0,IF(Y1096=1,IF(AND(I1096&gt;Parameters!$B$3,I1096&lt;=Parameters!$C$3),W1096,""),""),"")</f>
        <v/>
      </c>
      <c r="AC1096" s="16" t="str">
        <f>IF(W1096&lt;&gt;0,IF(Y1096=1,IF(AND(I1096&gt;Parameters!$B$4,I1096&lt;=Parameters!$C$4),W1096,""),""),"")</f>
        <v/>
      </c>
      <c r="AD1096" s="16" t="str">
        <f>IF(W1096&lt;&gt;0,IF(Y1096=1,IF(AND(I1096&gt;Parameters!$B$5,I1096&lt;=Parameters!$C$5),W1096,""),""),"")</f>
        <v/>
      </c>
      <c r="AE1096" s="16" t="str">
        <f>IF(W1096&lt;&gt;0,IF(Y1096=1,IF(I1096&gt;Parameters!$B$6,W1096,""),""),"")</f>
        <v/>
      </c>
    </row>
    <row r="1097" spans="1:31" x14ac:dyDescent="0.2">
      <c r="A1097" t="s">
        <v>1153</v>
      </c>
      <c r="B1097" t="s">
        <v>1154</v>
      </c>
      <c r="C1097" t="s">
        <v>1155</v>
      </c>
      <c r="D1097">
        <v>1</v>
      </c>
      <c r="E1097" t="s">
        <v>1156</v>
      </c>
      <c r="F1097" t="s">
        <v>94</v>
      </c>
      <c r="G1097">
        <v>10</v>
      </c>
      <c r="H1097" t="s">
        <v>46</v>
      </c>
      <c r="I1097">
        <f t="shared" si="51"/>
        <v>10</v>
      </c>
      <c r="J1097">
        <v>20</v>
      </c>
      <c r="K1097" t="s">
        <v>62</v>
      </c>
      <c r="L1097" s="2">
        <v>1140</v>
      </c>
      <c r="M1097" t="s">
        <v>1157</v>
      </c>
      <c r="N1097" t="s">
        <v>40</v>
      </c>
      <c r="P1097" t="s">
        <v>42</v>
      </c>
      <c r="Q1097" t="s">
        <v>42</v>
      </c>
      <c r="R1097" t="s">
        <v>42</v>
      </c>
      <c r="S1097" s="3">
        <v>42249</v>
      </c>
      <c r="T1097" s="3"/>
      <c r="U1097" s="11">
        <f>IFERROR(VLOOKUP(A1097,'Anc data'!$A$2:$H$117, 8,FALSE),"")</f>
        <v>28.880570160903002</v>
      </c>
      <c r="W1097" s="15">
        <f t="shared" si="52"/>
        <v>39.472904920113805</v>
      </c>
      <c r="X1097" s="9">
        <f t="shared" si="53"/>
        <v>0</v>
      </c>
      <c r="Y1097" s="9">
        <f>MAX(X1097,Parameters!$B$8)</f>
        <v>1</v>
      </c>
      <c r="AA1097" s="16" t="str">
        <f>IF(W1097&lt;&gt;0,IF(Y1097=1,IF(I1097&lt;=Parameters!$C$2,W1097,""),""),"")</f>
        <v/>
      </c>
      <c r="AB1097" s="16" t="str">
        <f>IF(W1097&lt;&gt;0,IF(Y1097=1,IF(AND(I1097&gt;Parameters!$B$3,I1097&lt;=Parameters!$C$3),W1097,""),""),"")</f>
        <v/>
      </c>
      <c r="AC1097" s="16">
        <f>IF(W1097&lt;&gt;0,IF(Y1097=1,IF(AND(I1097&gt;Parameters!$B$4,I1097&lt;=Parameters!$C$4),W1097,""),""),"")</f>
        <v>39.472904920113805</v>
      </c>
      <c r="AD1097" s="16" t="str">
        <f>IF(W1097&lt;&gt;0,IF(Y1097=1,IF(AND(I1097&gt;Parameters!$B$5,I1097&lt;=Parameters!$C$5),W1097,""),""),"")</f>
        <v/>
      </c>
      <c r="AE1097" s="16" t="str">
        <f>IF(W1097&lt;&gt;0,IF(Y1097=1,IF(I1097&gt;Parameters!$B$6,W1097,""),""),"")</f>
        <v/>
      </c>
    </row>
    <row r="1098" spans="1:31" x14ac:dyDescent="0.2">
      <c r="A1098" t="s">
        <v>1153</v>
      </c>
      <c r="B1098" t="s">
        <v>1154</v>
      </c>
      <c r="C1098" t="s">
        <v>1155</v>
      </c>
      <c r="D1098">
        <v>2</v>
      </c>
      <c r="E1098" t="s">
        <v>1156</v>
      </c>
      <c r="F1098" t="s">
        <v>94</v>
      </c>
      <c r="G1098">
        <v>100</v>
      </c>
      <c r="H1098" t="s">
        <v>46</v>
      </c>
      <c r="I1098">
        <f t="shared" si="51"/>
        <v>100</v>
      </c>
      <c r="J1098">
        <v>30</v>
      </c>
      <c r="K1098" t="s">
        <v>62</v>
      </c>
      <c r="L1098" s="2">
        <v>2040</v>
      </c>
      <c r="M1098" t="s">
        <v>1157</v>
      </c>
      <c r="N1098" t="s">
        <v>40</v>
      </c>
      <c r="P1098" t="s">
        <v>42</v>
      </c>
      <c r="Q1098" t="s">
        <v>42</v>
      </c>
      <c r="R1098" t="s">
        <v>42</v>
      </c>
      <c r="S1098" s="3">
        <v>42249</v>
      </c>
      <c r="T1098" s="3"/>
      <c r="U1098" s="11">
        <f>IFERROR(VLOOKUP(A1098,'Anc data'!$A$2:$H$117, 8,FALSE),"")</f>
        <v>28.880570160903002</v>
      </c>
      <c r="W1098" s="15">
        <f t="shared" si="52"/>
        <v>70.635724593887858</v>
      </c>
      <c r="X1098" s="9">
        <f t="shared" si="53"/>
        <v>0</v>
      </c>
      <c r="Y1098" s="9">
        <f>MAX(X1098,Parameters!$B$8)</f>
        <v>1</v>
      </c>
      <c r="AA1098" s="16" t="str">
        <f>IF(W1098&lt;&gt;0,IF(Y1098=1,IF(I1098&lt;=Parameters!$C$2,W1098,""),""),"")</f>
        <v/>
      </c>
      <c r="AB1098" s="16" t="str">
        <f>IF(W1098&lt;&gt;0,IF(Y1098=1,IF(AND(I1098&gt;Parameters!$B$3,I1098&lt;=Parameters!$C$3),W1098,""),""),"")</f>
        <v/>
      </c>
      <c r="AC1098" s="16" t="str">
        <f>IF(W1098&lt;&gt;0,IF(Y1098=1,IF(AND(I1098&gt;Parameters!$B$4,I1098&lt;=Parameters!$C$4),W1098,""),""),"")</f>
        <v/>
      </c>
      <c r="AD1098" s="16" t="str">
        <f>IF(W1098&lt;&gt;0,IF(Y1098=1,IF(AND(I1098&gt;Parameters!$B$5,I1098&lt;=Parameters!$C$5),W1098,""),""),"")</f>
        <v/>
      </c>
      <c r="AE1098" s="16">
        <f>IF(W1098&lt;&gt;0,IF(Y1098=1,IF(I1098&gt;Parameters!$B$6,W1098,""),""),"")</f>
        <v>70.635724593887858</v>
      </c>
    </row>
    <row r="1099" spans="1:31" x14ac:dyDescent="0.2">
      <c r="A1099" t="s">
        <v>1153</v>
      </c>
      <c r="B1099" t="s">
        <v>1154</v>
      </c>
      <c r="C1099" t="s">
        <v>1155</v>
      </c>
      <c r="D1099">
        <v>3</v>
      </c>
      <c r="E1099" t="s">
        <v>1158</v>
      </c>
      <c r="F1099" t="s">
        <v>73</v>
      </c>
      <c r="G1099">
        <v>256</v>
      </c>
      <c r="H1099" t="s">
        <v>38</v>
      </c>
      <c r="I1099">
        <f t="shared" si="51"/>
        <v>0.25600000000000001</v>
      </c>
      <c r="J1099">
        <v>5</v>
      </c>
      <c r="K1099" t="s">
        <v>62</v>
      </c>
      <c r="L1099">
        <v>650</v>
      </c>
      <c r="M1099" t="s">
        <v>1157</v>
      </c>
      <c r="N1099" t="s">
        <v>40</v>
      </c>
      <c r="P1099" t="s">
        <v>42</v>
      </c>
      <c r="Q1099" t="s">
        <v>42</v>
      </c>
      <c r="R1099" t="s">
        <v>42</v>
      </c>
      <c r="S1099" s="3">
        <v>42249</v>
      </c>
      <c r="T1099" s="3"/>
      <c r="U1099" s="11">
        <f>IFERROR(VLOOKUP(A1099,'Anc data'!$A$2:$H$117, 8,FALSE),"")</f>
        <v>28.880570160903002</v>
      </c>
      <c r="W1099" s="15">
        <f t="shared" si="52"/>
        <v>22.506480875503485</v>
      </c>
      <c r="X1099" s="9">
        <f t="shared" si="53"/>
        <v>0</v>
      </c>
      <c r="Y1099" s="9">
        <f>MAX(X1099,Parameters!$B$8)</f>
        <v>1</v>
      </c>
      <c r="AA1099" s="16">
        <f>IF(W1099&lt;&gt;0,IF(Y1099=1,IF(I1099&lt;=Parameters!$C$2,W1099,""),""),"")</f>
        <v>22.506480875503485</v>
      </c>
      <c r="AB1099" s="16" t="str">
        <f>IF(W1099&lt;&gt;0,IF(Y1099=1,IF(AND(I1099&gt;Parameters!$B$3,I1099&lt;=Parameters!$C$3),W1099,""),""),"")</f>
        <v/>
      </c>
      <c r="AC1099" s="16" t="str">
        <f>IF(W1099&lt;&gt;0,IF(Y1099=1,IF(AND(I1099&gt;Parameters!$B$4,I1099&lt;=Parameters!$C$4),W1099,""),""),"")</f>
        <v/>
      </c>
      <c r="AD1099" s="16" t="str">
        <f>IF(W1099&lt;&gt;0,IF(Y1099=1,IF(AND(I1099&gt;Parameters!$B$5,I1099&lt;=Parameters!$C$5),W1099,""),""),"")</f>
        <v/>
      </c>
      <c r="AE1099" s="16" t="str">
        <f>IF(W1099&lt;&gt;0,IF(Y1099=1,IF(I1099&gt;Parameters!$B$6,W1099,""),""),"")</f>
        <v/>
      </c>
    </row>
    <row r="1100" spans="1:31" x14ac:dyDescent="0.2">
      <c r="A1100" t="s">
        <v>1153</v>
      </c>
      <c r="B1100" t="s">
        <v>1154</v>
      </c>
      <c r="C1100" t="s">
        <v>1155</v>
      </c>
      <c r="D1100">
        <v>4</v>
      </c>
      <c r="E1100" t="s">
        <v>1159</v>
      </c>
      <c r="F1100" t="s">
        <v>73</v>
      </c>
      <c r="G1100">
        <v>512</v>
      </c>
      <c r="H1100" t="s">
        <v>38</v>
      </c>
      <c r="I1100">
        <f t="shared" si="51"/>
        <v>0.51200000000000001</v>
      </c>
      <c r="J1100">
        <v>8</v>
      </c>
      <c r="K1100" t="s">
        <v>62</v>
      </c>
      <c r="L1100">
        <v>850</v>
      </c>
      <c r="M1100" t="s">
        <v>1157</v>
      </c>
      <c r="N1100" t="s">
        <v>40</v>
      </c>
      <c r="P1100" t="s">
        <v>42</v>
      </c>
      <c r="Q1100" t="s">
        <v>42</v>
      </c>
      <c r="R1100" t="s">
        <v>42</v>
      </c>
      <c r="S1100" s="3">
        <v>42249</v>
      </c>
      <c r="T1100" s="3"/>
      <c r="U1100" s="11">
        <f>IFERROR(VLOOKUP(A1100,'Anc data'!$A$2:$H$117, 8,FALSE),"")</f>
        <v>28.880570160903002</v>
      </c>
      <c r="W1100" s="15">
        <f t="shared" si="52"/>
        <v>29.43155191411994</v>
      </c>
      <c r="X1100" s="9">
        <f t="shared" si="53"/>
        <v>0</v>
      </c>
      <c r="Y1100" s="9">
        <f>MAX(X1100,Parameters!$B$8)</f>
        <v>1</v>
      </c>
      <c r="AA1100" s="16">
        <f>IF(W1100&lt;&gt;0,IF(Y1100=1,IF(I1100&lt;=Parameters!$C$2,W1100,""),""),"")</f>
        <v>29.43155191411994</v>
      </c>
      <c r="AB1100" s="16" t="str">
        <f>IF(W1100&lt;&gt;0,IF(Y1100=1,IF(AND(I1100&gt;Parameters!$B$3,I1100&lt;=Parameters!$C$3),W1100,""),""),"")</f>
        <v/>
      </c>
      <c r="AC1100" s="16" t="str">
        <f>IF(W1100&lt;&gt;0,IF(Y1100=1,IF(AND(I1100&gt;Parameters!$B$4,I1100&lt;=Parameters!$C$4),W1100,""),""),"")</f>
        <v/>
      </c>
      <c r="AD1100" s="16" t="str">
        <f>IF(W1100&lt;&gt;0,IF(Y1100=1,IF(AND(I1100&gt;Parameters!$B$5,I1100&lt;=Parameters!$C$5),W1100,""),""),"")</f>
        <v/>
      </c>
      <c r="AE1100" s="16" t="str">
        <f>IF(W1100&lt;&gt;0,IF(Y1100=1,IF(I1100&gt;Parameters!$B$6,W1100,""),""),"")</f>
        <v/>
      </c>
    </row>
    <row r="1101" spans="1:31" x14ac:dyDescent="0.2">
      <c r="A1101" t="s">
        <v>1153</v>
      </c>
      <c r="B1101" t="s">
        <v>1154</v>
      </c>
      <c r="C1101" t="s">
        <v>1155</v>
      </c>
      <c r="D1101">
        <v>5</v>
      </c>
      <c r="E1101" t="s">
        <v>1160</v>
      </c>
      <c r="F1101" t="s">
        <v>73</v>
      </c>
      <c r="G1101">
        <v>1</v>
      </c>
      <c r="H1101" t="s">
        <v>46</v>
      </c>
      <c r="I1101">
        <f t="shared" si="51"/>
        <v>1</v>
      </c>
      <c r="J1101">
        <v>12</v>
      </c>
      <c r="K1101" t="s">
        <v>62</v>
      </c>
      <c r="L1101" s="2">
        <v>1340</v>
      </c>
      <c r="M1101" t="s">
        <v>1157</v>
      </c>
      <c r="N1101" t="s">
        <v>40</v>
      </c>
      <c r="P1101" t="s">
        <v>42</v>
      </c>
      <c r="Q1101" t="s">
        <v>42</v>
      </c>
      <c r="R1101" t="s">
        <v>42</v>
      </c>
      <c r="S1101" s="3">
        <v>42249</v>
      </c>
      <c r="T1101" s="3"/>
      <c r="U1101" s="11">
        <f>IFERROR(VLOOKUP(A1101,'Anc data'!$A$2:$H$117, 8,FALSE),"")</f>
        <v>28.880570160903002</v>
      </c>
      <c r="W1101" s="15">
        <f t="shared" si="52"/>
        <v>46.397975958730264</v>
      </c>
      <c r="X1101" s="9">
        <f t="shared" si="53"/>
        <v>0</v>
      </c>
      <c r="Y1101" s="9">
        <f>MAX(X1101,Parameters!$B$8)</f>
        <v>1</v>
      </c>
      <c r="AA1101" s="16">
        <f>IF(W1101&lt;&gt;0,IF(Y1101=1,IF(I1101&lt;=Parameters!$C$2,W1101,""),""),"")</f>
        <v>46.397975958730264</v>
      </c>
      <c r="AB1101" s="16" t="str">
        <f>IF(W1101&lt;&gt;0,IF(Y1101=1,IF(AND(I1101&gt;Parameters!$B$3,I1101&lt;=Parameters!$C$3),W1101,""),""),"")</f>
        <v/>
      </c>
      <c r="AC1101" s="16" t="str">
        <f>IF(W1101&lt;&gt;0,IF(Y1101=1,IF(AND(I1101&gt;Parameters!$B$4,I1101&lt;=Parameters!$C$4),W1101,""),""),"")</f>
        <v/>
      </c>
      <c r="AD1101" s="16" t="str">
        <f>IF(W1101&lt;&gt;0,IF(Y1101=1,IF(AND(I1101&gt;Parameters!$B$5,I1101&lt;=Parameters!$C$5),W1101,""),""),"")</f>
        <v/>
      </c>
      <c r="AE1101" s="16" t="str">
        <f>IF(W1101&lt;&gt;0,IF(Y1101=1,IF(I1101&gt;Parameters!$B$6,W1101,""),""),"")</f>
        <v/>
      </c>
    </row>
    <row r="1102" spans="1:31" x14ac:dyDescent="0.2">
      <c r="A1102" t="s">
        <v>1153</v>
      </c>
      <c r="B1102" t="s">
        <v>1154</v>
      </c>
      <c r="C1102" t="s">
        <v>1155</v>
      </c>
      <c r="D1102">
        <v>6</v>
      </c>
      <c r="E1102" t="s">
        <v>1161</v>
      </c>
      <c r="F1102" t="s">
        <v>51</v>
      </c>
      <c r="G1102">
        <v>192</v>
      </c>
      <c r="H1102" t="s">
        <v>38</v>
      </c>
      <c r="I1102">
        <f t="shared" si="51"/>
        <v>0.192</v>
      </c>
      <c r="J1102" t="s">
        <v>39</v>
      </c>
      <c r="L1102">
        <v>900</v>
      </c>
      <c r="M1102" t="s">
        <v>1157</v>
      </c>
      <c r="N1102" t="s">
        <v>40</v>
      </c>
      <c r="P1102" t="s">
        <v>42</v>
      </c>
      <c r="Q1102" t="s">
        <v>42</v>
      </c>
      <c r="R1102" t="s">
        <v>42</v>
      </c>
      <c r="S1102" s="3">
        <v>42249</v>
      </c>
      <c r="T1102" s="3"/>
      <c r="U1102" s="11">
        <f>IFERROR(VLOOKUP(A1102,'Anc data'!$A$2:$H$117, 8,FALSE),"")</f>
        <v>28.880570160903002</v>
      </c>
      <c r="W1102" s="15">
        <f t="shared" si="52"/>
        <v>31.162819673774056</v>
      </c>
      <c r="X1102" s="9">
        <f t="shared" si="53"/>
        <v>1</v>
      </c>
      <c r="Y1102" s="9">
        <f>MAX(X1102,Parameters!$B$8)</f>
        <v>1</v>
      </c>
      <c r="AA1102" s="16">
        <f>IF(W1102&lt;&gt;0,IF(Y1102=1,IF(I1102&lt;=Parameters!$C$2,W1102,""),""),"")</f>
        <v>31.162819673774056</v>
      </c>
      <c r="AB1102" s="16" t="str">
        <f>IF(W1102&lt;&gt;0,IF(Y1102=1,IF(AND(I1102&gt;Parameters!$B$3,I1102&lt;=Parameters!$C$3),W1102,""),""),"")</f>
        <v/>
      </c>
      <c r="AC1102" s="16" t="str">
        <f>IF(W1102&lt;&gt;0,IF(Y1102=1,IF(AND(I1102&gt;Parameters!$B$4,I1102&lt;=Parameters!$C$4),W1102,""),""),"")</f>
        <v/>
      </c>
      <c r="AD1102" s="16" t="str">
        <f>IF(W1102&lt;&gt;0,IF(Y1102=1,IF(AND(I1102&gt;Parameters!$B$5,I1102&lt;=Parameters!$C$5),W1102,""),""),"")</f>
        <v/>
      </c>
      <c r="AE1102" s="16" t="str">
        <f>IF(W1102&lt;&gt;0,IF(Y1102=1,IF(I1102&gt;Parameters!$B$6,W1102,""),""),"")</f>
        <v/>
      </c>
    </row>
    <row r="1103" spans="1:31" x14ac:dyDescent="0.2">
      <c r="A1103" t="s">
        <v>1153</v>
      </c>
      <c r="B1103" t="s">
        <v>1154</v>
      </c>
      <c r="C1103" t="s">
        <v>1155</v>
      </c>
      <c r="D1103">
        <v>7</v>
      </c>
      <c r="E1103" t="s">
        <v>1161</v>
      </c>
      <c r="F1103" t="s">
        <v>51</v>
      </c>
      <c r="G1103">
        <v>384</v>
      </c>
      <c r="H1103" t="s">
        <v>38</v>
      </c>
      <c r="I1103">
        <f t="shared" si="51"/>
        <v>0.38400000000000001</v>
      </c>
      <c r="J1103" t="s">
        <v>39</v>
      </c>
      <c r="L1103" s="2">
        <v>1500</v>
      </c>
      <c r="M1103" t="s">
        <v>1157</v>
      </c>
      <c r="N1103" t="s">
        <v>40</v>
      </c>
      <c r="P1103" t="s">
        <v>42</v>
      </c>
      <c r="Q1103" t="s">
        <v>42</v>
      </c>
      <c r="R1103" t="s">
        <v>42</v>
      </c>
      <c r="S1103" s="3">
        <v>42249</v>
      </c>
      <c r="T1103" s="3"/>
      <c r="U1103" s="11">
        <f>IFERROR(VLOOKUP(A1103,'Anc data'!$A$2:$H$117, 8,FALSE),"")</f>
        <v>28.880570160903002</v>
      </c>
      <c r="W1103" s="15">
        <f t="shared" si="52"/>
        <v>51.938032789623428</v>
      </c>
      <c r="X1103" s="9">
        <f t="shared" si="53"/>
        <v>1</v>
      </c>
      <c r="Y1103" s="9">
        <f>MAX(X1103,Parameters!$B$8)</f>
        <v>1</v>
      </c>
      <c r="AA1103" s="16">
        <f>IF(W1103&lt;&gt;0,IF(Y1103=1,IF(I1103&lt;=Parameters!$C$2,W1103,""),""),"")</f>
        <v>51.938032789623428</v>
      </c>
      <c r="AB1103" s="16" t="str">
        <f>IF(W1103&lt;&gt;0,IF(Y1103=1,IF(AND(I1103&gt;Parameters!$B$3,I1103&lt;=Parameters!$C$3),W1103,""),""),"")</f>
        <v/>
      </c>
      <c r="AC1103" s="16" t="str">
        <f>IF(W1103&lt;&gt;0,IF(Y1103=1,IF(AND(I1103&gt;Parameters!$B$4,I1103&lt;=Parameters!$C$4),W1103,""),""),"")</f>
        <v/>
      </c>
      <c r="AD1103" s="16" t="str">
        <f>IF(W1103&lt;&gt;0,IF(Y1103=1,IF(AND(I1103&gt;Parameters!$B$5,I1103&lt;=Parameters!$C$5),W1103,""),""),"")</f>
        <v/>
      </c>
      <c r="AE1103" s="16" t="str">
        <f>IF(W1103&lt;&gt;0,IF(Y1103=1,IF(I1103&gt;Parameters!$B$6,W1103,""),""),"")</f>
        <v/>
      </c>
    </row>
    <row r="1104" spans="1:31" x14ac:dyDescent="0.2">
      <c r="A1104" t="s">
        <v>1153</v>
      </c>
      <c r="B1104" t="s">
        <v>1154</v>
      </c>
      <c r="C1104" t="s">
        <v>1162</v>
      </c>
      <c r="D1104">
        <v>1</v>
      </c>
      <c r="E1104" t="s">
        <v>1163</v>
      </c>
      <c r="F1104" t="s">
        <v>61</v>
      </c>
      <c r="G1104">
        <v>25</v>
      </c>
      <c r="H1104" t="s">
        <v>46</v>
      </c>
      <c r="I1104">
        <f t="shared" si="51"/>
        <v>25</v>
      </c>
      <c r="J1104">
        <v>120</v>
      </c>
      <c r="K1104" t="s">
        <v>62</v>
      </c>
      <c r="L1104" s="2">
        <v>1600</v>
      </c>
      <c r="M1104" t="s">
        <v>1157</v>
      </c>
      <c r="N1104" t="s">
        <v>40</v>
      </c>
      <c r="P1104" t="s">
        <v>42</v>
      </c>
      <c r="Q1104" t="s">
        <v>42</v>
      </c>
      <c r="R1104" t="s">
        <v>42</v>
      </c>
      <c r="S1104" s="3">
        <v>42249</v>
      </c>
      <c r="T1104" s="3"/>
      <c r="U1104" s="11">
        <f>IFERROR(VLOOKUP(A1104,'Anc data'!$A$2:$H$117, 8,FALSE),"")</f>
        <v>28.880570160903002</v>
      </c>
      <c r="W1104" s="15">
        <f t="shared" si="52"/>
        <v>55.400568308931653</v>
      </c>
      <c r="X1104" s="9">
        <f t="shared" si="53"/>
        <v>0</v>
      </c>
      <c r="Y1104" s="9">
        <f>MAX(X1104,Parameters!$B$8)</f>
        <v>1</v>
      </c>
      <c r="AA1104" s="16" t="str">
        <f>IF(W1104&lt;&gt;0,IF(Y1104=1,IF(I1104&lt;=Parameters!$C$2,W1104,""),""),"")</f>
        <v/>
      </c>
      <c r="AB1104" s="16" t="str">
        <f>IF(W1104&lt;&gt;0,IF(Y1104=1,IF(AND(I1104&gt;Parameters!$B$3,I1104&lt;=Parameters!$C$3),W1104,""),""),"")</f>
        <v/>
      </c>
      <c r="AC1104" s="16" t="str">
        <f>IF(W1104&lt;&gt;0,IF(Y1104=1,IF(AND(I1104&gt;Parameters!$B$4,I1104&lt;=Parameters!$C$4),W1104,""),""),"")</f>
        <v/>
      </c>
      <c r="AD1104" s="16">
        <f>IF(W1104&lt;&gt;0,IF(Y1104=1,IF(AND(I1104&gt;Parameters!$B$5,I1104&lt;=Parameters!$C$5),W1104,""),""),"")</f>
        <v>55.400568308931653</v>
      </c>
      <c r="AE1104" s="16" t="str">
        <f>IF(W1104&lt;&gt;0,IF(Y1104=1,IF(I1104&gt;Parameters!$B$6,W1104,""),""),"")</f>
        <v/>
      </c>
    </row>
    <row r="1105" spans="1:31" x14ac:dyDescent="0.2">
      <c r="A1105" t="s">
        <v>1153</v>
      </c>
      <c r="B1105" t="s">
        <v>1154</v>
      </c>
      <c r="C1105" t="s">
        <v>1162</v>
      </c>
      <c r="D1105">
        <v>2</v>
      </c>
      <c r="E1105" t="s">
        <v>1164</v>
      </c>
      <c r="F1105" t="s">
        <v>1165</v>
      </c>
      <c r="G1105">
        <v>10</v>
      </c>
      <c r="H1105" t="s">
        <v>46</v>
      </c>
      <c r="I1105">
        <f t="shared" si="51"/>
        <v>10</v>
      </c>
      <c r="J1105">
        <v>25</v>
      </c>
      <c r="K1105" t="s">
        <v>62</v>
      </c>
      <c r="L1105" s="2">
        <v>1300</v>
      </c>
      <c r="M1105" t="s">
        <v>1157</v>
      </c>
      <c r="N1105" t="s">
        <v>40</v>
      </c>
      <c r="P1105" t="s">
        <v>42</v>
      </c>
      <c r="Q1105" t="s">
        <v>42</v>
      </c>
      <c r="R1105" t="s">
        <v>42</v>
      </c>
      <c r="S1105" s="3">
        <v>42249</v>
      </c>
      <c r="T1105" s="3"/>
      <c r="U1105" s="11">
        <f>IFERROR(VLOOKUP(A1105,'Anc data'!$A$2:$H$117, 8,FALSE),"")</f>
        <v>28.880570160903002</v>
      </c>
      <c r="W1105" s="15">
        <f t="shared" si="52"/>
        <v>45.012961751006969</v>
      </c>
      <c r="X1105" s="9">
        <f t="shared" si="53"/>
        <v>0</v>
      </c>
      <c r="Y1105" s="9">
        <f>MAX(X1105,Parameters!$B$8)</f>
        <v>1</v>
      </c>
      <c r="AA1105" s="16" t="str">
        <f>IF(W1105&lt;&gt;0,IF(Y1105=1,IF(I1105&lt;=Parameters!$C$2,W1105,""),""),"")</f>
        <v/>
      </c>
      <c r="AB1105" s="16" t="str">
        <f>IF(W1105&lt;&gt;0,IF(Y1105=1,IF(AND(I1105&gt;Parameters!$B$3,I1105&lt;=Parameters!$C$3),W1105,""),""),"")</f>
        <v/>
      </c>
      <c r="AC1105" s="16">
        <f>IF(W1105&lt;&gt;0,IF(Y1105=1,IF(AND(I1105&gt;Parameters!$B$4,I1105&lt;=Parameters!$C$4),W1105,""),""),"")</f>
        <v>45.012961751006969</v>
      </c>
      <c r="AD1105" s="16" t="str">
        <f>IF(W1105&lt;&gt;0,IF(Y1105=1,IF(AND(I1105&gt;Parameters!$B$5,I1105&lt;=Parameters!$C$5),W1105,""),""),"")</f>
        <v/>
      </c>
      <c r="AE1105" s="16" t="str">
        <f>IF(W1105&lt;&gt;0,IF(Y1105=1,IF(I1105&gt;Parameters!$B$6,W1105,""),""),"")</f>
        <v/>
      </c>
    </row>
    <row r="1106" spans="1:31" x14ac:dyDescent="0.2">
      <c r="A1106" t="s">
        <v>1153</v>
      </c>
      <c r="B1106" t="s">
        <v>1154</v>
      </c>
      <c r="C1106" t="s">
        <v>1162</v>
      </c>
      <c r="D1106">
        <v>3</v>
      </c>
      <c r="E1106" t="s">
        <v>1166</v>
      </c>
      <c r="F1106" t="s">
        <v>1165</v>
      </c>
      <c r="G1106">
        <v>1.5</v>
      </c>
      <c r="H1106" t="s">
        <v>46</v>
      </c>
      <c r="I1106">
        <f t="shared" si="51"/>
        <v>1.5</v>
      </c>
      <c r="J1106" t="s">
        <v>39</v>
      </c>
      <c r="L1106" s="2">
        <v>3000</v>
      </c>
      <c r="M1106" t="s">
        <v>1157</v>
      </c>
      <c r="N1106" t="s">
        <v>40</v>
      </c>
      <c r="P1106" t="s">
        <v>42</v>
      </c>
      <c r="Q1106" t="s">
        <v>42</v>
      </c>
      <c r="R1106" t="s">
        <v>42</v>
      </c>
      <c r="S1106" s="3">
        <v>42249</v>
      </c>
      <c r="T1106" s="3"/>
      <c r="U1106" s="11">
        <f>IFERROR(VLOOKUP(A1106,'Anc data'!$A$2:$H$117, 8,FALSE),"")</f>
        <v>28.880570160903002</v>
      </c>
      <c r="W1106" s="15">
        <f t="shared" si="52"/>
        <v>103.87606557924686</v>
      </c>
      <c r="X1106" s="9">
        <f t="shared" si="53"/>
        <v>1</v>
      </c>
      <c r="Y1106" s="9">
        <f>MAX(X1106,Parameters!$B$8)</f>
        <v>1</v>
      </c>
      <c r="AA1106" s="16" t="str">
        <f>IF(W1106&lt;&gt;0,IF(Y1106=1,IF(I1106&lt;=Parameters!$C$2,W1106,""),""),"")</f>
        <v/>
      </c>
      <c r="AB1106" s="16">
        <f>IF(W1106&lt;&gt;0,IF(Y1106=1,IF(AND(I1106&gt;Parameters!$B$3,I1106&lt;=Parameters!$C$3),W1106,""),""),"")</f>
        <v>103.87606557924686</v>
      </c>
      <c r="AC1106" s="16" t="str">
        <f>IF(W1106&lt;&gt;0,IF(Y1106=1,IF(AND(I1106&gt;Parameters!$B$4,I1106&lt;=Parameters!$C$4),W1106,""),""),"")</f>
        <v/>
      </c>
      <c r="AD1106" s="16" t="str">
        <f>IF(W1106&lt;&gt;0,IF(Y1106=1,IF(AND(I1106&gt;Parameters!$B$5,I1106&lt;=Parameters!$C$5),W1106,""),""),"")</f>
        <v/>
      </c>
      <c r="AE1106" s="16" t="str">
        <f>IF(W1106&lt;&gt;0,IF(Y1106=1,IF(I1106&gt;Parameters!$B$6,W1106,""),""),"")</f>
        <v/>
      </c>
    </row>
    <row r="1107" spans="1:31" x14ac:dyDescent="0.2">
      <c r="A1107" t="s">
        <v>1167</v>
      </c>
      <c r="B1107" t="s">
        <v>1168</v>
      </c>
      <c r="C1107" t="s">
        <v>1169</v>
      </c>
      <c r="D1107">
        <v>1</v>
      </c>
      <c r="E1107" t="s">
        <v>1170</v>
      </c>
      <c r="F1107" t="s">
        <v>148</v>
      </c>
      <c r="G1107">
        <v>10</v>
      </c>
      <c r="H1107" t="s">
        <v>46</v>
      </c>
      <c r="I1107">
        <f t="shared" si="51"/>
        <v>10</v>
      </c>
      <c r="J1107" t="s">
        <v>39</v>
      </c>
      <c r="L1107">
        <v>19.95</v>
      </c>
      <c r="M1107" t="s">
        <v>63</v>
      </c>
      <c r="N1107">
        <v>1</v>
      </c>
      <c r="O1107" t="s">
        <v>46</v>
      </c>
      <c r="P1107" t="s">
        <v>42</v>
      </c>
      <c r="Q1107" t="s">
        <v>42</v>
      </c>
      <c r="R1107" t="s">
        <v>64</v>
      </c>
      <c r="S1107" s="3">
        <v>42249</v>
      </c>
      <c r="T1107" s="3"/>
      <c r="U1107" s="11">
        <f>IFERROR(VLOOKUP(A1107,'Anc data'!$A$2:$H$117, 8,FALSE),"")</f>
        <v>0.82504599999999995</v>
      </c>
      <c r="W1107" s="15">
        <f t="shared" si="52"/>
        <v>24.180469937433791</v>
      </c>
      <c r="X1107" s="9">
        <f t="shared" si="53"/>
        <v>1</v>
      </c>
      <c r="Y1107" s="9">
        <f>MAX(X1107,Parameters!$B$8)</f>
        <v>1</v>
      </c>
      <c r="AA1107" s="16" t="str">
        <f>IF(W1107&lt;&gt;0,IF(Y1107=1,IF(I1107&lt;=Parameters!$C$2,W1107,""),""),"")</f>
        <v/>
      </c>
      <c r="AB1107" s="16" t="str">
        <f>IF(W1107&lt;&gt;0,IF(Y1107=1,IF(AND(I1107&gt;Parameters!$B$3,I1107&lt;=Parameters!$C$3),W1107,""),""),"")</f>
        <v/>
      </c>
      <c r="AC1107" s="16">
        <f>IF(W1107&lt;&gt;0,IF(Y1107=1,IF(AND(I1107&gt;Parameters!$B$4,I1107&lt;=Parameters!$C$4),W1107,""),""),"")</f>
        <v>24.180469937433791</v>
      </c>
      <c r="AD1107" s="16" t="str">
        <f>IF(W1107&lt;&gt;0,IF(Y1107=1,IF(AND(I1107&gt;Parameters!$B$5,I1107&lt;=Parameters!$C$5),W1107,""),""),"")</f>
        <v/>
      </c>
      <c r="AE1107" s="16" t="str">
        <f>IF(W1107&lt;&gt;0,IF(Y1107=1,IF(I1107&gt;Parameters!$B$6,W1107,""),""),"")</f>
        <v/>
      </c>
    </row>
    <row r="1108" spans="1:31" x14ac:dyDescent="0.2">
      <c r="A1108" t="s">
        <v>1167</v>
      </c>
      <c r="B1108" t="s">
        <v>1168</v>
      </c>
      <c r="C1108" t="s">
        <v>1169</v>
      </c>
      <c r="D1108">
        <v>2</v>
      </c>
      <c r="E1108">
        <v>30</v>
      </c>
      <c r="F1108" t="s">
        <v>148</v>
      </c>
      <c r="G1108">
        <v>30</v>
      </c>
      <c r="H1108" t="s">
        <v>46</v>
      </c>
      <c r="I1108">
        <f t="shared" si="51"/>
        <v>30</v>
      </c>
      <c r="J1108" t="s">
        <v>39</v>
      </c>
      <c r="L1108">
        <v>24.95</v>
      </c>
      <c r="M1108" t="s">
        <v>63</v>
      </c>
      <c r="N1108">
        <v>3</v>
      </c>
      <c r="O1108" t="s">
        <v>46</v>
      </c>
      <c r="P1108" t="s">
        <v>42</v>
      </c>
      <c r="Q1108" t="s">
        <v>42</v>
      </c>
      <c r="R1108" t="s">
        <v>64</v>
      </c>
      <c r="S1108" s="3">
        <v>42249</v>
      </c>
      <c r="T1108" s="3"/>
      <c r="U1108" s="11">
        <f>IFERROR(VLOOKUP(A1108,'Anc data'!$A$2:$H$117, 8,FALSE),"")</f>
        <v>0.82504599999999995</v>
      </c>
      <c r="W1108" s="15">
        <f t="shared" si="52"/>
        <v>30.240738092179104</v>
      </c>
      <c r="X1108" s="9">
        <f t="shared" si="53"/>
        <v>1</v>
      </c>
      <c r="Y1108" s="9">
        <f>MAX(X1108,Parameters!$B$8)</f>
        <v>1</v>
      </c>
      <c r="AA1108" s="16" t="str">
        <f>IF(W1108&lt;&gt;0,IF(Y1108=1,IF(I1108&lt;=Parameters!$C$2,W1108,""),""),"")</f>
        <v/>
      </c>
      <c r="AB1108" s="16" t="str">
        <f>IF(W1108&lt;&gt;0,IF(Y1108=1,IF(AND(I1108&gt;Parameters!$B$3,I1108&lt;=Parameters!$C$3),W1108,""),""),"")</f>
        <v/>
      </c>
      <c r="AC1108" s="16" t="str">
        <f>IF(W1108&lt;&gt;0,IF(Y1108=1,IF(AND(I1108&gt;Parameters!$B$4,I1108&lt;=Parameters!$C$4),W1108,""),""),"")</f>
        <v/>
      </c>
      <c r="AD1108" s="16" t="str">
        <f>IF(W1108&lt;&gt;0,IF(Y1108=1,IF(AND(I1108&gt;Parameters!$B$5,I1108&lt;=Parameters!$C$5),W1108,""),""),"")</f>
        <v/>
      </c>
      <c r="AE1108" s="16">
        <f>IF(W1108&lt;&gt;0,IF(Y1108=1,IF(I1108&gt;Parameters!$B$6,W1108,""),""),"")</f>
        <v>30.240738092179104</v>
      </c>
    </row>
    <row r="1109" spans="1:31" x14ac:dyDescent="0.2">
      <c r="A1109" t="s">
        <v>1167</v>
      </c>
      <c r="B1109" t="s">
        <v>1168</v>
      </c>
      <c r="C1109" t="s">
        <v>1169</v>
      </c>
      <c r="D1109">
        <v>3</v>
      </c>
      <c r="E1109">
        <v>50</v>
      </c>
      <c r="F1109" t="s">
        <v>148</v>
      </c>
      <c r="G1109">
        <v>50</v>
      </c>
      <c r="H1109" t="s">
        <v>46</v>
      </c>
      <c r="I1109">
        <f t="shared" si="51"/>
        <v>50</v>
      </c>
      <c r="J1109" t="s">
        <v>39</v>
      </c>
      <c r="L1109">
        <v>29.95</v>
      </c>
      <c r="M1109" t="s">
        <v>63</v>
      </c>
      <c r="N1109">
        <v>5</v>
      </c>
      <c r="O1109" t="s">
        <v>46</v>
      </c>
      <c r="P1109" t="s">
        <v>42</v>
      </c>
      <c r="Q1109" t="s">
        <v>42</v>
      </c>
      <c r="R1109" t="s">
        <v>64</v>
      </c>
      <c r="S1109" s="3">
        <v>42249</v>
      </c>
      <c r="T1109" s="3"/>
      <c r="U1109" s="11">
        <f>IFERROR(VLOOKUP(A1109,'Anc data'!$A$2:$H$117, 8,FALSE),"")</f>
        <v>0.82504599999999995</v>
      </c>
      <c r="W1109" s="15">
        <f t="shared" si="52"/>
        <v>36.301006246924416</v>
      </c>
      <c r="X1109" s="9">
        <f t="shared" si="53"/>
        <v>1</v>
      </c>
      <c r="Y1109" s="9">
        <f>MAX(X1109,Parameters!$B$8)</f>
        <v>1</v>
      </c>
      <c r="AA1109" s="16" t="str">
        <f>IF(W1109&lt;&gt;0,IF(Y1109=1,IF(I1109&lt;=Parameters!$C$2,W1109,""),""),"")</f>
        <v/>
      </c>
      <c r="AB1109" s="16" t="str">
        <f>IF(W1109&lt;&gt;0,IF(Y1109=1,IF(AND(I1109&gt;Parameters!$B$3,I1109&lt;=Parameters!$C$3),W1109,""),""),"")</f>
        <v/>
      </c>
      <c r="AC1109" s="16" t="str">
        <f>IF(W1109&lt;&gt;0,IF(Y1109=1,IF(AND(I1109&gt;Parameters!$B$4,I1109&lt;=Parameters!$C$4),W1109,""),""),"")</f>
        <v/>
      </c>
      <c r="AD1109" s="16" t="str">
        <f>IF(W1109&lt;&gt;0,IF(Y1109=1,IF(AND(I1109&gt;Parameters!$B$5,I1109&lt;=Parameters!$C$5),W1109,""),""),"")</f>
        <v/>
      </c>
      <c r="AE1109" s="16">
        <f>IF(W1109&lt;&gt;0,IF(Y1109=1,IF(I1109&gt;Parameters!$B$6,W1109,""),""),"")</f>
        <v>36.301006246924416</v>
      </c>
    </row>
    <row r="1110" spans="1:31" x14ac:dyDescent="0.2">
      <c r="A1110" t="s">
        <v>1167</v>
      </c>
      <c r="B1110" t="s">
        <v>1168</v>
      </c>
      <c r="C1110" t="s">
        <v>1169</v>
      </c>
      <c r="D1110">
        <v>4</v>
      </c>
      <c r="E1110">
        <v>50</v>
      </c>
      <c r="F1110" t="s">
        <v>61</v>
      </c>
      <c r="G1110">
        <v>50</v>
      </c>
      <c r="H1110" t="s">
        <v>46</v>
      </c>
      <c r="I1110">
        <f t="shared" si="51"/>
        <v>50</v>
      </c>
      <c r="J1110" t="s">
        <v>39</v>
      </c>
      <c r="L1110">
        <v>40</v>
      </c>
      <c r="M1110" t="s">
        <v>63</v>
      </c>
      <c r="N1110">
        <v>50</v>
      </c>
      <c r="O1110" t="s">
        <v>46</v>
      </c>
      <c r="P1110" t="s">
        <v>42</v>
      </c>
      <c r="Q1110" t="s">
        <v>42</v>
      </c>
      <c r="R1110" t="s">
        <v>64</v>
      </c>
      <c r="S1110" s="3">
        <v>42249</v>
      </c>
      <c r="T1110" s="3"/>
      <c r="U1110" s="11">
        <f>IFERROR(VLOOKUP(A1110,'Anc data'!$A$2:$H$117, 8,FALSE),"")</f>
        <v>0.82504599999999995</v>
      </c>
      <c r="W1110" s="15">
        <f t="shared" si="52"/>
        <v>48.482145237962492</v>
      </c>
      <c r="X1110" s="9">
        <f t="shared" si="53"/>
        <v>1</v>
      </c>
      <c r="Y1110" s="9">
        <f>MAX(X1110,Parameters!$B$8)</f>
        <v>1</v>
      </c>
      <c r="AA1110" s="16" t="str">
        <f>IF(W1110&lt;&gt;0,IF(Y1110=1,IF(I1110&lt;=Parameters!$C$2,W1110,""),""),"")</f>
        <v/>
      </c>
      <c r="AB1110" s="16" t="str">
        <f>IF(W1110&lt;&gt;0,IF(Y1110=1,IF(AND(I1110&gt;Parameters!$B$3,I1110&lt;=Parameters!$C$3),W1110,""),""),"")</f>
        <v/>
      </c>
      <c r="AC1110" s="16" t="str">
        <f>IF(W1110&lt;&gt;0,IF(Y1110=1,IF(AND(I1110&gt;Parameters!$B$4,I1110&lt;=Parameters!$C$4),W1110,""),""),"")</f>
        <v/>
      </c>
      <c r="AD1110" s="16" t="str">
        <f>IF(W1110&lt;&gt;0,IF(Y1110=1,IF(AND(I1110&gt;Parameters!$B$5,I1110&lt;=Parameters!$C$5),W1110,""),""),"")</f>
        <v/>
      </c>
      <c r="AE1110" s="16">
        <f>IF(W1110&lt;&gt;0,IF(Y1110=1,IF(I1110&gt;Parameters!$B$6,W1110,""),""),"")</f>
        <v>48.482145237962492</v>
      </c>
    </row>
    <row r="1111" spans="1:31" x14ac:dyDescent="0.2">
      <c r="A1111" t="s">
        <v>1167</v>
      </c>
      <c r="B1111" t="s">
        <v>1168</v>
      </c>
      <c r="C1111" t="s">
        <v>1169</v>
      </c>
      <c r="D1111">
        <v>5</v>
      </c>
      <c r="E1111">
        <v>60</v>
      </c>
      <c r="F1111" t="s">
        <v>61</v>
      </c>
      <c r="G1111">
        <v>60</v>
      </c>
      <c r="H1111" t="s">
        <v>46</v>
      </c>
      <c r="I1111">
        <f t="shared" si="51"/>
        <v>60</v>
      </c>
      <c r="J1111" t="s">
        <v>39</v>
      </c>
      <c r="L1111">
        <v>45</v>
      </c>
      <c r="M1111" t="s">
        <v>63</v>
      </c>
      <c r="N1111">
        <v>60</v>
      </c>
      <c r="O1111" t="s">
        <v>46</v>
      </c>
      <c r="P1111" t="s">
        <v>42</v>
      </c>
      <c r="Q1111" t="s">
        <v>42</v>
      </c>
      <c r="R1111" t="s">
        <v>64</v>
      </c>
      <c r="S1111" s="3">
        <v>42249</v>
      </c>
      <c r="T1111" s="3"/>
      <c r="U1111" s="11">
        <f>IFERROR(VLOOKUP(A1111,'Anc data'!$A$2:$H$117, 8,FALSE),"")</f>
        <v>0.82504599999999995</v>
      </c>
      <c r="W1111" s="15">
        <f t="shared" si="52"/>
        <v>54.542413392707807</v>
      </c>
      <c r="X1111" s="9">
        <f t="shared" si="53"/>
        <v>1</v>
      </c>
      <c r="Y1111" s="9">
        <f>MAX(X1111,Parameters!$B$8)</f>
        <v>1</v>
      </c>
      <c r="AA1111" s="16" t="str">
        <f>IF(W1111&lt;&gt;0,IF(Y1111=1,IF(I1111&lt;=Parameters!$C$2,W1111,""),""),"")</f>
        <v/>
      </c>
      <c r="AB1111" s="16" t="str">
        <f>IF(W1111&lt;&gt;0,IF(Y1111=1,IF(AND(I1111&gt;Parameters!$B$3,I1111&lt;=Parameters!$C$3),W1111,""),""),"")</f>
        <v/>
      </c>
      <c r="AC1111" s="16" t="str">
        <f>IF(W1111&lt;&gt;0,IF(Y1111=1,IF(AND(I1111&gt;Parameters!$B$4,I1111&lt;=Parameters!$C$4),W1111,""),""),"")</f>
        <v/>
      </c>
      <c r="AD1111" s="16" t="str">
        <f>IF(W1111&lt;&gt;0,IF(Y1111=1,IF(AND(I1111&gt;Parameters!$B$5,I1111&lt;=Parameters!$C$5),W1111,""),""),"")</f>
        <v/>
      </c>
      <c r="AE1111" s="16">
        <f>IF(W1111&lt;&gt;0,IF(Y1111=1,IF(I1111&gt;Parameters!$B$6,W1111,""),""),"")</f>
        <v>54.542413392707807</v>
      </c>
    </row>
    <row r="1112" spans="1:31" x14ac:dyDescent="0.2">
      <c r="A1112" t="s">
        <v>1167</v>
      </c>
      <c r="B1112" t="s">
        <v>1168</v>
      </c>
      <c r="C1112" t="s">
        <v>1169</v>
      </c>
      <c r="D1112">
        <v>6</v>
      </c>
      <c r="E1112">
        <v>100</v>
      </c>
      <c r="F1112" t="s">
        <v>61</v>
      </c>
      <c r="G1112">
        <v>100</v>
      </c>
      <c r="H1112" t="s">
        <v>46</v>
      </c>
      <c r="I1112">
        <f t="shared" si="51"/>
        <v>100</v>
      </c>
      <c r="J1112" t="s">
        <v>39</v>
      </c>
      <c r="L1112">
        <v>50</v>
      </c>
      <c r="M1112" t="s">
        <v>63</v>
      </c>
      <c r="N1112">
        <v>100</v>
      </c>
      <c r="O1112" t="s">
        <v>46</v>
      </c>
      <c r="P1112" t="s">
        <v>64</v>
      </c>
      <c r="Q1112" t="s">
        <v>42</v>
      </c>
      <c r="R1112" t="s">
        <v>64</v>
      </c>
      <c r="S1112" s="3">
        <v>42249</v>
      </c>
      <c r="T1112" s="3"/>
      <c r="U1112" s="11">
        <f>IFERROR(VLOOKUP(A1112,'Anc data'!$A$2:$H$117, 8,FALSE),"")</f>
        <v>0.82504599999999995</v>
      </c>
      <c r="W1112" s="15">
        <f t="shared" si="52"/>
        <v>60.602681547453116</v>
      </c>
      <c r="X1112" s="9">
        <f t="shared" si="53"/>
        <v>1</v>
      </c>
      <c r="Y1112" s="9">
        <f>MAX(X1112,Parameters!$B$8)</f>
        <v>1</v>
      </c>
      <c r="AA1112" s="16" t="str">
        <f>IF(W1112&lt;&gt;0,IF(Y1112=1,IF(I1112&lt;=Parameters!$C$2,W1112,""),""),"")</f>
        <v/>
      </c>
      <c r="AB1112" s="16" t="str">
        <f>IF(W1112&lt;&gt;0,IF(Y1112=1,IF(AND(I1112&gt;Parameters!$B$3,I1112&lt;=Parameters!$C$3),W1112,""),""),"")</f>
        <v/>
      </c>
      <c r="AC1112" s="16" t="str">
        <f>IF(W1112&lt;&gt;0,IF(Y1112=1,IF(AND(I1112&gt;Parameters!$B$4,I1112&lt;=Parameters!$C$4),W1112,""),""),"")</f>
        <v/>
      </c>
      <c r="AD1112" s="16" t="str">
        <f>IF(W1112&lt;&gt;0,IF(Y1112=1,IF(AND(I1112&gt;Parameters!$B$5,I1112&lt;=Parameters!$C$5),W1112,""),""),"")</f>
        <v/>
      </c>
      <c r="AE1112" s="16">
        <f>IF(W1112&lt;&gt;0,IF(Y1112=1,IF(I1112&gt;Parameters!$B$6,W1112,""),""),"")</f>
        <v>60.602681547453116</v>
      </c>
    </row>
    <row r="1113" spans="1:31" x14ac:dyDescent="0.2">
      <c r="A1113" t="s">
        <v>1167</v>
      </c>
      <c r="B1113" t="s">
        <v>1168</v>
      </c>
      <c r="C1113" t="s">
        <v>1171</v>
      </c>
      <c r="D1113">
        <v>1</v>
      </c>
      <c r="E1113">
        <v>20</v>
      </c>
      <c r="F1113" t="s">
        <v>61</v>
      </c>
      <c r="G1113">
        <v>20</v>
      </c>
      <c r="H1113" t="s">
        <v>46</v>
      </c>
      <c r="I1113">
        <f t="shared" si="51"/>
        <v>20</v>
      </c>
      <c r="J1113" t="s">
        <v>39</v>
      </c>
      <c r="L1113">
        <v>32.5</v>
      </c>
      <c r="M1113" t="s">
        <v>63</v>
      </c>
      <c r="N1113">
        <v>2</v>
      </c>
      <c r="O1113" t="s">
        <v>46</v>
      </c>
      <c r="P1113" t="s">
        <v>64</v>
      </c>
      <c r="Q1113" t="s">
        <v>42</v>
      </c>
      <c r="R1113" t="s">
        <v>64</v>
      </c>
      <c r="S1113" s="3">
        <v>42249</v>
      </c>
      <c r="T1113" s="3"/>
      <c r="U1113" s="11">
        <f>IFERROR(VLOOKUP(A1113,'Anc data'!$A$2:$H$117, 8,FALSE),"")</f>
        <v>0.82504599999999995</v>
      </c>
      <c r="W1113" s="15">
        <f t="shared" si="52"/>
        <v>39.391743005844525</v>
      </c>
      <c r="X1113" s="9">
        <f t="shared" si="53"/>
        <v>1</v>
      </c>
      <c r="Y1113" s="9">
        <f>MAX(X1113,Parameters!$B$8)</f>
        <v>1</v>
      </c>
      <c r="AA1113" s="16" t="str">
        <f>IF(W1113&lt;&gt;0,IF(Y1113=1,IF(I1113&lt;=Parameters!$C$2,W1113,""),""),"")</f>
        <v/>
      </c>
      <c r="AB1113" s="16" t="str">
        <f>IF(W1113&lt;&gt;0,IF(Y1113=1,IF(AND(I1113&gt;Parameters!$B$3,I1113&lt;=Parameters!$C$3),W1113,""),""),"")</f>
        <v/>
      </c>
      <c r="AC1113" s="16" t="str">
        <f>IF(W1113&lt;&gt;0,IF(Y1113=1,IF(AND(I1113&gt;Parameters!$B$4,I1113&lt;=Parameters!$C$4),W1113,""),""),"")</f>
        <v/>
      </c>
      <c r="AD1113" s="16">
        <f>IF(W1113&lt;&gt;0,IF(Y1113=1,IF(AND(I1113&gt;Parameters!$B$5,I1113&lt;=Parameters!$C$5),W1113,""),""),"")</f>
        <v>39.391743005844525</v>
      </c>
      <c r="AE1113" s="16" t="str">
        <f>IF(W1113&lt;&gt;0,IF(Y1113=1,IF(I1113&gt;Parameters!$B$6,W1113,""),""),"")</f>
        <v/>
      </c>
    </row>
    <row r="1114" spans="1:31" x14ac:dyDescent="0.2">
      <c r="A1114" t="s">
        <v>1167</v>
      </c>
      <c r="B1114" t="s">
        <v>1168</v>
      </c>
      <c r="C1114" t="s">
        <v>1171</v>
      </c>
      <c r="D1114">
        <v>2</v>
      </c>
      <c r="E1114">
        <v>60</v>
      </c>
      <c r="F1114" t="s">
        <v>61</v>
      </c>
      <c r="G1114">
        <v>60</v>
      </c>
      <c r="H1114" t="s">
        <v>46</v>
      </c>
      <c r="I1114">
        <f t="shared" si="51"/>
        <v>60</v>
      </c>
      <c r="J1114" t="s">
        <v>39</v>
      </c>
      <c r="L1114">
        <v>37.5</v>
      </c>
      <c r="M1114" t="s">
        <v>63</v>
      </c>
      <c r="N1114">
        <v>6</v>
      </c>
      <c r="O1114" t="s">
        <v>46</v>
      </c>
      <c r="P1114" t="s">
        <v>64</v>
      </c>
      <c r="Q1114" t="s">
        <v>42</v>
      </c>
      <c r="R1114" t="s">
        <v>64</v>
      </c>
      <c r="S1114" s="3">
        <v>42249</v>
      </c>
      <c r="T1114" s="3"/>
      <c r="U1114" s="11">
        <f>IFERROR(VLOOKUP(A1114,'Anc data'!$A$2:$H$117, 8,FALSE),"")</f>
        <v>0.82504599999999995</v>
      </c>
      <c r="W1114" s="15">
        <f t="shared" si="52"/>
        <v>45.452011160589834</v>
      </c>
      <c r="X1114" s="9">
        <f t="shared" si="53"/>
        <v>1</v>
      </c>
      <c r="Y1114" s="9">
        <f>MAX(X1114,Parameters!$B$8)</f>
        <v>1</v>
      </c>
      <c r="AA1114" s="16" t="str">
        <f>IF(W1114&lt;&gt;0,IF(Y1114=1,IF(I1114&lt;=Parameters!$C$2,W1114,""),""),"")</f>
        <v/>
      </c>
      <c r="AB1114" s="16" t="str">
        <f>IF(W1114&lt;&gt;0,IF(Y1114=1,IF(AND(I1114&gt;Parameters!$B$3,I1114&lt;=Parameters!$C$3),W1114,""),""),"")</f>
        <v/>
      </c>
      <c r="AC1114" s="16" t="str">
        <f>IF(W1114&lt;&gt;0,IF(Y1114=1,IF(AND(I1114&gt;Parameters!$B$4,I1114&lt;=Parameters!$C$4),W1114,""),""),"")</f>
        <v/>
      </c>
      <c r="AD1114" s="16" t="str">
        <f>IF(W1114&lt;&gt;0,IF(Y1114=1,IF(AND(I1114&gt;Parameters!$B$5,I1114&lt;=Parameters!$C$5),W1114,""),""),"")</f>
        <v/>
      </c>
      <c r="AE1114" s="16">
        <f>IF(W1114&lt;&gt;0,IF(Y1114=1,IF(I1114&gt;Parameters!$B$6,W1114,""),""),"")</f>
        <v>45.452011160589834</v>
      </c>
    </row>
    <row r="1115" spans="1:31" x14ac:dyDescent="0.2">
      <c r="A1115" t="s">
        <v>1167</v>
      </c>
      <c r="B1115" t="s">
        <v>1168</v>
      </c>
      <c r="C1115" t="s">
        <v>1171</v>
      </c>
      <c r="D1115">
        <v>3</v>
      </c>
      <c r="E1115" t="s">
        <v>1172</v>
      </c>
      <c r="F1115" t="s">
        <v>61</v>
      </c>
      <c r="G1115">
        <v>100</v>
      </c>
      <c r="H1115" t="s">
        <v>46</v>
      </c>
      <c r="I1115">
        <f t="shared" si="51"/>
        <v>100</v>
      </c>
      <c r="J1115" t="s">
        <v>39</v>
      </c>
      <c r="L1115">
        <v>42.5</v>
      </c>
      <c r="M1115" t="s">
        <v>63</v>
      </c>
      <c r="N1115">
        <v>10</v>
      </c>
      <c r="O1115" t="s">
        <v>46</v>
      </c>
      <c r="P1115" t="s">
        <v>42</v>
      </c>
      <c r="Q1115" t="s">
        <v>42</v>
      </c>
      <c r="R1115" t="s">
        <v>42</v>
      </c>
      <c r="S1115" s="3">
        <v>42264</v>
      </c>
      <c r="T1115" s="3"/>
      <c r="U1115" s="11">
        <f>IFERROR(VLOOKUP(A1115,'Anc data'!$A$2:$H$117, 8,FALSE),"")</f>
        <v>0.82504599999999995</v>
      </c>
      <c r="W1115" s="15">
        <f t="shared" si="52"/>
        <v>51.512279315335149</v>
      </c>
      <c r="X1115" s="9">
        <f t="shared" si="53"/>
        <v>1</v>
      </c>
      <c r="Y1115" s="9">
        <f>MAX(X1115,Parameters!$B$8)</f>
        <v>1</v>
      </c>
      <c r="AA1115" s="16" t="str">
        <f>IF(W1115&lt;&gt;0,IF(Y1115=1,IF(I1115&lt;=Parameters!$C$2,W1115,""),""),"")</f>
        <v/>
      </c>
      <c r="AB1115" s="16" t="str">
        <f>IF(W1115&lt;&gt;0,IF(Y1115=1,IF(AND(I1115&gt;Parameters!$B$3,I1115&lt;=Parameters!$C$3),W1115,""),""),"")</f>
        <v/>
      </c>
      <c r="AC1115" s="16" t="str">
        <f>IF(W1115&lt;&gt;0,IF(Y1115=1,IF(AND(I1115&gt;Parameters!$B$4,I1115&lt;=Parameters!$C$4),W1115,""),""),"")</f>
        <v/>
      </c>
      <c r="AD1115" s="16" t="str">
        <f>IF(W1115&lt;&gt;0,IF(Y1115=1,IF(AND(I1115&gt;Parameters!$B$5,I1115&lt;=Parameters!$C$5),W1115,""),""),"")</f>
        <v/>
      </c>
      <c r="AE1115" s="16">
        <f>IF(W1115&lt;&gt;0,IF(Y1115=1,IF(I1115&gt;Parameters!$B$6,W1115,""),""),"")</f>
        <v>51.512279315335149</v>
      </c>
    </row>
    <row r="1116" spans="1:31" x14ac:dyDescent="0.2">
      <c r="A1116" t="s">
        <v>1167</v>
      </c>
      <c r="B1116" t="s">
        <v>1168</v>
      </c>
      <c r="C1116" t="s">
        <v>1171</v>
      </c>
      <c r="D1116">
        <v>4</v>
      </c>
      <c r="E1116" t="s">
        <v>1172</v>
      </c>
      <c r="F1116" t="s">
        <v>61</v>
      </c>
      <c r="G1116">
        <v>500</v>
      </c>
      <c r="H1116" t="s">
        <v>46</v>
      </c>
      <c r="I1116">
        <f t="shared" si="51"/>
        <v>500</v>
      </c>
      <c r="J1116" t="s">
        <v>39</v>
      </c>
      <c r="L1116">
        <v>55</v>
      </c>
      <c r="M1116" t="s">
        <v>63</v>
      </c>
      <c r="N1116">
        <v>500</v>
      </c>
      <c r="O1116" t="s">
        <v>46</v>
      </c>
      <c r="P1116" t="s">
        <v>42</v>
      </c>
      <c r="Q1116" t="s">
        <v>42</v>
      </c>
      <c r="R1116" t="s">
        <v>42</v>
      </c>
      <c r="S1116" s="3">
        <v>42264</v>
      </c>
      <c r="T1116" s="3"/>
      <c r="U1116" s="11">
        <f>IFERROR(VLOOKUP(A1116,'Anc data'!$A$2:$H$117, 8,FALSE),"")</f>
        <v>0.82504599999999995</v>
      </c>
      <c r="W1116" s="15">
        <f t="shared" si="52"/>
        <v>66.662949702198432</v>
      </c>
      <c r="X1116" s="9">
        <f t="shared" si="53"/>
        <v>1</v>
      </c>
      <c r="Y1116" s="9">
        <f>MAX(X1116,Parameters!$B$8)</f>
        <v>1</v>
      </c>
      <c r="AA1116" s="16" t="str">
        <f>IF(W1116&lt;&gt;0,IF(Y1116=1,IF(I1116&lt;=Parameters!$C$2,W1116,""),""),"")</f>
        <v/>
      </c>
      <c r="AB1116" s="16" t="str">
        <f>IF(W1116&lt;&gt;0,IF(Y1116=1,IF(AND(I1116&gt;Parameters!$B$3,I1116&lt;=Parameters!$C$3),W1116,""),""),"")</f>
        <v/>
      </c>
      <c r="AC1116" s="16" t="str">
        <f>IF(W1116&lt;&gt;0,IF(Y1116=1,IF(AND(I1116&gt;Parameters!$B$4,I1116&lt;=Parameters!$C$4),W1116,""),""),"")</f>
        <v/>
      </c>
      <c r="AD1116" s="16" t="str">
        <f>IF(W1116&lt;&gt;0,IF(Y1116=1,IF(AND(I1116&gt;Parameters!$B$5,I1116&lt;=Parameters!$C$5),W1116,""),""),"")</f>
        <v/>
      </c>
      <c r="AE1116" s="16">
        <f>IF(W1116&lt;&gt;0,IF(Y1116=1,IF(I1116&gt;Parameters!$B$6,W1116,""),""),"")</f>
        <v>66.662949702198432</v>
      </c>
    </row>
    <row r="1117" spans="1:31" x14ac:dyDescent="0.2">
      <c r="A1117" t="s">
        <v>1167</v>
      </c>
      <c r="B1117" t="s">
        <v>1168</v>
      </c>
      <c r="C1117" t="s">
        <v>1173</v>
      </c>
      <c r="D1117">
        <v>1</v>
      </c>
      <c r="E1117" t="s">
        <v>1174</v>
      </c>
      <c r="F1117" t="s">
        <v>51</v>
      </c>
      <c r="G1117">
        <v>20</v>
      </c>
      <c r="H1117" t="s">
        <v>46</v>
      </c>
      <c r="I1117">
        <f t="shared" si="51"/>
        <v>20</v>
      </c>
      <c r="J1117" t="s">
        <v>39</v>
      </c>
      <c r="L1117">
        <v>22</v>
      </c>
      <c r="M1117" t="s">
        <v>63</v>
      </c>
      <c r="N1117" t="s">
        <v>40</v>
      </c>
      <c r="P1117" t="s">
        <v>42</v>
      </c>
      <c r="Q1117" t="s">
        <v>42</v>
      </c>
      <c r="R1117" t="s">
        <v>42</v>
      </c>
      <c r="S1117" s="3">
        <v>42264</v>
      </c>
      <c r="T1117" s="3"/>
      <c r="U1117" s="11">
        <f>IFERROR(VLOOKUP(A1117,'Anc data'!$A$2:$H$117, 8,FALSE),"")</f>
        <v>0.82504599999999995</v>
      </c>
      <c r="W1117" s="15">
        <f t="shared" si="52"/>
        <v>26.665179880879371</v>
      </c>
      <c r="X1117" s="9">
        <f t="shared" si="53"/>
        <v>1</v>
      </c>
      <c r="Y1117" s="9">
        <f>MAX(X1117,Parameters!$B$8)</f>
        <v>1</v>
      </c>
      <c r="AA1117" s="16" t="str">
        <f>IF(W1117&lt;&gt;0,IF(Y1117=1,IF(I1117&lt;=Parameters!$C$2,W1117,""),""),"")</f>
        <v/>
      </c>
      <c r="AB1117" s="16" t="str">
        <f>IF(W1117&lt;&gt;0,IF(Y1117=1,IF(AND(I1117&gt;Parameters!$B$3,I1117&lt;=Parameters!$C$3),W1117,""),""),"")</f>
        <v/>
      </c>
      <c r="AC1117" s="16" t="str">
        <f>IF(W1117&lt;&gt;0,IF(Y1117=1,IF(AND(I1117&gt;Parameters!$B$4,I1117&lt;=Parameters!$C$4),W1117,""),""),"")</f>
        <v/>
      </c>
      <c r="AD1117" s="16">
        <f>IF(W1117&lt;&gt;0,IF(Y1117=1,IF(AND(I1117&gt;Parameters!$B$5,I1117&lt;=Parameters!$C$5),W1117,""),""),"")</f>
        <v>26.665179880879371</v>
      </c>
      <c r="AE1117" s="16" t="str">
        <f>IF(W1117&lt;&gt;0,IF(Y1117=1,IF(I1117&gt;Parameters!$B$6,W1117,""),""),"")</f>
        <v/>
      </c>
    </row>
    <row r="1118" spans="1:31" x14ac:dyDescent="0.2">
      <c r="A1118" t="s">
        <v>1167</v>
      </c>
      <c r="B1118" t="s">
        <v>1168</v>
      </c>
      <c r="C1118" t="s">
        <v>1173</v>
      </c>
      <c r="D1118">
        <v>2</v>
      </c>
      <c r="E1118" t="s">
        <v>1175</v>
      </c>
      <c r="F1118" t="s">
        <v>148</v>
      </c>
      <c r="G1118">
        <v>50</v>
      </c>
      <c r="H1118" t="s">
        <v>46</v>
      </c>
      <c r="I1118">
        <f t="shared" si="51"/>
        <v>50</v>
      </c>
      <c r="J1118" t="s">
        <v>39</v>
      </c>
      <c r="L1118">
        <v>25</v>
      </c>
      <c r="M1118" t="s">
        <v>63</v>
      </c>
      <c r="N1118" t="s">
        <v>40</v>
      </c>
      <c r="P1118" t="s">
        <v>42</v>
      </c>
      <c r="Q1118" t="s">
        <v>42</v>
      </c>
      <c r="R1118" t="s">
        <v>42</v>
      </c>
      <c r="S1118" s="3">
        <v>42264</v>
      </c>
      <c r="T1118" s="3"/>
      <c r="U1118" s="11">
        <f>IFERROR(VLOOKUP(A1118,'Anc data'!$A$2:$H$117, 8,FALSE),"")</f>
        <v>0.82504599999999995</v>
      </c>
      <c r="W1118" s="15">
        <f t="shared" si="52"/>
        <v>30.301340773726558</v>
      </c>
      <c r="X1118" s="9">
        <f t="shared" si="53"/>
        <v>1</v>
      </c>
      <c r="Y1118" s="9">
        <f>MAX(X1118,Parameters!$B$8)</f>
        <v>1</v>
      </c>
      <c r="AA1118" s="16" t="str">
        <f>IF(W1118&lt;&gt;0,IF(Y1118=1,IF(I1118&lt;=Parameters!$C$2,W1118,""),""),"")</f>
        <v/>
      </c>
      <c r="AB1118" s="16" t="str">
        <f>IF(W1118&lt;&gt;0,IF(Y1118=1,IF(AND(I1118&gt;Parameters!$B$3,I1118&lt;=Parameters!$C$3),W1118,""),""),"")</f>
        <v/>
      </c>
      <c r="AC1118" s="16" t="str">
        <f>IF(W1118&lt;&gt;0,IF(Y1118=1,IF(AND(I1118&gt;Parameters!$B$4,I1118&lt;=Parameters!$C$4),W1118,""),""),"")</f>
        <v/>
      </c>
      <c r="AD1118" s="16" t="str">
        <f>IF(W1118&lt;&gt;0,IF(Y1118=1,IF(AND(I1118&gt;Parameters!$B$5,I1118&lt;=Parameters!$C$5),W1118,""),""),"")</f>
        <v/>
      </c>
      <c r="AE1118" s="16">
        <f>IF(W1118&lt;&gt;0,IF(Y1118=1,IF(I1118&gt;Parameters!$B$6,W1118,""),""),"")</f>
        <v>30.301340773726558</v>
      </c>
    </row>
    <row r="1119" spans="1:31" x14ac:dyDescent="0.2">
      <c r="A1119" t="s">
        <v>1167</v>
      </c>
      <c r="B1119" t="s">
        <v>1168</v>
      </c>
      <c r="C1119" t="s">
        <v>1173</v>
      </c>
      <c r="D1119">
        <v>3</v>
      </c>
      <c r="E1119" t="s">
        <v>1176</v>
      </c>
      <c r="F1119" t="s">
        <v>61</v>
      </c>
      <c r="G1119">
        <v>100</v>
      </c>
      <c r="H1119" t="s">
        <v>46</v>
      </c>
      <c r="I1119">
        <f t="shared" si="51"/>
        <v>100</v>
      </c>
      <c r="J1119" t="s">
        <v>39</v>
      </c>
      <c r="L1119">
        <v>45</v>
      </c>
      <c r="M1119" t="s">
        <v>63</v>
      </c>
      <c r="N1119" t="s">
        <v>40</v>
      </c>
      <c r="P1119" t="s">
        <v>42</v>
      </c>
      <c r="Q1119" t="s">
        <v>42</v>
      </c>
      <c r="R1119" t="s">
        <v>42</v>
      </c>
      <c r="S1119" s="3">
        <v>42264</v>
      </c>
      <c r="T1119" s="3"/>
      <c r="U1119" s="11">
        <f>IFERROR(VLOOKUP(A1119,'Anc data'!$A$2:$H$117, 8,FALSE),"")</f>
        <v>0.82504599999999995</v>
      </c>
      <c r="W1119" s="15">
        <f t="shared" si="52"/>
        <v>54.542413392707807</v>
      </c>
      <c r="X1119" s="9">
        <f t="shared" si="53"/>
        <v>1</v>
      </c>
      <c r="Y1119" s="9">
        <f>MAX(X1119,Parameters!$B$8)</f>
        <v>1</v>
      </c>
      <c r="AA1119" s="16" t="str">
        <f>IF(W1119&lt;&gt;0,IF(Y1119=1,IF(I1119&lt;=Parameters!$C$2,W1119,""),""),"")</f>
        <v/>
      </c>
      <c r="AB1119" s="16" t="str">
        <f>IF(W1119&lt;&gt;0,IF(Y1119=1,IF(AND(I1119&gt;Parameters!$B$3,I1119&lt;=Parameters!$C$3),W1119,""),""),"")</f>
        <v/>
      </c>
      <c r="AC1119" s="16" t="str">
        <f>IF(W1119&lt;&gt;0,IF(Y1119=1,IF(AND(I1119&gt;Parameters!$B$4,I1119&lt;=Parameters!$C$4),W1119,""),""),"")</f>
        <v/>
      </c>
      <c r="AD1119" s="16" t="str">
        <f>IF(W1119&lt;&gt;0,IF(Y1119=1,IF(AND(I1119&gt;Parameters!$B$5,I1119&lt;=Parameters!$C$5),W1119,""),""),"")</f>
        <v/>
      </c>
      <c r="AE1119" s="16">
        <f>IF(W1119&lt;&gt;0,IF(Y1119=1,IF(I1119&gt;Parameters!$B$6,W1119,""),""),"")</f>
        <v>54.542413392707807</v>
      </c>
    </row>
    <row r="1120" spans="1:31" x14ac:dyDescent="0.2">
      <c r="A1120" t="s">
        <v>1167</v>
      </c>
      <c r="B1120" t="s">
        <v>1168</v>
      </c>
      <c r="C1120" t="s">
        <v>1177</v>
      </c>
      <c r="D1120">
        <v>1</v>
      </c>
      <c r="E1120" t="s">
        <v>1178</v>
      </c>
      <c r="F1120" t="s">
        <v>61</v>
      </c>
      <c r="G1120">
        <v>120</v>
      </c>
      <c r="H1120" t="s">
        <v>46</v>
      </c>
      <c r="I1120">
        <f t="shared" si="51"/>
        <v>120</v>
      </c>
      <c r="J1120" t="s">
        <v>39</v>
      </c>
      <c r="L1120">
        <v>49.95</v>
      </c>
      <c r="M1120" t="s">
        <v>63</v>
      </c>
      <c r="N1120">
        <v>12</v>
      </c>
      <c r="O1120" t="s">
        <v>46</v>
      </c>
      <c r="P1120" t="s">
        <v>1179</v>
      </c>
      <c r="Q1120" t="s">
        <v>64</v>
      </c>
      <c r="R1120" t="s">
        <v>64</v>
      </c>
      <c r="S1120" s="3">
        <v>42249</v>
      </c>
      <c r="T1120" s="3"/>
      <c r="U1120" s="11">
        <f>IFERROR(VLOOKUP(A1120,'Anc data'!$A$2:$H$117, 8,FALSE),"")</f>
        <v>0.82504599999999995</v>
      </c>
      <c r="W1120" s="15">
        <f t="shared" si="52"/>
        <v>60.542078865905665</v>
      </c>
      <c r="X1120" s="9">
        <f t="shared" si="53"/>
        <v>1</v>
      </c>
      <c r="Y1120" s="9">
        <f>MAX(X1120,Parameters!$B$8)</f>
        <v>1</v>
      </c>
      <c r="AA1120" s="16" t="str">
        <f>IF(W1120&lt;&gt;0,IF(Y1120=1,IF(I1120&lt;=Parameters!$C$2,W1120,""),""),"")</f>
        <v/>
      </c>
      <c r="AB1120" s="16" t="str">
        <f>IF(W1120&lt;&gt;0,IF(Y1120=1,IF(AND(I1120&gt;Parameters!$B$3,I1120&lt;=Parameters!$C$3),W1120,""),""),"")</f>
        <v/>
      </c>
      <c r="AC1120" s="16" t="str">
        <f>IF(W1120&lt;&gt;0,IF(Y1120=1,IF(AND(I1120&gt;Parameters!$B$4,I1120&lt;=Parameters!$C$4),W1120,""),""),"")</f>
        <v/>
      </c>
      <c r="AD1120" s="16" t="str">
        <f>IF(W1120&lt;&gt;0,IF(Y1120=1,IF(AND(I1120&gt;Parameters!$B$5,I1120&lt;=Parameters!$C$5),W1120,""),""),"")</f>
        <v/>
      </c>
      <c r="AE1120" s="16">
        <f>IF(W1120&lt;&gt;0,IF(Y1120=1,IF(I1120&gt;Parameters!$B$6,W1120,""),""),"")</f>
        <v>60.542078865905665</v>
      </c>
    </row>
    <row r="1121" spans="1:31" x14ac:dyDescent="0.2">
      <c r="A1121" t="s">
        <v>1167</v>
      </c>
      <c r="B1121" t="s">
        <v>1168</v>
      </c>
      <c r="C1121" t="s">
        <v>1177</v>
      </c>
      <c r="D1121">
        <v>2</v>
      </c>
      <c r="E1121" t="s">
        <v>1180</v>
      </c>
      <c r="F1121" t="s">
        <v>61</v>
      </c>
      <c r="G1121">
        <v>200</v>
      </c>
      <c r="H1121" t="s">
        <v>46</v>
      </c>
      <c r="I1121">
        <f t="shared" si="51"/>
        <v>200</v>
      </c>
      <c r="J1121" t="s">
        <v>39</v>
      </c>
      <c r="L1121">
        <v>53.95</v>
      </c>
      <c r="M1121" t="s">
        <v>63</v>
      </c>
      <c r="N1121">
        <v>20</v>
      </c>
      <c r="O1121" t="s">
        <v>46</v>
      </c>
      <c r="P1121" t="s">
        <v>1179</v>
      </c>
      <c r="Q1121" t="s">
        <v>64</v>
      </c>
      <c r="R1121" t="s">
        <v>64</v>
      </c>
      <c r="S1121" s="3">
        <v>42249</v>
      </c>
      <c r="T1121" s="3"/>
      <c r="U1121" s="11">
        <f>IFERROR(VLOOKUP(A1121,'Anc data'!$A$2:$H$117, 8,FALSE),"")</f>
        <v>0.82504599999999995</v>
      </c>
      <c r="W1121" s="15">
        <f t="shared" si="52"/>
        <v>65.39029338970191</v>
      </c>
      <c r="X1121" s="9">
        <f t="shared" si="53"/>
        <v>1</v>
      </c>
      <c r="Y1121" s="9">
        <f>MAX(X1121,Parameters!$B$8)</f>
        <v>1</v>
      </c>
      <c r="AA1121" s="16" t="str">
        <f>IF(W1121&lt;&gt;0,IF(Y1121=1,IF(I1121&lt;=Parameters!$C$2,W1121,""),""),"")</f>
        <v/>
      </c>
      <c r="AB1121" s="16" t="str">
        <f>IF(W1121&lt;&gt;0,IF(Y1121=1,IF(AND(I1121&gt;Parameters!$B$3,I1121&lt;=Parameters!$C$3),W1121,""),""),"")</f>
        <v/>
      </c>
      <c r="AC1121" s="16" t="str">
        <f>IF(W1121&lt;&gt;0,IF(Y1121=1,IF(AND(I1121&gt;Parameters!$B$4,I1121&lt;=Parameters!$C$4),W1121,""),""),"")</f>
        <v/>
      </c>
      <c r="AD1121" s="16" t="str">
        <f>IF(W1121&lt;&gt;0,IF(Y1121=1,IF(AND(I1121&gt;Parameters!$B$5,I1121&lt;=Parameters!$C$5),W1121,""),""),"")</f>
        <v/>
      </c>
      <c r="AE1121" s="16">
        <f>IF(W1121&lt;&gt;0,IF(Y1121=1,IF(I1121&gt;Parameters!$B$6,W1121,""),""),"")</f>
        <v>65.39029338970191</v>
      </c>
    </row>
    <row r="1122" spans="1:31" x14ac:dyDescent="0.2">
      <c r="A1122" t="s">
        <v>1167</v>
      </c>
      <c r="B1122" t="s">
        <v>1168</v>
      </c>
      <c r="C1122" t="s">
        <v>1177</v>
      </c>
      <c r="D1122">
        <v>3</v>
      </c>
      <c r="E1122" t="s">
        <v>1181</v>
      </c>
      <c r="F1122" t="s">
        <v>61</v>
      </c>
      <c r="G1122">
        <v>40</v>
      </c>
      <c r="H1122" t="s">
        <v>46</v>
      </c>
      <c r="I1122">
        <f t="shared" si="51"/>
        <v>40</v>
      </c>
      <c r="J1122" t="s">
        <v>39</v>
      </c>
      <c r="L1122">
        <v>44.5</v>
      </c>
      <c r="M1122" t="s">
        <v>63</v>
      </c>
      <c r="N1122">
        <v>4</v>
      </c>
      <c r="O1122" t="s">
        <v>46</v>
      </c>
      <c r="P1122" t="s">
        <v>1179</v>
      </c>
      <c r="Q1122" t="s">
        <v>64</v>
      </c>
      <c r="R1122" t="s">
        <v>64</v>
      </c>
      <c r="S1122" s="3">
        <v>42249</v>
      </c>
      <c r="T1122" s="3"/>
      <c r="U1122" s="11">
        <f>IFERROR(VLOOKUP(A1122,'Anc data'!$A$2:$H$117, 8,FALSE),"")</f>
        <v>0.82504599999999995</v>
      </c>
      <c r="W1122" s="15">
        <f t="shared" si="52"/>
        <v>53.936386577233272</v>
      </c>
      <c r="X1122" s="9">
        <f t="shared" si="53"/>
        <v>1</v>
      </c>
      <c r="Y1122" s="9">
        <f>MAX(X1122,Parameters!$B$8)</f>
        <v>1</v>
      </c>
      <c r="AA1122" s="16" t="str">
        <f>IF(W1122&lt;&gt;0,IF(Y1122=1,IF(I1122&lt;=Parameters!$C$2,W1122,""),""),"")</f>
        <v/>
      </c>
      <c r="AB1122" s="16" t="str">
        <f>IF(W1122&lt;&gt;0,IF(Y1122=1,IF(AND(I1122&gt;Parameters!$B$3,I1122&lt;=Parameters!$C$3),W1122,""),""),"")</f>
        <v/>
      </c>
      <c r="AC1122" s="16" t="str">
        <f>IF(W1122&lt;&gt;0,IF(Y1122=1,IF(AND(I1122&gt;Parameters!$B$4,I1122&lt;=Parameters!$C$4),W1122,""),""),"")</f>
        <v/>
      </c>
      <c r="AD1122" s="16" t="str">
        <f>IF(W1122&lt;&gt;0,IF(Y1122=1,IF(AND(I1122&gt;Parameters!$B$5,I1122&lt;=Parameters!$C$5),W1122,""),""),"")</f>
        <v/>
      </c>
      <c r="AE1122" s="16">
        <f>IF(W1122&lt;&gt;0,IF(Y1122=1,IF(I1122&gt;Parameters!$B$6,W1122,""),""),"")</f>
        <v>53.936386577233272</v>
      </c>
    </row>
    <row r="1123" spans="1:31" x14ac:dyDescent="0.2">
      <c r="A1123" t="s">
        <v>1167</v>
      </c>
      <c r="B1123" t="s">
        <v>1168</v>
      </c>
      <c r="C1123" t="s">
        <v>1182</v>
      </c>
      <c r="I1123">
        <f t="shared" si="51"/>
        <v>0</v>
      </c>
      <c r="U1123" s="11">
        <f>IFERROR(VLOOKUP(A1123,'Anc data'!$A$2:$H$117, 8,FALSE),"")</f>
        <v>0.82504599999999995</v>
      </c>
      <c r="W1123" s="15">
        <f t="shared" si="52"/>
        <v>0</v>
      </c>
      <c r="X1123" s="9">
        <f t="shared" si="53"/>
        <v>1</v>
      </c>
      <c r="Y1123" s="9">
        <f>MAX(X1123,Parameters!$B$8)</f>
        <v>1</v>
      </c>
      <c r="AA1123" s="16" t="str">
        <f>IF(W1123&lt;&gt;0,IF(Y1123=1,IF(I1123&lt;=Parameters!$C$2,W1123,""),""),"")</f>
        <v/>
      </c>
      <c r="AB1123" s="16" t="str">
        <f>IF(W1123&lt;&gt;0,IF(Y1123=1,IF(AND(I1123&gt;Parameters!$B$3,I1123&lt;=Parameters!$C$3),W1123,""),""),"")</f>
        <v/>
      </c>
      <c r="AC1123" s="16" t="str">
        <f>IF(W1123&lt;&gt;0,IF(Y1123=1,IF(AND(I1123&gt;Parameters!$B$4,I1123&lt;=Parameters!$C$4),W1123,""),""),"")</f>
        <v/>
      </c>
      <c r="AD1123" s="16" t="str">
        <f>IF(W1123&lt;&gt;0,IF(Y1123=1,IF(AND(I1123&gt;Parameters!$B$5,I1123&lt;=Parameters!$C$5),W1123,""),""),"")</f>
        <v/>
      </c>
      <c r="AE1123" s="16" t="str">
        <f>IF(W1123&lt;&gt;0,IF(Y1123=1,IF(I1123&gt;Parameters!$B$6,W1123,""),""),"")</f>
        <v/>
      </c>
    </row>
    <row r="1124" spans="1:31" x14ac:dyDescent="0.2">
      <c r="A1124" t="s">
        <v>1183</v>
      </c>
      <c r="B1124" t="s">
        <v>1184</v>
      </c>
      <c r="C1124" t="s">
        <v>1185</v>
      </c>
      <c r="D1124">
        <v>1</v>
      </c>
      <c r="E1124" t="s">
        <v>1186</v>
      </c>
      <c r="F1124" t="s">
        <v>51</v>
      </c>
      <c r="G1124">
        <v>16</v>
      </c>
      <c r="H1124" t="s">
        <v>46</v>
      </c>
      <c r="I1124">
        <f t="shared" si="51"/>
        <v>16</v>
      </c>
      <c r="J1124" t="s">
        <v>39</v>
      </c>
      <c r="L1124" s="2">
        <v>2394</v>
      </c>
      <c r="M1124" t="s">
        <v>1187</v>
      </c>
      <c r="N1124" t="s">
        <v>40</v>
      </c>
      <c r="P1124" t="s">
        <v>42</v>
      </c>
      <c r="Q1124" t="s">
        <v>42</v>
      </c>
      <c r="R1124" t="s">
        <v>64</v>
      </c>
      <c r="S1124" s="3">
        <v>42249</v>
      </c>
      <c r="T1124" s="3"/>
      <c r="U1124" s="11" t="str">
        <f>IFERROR(VLOOKUP(A1124,'Anc data'!$A$2:$H$117, 8,FALSE),"")</f>
        <v/>
      </c>
      <c r="W1124" s="15" t="str">
        <f t="shared" si="52"/>
        <v/>
      </c>
      <c r="X1124" s="9">
        <f t="shared" si="53"/>
        <v>1</v>
      </c>
      <c r="Y1124" s="9">
        <f>MAX(X1124,Parameters!$B$8)</f>
        <v>1</v>
      </c>
      <c r="AA1124" s="16" t="str">
        <f>IF(W1124&lt;&gt;0,IF(Y1124=1,IF(I1124&lt;=Parameters!$C$2,W1124,""),""),"")</f>
        <v/>
      </c>
      <c r="AB1124" s="16" t="str">
        <f>IF(W1124&lt;&gt;0,IF(Y1124=1,IF(AND(I1124&gt;Parameters!$B$3,I1124&lt;=Parameters!$C$3),W1124,""),""),"")</f>
        <v/>
      </c>
      <c r="AC1124" s="16" t="str">
        <f>IF(W1124&lt;&gt;0,IF(Y1124=1,IF(AND(I1124&gt;Parameters!$B$4,I1124&lt;=Parameters!$C$4),W1124,""),""),"")</f>
        <v/>
      </c>
      <c r="AD1124" s="16" t="str">
        <f>IF(W1124&lt;&gt;0,IF(Y1124=1,IF(AND(I1124&gt;Parameters!$B$5,I1124&lt;=Parameters!$C$5),W1124,""),""),"")</f>
        <v/>
      </c>
      <c r="AE1124" s="16" t="str">
        <f>IF(W1124&lt;&gt;0,IF(Y1124=1,IF(I1124&gt;Parameters!$B$6,W1124,""),""),"")</f>
        <v/>
      </c>
    </row>
    <row r="1125" spans="1:31" x14ac:dyDescent="0.2">
      <c r="A1125" t="s">
        <v>1188</v>
      </c>
      <c r="B1125" t="s">
        <v>1189</v>
      </c>
      <c r="C1125" t="s">
        <v>1190</v>
      </c>
      <c r="D1125">
        <v>1</v>
      </c>
      <c r="E1125" t="s">
        <v>1191</v>
      </c>
      <c r="F1125" t="s">
        <v>51</v>
      </c>
      <c r="G1125">
        <v>10</v>
      </c>
      <c r="H1125" t="s">
        <v>46</v>
      </c>
      <c r="I1125">
        <f t="shared" si="51"/>
        <v>10</v>
      </c>
      <c r="J1125">
        <v>80</v>
      </c>
      <c r="K1125" t="s">
        <v>62</v>
      </c>
      <c r="L1125">
        <v>69.989999999999995</v>
      </c>
      <c r="M1125" t="s">
        <v>1192</v>
      </c>
      <c r="N1125">
        <v>1</v>
      </c>
      <c r="O1125" t="s">
        <v>46</v>
      </c>
      <c r="P1125" t="s">
        <v>42</v>
      </c>
      <c r="Q1125" t="s">
        <v>42</v>
      </c>
      <c r="R1125" t="s">
        <v>42</v>
      </c>
      <c r="S1125" s="3">
        <v>42249</v>
      </c>
      <c r="T1125" s="3"/>
      <c r="U1125" s="11" t="str">
        <f>IFERROR(VLOOKUP(A1125,'Anc data'!$A$2:$H$117, 8,FALSE),"")</f>
        <v/>
      </c>
      <c r="W1125" s="15" t="str">
        <f t="shared" si="52"/>
        <v/>
      </c>
      <c r="X1125" s="9">
        <f t="shared" si="53"/>
        <v>0</v>
      </c>
      <c r="Y1125" s="9">
        <f>MAX(X1125,Parameters!$B$8)</f>
        <v>1</v>
      </c>
      <c r="AA1125" s="16" t="str">
        <f>IF(W1125&lt;&gt;0,IF(Y1125=1,IF(I1125&lt;=Parameters!$C$2,W1125,""),""),"")</f>
        <v/>
      </c>
      <c r="AB1125" s="16" t="str">
        <f>IF(W1125&lt;&gt;0,IF(Y1125=1,IF(AND(I1125&gt;Parameters!$B$3,I1125&lt;=Parameters!$C$3),W1125,""),""),"")</f>
        <v/>
      </c>
      <c r="AC1125" s="16" t="str">
        <f>IF(W1125&lt;&gt;0,IF(Y1125=1,IF(AND(I1125&gt;Parameters!$B$4,I1125&lt;=Parameters!$C$4),W1125,""),""),"")</f>
        <v/>
      </c>
      <c r="AD1125" s="16" t="str">
        <f>IF(W1125&lt;&gt;0,IF(Y1125=1,IF(AND(I1125&gt;Parameters!$B$5,I1125&lt;=Parameters!$C$5),W1125,""),""),"")</f>
        <v/>
      </c>
      <c r="AE1125" s="16" t="str">
        <f>IF(W1125&lt;&gt;0,IF(Y1125=1,IF(I1125&gt;Parameters!$B$6,W1125,""),""),"")</f>
        <v/>
      </c>
    </row>
    <row r="1126" spans="1:31" x14ac:dyDescent="0.2">
      <c r="A1126" t="s">
        <v>1188</v>
      </c>
      <c r="B1126" t="s">
        <v>1189</v>
      </c>
      <c r="C1126" t="s">
        <v>1190</v>
      </c>
      <c r="D1126">
        <v>2</v>
      </c>
      <c r="E1126" t="s">
        <v>1193</v>
      </c>
      <c r="F1126" t="s">
        <v>148</v>
      </c>
      <c r="G1126">
        <v>50</v>
      </c>
      <c r="H1126" t="s">
        <v>46</v>
      </c>
      <c r="I1126">
        <f t="shared" si="51"/>
        <v>50</v>
      </c>
      <c r="J1126">
        <v>80</v>
      </c>
      <c r="K1126" t="s">
        <v>62</v>
      </c>
      <c r="L1126">
        <v>79.989999999999995</v>
      </c>
      <c r="M1126" t="s">
        <v>1192</v>
      </c>
      <c r="N1126">
        <v>1</v>
      </c>
      <c r="O1126" t="s">
        <v>46</v>
      </c>
      <c r="P1126" t="s">
        <v>42</v>
      </c>
      <c r="Q1126" t="s">
        <v>42</v>
      </c>
      <c r="R1126" t="s">
        <v>42</v>
      </c>
      <c r="S1126" s="3">
        <v>42249</v>
      </c>
      <c r="T1126" s="3"/>
      <c r="U1126" s="11" t="str">
        <f>IFERROR(VLOOKUP(A1126,'Anc data'!$A$2:$H$117, 8,FALSE),"")</f>
        <v/>
      </c>
      <c r="W1126" s="15" t="str">
        <f t="shared" si="52"/>
        <v/>
      </c>
      <c r="X1126" s="9">
        <f t="shared" si="53"/>
        <v>0</v>
      </c>
      <c r="Y1126" s="9">
        <f>MAX(X1126,Parameters!$B$8)</f>
        <v>1</v>
      </c>
      <c r="AA1126" s="16" t="str">
        <f>IF(W1126&lt;&gt;0,IF(Y1126=1,IF(I1126&lt;=Parameters!$C$2,W1126,""),""),"")</f>
        <v/>
      </c>
      <c r="AB1126" s="16" t="str">
        <f>IF(W1126&lt;&gt;0,IF(Y1126=1,IF(AND(I1126&gt;Parameters!$B$3,I1126&lt;=Parameters!$C$3),W1126,""),""),"")</f>
        <v/>
      </c>
      <c r="AC1126" s="16" t="str">
        <f>IF(W1126&lt;&gt;0,IF(Y1126=1,IF(AND(I1126&gt;Parameters!$B$4,I1126&lt;=Parameters!$C$4),W1126,""),""),"")</f>
        <v/>
      </c>
      <c r="AD1126" s="16" t="str">
        <f>IF(W1126&lt;&gt;0,IF(Y1126=1,IF(AND(I1126&gt;Parameters!$B$5,I1126&lt;=Parameters!$C$5),W1126,""),""),"")</f>
        <v/>
      </c>
      <c r="AE1126" s="16" t="str">
        <f>IF(W1126&lt;&gt;0,IF(Y1126=1,IF(I1126&gt;Parameters!$B$6,W1126,""),""),"")</f>
        <v/>
      </c>
    </row>
    <row r="1127" spans="1:31" x14ac:dyDescent="0.2">
      <c r="A1127" t="s">
        <v>1188</v>
      </c>
      <c r="B1127" t="s">
        <v>1189</v>
      </c>
      <c r="C1127" t="s">
        <v>1190</v>
      </c>
      <c r="D1127">
        <v>3</v>
      </c>
      <c r="E1127" t="s">
        <v>1194</v>
      </c>
      <c r="F1127" t="s">
        <v>61</v>
      </c>
      <c r="G1127">
        <v>30</v>
      </c>
      <c r="H1127" t="s">
        <v>46</v>
      </c>
      <c r="I1127">
        <f t="shared" si="51"/>
        <v>30</v>
      </c>
      <c r="J1127">
        <v>80</v>
      </c>
      <c r="K1127" t="s">
        <v>62</v>
      </c>
      <c r="L1127">
        <v>69.989999999999995</v>
      </c>
      <c r="M1127" t="s">
        <v>1192</v>
      </c>
      <c r="N1127">
        <v>10</v>
      </c>
      <c r="O1127" t="s">
        <v>46</v>
      </c>
      <c r="P1127" t="s">
        <v>42</v>
      </c>
      <c r="Q1127" t="s">
        <v>42</v>
      </c>
      <c r="R1127" t="s">
        <v>42</v>
      </c>
      <c r="S1127" s="3">
        <v>42249</v>
      </c>
      <c r="T1127" s="3"/>
      <c r="U1127" s="11" t="str">
        <f>IFERROR(VLOOKUP(A1127,'Anc data'!$A$2:$H$117, 8,FALSE),"")</f>
        <v/>
      </c>
      <c r="W1127" s="15" t="str">
        <f t="shared" si="52"/>
        <v/>
      </c>
      <c r="X1127" s="9">
        <f t="shared" si="53"/>
        <v>0</v>
      </c>
      <c r="Y1127" s="9">
        <f>MAX(X1127,Parameters!$B$8)</f>
        <v>1</v>
      </c>
      <c r="AA1127" s="16" t="str">
        <f>IF(W1127&lt;&gt;0,IF(Y1127=1,IF(I1127&lt;=Parameters!$C$2,W1127,""),""),"")</f>
        <v/>
      </c>
      <c r="AB1127" s="16" t="str">
        <f>IF(W1127&lt;&gt;0,IF(Y1127=1,IF(AND(I1127&gt;Parameters!$B$3,I1127&lt;=Parameters!$C$3),W1127,""),""),"")</f>
        <v/>
      </c>
      <c r="AC1127" s="16" t="str">
        <f>IF(W1127&lt;&gt;0,IF(Y1127=1,IF(AND(I1127&gt;Parameters!$B$4,I1127&lt;=Parameters!$C$4),W1127,""),""),"")</f>
        <v/>
      </c>
      <c r="AD1127" s="16" t="str">
        <f>IF(W1127&lt;&gt;0,IF(Y1127=1,IF(AND(I1127&gt;Parameters!$B$5,I1127&lt;=Parameters!$C$5),W1127,""),""),"")</f>
        <v/>
      </c>
      <c r="AE1127" s="16" t="str">
        <f>IF(W1127&lt;&gt;0,IF(Y1127=1,IF(I1127&gt;Parameters!$B$6,W1127,""),""),"")</f>
        <v/>
      </c>
    </row>
    <row r="1128" spans="1:31" x14ac:dyDescent="0.2">
      <c r="A1128" t="s">
        <v>1188</v>
      </c>
      <c r="B1128" t="s">
        <v>1189</v>
      </c>
      <c r="C1128" t="s">
        <v>1190</v>
      </c>
      <c r="D1128">
        <v>4</v>
      </c>
      <c r="E1128" t="s">
        <v>1195</v>
      </c>
      <c r="F1128" t="s">
        <v>61</v>
      </c>
      <c r="G1128">
        <v>100</v>
      </c>
      <c r="H1128" t="s">
        <v>46</v>
      </c>
      <c r="I1128">
        <f t="shared" si="51"/>
        <v>100</v>
      </c>
      <c r="J1128">
        <v>80</v>
      </c>
      <c r="K1128" t="s">
        <v>62</v>
      </c>
      <c r="L1128">
        <v>79.989999999999995</v>
      </c>
      <c r="M1128" t="s">
        <v>1192</v>
      </c>
      <c r="N1128">
        <v>20</v>
      </c>
      <c r="O1128" t="s">
        <v>46</v>
      </c>
      <c r="P1128" t="s">
        <v>42</v>
      </c>
      <c r="Q1128" t="s">
        <v>42</v>
      </c>
      <c r="R1128" t="s">
        <v>42</v>
      </c>
      <c r="S1128" s="3">
        <v>42249</v>
      </c>
      <c r="T1128" s="3"/>
      <c r="U1128" s="11" t="str">
        <f>IFERROR(VLOOKUP(A1128,'Anc data'!$A$2:$H$117, 8,FALSE),"")</f>
        <v/>
      </c>
      <c r="W1128" s="15" t="str">
        <f t="shared" si="52"/>
        <v/>
      </c>
      <c r="X1128" s="9">
        <f t="shared" si="53"/>
        <v>0</v>
      </c>
      <c r="Y1128" s="9">
        <f>MAX(X1128,Parameters!$B$8)</f>
        <v>1</v>
      </c>
      <c r="AA1128" s="16" t="str">
        <f>IF(W1128&lt;&gt;0,IF(Y1128=1,IF(I1128&lt;=Parameters!$C$2,W1128,""),""),"")</f>
        <v/>
      </c>
      <c r="AB1128" s="16" t="str">
        <f>IF(W1128&lt;&gt;0,IF(Y1128=1,IF(AND(I1128&gt;Parameters!$B$3,I1128&lt;=Parameters!$C$3),W1128,""),""),"")</f>
        <v/>
      </c>
      <c r="AC1128" s="16" t="str">
        <f>IF(W1128&lt;&gt;0,IF(Y1128=1,IF(AND(I1128&gt;Parameters!$B$4,I1128&lt;=Parameters!$C$4),W1128,""),""),"")</f>
        <v/>
      </c>
      <c r="AD1128" s="16" t="str">
        <f>IF(W1128&lt;&gt;0,IF(Y1128=1,IF(AND(I1128&gt;Parameters!$B$5,I1128&lt;=Parameters!$C$5),W1128,""),""),"")</f>
        <v/>
      </c>
      <c r="AE1128" s="16" t="str">
        <f>IF(W1128&lt;&gt;0,IF(Y1128=1,IF(I1128&gt;Parameters!$B$6,W1128,""),""),"")</f>
        <v/>
      </c>
    </row>
    <row r="1129" spans="1:31" x14ac:dyDescent="0.2">
      <c r="A1129" t="s">
        <v>1188</v>
      </c>
      <c r="B1129" t="s">
        <v>1189</v>
      </c>
      <c r="C1129" t="s">
        <v>1190</v>
      </c>
      <c r="D1129">
        <v>5</v>
      </c>
      <c r="E1129" t="s">
        <v>1196</v>
      </c>
      <c r="F1129" t="s">
        <v>61</v>
      </c>
      <c r="G1129">
        <v>200</v>
      </c>
      <c r="H1129" t="s">
        <v>46</v>
      </c>
      <c r="I1129">
        <f t="shared" si="51"/>
        <v>200</v>
      </c>
      <c r="J1129">
        <v>80</v>
      </c>
      <c r="K1129" t="s">
        <v>62</v>
      </c>
      <c r="L1129">
        <v>99.99</v>
      </c>
      <c r="M1129" t="s">
        <v>1192</v>
      </c>
      <c r="N1129">
        <v>20</v>
      </c>
      <c r="O1129" t="s">
        <v>46</v>
      </c>
      <c r="P1129" t="s">
        <v>42</v>
      </c>
      <c r="Q1129" t="s">
        <v>42</v>
      </c>
      <c r="R1129" t="s">
        <v>42</v>
      </c>
      <c r="S1129" s="3">
        <v>42249</v>
      </c>
      <c r="T1129" s="3"/>
      <c r="U1129" s="11" t="str">
        <f>IFERROR(VLOOKUP(A1129,'Anc data'!$A$2:$H$117, 8,FALSE),"")</f>
        <v/>
      </c>
      <c r="W1129" s="15" t="str">
        <f t="shared" si="52"/>
        <v/>
      </c>
      <c r="X1129" s="9">
        <f t="shared" si="53"/>
        <v>0</v>
      </c>
      <c r="Y1129" s="9">
        <f>MAX(X1129,Parameters!$B$8)</f>
        <v>1</v>
      </c>
      <c r="AA1129" s="16" t="str">
        <f>IF(W1129&lt;&gt;0,IF(Y1129=1,IF(I1129&lt;=Parameters!$C$2,W1129,""),""),"")</f>
        <v/>
      </c>
      <c r="AB1129" s="16" t="str">
        <f>IF(W1129&lt;&gt;0,IF(Y1129=1,IF(AND(I1129&gt;Parameters!$B$3,I1129&lt;=Parameters!$C$3),W1129,""),""),"")</f>
        <v/>
      </c>
      <c r="AC1129" s="16" t="str">
        <f>IF(W1129&lt;&gt;0,IF(Y1129=1,IF(AND(I1129&gt;Parameters!$B$4,I1129&lt;=Parameters!$C$4),W1129,""),""),"")</f>
        <v/>
      </c>
      <c r="AD1129" s="16" t="str">
        <f>IF(W1129&lt;&gt;0,IF(Y1129=1,IF(AND(I1129&gt;Parameters!$B$5,I1129&lt;=Parameters!$C$5),W1129,""),""),"")</f>
        <v/>
      </c>
      <c r="AE1129" s="16" t="str">
        <f>IF(W1129&lt;&gt;0,IF(Y1129=1,IF(I1129&gt;Parameters!$B$6,W1129,""),""),"")</f>
        <v/>
      </c>
    </row>
    <row r="1130" spans="1:31" x14ac:dyDescent="0.2">
      <c r="A1130" t="s">
        <v>1188</v>
      </c>
      <c r="B1130" t="s">
        <v>1189</v>
      </c>
      <c r="C1130" t="s">
        <v>1190</v>
      </c>
      <c r="D1130">
        <v>6</v>
      </c>
      <c r="E1130" t="s">
        <v>1191</v>
      </c>
      <c r="F1130" t="s">
        <v>51</v>
      </c>
      <c r="G1130">
        <v>10</v>
      </c>
      <c r="H1130" t="s">
        <v>46</v>
      </c>
      <c r="I1130">
        <f t="shared" si="51"/>
        <v>10</v>
      </c>
      <c r="J1130" t="s">
        <v>39</v>
      </c>
      <c r="L1130">
        <v>89.99</v>
      </c>
      <c r="M1130" t="s">
        <v>1192</v>
      </c>
      <c r="N1130">
        <v>1</v>
      </c>
      <c r="O1130" t="s">
        <v>46</v>
      </c>
      <c r="P1130" t="s">
        <v>42</v>
      </c>
      <c r="Q1130" t="s">
        <v>42</v>
      </c>
      <c r="R1130" t="s">
        <v>42</v>
      </c>
      <c r="S1130" s="3">
        <v>42249</v>
      </c>
      <c r="T1130" s="3"/>
      <c r="U1130" s="11" t="str">
        <f>IFERROR(VLOOKUP(A1130,'Anc data'!$A$2:$H$117, 8,FALSE),"")</f>
        <v/>
      </c>
      <c r="W1130" s="15" t="str">
        <f t="shared" si="52"/>
        <v/>
      </c>
      <c r="X1130" s="9">
        <f t="shared" si="53"/>
        <v>1</v>
      </c>
      <c r="Y1130" s="9">
        <f>MAX(X1130,Parameters!$B$8)</f>
        <v>1</v>
      </c>
      <c r="AA1130" s="16" t="str">
        <f>IF(W1130&lt;&gt;0,IF(Y1130=1,IF(I1130&lt;=Parameters!$C$2,W1130,""),""),"")</f>
        <v/>
      </c>
      <c r="AB1130" s="16" t="str">
        <f>IF(W1130&lt;&gt;0,IF(Y1130=1,IF(AND(I1130&gt;Parameters!$B$3,I1130&lt;=Parameters!$C$3),W1130,""),""),"")</f>
        <v/>
      </c>
      <c r="AC1130" s="16" t="str">
        <f>IF(W1130&lt;&gt;0,IF(Y1130=1,IF(AND(I1130&gt;Parameters!$B$4,I1130&lt;=Parameters!$C$4),W1130,""),""),"")</f>
        <v/>
      </c>
      <c r="AD1130" s="16" t="str">
        <f>IF(W1130&lt;&gt;0,IF(Y1130=1,IF(AND(I1130&gt;Parameters!$B$5,I1130&lt;=Parameters!$C$5),W1130,""),""),"")</f>
        <v/>
      </c>
      <c r="AE1130" s="16" t="str">
        <f>IF(W1130&lt;&gt;0,IF(Y1130=1,IF(I1130&gt;Parameters!$B$6,W1130,""),""),"")</f>
        <v/>
      </c>
    </row>
    <row r="1131" spans="1:31" x14ac:dyDescent="0.2">
      <c r="A1131" t="s">
        <v>1188</v>
      </c>
      <c r="B1131" t="s">
        <v>1189</v>
      </c>
      <c r="C1131" t="s">
        <v>1190</v>
      </c>
      <c r="D1131">
        <v>7</v>
      </c>
      <c r="E1131" t="s">
        <v>1193</v>
      </c>
      <c r="F1131" t="s">
        <v>148</v>
      </c>
      <c r="G1131">
        <v>50</v>
      </c>
      <c r="H1131" t="s">
        <v>46</v>
      </c>
      <c r="I1131">
        <f t="shared" si="51"/>
        <v>50</v>
      </c>
      <c r="J1131" t="s">
        <v>39</v>
      </c>
      <c r="L1131">
        <v>99.99</v>
      </c>
      <c r="M1131" t="s">
        <v>1192</v>
      </c>
      <c r="N1131">
        <v>10</v>
      </c>
      <c r="O1131" t="s">
        <v>46</v>
      </c>
      <c r="P1131" t="s">
        <v>42</v>
      </c>
      <c r="Q1131" t="s">
        <v>42</v>
      </c>
      <c r="R1131" t="s">
        <v>42</v>
      </c>
      <c r="S1131" s="3">
        <v>42249</v>
      </c>
      <c r="T1131" s="3"/>
      <c r="U1131" s="11" t="str">
        <f>IFERROR(VLOOKUP(A1131,'Anc data'!$A$2:$H$117, 8,FALSE),"")</f>
        <v/>
      </c>
      <c r="W1131" s="15" t="str">
        <f t="shared" si="52"/>
        <v/>
      </c>
      <c r="X1131" s="9">
        <f t="shared" si="53"/>
        <v>1</v>
      </c>
      <c r="Y1131" s="9">
        <f>MAX(X1131,Parameters!$B$8)</f>
        <v>1</v>
      </c>
      <c r="AA1131" s="16" t="str">
        <f>IF(W1131&lt;&gt;0,IF(Y1131=1,IF(I1131&lt;=Parameters!$C$2,W1131,""),""),"")</f>
        <v/>
      </c>
      <c r="AB1131" s="16" t="str">
        <f>IF(W1131&lt;&gt;0,IF(Y1131=1,IF(AND(I1131&gt;Parameters!$B$3,I1131&lt;=Parameters!$C$3),W1131,""),""),"")</f>
        <v/>
      </c>
      <c r="AC1131" s="16" t="str">
        <f>IF(W1131&lt;&gt;0,IF(Y1131=1,IF(AND(I1131&gt;Parameters!$B$4,I1131&lt;=Parameters!$C$4),W1131,""),""),"")</f>
        <v/>
      </c>
      <c r="AD1131" s="16" t="str">
        <f>IF(W1131&lt;&gt;0,IF(Y1131=1,IF(AND(I1131&gt;Parameters!$B$5,I1131&lt;=Parameters!$C$5),W1131,""),""),"")</f>
        <v/>
      </c>
      <c r="AE1131" s="16" t="str">
        <f>IF(W1131&lt;&gt;0,IF(Y1131=1,IF(I1131&gt;Parameters!$B$6,W1131,""),""),"")</f>
        <v/>
      </c>
    </row>
    <row r="1132" spans="1:31" x14ac:dyDescent="0.2">
      <c r="A1132" t="s">
        <v>1188</v>
      </c>
      <c r="B1132" t="s">
        <v>1189</v>
      </c>
      <c r="C1132" t="s">
        <v>1190</v>
      </c>
      <c r="D1132">
        <v>8</v>
      </c>
      <c r="E1132" t="s">
        <v>1194</v>
      </c>
      <c r="F1132" t="s">
        <v>61</v>
      </c>
      <c r="G1132">
        <v>30</v>
      </c>
      <c r="H1132" t="s">
        <v>46</v>
      </c>
      <c r="I1132">
        <f t="shared" si="51"/>
        <v>30</v>
      </c>
      <c r="J1132" t="s">
        <v>39</v>
      </c>
      <c r="L1132">
        <v>89.99</v>
      </c>
      <c r="M1132" t="s">
        <v>1192</v>
      </c>
      <c r="N1132">
        <v>10</v>
      </c>
      <c r="O1132" t="s">
        <v>46</v>
      </c>
      <c r="P1132" t="s">
        <v>42</v>
      </c>
      <c r="Q1132" t="s">
        <v>42</v>
      </c>
      <c r="R1132" t="s">
        <v>42</v>
      </c>
      <c r="S1132" s="3">
        <v>42249</v>
      </c>
      <c r="T1132" s="3"/>
      <c r="U1132" s="11" t="str">
        <f>IFERROR(VLOOKUP(A1132,'Anc data'!$A$2:$H$117, 8,FALSE),"")</f>
        <v/>
      </c>
      <c r="W1132" s="15" t="str">
        <f t="shared" si="52"/>
        <v/>
      </c>
      <c r="X1132" s="9">
        <f t="shared" si="53"/>
        <v>1</v>
      </c>
      <c r="Y1132" s="9">
        <f>MAX(X1132,Parameters!$B$8)</f>
        <v>1</v>
      </c>
      <c r="AA1132" s="16" t="str">
        <f>IF(W1132&lt;&gt;0,IF(Y1132=1,IF(I1132&lt;=Parameters!$C$2,W1132,""),""),"")</f>
        <v/>
      </c>
      <c r="AB1132" s="16" t="str">
        <f>IF(W1132&lt;&gt;0,IF(Y1132=1,IF(AND(I1132&gt;Parameters!$B$3,I1132&lt;=Parameters!$C$3),W1132,""),""),"")</f>
        <v/>
      </c>
      <c r="AC1132" s="16" t="str">
        <f>IF(W1132&lt;&gt;0,IF(Y1132=1,IF(AND(I1132&gt;Parameters!$B$4,I1132&lt;=Parameters!$C$4),W1132,""),""),"")</f>
        <v/>
      </c>
      <c r="AD1132" s="16" t="str">
        <f>IF(W1132&lt;&gt;0,IF(Y1132=1,IF(AND(I1132&gt;Parameters!$B$5,I1132&lt;=Parameters!$C$5),W1132,""),""),"")</f>
        <v/>
      </c>
      <c r="AE1132" s="16" t="str">
        <f>IF(W1132&lt;&gt;0,IF(Y1132=1,IF(I1132&gt;Parameters!$B$6,W1132,""),""),"")</f>
        <v/>
      </c>
    </row>
    <row r="1133" spans="1:31" x14ac:dyDescent="0.2">
      <c r="A1133" t="s">
        <v>1188</v>
      </c>
      <c r="B1133" t="s">
        <v>1189</v>
      </c>
      <c r="C1133" t="s">
        <v>1190</v>
      </c>
      <c r="D1133">
        <v>9</v>
      </c>
      <c r="E1133" t="s">
        <v>1195</v>
      </c>
      <c r="F1133" t="s">
        <v>61</v>
      </c>
      <c r="G1133">
        <v>100</v>
      </c>
      <c r="H1133" t="s">
        <v>46</v>
      </c>
      <c r="I1133">
        <f t="shared" si="51"/>
        <v>100</v>
      </c>
      <c r="J1133" t="s">
        <v>39</v>
      </c>
      <c r="L1133">
        <v>99.99</v>
      </c>
      <c r="M1133" t="s">
        <v>1192</v>
      </c>
      <c r="N1133">
        <v>20</v>
      </c>
      <c r="O1133" t="s">
        <v>46</v>
      </c>
      <c r="P1133" t="s">
        <v>42</v>
      </c>
      <c r="Q1133" t="s">
        <v>42</v>
      </c>
      <c r="R1133" t="s">
        <v>42</v>
      </c>
      <c r="S1133" s="3">
        <v>42249</v>
      </c>
      <c r="T1133" s="3"/>
      <c r="U1133" s="11" t="str">
        <f>IFERROR(VLOOKUP(A1133,'Anc data'!$A$2:$H$117, 8,FALSE),"")</f>
        <v/>
      </c>
      <c r="W1133" s="15" t="str">
        <f t="shared" si="52"/>
        <v/>
      </c>
      <c r="X1133" s="9">
        <f t="shared" si="53"/>
        <v>1</v>
      </c>
      <c r="Y1133" s="9">
        <f>MAX(X1133,Parameters!$B$8)</f>
        <v>1</v>
      </c>
      <c r="AA1133" s="16" t="str">
        <f>IF(W1133&lt;&gt;0,IF(Y1133=1,IF(I1133&lt;=Parameters!$C$2,W1133,""),""),"")</f>
        <v/>
      </c>
      <c r="AB1133" s="16" t="str">
        <f>IF(W1133&lt;&gt;0,IF(Y1133=1,IF(AND(I1133&gt;Parameters!$B$3,I1133&lt;=Parameters!$C$3),W1133,""),""),"")</f>
        <v/>
      </c>
      <c r="AC1133" s="16" t="str">
        <f>IF(W1133&lt;&gt;0,IF(Y1133=1,IF(AND(I1133&gt;Parameters!$B$4,I1133&lt;=Parameters!$C$4),W1133,""),""),"")</f>
        <v/>
      </c>
      <c r="AD1133" s="16" t="str">
        <f>IF(W1133&lt;&gt;0,IF(Y1133=1,IF(AND(I1133&gt;Parameters!$B$5,I1133&lt;=Parameters!$C$5),W1133,""),""),"")</f>
        <v/>
      </c>
      <c r="AE1133" s="16" t="str">
        <f>IF(W1133&lt;&gt;0,IF(Y1133=1,IF(I1133&gt;Parameters!$B$6,W1133,""),""),"")</f>
        <v/>
      </c>
    </row>
    <row r="1134" spans="1:31" x14ac:dyDescent="0.2">
      <c r="A1134" t="s">
        <v>1188</v>
      </c>
      <c r="B1134" t="s">
        <v>1189</v>
      </c>
      <c r="C1134" t="s">
        <v>1190</v>
      </c>
      <c r="D1134">
        <v>10</v>
      </c>
      <c r="E1134" t="s">
        <v>1196</v>
      </c>
      <c r="F1134" t="s">
        <v>61</v>
      </c>
      <c r="G1134">
        <v>200</v>
      </c>
      <c r="H1134" t="s">
        <v>46</v>
      </c>
      <c r="I1134">
        <f t="shared" si="51"/>
        <v>200</v>
      </c>
      <c r="J1134" t="s">
        <v>39</v>
      </c>
      <c r="L1134">
        <v>119.99</v>
      </c>
      <c r="M1134" t="s">
        <v>1192</v>
      </c>
      <c r="N1134">
        <v>20</v>
      </c>
      <c r="O1134" t="s">
        <v>46</v>
      </c>
      <c r="P1134" t="s">
        <v>42</v>
      </c>
      <c r="Q1134" t="s">
        <v>42</v>
      </c>
      <c r="R1134" t="s">
        <v>42</v>
      </c>
      <c r="S1134" s="3">
        <v>42249</v>
      </c>
      <c r="T1134" s="3"/>
      <c r="U1134" s="11" t="str">
        <f>IFERROR(VLOOKUP(A1134,'Anc data'!$A$2:$H$117, 8,FALSE),"")</f>
        <v/>
      </c>
      <c r="W1134" s="15" t="str">
        <f t="shared" si="52"/>
        <v/>
      </c>
      <c r="X1134" s="9">
        <f t="shared" si="53"/>
        <v>1</v>
      </c>
      <c r="Y1134" s="9">
        <f>MAX(X1134,Parameters!$B$8)</f>
        <v>1</v>
      </c>
      <c r="AA1134" s="16" t="str">
        <f>IF(W1134&lt;&gt;0,IF(Y1134=1,IF(I1134&lt;=Parameters!$C$2,W1134,""),""),"")</f>
        <v/>
      </c>
      <c r="AB1134" s="16" t="str">
        <f>IF(W1134&lt;&gt;0,IF(Y1134=1,IF(AND(I1134&gt;Parameters!$B$3,I1134&lt;=Parameters!$C$3),W1134,""),""),"")</f>
        <v/>
      </c>
      <c r="AC1134" s="16" t="str">
        <f>IF(W1134&lt;&gt;0,IF(Y1134=1,IF(AND(I1134&gt;Parameters!$B$4,I1134&lt;=Parameters!$C$4),W1134,""),""),"")</f>
        <v/>
      </c>
      <c r="AD1134" s="16" t="str">
        <f>IF(W1134&lt;&gt;0,IF(Y1134=1,IF(AND(I1134&gt;Parameters!$B$5,I1134&lt;=Parameters!$C$5),W1134,""),""),"")</f>
        <v/>
      </c>
      <c r="AE1134" s="16" t="str">
        <f>IF(W1134&lt;&gt;0,IF(Y1134=1,IF(I1134&gt;Parameters!$B$6,W1134,""),""),"")</f>
        <v/>
      </c>
    </row>
    <row r="1135" spans="1:31" x14ac:dyDescent="0.2">
      <c r="A1135" t="s">
        <v>1188</v>
      </c>
      <c r="B1135" t="s">
        <v>1189</v>
      </c>
      <c r="C1135" t="s">
        <v>1190</v>
      </c>
      <c r="D1135">
        <v>11</v>
      </c>
      <c r="E1135" t="s">
        <v>1197</v>
      </c>
      <c r="F1135" t="s">
        <v>61</v>
      </c>
      <c r="G1135">
        <v>1</v>
      </c>
      <c r="H1135" t="s">
        <v>296</v>
      </c>
      <c r="I1135">
        <f t="shared" si="51"/>
        <v>1</v>
      </c>
      <c r="J1135" t="s">
        <v>39</v>
      </c>
      <c r="L1135">
        <v>99.99</v>
      </c>
      <c r="M1135" t="s">
        <v>1192</v>
      </c>
      <c r="N1135">
        <v>20</v>
      </c>
      <c r="O1135" t="s">
        <v>46</v>
      </c>
      <c r="P1135" t="s">
        <v>42</v>
      </c>
      <c r="Q1135" t="s">
        <v>42</v>
      </c>
      <c r="R1135" t="s">
        <v>42</v>
      </c>
      <c r="S1135" s="3">
        <v>42249</v>
      </c>
      <c r="T1135" s="3"/>
      <c r="U1135" s="11" t="str">
        <f>IFERROR(VLOOKUP(A1135,'Anc data'!$A$2:$H$117, 8,FALSE),"")</f>
        <v/>
      </c>
      <c r="W1135" s="15" t="str">
        <f t="shared" si="52"/>
        <v/>
      </c>
      <c r="X1135" s="9">
        <f t="shared" si="53"/>
        <v>1</v>
      </c>
      <c r="Y1135" s="9">
        <f>MAX(X1135,Parameters!$B$8)</f>
        <v>1</v>
      </c>
      <c r="AA1135" s="16" t="str">
        <f>IF(W1135&lt;&gt;0,IF(Y1135=1,IF(I1135&lt;=Parameters!$C$2,W1135,""),""),"")</f>
        <v/>
      </c>
      <c r="AB1135" s="16" t="str">
        <f>IF(W1135&lt;&gt;0,IF(Y1135=1,IF(AND(I1135&gt;Parameters!$B$3,I1135&lt;=Parameters!$C$3),W1135,""),""),"")</f>
        <v/>
      </c>
      <c r="AC1135" s="16" t="str">
        <f>IF(W1135&lt;&gt;0,IF(Y1135=1,IF(AND(I1135&gt;Parameters!$B$4,I1135&lt;=Parameters!$C$4),W1135,""),""),"")</f>
        <v/>
      </c>
      <c r="AD1135" s="16" t="str">
        <f>IF(W1135&lt;&gt;0,IF(Y1135=1,IF(AND(I1135&gt;Parameters!$B$5,I1135&lt;=Parameters!$C$5),W1135,""),""),"")</f>
        <v/>
      </c>
      <c r="AE1135" s="16" t="str">
        <f>IF(W1135&lt;&gt;0,IF(Y1135=1,IF(I1135&gt;Parameters!$B$6,W1135,""),""),"")</f>
        <v/>
      </c>
    </row>
    <row r="1136" spans="1:31" x14ac:dyDescent="0.2">
      <c r="A1136" t="s">
        <v>1188</v>
      </c>
      <c r="B1136" t="s">
        <v>1189</v>
      </c>
      <c r="C1136" t="s">
        <v>1198</v>
      </c>
      <c r="D1136">
        <v>1</v>
      </c>
      <c r="E1136" t="s">
        <v>1199</v>
      </c>
      <c r="F1136" t="s">
        <v>51</v>
      </c>
      <c r="G1136">
        <v>24</v>
      </c>
      <c r="H1136" t="s">
        <v>46</v>
      </c>
      <c r="I1136">
        <f t="shared" si="51"/>
        <v>24</v>
      </c>
      <c r="J1136">
        <v>80</v>
      </c>
      <c r="K1136" t="s">
        <v>62</v>
      </c>
      <c r="L1136">
        <v>69</v>
      </c>
      <c r="M1136" t="s">
        <v>1192</v>
      </c>
      <c r="N1136">
        <v>1</v>
      </c>
      <c r="O1136" t="s">
        <v>46</v>
      </c>
      <c r="P1136" t="s">
        <v>42</v>
      </c>
      <c r="Q1136" t="s">
        <v>64</v>
      </c>
      <c r="R1136" t="s">
        <v>42</v>
      </c>
      <c r="S1136" s="3">
        <v>42249</v>
      </c>
      <c r="T1136" s="3"/>
      <c r="U1136" s="11" t="str">
        <f>IFERROR(VLOOKUP(A1136,'Anc data'!$A$2:$H$117, 8,FALSE),"")</f>
        <v/>
      </c>
      <c r="W1136" s="15" t="str">
        <f t="shared" si="52"/>
        <v/>
      </c>
      <c r="X1136" s="9">
        <f t="shared" si="53"/>
        <v>0</v>
      </c>
      <c r="Y1136" s="9">
        <f>MAX(X1136,Parameters!$B$8)</f>
        <v>1</v>
      </c>
      <c r="AA1136" s="16" t="str">
        <f>IF(W1136&lt;&gt;0,IF(Y1136=1,IF(I1136&lt;=Parameters!$C$2,W1136,""),""),"")</f>
        <v/>
      </c>
      <c r="AB1136" s="16" t="str">
        <f>IF(W1136&lt;&gt;0,IF(Y1136=1,IF(AND(I1136&gt;Parameters!$B$3,I1136&lt;=Parameters!$C$3),W1136,""),""),"")</f>
        <v/>
      </c>
      <c r="AC1136" s="16" t="str">
        <f>IF(W1136&lt;&gt;0,IF(Y1136=1,IF(AND(I1136&gt;Parameters!$B$4,I1136&lt;=Parameters!$C$4),W1136,""),""),"")</f>
        <v/>
      </c>
      <c r="AD1136" s="16" t="str">
        <f>IF(W1136&lt;&gt;0,IF(Y1136=1,IF(AND(I1136&gt;Parameters!$B$5,I1136&lt;=Parameters!$C$5),W1136,""),""),"")</f>
        <v/>
      </c>
      <c r="AE1136" s="16" t="str">
        <f>IF(W1136&lt;&gt;0,IF(Y1136=1,IF(I1136&gt;Parameters!$B$6,W1136,""),""),"")</f>
        <v/>
      </c>
    </row>
    <row r="1137" spans="1:31" x14ac:dyDescent="0.2">
      <c r="A1137" t="s">
        <v>1188</v>
      </c>
      <c r="B1137" t="s">
        <v>1189</v>
      </c>
      <c r="C1137" t="s">
        <v>1198</v>
      </c>
      <c r="D1137">
        <v>2</v>
      </c>
      <c r="E1137" t="s">
        <v>1199</v>
      </c>
      <c r="F1137" t="s">
        <v>51</v>
      </c>
      <c r="G1137">
        <v>24</v>
      </c>
      <c r="H1137" t="s">
        <v>46</v>
      </c>
      <c r="I1137">
        <f t="shared" si="51"/>
        <v>24</v>
      </c>
      <c r="J1137" t="s">
        <v>39</v>
      </c>
      <c r="L1137">
        <v>89</v>
      </c>
      <c r="M1137" t="s">
        <v>1192</v>
      </c>
      <c r="N1137">
        <v>1</v>
      </c>
      <c r="O1137" t="s">
        <v>46</v>
      </c>
      <c r="P1137" t="s">
        <v>42</v>
      </c>
      <c r="Q1137" t="s">
        <v>64</v>
      </c>
      <c r="R1137" t="s">
        <v>42</v>
      </c>
      <c r="S1137" s="3">
        <v>42249</v>
      </c>
      <c r="T1137" s="3"/>
      <c r="U1137" s="11" t="str">
        <f>IFERROR(VLOOKUP(A1137,'Anc data'!$A$2:$H$117, 8,FALSE),"")</f>
        <v/>
      </c>
      <c r="W1137" s="15" t="str">
        <f t="shared" si="52"/>
        <v/>
      </c>
      <c r="X1137" s="9">
        <f t="shared" si="53"/>
        <v>1</v>
      </c>
      <c r="Y1137" s="9">
        <f>MAX(X1137,Parameters!$B$8)</f>
        <v>1</v>
      </c>
      <c r="AA1137" s="16" t="str">
        <f>IF(W1137&lt;&gt;0,IF(Y1137=1,IF(I1137&lt;=Parameters!$C$2,W1137,""),""),"")</f>
        <v/>
      </c>
      <c r="AB1137" s="16" t="str">
        <f>IF(W1137&lt;&gt;0,IF(Y1137=1,IF(AND(I1137&gt;Parameters!$B$3,I1137&lt;=Parameters!$C$3),W1137,""),""),"")</f>
        <v/>
      </c>
      <c r="AC1137" s="16" t="str">
        <f>IF(W1137&lt;&gt;0,IF(Y1137=1,IF(AND(I1137&gt;Parameters!$B$4,I1137&lt;=Parameters!$C$4),W1137,""),""),"")</f>
        <v/>
      </c>
      <c r="AD1137" s="16" t="str">
        <f>IF(W1137&lt;&gt;0,IF(Y1137=1,IF(AND(I1137&gt;Parameters!$B$5,I1137&lt;=Parameters!$C$5),W1137,""),""),"")</f>
        <v/>
      </c>
      <c r="AE1137" s="16" t="str">
        <f>IF(W1137&lt;&gt;0,IF(Y1137=1,IF(I1137&gt;Parameters!$B$6,W1137,""),""),"")</f>
        <v/>
      </c>
    </row>
    <row r="1138" spans="1:31" x14ac:dyDescent="0.2">
      <c r="A1138" t="s">
        <v>1188</v>
      </c>
      <c r="B1138" t="s">
        <v>1189</v>
      </c>
      <c r="C1138" t="s">
        <v>1198</v>
      </c>
      <c r="D1138">
        <v>3</v>
      </c>
      <c r="E1138" t="s">
        <v>1200</v>
      </c>
      <c r="F1138" t="s">
        <v>61</v>
      </c>
      <c r="G1138">
        <v>30</v>
      </c>
      <c r="H1138" t="s">
        <v>46</v>
      </c>
      <c r="I1138">
        <f t="shared" si="51"/>
        <v>30</v>
      </c>
      <c r="J1138">
        <v>80</v>
      </c>
      <c r="K1138" t="s">
        <v>62</v>
      </c>
      <c r="L1138">
        <v>69</v>
      </c>
      <c r="M1138" t="s">
        <v>1192</v>
      </c>
      <c r="N1138">
        <v>10</v>
      </c>
      <c r="O1138" t="s">
        <v>46</v>
      </c>
      <c r="P1138" t="s">
        <v>42</v>
      </c>
      <c r="Q1138" t="s">
        <v>64</v>
      </c>
      <c r="R1138" t="s">
        <v>64</v>
      </c>
      <c r="S1138" s="3">
        <v>42249</v>
      </c>
      <c r="T1138" s="3"/>
      <c r="U1138" s="11" t="str">
        <f>IFERROR(VLOOKUP(A1138,'Anc data'!$A$2:$H$117, 8,FALSE),"")</f>
        <v/>
      </c>
      <c r="W1138" s="15" t="str">
        <f t="shared" si="52"/>
        <v/>
      </c>
      <c r="X1138" s="9">
        <f t="shared" si="53"/>
        <v>0</v>
      </c>
      <c r="Y1138" s="9">
        <f>MAX(X1138,Parameters!$B$8)</f>
        <v>1</v>
      </c>
      <c r="AA1138" s="16" t="str">
        <f>IF(W1138&lt;&gt;0,IF(Y1138=1,IF(I1138&lt;=Parameters!$C$2,W1138,""),""),"")</f>
        <v/>
      </c>
      <c r="AB1138" s="16" t="str">
        <f>IF(W1138&lt;&gt;0,IF(Y1138=1,IF(AND(I1138&gt;Parameters!$B$3,I1138&lt;=Parameters!$C$3),W1138,""),""),"")</f>
        <v/>
      </c>
      <c r="AC1138" s="16" t="str">
        <f>IF(W1138&lt;&gt;0,IF(Y1138=1,IF(AND(I1138&gt;Parameters!$B$4,I1138&lt;=Parameters!$C$4),W1138,""),""),"")</f>
        <v/>
      </c>
      <c r="AD1138" s="16" t="str">
        <f>IF(W1138&lt;&gt;0,IF(Y1138=1,IF(AND(I1138&gt;Parameters!$B$5,I1138&lt;=Parameters!$C$5),W1138,""),""),"")</f>
        <v/>
      </c>
      <c r="AE1138" s="16" t="str">
        <f>IF(W1138&lt;&gt;0,IF(Y1138=1,IF(I1138&gt;Parameters!$B$6,W1138,""),""),"")</f>
        <v/>
      </c>
    </row>
    <row r="1139" spans="1:31" x14ac:dyDescent="0.2">
      <c r="A1139" t="s">
        <v>1188</v>
      </c>
      <c r="B1139" t="s">
        <v>1189</v>
      </c>
      <c r="C1139" t="s">
        <v>1198</v>
      </c>
      <c r="D1139">
        <v>4</v>
      </c>
      <c r="E1139" t="s">
        <v>1201</v>
      </c>
      <c r="F1139" t="s">
        <v>61</v>
      </c>
      <c r="G1139">
        <v>100</v>
      </c>
      <c r="H1139" t="s">
        <v>46</v>
      </c>
      <c r="I1139">
        <f t="shared" si="51"/>
        <v>100</v>
      </c>
      <c r="J1139">
        <v>80</v>
      </c>
      <c r="K1139" t="s">
        <v>62</v>
      </c>
      <c r="L1139">
        <v>79</v>
      </c>
      <c r="M1139" t="s">
        <v>1192</v>
      </c>
      <c r="N1139">
        <v>20</v>
      </c>
      <c r="O1139" t="s">
        <v>46</v>
      </c>
      <c r="P1139" t="s">
        <v>42</v>
      </c>
      <c r="Q1139" t="s">
        <v>64</v>
      </c>
      <c r="R1139" t="s">
        <v>64</v>
      </c>
      <c r="S1139" s="3">
        <v>42249</v>
      </c>
      <c r="T1139" s="3"/>
      <c r="U1139" s="11" t="str">
        <f>IFERROR(VLOOKUP(A1139,'Anc data'!$A$2:$H$117, 8,FALSE),"")</f>
        <v/>
      </c>
      <c r="W1139" s="15" t="str">
        <f t="shared" si="52"/>
        <v/>
      </c>
      <c r="X1139" s="9">
        <f t="shared" si="53"/>
        <v>0</v>
      </c>
      <c r="Y1139" s="9">
        <f>MAX(X1139,Parameters!$B$8)</f>
        <v>1</v>
      </c>
      <c r="AA1139" s="16" t="str">
        <f>IF(W1139&lt;&gt;0,IF(Y1139=1,IF(I1139&lt;=Parameters!$C$2,W1139,""),""),"")</f>
        <v/>
      </c>
      <c r="AB1139" s="16" t="str">
        <f>IF(W1139&lt;&gt;0,IF(Y1139=1,IF(AND(I1139&gt;Parameters!$B$3,I1139&lt;=Parameters!$C$3),W1139,""),""),"")</f>
        <v/>
      </c>
      <c r="AC1139" s="16" t="str">
        <f>IF(W1139&lt;&gt;0,IF(Y1139=1,IF(AND(I1139&gt;Parameters!$B$4,I1139&lt;=Parameters!$C$4),W1139,""),""),"")</f>
        <v/>
      </c>
      <c r="AD1139" s="16" t="str">
        <f>IF(W1139&lt;&gt;0,IF(Y1139=1,IF(AND(I1139&gt;Parameters!$B$5,I1139&lt;=Parameters!$C$5),W1139,""),""),"")</f>
        <v/>
      </c>
      <c r="AE1139" s="16" t="str">
        <f>IF(W1139&lt;&gt;0,IF(Y1139=1,IF(I1139&gt;Parameters!$B$6,W1139,""),""),"")</f>
        <v/>
      </c>
    </row>
    <row r="1140" spans="1:31" x14ac:dyDescent="0.2">
      <c r="A1140" t="s">
        <v>1188</v>
      </c>
      <c r="B1140" t="s">
        <v>1189</v>
      </c>
      <c r="C1140" t="s">
        <v>1198</v>
      </c>
      <c r="D1140">
        <v>5</v>
      </c>
      <c r="E1140" t="s">
        <v>1202</v>
      </c>
      <c r="F1140" t="s">
        <v>61</v>
      </c>
      <c r="G1140">
        <v>200</v>
      </c>
      <c r="H1140" t="s">
        <v>46</v>
      </c>
      <c r="I1140">
        <f t="shared" si="51"/>
        <v>200</v>
      </c>
      <c r="J1140">
        <v>80</v>
      </c>
      <c r="K1140" t="s">
        <v>62</v>
      </c>
      <c r="L1140">
        <v>99</v>
      </c>
      <c r="M1140" t="s">
        <v>1192</v>
      </c>
      <c r="N1140">
        <v>20</v>
      </c>
      <c r="O1140" t="s">
        <v>46</v>
      </c>
      <c r="P1140" t="s">
        <v>42</v>
      </c>
      <c r="Q1140" t="s">
        <v>64</v>
      </c>
      <c r="R1140" t="s">
        <v>64</v>
      </c>
      <c r="S1140" s="3">
        <v>42249</v>
      </c>
      <c r="T1140" s="3"/>
      <c r="U1140" s="11" t="str">
        <f>IFERROR(VLOOKUP(A1140,'Anc data'!$A$2:$H$117, 8,FALSE),"")</f>
        <v/>
      </c>
      <c r="W1140" s="15" t="str">
        <f t="shared" si="52"/>
        <v/>
      </c>
      <c r="X1140" s="9">
        <f t="shared" si="53"/>
        <v>0</v>
      </c>
      <c r="Y1140" s="9">
        <f>MAX(X1140,Parameters!$B$8)</f>
        <v>1</v>
      </c>
      <c r="AA1140" s="16" t="str">
        <f>IF(W1140&lt;&gt;0,IF(Y1140=1,IF(I1140&lt;=Parameters!$C$2,W1140,""),""),"")</f>
        <v/>
      </c>
      <c r="AB1140" s="16" t="str">
        <f>IF(W1140&lt;&gt;0,IF(Y1140=1,IF(AND(I1140&gt;Parameters!$B$3,I1140&lt;=Parameters!$C$3),W1140,""),""),"")</f>
        <v/>
      </c>
      <c r="AC1140" s="16" t="str">
        <f>IF(W1140&lt;&gt;0,IF(Y1140=1,IF(AND(I1140&gt;Parameters!$B$4,I1140&lt;=Parameters!$C$4),W1140,""),""),"")</f>
        <v/>
      </c>
      <c r="AD1140" s="16" t="str">
        <f>IF(W1140&lt;&gt;0,IF(Y1140=1,IF(AND(I1140&gt;Parameters!$B$5,I1140&lt;=Parameters!$C$5),W1140,""),""),"")</f>
        <v/>
      </c>
      <c r="AE1140" s="16" t="str">
        <f>IF(W1140&lt;&gt;0,IF(Y1140=1,IF(I1140&gt;Parameters!$B$6,W1140,""),""),"")</f>
        <v/>
      </c>
    </row>
    <row r="1141" spans="1:31" x14ac:dyDescent="0.2">
      <c r="A1141" t="s">
        <v>1188</v>
      </c>
      <c r="B1141" t="s">
        <v>1189</v>
      </c>
      <c r="C1141" t="s">
        <v>1198</v>
      </c>
      <c r="D1141">
        <v>6</v>
      </c>
      <c r="E1141" t="s">
        <v>1200</v>
      </c>
      <c r="F1141" t="s">
        <v>61</v>
      </c>
      <c r="G1141">
        <v>30</v>
      </c>
      <c r="H1141" t="s">
        <v>46</v>
      </c>
      <c r="I1141">
        <f t="shared" si="51"/>
        <v>30</v>
      </c>
      <c r="J1141" t="s">
        <v>39</v>
      </c>
      <c r="L1141">
        <v>89</v>
      </c>
      <c r="M1141" t="s">
        <v>1192</v>
      </c>
      <c r="N1141">
        <v>10</v>
      </c>
      <c r="O1141" t="s">
        <v>46</v>
      </c>
      <c r="P1141" t="s">
        <v>42</v>
      </c>
      <c r="Q1141" t="s">
        <v>64</v>
      </c>
      <c r="R1141" t="s">
        <v>64</v>
      </c>
      <c r="S1141" s="3">
        <v>42249</v>
      </c>
      <c r="T1141" s="3"/>
      <c r="U1141" s="11" t="str">
        <f>IFERROR(VLOOKUP(A1141,'Anc data'!$A$2:$H$117, 8,FALSE),"")</f>
        <v/>
      </c>
      <c r="W1141" s="15" t="str">
        <f t="shared" si="52"/>
        <v/>
      </c>
      <c r="X1141" s="9">
        <f t="shared" si="53"/>
        <v>1</v>
      </c>
      <c r="Y1141" s="9">
        <f>MAX(X1141,Parameters!$B$8)</f>
        <v>1</v>
      </c>
      <c r="AA1141" s="16" t="str">
        <f>IF(W1141&lt;&gt;0,IF(Y1141=1,IF(I1141&lt;=Parameters!$C$2,W1141,""),""),"")</f>
        <v/>
      </c>
      <c r="AB1141" s="16" t="str">
        <f>IF(W1141&lt;&gt;0,IF(Y1141=1,IF(AND(I1141&gt;Parameters!$B$3,I1141&lt;=Parameters!$C$3),W1141,""),""),"")</f>
        <v/>
      </c>
      <c r="AC1141" s="16" t="str">
        <f>IF(W1141&lt;&gt;0,IF(Y1141=1,IF(AND(I1141&gt;Parameters!$B$4,I1141&lt;=Parameters!$C$4),W1141,""),""),"")</f>
        <v/>
      </c>
      <c r="AD1141" s="16" t="str">
        <f>IF(W1141&lt;&gt;0,IF(Y1141=1,IF(AND(I1141&gt;Parameters!$B$5,I1141&lt;=Parameters!$C$5),W1141,""),""),"")</f>
        <v/>
      </c>
      <c r="AE1141" s="16" t="str">
        <f>IF(W1141&lt;&gt;0,IF(Y1141=1,IF(I1141&gt;Parameters!$B$6,W1141,""),""),"")</f>
        <v/>
      </c>
    </row>
    <row r="1142" spans="1:31" x14ac:dyDescent="0.2">
      <c r="A1142" t="s">
        <v>1188</v>
      </c>
      <c r="B1142" t="s">
        <v>1189</v>
      </c>
      <c r="C1142" t="s">
        <v>1198</v>
      </c>
      <c r="D1142">
        <v>7</v>
      </c>
      <c r="E1142" t="s">
        <v>1201</v>
      </c>
      <c r="F1142" t="s">
        <v>61</v>
      </c>
      <c r="G1142">
        <v>100</v>
      </c>
      <c r="H1142" t="s">
        <v>46</v>
      </c>
      <c r="I1142">
        <f t="shared" si="51"/>
        <v>100</v>
      </c>
      <c r="J1142" t="s">
        <v>39</v>
      </c>
      <c r="L1142">
        <v>99</v>
      </c>
      <c r="M1142" t="s">
        <v>1192</v>
      </c>
      <c r="N1142">
        <v>20</v>
      </c>
      <c r="O1142" t="s">
        <v>46</v>
      </c>
      <c r="P1142" t="s">
        <v>42</v>
      </c>
      <c r="Q1142" t="s">
        <v>64</v>
      </c>
      <c r="R1142" t="s">
        <v>64</v>
      </c>
      <c r="S1142" s="3">
        <v>42249</v>
      </c>
      <c r="T1142" s="3"/>
      <c r="U1142" s="11" t="str">
        <f>IFERROR(VLOOKUP(A1142,'Anc data'!$A$2:$H$117, 8,FALSE),"")</f>
        <v/>
      </c>
      <c r="W1142" s="15" t="str">
        <f t="shared" si="52"/>
        <v/>
      </c>
      <c r="X1142" s="9">
        <f t="shared" si="53"/>
        <v>1</v>
      </c>
      <c r="Y1142" s="9">
        <f>MAX(X1142,Parameters!$B$8)</f>
        <v>1</v>
      </c>
      <c r="AA1142" s="16" t="str">
        <f>IF(W1142&lt;&gt;0,IF(Y1142=1,IF(I1142&lt;=Parameters!$C$2,W1142,""),""),"")</f>
        <v/>
      </c>
      <c r="AB1142" s="16" t="str">
        <f>IF(W1142&lt;&gt;0,IF(Y1142=1,IF(AND(I1142&gt;Parameters!$B$3,I1142&lt;=Parameters!$C$3),W1142,""),""),"")</f>
        <v/>
      </c>
      <c r="AC1142" s="16" t="str">
        <f>IF(W1142&lt;&gt;0,IF(Y1142=1,IF(AND(I1142&gt;Parameters!$B$4,I1142&lt;=Parameters!$C$4),W1142,""),""),"")</f>
        <v/>
      </c>
      <c r="AD1142" s="16" t="str">
        <f>IF(W1142&lt;&gt;0,IF(Y1142=1,IF(AND(I1142&gt;Parameters!$B$5,I1142&lt;=Parameters!$C$5),W1142,""),""),"")</f>
        <v/>
      </c>
      <c r="AE1142" s="16" t="str">
        <f>IF(W1142&lt;&gt;0,IF(Y1142=1,IF(I1142&gt;Parameters!$B$6,W1142,""),""),"")</f>
        <v/>
      </c>
    </row>
    <row r="1143" spans="1:31" x14ac:dyDescent="0.2">
      <c r="A1143" t="s">
        <v>1188</v>
      </c>
      <c r="B1143" t="s">
        <v>1189</v>
      </c>
      <c r="C1143" t="s">
        <v>1198</v>
      </c>
      <c r="D1143">
        <v>8</v>
      </c>
      <c r="E1143" t="s">
        <v>1201</v>
      </c>
      <c r="F1143" t="s">
        <v>61</v>
      </c>
      <c r="G1143">
        <v>200</v>
      </c>
      <c r="H1143" t="s">
        <v>46</v>
      </c>
      <c r="I1143">
        <f t="shared" si="51"/>
        <v>200</v>
      </c>
      <c r="J1143" t="s">
        <v>39</v>
      </c>
      <c r="L1143">
        <v>119</v>
      </c>
      <c r="M1143" t="s">
        <v>1192</v>
      </c>
      <c r="N1143">
        <v>20</v>
      </c>
      <c r="O1143" t="s">
        <v>46</v>
      </c>
      <c r="P1143" t="s">
        <v>42</v>
      </c>
      <c r="Q1143" t="s">
        <v>64</v>
      </c>
      <c r="R1143" t="s">
        <v>64</v>
      </c>
      <c r="S1143" s="3">
        <v>42249</v>
      </c>
      <c r="T1143" s="3"/>
      <c r="U1143" s="11" t="str">
        <f>IFERROR(VLOOKUP(A1143,'Anc data'!$A$2:$H$117, 8,FALSE),"")</f>
        <v/>
      </c>
      <c r="W1143" s="15" t="str">
        <f t="shared" si="52"/>
        <v/>
      </c>
      <c r="X1143" s="9">
        <f t="shared" si="53"/>
        <v>1</v>
      </c>
      <c r="Y1143" s="9">
        <f>MAX(X1143,Parameters!$B$8)</f>
        <v>1</v>
      </c>
      <c r="AA1143" s="16" t="str">
        <f>IF(W1143&lt;&gt;0,IF(Y1143=1,IF(I1143&lt;=Parameters!$C$2,W1143,""),""),"")</f>
        <v/>
      </c>
      <c r="AB1143" s="16" t="str">
        <f>IF(W1143&lt;&gt;0,IF(Y1143=1,IF(AND(I1143&gt;Parameters!$B$3,I1143&lt;=Parameters!$C$3),W1143,""),""),"")</f>
        <v/>
      </c>
      <c r="AC1143" s="16" t="str">
        <f>IF(W1143&lt;&gt;0,IF(Y1143=1,IF(AND(I1143&gt;Parameters!$B$4,I1143&lt;=Parameters!$C$4),W1143,""),""),"")</f>
        <v/>
      </c>
      <c r="AD1143" s="16" t="str">
        <f>IF(W1143&lt;&gt;0,IF(Y1143=1,IF(AND(I1143&gt;Parameters!$B$5,I1143&lt;=Parameters!$C$5),W1143,""),""),"")</f>
        <v/>
      </c>
      <c r="AE1143" s="16" t="str">
        <f>IF(W1143&lt;&gt;0,IF(Y1143=1,IF(I1143&gt;Parameters!$B$6,W1143,""),""),"")</f>
        <v/>
      </c>
    </row>
    <row r="1144" spans="1:31" x14ac:dyDescent="0.2">
      <c r="A1144" t="s">
        <v>1188</v>
      </c>
      <c r="B1144" t="s">
        <v>1189</v>
      </c>
      <c r="C1144" t="s">
        <v>1198</v>
      </c>
      <c r="D1144">
        <v>9</v>
      </c>
      <c r="E1144" t="s">
        <v>1203</v>
      </c>
      <c r="F1144" t="s">
        <v>61</v>
      </c>
      <c r="G1144">
        <v>1</v>
      </c>
      <c r="H1144" t="s">
        <v>296</v>
      </c>
      <c r="I1144">
        <f t="shared" si="51"/>
        <v>1</v>
      </c>
      <c r="J1144">
        <v>80</v>
      </c>
      <c r="K1144" t="s">
        <v>62</v>
      </c>
      <c r="L1144">
        <v>79</v>
      </c>
      <c r="M1144" t="s">
        <v>1192</v>
      </c>
      <c r="N1144">
        <v>500</v>
      </c>
      <c r="O1144" t="s">
        <v>46</v>
      </c>
      <c r="P1144" t="s">
        <v>42</v>
      </c>
      <c r="Q1144" t="s">
        <v>64</v>
      </c>
      <c r="R1144" t="s">
        <v>64</v>
      </c>
      <c r="S1144" s="3">
        <v>42249</v>
      </c>
      <c r="T1144" s="3"/>
      <c r="U1144" s="11" t="str">
        <f>IFERROR(VLOOKUP(A1144,'Anc data'!$A$2:$H$117, 8,FALSE),"")</f>
        <v/>
      </c>
      <c r="W1144" s="15" t="str">
        <f t="shared" si="52"/>
        <v/>
      </c>
      <c r="X1144" s="9">
        <f t="shared" si="53"/>
        <v>0</v>
      </c>
      <c r="Y1144" s="9">
        <f>MAX(X1144,Parameters!$B$8)</f>
        <v>1</v>
      </c>
      <c r="AA1144" s="16" t="str">
        <f>IF(W1144&lt;&gt;0,IF(Y1144=1,IF(I1144&lt;=Parameters!$C$2,W1144,""),""),"")</f>
        <v/>
      </c>
      <c r="AB1144" s="16" t="str">
        <f>IF(W1144&lt;&gt;0,IF(Y1144=1,IF(AND(I1144&gt;Parameters!$B$3,I1144&lt;=Parameters!$C$3),W1144,""),""),"")</f>
        <v/>
      </c>
      <c r="AC1144" s="16" t="str">
        <f>IF(W1144&lt;&gt;0,IF(Y1144=1,IF(AND(I1144&gt;Parameters!$B$4,I1144&lt;=Parameters!$C$4),W1144,""),""),"")</f>
        <v/>
      </c>
      <c r="AD1144" s="16" t="str">
        <f>IF(W1144&lt;&gt;0,IF(Y1144=1,IF(AND(I1144&gt;Parameters!$B$5,I1144&lt;=Parameters!$C$5),W1144,""),""),"")</f>
        <v/>
      </c>
      <c r="AE1144" s="16" t="str">
        <f>IF(W1144&lt;&gt;0,IF(Y1144=1,IF(I1144&gt;Parameters!$B$6,W1144,""),""),"")</f>
        <v/>
      </c>
    </row>
    <row r="1145" spans="1:31" x14ac:dyDescent="0.2">
      <c r="A1145" t="s">
        <v>1188</v>
      </c>
      <c r="B1145" t="s">
        <v>1189</v>
      </c>
      <c r="C1145" t="s">
        <v>1198</v>
      </c>
      <c r="D1145">
        <v>10</v>
      </c>
      <c r="E1145" t="s">
        <v>1204</v>
      </c>
      <c r="F1145" t="s">
        <v>61</v>
      </c>
      <c r="G1145">
        <v>1</v>
      </c>
      <c r="H1145" t="s">
        <v>296</v>
      </c>
      <c r="I1145">
        <f t="shared" si="51"/>
        <v>1</v>
      </c>
      <c r="J1145" t="s">
        <v>39</v>
      </c>
      <c r="L1145">
        <v>99</v>
      </c>
      <c r="M1145" t="s">
        <v>1192</v>
      </c>
      <c r="N1145">
        <v>500</v>
      </c>
      <c r="O1145" t="s">
        <v>46</v>
      </c>
      <c r="P1145" t="s">
        <v>42</v>
      </c>
      <c r="Q1145" t="s">
        <v>64</v>
      </c>
      <c r="R1145" t="s">
        <v>64</v>
      </c>
      <c r="S1145" s="3">
        <v>42249</v>
      </c>
      <c r="T1145" s="3"/>
      <c r="U1145" s="11" t="str">
        <f>IFERROR(VLOOKUP(A1145,'Anc data'!$A$2:$H$117, 8,FALSE),"")</f>
        <v/>
      </c>
      <c r="W1145" s="15" t="str">
        <f t="shared" si="52"/>
        <v/>
      </c>
      <c r="X1145" s="9">
        <f t="shared" si="53"/>
        <v>1</v>
      </c>
      <c r="Y1145" s="9">
        <f>MAX(X1145,Parameters!$B$8)</f>
        <v>1</v>
      </c>
      <c r="AA1145" s="16" t="str">
        <f>IF(W1145&lt;&gt;0,IF(Y1145=1,IF(I1145&lt;=Parameters!$C$2,W1145,""),""),"")</f>
        <v/>
      </c>
      <c r="AB1145" s="16" t="str">
        <f>IF(W1145&lt;&gt;0,IF(Y1145=1,IF(AND(I1145&gt;Parameters!$B$3,I1145&lt;=Parameters!$C$3),W1145,""),""),"")</f>
        <v/>
      </c>
      <c r="AC1145" s="16" t="str">
        <f>IF(W1145&lt;&gt;0,IF(Y1145=1,IF(AND(I1145&gt;Parameters!$B$4,I1145&lt;=Parameters!$C$4),W1145,""),""),"")</f>
        <v/>
      </c>
      <c r="AD1145" s="16" t="str">
        <f>IF(W1145&lt;&gt;0,IF(Y1145=1,IF(AND(I1145&gt;Parameters!$B$5,I1145&lt;=Parameters!$C$5),W1145,""),""),"")</f>
        <v/>
      </c>
      <c r="AE1145" s="16" t="str">
        <f>IF(W1145&lt;&gt;0,IF(Y1145=1,IF(I1145&gt;Parameters!$B$6,W1145,""),""),"")</f>
        <v/>
      </c>
    </row>
    <row r="1146" spans="1:31" x14ac:dyDescent="0.2">
      <c r="A1146" t="s">
        <v>1188</v>
      </c>
      <c r="B1146" t="s">
        <v>1189</v>
      </c>
      <c r="C1146" t="s">
        <v>1198</v>
      </c>
      <c r="D1146">
        <v>11</v>
      </c>
      <c r="E1146" t="s">
        <v>1205</v>
      </c>
      <c r="F1146" t="s">
        <v>133</v>
      </c>
      <c r="G1146">
        <v>50</v>
      </c>
      <c r="H1146" t="s">
        <v>46</v>
      </c>
      <c r="I1146">
        <f t="shared" si="51"/>
        <v>50</v>
      </c>
      <c r="J1146">
        <v>80</v>
      </c>
      <c r="K1146" t="s">
        <v>62</v>
      </c>
      <c r="L1146">
        <v>69</v>
      </c>
      <c r="M1146" t="s">
        <v>1192</v>
      </c>
      <c r="N1146">
        <v>2</v>
      </c>
      <c r="O1146" t="s">
        <v>46</v>
      </c>
      <c r="P1146" t="s">
        <v>42</v>
      </c>
      <c r="Q1146" t="s">
        <v>64</v>
      </c>
      <c r="R1146" t="s">
        <v>64</v>
      </c>
      <c r="S1146" s="3">
        <v>42249</v>
      </c>
      <c r="T1146" s="3"/>
      <c r="U1146" s="11" t="str">
        <f>IFERROR(VLOOKUP(A1146,'Anc data'!$A$2:$H$117, 8,FALSE),"")</f>
        <v/>
      </c>
      <c r="W1146" s="15" t="str">
        <f t="shared" si="52"/>
        <v/>
      </c>
      <c r="X1146" s="9">
        <f t="shared" si="53"/>
        <v>0</v>
      </c>
      <c r="Y1146" s="9">
        <f>MAX(X1146,Parameters!$B$8)</f>
        <v>1</v>
      </c>
      <c r="AA1146" s="16" t="str">
        <f>IF(W1146&lt;&gt;0,IF(Y1146=1,IF(I1146&lt;=Parameters!$C$2,W1146,""),""),"")</f>
        <v/>
      </c>
      <c r="AB1146" s="16" t="str">
        <f>IF(W1146&lt;&gt;0,IF(Y1146=1,IF(AND(I1146&gt;Parameters!$B$3,I1146&lt;=Parameters!$C$3),W1146,""),""),"")</f>
        <v/>
      </c>
      <c r="AC1146" s="16" t="str">
        <f>IF(W1146&lt;&gt;0,IF(Y1146=1,IF(AND(I1146&gt;Parameters!$B$4,I1146&lt;=Parameters!$C$4),W1146,""),""),"")</f>
        <v/>
      </c>
      <c r="AD1146" s="16" t="str">
        <f>IF(W1146&lt;&gt;0,IF(Y1146=1,IF(AND(I1146&gt;Parameters!$B$5,I1146&lt;=Parameters!$C$5),W1146,""),""),"")</f>
        <v/>
      </c>
      <c r="AE1146" s="16" t="str">
        <f>IF(W1146&lt;&gt;0,IF(Y1146=1,IF(I1146&gt;Parameters!$B$6,W1146,""),""),"")</f>
        <v/>
      </c>
    </row>
    <row r="1147" spans="1:31" x14ac:dyDescent="0.2">
      <c r="A1147" t="s">
        <v>1188</v>
      </c>
      <c r="B1147" t="s">
        <v>1189</v>
      </c>
      <c r="C1147" t="s">
        <v>1198</v>
      </c>
      <c r="D1147">
        <v>12</v>
      </c>
      <c r="E1147" t="s">
        <v>1205</v>
      </c>
      <c r="F1147" t="s">
        <v>133</v>
      </c>
      <c r="G1147">
        <v>50</v>
      </c>
      <c r="H1147" t="s">
        <v>46</v>
      </c>
      <c r="I1147">
        <f t="shared" si="51"/>
        <v>50</v>
      </c>
      <c r="J1147" t="s">
        <v>39</v>
      </c>
      <c r="L1147">
        <v>89</v>
      </c>
      <c r="M1147" t="s">
        <v>1192</v>
      </c>
      <c r="N1147">
        <v>2</v>
      </c>
      <c r="O1147" t="s">
        <v>46</v>
      </c>
      <c r="P1147" t="s">
        <v>42</v>
      </c>
      <c r="Q1147" t="s">
        <v>64</v>
      </c>
      <c r="R1147" t="s">
        <v>64</v>
      </c>
      <c r="S1147" s="3">
        <v>42249</v>
      </c>
      <c r="T1147" s="3"/>
      <c r="U1147" s="11" t="str">
        <f>IFERROR(VLOOKUP(A1147,'Anc data'!$A$2:$H$117, 8,FALSE),"")</f>
        <v/>
      </c>
      <c r="W1147" s="15" t="str">
        <f t="shared" si="52"/>
        <v/>
      </c>
      <c r="X1147" s="9">
        <f t="shared" si="53"/>
        <v>1</v>
      </c>
      <c r="Y1147" s="9">
        <f>MAX(X1147,Parameters!$B$8)</f>
        <v>1</v>
      </c>
      <c r="AA1147" s="16" t="str">
        <f>IF(W1147&lt;&gt;0,IF(Y1147=1,IF(I1147&lt;=Parameters!$C$2,W1147,""),""),"")</f>
        <v/>
      </c>
      <c r="AB1147" s="16" t="str">
        <f>IF(W1147&lt;&gt;0,IF(Y1147=1,IF(AND(I1147&gt;Parameters!$B$3,I1147&lt;=Parameters!$C$3),W1147,""),""),"")</f>
        <v/>
      </c>
      <c r="AC1147" s="16" t="str">
        <f>IF(W1147&lt;&gt;0,IF(Y1147=1,IF(AND(I1147&gt;Parameters!$B$4,I1147&lt;=Parameters!$C$4),W1147,""),""),"")</f>
        <v/>
      </c>
      <c r="AD1147" s="16" t="str">
        <f>IF(W1147&lt;&gt;0,IF(Y1147=1,IF(AND(I1147&gt;Parameters!$B$5,I1147&lt;=Parameters!$C$5),W1147,""),""),"")</f>
        <v/>
      </c>
      <c r="AE1147" s="16" t="str">
        <f>IF(W1147&lt;&gt;0,IF(Y1147=1,IF(I1147&gt;Parameters!$B$6,W1147,""),""),"")</f>
        <v/>
      </c>
    </row>
    <row r="1148" spans="1:31" x14ac:dyDescent="0.2">
      <c r="A1148" t="s">
        <v>1188</v>
      </c>
      <c r="B1148" t="s">
        <v>1189</v>
      </c>
      <c r="C1148" t="s">
        <v>1198</v>
      </c>
      <c r="D1148">
        <v>13</v>
      </c>
      <c r="E1148" t="s">
        <v>1205</v>
      </c>
      <c r="F1148" t="s">
        <v>133</v>
      </c>
      <c r="G1148">
        <v>100</v>
      </c>
      <c r="H1148" t="s">
        <v>46</v>
      </c>
      <c r="I1148">
        <f t="shared" si="51"/>
        <v>100</v>
      </c>
      <c r="J1148">
        <v>80</v>
      </c>
      <c r="K1148" t="s">
        <v>62</v>
      </c>
      <c r="L1148">
        <v>79</v>
      </c>
      <c r="M1148" t="s">
        <v>1192</v>
      </c>
      <c r="N1148">
        <v>10</v>
      </c>
      <c r="O1148" t="s">
        <v>46</v>
      </c>
      <c r="P1148" t="s">
        <v>42</v>
      </c>
      <c r="Q1148" t="s">
        <v>64</v>
      </c>
      <c r="R1148" t="s">
        <v>64</v>
      </c>
      <c r="S1148" s="3">
        <v>42249</v>
      </c>
      <c r="T1148" s="3"/>
      <c r="U1148" s="11" t="str">
        <f>IFERROR(VLOOKUP(A1148,'Anc data'!$A$2:$H$117, 8,FALSE),"")</f>
        <v/>
      </c>
      <c r="W1148" s="15" t="str">
        <f t="shared" si="52"/>
        <v/>
      </c>
      <c r="X1148" s="9">
        <f t="shared" si="53"/>
        <v>0</v>
      </c>
      <c r="Y1148" s="9">
        <f>MAX(X1148,Parameters!$B$8)</f>
        <v>1</v>
      </c>
      <c r="AA1148" s="16" t="str">
        <f>IF(W1148&lt;&gt;0,IF(Y1148=1,IF(I1148&lt;=Parameters!$C$2,W1148,""),""),"")</f>
        <v/>
      </c>
      <c r="AB1148" s="16" t="str">
        <f>IF(W1148&lt;&gt;0,IF(Y1148=1,IF(AND(I1148&gt;Parameters!$B$3,I1148&lt;=Parameters!$C$3),W1148,""),""),"")</f>
        <v/>
      </c>
      <c r="AC1148" s="16" t="str">
        <f>IF(W1148&lt;&gt;0,IF(Y1148=1,IF(AND(I1148&gt;Parameters!$B$4,I1148&lt;=Parameters!$C$4),W1148,""),""),"")</f>
        <v/>
      </c>
      <c r="AD1148" s="16" t="str">
        <f>IF(W1148&lt;&gt;0,IF(Y1148=1,IF(AND(I1148&gt;Parameters!$B$5,I1148&lt;=Parameters!$C$5),W1148,""),""),"")</f>
        <v/>
      </c>
      <c r="AE1148" s="16" t="str">
        <f>IF(W1148&lt;&gt;0,IF(Y1148=1,IF(I1148&gt;Parameters!$B$6,W1148,""),""),"")</f>
        <v/>
      </c>
    </row>
    <row r="1149" spans="1:31" x14ac:dyDescent="0.2">
      <c r="A1149" t="s">
        <v>1188</v>
      </c>
      <c r="B1149" t="s">
        <v>1189</v>
      </c>
      <c r="C1149" t="s">
        <v>1198</v>
      </c>
      <c r="D1149">
        <v>14</v>
      </c>
      <c r="E1149" t="s">
        <v>1205</v>
      </c>
      <c r="F1149" t="s">
        <v>133</v>
      </c>
      <c r="G1149">
        <v>100</v>
      </c>
      <c r="H1149" t="s">
        <v>46</v>
      </c>
      <c r="I1149">
        <f t="shared" si="51"/>
        <v>100</v>
      </c>
      <c r="J1149" t="s">
        <v>39</v>
      </c>
      <c r="L1149">
        <v>99</v>
      </c>
      <c r="M1149" t="s">
        <v>1192</v>
      </c>
      <c r="N1149">
        <v>10</v>
      </c>
      <c r="O1149" t="s">
        <v>46</v>
      </c>
      <c r="P1149" t="s">
        <v>42</v>
      </c>
      <c r="Q1149" t="s">
        <v>64</v>
      </c>
      <c r="R1149" t="s">
        <v>64</v>
      </c>
      <c r="S1149" s="3">
        <v>42249</v>
      </c>
      <c r="T1149" s="3"/>
      <c r="U1149" s="11" t="str">
        <f>IFERROR(VLOOKUP(A1149,'Anc data'!$A$2:$H$117, 8,FALSE),"")</f>
        <v/>
      </c>
      <c r="W1149" s="15" t="str">
        <f t="shared" si="52"/>
        <v/>
      </c>
      <c r="X1149" s="9">
        <f t="shared" si="53"/>
        <v>1</v>
      </c>
      <c r="Y1149" s="9">
        <f>MAX(X1149,Parameters!$B$8)</f>
        <v>1</v>
      </c>
      <c r="AA1149" s="16" t="str">
        <f>IF(W1149&lt;&gt;0,IF(Y1149=1,IF(I1149&lt;=Parameters!$C$2,W1149,""),""),"")</f>
        <v/>
      </c>
      <c r="AB1149" s="16" t="str">
        <f>IF(W1149&lt;&gt;0,IF(Y1149=1,IF(AND(I1149&gt;Parameters!$B$3,I1149&lt;=Parameters!$C$3),W1149,""),""),"")</f>
        <v/>
      </c>
      <c r="AC1149" s="16" t="str">
        <f>IF(W1149&lt;&gt;0,IF(Y1149=1,IF(AND(I1149&gt;Parameters!$B$4,I1149&lt;=Parameters!$C$4),W1149,""),""),"")</f>
        <v/>
      </c>
      <c r="AD1149" s="16" t="str">
        <f>IF(W1149&lt;&gt;0,IF(Y1149=1,IF(AND(I1149&gt;Parameters!$B$5,I1149&lt;=Parameters!$C$5),W1149,""),""),"")</f>
        <v/>
      </c>
      <c r="AE1149" s="16" t="str">
        <f>IF(W1149&lt;&gt;0,IF(Y1149=1,IF(I1149&gt;Parameters!$B$6,W1149,""),""),"")</f>
        <v/>
      </c>
    </row>
    <row r="1150" spans="1:31" x14ac:dyDescent="0.2">
      <c r="A1150" t="s">
        <v>1206</v>
      </c>
      <c r="B1150" t="s">
        <v>1207</v>
      </c>
      <c r="C1150" t="s">
        <v>1208</v>
      </c>
      <c r="D1150">
        <v>1</v>
      </c>
      <c r="E1150">
        <v>512</v>
      </c>
      <c r="F1150" t="s">
        <v>229</v>
      </c>
      <c r="G1150">
        <v>512</v>
      </c>
      <c r="H1150" t="s">
        <v>38</v>
      </c>
      <c r="I1150">
        <f t="shared" si="51"/>
        <v>0.51200000000000001</v>
      </c>
      <c r="J1150" t="s">
        <v>39</v>
      </c>
      <c r="L1150">
        <v>23.99</v>
      </c>
      <c r="M1150" t="s">
        <v>1209</v>
      </c>
      <c r="N1150">
        <v>256</v>
      </c>
      <c r="O1150" t="s">
        <v>38</v>
      </c>
      <c r="P1150" t="s">
        <v>42</v>
      </c>
      <c r="Q1150" t="s">
        <v>42</v>
      </c>
      <c r="R1150" t="s">
        <v>42</v>
      </c>
      <c r="S1150" s="3">
        <v>42249</v>
      </c>
      <c r="T1150" s="3"/>
      <c r="U1150" s="11">
        <f>IFERROR(VLOOKUP(A1150,'Anc data'!$A$2:$H$117, 8,FALSE),"")</f>
        <v>10.361111877026801</v>
      </c>
      <c r="W1150" s="15">
        <f t="shared" si="52"/>
        <v>2.3153885687878617</v>
      </c>
      <c r="X1150" s="9">
        <f t="shared" si="53"/>
        <v>1</v>
      </c>
      <c r="Y1150" s="9">
        <f>MAX(X1150,Parameters!$B$8)</f>
        <v>1</v>
      </c>
      <c r="AA1150" s="16">
        <f>IF(W1150&lt;&gt;0,IF(Y1150=1,IF(I1150&lt;=Parameters!$C$2,W1150,""),""),"")</f>
        <v>2.3153885687878617</v>
      </c>
      <c r="AB1150" s="16" t="str">
        <f>IF(W1150&lt;&gt;0,IF(Y1150=1,IF(AND(I1150&gt;Parameters!$B$3,I1150&lt;=Parameters!$C$3),W1150,""),""),"")</f>
        <v/>
      </c>
      <c r="AC1150" s="16" t="str">
        <f>IF(W1150&lt;&gt;0,IF(Y1150=1,IF(AND(I1150&gt;Parameters!$B$4,I1150&lt;=Parameters!$C$4),W1150,""),""),"")</f>
        <v/>
      </c>
      <c r="AD1150" s="16" t="str">
        <f>IF(W1150&lt;&gt;0,IF(Y1150=1,IF(AND(I1150&gt;Parameters!$B$5,I1150&lt;=Parameters!$C$5),W1150,""),""),"")</f>
        <v/>
      </c>
      <c r="AE1150" s="16" t="str">
        <f>IF(W1150&lt;&gt;0,IF(Y1150=1,IF(I1150&gt;Parameters!$B$6,W1150,""),""),"")</f>
        <v/>
      </c>
    </row>
    <row r="1151" spans="1:31" x14ac:dyDescent="0.2">
      <c r="A1151" t="s">
        <v>1206</v>
      </c>
      <c r="B1151" t="s">
        <v>1207</v>
      </c>
      <c r="C1151" t="s">
        <v>1208</v>
      </c>
      <c r="D1151">
        <v>2</v>
      </c>
      <c r="E1151">
        <v>1</v>
      </c>
      <c r="F1151" t="s">
        <v>229</v>
      </c>
      <c r="G1151">
        <v>1</v>
      </c>
      <c r="H1151" t="s">
        <v>46</v>
      </c>
      <c r="I1151">
        <f t="shared" si="51"/>
        <v>1</v>
      </c>
      <c r="J1151" t="s">
        <v>39</v>
      </c>
      <c r="L1151">
        <v>27.99</v>
      </c>
      <c r="M1151" t="s">
        <v>1209</v>
      </c>
      <c r="N1151">
        <v>512</v>
      </c>
      <c r="O1151" t="s">
        <v>38</v>
      </c>
      <c r="P1151" t="s">
        <v>42</v>
      </c>
      <c r="Q1151" t="s">
        <v>42</v>
      </c>
      <c r="R1151" t="s">
        <v>42</v>
      </c>
      <c r="S1151" s="3">
        <v>42249</v>
      </c>
      <c r="T1151" s="3"/>
      <c r="U1151" s="11">
        <f>IFERROR(VLOOKUP(A1151,'Anc data'!$A$2:$H$117, 8,FALSE),"")</f>
        <v>10.361111877026801</v>
      </c>
      <c r="W1151" s="15">
        <f t="shared" si="52"/>
        <v>2.7014475214827947</v>
      </c>
      <c r="X1151" s="9">
        <f t="shared" si="53"/>
        <v>1</v>
      </c>
      <c r="Y1151" s="9">
        <f>MAX(X1151,Parameters!$B$8)</f>
        <v>1</v>
      </c>
      <c r="AA1151" s="16">
        <f>IF(W1151&lt;&gt;0,IF(Y1151=1,IF(I1151&lt;=Parameters!$C$2,W1151,""),""),"")</f>
        <v>2.7014475214827947</v>
      </c>
      <c r="AB1151" s="16" t="str">
        <f>IF(W1151&lt;&gt;0,IF(Y1151=1,IF(AND(I1151&gt;Parameters!$B$3,I1151&lt;=Parameters!$C$3),W1151,""),""),"")</f>
        <v/>
      </c>
      <c r="AC1151" s="16" t="str">
        <f>IF(W1151&lt;&gt;0,IF(Y1151=1,IF(AND(I1151&gt;Parameters!$B$4,I1151&lt;=Parameters!$C$4),W1151,""),""),"")</f>
        <v/>
      </c>
      <c r="AD1151" s="16" t="str">
        <f>IF(W1151&lt;&gt;0,IF(Y1151=1,IF(AND(I1151&gt;Parameters!$B$5,I1151&lt;=Parameters!$C$5),W1151,""),""),"")</f>
        <v/>
      </c>
      <c r="AE1151" s="16" t="str">
        <f>IF(W1151&lt;&gt;0,IF(Y1151=1,IF(I1151&gt;Parameters!$B$6,W1151,""),""),"")</f>
        <v/>
      </c>
    </row>
    <row r="1152" spans="1:31" x14ac:dyDescent="0.2">
      <c r="A1152" t="s">
        <v>1206</v>
      </c>
      <c r="B1152" t="s">
        <v>1207</v>
      </c>
      <c r="C1152" t="s">
        <v>1208</v>
      </c>
      <c r="D1152">
        <v>3</v>
      </c>
      <c r="E1152">
        <v>2</v>
      </c>
      <c r="F1152" t="s">
        <v>229</v>
      </c>
      <c r="G1152">
        <v>2</v>
      </c>
      <c r="H1152" t="s">
        <v>46</v>
      </c>
      <c r="I1152">
        <f t="shared" si="51"/>
        <v>2</v>
      </c>
      <c r="J1152" t="s">
        <v>39</v>
      </c>
      <c r="L1152">
        <v>33.99</v>
      </c>
      <c r="M1152" t="s">
        <v>1209</v>
      </c>
      <c r="N1152">
        <v>1</v>
      </c>
      <c r="O1152" t="s">
        <v>46</v>
      </c>
      <c r="P1152" t="s">
        <v>42</v>
      </c>
      <c r="Q1152" t="s">
        <v>42</v>
      </c>
      <c r="R1152" t="s">
        <v>42</v>
      </c>
      <c r="S1152" s="3">
        <v>42249</v>
      </c>
      <c r="T1152" s="3"/>
      <c r="U1152" s="11">
        <f>IFERROR(VLOOKUP(A1152,'Anc data'!$A$2:$H$117, 8,FALSE),"")</f>
        <v>10.361111877026801</v>
      </c>
      <c r="W1152" s="15">
        <f t="shared" si="52"/>
        <v>3.280535950525195</v>
      </c>
      <c r="X1152" s="9">
        <f t="shared" si="53"/>
        <v>1</v>
      </c>
      <c r="Y1152" s="9">
        <f>MAX(X1152,Parameters!$B$8)</f>
        <v>1</v>
      </c>
      <c r="AA1152" s="16" t="str">
        <f>IF(W1152&lt;&gt;0,IF(Y1152=1,IF(I1152&lt;=Parameters!$C$2,W1152,""),""),"")</f>
        <v/>
      </c>
      <c r="AB1152" s="16">
        <f>IF(W1152&lt;&gt;0,IF(Y1152=1,IF(AND(I1152&gt;Parameters!$B$3,I1152&lt;=Parameters!$C$3),W1152,""),""),"")</f>
        <v>3.280535950525195</v>
      </c>
      <c r="AC1152" s="16" t="str">
        <f>IF(W1152&lt;&gt;0,IF(Y1152=1,IF(AND(I1152&gt;Parameters!$B$4,I1152&lt;=Parameters!$C$4),W1152,""),""),"")</f>
        <v/>
      </c>
      <c r="AD1152" s="16" t="str">
        <f>IF(W1152&lt;&gt;0,IF(Y1152=1,IF(AND(I1152&gt;Parameters!$B$5,I1152&lt;=Parameters!$C$5),W1152,""),""),"")</f>
        <v/>
      </c>
      <c r="AE1152" s="16" t="str">
        <f>IF(W1152&lt;&gt;0,IF(Y1152=1,IF(I1152&gt;Parameters!$B$6,W1152,""),""),"")</f>
        <v/>
      </c>
    </row>
    <row r="1153" spans="1:31" x14ac:dyDescent="0.2">
      <c r="A1153" t="s">
        <v>1206</v>
      </c>
      <c r="B1153" t="s">
        <v>1207</v>
      </c>
      <c r="C1153" t="s">
        <v>1208</v>
      </c>
      <c r="D1153">
        <v>4</v>
      </c>
      <c r="E1153">
        <v>3</v>
      </c>
      <c r="F1153" t="s">
        <v>229</v>
      </c>
      <c r="G1153">
        <v>3</v>
      </c>
      <c r="H1153" t="s">
        <v>46</v>
      </c>
      <c r="I1153">
        <f t="shared" si="51"/>
        <v>3</v>
      </c>
      <c r="J1153" t="s">
        <v>39</v>
      </c>
      <c r="L1153">
        <v>45.99</v>
      </c>
      <c r="M1153" t="s">
        <v>1209</v>
      </c>
      <c r="N1153">
        <v>1</v>
      </c>
      <c r="O1153" t="s">
        <v>46</v>
      </c>
      <c r="P1153" t="s">
        <v>42</v>
      </c>
      <c r="Q1153" t="s">
        <v>42</v>
      </c>
      <c r="R1153" t="s">
        <v>42</v>
      </c>
      <c r="S1153" s="3">
        <v>42249</v>
      </c>
      <c r="T1153" s="3"/>
      <c r="U1153" s="11">
        <f>IFERROR(VLOOKUP(A1153,'Anc data'!$A$2:$H$117, 8,FALSE),"")</f>
        <v>10.361111877026801</v>
      </c>
      <c r="W1153" s="15">
        <f t="shared" si="52"/>
        <v>4.4387128086099947</v>
      </c>
      <c r="X1153" s="9">
        <f t="shared" si="53"/>
        <v>1</v>
      </c>
      <c r="Y1153" s="9">
        <f>MAX(X1153,Parameters!$B$8)</f>
        <v>1</v>
      </c>
      <c r="AA1153" s="16" t="str">
        <f>IF(W1153&lt;&gt;0,IF(Y1153=1,IF(I1153&lt;=Parameters!$C$2,W1153,""),""),"")</f>
        <v/>
      </c>
      <c r="AB1153" s="16">
        <f>IF(W1153&lt;&gt;0,IF(Y1153=1,IF(AND(I1153&gt;Parameters!$B$3,I1153&lt;=Parameters!$C$3),W1153,""),""),"")</f>
        <v>4.4387128086099947</v>
      </c>
      <c r="AC1153" s="16" t="str">
        <f>IF(W1153&lt;&gt;0,IF(Y1153=1,IF(AND(I1153&gt;Parameters!$B$4,I1153&lt;=Parameters!$C$4),W1153,""),""),"")</f>
        <v/>
      </c>
      <c r="AD1153" s="16" t="str">
        <f>IF(W1153&lt;&gt;0,IF(Y1153=1,IF(AND(I1153&gt;Parameters!$B$5,I1153&lt;=Parameters!$C$5),W1153,""),""),"")</f>
        <v/>
      </c>
      <c r="AE1153" s="16" t="str">
        <f>IF(W1153&lt;&gt;0,IF(Y1153=1,IF(I1153&gt;Parameters!$B$6,W1153,""),""),"")</f>
        <v/>
      </c>
    </row>
    <row r="1154" spans="1:31" x14ac:dyDescent="0.2">
      <c r="A1154" t="s">
        <v>1206</v>
      </c>
      <c r="B1154" t="s">
        <v>1207</v>
      </c>
      <c r="C1154" t="s">
        <v>1208</v>
      </c>
      <c r="D1154">
        <v>5</v>
      </c>
      <c r="E1154">
        <v>5</v>
      </c>
      <c r="F1154" t="s">
        <v>229</v>
      </c>
      <c r="G1154">
        <v>5</v>
      </c>
      <c r="H1154" t="s">
        <v>46</v>
      </c>
      <c r="I1154">
        <f t="shared" si="51"/>
        <v>5</v>
      </c>
      <c r="J1154" t="s">
        <v>39</v>
      </c>
      <c r="L1154">
        <v>57.99</v>
      </c>
      <c r="M1154" t="s">
        <v>1209</v>
      </c>
      <c r="N1154">
        <v>1</v>
      </c>
      <c r="O1154" t="s">
        <v>46</v>
      </c>
      <c r="P1154" t="s">
        <v>42</v>
      </c>
      <c r="Q1154" t="s">
        <v>42</v>
      </c>
      <c r="R1154" t="s">
        <v>42</v>
      </c>
      <c r="S1154" s="3">
        <v>42249</v>
      </c>
      <c r="T1154" s="3"/>
      <c r="U1154" s="11">
        <f>IFERROR(VLOOKUP(A1154,'Anc data'!$A$2:$H$117, 8,FALSE),"")</f>
        <v>10.361111877026801</v>
      </c>
      <c r="W1154" s="15">
        <f t="shared" si="52"/>
        <v>5.5968896666947936</v>
      </c>
      <c r="X1154" s="9">
        <f t="shared" si="53"/>
        <v>1</v>
      </c>
      <c r="Y1154" s="9">
        <f>MAX(X1154,Parameters!$B$8)</f>
        <v>1</v>
      </c>
      <c r="AA1154" s="16" t="str">
        <f>IF(W1154&lt;&gt;0,IF(Y1154=1,IF(I1154&lt;=Parameters!$C$2,W1154,""),""),"")</f>
        <v/>
      </c>
      <c r="AB1154" s="16" t="str">
        <f>IF(W1154&lt;&gt;0,IF(Y1154=1,IF(AND(I1154&gt;Parameters!$B$3,I1154&lt;=Parameters!$C$3),W1154,""),""),"")</f>
        <v/>
      </c>
      <c r="AC1154" s="16">
        <f>IF(W1154&lt;&gt;0,IF(Y1154=1,IF(AND(I1154&gt;Parameters!$B$4,I1154&lt;=Parameters!$C$4),W1154,""),""),"")</f>
        <v>5.5968896666947936</v>
      </c>
      <c r="AD1154" s="16" t="str">
        <f>IF(W1154&lt;&gt;0,IF(Y1154=1,IF(AND(I1154&gt;Parameters!$B$5,I1154&lt;=Parameters!$C$5),W1154,""),""),"")</f>
        <v/>
      </c>
      <c r="AE1154" s="16" t="str">
        <f>IF(W1154&lt;&gt;0,IF(Y1154=1,IF(I1154&gt;Parameters!$B$6,W1154,""),""),"")</f>
        <v/>
      </c>
    </row>
    <row r="1155" spans="1:31" x14ac:dyDescent="0.2">
      <c r="A1155" t="s">
        <v>1206</v>
      </c>
      <c r="B1155" t="s">
        <v>1207</v>
      </c>
      <c r="C1155" t="s">
        <v>1208</v>
      </c>
      <c r="D1155">
        <v>6</v>
      </c>
      <c r="E1155">
        <v>10</v>
      </c>
      <c r="F1155" t="s">
        <v>229</v>
      </c>
      <c r="G1155">
        <v>10</v>
      </c>
      <c r="H1155" t="s">
        <v>46</v>
      </c>
      <c r="I1155">
        <f t="shared" si="51"/>
        <v>10</v>
      </c>
      <c r="J1155" t="s">
        <v>39</v>
      </c>
      <c r="L1155">
        <v>70</v>
      </c>
      <c r="M1155" t="s">
        <v>1209</v>
      </c>
      <c r="N1155">
        <v>2</v>
      </c>
      <c r="O1155" t="s">
        <v>46</v>
      </c>
      <c r="P1155" t="s">
        <v>42</v>
      </c>
      <c r="Q1155" t="s">
        <v>42</v>
      </c>
      <c r="R1155" t="s">
        <v>42</v>
      </c>
      <c r="S1155" s="3">
        <v>42249</v>
      </c>
      <c r="T1155" s="3"/>
      <c r="U1155" s="11">
        <f>IFERROR(VLOOKUP(A1155,'Anc data'!$A$2:$H$117, 8,FALSE),"")</f>
        <v>10.361111877026801</v>
      </c>
      <c r="W1155" s="15">
        <f t="shared" si="52"/>
        <v>6.7560316721613303</v>
      </c>
      <c r="X1155" s="9">
        <f t="shared" si="53"/>
        <v>1</v>
      </c>
      <c r="Y1155" s="9">
        <f>MAX(X1155,Parameters!$B$8)</f>
        <v>1</v>
      </c>
      <c r="AA1155" s="16" t="str">
        <f>IF(W1155&lt;&gt;0,IF(Y1155=1,IF(I1155&lt;=Parameters!$C$2,W1155,""),""),"")</f>
        <v/>
      </c>
      <c r="AB1155" s="16" t="str">
        <f>IF(W1155&lt;&gt;0,IF(Y1155=1,IF(AND(I1155&gt;Parameters!$B$3,I1155&lt;=Parameters!$C$3),W1155,""),""),"")</f>
        <v/>
      </c>
      <c r="AC1155" s="16">
        <f>IF(W1155&lt;&gt;0,IF(Y1155=1,IF(AND(I1155&gt;Parameters!$B$4,I1155&lt;=Parameters!$C$4),W1155,""),""),"")</f>
        <v>6.7560316721613303</v>
      </c>
      <c r="AD1155" s="16" t="str">
        <f>IF(W1155&lt;&gt;0,IF(Y1155=1,IF(AND(I1155&gt;Parameters!$B$5,I1155&lt;=Parameters!$C$5),W1155,""),""),"")</f>
        <v/>
      </c>
      <c r="AE1155" s="16" t="str">
        <f>IF(W1155&lt;&gt;0,IF(Y1155=1,IF(I1155&gt;Parameters!$B$6,W1155,""),""),"")</f>
        <v/>
      </c>
    </row>
    <row r="1156" spans="1:31" x14ac:dyDescent="0.2">
      <c r="A1156" t="s">
        <v>1210</v>
      </c>
      <c r="B1156" t="s">
        <v>1211</v>
      </c>
      <c r="C1156" t="s">
        <v>1212</v>
      </c>
      <c r="D1156">
        <v>1</v>
      </c>
      <c r="E1156" t="s">
        <v>1213</v>
      </c>
      <c r="F1156" t="s">
        <v>61</v>
      </c>
      <c r="G1156">
        <v>1.5</v>
      </c>
      <c r="H1156" t="s">
        <v>1214</v>
      </c>
      <c r="I1156">
        <f t="shared" ref="I1156:I1219" si="54">IF(H1156="Kbps",G1156/1000,G1156)</f>
        <v>1.5</v>
      </c>
      <c r="J1156">
        <v>9</v>
      </c>
      <c r="K1156" t="s">
        <v>62</v>
      </c>
      <c r="L1156" s="2">
        <v>6500</v>
      </c>
      <c r="M1156" t="s">
        <v>1215</v>
      </c>
      <c r="N1156" t="s">
        <v>40</v>
      </c>
      <c r="P1156" t="s">
        <v>42</v>
      </c>
      <c r="Q1156" t="s">
        <v>42</v>
      </c>
      <c r="R1156" t="s">
        <v>42</v>
      </c>
      <c r="S1156" s="3">
        <v>42249</v>
      </c>
      <c r="T1156" s="3"/>
      <c r="U1156" s="11">
        <f>IFERROR(VLOOKUP(A1156,'Anc data'!$A$2:$H$117, 8,FALSE),"")</f>
        <v>85.918257122732697</v>
      </c>
      <c r="W1156" s="15">
        <f t="shared" ref="W1156:W1219" si="55">IFERROR(L1156/U1156,"")</f>
        <v>75.653303706043133</v>
      </c>
      <c r="X1156" s="9">
        <f t="shared" ref="X1156:X1219" si="56">IF(K1156="",1,0)</f>
        <v>0</v>
      </c>
      <c r="Y1156" s="9">
        <f>MAX(X1156,Parameters!$B$8)</f>
        <v>1</v>
      </c>
      <c r="AA1156" s="16" t="str">
        <f>IF(W1156&lt;&gt;0,IF(Y1156=1,IF(I1156&lt;=Parameters!$C$2,W1156,""),""),"")</f>
        <v/>
      </c>
      <c r="AB1156" s="16">
        <f>IF(W1156&lt;&gt;0,IF(Y1156=1,IF(AND(I1156&gt;Parameters!$B$3,I1156&lt;=Parameters!$C$3),W1156,""),""),"")</f>
        <v>75.653303706043133</v>
      </c>
      <c r="AC1156" s="16" t="str">
        <f>IF(W1156&lt;&gt;0,IF(Y1156=1,IF(AND(I1156&gt;Parameters!$B$4,I1156&lt;=Parameters!$C$4),W1156,""),""),"")</f>
        <v/>
      </c>
      <c r="AD1156" s="16" t="str">
        <f>IF(W1156&lt;&gt;0,IF(Y1156=1,IF(AND(I1156&gt;Parameters!$B$5,I1156&lt;=Parameters!$C$5),W1156,""),""),"")</f>
        <v/>
      </c>
      <c r="AE1156" s="16" t="str">
        <f>IF(W1156&lt;&gt;0,IF(Y1156=1,IF(I1156&gt;Parameters!$B$6,W1156,""),""),"")</f>
        <v/>
      </c>
    </row>
    <row r="1157" spans="1:31" x14ac:dyDescent="0.2">
      <c r="A1157" t="s">
        <v>1210</v>
      </c>
      <c r="B1157" t="s">
        <v>1211</v>
      </c>
      <c r="C1157" t="s">
        <v>1212</v>
      </c>
      <c r="D1157">
        <v>2</v>
      </c>
      <c r="E1157" t="s">
        <v>1216</v>
      </c>
      <c r="F1157" t="s">
        <v>61</v>
      </c>
      <c r="G1157">
        <v>2</v>
      </c>
      <c r="H1157" t="s">
        <v>1214</v>
      </c>
      <c r="I1157">
        <f t="shared" si="54"/>
        <v>2</v>
      </c>
      <c r="J1157">
        <v>12</v>
      </c>
      <c r="K1157" t="s">
        <v>62</v>
      </c>
      <c r="L1157" s="2">
        <v>8500</v>
      </c>
      <c r="M1157" t="s">
        <v>1215</v>
      </c>
      <c r="N1157" t="s">
        <v>40</v>
      </c>
      <c r="P1157" t="s">
        <v>42</v>
      </c>
      <c r="Q1157" t="s">
        <v>42</v>
      </c>
      <c r="R1157" t="s">
        <v>42</v>
      </c>
      <c r="S1157" s="3">
        <v>42249</v>
      </c>
      <c r="T1157" s="3"/>
      <c r="U1157" s="11">
        <f>IFERROR(VLOOKUP(A1157,'Anc data'!$A$2:$H$117, 8,FALSE),"")</f>
        <v>85.918257122732697</v>
      </c>
      <c r="W1157" s="15">
        <f t="shared" si="55"/>
        <v>98.931243307902548</v>
      </c>
      <c r="X1157" s="9">
        <f t="shared" si="56"/>
        <v>0</v>
      </c>
      <c r="Y1157" s="9">
        <f>MAX(X1157,Parameters!$B$8)</f>
        <v>1</v>
      </c>
      <c r="AA1157" s="16" t="str">
        <f>IF(W1157&lt;&gt;0,IF(Y1157=1,IF(I1157&lt;=Parameters!$C$2,W1157,""),""),"")</f>
        <v/>
      </c>
      <c r="AB1157" s="16">
        <f>IF(W1157&lt;&gt;0,IF(Y1157=1,IF(AND(I1157&gt;Parameters!$B$3,I1157&lt;=Parameters!$C$3),W1157,""),""),"")</f>
        <v>98.931243307902548</v>
      </c>
      <c r="AC1157" s="16" t="str">
        <f>IF(W1157&lt;&gt;0,IF(Y1157=1,IF(AND(I1157&gt;Parameters!$B$4,I1157&lt;=Parameters!$C$4),W1157,""),""),"")</f>
        <v/>
      </c>
      <c r="AD1157" s="16" t="str">
        <f>IF(W1157&lt;&gt;0,IF(Y1157=1,IF(AND(I1157&gt;Parameters!$B$5,I1157&lt;=Parameters!$C$5),W1157,""),""),"")</f>
        <v/>
      </c>
      <c r="AE1157" s="16" t="str">
        <f>IF(W1157&lt;&gt;0,IF(Y1157=1,IF(I1157&gt;Parameters!$B$6,W1157,""),""),"")</f>
        <v/>
      </c>
    </row>
    <row r="1158" spans="1:31" x14ac:dyDescent="0.2">
      <c r="A1158" t="s">
        <v>1210</v>
      </c>
      <c r="B1158" t="s">
        <v>1211</v>
      </c>
      <c r="C1158" t="s">
        <v>1212</v>
      </c>
      <c r="D1158">
        <v>3</v>
      </c>
      <c r="E1158" t="s">
        <v>1217</v>
      </c>
      <c r="F1158" t="s">
        <v>61</v>
      </c>
      <c r="G1158">
        <v>2.5</v>
      </c>
      <c r="H1158" t="s">
        <v>1214</v>
      </c>
      <c r="I1158">
        <f t="shared" si="54"/>
        <v>2.5</v>
      </c>
      <c r="J1158">
        <v>18</v>
      </c>
      <c r="K1158" t="s">
        <v>62</v>
      </c>
      <c r="L1158" s="2">
        <v>12500</v>
      </c>
      <c r="M1158" t="s">
        <v>1215</v>
      </c>
      <c r="N1158" t="s">
        <v>40</v>
      </c>
      <c r="P1158" t="s">
        <v>42</v>
      </c>
      <c r="Q1158" t="s">
        <v>42</v>
      </c>
      <c r="R1158" t="s">
        <v>42</v>
      </c>
      <c r="S1158" s="3">
        <v>42249</v>
      </c>
      <c r="T1158" s="3"/>
      <c r="U1158" s="11">
        <f>IFERROR(VLOOKUP(A1158,'Anc data'!$A$2:$H$117, 8,FALSE),"")</f>
        <v>85.918257122732697</v>
      </c>
      <c r="W1158" s="15">
        <f t="shared" si="55"/>
        <v>145.48712251162141</v>
      </c>
      <c r="X1158" s="9">
        <f t="shared" si="56"/>
        <v>0</v>
      </c>
      <c r="Y1158" s="9">
        <f>MAX(X1158,Parameters!$B$8)</f>
        <v>1</v>
      </c>
      <c r="AA1158" s="16" t="str">
        <f>IF(W1158&lt;&gt;0,IF(Y1158=1,IF(I1158&lt;=Parameters!$C$2,W1158,""),""),"")</f>
        <v/>
      </c>
      <c r="AB1158" s="16">
        <f>IF(W1158&lt;&gt;0,IF(Y1158=1,IF(AND(I1158&gt;Parameters!$B$3,I1158&lt;=Parameters!$C$3),W1158,""),""),"")</f>
        <v>145.48712251162141</v>
      </c>
      <c r="AC1158" s="16" t="str">
        <f>IF(W1158&lt;&gt;0,IF(Y1158=1,IF(AND(I1158&gt;Parameters!$B$4,I1158&lt;=Parameters!$C$4),W1158,""),""),"")</f>
        <v/>
      </c>
      <c r="AD1158" s="16" t="str">
        <f>IF(W1158&lt;&gt;0,IF(Y1158=1,IF(AND(I1158&gt;Parameters!$B$5,I1158&lt;=Parameters!$C$5),W1158,""),""),"")</f>
        <v/>
      </c>
      <c r="AE1158" s="16" t="str">
        <f>IF(W1158&lt;&gt;0,IF(Y1158=1,IF(I1158&gt;Parameters!$B$6,W1158,""),""),"")</f>
        <v/>
      </c>
    </row>
    <row r="1159" spans="1:31" x14ac:dyDescent="0.2">
      <c r="A1159" t="s">
        <v>1210</v>
      </c>
      <c r="B1159" t="s">
        <v>1211</v>
      </c>
      <c r="C1159" t="s">
        <v>1212</v>
      </c>
      <c r="D1159">
        <v>4</v>
      </c>
      <c r="E1159" t="s">
        <v>1218</v>
      </c>
      <c r="F1159" t="s">
        <v>61</v>
      </c>
      <c r="G1159">
        <v>3</v>
      </c>
      <c r="H1159" t="s">
        <v>1214</v>
      </c>
      <c r="I1159">
        <f t="shared" si="54"/>
        <v>3</v>
      </c>
      <c r="J1159">
        <v>27</v>
      </c>
      <c r="K1159" t="s">
        <v>62</v>
      </c>
      <c r="L1159" s="2">
        <v>17500</v>
      </c>
      <c r="M1159" t="s">
        <v>1215</v>
      </c>
      <c r="N1159" t="s">
        <v>40</v>
      </c>
      <c r="P1159" t="s">
        <v>42</v>
      </c>
      <c r="Q1159" t="s">
        <v>42</v>
      </c>
      <c r="R1159" t="s">
        <v>42</v>
      </c>
      <c r="S1159" s="3">
        <v>42249</v>
      </c>
      <c r="T1159" s="3"/>
      <c r="U1159" s="11">
        <f>IFERROR(VLOOKUP(A1159,'Anc data'!$A$2:$H$117, 8,FALSE),"")</f>
        <v>85.918257122732697</v>
      </c>
      <c r="W1159" s="15">
        <f t="shared" si="55"/>
        <v>203.68197151626995</v>
      </c>
      <c r="X1159" s="9">
        <f t="shared" si="56"/>
        <v>0</v>
      </c>
      <c r="Y1159" s="9">
        <f>MAX(X1159,Parameters!$B$8)</f>
        <v>1</v>
      </c>
      <c r="AA1159" s="16" t="str">
        <f>IF(W1159&lt;&gt;0,IF(Y1159=1,IF(I1159&lt;=Parameters!$C$2,W1159,""),""),"")</f>
        <v/>
      </c>
      <c r="AB1159" s="16">
        <f>IF(W1159&lt;&gt;0,IF(Y1159=1,IF(AND(I1159&gt;Parameters!$B$3,I1159&lt;=Parameters!$C$3),W1159,""),""),"")</f>
        <v>203.68197151626995</v>
      </c>
      <c r="AC1159" s="16" t="str">
        <f>IF(W1159&lt;&gt;0,IF(Y1159=1,IF(AND(I1159&gt;Parameters!$B$4,I1159&lt;=Parameters!$C$4),W1159,""),""),"")</f>
        <v/>
      </c>
      <c r="AD1159" s="16" t="str">
        <f>IF(W1159&lt;&gt;0,IF(Y1159=1,IF(AND(I1159&gt;Parameters!$B$5,I1159&lt;=Parameters!$C$5),W1159,""),""),"")</f>
        <v/>
      </c>
      <c r="AE1159" s="16" t="str">
        <f>IF(W1159&lt;&gt;0,IF(Y1159=1,IF(I1159&gt;Parameters!$B$6,W1159,""),""),"")</f>
        <v/>
      </c>
    </row>
    <row r="1160" spans="1:31" x14ac:dyDescent="0.2">
      <c r="A1160" t="s">
        <v>1210</v>
      </c>
      <c r="B1160" t="s">
        <v>1211</v>
      </c>
      <c r="C1160" t="s">
        <v>1212</v>
      </c>
      <c r="D1160">
        <v>5</v>
      </c>
      <c r="E1160" t="s">
        <v>1219</v>
      </c>
      <c r="F1160" t="s">
        <v>61</v>
      </c>
      <c r="G1160">
        <v>1</v>
      </c>
      <c r="H1160" t="s">
        <v>1214</v>
      </c>
      <c r="I1160">
        <f t="shared" si="54"/>
        <v>1</v>
      </c>
      <c r="J1160" t="s">
        <v>39</v>
      </c>
      <c r="L1160" s="2">
        <v>13500</v>
      </c>
      <c r="M1160" t="s">
        <v>1215</v>
      </c>
      <c r="N1160" t="s">
        <v>40</v>
      </c>
      <c r="P1160" t="s">
        <v>42</v>
      </c>
      <c r="Q1160" t="s">
        <v>42</v>
      </c>
      <c r="R1160" t="s">
        <v>42</v>
      </c>
      <c r="S1160" s="3">
        <v>42249</v>
      </c>
      <c r="T1160" s="3"/>
      <c r="U1160" s="11">
        <f>IFERROR(VLOOKUP(A1160,'Anc data'!$A$2:$H$117, 8,FALSE),"")</f>
        <v>85.918257122732697</v>
      </c>
      <c r="W1160" s="15">
        <f t="shared" si="55"/>
        <v>157.12609231255112</v>
      </c>
      <c r="X1160" s="9">
        <f t="shared" si="56"/>
        <v>1</v>
      </c>
      <c r="Y1160" s="9">
        <f>MAX(X1160,Parameters!$B$8)</f>
        <v>1</v>
      </c>
      <c r="AA1160" s="16">
        <f>IF(W1160&lt;&gt;0,IF(Y1160=1,IF(I1160&lt;=Parameters!$C$2,W1160,""),""),"")</f>
        <v>157.12609231255112</v>
      </c>
      <c r="AB1160" s="16" t="str">
        <f>IF(W1160&lt;&gt;0,IF(Y1160=1,IF(AND(I1160&gt;Parameters!$B$3,I1160&lt;=Parameters!$C$3),W1160,""),""),"")</f>
        <v/>
      </c>
      <c r="AC1160" s="16" t="str">
        <f>IF(W1160&lt;&gt;0,IF(Y1160=1,IF(AND(I1160&gt;Parameters!$B$4,I1160&lt;=Parameters!$C$4),W1160,""),""),"")</f>
        <v/>
      </c>
      <c r="AD1160" s="16" t="str">
        <f>IF(W1160&lt;&gt;0,IF(Y1160=1,IF(AND(I1160&gt;Parameters!$B$5,I1160&lt;=Parameters!$C$5),W1160,""),""),"")</f>
        <v/>
      </c>
      <c r="AE1160" s="16" t="str">
        <f>IF(W1160&lt;&gt;0,IF(Y1160=1,IF(I1160&gt;Parameters!$B$6,W1160,""),""),"")</f>
        <v/>
      </c>
    </row>
    <row r="1161" spans="1:31" x14ac:dyDescent="0.2">
      <c r="A1161" t="s">
        <v>1210</v>
      </c>
      <c r="B1161" t="s">
        <v>1211</v>
      </c>
      <c r="C1161" t="s">
        <v>1220</v>
      </c>
      <c r="D1161">
        <v>1</v>
      </c>
      <c r="E1161" t="s">
        <v>1221</v>
      </c>
      <c r="F1161" t="s">
        <v>61</v>
      </c>
      <c r="G1161">
        <v>20</v>
      </c>
      <c r="H1161" t="s">
        <v>1214</v>
      </c>
      <c r="I1161">
        <f t="shared" si="54"/>
        <v>20</v>
      </c>
      <c r="J1161">
        <v>20</v>
      </c>
      <c r="K1161" t="s">
        <v>62</v>
      </c>
      <c r="L1161" s="2">
        <v>7900</v>
      </c>
      <c r="M1161" t="s">
        <v>1215</v>
      </c>
      <c r="N1161" t="s">
        <v>40</v>
      </c>
      <c r="P1161" t="s">
        <v>64</v>
      </c>
      <c r="Q1161" t="s">
        <v>64</v>
      </c>
      <c r="R1161" t="s">
        <v>42</v>
      </c>
      <c r="S1161" s="3">
        <v>42249</v>
      </c>
      <c r="T1161" s="3"/>
      <c r="U1161" s="11">
        <f>IFERROR(VLOOKUP(A1161,'Anc data'!$A$2:$H$117, 8,FALSE),"")</f>
        <v>85.918257122732697</v>
      </c>
      <c r="W1161" s="15">
        <f t="shared" si="55"/>
        <v>91.947861427344719</v>
      </c>
      <c r="X1161" s="9">
        <f t="shared" si="56"/>
        <v>0</v>
      </c>
      <c r="Y1161" s="9">
        <f>MAX(X1161,Parameters!$B$8)</f>
        <v>1</v>
      </c>
      <c r="AA1161" s="16" t="str">
        <f>IF(W1161&lt;&gt;0,IF(Y1161=1,IF(I1161&lt;=Parameters!$C$2,W1161,""),""),"")</f>
        <v/>
      </c>
      <c r="AB1161" s="16" t="str">
        <f>IF(W1161&lt;&gt;0,IF(Y1161=1,IF(AND(I1161&gt;Parameters!$B$3,I1161&lt;=Parameters!$C$3),W1161,""),""),"")</f>
        <v/>
      </c>
      <c r="AC1161" s="16" t="str">
        <f>IF(W1161&lt;&gt;0,IF(Y1161=1,IF(AND(I1161&gt;Parameters!$B$4,I1161&lt;=Parameters!$C$4),W1161,""),""),"")</f>
        <v/>
      </c>
      <c r="AD1161" s="16">
        <f>IF(W1161&lt;&gt;0,IF(Y1161=1,IF(AND(I1161&gt;Parameters!$B$5,I1161&lt;=Parameters!$C$5),W1161,""),""),"")</f>
        <v>91.947861427344719</v>
      </c>
      <c r="AE1161" s="16" t="str">
        <f>IF(W1161&lt;&gt;0,IF(Y1161=1,IF(I1161&gt;Parameters!$B$6,W1161,""),""),"")</f>
        <v/>
      </c>
    </row>
    <row r="1162" spans="1:31" x14ac:dyDescent="0.2">
      <c r="A1162" t="s">
        <v>1210</v>
      </c>
      <c r="B1162" t="s">
        <v>1211</v>
      </c>
      <c r="C1162" t="s">
        <v>1220</v>
      </c>
      <c r="D1162">
        <v>2</v>
      </c>
      <c r="E1162" t="s">
        <v>1222</v>
      </c>
      <c r="F1162" t="s">
        <v>61</v>
      </c>
      <c r="G1162">
        <v>25</v>
      </c>
      <c r="H1162" t="s">
        <v>1214</v>
      </c>
      <c r="I1162">
        <f t="shared" si="54"/>
        <v>25</v>
      </c>
      <c r="J1162">
        <v>80</v>
      </c>
      <c r="K1162" t="s">
        <v>62</v>
      </c>
      <c r="L1162" s="2">
        <v>15750</v>
      </c>
      <c r="M1162" t="s">
        <v>1215</v>
      </c>
      <c r="N1162" t="s">
        <v>40</v>
      </c>
      <c r="P1162" t="s">
        <v>64</v>
      </c>
      <c r="Q1162" t="s">
        <v>64</v>
      </c>
      <c r="R1162" t="s">
        <v>42</v>
      </c>
      <c r="S1162" s="3">
        <v>42249</v>
      </c>
      <c r="T1162" s="3"/>
      <c r="U1162" s="11">
        <f>IFERROR(VLOOKUP(A1162,'Anc data'!$A$2:$H$117, 8,FALSE),"")</f>
        <v>85.918257122732697</v>
      </c>
      <c r="W1162" s="15">
        <f t="shared" si="55"/>
        <v>183.31377436464297</v>
      </c>
      <c r="X1162" s="9">
        <f t="shared" si="56"/>
        <v>0</v>
      </c>
      <c r="Y1162" s="9">
        <f>MAX(X1162,Parameters!$B$8)</f>
        <v>1</v>
      </c>
      <c r="AA1162" s="16" t="str">
        <f>IF(W1162&lt;&gt;0,IF(Y1162=1,IF(I1162&lt;=Parameters!$C$2,W1162,""),""),"")</f>
        <v/>
      </c>
      <c r="AB1162" s="16" t="str">
        <f>IF(W1162&lt;&gt;0,IF(Y1162=1,IF(AND(I1162&gt;Parameters!$B$3,I1162&lt;=Parameters!$C$3),W1162,""),""),"")</f>
        <v/>
      </c>
      <c r="AC1162" s="16" t="str">
        <f>IF(W1162&lt;&gt;0,IF(Y1162=1,IF(AND(I1162&gt;Parameters!$B$4,I1162&lt;=Parameters!$C$4),W1162,""),""),"")</f>
        <v/>
      </c>
      <c r="AD1162" s="16">
        <f>IF(W1162&lt;&gt;0,IF(Y1162=1,IF(AND(I1162&gt;Parameters!$B$5,I1162&lt;=Parameters!$C$5),W1162,""),""),"")</f>
        <v>183.31377436464297</v>
      </c>
      <c r="AE1162" s="16" t="str">
        <f>IF(W1162&lt;&gt;0,IF(Y1162=1,IF(I1162&gt;Parameters!$B$6,W1162,""),""),"")</f>
        <v/>
      </c>
    </row>
    <row r="1163" spans="1:31" x14ac:dyDescent="0.2">
      <c r="A1163" t="s">
        <v>1210</v>
      </c>
      <c r="B1163" t="s">
        <v>1211</v>
      </c>
      <c r="C1163" t="s">
        <v>1220</v>
      </c>
      <c r="D1163">
        <v>3</v>
      </c>
      <c r="E1163" t="s">
        <v>1223</v>
      </c>
      <c r="F1163" t="s">
        <v>61</v>
      </c>
      <c r="G1163">
        <v>50</v>
      </c>
      <c r="H1163" t="s">
        <v>1214</v>
      </c>
      <c r="I1163">
        <f t="shared" si="54"/>
        <v>50</v>
      </c>
      <c r="J1163">
        <v>450</v>
      </c>
      <c r="K1163" t="s">
        <v>62</v>
      </c>
      <c r="L1163" s="2">
        <v>78750</v>
      </c>
      <c r="M1163" t="s">
        <v>1215</v>
      </c>
      <c r="N1163" t="s">
        <v>40</v>
      </c>
      <c r="P1163" t="s">
        <v>64</v>
      </c>
      <c r="Q1163" t="s">
        <v>64</v>
      </c>
      <c r="R1163" t="s">
        <v>42</v>
      </c>
      <c r="S1163" s="3">
        <v>42249</v>
      </c>
      <c r="T1163" s="3"/>
      <c r="U1163" s="11">
        <f>IFERROR(VLOOKUP(A1163,'Anc data'!$A$2:$H$117, 8,FALSE),"")</f>
        <v>85.918257122732697</v>
      </c>
      <c r="W1163" s="15">
        <f t="shared" si="55"/>
        <v>916.56887182321486</v>
      </c>
      <c r="X1163" s="9">
        <f t="shared" si="56"/>
        <v>0</v>
      </c>
      <c r="Y1163" s="9">
        <f>MAX(X1163,Parameters!$B$8)</f>
        <v>1</v>
      </c>
      <c r="AA1163" s="16" t="str">
        <f>IF(W1163&lt;&gt;0,IF(Y1163=1,IF(I1163&lt;=Parameters!$C$2,W1163,""),""),"")</f>
        <v/>
      </c>
      <c r="AB1163" s="16" t="str">
        <f>IF(W1163&lt;&gt;0,IF(Y1163=1,IF(AND(I1163&gt;Parameters!$B$3,I1163&lt;=Parameters!$C$3),W1163,""),""),"")</f>
        <v/>
      </c>
      <c r="AC1163" s="16" t="str">
        <f>IF(W1163&lt;&gt;0,IF(Y1163=1,IF(AND(I1163&gt;Parameters!$B$4,I1163&lt;=Parameters!$C$4),W1163,""),""),"")</f>
        <v/>
      </c>
      <c r="AD1163" s="16" t="str">
        <f>IF(W1163&lt;&gt;0,IF(Y1163=1,IF(AND(I1163&gt;Parameters!$B$5,I1163&lt;=Parameters!$C$5),W1163,""),""),"")</f>
        <v/>
      </c>
      <c r="AE1163" s="16">
        <f>IF(W1163&lt;&gt;0,IF(Y1163=1,IF(I1163&gt;Parameters!$B$6,W1163,""),""),"")</f>
        <v>916.56887182321486</v>
      </c>
    </row>
    <row r="1164" spans="1:31" x14ac:dyDescent="0.2">
      <c r="A1164" t="s">
        <v>1210</v>
      </c>
      <c r="B1164" t="s">
        <v>1211</v>
      </c>
      <c r="C1164" t="s">
        <v>1220</v>
      </c>
      <c r="D1164">
        <v>4</v>
      </c>
      <c r="E1164" t="s">
        <v>1224</v>
      </c>
      <c r="F1164" t="s">
        <v>73</v>
      </c>
      <c r="G1164">
        <v>1</v>
      </c>
      <c r="H1164" t="s">
        <v>1214</v>
      </c>
      <c r="I1164">
        <f t="shared" si="54"/>
        <v>1</v>
      </c>
      <c r="J1164">
        <v>10</v>
      </c>
      <c r="K1164" t="s">
        <v>62</v>
      </c>
      <c r="L1164" s="2">
        <v>15750</v>
      </c>
      <c r="M1164" t="s">
        <v>1215</v>
      </c>
      <c r="N1164" t="s">
        <v>40</v>
      </c>
      <c r="P1164" t="s">
        <v>42</v>
      </c>
      <c r="Q1164" t="s">
        <v>42</v>
      </c>
      <c r="R1164" t="s">
        <v>42</v>
      </c>
      <c r="S1164" s="3">
        <v>42249</v>
      </c>
      <c r="T1164" s="3"/>
      <c r="U1164" s="11">
        <f>IFERROR(VLOOKUP(A1164,'Anc data'!$A$2:$H$117, 8,FALSE),"")</f>
        <v>85.918257122732697</v>
      </c>
      <c r="W1164" s="15">
        <f t="shared" si="55"/>
        <v>183.31377436464297</v>
      </c>
      <c r="X1164" s="9">
        <f t="shared" si="56"/>
        <v>0</v>
      </c>
      <c r="Y1164" s="9">
        <f>MAX(X1164,Parameters!$B$8)</f>
        <v>1</v>
      </c>
      <c r="AA1164" s="16">
        <f>IF(W1164&lt;&gt;0,IF(Y1164=1,IF(I1164&lt;=Parameters!$C$2,W1164,""),""),"")</f>
        <v>183.31377436464297</v>
      </c>
      <c r="AB1164" s="16" t="str">
        <f>IF(W1164&lt;&gt;0,IF(Y1164=1,IF(AND(I1164&gt;Parameters!$B$3,I1164&lt;=Parameters!$C$3),W1164,""),""),"")</f>
        <v/>
      </c>
      <c r="AC1164" s="16" t="str">
        <f>IF(W1164&lt;&gt;0,IF(Y1164=1,IF(AND(I1164&gt;Parameters!$B$4,I1164&lt;=Parameters!$C$4),W1164,""),""),"")</f>
        <v/>
      </c>
      <c r="AD1164" s="16" t="str">
        <f>IF(W1164&lt;&gt;0,IF(Y1164=1,IF(AND(I1164&gt;Parameters!$B$5,I1164&lt;=Parameters!$C$5),W1164,""),""),"")</f>
        <v/>
      </c>
      <c r="AE1164" s="16" t="str">
        <f>IF(W1164&lt;&gt;0,IF(Y1164=1,IF(I1164&gt;Parameters!$B$6,W1164,""),""),"")</f>
        <v/>
      </c>
    </row>
    <row r="1165" spans="1:31" x14ac:dyDescent="0.2">
      <c r="A1165" t="s">
        <v>1210</v>
      </c>
      <c r="B1165" t="s">
        <v>1211</v>
      </c>
      <c r="C1165" t="s">
        <v>1225</v>
      </c>
      <c r="I1165">
        <f t="shared" si="54"/>
        <v>0</v>
      </c>
      <c r="U1165" s="11">
        <f>IFERROR(VLOOKUP(A1165,'Anc data'!$A$2:$H$117, 8,FALSE),"")</f>
        <v>85.918257122732697</v>
      </c>
      <c r="W1165" s="15">
        <f t="shared" si="55"/>
        <v>0</v>
      </c>
      <c r="X1165" s="9">
        <f t="shared" si="56"/>
        <v>1</v>
      </c>
      <c r="Y1165" s="9">
        <f>MAX(X1165,Parameters!$B$8)</f>
        <v>1</v>
      </c>
      <c r="AA1165" s="16" t="str">
        <f>IF(W1165&lt;&gt;0,IF(Y1165=1,IF(I1165&lt;=Parameters!$C$2,W1165,""),""),"")</f>
        <v/>
      </c>
      <c r="AB1165" s="16" t="str">
        <f>IF(W1165&lt;&gt;0,IF(Y1165=1,IF(AND(I1165&gt;Parameters!$B$3,I1165&lt;=Parameters!$C$3),W1165,""),""),"")</f>
        <v/>
      </c>
      <c r="AC1165" s="16" t="str">
        <f>IF(W1165&lt;&gt;0,IF(Y1165=1,IF(AND(I1165&gt;Parameters!$B$4,I1165&lt;=Parameters!$C$4),W1165,""),""),"")</f>
        <v/>
      </c>
      <c r="AD1165" s="16" t="str">
        <f>IF(W1165&lt;&gt;0,IF(Y1165=1,IF(AND(I1165&gt;Parameters!$B$5,I1165&lt;=Parameters!$C$5),W1165,""),""),"")</f>
        <v/>
      </c>
      <c r="AE1165" s="16" t="str">
        <f>IF(W1165&lt;&gt;0,IF(Y1165=1,IF(I1165&gt;Parameters!$B$6,W1165,""),""),"")</f>
        <v/>
      </c>
    </row>
    <row r="1166" spans="1:31" x14ac:dyDescent="0.2">
      <c r="A1166" t="s">
        <v>1226</v>
      </c>
      <c r="B1166" t="s">
        <v>1227</v>
      </c>
      <c r="C1166" t="s">
        <v>1228</v>
      </c>
      <c r="D1166">
        <v>1</v>
      </c>
      <c r="E1166" t="s">
        <v>1229</v>
      </c>
      <c r="F1166" t="s">
        <v>61</v>
      </c>
      <c r="G1166">
        <v>40</v>
      </c>
      <c r="H1166" t="s">
        <v>1214</v>
      </c>
      <c r="I1166">
        <f t="shared" si="54"/>
        <v>40</v>
      </c>
      <c r="J1166" t="s">
        <v>39</v>
      </c>
      <c r="L1166">
        <v>478</v>
      </c>
      <c r="M1166" t="s">
        <v>1230</v>
      </c>
      <c r="N1166">
        <v>40</v>
      </c>
      <c r="O1166" t="s">
        <v>1214</v>
      </c>
      <c r="P1166" t="s">
        <v>42</v>
      </c>
      <c r="Q1166" t="s">
        <v>42</v>
      </c>
      <c r="R1166" t="s">
        <v>42</v>
      </c>
      <c r="S1166" s="3">
        <v>42249</v>
      </c>
      <c r="T1166" s="3"/>
      <c r="U1166" s="11" t="str">
        <f>IFERROR(VLOOKUP(A1166,'Anc data'!$A$2:$H$117, 8,FALSE),"")</f>
        <v/>
      </c>
      <c r="W1166" s="15" t="str">
        <f t="shared" si="55"/>
        <v/>
      </c>
      <c r="X1166" s="9">
        <f t="shared" si="56"/>
        <v>1</v>
      </c>
      <c r="Y1166" s="9">
        <f>MAX(X1166,Parameters!$B$8)</f>
        <v>1</v>
      </c>
      <c r="AA1166" s="16" t="str">
        <f>IF(W1166&lt;&gt;0,IF(Y1166=1,IF(I1166&lt;=Parameters!$C$2,W1166,""),""),"")</f>
        <v/>
      </c>
      <c r="AB1166" s="16" t="str">
        <f>IF(W1166&lt;&gt;0,IF(Y1166=1,IF(AND(I1166&gt;Parameters!$B$3,I1166&lt;=Parameters!$C$3),W1166,""),""),"")</f>
        <v/>
      </c>
      <c r="AC1166" s="16" t="str">
        <f>IF(W1166&lt;&gt;0,IF(Y1166=1,IF(AND(I1166&gt;Parameters!$B$4,I1166&lt;=Parameters!$C$4),W1166,""),""),"")</f>
        <v/>
      </c>
      <c r="AD1166" s="16" t="str">
        <f>IF(W1166&lt;&gt;0,IF(Y1166=1,IF(AND(I1166&gt;Parameters!$B$5,I1166&lt;=Parameters!$C$5),W1166,""),""),"")</f>
        <v/>
      </c>
      <c r="AE1166" s="16" t="str">
        <f>IF(W1166&lt;&gt;0,IF(Y1166=1,IF(I1166&gt;Parameters!$B$6,W1166,""),""),"")</f>
        <v/>
      </c>
    </row>
    <row r="1167" spans="1:31" x14ac:dyDescent="0.2">
      <c r="A1167" t="s">
        <v>1226</v>
      </c>
      <c r="B1167" t="s">
        <v>1227</v>
      </c>
      <c r="C1167" t="s">
        <v>1228</v>
      </c>
      <c r="D1167">
        <v>2</v>
      </c>
      <c r="E1167" t="s">
        <v>1229</v>
      </c>
      <c r="F1167" t="s">
        <v>61</v>
      </c>
      <c r="G1167">
        <v>80</v>
      </c>
      <c r="H1167" t="s">
        <v>1214</v>
      </c>
      <c r="I1167">
        <f t="shared" si="54"/>
        <v>80</v>
      </c>
      <c r="J1167" t="s">
        <v>39</v>
      </c>
      <c r="L1167">
        <v>578</v>
      </c>
      <c r="M1167" t="s">
        <v>1230</v>
      </c>
      <c r="N1167">
        <v>80</v>
      </c>
      <c r="O1167" t="s">
        <v>1214</v>
      </c>
      <c r="P1167" t="s">
        <v>42</v>
      </c>
      <c r="Q1167" t="s">
        <v>42</v>
      </c>
      <c r="R1167" t="s">
        <v>42</v>
      </c>
      <c r="S1167" s="3">
        <v>42249</v>
      </c>
      <c r="T1167" s="3"/>
      <c r="U1167" s="11" t="str">
        <f>IFERROR(VLOOKUP(A1167,'Anc data'!$A$2:$H$117, 8,FALSE),"")</f>
        <v/>
      </c>
      <c r="W1167" s="15" t="str">
        <f t="shared" si="55"/>
        <v/>
      </c>
      <c r="X1167" s="9">
        <f t="shared" si="56"/>
        <v>1</v>
      </c>
      <c r="Y1167" s="9">
        <f>MAX(X1167,Parameters!$B$8)</f>
        <v>1</v>
      </c>
      <c r="AA1167" s="16" t="str">
        <f>IF(W1167&lt;&gt;0,IF(Y1167=1,IF(I1167&lt;=Parameters!$C$2,W1167,""),""),"")</f>
        <v/>
      </c>
      <c r="AB1167" s="16" t="str">
        <f>IF(W1167&lt;&gt;0,IF(Y1167=1,IF(AND(I1167&gt;Parameters!$B$3,I1167&lt;=Parameters!$C$3),W1167,""),""),"")</f>
        <v/>
      </c>
      <c r="AC1167" s="16" t="str">
        <f>IF(W1167&lt;&gt;0,IF(Y1167=1,IF(AND(I1167&gt;Parameters!$B$4,I1167&lt;=Parameters!$C$4),W1167,""),""),"")</f>
        <v/>
      </c>
      <c r="AD1167" s="16" t="str">
        <f>IF(W1167&lt;&gt;0,IF(Y1167=1,IF(AND(I1167&gt;Parameters!$B$5,I1167&lt;=Parameters!$C$5),W1167,""),""),"")</f>
        <v/>
      </c>
      <c r="AE1167" s="16" t="str">
        <f>IF(W1167&lt;&gt;0,IF(Y1167=1,IF(I1167&gt;Parameters!$B$6,W1167,""),""),"")</f>
        <v/>
      </c>
    </row>
    <row r="1168" spans="1:31" x14ac:dyDescent="0.2">
      <c r="A1168" t="s">
        <v>1226</v>
      </c>
      <c r="B1168" t="s">
        <v>1227</v>
      </c>
      <c r="C1168" t="s">
        <v>1228</v>
      </c>
      <c r="D1168">
        <v>3</v>
      </c>
      <c r="E1168" t="s">
        <v>1229</v>
      </c>
      <c r="F1168" t="s">
        <v>61</v>
      </c>
      <c r="G1168">
        <v>150</v>
      </c>
      <c r="H1168" t="s">
        <v>1214</v>
      </c>
      <c r="I1168">
        <f t="shared" si="54"/>
        <v>150</v>
      </c>
      <c r="J1168" t="s">
        <v>39</v>
      </c>
      <c r="L1168">
        <v>649</v>
      </c>
      <c r="M1168" t="s">
        <v>1230</v>
      </c>
      <c r="N1168">
        <v>150</v>
      </c>
      <c r="O1168" t="s">
        <v>1214</v>
      </c>
      <c r="P1168" t="s">
        <v>42</v>
      </c>
      <c r="Q1168" t="s">
        <v>42</v>
      </c>
      <c r="R1168" t="s">
        <v>42</v>
      </c>
      <c r="S1168" s="3">
        <v>42249</v>
      </c>
      <c r="T1168" s="3"/>
      <c r="U1168" s="11" t="str">
        <f>IFERROR(VLOOKUP(A1168,'Anc data'!$A$2:$H$117, 8,FALSE),"")</f>
        <v/>
      </c>
      <c r="W1168" s="15" t="str">
        <f t="shared" si="55"/>
        <v/>
      </c>
      <c r="X1168" s="9">
        <f t="shared" si="56"/>
        <v>1</v>
      </c>
      <c r="Y1168" s="9">
        <f>MAX(X1168,Parameters!$B$8)</f>
        <v>1</v>
      </c>
      <c r="AA1168" s="16" t="str">
        <f>IF(W1168&lt;&gt;0,IF(Y1168=1,IF(I1168&lt;=Parameters!$C$2,W1168,""),""),"")</f>
        <v/>
      </c>
      <c r="AB1168" s="16" t="str">
        <f>IF(W1168&lt;&gt;0,IF(Y1168=1,IF(AND(I1168&gt;Parameters!$B$3,I1168&lt;=Parameters!$C$3),W1168,""),""),"")</f>
        <v/>
      </c>
      <c r="AC1168" s="16" t="str">
        <f>IF(W1168&lt;&gt;0,IF(Y1168=1,IF(AND(I1168&gt;Parameters!$B$4,I1168&lt;=Parameters!$C$4),W1168,""),""),"")</f>
        <v/>
      </c>
      <c r="AD1168" s="16" t="str">
        <f>IF(W1168&lt;&gt;0,IF(Y1168=1,IF(AND(I1168&gt;Parameters!$B$5,I1168&lt;=Parameters!$C$5),W1168,""),""),"")</f>
        <v/>
      </c>
      <c r="AE1168" s="16" t="str">
        <f>IF(W1168&lt;&gt;0,IF(Y1168=1,IF(I1168&gt;Parameters!$B$6,W1168,""),""),"")</f>
        <v/>
      </c>
    </row>
    <row r="1169" spans="1:31" x14ac:dyDescent="0.2">
      <c r="A1169" t="s">
        <v>1226</v>
      </c>
      <c r="B1169" t="s">
        <v>1227</v>
      </c>
      <c r="C1169" t="s">
        <v>1228</v>
      </c>
      <c r="D1169">
        <v>4</v>
      </c>
      <c r="E1169" t="s">
        <v>1229</v>
      </c>
      <c r="F1169" t="s">
        <v>61</v>
      </c>
      <c r="G1169">
        <v>300</v>
      </c>
      <c r="H1169" t="s">
        <v>1214</v>
      </c>
      <c r="I1169">
        <f t="shared" si="54"/>
        <v>300</v>
      </c>
      <c r="J1169" t="s">
        <v>39</v>
      </c>
      <c r="L1169">
        <v>749</v>
      </c>
      <c r="M1169" t="s">
        <v>1230</v>
      </c>
      <c r="N1169">
        <v>300</v>
      </c>
      <c r="O1169" t="s">
        <v>1214</v>
      </c>
      <c r="P1169" t="s">
        <v>42</v>
      </c>
      <c r="Q1169" t="s">
        <v>42</v>
      </c>
      <c r="R1169" t="s">
        <v>42</v>
      </c>
      <c r="S1169" s="3">
        <v>42249</v>
      </c>
      <c r="T1169" s="3"/>
      <c r="U1169" s="11" t="str">
        <f>IFERROR(VLOOKUP(A1169,'Anc data'!$A$2:$H$117, 8,FALSE),"")</f>
        <v/>
      </c>
      <c r="W1169" s="15" t="str">
        <f t="shared" si="55"/>
        <v/>
      </c>
      <c r="X1169" s="9">
        <f t="shared" si="56"/>
        <v>1</v>
      </c>
      <c r="Y1169" s="9">
        <f>MAX(X1169,Parameters!$B$8)</f>
        <v>1</v>
      </c>
      <c r="AA1169" s="16" t="str">
        <f>IF(W1169&lt;&gt;0,IF(Y1169=1,IF(I1169&lt;=Parameters!$C$2,W1169,""),""),"")</f>
        <v/>
      </c>
      <c r="AB1169" s="16" t="str">
        <f>IF(W1169&lt;&gt;0,IF(Y1169=1,IF(AND(I1169&gt;Parameters!$B$3,I1169&lt;=Parameters!$C$3),W1169,""),""),"")</f>
        <v/>
      </c>
      <c r="AC1169" s="16" t="str">
        <f>IF(W1169&lt;&gt;0,IF(Y1169=1,IF(AND(I1169&gt;Parameters!$B$4,I1169&lt;=Parameters!$C$4),W1169,""),""),"")</f>
        <v/>
      </c>
      <c r="AD1169" s="16" t="str">
        <f>IF(W1169&lt;&gt;0,IF(Y1169=1,IF(AND(I1169&gt;Parameters!$B$5,I1169&lt;=Parameters!$C$5),W1169,""),""),"")</f>
        <v/>
      </c>
      <c r="AE1169" s="16" t="str">
        <f>IF(W1169&lt;&gt;0,IF(Y1169=1,IF(I1169&gt;Parameters!$B$6,W1169,""),""),"")</f>
        <v/>
      </c>
    </row>
    <row r="1170" spans="1:31" x14ac:dyDescent="0.2">
      <c r="A1170" t="s">
        <v>1226</v>
      </c>
      <c r="B1170" t="s">
        <v>1227</v>
      </c>
      <c r="C1170" t="s">
        <v>1228</v>
      </c>
      <c r="D1170">
        <v>5</v>
      </c>
      <c r="E1170" t="s">
        <v>1229</v>
      </c>
      <c r="F1170" t="s">
        <v>61</v>
      </c>
      <c r="G1170">
        <v>500</v>
      </c>
      <c r="H1170" t="s">
        <v>1214</v>
      </c>
      <c r="I1170">
        <f t="shared" si="54"/>
        <v>500</v>
      </c>
      <c r="J1170" t="s">
        <v>39</v>
      </c>
      <c r="L1170">
        <v>990</v>
      </c>
      <c r="M1170" t="s">
        <v>1230</v>
      </c>
      <c r="N1170">
        <v>500</v>
      </c>
      <c r="O1170" t="s">
        <v>1214</v>
      </c>
      <c r="P1170" t="s">
        <v>42</v>
      </c>
      <c r="Q1170" t="s">
        <v>42</v>
      </c>
      <c r="R1170" t="s">
        <v>42</v>
      </c>
      <c r="S1170" s="3">
        <v>42249</v>
      </c>
      <c r="T1170" s="3"/>
      <c r="U1170" s="11" t="str">
        <f>IFERROR(VLOOKUP(A1170,'Anc data'!$A$2:$H$117, 8,FALSE),"")</f>
        <v/>
      </c>
      <c r="W1170" s="15" t="str">
        <f t="shared" si="55"/>
        <v/>
      </c>
      <c r="X1170" s="9">
        <f t="shared" si="56"/>
        <v>1</v>
      </c>
      <c r="Y1170" s="9">
        <f>MAX(X1170,Parameters!$B$8)</f>
        <v>1</v>
      </c>
      <c r="AA1170" s="16" t="str">
        <f>IF(W1170&lt;&gt;0,IF(Y1170=1,IF(I1170&lt;=Parameters!$C$2,W1170,""),""),"")</f>
        <v/>
      </c>
      <c r="AB1170" s="16" t="str">
        <f>IF(W1170&lt;&gt;0,IF(Y1170=1,IF(AND(I1170&gt;Parameters!$B$3,I1170&lt;=Parameters!$C$3),W1170,""),""),"")</f>
        <v/>
      </c>
      <c r="AC1170" s="16" t="str">
        <f>IF(W1170&lt;&gt;0,IF(Y1170=1,IF(AND(I1170&gt;Parameters!$B$4,I1170&lt;=Parameters!$C$4),W1170,""),""),"")</f>
        <v/>
      </c>
      <c r="AD1170" s="16" t="str">
        <f>IF(W1170&lt;&gt;0,IF(Y1170=1,IF(AND(I1170&gt;Parameters!$B$5,I1170&lt;=Parameters!$C$5),W1170,""),""),"")</f>
        <v/>
      </c>
      <c r="AE1170" s="16" t="str">
        <f>IF(W1170&lt;&gt;0,IF(Y1170=1,IF(I1170&gt;Parameters!$B$6,W1170,""),""),"")</f>
        <v/>
      </c>
    </row>
    <row r="1171" spans="1:31" x14ac:dyDescent="0.2">
      <c r="A1171" t="s">
        <v>1226</v>
      </c>
      <c r="B1171" t="s">
        <v>1227</v>
      </c>
      <c r="C1171" t="s">
        <v>1228</v>
      </c>
      <c r="D1171">
        <v>6</v>
      </c>
      <c r="E1171" t="s">
        <v>1229</v>
      </c>
      <c r="F1171" t="s">
        <v>61</v>
      </c>
      <c r="G1171">
        <v>1000</v>
      </c>
      <c r="H1171" t="s">
        <v>1214</v>
      </c>
      <c r="I1171">
        <f t="shared" si="54"/>
        <v>1000</v>
      </c>
      <c r="J1171" t="s">
        <v>39</v>
      </c>
      <c r="L1171" s="2">
        <v>1490</v>
      </c>
      <c r="M1171" t="s">
        <v>1230</v>
      </c>
      <c r="N1171">
        <v>1000</v>
      </c>
      <c r="O1171" t="s">
        <v>1214</v>
      </c>
      <c r="P1171" t="s">
        <v>42</v>
      </c>
      <c r="Q1171" t="s">
        <v>42</v>
      </c>
      <c r="R1171" t="s">
        <v>42</v>
      </c>
      <c r="S1171" s="3">
        <v>42249</v>
      </c>
      <c r="T1171" s="3"/>
      <c r="U1171" s="11" t="str">
        <f>IFERROR(VLOOKUP(A1171,'Anc data'!$A$2:$H$117, 8,FALSE),"")</f>
        <v/>
      </c>
      <c r="W1171" s="15" t="str">
        <f t="shared" si="55"/>
        <v/>
      </c>
      <c r="X1171" s="9">
        <f t="shared" si="56"/>
        <v>1</v>
      </c>
      <c r="Y1171" s="9">
        <f>MAX(X1171,Parameters!$B$8)</f>
        <v>1</v>
      </c>
      <c r="AA1171" s="16" t="str">
        <f>IF(W1171&lt;&gt;0,IF(Y1171=1,IF(I1171&lt;=Parameters!$C$2,W1171,""),""),"")</f>
        <v/>
      </c>
      <c r="AB1171" s="16" t="str">
        <f>IF(W1171&lt;&gt;0,IF(Y1171=1,IF(AND(I1171&gt;Parameters!$B$3,I1171&lt;=Parameters!$C$3),W1171,""),""),"")</f>
        <v/>
      </c>
      <c r="AC1171" s="16" t="str">
        <f>IF(W1171&lt;&gt;0,IF(Y1171=1,IF(AND(I1171&gt;Parameters!$B$4,I1171&lt;=Parameters!$C$4),W1171,""),""),"")</f>
        <v/>
      </c>
      <c r="AD1171" s="16" t="str">
        <f>IF(W1171&lt;&gt;0,IF(Y1171=1,IF(AND(I1171&gt;Parameters!$B$5,I1171&lt;=Parameters!$C$5),W1171,""),""),"")</f>
        <v/>
      </c>
      <c r="AE1171" s="16" t="str">
        <f>IF(W1171&lt;&gt;0,IF(Y1171=1,IF(I1171&gt;Parameters!$B$6,W1171,""),""),"")</f>
        <v/>
      </c>
    </row>
    <row r="1172" spans="1:31" x14ac:dyDescent="0.2">
      <c r="A1172" t="s">
        <v>1226</v>
      </c>
      <c r="B1172" t="s">
        <v>1227</v>
      </c>
      <c r="C1172" t="s">
        <v>1231</v>
      </c>
      <c r="D1172">
        <v>1</v>
      </c>
      <c r="E1172" t="s">
        <v>1232</v>
      </c>
      <c r="F1172" t="s">
        <v>79</v>
      </c>
      <c r="G1172">
        <v>20</v>
      </c>
      <c r="H1172" t="s">
        <v>1214</v>
      </c>
      <c r="I1172">
        <f t="shared" si="54"/>
        <v>20</v>
      </c>
      <c r="J1172" t="s">
        <v>39</v>
      </c>
      <c r="L1172">
        <v>399</v>
      </c>
      <c r="M1172" t="s">
        <v>1230</v>
      </c>
      <c r="N1172">
        <v>5</v>
      </c>
      <c r="O1172" t="s">
        <v>46</v>
      </c>
      <c r="P1172" t="s">
        <v>42</v>
      </c>
      <c r="Q1172" t="s">
        <v>42</v>
      </c>
      <c r="R1172" t="s">
        <v>42</v>
      </c>
      <c r="S1172" s="3">
        <v>42249</v>
      </c>
      <c r="T1172" s="3"/>
      <c r="U1172" s="11" t="str">
        <f>IFERROR(VLOOKUP(A1172,'Anc data'!$A$2:$H$117, 8,FALSE),"")</f>
        <v/>
      </c>
      <c r="W1172" s="15" t="str">
        <f t="shared" si="55"/>
        <v/>
      </c>
      <c r="X1172" s="9">
        <f t="shared" si="56"/>
        <v>1</v>
      </c>
      <c r="Y1172" s="9">
        <f>MAX(X1172,Parameters!$B$8)</f>
        <v>1</v>
      </c>
      <c r="AA1172" s="16" t="str">
        <f>IF(W1172&lt;&gt;0,IF(Y1172=1,IF(I1172&lt;=Parameters!$C$2,W1172,""),""),"")</f>
        <v/>
      </c>
      <c r="AB1172" s="16" t="str">
        <f>IF(W1172&lt;&gt;0,IF(Y1172=1,IF(AND(I1172&gt;Parameters!$B$3,I1172&lt;=Parameters!$C$3),W1172,""),""),"")</f>
        <v/>
      </c>
      <c r="AC1172" s="16" t="str">
        <f>IF(W1172&lt;&gt;0,IF(Y1172=1,IF(AND(I1172&gt;Parameters!$B$4,I1172&lt;=Parameters!$C$4),W1172,""),""),"")</f>
        <v/>
      </c>
      <c r="AD1172" s="16" t="str">
        <f>IF(W1172&lt;&gt;0,IF(Y1172=1,IF(AND(I1172&gt;Parameters!$B$5,I1172&lt;=Parameters!$C$5),W1172,""),""),"")</f>
        <v/>
      </c>
      <c r="AE1172" s="16" t="str">
        <f>IF(W1172&lt;&gt;0,IF(Y1172=1,IF(I1172&gt;Parameters!$B$6,W1172,""),""),"")</f>
        <v/>
      </c>
    </row>
    <row r="1173" spans="1:31" x14ac:dyDescent="0.2">
      <c r="A1173" t="s">
        <v>1226</v>
      </c>
      <c r="B1173" t="s">
        <v>1227</v>
      </c>
      <c r="C1173" t="s">
        <v>1231</v>
      </c>
      <c r="D1173">
        <v>2</v>
      </c>
      <c r="E1173" t="s">
        <v>1233</v>
      </c>
      <c r="F1173" t="s">
        <v>79</v>
      </c>
      <c r="G1173">
        <v>50</v>
      </c>
      <c r="H1173" t="s">
        <v>1214</v>
      </c>
      <c r="I1173">
        <f t="shared" si="54"/>
        <v>50</v>
      </c>
      <c r="J1173" t="s">
        <v>39</v>
      </c>
      <c r="L1173">
        <v>499</v>
      </c>
      <c r="M1173" t="s">
        <v>1230</v>
      </c>
      <c r="N1173">
        <v>5</v>
      </c>
      <c r="O1173" t="s">
        <v>46</v>
      </c>
      <c r="P1173" t="s">
        <v>42</v>
      </c>
      <c r="Q1173" t="s">
        <v>42</v>
      </c>
      <c r="R1173" t="s">
        <v>42</v>
      </c>
      <c r="S1173" s="3">
        <v>42249</v>
      </c>
      <c r="T1173" s="3"/>
      <c r="U1173" s="11" t="str">
        <f>IFERROR(VLOOKUP(A1173,'Anc data'!$A$2:$H$117, 8,FALSE),"")</f>
        <v/>
      </c>
      <c r="W1173" s="15" t="str">
        <f t="shared" si="55"/>
        <v/>
      </c>
      <c r="X1173" s="9">
        <f t="shared" si="56"/>
        <v>1</v>
      </c>
      <c r="Y1173" s="9">
        <f>MAX(X1173,Parameters!$B$8)</f>
        <v>1</v>
      </c>
      <c r="AA1173" s="16" t="str">
        <f>IF(W1173&lt;&gt;0,IF(Y1173=1,IF(I1173&lt;=Parameters!$C$2,W1173,""),""),"")</f>
        <v/>
      </c>
      <c r="AB1173" s="16" t="str">
        <f>IF(W1173&lt;&gt;0,IF(Y1173=1,IF(AND(I1173&gt;Parameters!$B$3,I1173&lt;=Parameters!$C$3),W1173,""),""),"")</f>
        <v/>
      </c>
      <c r="AC1173" s="16" t="str">
        <f>IF(W1173&lt;&gt;0,IF(Y1173=1,IF(AND(I1173&gt;Parameters!$B$4,I1173&lt;=Parameters!$C$4),W1173,""),""),"")</f>
        <v/>
      </c>
      <c r="AD1173" s="16" t="str">
        <f>IF(W1173&lt;&gt;0,IF(Y1173=1,IF(AND(I1173&gt;Parameters!$B$5,I1173&lt;=Parameters!$C$5),W1173,""),""),"")</f>
        <v/>
      </c>
      <c r="AE1173" s="16" t="str">
        <f>IF(W1173&lt;&gt;0,IF(Y1173=1,IF(I1173&gt;Parameters!$B$6,W1173,""),""),"")</f>
        <v/>
      </c>
    </row>
    <row r="1174" spans="1:31" x14ac:dyDescent="0.2">
      <c r="A1174" t="s">
        <v>1226</v>
      </c>
      <c r="B1174" t="s">
        <v>1227</v>
      </c>
      <c r="C1174" t="s">
        <v>1231</v>
      </c>
      <c r="D1174">
        <v>3</v>
      </c>
      <c r="E1174" t="s">
        <v>1234</v>
      </c>
      <c r="F1174" t="s">
        <v>79</v>
      </c>
      <c r="G1174">
        <v>100</v>
      </c>
      <c r="H1174" t="s">
        <v>1214</v>
      </c>
      <c r="I1174">
        <f t="shared" si="54"/>
        <v>100</v>
      </c>
      <c r="J1174" t="s">
        <v>39</v>
      </c>
      <c r="L1174">
        <v>599</v>
      </c>
      <c r="M1174" t="s">
        <v>1230</v>
      </c>
      <c r="N1174">
        <v>5</v>
      </c>
      <c r="O1174" t="s">
        <v>46</v>
      </c>
      <c r="P1174" t="s">
        <v>42</v>
      </c>
      <c r="Q1174" t="s">
        <v>42</v>
      </c>
      <c r="R1174" t="s">
        <v>42</v>
      </c>
      <c r="S1174" s="3">
        <v>42249</v>
      </c>
      <c r="T1174" s="3"/>
      <c r="U1174" s="11" t="str">
        <f>IFERROR(VLOOKUP(A1174,'Anc data'!$A$2:$H$117, 8,FALSE),"")</f>
        <v/>
      </c>
      <c r="W1174" s="15" t="str">
        <f t="shared" si="55"/>
        <v/>
      </c>
      <c r="X1174" s="9">
        <f t="shared" si="56"/>
        <v>1</v>
      </c>
      <c r="Y1174" s="9">
        <f>MAX(X1174,Parameters!$B$8)</f>
        <v>1</v>
      </c>
      <c r="AA1174" s="16" t="str">
        <f>IF(W1174&lt;&gt;0,IF(Y1174=1,IF(I1174&lt;=Parameters!$C$2,W1174,""),""),"")</f>
        <v/>
      </c>
      <c r="AB1174" s="16" t="str">
        <f>IF(W1174&lt;&gt;0,IF(Y1174=1,IF(AND(I1174&gt;Parameters!$B$3,I1174&lt;=Parameters!$C$3),W1174,""),""),"")</f>
        <v/>
      </c>
      <c r="AC1174" s="16" t="str">
        <f>IF(W1174&lt;&gt;0,IF(Y1174=1,IF(AND(I1174&gt;Parameters!$B$4,I1174&lt;=Parameters!$C$4),W1174,""),""),"")</f>
        <v/>
      </c>
      <c r="AD1174" s="16" t="str">
        <f>IF(W1174&lt;&gt;0,IF(Y1174=1,IF(AND(I1174&gt;Parameters!$B$5,I1174&lt;=Parameters!$C$5),W1174,""),""),"")</f>
        <v/>
      </c>
      <c r="AE1174" s="16" t="str">
        <f>IF(W1174&lt;&gt;0,IF(Y1174=1,IF(I1174&gt;Parameters!$B$6,W1174,""),""),"")</f>
        <v/>
      </c>
    </row>
    <row r="1175" spans="1:31" x14ac:dyDescent="0.2">
      <c r="A1175" t="s">
        <v>1226</v>
      </c>
      <c r="B1175" t="s">
        <v>1227</v>
      </c>
      <c r="C1175" t="s">
        <v>1231</v>
      </c>
      <c r="D1175">
        <v>4</v>
      </c>
      <c r="E1175" t="s">
        <v>1235</v>
      </c>
      <c r="F1175" t="s">
        <v>79</v>
      </c>
      <c r="G1175">
        <v>200</v>
      </c>
      <c r="H1175" t="s">
        <v>1214</v>
      </c>
      <c r="I1175">
        <f t="shared" si="54"/>
        <v>200</v>
      </c>
      <c r="J1175" t="s">
        <v>39</v>
      </c>
      <c r="L1175">
        <v>699</v>
      </c>
      <c r="M1175" t="s">
        <v>1230</v>
      </c>
      <c r="N1175">
        <v>20</v>
      </c>
      <c r="O1175" t="s">
        <v>46</v>
      </c>
      <c r="P1175" t="s">
        <v>42</v>
      </c>
      <c r="Q1175" t="s">
        <v>42</v>
      </c>
      <c r="R1175" t="s">
        <v>42</v>
      </c>
      <c r="S1175" s="3">
        <v>42249</v>
      </c>
      <c r="T1175" s="3"/>
      <c r="U1175" s="11" t="str">
        <f>IFERROR(VLOOKUP(A1175,'Anc data'!$A$2:$H$117, 8,FALSE),"")</f>
        <v/>
      </c>
      <c r="W1175" s="15" t="str">
        <f t="shared" si="55"/>
        <v/>
      </c>
      <c r="X1175" s="9">
        <f t="shared" si="56"/>
        <v>1</v>
      </c>
      <c r="Y1175" s="9">
        <f>MAX(X1175,Parameters!$B$8)</f>
        <v>1</v>
      </c>
      <c r="AA1175" s="16" t="str">
        <f>IF(W1175&lt;&gt;0,IF(Y1175=1,IF(I1175&lt;=Parameters!$C$2,W1175,""),""),"")</f>
        <v/>
      </c>
      <c r="AB1175" s="16" t="str">
        <f>IF(W1175&lt;&gt;0,IF(Y1175=1,IF(AND(I1175&gt;Parameters!$B$3,I1175&lt;=Parameters!$C$3),W1175,""),""),"")</f>
        <v/>
      </c>
      <c r="AC1175" s="16" t="str">
        <f>IF(W1175&lt;&gt;0,IF(Y1175=1,IF(AND(I1175&gt;Parameters!$B$4,I1175&lt;=Parameters!$C$4),W1175,""),""),"")</f>
        <v/>
      </c>
      <c r="AD1175" s="16" t="str">
        <f>IF(W1175&lt;&gt;0,IF(Y1175=1,IF(AND(I1175&gt;Parameters!$B$5,I1175&lt;=Parameters!$C$5),W1175,""),""),"")</f>
        <v/>
      </c>
      <c r="AE1175" s="16" t="str">
        <f>IF(W1175&lt;&gt;0,IF(Y1175=1,IF(I1175&gt;Parameters!$B$6,W1175,""),""),"")</f>
        <v/>
      </c>
    </row>
    <row r="1176" spans="1:31" x14ac:dyDescent="0.2">
      <c r="A1176" t="s">
        <v>1226</v>
      </c>
      <c r="B1176" t="s">
        <v>1227</v>
      </c>
      <c r="C1176" t="s">
        <v>1236</v>
      </c>
      <c r="D1176">
        <v>1</v>
      </c>
      <c r="E1176" t="s">
        <v>1237</v>
      </c>
      <c r="F1176" t="s">
        <v>61</v>
      </c>
      <c r="G1176">
        <v>25</v>
      </c>
      <c r="H1176" t="s">
        <v>1214</v>
      </c>
      <c r="I1176">
        <f t="shared" si="54"/>
        <v>25</v>
      </c>
      <c r="J1176" t="s">
        <v>39</v>
      </c>
      <c r="L1176">
        <v>449</v>
      </c>
      <c r="M1176" t="s">
        <v>1230</v>
      </c>
      <c r="N1176">
        <v>25</v>
      </c>
      <c r="O1176" t="s">
        <v>46</v>
      </c>
      <c r="P1176" t="s">
        <v>42</v>
      </c>
      <c r="Q1176" t="s">
        <v>42</v>
      </c>
      <c r="R1176" t="s">
        <v>42</v>
      </c>
      <c r="S1176" s="3">
        <v>42249</v>
      </c>
      <c r="T1176" s="3"/>
      <c r="U1176" s="11" t="str">
        <f>IFERROR(VLOOKUP(A1176,'Anc data'!$A$2:$H$117, 8,FALSE),"")</f>
        <v/>
      </c>
      <c r="W1176" s="15" t="str">
        <f t="shared" si="55"/>
        <v/>
      </c>
      <c r="X1176" s="9">
        <f t="shared" si="56"/>
        <v>1</v>
      </c>
      <c r="Y1176" s="9">
        <f>MAX(X1176,Parameters!$B$8)</f>
        <v>1</v>
      </c>
      <c r="AA1176" s="16" t="str">
        <f>IF(W1176&lt;&gt;0,IF(Y1176=1,IF(I1176&lt;=Parameters!$C$2,W1176,""),""),"")</f>
        <v/>
      </c>
      <c r="AB1176" s="16" t="str">
        <f>IF(W1176&lt;&gt;0,IF(Y1176=1,IF(AND(I1176&gt;Parameters!$B$3,I1176&lt;=Parameters!$C$3),W1176,""),""),"")</f>
        <v/>
      </c>
      <c r="AC1176" s="16" t="str">
        <f>IF(W1176&lt;&gt;0,IF(Y1176=1,IF(AND(I1176&gt;Parameters!$B$4,I1176&lt;=Parameters!$C$4),W1176,""),""),"")</f>
        <v/>
      </c>
      <c r="AD1176" s="16" t="str">
        <f>IF(W1176&lt;&gt;0,IF(Y1176=1,IF(AND(I1176&gt;Parameters!$B$5,I1176&lt;=Parameters!$C$5),W1176,""),""),"")</f>
        <v/>
      </c>
      <c r="AE1176" s="16" t="str">
        <f>IF(W1176&lt;&gt;0,IF(Y1176=1,IF(I1176&gt;Parameters!$B$6,W1176,""),""),"")</f>
        <v/>
      </c>
    </row>
    <row r="1177" spans="1:31" x14ac:dyDescent="0.2">
      <c r="A1177" t="s">
        <v>1226</v>
      </c>
      <c r="B1177" t="s">
        <v>1227</v>
      </c>
      <c r="C1177" t="s">
        <v>1236</v>
      </c>
      <c r="D1177">
        <v>2</v>
      </c>
      <c r="E1177" t="s">
        <v>1238</v>
      </c>
      <c r="F1177" t="s">
        <v>61</v>
      </c>
      <c r="G1177">
        <v>50</v>
      </c>
      <c r="H1177" t="s">
        <v>1214</v>
      </c>
      <c r="I1177">
        <f t="shared" si="54"/>
        <v>50</v>
      </c>
      <c r="J1177" t="s">
        <v>39</v>
      </c>
      <c r="L1177">
        <v>549</v>
      </c>
      <c r="M1177" t="s">
        <v>1230</v>
      </c>
      <c r="N1177">
        <v>50</v>
      </c>
      <c r="O1177" t="s">
        <v>46</v>
      </c>
      <c r="P1177" t="s">
        <v>42</v>
      </c>
      <c r="Q1177" t="s">
        <v>42</v>
      </c>
      <c r="R1177" t="s">
        <v>42</v>
      </c>
      <c r="S1177" s="3">
        <v>42249</v>
      </c>
      <c r="T1177" s="3"/>
      <c r="U1177" s="11" t="str">
        <f>IFERROR(VLOOKUP(A1177,'Anc data'!$A$2:$H$117, 8,FALSE),"")</f>
        <v/>
      </c>
      <c r="W1177" s="15" t="str">
        <f t="shared" si="55"/>
        <v/>
      </c>
      <c r="X1177" s="9">
        <f t="shared" si="56"/>
        <v>1</v>
      </c>
      <c r="Y1177" s="9">
        <f>MAX(X1177,Parameters!$B$8)</f>
        <v>1</v>
      </c>
      <c r="AA1177" s="16" t="str">
        <f>IF(W1177&lt;&gt;0,IF(Y1177=1,IF(I1177&lt;=Parameters!$C$2,W1177,""),""),"")</f>
        <v/>
      </c>
      <c r="AB1177" s="16" t="str">
        <f>IF(W1177&lt;&gt;0,IF(Y1177=1,IF(AND(I1177&gt;Parameters!$B$3,I1177&lt;=Parameters!$C$3),W1177,""),""),"")</f>
        <v/>
      </c>
      <c r="AC1177" s="16" t="str">
        <f>IF(W1177&lt;&gt;0,IF(Y1177=1,IF(AND(I1177&gt;Parameters!$B$4,I1177&lt;=Parameters!$C$4),W1177,""),""),"")</f>
        <v/>
      </c>
      <c r="AD1177" s="16" t="str">
        <f>IF(W1177&lt;&gt;0,IF(Y1177=1,IF(AND(I1177&gt;Parameters!$B$5,I1177&lt;=Parameters!$C$5),W1177,""),""),"")</f>
        <v/>
      </c>
      <c r="AE1177" s="16" t="str">
        <f>IF(W1177&lt;&gt;0,IF(Y1177=1,IF(I1177&gt;Parameters!$B$6,W1177,""),""),"")</f>
        <v/>
      </c>
    </row>
    <row r="1178" spans="1:31" x14ac:dyDescent="0.2">
      <c r="A1178" t="s">
        <v>1226</v>
      </c>
      <c r="B1178" t="s">
        <v>1227</v>
      </c>
      <c r="C1178" t="s">
        <v>1236</v>
      </c>
      <c r="D1178">
        <v>3</v>
      </c>
      <c r="E1178" t="s">
        <v>1239</v>
      </c>
      <c r="F1178" t="s">
        <v>61</v>
      </c>
      <c r="G1178">
        <v>100</v>
      </c>
      <c r="H1178" t="s">
        <v>1214</v>
      </c>
      <c r="I1178">
        <f t="shared" si="54"/>
        <v>100</v>
      </c>
      <c r="J1178" t="s">
        <v>39</v>
      </c>
      <c r="L1178">
        <v>649</v>
      </c>
      <c r="M1178" t="s">
        <v>1230</v>
      </c>
      <c r="N1178">
        <v>100</v>
      </c>
      <c r="O1178" t="s">
        <v>46</v>
      </c>
      <c r="P1178" t="s">
        <v>42</v>
      </c>
      <c r="Q1178" t="s">
        <v>42</v>
      </c>
      <c r="R1178" t="s">
        <v>42</v>
      </c>
      <c r="S1178" s="3">
        <v>42249</v>
      </c>
      <c r="T1178" s="3"/>
      <c r="U1178" s="11" t="str">
        <f>IFERROR(VLOOKUP(A1178,'Anc data'!$A$2:$H$117, 8,FALSE),"")</f>
        <v/>
      </c>
      <c r="W1178" s="15" t="str">
        <f t="shared" si="55"/>
        <v/>
      </c>
      <c r="X1178" s="9">
        <f t="shared" si="56"/>
        <v>1</v>
      </c>
      <c r="Y1178" s="9">
        <f>MAX(X1178,Parameters!$B$8)</f>
        <v>1</v>
      </c>
      <c r="AA1178" s="16" t="str">
        <f>IF(W1178&lt;&gt;0,IF(Y1178=1,IF(I1178&lt;=Parameters!$C$2,W1178,""),""),"")</f>
        <v/>
      </c>
      <c r="AB1178" s="16" t="str">
        <f>IF(W1178&lt;&gt;0,IF(Y1178=1,IF(AND(I1178&gt;Parameters!$B$3,I1178&lt;=Parameters!$C$3),W1178,""),""),"")</f>
        <v/>
      </c>
      <c r="AC1178" s="16" t="str">
        <f>IF(W1178&lt;&gt;0,IF(Y1178=1,IF(AND(I1178&gt;Parameters!$B$4,I1178&lt;=Parameters!$C$4),W1178,""),""),"")</f>
        <v/>
      </c>
      <c r="AD1178" s="16" t="str">
        <f>IF(W1178&lt;&gt;0,IF(Y1178=1,IF(AND(I1178&gt;Parameters!$B$5,I1178&lt;=Parameters!$C$5),W1178,""),""),"")</f>
        <v/>
      </c>
      <c r="AE1178" s="16" t="str">
        <f>IF(W1178&lt;&gt;0,IF(Y1178=1,IF(I1178&gt;Parameters!$B$6,W1178,""),""),"")</f>
        <v/>
      </c>
    </row>
    <row r="1179" spans="1:31" x14ac:dyDescent="0.2">
      <c r="A1179" t="s">
        <v>1226</v>
      </c>
      <c r="B1179" t="s">
        <v>1227</v>
      </c>
      <c r="C1179" t="s">
        <v>1236</v>
      </c>
      <c r="D1179">
        <v>4</v>
      </c>
      <c r="E1179" t="s">
        <v>1240</v>
      </c>
      <c r="F1179" t="s">
        <v>51</v>
      </c>
      <c r="G1179">
        <v>60</v>
      </c>
      <c r="H1179" t="s">
        <v>1214</v>
      </c>
      <c r="I1179">
        <f t="shared" si="54"/>
        <v>60</v>
      </c>
      <c r="J1179" t="s">
        <v>39</v>
      </c>
      <c r="L1179">
        <v>549</v>
      </c>
      <c r="M1179" t="s">
        <v>1230</v>
      </c>
      <c r="N1179">
        <v>21</v>
      </c>
      <c r="O1179" t="s">
        <v>46</v>
      </c>
      <c r="P1179" t="s">
        <v>42</v>
      </c>
      <c r="Q1179" t="s">
        <v>42</v>
      </c>
      <c r="R1179" t="s">
        <v>42</v>
      </c>
      <c r="S1179" s="3">
        <v>42262</v>
      </c>
      <c r="T1179" s="3"/>
      <c r="U1179" s="11" t="str">
        <f>IFERROR(VLOOKUP(A1179,'Anc data'!$A$2:$H$117, 8,FALSE),"")</f>
        <v/>
      </c>
      <c r="W1179" s="15" t="str">
        <f t="shared" si="55"/>
        <v/>
      </c>
      <c r="X1179" s="9">
        <f t="shared" si="56"/>
        <v>1</v>
      </c>
      <c r="Y1179" s="9">
        <f>MAX(X1179,Parameters!$B$8)</f>
        <v>1</v>
      </c>
      <c r="AA1179" s="16" t="str">
        <f>IF(W1179&lt;&gt;0,IF(Y1179=1,IF(I1179&lt;=Parameters!$C$2,W1179,""),""),"")</f>
        <v/>
      </c>
      <c r="AB1179" s="16" t="str">
        <f>IF(W1179&lt;&gt;0,IF(Y1179=1,IF(AND(I1179&gt;Parameters!$B$3,I1179&lt;=Parameters!$C$3),W1179,""),""),"")</f>
        <v/>
      </c>
      <c r="AC1179" s="16" t="str">
        <f>IF(W1179&lt;&gt;0,IF(Y1179=1,IF(AND(I1179&gt;Parameters!$B$4,I1179&lt;=Parameters!$C$4),W1179,""),""),"")</f>
        <v/>
      </c>
      <c r="AD1179" s="16" t="str">
        <f>IF(W1179&lt;&gt;0,IF(Y1179=1,IF(AND(I1179&gt;Parameters!$B$5,I1179&lt;=Parameters!$C$5),W1179,""),""),"")</f>
        <v/>
      </c>
      <c r="AE1179" s="16" t="str">
        <f>IF(W1179&lt;&gt;0,IF(Y1179=1,IF(I1179&gt;Parameters!$B$6,W1179,""),""),"")</f>
        <v/>
      </c>
    </row>
    <row r="1180" spans="1:31" x14ac:dyDescent="0.2">
      <c r="A1180" t="s">
        <v>1226</v>
      </c>
      <c r="B1180" t="s">
        <v>1227</v>
      </c>
      <c r="C1180" t="s">
        <v>1236</v>
      </c>
      <c r="D1180">
        <v>5</v>
      </c>
      <c r="E1180" t="s">
        <v>1241</v>
      </c>
      <c r="F1180" t="s">
        <v>51</v>
      </c>
      <c r="G1180">
        <v>34</v>
      </c>
      <c r="H1180" t="s">
        <v>1214</v>
      </c>
      <c r="I1180">
        <f t="shared" si="54"/>
        <v>34</v>
      </c>
      <c r="J1180" t="s">
        <v>39</v>
      </c>
      <c r="L1180">
        <v>449</v>
      </c>
      <c r="M1180" t="s">
        <v>1230</v>
      </c>
      <c r="N1180">
        <v>12</v>
      </c>
      <c r="O1180" t="s">
        <v>46</v>
      </c>
      <c r="P1180" t="s">
        <v>42</v>
      </c>
      <c r="Q1180" t="s">
        <v>42</v>
      </c>
      <c r="R1180" t="s">
        <v>42</v>
      </c>
      <c r="S1180" s="3">
        <v>42262</v>
      </c>
      <c r="T1180" s="3"/>
      <c r="U1180" s="11" t="str">
        <f>IFERROR(VLOOKUP(A1180,'Anc data'!$A$2:$H$117, 8,FALSE),"")</f>
        <v/>
      </c>
      <c r="W1180" s="15" t="str">
        <f t="shared" si="55"/>
        <v/>
      </c>
      <c r="X1180" s="9">
        <f t="shared" si="56"/>
        <v>1</v>
      </c>
      <c r="Y1180" s="9">
        <f>MAX(X1180,Parameters!$B$8)</f>
        <v>1</v>
      </c>
      <c r="AA1180" s="16" t="str">
        <f>IF(W1180&lt;&gt;0,IF(Y1180=1,IF(I1180&lt;=Parameters!$C$2,W1180,""),""),"")</f>
        <v/>
      </c>
      <c r="AB1180" s="16" t="str">
        <f>IF(W1180&lt;&gt;0,IF(Y1180=1,IF(AND(I1180&gt;Parameters!$B$3,I1180&lt;=Parameters!$C$3),W1180,""),""),"")</f>
        <v/>
      </c>
      <c r="AC1180" s="16" t="str">
        <f>IF(W1180&lt;&gt;0,IF(Y1180=1,IF(AND(I1180&gt;Parameters!$B$4,I1180&lt;=Parameters!$C$4),W1180,""),""),"")</f>
        <v/>
      </c>
      <c r="AD1180" s="16" t="str">
        <f>IF(W1180&lt;&gt;0,IF(Y1180=1,IF(AND(I1180&gt;Parameters!$B$5,I1180&lt;=Parameters!$C$5),W1180,""),""),"")</f>
        <v/>
      </c>
      <c r="AE1180" s="16" t="str">
        <f>IF(W1180&lt;&gt;0,IF(Y1180=1,IF(I1180&gt;Parameters!$B$6,W1180,""),""),"")</f>
        <v/>
      </c>
    </row>
    <row r="1181" spans="1:31" x14ac:dyDescent="0.2">
      <c r="A1181" t="s">
        <v>1226</v>
      </c>
      <c r="B1181" t="s">
        <v>1227</v>
      </c>
      <c r="C1181" t="s">
        <v>1236</v>
      </c>
      <c r="D1181">
        <v>6</v>
      </c>
      <c r="E1181" t="s">
        <v>1242</v>
      </c>
      <c r="F1181" t="s">
        <v>51</v>
      </c>
      <c r="G1181">
        <v>26</v>
      </c>
      <c r="H1181" t="s">
        <v>1214</v>
      </c>
      <c r="I1181">
        <f t="shared" si="54"/>
        <v>26</v>
      </c>
      <c r="J1181" t="s">
        <v>39</v>
      </c>
      <c r="L1181">
        <v>399</v>
      </c>
      <c r="M1181" t="s">
        <v>1230</v>
      </c>
      <c r="N1181">
        <v>2</v>
      </c>
      <c r="O1181" t="s">
        <v>46</v>
      </c>
      <c r="P1181" t="s">
        <v>42</v>
      </c>
      <c r="Q1181" t="s">
        <v>42</v>
      </c>
      <c r="R1181" t="s">
        <v>42</v>
      </c>
      <c r="S1181" s="3">
        <v>42262</v>
      </c>
      <c r="T1181" s="3"/>
      <c r="U1181" s="11" t="str">
        <f>IFERROR(VLOOKUP(A1181,'Anc data'!$A$2:$H$117, 8,FALSE),"")</f>
        <v/>
      </c>
      <c r="W1181" s="15" t="str">
        <f t="shared" si="55"/>
        <v/>
      </c>
      <c r="X1181" s="9">
        <f t="shared" si="56"/>
        <v>1</v>
      </c>
      <c r="Y1181" s="9">
        <f>MAX(X1181,Parameters!$B$8)</f>
        <v>1</v>
      </c>
      <c r="AA1181" s="16" t="str">
        <f>IF(W1181&lt;&gt;0,IF(Y1181=1,IF(I1181&lt;=Parameters!$C$2,W1181,""),""),"")</f>
        <v/>
      </c>
      <c r="AB1181" s="16" t="str">
        <f>IF(W1181&lt;&gt;0,IF(Y1181=1,IF(AND(I1181&gt;Parameters!$B$3,I1181&lt;=Parameters!$C$3),W1181,""),""),"")</f>
        <v/>
      </c>
      <c r="AC1181" s="16" t="str">
        <f>IF(W1181&lt;&gt;0,IF(Y1181=1,IF(AND(I1181&gt;Parameters!$B$4,I1181&lt;=Parameters!$C$4),W1181,""),""),"")</f>
        <v/>
      </c>
      <c r="AD1181" s="16" t="str">
        <f>IF(W1181&lt;&gt;0,IF(Y1181=1,IF(AND(I1181&gt;Parameters!$B$5,I1181&lt;=Parameters!$C$5),W1181,""),""),"")</f>
        <v/>
      </c>
      <c r="AE1181" s="16" t="str">
        <f>IF(W1181&lt;&gt;0,IF(Y1181=1,IF(I1181&gt;Parameters!$B$6,W1181,""),""),"")</f>
        <v/>
      </c>
    </row>
    <row r="1182" spans="1:31" x14ac:dyDescent="0.2">
      <c r="A1182" t="s">
        <v>1226</v>
      </c>
      <c r="B1182" t="s">
        <v>1227</v>
      </c>
      <c r="C1182" t="s">
        <v>1236</v>
      </c>
      <c r="D1182">
        <v>7</v>
      </c>
      <c r="E1182" t="s">
        <v>1243</v>
      </c>
      <c r="F1182" t="s">
        <v>51</v>
      </c>
      <c r="G1182">
        <v>6.12</v>
      </c>
      <c r="H1182" t="s">
        <v>1214</v>
      </c>
      <c r="I1182">
        <f t="shared" si="54"/>
        <v>6.12</v>
      </c>
      <c r="J1182" t="s">
        <v>39</v>
      </c>
      <c r="L1182">
        <v>349</v>
      </c>
      <c r="M1182" t="s">
        <v>1230</v>
      </c>
      <c r="N1182">
        <v>1.1000000000000001</v>
      </c>
      <c r="O1182" t="s">
        <v>46</v>
      </c>
      <c r="P1182" t="s">
        <v>42</v>
      </c>
      <c r="Q1182" t="s">
        <v>42</v>
      </c>
      <c r="R1182" t="s">
        <v>42</v>
      </c>
      <c r="S1182" s="3">
        <v>42262</v>
      </c>
      <c r="T1182" s="3"/>
      <c r="U1182" s="11" t="str">
        <f>IFERROR(VLOOKUP(A1182,'Anc data'!$A$2:$H$117, 8,FALSE),"")</f>
        <v/>
      </c>
      <c r="W1182" s="15" t="str">
        <f t="shared" si="55"/>
        <v/>
      </c>
      <c r="X1182" s="9">
        <f t="shared" si="56"/>
        <v>1</v>
      </c>
      <c r="Y1182" s="9">
        <f>MAX(X1182,Parameters!$B$8)</f>
        <v>1</v>
      </c>
      <c r="AA1182" s="16" t="str">
        <f>IF(W1182&lt;&gt;0,IF(Y1182=1,IF(I1182&lt;=Parameters!$C$2,W1182,""),""),"")</f>
        <v/>
      </c>
      <c r="AB1182" s="16" t="str">
        <f>IF(W1182&lt;&gt;0,IF(Y1182=1,IF(AND(I1182&gt;Parameters!$B$3,I1182&lt;=Parameters!$C$3),W1182,""),""),"")</f>
        <v/>
      </c>
      <c r="AC1182" s="16" t="str">
        <f>IF(W1182&lt;&gt;0,IF(Y1182=1,IF(AND(I1182&gt;Parameters!$B$4,I1182&lt;=Parameters!$C$4),W1182,""),""),"")</f>
        <v/>
      </c>
      <c r="AD1182" s="16" t="str">
        <f>IF(W1182&lt;&gt;0,IF(Y1182=1,IF(AND(I1182&gt;Parameters!$B$5,I1182&lt;=Parameters!$C$5),W1182,""),""),"")</f>
        <v/>
      </c>
      <c r="AE1182" s="16" t="str">
        <f>IF(W1182&lt;&gt;0,IF(Y1182=1,IF(I1182&gt;Parameters!$B$6,W1182,""),""),"")</f>
        <v/>
      </c>
    </row>
    <row r="1183" spans="1:31" x14ac:dyDescent="0.2">
      <c r="A1183" t="s">
        <v>1226</v>
      </c>
      <c r="B1183" t="s">
        <v>1227</v>
      </c>
      <c r="C1183" t="s">
        <v>1236</v>
      </c>
      <c r="D1183">
        <v>8</v>
      </c>
      <c r="E1183" t="s">
        <v>1244</v>
      </c>
      <c r="F1183" t="s">
        <v>51</v>
      </c>
      <c r="G1183">
        <v>6</v>
      </c>
      <c r="H1183" t="s">
        <v>1214</v>
      </c>
      <c r="I1183">
        <f t="shared" si="54"/>
        <v>6</v>
      </c>
      <c r="J1183" t="s">
        <v>39</v>
      </c>
      <c r="L1183">
        <v>329</v>
      </c>
      <c r="M1183" t="s">
        <v>1230</v>
      </c>
      <c r="N1183">
        <v>0.6</v>
      </c>
      <c r="O1183" t="s">
        <v>46</v>
      </c>
      <c r="P1183" t="s">
        <v>42</v>
      </c>
      <c r="Q1183" t="s">
        <v>42</v>
      </c>
      <c r="R1183" t="s">
        <v>42</v>
      </c>
      <c r="S1183" s="3">
        <v>42262</v>
      </c>
      <c r="T1183" s="3"/>
      <c r="U1183" s="11" t="str">
        <f>IFERROR(VLOOKUP(A1183,'Anc data'!$A$2:$H$117, 8,FALSE),"")</f>
        <v/>
      </c>
      <c r="W1183" s="15" t="str">
        <f t="shared" si="55"/>
        <v/>
      </c>
      <c r="X1183" s="9">
        <f t="shared" si="56"/>
        <v>1</v>
      </c>
      <c r="Y1183" s="9">
        <f>MAX(X1183,Parameters!$B$8)</f>
        <v>1</v>
      </c>
      <c r="AA1183" s="16" t="str">
        <f>IF(W1183&lt;&gt;0,IF(Y1183=1,IF(I1183&lt;=Parameters!$C$2,W1183,""),""),"")</f>
        <v/>
      </c>
      <c r="AB1183" s="16" t="str">
        <f>IF(W1183&lt;&gt;0,IF(Y1183=1,IF(AND(I1183&gt;Parameters!$B$3,I1183&lt;=Parameters!$C$3),W1183,""),""),"")</f>
        <v/>
      </c>
      <c r="AC1183" s="16" t="str">
        <f>IF(W1183&lt;&gt;0,IF(Y1183=1,IF(AND(I1183&gt;Parameters!$B$4,I1183&lt;=Parameters!$C$4),W1183,""),""),"")</f>
        <v/>
      </c>
      <c r="AD1183" s="16" t="str">
        <f>IF(W1183&lt;&gt;0,IF(Y1183=1,IF(AND(I1183&gt;Parameters!$B$5,I1183&lt;=Parameters!$C$5),W1183,""),""),"")</f>
        <v/>
      </c>
      <c r="AE1183" s="16" t="str">
        <f>IF(W1183&lt;&gt;0,IF(Y1183=1,IF(I1183&gt;Parameters!$B$6,W1183,""),""),"")</f>
        <v/>
      </c>
    </row>
    <row r="1184" spans="1:31" x14ac:dyDescent="0.2">
      <c r="A1184" t="s">
        <v>1245</v>
      </c>
      <c r="B1184" t="s">
        <v>1246</v>
      </c>
      <c r="C1184" t="s">
        <v>1247</v>
      </c>
      <c r="D1184">
        <v>1</v>
      </c>
      <c r="E1184" t="s">
        <v>1248</v>
      </c>
      <c r="F1184" t="s">
        <v>51</v>
      </c>
      <c r="G1184">
        <v>4</v>
      </c>
      <c r="H1184" t="s">
        <v>1214</v>
      </c>
      <c r="I1184">
        <f t="shared" si="54"/>
        <v>4</v>
      </c>
      <c r="J1184">
        <v>3</v>
      </c>
      <c r="K1184" t="s">
        <v>62</v>
      </c>
      <c r="L1184">
        <v>7</v>
      </c>
      <c r="M1184" t="s">
        <v>1249</v>
      </c>
      <c r="N1184">
        <v>1</v>
      </c>
      <c r="O1184" t="s">
        <v>46</v>
      </c>
      <c r="P1184" t="s">
        <v>42</v>
      </c>
      <c r="Q1184" t="s">
        <v>42</v>
      </c>
      <c r="R1184" t="s">
        <v>42</v>
      </c>
      <c r="S1184" s="3">
        <v>42249</v>
      </c>
      <c r="T1184" s="3"/>
      <c r="U1184" s="11" t="str">
        <f>IFERROR(VLOOKUP(A1184,'Anc data'!$A$2:$H$117, 8,FALSE),"")</f>
        <v/>
      </c>
      <c r="W1184" s="15" t="str">
        <f t="shared" si="55"/>
        <v/>
      </c>
      <c r="X1184" s="9">
        <f t="shared" si="56"/>
        <v>0</v>
      </c>
      <c r="Y1184" s="9">
        <f>MAX(X1184,Parameters!$B$8)</f>
        <v>1</v>
      </c>
      <c r="AA1184" s="16" t="str">
        <f>IF(W1184&lt;&gt;0,IF(Y1184=1,IF(I1184&lt;=Parameters!$C$2,W1184,""),""),"")</f>
        <v/>
      </c>
      <c r="AB1184" s="16" t="str">
        <f>IF(W1184&lt;&gt;0,IF(Y1184=1,IF(AND(I1184&gt;Parameters!$B$3,I1184&lt;=Parameters!$C$3),W1184,""),""),"")</f>
        <v/>
      </c>
      <c r="AC1184" s="16" t="str">
        <f>IF(W1184&lt;&gt;0,IF(Y1184=1,IF(AND(I1184&gt;Parameters!$B$4,I1184&lt;=Parameters!$C$4),W1184,""),""),"")</f>
        <v/>
      </c>
      <c r="AD1184" s="16" t="str">
        <f>IF(W1184&lt;&gt;0,IF(Y1184=1,IF(AND(I1184&gt;Parameters!$B$5,I1184&lt;=Parameters!$C$5),W1184,""),""),"")</f>
        <v/>
      </c>
      <c r="AE1184" s="16" t="str">
        <f>IF(W1184&lt;&gt;0,IF(Y1184=1,IF(I1184&gt;Parameters!$B$6,W1184,""),""),"")</f>
        <v/>
      </c>
    </row>
    <row r="1185" spans="1:31" x14ac:dyDescent="0.2">
      <c r="A1185" t="s">
        <v>1245</v>
      </c>
      <c r="B1185" t="s">
        <v>1246</v>
      </c>
      <c r="C1185" t="s">
        <v>1247</v>
      </c>
      <c r="D1185">
        <v>2</v>
      </c>
      <c r="E1185" t="s">
        <v>1250</v>
      </c>
      <c r="F1185" t="s">
        <v>51</v>
      </c>
      <c r="G1185">
        <v>4</v>
      </c>
      <c r="H1185" t="s">
        <v>1214</v>
      </c>
      <c r="I1185">
        <f t="shared" si="54"/>
        <v>4</v>
      </c>
      <c r="J1185" t="s">
        <v>39</v>
      </c>
      <c r="L1185">
        <v>20</v>
      </c>
      <c r="M1185" t="s">
        <v>1249</v>
      </c>
      <c r="N1185">
        <v>1</v>
      </c>
      <c r="O1185" t="s">
        <v>46</v>
      </c>
      <c r="P1185" t="s">
        <v>64</v>
      </c>
      <c r="Q1185" t="s">
        <v>42</v>
      </c>
      <c r="R1185" t="s">
        <v>42</v>
      </c>
      <c r="S1185" s="3">
        <v>42249</v>
      </c>
      <c r="T1185" s="3"/>
      <c r="U1185" s="11" t="str">
        <f>IFERROR(VLOOKUP(A1185,'Anc data'!$A$2:$H$117, 8,FALSE),"")</f>
        <v/>
      </c>
      <c r="W1185" s="15" t="str">
        <f t="shared" si="55"/>
        <v/>
      </c>
      <c r="X1185" s="9">
        <f t="shared" si="56"/>
        <v>1</v>
      </c>
      <c r="Y1185" s="9">
        <f>MAX(X1185,Parameters!$B$8)</f>
        <v>1</v>
      </c>
      <c r="AA1185" s="16" t="str">
        <f>IF(W1185&lt;&gt;0,IF(Y1185=1,IF(I1185&lt;=Parameters!$C$2,W1185,""),""),"")</f>
        <v/>
      </c>
      <c r="AB1185" s="16" t="str">
        <f>IF(W1185&lt;&gt;0,IF(Y1185=1,IF(AND(I1185&gt;Parameters!$B$3,I1185&lt;=Parameters!$C$3),W1185,""),""),"")</f>
        <v/>
      </c>
      <c r="AC1185" s="16" t="str">
        <f>IF(W1185&lt;&gt;0,IF(Y1185=1,IF(AND(I1185&gt;Parameters!$B$4,I1185&lt;=Parameters!$C$4),W1185,""),""),"")</f>
        <v/>
      </c>
      <c r="AD1185" s="16" t="str">
        <f>IF(W1185&lt;&gt;0,IF(Y1185=1,IF(AND(I1185&gt;Parameters!$B$5,I1185&lt;=Parameters!$C$5),W1185,""),""),"")</f>
        <v/>
      </c>
      <c r="AE1185" s="16" t="str">
        <f>IF(W1185&lt;&gt;0,IF(Y1185=1,IF(I1185&gt;Parameters!$B$6,W1185,""),""),"")</f>
        <v/>
      </c>
    </row>
    <row r="1186" spans="1:31" x14ac:dyDescent="0.2">
      <c r="A1186" t="s">
        <v>1245</v>
      </c>
      <c r="B1186" t="s">
        <v>1246</v>
      </c>
      <c r="C1186" t="s">
        <v>1247</v>
      </c>
      <c r="D1186">
        <v>3</v>
      </c>
      <c r="E1186" t="s">
        <v>1251</v>
      </c>
      <c r="F1186" t="s">
        <v>51</v>
      </c>
      <c r="G1186">
        <v>6</v>
      </c>
      <c r="H1186" t="s">
        <v>1214</v>
      </c>
      <c r="I1186">
        <f t="shared" si="54"/>
        <v>6</v>
      </c>
      <c r="J1186" t="s">
        <v>39</v>
      </c>
      <c r="L1186">
        <v>25</v>
      </c>
      <c r="M1186" t="s">
        <v>1249</v>
      </c>
      <c r="N1186">
        <v>1</v>
      </c>
      <c r="O1186" t="s">
        <v>46</v>
      </c>
      <c r="P1186" t="s">
        <v>64</v>
      </c>
      <c r="Q1186" t="s">
        <v>42</v>
      </c>
      <c r="R1186" t="s">
        <v>42</v>
      </c>
      <c r="S1186" s="3">
        <v>42249</v>
      </c>
      <c r="T1186" s="3"/>
      <c r="U1186" s="11" t="str">
        <f>IFERROR(VLOOKUP(A1186,'Anc data'!$A$2:$H$117, 8,FALSE),"")</f>
        <v/>
      </c>
      <c r="W1186" s="15" t="str">
        <f t="shared" si="55"/>
        <v/>
      </c>
      <c r="X1186" s="9">
        <f t="shared" si="56"/>
        <v>1</v>
      </c>
      <c r="Y1186" s="9">
        <f>MAX(X1186,Parameters!$B$8)</f>
        <v>1</v>
      </c>
      <c r="AA1186" s="16" t="str">
        <f>IF(W1186&lt;&gt;0,IF(Y1186=1,IF(I1186&lt;=Parameters!$C$2,W1186,""),""),"")</f>
        <v/>
      </c>
      <c r="AB1186" s="16" t="str">
        <f>IF(W1186&lt;&gt;0,IF(Y1186=1,IF(AND(I1186&gt;Parameters!$B$3,I1186&lt;=Parameters!$C$3),W1186,""),""),"")</f>
        <v/>
      </c>
      <c r="AC1186" s="16" t="str">
        <f>IF(W1186&lt;&gt;0,IF(Y1186=1,IF(AND(I1186&gt;Parameters!$B$4,I1186&lt;=Parameters!$C$4),W1186,""),""),"")</f>
        <v/>
      </c>
      <c r="AD1186" s="16" t="str">
        <f>IF(W1186&lt;&gt;0,IF(Y1186=1,IF(AND(I1186&gt;Parameters!$B$5,I1186&lt;=Parameters!$C$5),W1186,""),""),"")</f>
        <v/>
      </c>
      <c r="AE1186" s="16" t="str">
        <f>IF(W1186&lt;&gt;0,IF(Y1186=1,IF(I1186&gt;Parameters!$B$6,W1186,""),""),"")</f>
        <v/>
      </c>
    </row>
    <row r="1187" spans="1:31" x14ac:dyDescent="0.2">
      <c r="A1187" t="s">
        <v>1245</v>
      </c>
      <c r="B1187" t="s">
        <v>1246</v>
      </c>
      <c r="C1187" t="s">
        <v>1247</v>
      </c>
      <c r="D1187">
        <v>4</v>
      </c>
      <c r="E1187" t="s">
        <v>1252</v>
      </c>
      <c r="F1187" t="s">
        <v>51</v>
      </c>
      <c r="G1187">
        <v>12</v>
      </c>
      <c r="H1187" t="s">
        <v>1214</v>
      </c>
      <c r="I1187">
        <f t="shared" si="54"/>
        <v>12</v>
      </c>
      <c r="J1187" t="s">
        <v>39</v>
      </c>
      <c r="L1187">
        <v>35</v>
      </c>
      <c r="M1187" t="s">
        <v>1249</v>
      </c>
      <c r="N1187">
        <v>1</v>
      </c>
      <c r="O1187" t="s">
        <v>46</v>
      </c>
      <c r="P1187" t="s">
        <v>64</v>
      </c>
      <c r="Q1187" t="s">
        <v>42</v>
      </c>
      <c r="R1187" t="s">
        <v>42</v>
      </c>
      <c r="S1187" s="3">
        <v>42249</v>
      </c>
      <c r="T1187" s="3"/>
      <c r="U1187" s="11" t="str">
        <f>IFERROR(VLOOKUP(A1187,'Anc data'!$A$2:$H$117, 8,FALSE),"")</f>
        <v/>
      </c>
      <c r="W1187" s="15" t="str">
        <f t="shared" si="55"/>
        <v/>
      </c>
      <c r="X1187" s="9">
        <f t="shared" si="56"/>
        <v>1</v>
      </c>
      <c r="Y1187" s="9">
        <f>MAX(X1187,Parameters!$B$8)</f>
        <v>1</v>
      </c>
      <c r="AA1187" s="16" t="str">
        <f>IF(W1187&lt;&gt;0,IF(Y1187=1,IF(I1187&lt;=Parameters!$C$2,W1187,""),""),"")</f>
        <v/>
      </c>
      <c r="AB1187" s="16" t="str">
        <f>IF(W1187&lt;&gt;0,IF(Y1187=1,IF(AND(I1187&gt;Parameters!$B$3,I1187&lt;=Parameters!$C$3),W1187,""),""),"")</f>
        <v/>
      </c>
      <c r="AC1187" s="16" t="str">
        <f>IF(W1187&lt;&gt;0,IF(Y1187=1,IF(AND(I1187&gt;Parameters!$B$4,I1187&lt;=Parameters!$C$4),W1187,""),""),"")</f>
        <v/>
      </c>
      <c r="AD1187" s="16" t="str">
        <f>IF(W1187&lt;&gt;0,IF(Y1187=1,IF(AND(I1187&gt;Parameters!$B$5,I1187&lt;=Parameters!$C$5),W1187,""),""),"")</f>
        <v/>
      </c>
      <c r="AE1187" s="16" t="str">
        <f>IF(W1187&lt;&gt;0,IF(Y1187=1,IF(I1187&gt;Parameters!$B$6,W1187,""),""),"")</f>
        <v/>
      </c>
    </row>
    <row r="1188" spans="1:31" x14ac:dyDescent="0.2">
      <c r="A1188" t="s">
        <v>1245</v>
      </c>
      <c r="B1188" t="s">
        <v>1246</v>
      </c>
      <c r="C1188" t="s">
        <v>1247</v>
      </c>
      <c r="D1188">
        <v>5</v>
      </c>
      <c r="E1188" t="s">
        <v>1253</v>
      </c>
      <c r="F1188" t="s">
        <v>51</v>
      </c>
      <c r="G1188">
        <v>24</v>
      </c>
      <c r="H1188" t="s">
        <v>1214</v>
      </c>
      <c r="I1188">
        <f t="shared" si="54"/>
        <v>24</v>
      </c>
      <c r="J1188" t="s">
        <v>39</v>
      </c>
      <c r="L1188">
        <v>50</v>
      </c>
      <c r="M1188" t="s">
        <v>1249</v>
      </c>
      <c r="N1188">
        <v>1</v>
      </c>
      <c r="O1188" t="s">
        <v>46</v>
      </c>
      <c r="P1188" t="s">
        <v>64</v>
      </c>
      <c r="Q1188" t="s">
        <v>42</v>
      </c>
      <c r="R1188" t="s">
        <v>42</v>
      </c>
      <c r="S1188" s="3">
        <v>42249</v>
      </c>
      <c r="T1188" s="3"/>
      <c r="U1188" s="11" t="str">
        <f>IFERROR(VLOOKUP(A1188,'Anc data'!$A$2:$H$117, 8,FALSE),"")</f>
        <v/>
      </c>
      <c r="W1188" s="15" t="str">
        <f t="shared" si="55"/>
        <v/>
      </c>
      <c r="X1188" s="9">
        <f t="shared" si="56"/>
        <v>1</v>
      </c>
      <c r="Y1188" s="9">
        <f>MAX(X1188,Parameters!$B$8)</f>
        <v>1</v>
      </c>
      <c r="AA1188" s="16" t="str">
        <f>IF(W1188&lt;&gt;0,IF(Y1188=1,IF(I1188&lt;=Parameters!$C$2,W1188,""),""),"")</f>
        <v/>
      </c>
      <c r="AB1188" s="16" t="str">
        <f>IF(W1188&lt;&gt;0,IF(Y1188=1,IF(AND(I1188&gt;Parameters!$B$3,I1188&lt;=Parameters!$C$3),W1188,""),""),"")</f>
        <v/>
      </c>
      <c r="AC1188" s="16" t="str">
        <f>IF(W1188&lt;&gt;0,IF(Y1188=1,IF(AND(I1188&gt;Parameters!$B$4,I1188&lt;=Parameters!$C$4),W1188,""),""),"")</f>
        <v/>
      </c>
      <c r="AD1188" s="16" t="str">
        <f>IF(W1188&lt;&gt;0,IF(Y1188=1,IF(AND(I1188&gt;Parameters!$B$5,I1188&lt;=Parameters!$C$5),W1188,""),""),"")</f>
        <v/>
      </c>
      <c r="AE1188" s="16" t="str">
        <f>IF(W1188&lt;&gt;0,IF(Y1188=1,IF(I1188&gt;Parameters!$B$6,W1188,""),""),"")</f>
        <v/>
      </c>
    </row>
    <row r="1189" spans="1:31" x14ac:dyDescent="0.2">
      <c r="A1189" t="s">
        <v>1245</v>
      </c>
      <c r="B1189" t="s">
        <v>1246</v>
      </c>
      <c r="C1189" t="s">
        <v>1247</v>
      </c>
      <c r="D1189">
        <v>6</v>
      </c>
      <c r="E1189" t="s">
        <v>1254</v>
      </c>
      <c r="F1189" t="s">
        <v>51</v>
      </c>
      <c r="G1189">
        <v>35</v>
      </c>
      <c r="H1189" t="s">
        <v>1214</v>
      </c>
      <c r="I1189">
        <f t="shared" si="54"/>
        <v>35</v>
      </c>
      <c r="J1189" t="s">
        <v>39</v>
      </c>
      <c r="L1189">
        <v>55</v>
      </c>
      <c r="M1189" t="s">
        <v>1249</v>
      </c>
      <c r="N1189">
        <v>35</v>
      </c>
      <c r="O1189" t="s">
        <v>46</v>
      </c>
      <c r="P1189" t="s">
        <v>64</v>
      </c>
      <c r="Q1189" t="s">
        <v>42</v>
      </c>
      <c r="R1189" t="s">
        <v>42</v>
      </c>
      <c r="S1189" s="3">
        <v>42249</v>
      </c>
      <c r="T1189" s="3"/>
      <c r="U1189" s="11" t="str">
        <f>IFERROR(VLOOKUP(A1189,'Anc data'!$A$2:$H$117, 8,FALSE),"")</f>
        <v/>
      </c>
      <c r="W1189" s="15" t="str">
        <f t="shared" si="55"/>
        <v/>
      </c>
      <c r="X1189" s="9">
        <f t="shared" si="56"/>
        <v>1</v>
      </c>
      <c r="Y1189" s="9">
        <f>MAX(X1189,Parameters!$B$8)</f>
        <v>1</v>
      </c>
      <c r="AA1189" s="16" t="str">
        <f>IF(W1189&lt;&gt;0,IF(Y1189=1,IF(I1189&lt;=Parameters!$C$2,W1189,""),""),"")</f>
        <v/>
      </c>
      <c r="AB1189" s="16" t="str">
        <f>IF(W1189&lt;&gt;0,IF(Y1189=1,IF(AND(I1189&gt;Parameters!$B$3,I1189&lt;=Parameters!$C$3),W1189,""),""),"")</f>
        <v/>
      </c>
      <c r="AC1189" s="16" t="str">
        <f>IF(W1189&lt;&gt;0,IF(Y1189=1,IF(AND(I1189&gt;Parameters!$B$4,I1189&lt;=Parameters!$C$4),W1189,""),""),"")</f>
        <v/>
      </c>
      <c r="AD1189" s="16" t="str">
        <f>IF(W1189&lt;&gt;0,IF(Y1189=1,IF(AND(I1189&gt;Parameters!$B$5,I1189&lt;=Parameters!$C$5),W1189,""),""),"")</f>
        <v/>
      </c>
      <c r="AE1189" s="16" t="str">
        <f>IF(W1189&lt;&gt;0,IF(Y1189=1,IF(I1189&gt;Parameters!$B$6,W1189,""),""),"")</f>
        <v/>
      </c>
    </row>
    <row r="1190" spans="1:31" x14ac:dyDescent="0.2">
      <c r="A1190" t="s">
        <v>1245</v>
      </c>
      <c r="B1190" t="s">
        <v>1246</v>
      </c>
      <c r="C1190" t="s">
        <v>1247</v>
      </c>
      <c r="D1190">
        <v>7</v>
      </c>
      <c r="E1190" t="s">
        <v>1255</v>
      </c>
      <c r="F1190" t="s">
        <v>94</v>
      </c>
      <c r="G1190">
        <v>60</v>
      </c>
      <c r="H1190" t="s">
        <v>1214</v>
      </c>
      <c r="I1190">
        <f t="shared" si="54"/>
        <v>60</v>
      </c>
      <c r="J1190" t="s">
        <v>39</v>
      </c>
      <c r="L1190">
        <v>60</v>
      </c>
      <c r="M1190" t="s">
        <v>1249</v>
      </c>
      <c r="N1190">
        <v>60</v>
      </c>
      <c r="O1190" t="s">
        <v>46</v>
      </c>
      <c r="P1190" t="s">
        <v>64</v>
      </c>
      <c r="Q1190" t="s">
        <v>42</v>
      </c>
      <c r="R1190" t="s">
        <v>42</v>
      </c>
      <c r="S1190" s="3">
        <v>42249</v>
      </c>
      <c r="T1190" s="3"/>
      <c r="U1190" s="11" t="str">
        <f>IFERROR(VLOOKUP(A1190,'Anc data'!$A$2:$H$117, 8,FALSE),"")</f>
        <v/>
      </c>
      <c r="W1190" s="15" t="str">
        <f t="shared" si="55"/>
        <v/>
      </c>
      <c r="X1190" s="9">
        <f t="shared" si="56"/>
        <v>1</v>
      </c>
      <c r="Y1190" s="9">
        <f>MAX(X1190,Parameters!$B$8)</f>
        <v>1</v>
      </c>
      <c r="AA1190" s="16" t="str">
        <f>IF(W1190&lt;&gt;0,IF(Y1190=1,IF(I1190&lt;=Parameters!$C$2,W1190,""),""),"")</f>
        <v/>
      </c>
      <c r="AB1190" s="16" t="str">
        <f>IF(W1190&lt;&gt;0,IF(Y1190=1,IF(AND(I1190&gt;Parameters!$B$3,I1190&lt;=Parameters!$C$3),W1190,""),""),"")</f>
        <v/>
      </c>
      <c r="AC1190" s="16" t="str">
        <f>IF(W1190&lt;&gt;0,IF(Y1190=1,IF(AND(I1190&gt;Parameters!$B$4,I1190&lt;=Parameters!$C$4),W1190,""),""),"")</f>
        <v/>
      </c>
      <c r="AD1190" s="16" t="str">
        <f>IF(W1190&lt;&gt;0,IF(Y1190=1,IF(AND(I1190&gt;Parameters!$B$5,I1190&lt;=Parameters!$C$5),W1190,""),""),"")</f>
        <v/>
      </c>
      <c r="AE1190" s="16" t="str">
        <f>IF(W1190&lt;&gt;0,IF(Y1190=1,IF(I1190&gt;Parameters!$B$6,W1190,""),""),"")</f>
        <v/>
      </c>
    </row>
    <row r="1191" spans="1:31" x14ac:dyDescent="0.2">
      <c r="A1191" t="s">
        <v>1256</v>
      </c>
      <c r="B1191" t="s">
        <v>1257</v>
      </c>
      <c r="C1191" t="s">
        <v>1258</v>
      </c>
      <c r="D1191">
        <v>1</v>
      </c>
      <c r="E1191" t="s">
        <v>1259</v>
      </c>
      <c r="F1191" t="s">
        <v>45</v>
      </c>
      <c r="G1191">
        <v>1</v>
      </c>
      <c r="H1191" t="s">
        <v>1214</v>
      </c>
      <c r="I1191">
        <f t="shared" si="54"/>
        <v>1</v>
      </c>
      <c r="J1191">
        <v>10</v>
      </c>
      <c r="K1191" t="s">
        <v>62</v>
      </c>
      <c r="L1191">
        <v>599</v>
      </c>
      <c r="M1191" t="s">
        <v>1260</v>
      </c>
      <c r="N1191" t="s">
        <v>40</v>
      </c>
      <c r="P1191" t="s">
        <v>42</v>
      </c>
      <c r="Q1191" t="s">
        <v>42</v>
      </c>
      <c r="R1191" t="s">
        <v>42</v>
      </c>
      <c r="S1191" s="3">
        <v>42249</v>
      </c>
      <c r="T1191" s="3"/>
      <c r="U1191" s="11">
        <f>IFERROR(VLOOKUP(A1191,'Anc data'!$A$2:$H$117, 8,FALSE),"")</f>
        <v>28.337815295086202</v>
      </c>
      <c r="W1191" s="15">
        <f t="shared" si="55"/>
        <v>21.137832742662667</v>
      </c>
      <c r="X1191" s="9">
        <f t="shared" si="56"/>
        <v>0</v>
      </c>
      <c r="Y1191" s="9">
        <f>MAX(X1191,Parameters!$B$8)</f>
        <v>1</v>
      </c>
      <c r="AA1191" s="16">
        <f>IF(W1191&lt;&gt;0,IF(Y1191=1,IF(I1191&lt;=Parameters!$C$2,W1191,""),""),"")</f>
        <v>21.137832742662667</v>
      </c>
      <c r="AB1191" s="16" t="str">
        <f>IF(W1191&lt;&gt;0,IF(Y1191=1,IF(AND(I1191&gt;Parameters!$B$3,I1191&lt;=Parameters!$C$3),W1191,""),""),"")</f>
        <v/>
      </c>
      <c r="AC1191" s="16" t="str">
        <f>IF(W1191&lt;&gt;0,IF(Y1191=1,IF(AND(I1191&gt;Parameters!$B$4,I1191&lt;=Parameters!$C$4),W1191,""),""),"")</f>
        <v/>
      </c>
      <c r="AD1191" s="16" t="str">
        <f>IF(W1191&lt;&gt;0,IF(Y1191=1,IF(AND(I1191&gt;Parameters!$B$5,I1191&lt;=Parameters!$C$5),W1191,""),""),"")</f>
        <v/>
      </c>
      <c r="AE1191" s="16" t="str">
        <f>IF(W1191&lt;&gt;0,IF(Y1191=1,IF(I1191&gt;Parameters!$B$6,W1191,""),""),"")</f>
        <v/>
      </c>
    </row>
    <row r="1192" spans="1:31" x14ac:dyDescent="0.2">
      <c r="A1192" t="s">
        <v>1256</v>
      </c>
      <c r="B1192" t="s">
        <v>1257</v>
      </c>
      <c r="C1192" t="s">
        <v>1258</v>
      </c>
      <c r="D1192">
        <v>2</v>
      </c>
      <c r="E1192" t="s">
        <v>1261</v>
      </c>
      <c r="F1192" t="s">
        <v>45</v>
      </c>
      <c r="G1192">
        <v>2</v>
      </c>
      <c r="H1192" t="s">
        <v>1214</v>
      </c>
      <c r="I1192">
        <f t="shared" si="54"/>
        <v>2</v>
      </c>
      <c r="J1192">
        <v>15</v>
      </c>
      <c r="K1192" t="s">
        <v>62</v>
      </c>
      <c r="L1192">
        <v>750</v>
      </c>
      <c r="M1192" t="s">
        <v>1260</v>
      </c>
      <c r="N1192" t="s">
        <v>40</v>
      </c>
      <c r="P1192" t="s">
        <v>42</v>
      </c>
      <c r="Q1192" t="s">
        <v>42</v>
      </c>
      <c r="R1192" t="s">
        <v>42</v>
      </c>
      <c r="S1192" s="3">
        <v>42249</v>
      </c>
      <c r="T1192" s="3"/>
      <c r="U1192" s="11">
        <f>IFERROR(VLOOKUP(A1192,'Anc data'!$A$2:$H$117, 8,FALSE),"")</f>
        <v>28.337815295086202</v>
      </c>
      <c r="W1192" s="15">
        <f t="shared" si="55"/>
        <v>26.466401597657761</v>
      </c>
      <c r="X1192" s="9">
        <f t="shared" si="56"/>
        <v>0</v>
      </c>
      <c r="Y1192" s="9">
        <f>MAX(X1192,Parameters!$B$8)</f>
        <v>1</v>
      </c>
      <c r="AA1192" s="16" t="str">
        <f>IF(W1192&lt;&gt;0,IF(Y1192=1,IF(I1192&lt;=Parameters!$C$2,W1192,""),""),"")</f>
        <v/>
      </c>
      <c r="AB1192" s="16">
        <f>IF(W1192&lt;&gt;0,IF(Y1192=1,IF(AND(I1192&gt;Parameters!$B$3,I1192&lt;=Parameters!$C$3),W1192,""),""),"")</f>
        <v>26.466401597657761</v>
      </c>
      <c r="AC1192" s="16" t="str">
        <f>IF(W1192&lt;&gt;0,IF(Y1192=1,IF(AND(I1192&gt;Parameters!$B$4,I1192&lt;=Parameters!$C$4),W1192,""),""),"")</f>
        <v/>
      </c>
      <c r="AD1192" s="16" t="str">
        <f>IF(W1192&lt;&gt;0,IF(Y1192=1,IF(AND(I1192&gt;Parameters!$B$5,I1192&lt;=Parameters!$C$5),W1192,""),""),"")</f>
        <v/>
      </c>
      <c r="AE1192" s="16" t="str">
        <f>IF(W1192&lt;&gt;0,IF(Y1192=1,IF(I1192&gt;Parameters!$B$6,W1192,""),""),"")</f>
        <v/>
      </c>
    </row>
    <row r="1193" spans="1:31" x14ac:dyDescent="0.2">
      <c r="A1193" t="s">
        <v>1256</v>
      </c>
      <c r="B1193" t="s">
        <v>1257</v>
      </c>
      <c r="C1193" t="s">
        <v>1258</v>
      </c>
      <c r="D1193">
        <v>3</v>
      </c>
      <c r="E1193" t="s">
        <v>1262</v>
      </c>
      <c r="F1193" t="s">
        <v>45</v>
      </c>
      <c r="G1193">
        <v>4</v>
      </c>
      <c r="H1193" t="s">
        <v>1214</v>
      </c>
      <c r="I1193">
        <f t="shared" si="54"/>
        <v>4</v>
      </c>
      <c r="J1193">
        <v>300</v>
      </c>
      <c r="K1193" t="s">
        <v>62</v>
      </c>
      <c r="L1193" s="2">
        <v>2100</v>
      </c>
      <c r="M1193" t="s">
        <v>1260</v>
      </c>
      <c r="N1193" t="s">
        <v>40</v>
      </c>
      <c r="P1193" t="s">
        <v>42</v>
      </c>
      <c r="Q1193" t="s">
        <v>42</v>
      </c>
      <c r="R1193" t="s">
        <v>42</v>
      </c>
      <c r="S1193" s="3">
        <v>42249</v>
      </c>
      <c r="T1193" s="3"/>
      <c r="U1193" s="11">
        <f>IFERROR(VLOOKUP(A1193,'Anc data'!$A$2:$H$117, 8,FALSE),"")</f>
        <v>28.337815295086202</v>
      </c>
      <c r="W1193" s="15">
        <f t="shared" si="55"/>
        <v>74.105924473441732</v>
      </c>
      <c r="X1193" s="9">
        <f t="shared" si="56"/>
        <v>0</v>
      </c>
      <c r="Y1193" s="9">
        <f>MAX(X1193,Parameters!$B$8)</f>
        <v>1</v>
      </c>
      <c r="AA1193" s="16" t="str">
        <f>IF(W1193&lt;&gt;0,IF(Y1193=1,IF(I1193&lt;=Parameters!$C$2,W1193,""),""),"")</f>
        <v/>
      </c>
      <c r="AB1193" s="16">
        <f>IF(W1193&lt;&gt;0,IF(Y1193=1,IF(AND(I1193&gt;Parameters!$B$3,I1193&lt;=Parameters!$C$3),W1193,""),""),"")</f>
        <v>74.105924473441732</v>
      </c>
      <c r="AC1193" s="16" t="str">
        <f>IF(W1193&lt;&gt;0,IF(Y1193=1,IF(AND(I1193&gt;Parameters!$B$4,I1193&lt;=Parameters!$C$4),W1193,""),""),"")</f>
        <v/>
      </c>
      <c r="AD1193" s="16" t="str">
        <f>IF(W1193&lt;&gt;0,IF(Y1193=1,IF(AND(I1193&gt;Parameters!$B$5,I1193&lt;=Parameters!$C$5),W1193,""),""),"")</f>
        <v/>
      </c>
      <c r="AE1193" s="16" t="str">
        <f>IF(W1193&lt;&gt;0,IF(Y1193=1,IF(I1193&gt;Parameters!$B$6,W1193,""),""),"")</f>
        <v/>
      </c>
    </row>
    <row r="1194" spans="1:31" x14ac:dyDescent="0.2">
      <c r="A1194" t="s">
        <v>1256</v>
      </c>
      <c r="B1194" t="s">
        <v>1257</v>
      </c>
      <c r="C1194" t="s">
        <v>1258</v>
      </c>
      <c r="D1194">
        <v>4</v>
      </c>
      <c r="E1194" t="s">
        <v>1263</v>
      </c>
      <c r="F1194" t="s">
        <v>45</v>
      </c>
      <c r="G1194">
        <v>8</v>
      </c>
      <c r="H1194" t="s">
        <v>1214</v>
      </c>
      <c r="I1194">
        <f t="shared" si="54"/>
        <v>8</v>
      </c>
      <c r="J1194" t="s">
        <v>39</v>
      </c>
      <c r="L1194" s="2">
        <v>3000</v>
      </c>
      <c r="M1194" t="s">
        <v>1260</v>
      </c>
      <c r="N1194" t="s">
        <v>40</v>
      </c>
      <c r="P1194" t="s">
        <v>42</v>
      </c>
      <c r="Q1194" t="s">
        <v>42</v>
      </c>
      <c r="R1194" t="s">
        <v>42</v>
      </c>
      <c r="S1194" s="3">
        <v>42249</v>
      </c>
      <c r="T1194" s="3"/>
      <c r="U1194" s="11">
        <f>IFERROR(VLOOKUP(A1194,'Anc data'!$A$2:$H$117, 8,FALSE),"")</f>
        <v>28.337815295086202</v>
      </c>
      <c r="W1194" s="15">
        <f t="shared" si="55"/>
        <v>105.86560639063104</v>
      </c>
      <c r="X1194" s="9">
        <f t="shared" si="56"/>
        <v>1</v>
      </c>
      <c r="Y1194" s="9">
        <f>MAX(X1194,Parameters!$B$8)</f>
        <v>1</v>
      </c>
      <c r="AA1194" s="16" t="str">
        <f>IF(W1194&lt;&gt;0,IF(Y1194=1,IF(I1194&lt;=Parameters!$C$2,W1194,""),""),"")</f>
        <v/>
      </c>
      <c r="AB1194" s="16" t="str">
        <f>IF(W1194&lt;&gt;0,IF(Y1194=1,IF(AND(I1194&gt;Parameters!$B$3,I1194&lt;=Parameters!$C$3),W1194,""),""),"")</f>
        <v/>
      </c>
      <c r="AC1194" s="16">
        <f>IF(W1194&lt;&gt;0,IF(Y1194=1,IF(AND(I1194&gt;Parameters!$B$4,I1194&lt;=Parameters!$C$4),W1194,""),""),"")</f>
        <v>105.86560639063104</v>
      </c>
      <c r="AD1194" s="16" t="str">
        <f>IF(W1194&lt;&gt;0,IF(Y1194=1,IF(AND(I1194&gt;Parameters!$B$5,I1194&lt;=Parameters!$C$5),W1194,""),""),"")</f>
        <v/>
      </c>
      <c r="AE1194" s="16" t="str">
        <f>IF(W1194&lt;&gt;0,IF(Y1194=1,IF(I1194&gt;Parameters!$B$6,W1194,""),""),"")</f>
        <v/>
      </c>
    </row>
    <row r="1195" spans="1:31" x14ac:dyDescent="0.2">
      <c r="A1195" t="s">
        <v>1256</v>
      </c>
      <c r="B1195" t="s">
        <v>1257</v>
      </c>
      <c r="C1195" t="s">
        <v>1258</v>
      </c>
      <c r="D1195">
        <v>5</v>
      </c>
      <c r="E1195" t="s">
        <v>1263</v>
      </c>
      <c r="F1195" t="s">
        <v>45</v>
      </c>
      <c r="G1195">
        <v>12</v>
      </c>
      <c r="H1195" t="s">
        <v>1214</v>
      </c>
      <c r="I1195">
        <f t="shared" si="54"/>
        <v>12</v>
      </c>
      <c r="J1195" t="s">
        <v>39</v>
      </c>
      <c r="L1195" s="2">
        <v>4000</v>
      </c>
      <c r="M1195" t="s">
        <v>1260</v>
      </c>
      <c r="N1195" t="s">
        <v>40</v>
      </c>
      <c r="P1195" t="s">
        <v>42</v>
      </c>
      <c r="Q1195" t="s">
        <v>42</v>
      </c>
      <c r="R1195" t="s">
        <v>42</v>
      </c>
      <c r="S1195" s="3">
        <v>42249</v>
      </c>
      <c r="T1195" s="3"/>
      <c r="U1195" s="11">
        <f>IFERROR(VLOOKUP(A1195,'Anc data'!$A$2:$H$117, 8,FALSE),"")</f>
        <v>28.337815295086202</v>
      </c>
      <c r="W1195" s="15">
        <f t="shared" si="55"/>
        <v>141.15414185417472</v>
      </c>
      <c r="X1195" s="9">
        <f t="shared" si="56"/>
        <v>1</v>
      </c>
      <c r="Y1195" s="9">
        <f>MAX(X1195,Parameters!$B$8)</f>
        <v>1</v>
      </c>
      <c r="AA1195" s="16" t="str">
        <f>IF(W1195&lt;&gt;0,IF(Y1195=1,IF(I1195&lt;=Parameters!$C$2,W1195,""),""),"")</f>
        <v/>
      </c>
      <c r="AB1195" s="16" t="str">
        <f>IF(W1195&lt;&gt;0,IF(Y1195=1,IF(AND(I1195&gt;Parameters!$B$3,I1195&lt;=Parameters!$C$3),W1195,""),""),"")</f>
        <v/>
      </c>
      <c r="AC1195" s="16" t="str">
        <f>IF(W1195&lt;&gt;0,IF(Y1195=1,IF(AND(I1195&gt;Parameters!$B$4,I1195&lt;=Parameters!$C$4),W1195,""),""),"")</f>
        <v/>
      </c>
      <c r="AD1195" s="16">
        <f>IF(W1195&lt;&gt;0,IF(Y1195=1,IF(AND(I1195&gt;Parameters!$B$5,I1195&lt;=Parameters!$C$5),W1195,""),""),"")</f>
        <v>141.15414185417472</v>
      </c>
      <c r="AE1195" s="16" t="str">
        <f>IF(W1195&lt;&gt;0,IF(Y1195=1,IF(I1195&gt;Parameters!$B$6,W1195,""),""),"")</f>
        <v/>
      </c>
    </row>
    <row r="1196" spans="1:31" x14ac:dyDescent="0.2">
      <c r="A1196" t="s">
        <v>1256</v>
      </c>
      <c r="B1196" t="s">
        <v>1257</v>
      </c>
      <c r="C1196" t="s">
        <v>1258</v>
      </c>
      <c r="D1196">
        <v>6</v>
      </c>
      <c r="E1196" t="s">
        <v>1263</v>
      </c>
      <c r="F1196" t="s">
        <v>45</v>
      </c>
      <c r="G1196">
        <v>16</v>
      </c>
      <c r="H1196" t="s">
        <v>1214</v>
      </c>
      <c r="I1196">
        <f t="shared" si="54"/>
        <v>16</v>
      </c>
      <c r="J1196" t="s">
        <v>39</v>
      </c>
      <c r="L1196" s="2">
        <v>5000</v>
      </c>
      <c r="M1196" t="s">
        <v>1260</v>
      </c>
      <c r="N1196" t="s">
        <v>40</v>
      </c>
      <c r="P1196" t="s">
        <v>42</v>
      </c>
      <c r="Q1196" t="s">
        <v>42</v>
      </c>
      <c r="R1196" t="s">
        <v>42</v>
      </c>
      <c r="S1196" s="3">
        <v>42249</v>
      </c>
      <c r="T1196" s="3"/>
      <c r="U1196" s="11">
        <f>IFERROR(VLOOKUP(A1196,'Anc data'!$A$2:$H$117, 8,FALSE),"")</f>
        <v>28.337815295086202</v>
      </c>
      <c r="W1196" s="15">
        <f t="shared" si="55"/>
        <v>176.44267731771842</v>
      </c>
      <c r="X1196" s="9">
        <f t="shared" si="56"/>
        <v>1</v>
      </c>
      <c r="Y1196" s="9">
        <f>MAX(X1196,Parameters!$B$8)</f>
        <v>1</v>
      </c>
      <c r="AA1196" s="16" t="str">
        <f>IF(W1196&lt;&gt;0,IF(Y1196=1,IF(I1196&lt;=Parameters!$C$2,W1196,""),""),"")</f>
        <v/>
      </c>
      <c r="AB1196" s="16" t="str">
        <f>IF(W1196&lt;&gt;0,IF(Y1196=1,IF(AND(I1196&gt;Parameters!$B$3,I1196&lt;=Parameters!$C$3),W1196,""),""),"")</f>
        <v/>
      </c>
      <c r="AC1196" s="16" t="str">
        <f>IF(W1196&lt;&gt;0,IF(Y1196=1,IF(AND(I1196&gt;Parameters!$B$4,I1196&lt;=Parameters!$C$4),W1196,""),""),"")</f>
        <v/>
      </c>
      <c r="AD1196" s="16">
        <f>IF(W1196&lt;&gt;0,IF(Y1196=1,IF(AND(I1196&gt;Parameters!$B$5,I1196&lt;=Parameters!$C$5),W1196,""),""),"")</f>
        <v>176.44267731771842</v>
      </c>
      <c r="AE1196" s="16" t="str">
        <f>IF(W1196&lt;&gt;0,IF(Y1196=1,IF(I1196&gt;Parameters!$B$6,W1196,""),""),"")</f>
        <v/>
      </c>
    </row>
    <row r="1197" spans="1:31" x14ac:dyDescent="0.2">
      <c r="A1197" t="s">
        <v>1256</v>
      </c>
      <c r="B1197" t="s">
        <v>1257</v>
      </c>
      <c r="C1197" t="s">
        <v>1258</v>
      </c>
      <c r="D1197">
        <v>7</v>
      </c>
      <c r="E1197" t="s">
        <v>1263</v>
      </c>
      <c r="F1197" t="s">
        <v>61</v>
      </c>
      <c r="G1197">
        <v>20</v>
      </c>
      <c r="H1197" t="s">
        <v>1214</v>
      </c>
      <c r="I1197">
        <f t="shared" si="54"/>
        <v>20</v>
      </c>
      <c r="J1197" t="s">
        <v>39</v>
      </c>
      <c r="L1197" s="2">
        <v>6000</v>
      </c>
      <c r="M1197" t="s">
        <v>1260</v>
      </c>
      <c r="N1197" t="s">
        <v>40</v>
      </c>
      <c r="P1197" t="s">
        <v>42</v>
      </c>
      <c r="Q1197" t="s">
        <v>42</v>
      </c>
      <c r="R1197" t="s">
        <v>42</v>
      </c>
      <c r="S1197" s="3">
        <v>42249</v>
      </c>
      <c r="T1197" s="3"/>
      <c r="U1197" s="11">
        <f>IFERROR(VLOOKUP(A1197,'Anc data'!$A$2:$H$117, 8,FALSE),"")</f>
        <v>28.337815295086202</v>
      </c>
      <c r="W1197" s="15">
        <f t="shared" si="55"/>
        <v>211.73121278126209</v>
      </c>
      <c r="X1197" s="9">
        <f t="shared" si="56"/>
        <v>1</v>
      </c>
      <c r="Y1197" s="9">
        <f>MAX(X1197,Parameters!$B$8)</f>
        <v>1</v>
      </c>
      <c r="AA1197" s="16" t="str">
        <f>IF(W1197&lt;&gt;0,IF(Y1197=1,IF(I1197&lt;=Parameters!$C$2,W1197,""),""),"")</f>
        <v/>
      </c>
      <c r="AB1197" s="16" t="str">
        <f>IF(W1197&lt;&gt;0,IF(Y1197=1,IF(AND(I1197&gt;Parameters!$B$3,I1197&lt;=Parameters!$C$3),W1197,""),""),"")</f>
        <v/>
      </c>
      <c r="AC1197" s="16" t="str">
        <f>IF(W1197&lt;&gt;0,IF(Y1197=1,IF(AND(I1197&gt;Parameters!$B$4,I1197&lt;=Parameters!$C$4),W1197,""),""),"")</f>
        <v/>
      </c>
      <c r="AD1197" s="16">
        <f>IF(W1197&lt;&gt;0,IF(Y1197=1,IF(AND(I1197&gt;Parameters!$B$5,I1197&lt;=Parameters!$C$5),W1197,""),""),"")</f>
        <v>211.73121278126209</v>
      </c>
      <c r="AE1197" s="16" t="str">
        <f>IF(W1197&lt;&gt;0,IF(Y1197=1,IF(I1197&gt;Parameters!$B$6,W1197,""),""),"")</f>
        <v/>
      </c>
    </row>
    <row r="1198" spans="1:31" x14ac:dyDescent="0.2">
      <c r="A1198" t="s">
        <v>1256</v>
      </c>
      <c r="B1198" t="s">
        <v>1257</v>
      </c>
      <c r="C1198" t="s">
        <v>1258</v>
      </c>
      <c r="D1198">
        <v>8</v>
      </c>
      <c r="E1198" t="s">
        <v>1263</v>
      </c>
      <c r="F1198" t="s">
        <v>61</v>
      </c>
      <c r="G1198">
        <v>30</v>
      </c>
      <c r="H1198" t="s">
        <v>1214</v>
      </c>
      <c r="I1198">
        <f t="shared" si="54"/>
        <v>30</v>
      </c>
      <c r="J1198" t="s">
        <v>39</v>
      </c>
      <c r="L1198" s="2">
        <v>7500</v>
      </c>
      <c r="M1198" t="s">
        <v>1260</v>
      </c>
      <c r="N1198" t="s">
        <v>40</v>
      </c>
      <c r="P1198" t="s">
        <v>42</v>
      </c>
      <c r="Q1198" t="s">
        <v>42</v>
      </c>
      <c r="R1198" t="s">
        <v>42</v>
      </c>
      <c r="S1198" s="3">
        <v>42249</v>
      </c>
      <c r="T1198" s="3"/>
      <c r="U1198" s="11">
        <f>IFERROR(VLOOKUP(A1198,'Anc data'!$A$2:$H$117, 8,FALSE),"")</f>
        <v>28.337815295086202</v>
      </c>
      <c r="W1198" s="15">
        <f t="shared" si="55"/>
        <v>264.66401597657762</v>
      </c>
      <c r="X1198" s="9">
        <f t="shared" si="56"/>
        <v>1</v>
      </c>
      <c r="Y1198" s="9">
        <f>MAX(X1198,Parameters!$B$8)</f>
        <v>1</v>
      </c>
      <c r="AA1198" s="16" t="str">
        <f>IF(W1198&lt;&gt;0,IF(Y1198=1,IF(I1198&lt;=Parameters!$C$2,W1198,""),""),"")</f>
        <v/>
      </c>
      <c r="AB1198" s="16" t="str">
        <f>IF(W1198&lt;&gt;0,IF(Y1198=1,IF(AND(I1198&gt;Parameters!$B$3,I1198&lt;=Parameters!$C$3),W1198,""),""),"")</f>
        <v/>
      </c>
      <c r="AC1198" s="16" t="str">
        <f>IF(W1198&lt;&gt;0,IF(Y1198=1,IF(AND(I1198&gt;Parameters!$B$4,I1198&lt;=Parameters!$C$4),W1198,""),""),"")</f>
        <v/>
      </c>
      <c r="AD1198" s="16" t="str">
        <f>IF(W1198&lt;&gt;0,IF(Y1198=1,IF(AND(I1198&gt;Parameters!$B$5,I1198&lt;=Parameters!$C$5),W1198,""),""),"")</f>
        <v/>
      </c>
      <c r="AE1198" s="16">
        <f>IF(W1198&lt;&gt;0,IF(Y1198=1,IF(I1198&gt;Parameters!$B$6,W1198,""),""),"")</f>
        <v>264.66401597657762</v>
      </c>
    </row>
    <row r="1199" spans="1:31" x14ac:dyDescent="0.2">
      <c r="A1199" t="s">
        <v>1256</v>
      </c>
      <c r="B1199" t="s">
        <v>1257</v>
      </c>
      <c r="C1199" t="s">
        <v>1258</v>
      </c>
      <c r="D1199">
        <v>9</v>
      </c>
      <c r="E1199" t="s">
        <v>1263</v>
      </c>
      <c r="F1199" t="s">
        <v>61</v>
      </c>
      <c r="G1199">
        <v>50</v>
      </c>
      <c r="H1199" t="s">
        <v>1214</v>
      </c>
      <c r="I1199">
        <f t="shared" si="54"/>
        <v>50</v>
      </c>
      <c r="J1199" t="s">
        <v>39</v>
      </c>
      <c r="L1199" s="2">
        <v>10000</v>
      </c>
      <c r="M1199" t="s">
        <v>1260</v>
      </c>
      <c r="N1199" t="s">
        <v>40</v>
      </c>
      <c r="P1199" t="s">
        <v>42</v>
      </c>
      <c r="Q1199" t="s">
        <v>42</v>
      </c>
      <c r="R1199" t="s">
        <v>42</v>
      </c>
      <c r="S1199" s="3">
        <v>42249</v>
      </c>
      <c r="T1199" s="3"/>
      <c r="U1199" s="11">
        <f>IFERROR(VLOOKUP(A1199,'Anc data'!$A$2:$H$117, 8,FALSE),"")</f>
        <v>28.337815295086202</v>
      </c>
      <c r="W1199" s="15">
        <f t="shared" si="55"/>
        <v>352.88535463543684</v>
      </c>
      <c r="X1199" s="9">
        <f t="shared" si="56"/>
        <v>1</v>
      </c>
      <c r="Y1199" s="9">
        <f>MAX(X1199,Parameters!$B$8)</f>
        <v>1</v>
      </c>
      <c r="AA1199" s="16" t="str">
        <f>IF(W1199&lt;&gt;0,IF(Y1199=1,IF(I1199&lt;=Parameters!$C$2,W1199,""),""),"")</f>
        <v/>
      </c>
      <c r="AB1199" s="16" t="str">
        <f>IF(W1199&lt;&gt;0,IF(Y1199=1,IF(AND(I1199&gt;Parameters!$B$3,I1199&lt;=Parameters!$C$3),W1199,""),""),"")</f>
        <v/>
      </c>
      <c r="AC1199" s="16" t="str">
        <f>IF(W1199&lt;&gt;0,IF(Y1199=1,IF(AND(I1199&gt;Parameters!$B$4,I1199&lt;=Parameters!$C$4),W1199,""),""),"")</f>
        <v/>
      </c>
      <c r="AD1199" s="16" t="str">
        <f>IF(W1199&lt;&gt;0,IF(Y1199=1,IF(AND(I1199&gt;Parameters!$B$5,I1199&lt;=Parameters!$C$5),W1199,""),""),"")</f>
        <v/>
      </c>
      <c r="AE1199" s="16">
        <f>IF(W1199&lt;&gt;0,IF(Y1199=1,IF(I1199&gt;Parameters!$B$6,W1199,""),""),"")</f>
        <v>352.88535463543684</v>
      </c>
    </row>
    <row r="1200" spans="1:31" x14ac:dyDescent="0.2">
      <c r="A1200" t="s">
        <v>1256</v>
      </c>
      <c r="B1200" t="s">
        <v>1257</v>
      </c>
      <c r="C1200" t="s">
        <v>1258</v>
      </c>
      <c r="D1200">
        <v>10</v>
      </c>
      <c r="E1200" t="s">
        <v>1263</v>
      </c>
      <c r="F1200" t="s">
        <v>61</v>
      </c>
      <c r="G1200">
        <v>100</v>
      </c>
      <c r="H1200" t="s">
        <v>1214</v>
      </c>
      <c r="I1200">
        <f t="shared" si="54"/>
        <v>100</v>
      </c>
      <c r="J1200" t="s">
        <v>39</v>
      </c>
      <c r="L1200" s="2">
        <v>20000</v>
      </c>
      <c r="M1200" t="s">
        <v>1260</v>
      </c>
      <c r="N1200" t="s">
        <v>40</v>
      </c>
      <c r="P1200" t="s">
        <v>42</v>
      </c>
      <c r="Q1200" t="s">
        <v>42</v>
      </c>
      <c r="R1200" t="s">
        <v>42</v>
      </c>
      <c r="S1200" s="3">
        <v>42249</v>
      </c>
      <c r="T1200" s="3"/>
      <c r="U1200" s="11">
        <f>IFERROR(VLOOKUP(A1200,'Anc data'!$A$2:$H$117, 8,FALSE),"")</f>
        <v>28.337815295086202</v>
      </c>
      <c r="W1200" s="15">
        <f t="shared" si="55"/>
        <v>705.77070927087368</v>
      </c>
      <c r="X1200" s="9">
        <f t="shared" si="56"/>
        <v>1</v>
      </c>
      <c r="Y1200" s="9">
        <f>MAX(X1200,Parameters!$B$8)</f>
        <v>1</v>
      </c>
      <c r="AA1200" s="16" t="str">
        <f>IF(W1200&lt;&gt;0,IF(Y1200=1,IF(I1200&lt;=Parameters!$C$2,W1200,""),""),"")</f>
        <v/>
      </c>
      <c r="AB1200" s="16" t="str">
        <f>IF(W1200&lt;&gt;0,IF(Y1200=1,IF(AND(I1200&gt;Parameters!$B$3,I1200&lt;=Parameters!$C$3),W1200,""),""),"")</f>
        <v/>
      </c>
      <c r="AC1200" s="16" t="str">
        <f>IF(W1200&lt;&gt;0,IF(Y1200=1,IF(AND(I1200&gt;Parameters!$B$4,I1200&lt;=Parameters!$C$4),W1200,""),""),"")</f>
        <v/>
      </c>
      <c r="AD1200" s="16" t="str">
        <f>IF(W1200&lt;&gt;0,IF(Y1200=1,IF(AND(I1200&gt;Parameters!$B$5,I1200&lt;=Parameters!$C$5),W1200,""),""),"")</f>
        <v/>
      </c>
      <c r="AE1200" s="16">
        <f>IF(W1200&lt;&gt;0,IF(Y1200=1,IF(I1200&gt;Parameters!$B$6,W1200,""),""),"")</f>
        <v>705.77070927087368</v>
      </c>
    </row>
    <row r="1201" spans="1:31" x14ac:dyDescent="0.2">
      <c r="A1201" t="s">
        <v>1256</v>
      </c>
      <c r="B1201" t="s">
        <v>1257</v>
      </c>
      <c r="C1201" t="s">
        <v>1264</v>
      </c>
      <c r="D1201">
        <v>1</v>
      </c>
      <c r="E1201" t="s">
        <v>1265</v>
      </c>
      <c r="F1201" t="s">
        <v>45</v>
      </c>
      <c r="G1201">
        <v>256</v>
      </c>
      <c r="H1201" t="s">
        <v>38</v>
      </c>
      <c r="I1201">
        <f t="shared" si="54"/>
        <v>0.25600000000000001</v>
      </c>
      <c r="J1201" t="s">
        <v>39</v>
      </c>
      <c r="L1201" s="2">
        <v>1199</v>
      </c>
      <c r="M1201" t="s">
        <v>1260</v>
      </c>
      <c r="N1201" t="s">
        <v>40</v>
      </c>
      <c r="P1201" t="s">
        <v>42</v>
      </c>
      <c r="Q1201" t="s">
        <v>42</v>
      </c>
      <c r="R1201" t="s">
        <v>42</v>
      </c>
      <c r="S1201" s="3">
        <v>42249</v>
      </c>
      <c r="T1201" s="3"/>
      <c r="U1201" s="11">
        <f>IFERROR(VLOOKUP(A1201,'Anc data'!$A$2:$H$117, 8,FALSE),"")</f>
        <v>28.337815295086202</v>
      </c>
      <c r="W1201" s="15">
        <f t="shared" si="55"/>
        <v>42.310954020788877</v>
      </c>
      <c r="X1201" s="9">
        <f t="shared" si="56"/>
        <v>1</v>
      </c>
      <c r="Y1201" s="9">
        <f>MAX(X1201,Parameters!$B$8)</f>
        <v>1</v>
      </c>
      <c r="AA1201" s="16">
        <f>IF(W1201&lt;&gt;0,IF(Y1201=1,IF(I1201&lt;=Parameters!$C$2,W1201,""),""),"")</f>
        <v>42.310954020788877</v>
      </c>
      <c r="AB1201" s="16" t="str">
        <f>IF(W1201&lt;&gt;0,IF(Y1201=1,IF(AND(I1201&gt;Parameters!$B$3,I1201&lt;=Parameters!$C$3),W1201,""),""),"")</f>
        <v/>
      </c>
      <c r="AC1201" s="16" t="str">
        <f>IF(W1201&lt;&gt;0,IF(Y1201=1,IF(AND(I1201&gt;Parameters!$B$4,I1201&lt;=Parameters!$C$4),W1201,""),""),"")</f>
        <v/>
      </c>
      <c r="AD1201" s="16" t="str">
        <f>IF(W1201&lt;&gt;0,IF(Y1201=1,IF(AND(I1201&gt;Parameters!$B$5,I1201&lt;=Parameters!$C$5),W1201,""),""),"")</f>
        <v/>
      </c>
      <c r="AE1201" s="16" t="str">
        <f>IF(W1201&lt;&gt;0,IF(Y1201=1,IF(I1201&gt;Parameters!$B$6,W1201,""),""),"")</f>
        <v/>
      </c>
    </row>
    <row r="1202" spans="1:31" x14ac:dyDescent="0.2">
      <c r="A1202" t="s">
        <v>1256</v>
      </c>
      <c r="B1202" t="s">
        <v>1257</v>
      </c>
      <c r="C1202" t="s">
        <v>1264</v>
      </c>
      <c r="D1202">
        <v>2</v>
      </c>
      <c r="E1202" t="s">
        <v>1266</v>
      </c>
      <c r="F1202" t="s">
        <v>45</v>
      </c>
      <c r="G1202">
        <v>512</v>
      </c>
      <c r="H1202" t="s">
        <v>38</v>
      </c>
      <c r="I1202">
        <f t="shared" si="54"/>
        <v>0.51200000000000001</v>
      </c>
      <c r="J1202" t="s">
        <v>39</v>
      </c>
      <c r="L1202" s="2">
        <v>1599</v>
      </c>
      <c r="M1202" t="s">
        <v>1260</v>
      </c>
      <c r="N1202" t="s">
        <v>40</v>
      </c>
      <c r="P1202" t="s">
        <v>42</v>
      </c>
      <c r="Q1202" t="s">
        <v>42</v>
      </c>
      <c r="R1202" t="s">
        <v>42</v>
      </c>
      <c r="S1202" s="3">
        <v>42249</v>
      </c>
      <c r="T1202" s="3"/>
      <c r="U1202" s="11">
        <f>IFERROR(VLOOKUP(A1202,'Anc data'!$A$2:$H$117, 8,FALSE),"")</f>
        <v>28.337815295086202</v>
      </c>
      <c r="W1202" s="15">
        <f t="shared" si="55"/>
        <v>56.426368206206348</v>
      </c>
      <c r="X1202" s="9">
        <f t="shared" si="56"/>
        <v>1</v>
      </c>
      <c r="Y1202" s="9">
        <f>MAX(X1202,Parameters!$B$8)</f>
        <v>1</v>
      </c>
      <c r="AA1202" s="16">
        <f>IF(W1202&lt;&gt;0,IF(Y1202=1,IF(I1202&lt;=Parameters!$C$2,W1202,""),""),"")</f>
        <v>56.426368206206348</v>
      </c>
      <c r="AB1202" s="16" t="str">
        <f>IF(W1202&lt;&gt;0,IF(Y1202=1,IF(AND(I1202&gt;Parameters!$B$3,I1202&lt;=Parameters!$C$3),W1202,""),""),"")</f>
        <v/>
      </c>
      <c r="AC1202" s="16" t="str">
        <f>IF(W1202&lt;&gt;0,IF(Y1202=1,IF(AND(I1202&gt;Parameters!$B$4,I1202&lt;=Parameters!$C$4),W1202,""),""),"")</f>
        <v/>
      </c>
      <c r="AD1202" s="16" t="str">
        <f>IF(W1202&lt;&gt;0,IF(Y1202=1,IF(AND(I1202&gt;Parameters!$B$5,I1202&lt;=Parameters!$C$5),W1202,""),""),"")</f>
        <v/>
      </c>
      <c r="AE1202" s="16" t="str">
        <f>IF(W1202&lt;&gt;0,IF(Y1202=1,IF(I1202&gt;Parameters!$B$6,W1202,""),""),"")</f>
        <v/>
      </c>
    </row>
    <row r="1203" spans="1:31" x14ac:dyDescent="0.2">
      <c r="A1203" t="s">
        <v>1256</v>
      </c>
      <c r="B1203" t="s">
        <v>1257</v>
      </c>
      <c r="C1203" t="s">
        <v>1264</v>
      </c>
      <c r="D1203">
        <v>3</v>
      </c>
      <c r="E1203" t="s">
        <v>1267</v>
      </c>
      <c r="F1203" t="s">
        <v>45</v>
      </c>
      <c r="G1203">
        <v>1</v>
      </c>
      <c r="H1203" t="s">
        <v>1214</v>
      </c>
      <c r="I1203">
        <f t="shared" si="54"/>
        <v>1</v>
      </c>
      <c r="J1203" t="s">
        <v>39</v>
      </c>
      <c r="L1203" s="2">
        <v>1999</v>
      </c>
      <c r="M1203" t="s">
        <v>1260</v>
      </c>
      <c r="N1203" t="s">
        <v>40</v>
      </c>
      <c r="P1203" t="s">
        <v>42</v>
      </c>
      <c r="Q1203" t="s">
        <v>42</v>
      </c>
      <c r="R1203" t="s">
        <v>42</v>
      </c>
      <c r="S1203" s="3">
        <v>42249</v>
      </c>
      <c r="T1203" s="3"/>
      <c r="U1203" s="11">
        <f>IFERROR(VLOOKUP(A1203,'Anc data'!$A$2:$H$117, 8,FALSE),"")</f>
        <v>28.337815295086202</v>
      </c>
      <c r="W1203" s="15">
        <f t="shared" si="55"/>
        <v>70.541782391623826</v>
      </c>
      <c r="X1203" s="9">
        <f t="shared" si="56"/>
        <v>1</v>
      </c>
      <c r="Y1203" s="9">
        <f>MAX(X1203,Parameters!$B$8)</f>
        <v>1</v>
      </c>
      <c r="AA1203" s="16">
        <f>IF(W1203&lt;&gt;0,IF(Y1203=1,IF(I1203&lt;=Parameters!$C$2,W1203,""),""),"")</f>
        <v>70.541782391623826</v>
      </c>
      <c r="AB1203" s="16" t="str">
        <f>IF(W1203&lt;&gt;0,IF(Y1203=1,IF(AND(I1203&gt;Parameters!$B$3,I1203&lt;=Parameters!$C$3),W1203,""),""),"")</f>
        <v/>
      </c>
      <c r="AC1203" s="16" t="str">
        <f>IF(W1203&lt;&gt;0,IF(Y1203=1,IF(AND(I1203&gt;Parameters!$B$4,I1203&lt;=Parameters!$C$4),W1203,""),""),"")</f>
        <v/>
      </c>
      <c r="AD1203" s="16" t="str">
        <f>IF(W1203&lt;&gt;0,IF(Y1203=1,IF(AND(I1203&gt;Parameters!$B$5,I1203&lt;=Parameters!$C$5),W1203,""),""),"")</f>
        <v/>
      </c>
      <c r="AE1203" s="16" t="str">
        <f>IF(W1203&lt;&gt;0,IF(Y1203=1,IF(I1203&gt;Parameters!$B$6,W1203,""),""),"")</f>
        <v/>
      </c>
    </row>
    <row r="1204" spans="1:31" x14ac:dyDescent="0.2">
      <c r="A1204" t="s">
        <v>1256</v>
      </c>
      <c r="B1204" t="s">
        <v>1257</v>
      </c>
      <c r="C1204" t="s">
        <v>1264</v>
      </c>
      <c r="D1204">
        <v>4</v>
      </c>
      <c r="E1204" t="s">
        <v>1268</v>
      </c>
      <c r="F1204" t="s">
        <v>45</v>
      </c>
      <c r="G1204">
        <v>2</v>
      </c>
      <c r="H1204" t="s">
        <v>1214</v>
      </c>
      <c r="I1204">
        <f t="shared" si="54"/>
        <v>2</v>
      </c>
      <c r="J1204" t="s">
        <v>39</v>
      </c>
      <c r="L1204" s="2">
        <v>2999</v>
      </c>
      <c r="M1204" t="s">
        <v>1260</v>
      </c>
      <c r="N1204" t="s">
        <v>40</v>
      </c>
      <c r="P1204" t="s">
        <v>42</v>
      </c>
      <c r="Q1204" t="s">
        <v>42</v>
      </c>
      <c r="R1204" t="s">
        <v>42</v>
      </c>
      <c r="S1204" s="3">
        <v>42249</v>
      </c>
      <c r="T1204" s="3"/>
      <c r="U1204" s="11">
        <f>IFERROR(VLOOKUP(A1204,'Anc data'!$A$2:$H$117, 8,FALSE),"")</f>
        <v>28.337815295086202</v>
      </c>
      <c r="W1204" s="15">
        <f t="shared" si="55"/>
        <v>105.83031785516751</v>
      </c>
      <c r="X1204" s="9">
        <f t="shared" si="56"/>
        <v>1</v>
      </c>
      <c r="Y1204" s="9">
        <f>MAX(X1204,Parameters!$B$8)</f>
        <v>1</v>
      </c>
      <c r="AA1204" s="16" t="str">
        <f>IF(W1204&lt;&gt;0,IF(Y1204=1,IF(I1204&lt;=Parameters!$C$2,W1204,""),""),"")</f>
        <v/>
      </c>
      <c r="AB1204" s="16">
        <f>IF(W1204&lt;&gt;0,IF(Y1204=1,IF(AND(I1204&gt;Parameters!$B$3,I1204&lt;=Parameters!$C$3),W1204,""),""),"")</f>
        <v>105.83031785516751</v>
      </c>
      <c r="AC1204" s="16" t="str">
        <f>IF(W1204&lt;&gt;0,IF(Y1204=1,IF(AND(I1204&gt;Parameters!$B$4,I1204&lt;=Parameters!$C$4),W1204,""),""),"")</f>
        <v/>
      </c>
      <c r="AD1204" s="16" t="str">
        <f>IF(W1204&lt;&gt;0,IF(Y1204=1,IF(AND(I1204&gt;Parameters!$B$5,I1204&lt;=Parameters!$C$5),W1204,""),""),"")</f>
        <v/>
      </c>
      <c r="AE1204" s="16" t="str">
        <f>IF(W1204&lt;&gt;0,IF(Y1204=1,IF(I1204&gt;Parameters!$B$6,W1204,""),""),"")</f>
        <v/>
      </c>
    </row>
    <row r="1205" spans="1:31" x14ac:dyDescent="0.2">
      <c r="A1205" t="s">
        <v>1256</v>
      </c>
      <c r="B1205" t="s">
        <v>1257</v>
      </c>
      <c r="C1205" t="s">
        <v>1264</v>
      </c>
      <c r="D1205">
        <v>5</v>
      </c>
      <c r="E1205" t="s">
        <v>1269</v>
      </c>
      <c r="F1205" t="s">
        <v>45</v>
      </c>
      <c r="G1205">
        <v>1</v>
      </c>
      <c r="H1205" t="s">
        <v>1214</v>
      </c>
      <c r="I1205">
        <f t="shared" si="54"/>
        <v>1</v>
      </c>
      <c r="J1205" t="s">
        <v>39</v>
      </c>
      <c r="L1205" s="2">
        <v>1199</v>
      </c>
      <c r="M1205" t="s">
        <v>1260</v>
      </c>
      <c r="N1205" t="s">
        <v>40</v>
      </c>
      <c r="P1205" t="s">
        <v>42</v>
      </c>
      <c r="Q1205" t="s">
        <v>42</v>
      </c>
      <c r="R1205" t="s">
        <v>42</v>
      </c>
      <c r="S1205" s="3">
        <v>42249</v>
      </c>
      <c r="T1205" s="3"/>
      <c r="U1205" s="11">
        <f>IFERROR(VLOOKUP(A1205,'Anc data'!$A$2:$H$117, 8,FALSE),"")</f>
        <v>28.337815295086202</v>
      </c>
      <c r="W1205" s="15">
        <f t="shared" si="55"/>
        <v>42.310954020788877</v>
      </c>
      <c r="X1205" s="9">
        <f t="shared" si="56"/>
        <v>1</v>
      </c>
      <c r="Y1205" s="9">
        <f>MAX(X1205,Parameters!$B$8)</f>
        <v>1</v>
      </c>
      <c r="AA1205" s="16">
        <f>IF(W1205&lt;&gt;0,IF(Y1205=1,IF(I1205&lt;=Parameters!$C$2,W1205,""),""),"")</f>
        <v>42.310954020788877</v>
      </c>
      <c r="AB1205" s="16" t="str">
        <f>IF(W1205&lt;&gt;0,IF(Y1205=1,IF(AND(I1205&gt;Parameters!$B$3,I1205&lt;=Parameters!$C$3),W1205,""),""),"")</f>
        <v/>
      </c>
      <c r="AC1205" s="16" t="str">
        <f>IF(W1205&lt;&gt;0,IF(Y1205=1,IF(AND(I1205&gt;Parameters!$B$4,I1205&lt;=Parameters!$C$4),W1205,""),""),"")</f>
        <v/>
      </c>
      <c r="AD1205" s="16" t="str">
        <f>IF(W1205&lt;&gt;0,IF(Y1205=1,IF(AND(I1205&gt;Parameters!$B$5,I1205&lt;=Parameters!$C$5),W1205,""),""),"")</f>
        <v/>
      </c>
      <c r="AE1205" s="16" t="str">
        <f>IF(W1205&lt;&gt;0,IF(Y1205=1,IF(I1205&gt;Parameters!$B$6,W1205,""),""),"")</f>
        <v/>
      </c>
    </row>
    <row r="1206" spans="1:31" x14ac:dyDescent="0.2">
      <c r="A1206" t="s">
        <v>1256</v>
      </c>
      <c r="B1206" t="s">
        <v>1257</v>
      </c>
      <c r="C1206" t="s">
        <v>1264</v>
      </c>
      <c r="D1206">
        <v>6</v>
      </c>
      <c r="E1206" t="s">
        <v>1270</v>
      </c>
      <c r="F1206" t="s">
        <v>45</v>
      </c>
      <c r="G1206">
        <v>2</v>
      </c>
      <c r="H1206" t="s">
        <v>1214</v>
      </c>
      <c r="I1206">
        <f t="shared" si="54"/>
        <v>2</v>
      </c>
      <c r="J1206">
        <v>300</v>
      </c>
      <c r="K1206" t="s">
        <v>62</v>
      </c>
      <c r="L1206" s="2">
        <v>1499</v>
      </c>
      <c r="M1206" t="s">
        <v>1260</v>
      </c>
      <c r="N1206" t="s">
        <v>40</v>
      </c>
      <c r="P1206" t="s">
        <v>42</v>
      </c>
      <c r="Q1206" t="s">
        <v>42</v>
      </c>
      <c r="R1206" t="s">
        <v>42</v>
      </c>
      <c r="S1206" s="3">
        <v>42249</v>
      </c>
      <c r="T1206" s="3"/>
      <c r="U1206" s="11">
        <f>IFERROR(VLOOKUP(A1206,'Anc data'!$A$2:$H$117, 8,FALSE),"")</f>
        <v>28.337815295086202</v>
      </c>
      <c r="W1206" s="15">
        <f t="shared" si="55"/>
        <v>52.897514659851979</v>
      </c>
      <c r="X1206" s="9">
        <f t="shared" si="56"/>
        <v>0</v>
      </c>
      <c r="Y1206" s="9">
        <f>MAX(X1206,Parameters!$B$8)</f>
        <v>1</v>
      </c>
      <c r="AA1206" s="16" t="str">
        <f>IF(W1206&lt;&gt;0,IF(Y1206=1,IF(I1206&lt;=Parameters!$C$2,W1206,""),""),"")</f>
        <v/>
      </c>
      <c r="AB1206" s="16">
        <f>IF(W1206&lt;&gt;0,IF(Y1206=1,IF(AND(I1206&gt;Parameters!$B$3,I1206&lt;=Parameters!$C$3),W1206,""),""),"")</f>
        <v>52.897514659851979</v>
      </c>
      <c r="AC1206" s="16" t="str">
        <f>IF(W1206&lt;&gt;0,IF(Y1206=1,IF(AND(I1206&gt;Parameters!$B$4,I1206&lt;=Parameters!$C$4),W1206,""),""),"")</f>
        <v/>
      </c>
      <c r="AD1206" s="16" t="str">
        <f>IF(W1206&lt;&gt;0,IF(Y1206=1,IF(AND(I1206&gt;Parameters!$B$5,I1206&lt;=Parameters!$C$5),W1206,""),""),"")</f>
        <v/>
      </c>
      <c r="AE1206" s="16" t="str">
        <f>IF(W1206&lt;&gt;0,IF(Y1206=1,IF(I1206&gt;Parameters!$B$6,W1206,""),""),"")</f>
        <v/>
      </c>
    </row>
    <row r="1207" spans="1:31" x14ac:dyDescent="0.2">
      <c r="A1207" t="s">
        <v>1256</v>
      </c>
      <c r="B1207" t="s">
        <v>1257</v>
      </c>
      <c r="C1207" t="s">
        <v>1264</v>
      </c>
      <c r="D1207">
        <v>7</v>
      </c>
      <c r="E1207" t="s">
        <v>1271</v>
      </c>
      <c r="F1207" t="s">
        <v>45</v>
      </c>
      <c r="G1207">
        <v>3</v>
      </c>
      <c r="H1207" t="s">
        <v>1214</v>
      </c>
      <c r="I1207">
        <f t="shared" si="54"/>
        <v>3</v>
      </c>
      <c r="J1207">
        <v>300</v>
      </c>
      <c r="K1207" t="s">
        <v>62</v>
      </c>
      <c r="L1207" s="2">
        <v>1999</v>
      </c>
      <c r="M1207" t="s">
        <v>1260</v>
      </c>
      <c r="N1207" t="s">
        <v>40</v>
      </c>
      <c r="P1207" t="s">
        <v>42</v>
      </c>
      <c r="Q1207" t="s">
        <v>42</v>
      </c>
      <c r="R1207" t="s">
        <v>42</v>
      </c>
      <c r="S1207" s="3">
        <v>42249</v>
      </c>
      <c r="T1207" s="3"/>
      <c r="U1207" s="11">
        <f>IFERROR(VLOOKUP(A1207,'Anc data'!$A$2:$H$117, 8,FALSE),"")</f>
        <v>28.337815295086202</v>
      </c>
      <c r="W1207" s="15">
        <f t="shared" si="55"/>
        <v>70.541782391623826</v>
      </c>
      <c r="X1207" s="9">
        <f t="shared" si="56"/>
        <v>0</v>
      </c>
      <c r="Y1207" s="9">
        <f>MAX(X1207,Parameters!$B$8)</f>
        <v>1</v>
      </c>
      <c r="AA1207" s="16" t="str">
        <f>IF(W1207&lt;&gt;0,IF(Y1207=1,IF(I1207&lt;=Parameters!$C$2,W1207,""),""),"")</f>
        <v/>
      </c>
      <c r="AB1207" s="16">
        <f>IF(W1207&lt;&gt;0,IF(Y1207=1,IF(AND(I1207&gt;Parameters!$B$3,I1207&lt;=Parameters!$C$3),W1207,""),""),"")</f>
        <v>70.541782391623826</v>
      </c>
      <c r="AC1207" s="16" t="str">
        <f>IF(W1207&lt;&gt;0,IF(Y1207=1,IF(AND(I1207&gt;Parameters!$B$4,I1207&lt;=Parameters!$C$4),W1207,""),""),"")</f>
        <v/>
      </c>
      <c r="AD1207" s="16" t="str">
        <f>IF(W1207&lt;&gt;0,IF(Y1207=1,IF(AND(I1207&gt;Parameters!$B$5,I1207&lt;=Parameters!$C$5),W1207,""),""),"")</f>
        <v/>
      </c>
      <c r="AE1207" s="16" t="str">
        <f>IF(W1207&lt;&gt;0,IF(Y1207=1,IF(I1207&gt;Parameters!$B$6,W1207,""),""),"")</f>
        <v/>
      </c>
    </row>
    <row r="1208" spans="1:31" x14ac:dyDescent="0.2">
      <c r="A1208" t="s">
        <v>1256</v>
      </c>
      <c r="B1208" t="s">
        <v>1257</v>
      </c>
      <c r="C1208" t="s">
        <v>1264</v>
      </c>
      <c r="D1208">
        <v>8</v>
      </c>
      <c r="E1208" t="s">
        <v>509</v>
      </c>
      <c r="F1208" t="s">
        <v>45</v>
      </c>
      <c r="G1208">
        <v>4</v>
      </c>
      <c r="H1208" t="s">
        <v>1214</v>
      </c>
      <c r="I1208">
        <f t="shared" si="54"/>
        <v>4</v>
      </c>
      <c r="J1208">
        <v>4</v>
      </c>
      <c r="K1208" t="s">
        <v>62</v>
      </c>
      <c r="L1208">
        <v>799</v>
      </c>
      <c r="M1208" t="s">
        <v>1260</v>
      </c>
      <c r="N1208" t="s">
        <v>40</v>
      </c>
      <c r="P1208" t="s">
        <v>42</v>
      </c>
      <c r="Q1208" t="s">
        <v>42</v>
      </c>
      <c r="R1208" t="s">
        <v>42</v>
      </c>
      <c r="S1208" s="3">
        <v>42249</v>
      </c>
      <c r="T1208" s="3"/>
      <c r="U1208" s="11">
        <f>IFERROR(VLOOKUP(A1208,'Anc data'!$A$2:$H$117, 8,FALSE),"")</f>
        <v>28.337815295086202</v>
      </c>
      <c r="W1208" s="15">
        <f t="shared" si="55"/>
        <v>28.195539835371402</v>
      </c>
      <c r="X1208" s="9">
        <f t="shared" si="56"/>
        <v>0</v>
      </c>
      <c r="Y1208" s="9">
        <f>MAX(X1208,Parameters!$B$8)</f>
        <v>1</v>
      </c>
      <c r="AA1208" s="16" t="str">
        <f>IF(W1208&lt;&gt;0,IF(Y1208=1,IF(I1208&lt;=Parameters!$C$2,W1208,""),""),"")</f>
        <v/>
      </c>
      <c r="AB1208" s="16">
        <f>IF(W1208&lt;&gt;0,IF(Y1208=1,IF(AND(I1208&gt;Parameters!$B$3,I1208&lt;=Parameters!$C$3),W1208,""),""),"")</f>
        <v>28.195539835371402</v>
      </c>
      <c r="AC1208" s="16" t="str">
        <f>IF(W1208&lt;&gt;0,IF(Y1208=1,IF(AND(I1208&gt;Parameters!$B$4,I1208&lt;=Parameters!$C$4),W1208,""),""),"")</f>
        <v/>
      </c>
      <c r="AD1208" s="16" t="str">
        <f>IF(W1208&lt;&gt;0,IF(Y1208=1,IF(AND(I1208&gt;Parameters!$B$5,I1208&lt;=Parameters!$C$5),W1208,""),""),"")</f>
        <v/>
      </c>
      <c r="AE1208" s="16" t="str">
        <f>IF(W1208&lt;&gt;0,IF(Y1208=1,IF(I1208&gt;Parameters!$B$6,W1208,""),""),"")</f>
        <v/>
      </c>
    </row>
    <row r="1209" spans="1:31" x14ac:dyDescent="0.2">
      <c r="A1209" t="s">
        <v>1256</v>
      </c>
      <c r="B1209" t="s">
        <v>1257</v>
      </c>
      <c r="C1209" t="s">
        <v>1264</v>
      </c>
      <c r="D1209">
        <v>9</v>
      </c>
      <c r="E1209" t="s">
        <v>1272</v>
      </c>
      <c r="F1209" t="s">
        <v>45</v>
      </c>
      <c r="G1209">
        <v>8</v>
      </c>
      <c r="H1209" t="s">
        <v>1214</v>
      </c>
      <c r="I1209">
        <f t="shared" si="54"/>
        <v>8</v>
      </c>
      <c r="J1209">
        <v>8</v>
      </c>
      <c r="K1209" t="s">
        <v>62</v>
      </c>
      <c r="L1209">
        <v>999</v>
      </c>
      <c r="M1209" t="s">
        <v>1260</v>
      </c>
      <c r="N1209" t="s">
        <v>40</v>
      </c>
      <c r="P1209" t="s">
        <v>42</v>
      </c>
      <c r="Q1209" t="s">
        <v>42</v>
      </c>
      <c r="R1209" t="s">
        <v>42</v>
      </c>
      <c r="S1209" s="3">
        <v>42249</v>
      </c>
      <c r="T1209" s="3"/>
      <c r="U1209" s="11">
        <f>IFERROR(VLOOKUP(A1209,'Anc data'!$A$2:$H$117, 8,FALSE),"")</f>
        <v>28.337815295086202</v>
      </c>
      <c r="W1209" s="15">
        <f t="shared" si="55"/>
        <v>35.253246928080138</v>
      </c>
      <c r="X1209" s="9">
        <f t="shared" si="56"/>
        <v>0</v>
      </c>
      <c r="Y1209" s="9">
        <f>MAX(X1209,Parameters!$B$8)</f>
        <v>1</v>
      </c>
      <c r="AA1209" s="16" t="str">
        <f>IF(W1209&lt;&gt;0,IF(Y1209=1,IF(I1209&lt;=Parameters!$C$2,W1209,""),""),"")</f>
        <v/>
      </c>
      <c r="AB1209" s="16" t="str">
        <f>IF(W1209&lt;&gt;0,IF(Y1209=1,IF(AND(I1209&gt;Parameters!$B$3,I1209&lt;=Parameters!$C$3),W1209,""),""),"")</f>
        <v/>
      </c>
      <c r="AC1209" s="16">
        <f>IF(W1209&lt;&gt;0,IF(Y1209=1,IF(AND(I1209&gt;Parameters!$B$4,I1209&lt;=Parameters!$C$4),W1209,""),""),"")</f>
        <v>35.253246928080138</v>
      </c>
      <c r="AD1209" s="16" t="str">
        <f>IF(W1209&lt;&gt;0,IF(Y1209=1,IF(AND(I1209&gt;Parameters!$B$5,I1209&lt;=Parameters!$C$5),W1209,""),""),"")</f>
        <v/>
      </c>
      <c r="AE1209" s="16" t="str">
        <f>IF(W1209&lt;&gt;0,IF(Y1209=1,IF(I1209&gt;Parameters!$B$6,W1209,""),""),"")</f>
        <v/>
      </c>
    </row>
    <row r="1210" spans="1:31" x14ac:dyDescent="0.2">
      <c r="A1210" t="s">
        <v>1256</v>
      </c>
      <c r="B1210" t="s">
        <v>1257</v>
      </c>
      <c r="C1210" t="s">
        <v>1264</v>
      </c>
      <c r="D1210">
        <v>10</v>
      </c>
      <c r="E1210" t="s">
        <v>1273</v>
      </c>
      <c r="F1210" t="s">
        <v>45</v>
      </c>
      <c r="G1210">
        <v>12</v>
      </c>
      <c r="H1210" t="s">
        <v>1214</v>
      </c>
      <c r="I1210">
        <f t="shared" si="54"/>
        <v>12</v>
      </c>
      <c r="J1210">
        <v>12</v>
      </c>
      <c r="K1210" t="s">
        <v>62</v>
      </c>
      <c r="L1210" s="2">
        <v>1999</v>
      </c>
      <c r="M1210" t="s">
        <v>1260</v>
      </c>
      <c r="N1210" t="s">
        <v>40</v>
      </c>
      <c r="P1210" t="s">
        <v>42</v>
      </c>
      <c r="Q1210" t="s">
        <v>42</v>
      </c>
      <c r="R1210" t="s">
        <v>42</v>
      </c>
      <c r="S1210" s="3">
        <v>42249</v>
      </c>
      <c r="T1210" s="3"/>
      <c r="U1210" s="11">
        <f>IFERROR(VLOOKUP(A1210,'Anc data'!$A$2:$H$117, 8,FALSE),"")</f>
        <v>28.337815295086202</v>
      </c>
      <c r="W1210" s="15">
        <f t="shared" si="55"/>
        <v>70.541782391623826</v>
      </c>
      <c r="X1210" s="9">
        <f t="shared" si="56"/>
        <v>0</v>
      </c>
      <c r="Y1210" s="9">
        <f>MAX(X1210,Parameters!$B$8)</f>
        <v>1</v>
      </c>
      <c r="AA1210" s="16" t="str">
        <f>IF(W1210&lt;&gt;0,IF(Y1210=1,IF(I1210&lt;=Parameters!$C$2,W1210,""),""),"")</f>
        <v/>
      </c>
      <c r="AB1210" s="16" t="str">
        <f>IF(W1210&lt;&gt;0,IF(Y1210=1,IF(AND(I1210&gt;Parameters!$B$3,I1210&lt;=Parameters!$C$3),W1210,""),""),"")</f>
        <v/>
      </c>
      <c r="AC1210" s="16" t="str">
        <f>IF(W1210&lt;&gt;0,IF(Y1210=1,IF(AND(I1210&gt;Parameters!$B$4,I1210&lt;=Parameters!$C$4),W1210,""),""),"")</f>
        <v/>
      </c>
      <c r="AD1210" s="16">
        <f>IF(W1210&lt;&gt;0,IF(Y1210=1,IF(AND(I1210&gt;Parameters!$B$5,I1210&lt;=Parameters!$C$5),W1210,""),""),"")</f>
        <v>70.541782391623826</v>
      </c>
      <c r="AE1210" s="16" t="str">
        <f>IF(W1210&lt;&gt;0,IF(Y1210=1,IF(I1210&gt;Parameters!$B$6,W1210,""),""),"")</f>
        <v/>
      </c>
    </row>
    <row r="1211" spans="1:31" x14ac:dyDescent="0.2">
      <c r="A1211" t="s">
        <v>1256</v>
      </c>
      <c r="B1211" t="s">
        <v>1257</v>
      </c>
      <c r="C1211" t="s">
        <v>1264</v>
      </c>
      <c r="D1211">
        <v>11</v>
      </c>
      <c r="E1211" t="s">
        <v>1274</v>
      </c>
      <c r="F1211" t="s">
        <v>45</v>
      </c>
      <c r="G1211">
        <v>16</v>
      </c>
      <c r="H1211" t="s">
        <v>1214</v>
      </c>
      <c r="I1211">
        <f t="shared" si="54"/>
        <v>16</v>
      </c>
      <c r="J1211">
        <v>16</v>
      </c>
      <c r="K1211" t="s">
        <v>62</v>
      </c>
      <c r="L1211" s="2">
        <v>2999</v>
      </c>
      <c r="M1211" t="s">
        <v>1260</v>
      </c>
      <c r="N1211" t="s">
        <v>40</v>
      </c>
      <c r="P1211" t="s">
        <v>42</v>
      </c>
      <c r="Q1211" t="s">
        <v>42</v>
      </c>
      <c r="R1211" t="s">
        <v>42</v>
      </c>
      <c r="S1211" s="3">
        <v>42249</v>
      </c>
      <c r="T1211" s="3"/>
      <c r="U1211" s="11">
        <f>IFERROR(VLOOKUP(A1211,'Anc data'!$A$2:$H$117, 8,FALSE),"")</f>
        <v>28.337815295086202</v>
      </c>
      <c r="W1211" s="15">
        <f t="shared" si="55"/>
        <v>105.83031785516751</v>
      </c>
      <c r="X1211" s="9">
        <f t="shared" si="56"/>
        <v>0</v>
      </c>
      <c r="Y1211" s="9">
        <f>MAX(X1211,Parameters!$B$8)</f>
        <v>1</v>
      </c>
      <c r="AA1211" s="16" t="str">
        <f>IF(W1211&lt;&gt;0,IF(Y1211=1,IF(I1211&lt;=Parameters!$C$2,W1211,""),""),"")</f>
        <v/>
      </c>
      <c r="AB1211" s="16" t="str">
        <f>IF(W1211&lt;&gt;0,IF(Y1211=1,IF(AND(I1211&gt;Parameters!$B$3,I1211&lt;=Parameters!$C$3),W1211,""),""),"")</f>
        <v/>
      </c>
      <c r="AC1211" s="16" t="str">
        <f>IF(W1211&lt;&gt;0,IF(Y1211=1,IF(AND(I1211&gt;Parameters!$B$4,I1211&lt;=Parameters!$C$4),W1211,""),""),"")</f>
        <v/>
      </c>
      <c r="AD1211" s="16">
        <f>IF(W1211&lt;&gt;0,IF(Y1211=1,IF(AND(I1211&gt;Parameters!$B$5,I1211&lt;=Parameters!$C$5),W1211,""),""),"")</f>
        <v>105.83031785516751</v>
      </c>
      <c r="AE1211" s="16" t="str">
        <f>IF(W1211&lt;&gt;0,IF(Y1211=1,IF(I1211&gt;Parameters!$B$6,W1211,""),""),"")</f>
        <v/>
      </c>
    </row>
    <row r="1212" spans="1:31" x14ac:dyDescent="0.2">
      <c r="A1212" t="s">
        <v>1256</v>
      </c>
      <c r="B1212" t="s">
        <v>1257</v>
      </c>
      <c r="C1212" t="s">
        <v>1275</v>
      </c>
      <c r="D1212">
        <v>1</v>
      </c>
      <c r="E1212" t="s">
        <v>1276</v>
      </c>
      <c r="F1212" t="s">
        <v>73</v>
      </c>
      <c r="G1212">
        <v>0.5</v>
      </c>
      <c r="H1212" t="s">
        <v>1214</v>
      </c>
      <c r="I1212">
        <f t="shared" si="54"/>
        <v>0.5</v>
      </c>
      <c r="J1212" t="s">
        <v>39</v>
      </c>
      <c r="L1212">
        <v>999</v>
      </c>
      <c r="M1212" t="s">
        <v>1260</v>
      </c>
      <c r="N1212" t="s">
        <v>40</v>
      </c>
      <c r="P1212" t="s">
        <v>42</v>
      </c>
      <c r="Q1212" t="s">
        <v>42</v>
      </c>
      <c r="R1212" t="s">
        <v>42</v>
      </c>
      <c r="S1212" s="3">
        <v>42249</v>
      </c>
      <c r="T1212" s="3"/>
      <c r="U1212" s="11">
        <f>IFERROR(VLOOKUP(A1212,'Anc data'!$A$2:$H$117, 8,FALSE),"")</f>
        <v>28.337815295086202</v>
      </c>
      <c r="W1212" s="15">
        <f t="shared" si="55"/>
        <v>35.253246928080138</v>
      </c>
      <c r="X1212" s="9">
        <f t="shared" si="56"/>
        <v>1</v>
      </c>
      <c r="Y1212" s="9">
        <f>MAX(X1212,Parameters!$B$8)</f>
        <v>1</v>
      </c>
      <c r="AA1212" s="16">
        <f>IF(W1212&lt;&gt;0,IF(Y1212=1,IF(I1212&lt;=Parameters!$C$2,W1212,""),""),"")</f>
        <v>35.253246928080138</v>
      </c>
      <c r="AB1212" s="16" t="str">
        <f>IF(W1212&lt;&gt;0,IF(Y1212=1,IF(AND(I1212&gt;Parameters!$B$3,I1212&lt;=Parameters!$C$3),W1212,""),""),"")</f>
        <v/>
      </c>
      <c r="AC1212" s="16" t="str">
        <f>IF(W1212&lt;&gt;0,IF(Y1212=1,IF(AND(I1212&gt;Parameters!$B$4,I1212&lt;=Parameters!$C$4),W1212,""),""),"")</f>
        <v/>
      </c>
      <c r="AD1212" s="16" t="str">
        <f>IF(W1212&lt;&gt;0,IF(Y1212=1,IF(AND(I1212&gt;Parameters!$B$5,I1212&lt;=Parameters!$C$5),W1212,""),""),"")</f>
        <v/>
      </c>
      <c r="AE1212" s="16" t="str">
        <f>IF(W1212&lt;&gt;0,IF(Y1212=1,IF(I1212&gt;Parameters!$B$6,W1212,""),""),"")</f>
        <v/>
      </c>
    </row>
    <row r="1213" spans="1:31" x14ac:dyDescent="0.2">
      <c r="A1213" t="s">
        <v>1256</v>
      </c>
      <c r="B1213" t="s">
        <v>1257</v>
      </c>
      <c r="C1213" t="s">
        <v>1275</v>
      </c>
      <c r="D1213">
        <v>2</v>
      </c>
      <c r="E1213" t="s">
        <v>1276</v>
      </c>
      <c r="F1213" t="s">
        <v>73</v>
      </c>
      <c r="G1213">
        <v>1</v>
      </c>
      <c r="H1213" t="s">
        <v>1214</v>
      </c>
      <c r="I1213">
        <f t="shared" si="54"/>
        <v>1</v>
      </c>
      <c r="J1213" t="s">
        <v>39</v>
      </c>
      <c r="L1213" s="2">
        <v>1399</v>
      </c>
      <c r="M1213" t="s">
        <v>1260</v>
      </c>
      <c r="N1213" t="s">
        <v>40</v>
      </c>
      <c r="P1213" t="s">
        <v>64</v>
      </c>
      <c r="Q1213" t="s">
        <v>42</v>
      </c>
      <c r="R1213" t="s">
        <v>42</v>
      </c>
      <c r="S1213" s="3">
        <v>42249</v>
      </c>
      <c r="T1213" s="3"/>
      <c r="U1213" s="11">
        <f>IFERROR(VLOOKUP(A1213,'Anc data'!$A$2:$H$117, 8,FALSE),"")</f>
        <v>28.337815295086202</v>
      </c>
      <c r="W1213" s="15">
        <f t="shared" si="55"/>
        <v>49.368661113497609</v>
      </c>
      <c r="X1213" s="9">
        <f t="shared" si="56"/>
        <v>1</v>
      </c>
      <c r="Y1213" s="9">
        <f>MAX(X1213,Parameters!$B$8)</f>
        <v>1</v>
      </c>
      <c r="AA1213" s="16">
        <f>IF(W1213&lt;&gt;0,IF(Y1213=1,IF(I1213&lt;=Parameters!$C$2,W1213,""),""),"")</f>
        <v>49.368661113497609</v>
      </c>
      <c r="AB1213" s="16" t="str">
        <f>IF(W1213&lt;&gt;0,IF(Y1213=1,IF(AND(I1213&gt;Parameters!$B$3,I1213&lt;=Parameters!$C$3),W1213,""),""),"")</f>
        <v/>
      </c>
      <c r="AC1213" s="16" t="str">
        <f>IF(W1213&lt;&gt;0,IF(Y1213=1,IF(AND(I1213&gt;Parameters!$B$4,I1213&lt;=Parameters!$C$4),W1213,""),""),"")</f>
        <v/>
      </c>
      <c r="AD1213" s="16" t="str">
        <f>IF(W1213&lt;&gt;0,IF(Y1213=1,IF(AND(I1213&gt;Parameters!$B$5,I1213&lt;=Parameters!$C$5),W1213,""),""),"")</f>
        <v/>
      </c>
      <c r="AE1213" s="16" t="str">
        <f>IF(W1213&lt;&gt;0,IF(Y1213=1,IF(I1213&gt;Parameters!$B$6,W1213,""),""),"")</f>
        <v/>
      </c>
    </row>
    <row r="1214" spans="1:31" x14ac:dyDescent="0.2">
      <c r="A1214" t="s">
        <v>1256</v>
      </c>
      <c r="B1214" t="s">
        <v>1257</v>
      </c>
      <c r="C1214" t="s">
        <v>1275</v>
      </c>
      <c r="D1214">
        <v>3</v>
      </c>
      <c r="E1214" t="s">
        <v>1276</v>
      </c>
      <c r="F1214" t="s">
        <v>73</v>
      </c>
      <c r="G1214">
        <v>1.5</v>
      </c>
      <c r="H1214" t="s">
        <v>1214</v>
      </c>
      <c r="I1214">
        <f t="shared" si="54"/>
        <v>1.5</v>
      </c>
      <c r="J1214" t="s">
        <v>39</v>
      </c>
      <c r="L1214" s="2">
        <v>1599</v>
      </c>
      <c r="M1214" t="s">
        <v>1260</v>
      </c>
      <c r="N1214" t="s">
        <v>40</v>
      </c>
      <c r="P1214" t="s">
        <v>64</v>
      </c>
      <c r="Q1214" t="s">
        <v>42</v>
      </c>
      <c r="R1214" t="s">
        <v>42</v>
      </c>
      <c r="S1214" s="3">
        <v>42249</v>
      </c>
      <c r="T1214" s="3"/>
      <c r="U1214" s="11">
        <f>IFERROR(VLOOKUP(A1214,'Anc data'!$A$2:$H$117, 8,FALSE),"")</f>
        <v>28.337815295086202</v>
      </c>
      <c r="W1214" s="15">
        <f t="shared" si="55"/>
        <v>56.426368206206348</v>
      </c>
      <c r="X1214" s="9">
        <f t="shared" si="56"/>
        <v>1</v>
      </c>
      <c r="Y1214" s="9">
        <f>MAX(X1214,Parameters!$B$8)</f>
        <v>1</v>
      </c>
      <c r="AA1214" s="16" t="str">
        <f>IF(W1214&lt;&gt;0,IF(Y1214=1,IF(I1214&lt;=Parameters!$C$2,W1214,""),""),"")</f>
        <v/>
      </c>
      <c r="AB1214" s="16">
        <f>IF(W1214&lt;&gt;0,IF(Y1214=1,IF(AND(I1214&gt;Parameters!$B$3,I1214&lt;=Parameters!$C$3),W1214,""),""),"")</f>
        <v>56.426368206206348</v>
      </c>
      <c r="AC1214" s="16" t="str">
        <f>IF(W1214&lt;&gt;0,IF(Y1214=1,IF(AND(I1214&gt;Parameters!$B$4,I1214&lt;=Parameters!$C$4),W1214,""),""),"")</f>
        <v/>
      </c>
      <c r="AD1214" s="16" t="str">
        <f>IF(W1214&lt;&gt;0,IF(Y1214=1,IF(AND(I1214&gt;Parameters!$B$5,I1214&lt;=Parameters!$C$5),W1214,""),""),"")</f>
        <v/>
      </c>
      <c r="AE1214" s="16" t="str">
        <f>IF(W1214&lt;&gt;0,IF(Y1214=1,IF(I1214&gt;Parameters!$B$6,W1214,""),""),"")</f>
        <v/>
      </c>
    </row>
    <row r="1215" spans="1:31" x14ac:dyDescent="0.2">
      <c r="A1215" t="s">
        <v>1256</v>
      </c>
      <c r="B1215" t="s">
        <v>1257</v>
      </c>
      <c r="C1215" t="s">
        <v>1275</v>
      </c>
      <c r="D1215">
        <v>4</v>
      </c>
      <c r="E1215" t="s">
        <v>1277</v>
      </c>
      <c r="F1215" t="s">
        <v>133</v>
      </c>
      <c r="G1215">
        <v>2</v>
      </c>
      <c r="H1215" t="s">
        <v>1214</v>
      </c>
      <c r="I1215">
        <f t="shared" si="54"/>
        <v>2</v>
      </c>
      <c r="J1215" t="s">
        <v>39</v>
      </c>
      <c r="L1215" s="2">
        <v>1949</v>
      </c>
      <c r="M1215" t="s">
        <v>1260</v>
      </c>
      <c r="N1215" t="s">
        <v>40</v>
      </c>
      <c r="P1215" t="s">
        <v>42</v>
      </c>
      <c r="Q1215" t="s">
        <v>64</v>
      </c>
      <c r="R1215" t="s">
        <v>42</v>
      </c>
      <c r="S1215" s="3">
        <v>42249</v>
      </c>
      <c r="T1215" s="3"/>
      <c r="U1215" s="11">
        <f>IFERROR(VLOOKUP(A1215,'Anc data'!$A$2:$H$117, 8,FALSE),"")</f>
        <v>28.337815295086202</v>
      </c>
      <c r="W1215" s="15">
        <f t="shared" si="55"/>
        <v>68.777355618446634</v>
      </c>
      <c r="X1215" s="9">
        <f t="shared" si="56"/>
        <v>1</v>
      </c>
      <c r="Y1215" s="9">
        <f>MAX(X1215,Parameters!$B$8)</f>
        <v>1</v>
      </c>
      <c r="AA1215" s="16" t="str">
        <f>IF(W1215&lt;&gt;0,IF(Y1215=1,IF(I1215&lt;=Parameters!$C$2,W1215,""),""),"")</f>
        <v/>
      </c>
      <c r="AB1215" s="16">
        <f>IF(W1215&lt;&gt;0,IF(Y1215=1,IF(AND(I1215&gt;Parameters!$B$3,I1215&lt;=Parameters!$C$3),W1215,""),""),"")</f>
        <v>68.777355618446634</v>
      </c>
      <c r="AC1215" s="16" t="str">
        <f>IF(W1215&lt;&gt;0,IF(Y1215=1,IF(AND(I1215&gt;Parameters!$B$4,I1215&lt;=Parameters!$C$4),W1215,""),""),"")</f>
        <v/>
      </c>
      <c r="AD1215" s="16" t="str">
        <f>IF(W1215&lt;&gt;0,IF(Y1215=1,IF(AND(I1215&gt;Parameters!$B$5,I1215&lt;=Parameters!$C$5),W1215,""),""),"")</f>
        <v/>
      </c>
      <c r="AE1215" s="16" t="str">
        <f>IF(W1215&lt;&gt;0,IF(Y1215=1,IF(I1215&gt;Parameters!$B$6,W1215,""),""),"")</f>
        <v/>
      </c>
    </row>
    <row r="1216" spans="1:31" x14ac:dyDescent="0.2">
      <c r="A1216" t="s">
        <v>1256</v>
      </c>
      <c r="B1216" t="s">
        <v>1257</v>
      </c>
      <c r="C1216" t="s">
        <v>1275</v>
      </c>
      <c r="D1216">
        <v>5</v>
      </c>
      <c r="E1216" t="s">
        <v>1277</v>
      </c>
      <c r="F1216" t="s">
        <v>133</v>
      </c>
      <c r="G1216">
        <v>4</v>
      </c>
      <c r="H1216" t="s">
        <v>1214</v>
      </c>
      <c r="I1216">
        <f t="shared" si="54"/>
        <v>4</v>
      </c>
      <c r="J1216" t="s">
        <v>39</v>
      </c>
      <c r="L1216" s="2">
        <v>2500</v>
      </c>
      <c r="M1216" t="s">
        <v>1260</v>
      </c>
      <c r="N1216" t="s">
        <v>40</v>
      </c>
      <c r="P1216" t="s">
        <v>42</v>
      </c>
      <c r="Q1216" t="s">
        <v>64</v>
      </c>
      <c r="R1216" t="s">
        <v>42</v>
      </c>
      <c r="S1216" s="3">
        <v>42249</v>
      </c>
      <c r="T1216" s="3"/>
      <c r="U1216" s="11">
        <f>IFERROR(VLOOKUP(A1216,'Anc data'!$A$2:$H$117, 8,FALSE),"")</f>
        <v>28.337815295086202</v>
      </c>
      <c r="W1216" s="15">
        <f t="shared" si="55"/>
        <v>88.22133865885921</v>
      </c>
      <c r="X1216" s="9">
        <f t="shared" si="56"/>
        <v>1</v>
      </c>
      <c r="Y1216" s="9">
        <f>MAX(X1216,Parameters!$B$8)</f>
        <v>1</v>
      </c>
      <c r="AA1216" s="16" t="str">
        <f>IF(W1216&lt;&gt;0,IF(Y1216=1,IF(I1216&lt;=Parameters!$C$2,W1216,""),""),"")</f>
        <v/>
      </c>
      <c r="AB1216" s="16">
        <f>IF(W1216&lt;&gt;0,IF(Y1216=1,IF(AND(I1216&gt;Parameters!$B$3,I1216&lt;=Parameters!$C$3),W1216,""),""),"")</f>
        <v>88.22133865885921</v>
      </c>
      <c r="AC1216" s="16" t="str">
        <f>IF(W1216&lt;&gt;0,IF(Y1216=1,IF(AND(I1216&gt;Parameters!$B$4,I1216&lt;=Parameters!$C$4),W1216,""),""),"")</f>
        <v/>
      </c>
      <c r="AD1216" s="16" t="str">
        <f>IF(W1216&lt;&gt;0,IF(Y1216=1,IF(AND(I1216&gt;Parameters!$B$5,I1216&lt;=Parameters!$C$5),W1216,""),""),"")</f>
        <v/>
      </c>
      <c r="AE1216" s="16" t="str">
        <f>IF(W1216&lt;&gt;0,IF(Y1216=1,IF(I1216&gt;Parameters!$B$6,W1216,""),""),"")</f>
        <v/>
      </c>
    </row>
    <row r="1217" spans="1:31" x14ac:dyDescent="0.2">
      <c r="A1217" t="s">
        <v>1256</v>
      </c>
      <c r="B1217" t="s">
        <v>1257</v>
      </c>
      <c r="C1217" t="s">
        <v>1275</v>
      </c>
      <c r="D1217">
        <v>6</v>
      </c>
      <c r="E1217" t="s">
        <v>1277</v>
      </c>
      <c r="F1217" t="s">
        <v>133</v>
      </c>
      <c r="G1217">
        <v>6</v>
      </c>
      <c r="H1217" t="s">
        <v>1214</v>
      </c>
      <c r="I1217">
        <f t="shared" si="54"/>
        <v>6</v>
      </c>
      <c r="J1217" t="s">
        <v>39</v>
      </c>
      <c r="L1217" s="2">
        <v>4500</v>
      </c>
      <c r="M1217" t="s">
        <v>1260</v>
      </c>
      <c r="N1217" t="s">
        <v>40</v>
      </c>
      <c r="P1217" t="s">
        <v>42</v>
      </c>
      <c r="Q1217" t="s">
        <v>64</v>
      </c>
      <c r="R1217" t="s">
        <v>42</v>
      </c>
      <c r="S1217" s="3">
        <v>42249</v>
      </c>
      <c r="T1217" s="3"/>
      <c r="U1217" s="11">
        <f>IFERROR(VLOOKUP(A1217,'Anc data'!$A$2:$H$117, 8,FALSE),"")</f>
        <v>28.337815295086202</v>
      </c>
      <c r="W1217" s="15">
        <f t="shared" si="55"/>
        <v>158.79840958594656</v>
      </c>
      <c r="X1217" s="9">
        <f t="shared" si="56"/>
        <v>1</v>
      </c>
      <c r="Y1217" s="9">
        <f>MAX(X1217,Parameters!$B$8)</f>
        <v>1</v>
      </c>
      <c r="AA1217" s="16" t="str">
        <f>IF(W1217&lt;&gt;0,IF(Y1217=1,IF(I1217&lt;=Parameters!$C$2,W1217,""),""),"")</f>
        <v/>
      </c>
      <c r="AB1217" s="16" t="str">
        <f>IF(W1217&lt;&gt;0,IF(Y1217=1,IF(AND(I1217&gt;Parameters!$B$3,I1217&lt;=Parameters!$C$3),W1217,""),""),"")</f>
        <v/>
      </c>
      <c r="AC1217" s="16">
        <f>IF(W1217&lt;&gt;0,IF(Y1217=1,IF(AND(I1217&gt;Parameters!$B$4,I1217&lt;=Parameters!$C$4),W1217,""),""),"")</f>
        <v>158.79840958594656</v>
      </c>
      <c r="AD1217" s="16" t="str">
        <f>IF(W1217&lt;&gt;0,IF(Y1217=1,IF(AND(I1217&gt;Parameters!$B$5,I1217&lt;=Parameters!$C$5),W1217,""),""),"")</f>
        <v/>
      </c>
      <c r="AE1217" s="16" t="str">
        <f>IF(W1217&lt;&gt;0,IF(Y1217=1,IF(I1217&gt;Parameters!$B$6,W1217,""),""),"")</f>
        <v/>
      </c>
    </row>
    <row r="1218" spans="1:31" x14ac:dyDescent="0.2">
      <c r="A1218" t="s">
        <v>1256</v>
      </c>
      <c r="B1218" t="s">
        <v>1257</v>
      </c>
      <c r="C1218" t="s">
        <v>1275</v>
      </c>
      <c r="D1218">
        <v>7</v>
      </c>
      <c r="E1218" t="s">
        <v>1277</v>
      </c>
      <c r="F1218" t="s">
        <v>133</v>
      </c>
      <c r="G1218">
        <v>8</v>
      </c>
      <c r="H1218" t="s">
        <v>1214</v>
      </c>
      <c r="I1218">
        <f t="shared" si="54"/>
        <v>8</v>
      </c>
      <c r="J1218" t="s">
        <v>39</v>
      </c>
      <c r="L1218" s="2">
        <v>7250</v>
      </c>
      <c r="M1218" t="s">
        <v>1260</v>
      </c>
      <c r="N1218" t="s">
        <v>40</v>
      </c>
      <c r="P1218" t="s">
        <v>42</v>
      </c>
      <c r="Q1218" t="s">
        <v>64</v>
      </c>
      <c r="R1218" t="s">
        <v>42</v>
      </c>
      <c r="S1218" s="3">
        <v>42249</v>
      </c>
      <c r="T1218" s="3"/>
      <c r="U1218" s="11">
        <f>IFERROR(VLOOKUP(A1218,'Anc data'!$A$2:$H$117, 8,FALSE),"")</f>
        <v>28.337815295086202</v>
      </c>
      <c r="W1218" s="15">
        <f t="shared" si="55"/>
        <v>255.8418821106917</v>
      </c>
      <c r="X1218" s="9">
        <f t="shared" si="56"/>
        <v>1</v>
      </c>
      <c r="Y1218" s="9">
        <f>MAX(X1218,Parameters!$B$8)</f>
        <v>1</v>
      </c>
      <c r="AA1218" s="16" t="str">
        <f>IF(W1218&lt;&gt;0,IF(Y1218=1,IF(I1218&lt;=Parameters!$C$2,W1218,""),""),"")</f>
        <v/>
      </c>
      <c r="AB1218" s="16" t="str">
        <f>IF(W1218&lt;&gt;0,IF(Y1218=1,IF(AND(I1218&gt;Parameters!$B$3,I1218&lt;=Parameters!$C$3),W1218,""),""),"")</f>
        <v/>
      </c>
      <c r="AC1218" s="16">
        <f>IF(W1218&lt;&gt;0,IF(Y1218=1,IF(AND(I1218&gt;Parameters!$B$4,I1218&lt;=Parameters!$C$4),W1218,""),""),"")</f>
        <v>255.8418821106917</v>
      </c>
      <c r="AD1218" s="16" t="str">
        <f>IF(W1218&lt;&gt;0,IF(Y1218=1,IF(AND(I1218&gt;Parameters!$B$5,I1218&lt;=Parameters!$C$5),W1218,""),""),"")</f>
        <v/>
      </c>
      <c r="AE1218" s="16" t="str">
        <f>IF(W1218&lt;&gt;0,IF(Y1218=1,IF(I1218&gt;Parameters!$B$6,W1218,""),""),"")</f>
        <v/>
      </c>
    </row>
    <row r="1219" spans="1:31" x14ac:dyDescent="0.2">
      <c r="A1219" t="s">
        <v>1256</v>
      </c>
      <c r="B1219" t="s">
        <v>1257</v>
      </c>
      <c r="C1219" t="s">
        <v>1278</v>
      </c>
      <c r="D1219">
        <v>1</v>
      </c>
      <c r="E1219" t="s">
        <v>1279</v>
      </c>
      <c r="F1219" t="s">
        <v>73</v>
      </c>
      <c r="G1219">
        <v>1</v>
      </c>
      <c r="H1219" t="s">
        <v>1214</v>
      </c>
      <c r="I1219">
        <f t="shared" si="54"/>
        <v>1</v>
      </c>
      <c r="J1219">
        <v>20</v>
      </c>
      <c r="K1219" t="s">
        <v>62</v>
      </c>
      <c r="L1219" s="2">
        <v>1149</v>
      </c>
      <c r="M1219" t="s">
        <v>1260</v>
      </c>
      <c r="N1219" t="s">
        <v>40</v>
      </c>
      <c r="P1219" t="s">
        <v>42</v>
      </c>
      <c r="Q1219" t="s">
        <v>64</v>
      </c>
      <c r="R1219" t="s">
        <v>42</v>
      </c>
      <c r="S1219" s="3">
        <v>42249</v>
      </c>
      <c r="T1219" s="3"/>
      <c r="U1219" s="11">
        <f>IFERROR(VLOOKUP(A1219,'Anc data'!$A$2:$H$117, 8,FALSE),"")</f>
        <v>28.337815295086202</v>
      </c>
      <c r="W1219" s="15">
        <f t="shared" si="55"/>
        <v>40.546527247611692</v>
      </c>
      <c r="X1219" s="9">
        <f t="shared" si="56"/>
        <v>0</v>
      </c>
      <c r="Y1219" s="9">
        <f>MAX(X1219,Parameters!$B$8)</f>
        <v>1</v>
      </c>
      <c r="AA1219" s="16">
        <f>IF(W1219&lt;&gt;0,IF(Y1219=1,IF(I1219&lt;=Parameters!$C$2,W1219,""),""),"")</f>
        <v>40.546527247611692</v>
      </c>
      <c r="AB1219" s="16" t="str">
        <f>IF(W1219&lt;&gt;0,IF(Y1219=1,IF(AND(I1219&gt;Parameters!$B$3,I1219&lt;=Parameters!$C$3),W1219,""),""),"")</f>
        <v/>
      </c>
      <c r="AC1219" s="16" t="str">
        <f>IF(W1219&lt;&gt;0,IF(Y1219=1,IF(AND(I1219&gt;Parameters!$B$4,I1219&lt;=Parameters!$C$4),W1219,""),""),"")</f>
        <v/>
      </c>
      <c r="AD1219" s="16" t="str">
        <f>IF(W1219&lt;&gt;0,IF(Y1219=1,IF(AND(I1219&gt;Parameters!$B$5,I1219&lt;=Parameters!$C$5),W1219,""),""),"")</f>
        <v/>
      </c>
      <c r="AE1219" s="16" t="str">
        <f>IF(W1219&lt;&gt;0,IF(Y1219=1,IF(I1219&gt;Parameters!$B$6,W1219,""),""),"")</f>
        <v/>
      </c>
    </row>
    <row r="1220" spans="1:31" x14ac:dyDescent="0.2">
      <c r="A1220" t="s">
        <v>1256</v>
      </c>
      <c r="B1220" t="s">
        <v>1257</v>
      </c>
      <c r="C1220" t="s">
        <v>1278</v>
      </c>
      <c r="D1220">
        <v>2</v>
      </c>
      <c r="E1220" t="s">
        <v>554</v>
      </c>
      <c r="F1220" t="s">
        <v>73</v>
      </c>
      <c r="G1220">
        <v>1</v>
      </c>
      <c r="H1220" t="s">
        <v>1214</v>
      </c>
      <c r="I1220">
        <f t="shared" ref="I1220:I1283" si="57">IF(H1220="Kbps",G1220/1000,G1220)</f>
        <v>1</v>
      </c>
      <c r="J1220" t="s">
        <v>39</v>
      </c>
      <c r="L1220" s="2">
        <v>1249</v>
      </c>
      <c r="M1220" t="s">
        <v>1260</v>
      </c>
      <c r="N1220" t="s">
        <v>40</v>
      </c>
      <c r="P1220" t="s">
        <v>42</v>
      </c>
      <c r="Q1220" t="s">
        <v>42</v>
      </c>
      <c r="R1220" t="s">
        <v>42</v>
      </c>
      <c r="S1220" s="3">
        <v>42249</v>
      </c>
      <c r="T1220" s="3"/>
      <c r="U1220" s="11">
        <f>IFERROR(VLOOKUP(A1220,'Anc data'!$A$2:$H$117, 8,FALSE),"")</f>
        <v>28.337815295086202</v>
      </c>
      <c r="W1220" s="15">
        <f t="shared" ref="W1220:W1283" si="58">IFERROR(L1220/U1220,"")</f>
        <v>44.075380793966062</v>
      </c>
      <c r="X1220" s="9">
        <f t="shared" ref="X1220:X1283" si="59">IF(K1220="",1,0)</f>
        <v>1</v>
      </c>
      <c r="Y1220" s="9">
        <f>MAX(X1220,Parameters!$B$8)</f>
        <v>1</v>
      </c>
      <c r="AA1220" s="16">
        <f>IF(W1220&lt;&gt;0,IF(Y1220=1,IF(I1220&lt;=Parameters!$C$2,W1220,""),""),"")</f>
        <v>44.075380793966062</v>
      </c>
      <c r="AB1220" s="16" t="str">
        <f>IF(W1220&lt;&gt;0,IF(Y1220=1,IF(AND(I1220&gt;Parameters!$B$3,I1220&lt;=Parameters!$C$3),W1220,""),""),"")</f>
        <v/>
      </c>
      <c r="AC1220" s="16" t="str">
        <f>IF(W1220&lt;&gt;0,IF(Y1220=1,IF(AND(I1220&gt;Parameters!$B$4,I1220&lt;=Parameters!$C$4),W1220,""),""),"")</f>
        <v/>
      </c>
      <c r="AD1220" s="16" t="str">
        <f>IF(W1220&lt;&gt;0,IF(Y1220=1,IF(AND(I1220&gt;Parameters!$B$5,I1220&lt;=Parameters!$C$5),W1220,""),""),"")</f>
        <v/>
      </c>
      <c r="AE1220" s="16" t="str">
        <f>IF(W1220&lt;&gt;0,IF(Y1220=1,IF(I1220&gt;Parameters!$B$6,W1220,""),""),"")</f>
        <v/>
      </c>
    </row>
    <row r="1221" spans="1:31" x14ac:dyDescent="0.2">
      <c r="A1221" t="s">
        <v>1256</v>
      </c>
      <c r="B1221" t="s">
        <v>1257</v>
      </c>
      <c r="C1221" t="s">
        <v>1278</v>
      </c>
      <c r="D1221">
        <v>3</v>
      </c>
      <c r="E1221" t="s">
        <v>554</v>
      </c>
      <c r="F1221" t="s">
        <v>73</v>
      </c>
      <c r="G1221">
        <v>2</v>
      </c>
      <c r="H1221" t="s">
        <v>1214</v>
      </c>
      <c r="I1221">
        <f t="shared" si="57"/>
        <v>2</v>
      </c>
      <c r="J1221" t="s">
        <v>39</v>
      </c>
      <c r="L1221" s="2">
        <v>1399</v>
      </c>
      <c r="M1221" t="s">
        <v>1260</v>
      </c>
      <c r="N1221" t="s">
        <v>40</v>
      </c>
      <c r="P1221" t="s">
        <v>42</v>
      </c>
      <c r="Q1221" t="s">
        <v>42</v>
      </c>
      <c r="R1221" t="s">
        <v>42</v>
      </c>
      <c r="S1221" s="3">
        <v>42249</v>
      </c>
      <c r="T1221" s="3"/>
      <c r="U1221" s="11">
        <f>IFERROR(VLOOKUP(A1221,'Anc data'!$A$2:$H$117, 8,FALSE),"")</f>
        <v>28.337815295086202</v>
      </c>
      <c r="W1221" s="15">
        <f t="shared" si="58"/>
        <v>49.368661113497609</v>
      </c>
      <c r="X1221" s="9">
        <f t="shared" si="59"/>
        <v>1</v>
      </c>
      <c r="Y1221" s="9">
        <f>MAX(X1221,Parameters!$B$8)</f>
        <v>1</v>
      </c>
      <c r="AA1221" s="16" t="str">
        <f>IF(W1221&lt;&gt;0,IF(Y1221=1,IF(I1221&lt;=Parameters!$C$2,W1221,""),""),"")</f>
        <v/>
      </c>
      <c r="AB1221" s="16">
        <f>IF(W1221&lt;&gt;0,IF(Y1221=1,IF(AND(I1221&gt;Parameters!$B$3,I1221&lt;=Parameters!$C$3),W1221,""),""),"")</f>
        <v>49.368661113497609</v>
      </c>
      <c r="AC1221" s="16" t="str">
        <f>IF(W1221&lt;&gt;0,IF(Y1221=1,IF(AND(I1221&gt;Parameters!$B$4,I1221&lt;=Parameters!$C$4),W1221,""),""),"")</f>
        <v/>
      </c>
      <c r="AD1221" s="16" t="str">
        <f>IF(W1221&lt;&gt;0,IF(Y1221=1,IF(AND(I1221&gt;Parameters!$B$5,I1221&lt;=Parameters!$C$5),W1221,""),""),"")</f>
        <v/>
      </c>
      <c r="AE1221" s="16" t="str">
        <f>IF(W1221&lt;&gt;0,IF(Y1221=1,IF(I1221&gt;Parameters!$B$6,W1221,""),""),"")</f>
        <v/>
      </c>
    </row>
    <row r="1222" spans="1:31" x14ac:dyDescent="0.2">
      <c r="A1222" t="s">
        <v>1256</v>
      </c>
      <c r="B1222" t="s">
        <v>1257</v>
      </c>
      <c r="C1222" t="s">
        <v>1278</v>
      </c>
      <c r="D1222">
        <v>4</v>
      </c>
      <c r="E1222" t="s">
        <v>554</v>
      </c>
      <c r="F1222" t="s">
        <v>73</v>
      </c>
      <c r="G1222">
        <v>3</v>
      </c>
      <c r="H1222" t="s">
        <v>1214</v>
      </c>
      <c r="I1222">
        <f t="shared" si="57"/>
        <v>3</v>
      </c>
      <c r="J1222">
        <v>20</v>
      </c>
      <c r="K1222" t="s">
        <v>62</v>
      </c>
      <c r="L1222" s="2">
        <v>1699</v>
      </c>
      <c r="M1222" t="s">
        <v>1260</v>
      </c>
      <c r="N1222" t="s">
        <v>40</v>
      </c>
      <c r="P1222" t="s">
        <v>42</v>
      </c>
      <c r="Q1222" t="s">
        <v>42</v>
      </c>
      <c r="R1222" t="s">
        <v>42</v>
      </c>
      <c r="S1222" s="3">
        <v>42249</v>
      </c>
      <c r="T1222" s="3"/>
      <c r="U1222" s="11">
        <f>IFERROR(VLOOKUP(A1222,'Anc data'!$A$2:$H$117, 8,FALSE),"")</f>
        <v>28.337815295086202</v>
      </c>
      <c r="W1222" s="15">
        <f t="shared" si="58"/>
        <v>59.955221752560718</v>
      </c>
      <c r="X1222" s="9">
        <f t="shared" si="59"/>
        <v>0</v>
      </c>
      <c r="Y1222" s="9">
        <f>MAX(X1222,Parameters!$B$8)</f>
        <v>1</v>
      </c>
      <c r="AA1222" s="16" t="str">
        <f>IF(W1222&lt;&gt;0,IF(Y1222=1,IF(I1222&lt;=Parameters!$C$2,W1222,""),""),"")</f>
        <v/>
      </c>
      <c r="AB1222" s="16">
        <f>IF(W1222&lt;&gt;0,IF(Y1222=1,IF(AND(I1222&gt;Parameters!$B$3,I1222&lt;=Parameters!$C$3),W1222,""),""),"")</f>
        <v>59.955221752560718</v>
      </c>
      <c r="AC1222" s="16" t="str">
        <f>IF(W1222&lt;&gt;0,IF(Y1222=1,IF(AND(I1222&gt;Parameters!$B$4,I1222&lt;=Parameters!$C$4),W1222,""),""),"")</f>
        <v/>
      </c>
      <c r="AD1222" s="16" t="str">
        <f>IF(W1222&lt;&gt;0,IF(Y1222=1,IF(AND(I1222&gt;Parameters!$B$5,I1222&lt;=Parameters!$C$5),W1222,""),""),"")</f>
        <v/>
      </c>
      <c r="AE1222" s="16" t="str">
        <f>IF(W1222&lt;&gt;0,IF(Y1222=1,IF(I1222&gt;Parameters!$B$6,W1222,""),""),"")</f>
        <v/>
      </c>
    </row>
    <row r="1223" spans="1:31" x14ac:dyDescent="0.2">
      <c r="A1223" t="s">
        <v>1256</v>
      </c>
      <c r="B1223" t="s">
        <v>1257</v>
      </c>
      <c r="C1223" t="s">
        <v>1278</v>
      </c>
      <c r="D1223">
        <v>5</v>
      </c>
      <c r="E1223" t="s">
        <v>554</v>
      </c>
      <c r="F1223" t="s">
        <v>73</v>
      </c>
      <c r="G1223">
        <v>3</v>
      </c>
      <c r="H1223" t="s">
        <v>1214</v>
      </c>
      <c r="I1223">
        <f t="shared" si="57"/>
        <v>3</v>
      </c>
      <c r="J1223" t="s">
        <v>39</v>
      </c>
      <c r="L1223" s="2">
        <v>1999</v>
      </c>
      <c r="M1223" t="s">
        <v>1260</v>
      </c>
      <c r="N1223" t="s">
        <v>40</v>
      </c>
      <c r="P1223" t="s">
        <v>42</v>
      </c>
      <c r="Q1223" t="s">
        <v>42</v>
      </c>
      <c r="R1223" t="s">
        <v>42</v>
      </c>
      <c r="S1223" s="3">
        <v>42249</v>
      </c>
      <c r="T1223" s="3"/>
      <c r="U1223" s="11">
        <f>IFERROR(VLOOKUP(A1223,'Anc data'!$A$2:$H$117, 8,FALSE),"")</f>
        <v>28.337815295086202</v>
      </c>
      <c r="W1223" s="15">
        <f t="shared" si="58"/>
        <v>70.541782391623826</v>
      </c>
      <c r="X1223" s="9">
        <f t="shared" si="59"/>
        <v>1</v>
      </c>
      <c r="Y1223" s="9">
        <f>MAX(X1223,Parameters!$B$8)</f>
        <v>1</v>
      </c>
      <c r="AA1223" s="16" t="str">
        <f>IF(W1223&lt;&gt;0,IF(Y1223=1,IF(I1223&lt;=Parameters!$C$2,W1223,""),""),"")</f>
        <v/>
      </c>
      <c r="AB1223" s="16">
        <f>IF(W1223&lt;&gt;0,IF(Y1223=1,IF(AND(I1223&gt;Parameters!$B$3,I1223&lt;=Parameters!$C$3),W1223,""),""),"")</f>
        <v>70.541782391623826</v>
      </c>
      <c r="AC1223" s="16" t="str">
        <f>IF(W1223&lt;&gt;0,IF(Y1223=1,IF(AND(I1223&gt;Parameters!$B$4,I1223&lt;=Parameters!$C$4),W1223,""),""),"")</f>
        <v/>
      </c>
      <c r="AD1223" s="16" t="str">
        <f>IF(W1223&lt;&gt;0,IF(Y1223=1,IF(AND(I1223&gt;Parameters!$B$5,I1223&lt;=Parameters!$C$5),W1223,""),""),"")</f>
        <v/>
      </c>
      <c r="AE1223" s="16" t="str">
        <f>IF(W1223&lt;&gt;0,IF(Y1223=1,IF(I1223&gt;Parameters!$B$6,W1223,""),""),"")</f>
        <v/>
      </c>
    </row>
    <row r="1224" spans="1:31" x14ac:dyDescent="0.2">
      <c r="A1224" t="s">
        <v>1256</v>
      </c>
      <c r="B1224" t="s">
        <v>1257</v>
      </c>
      <c r="C1224" t="s">
        <v>1280</v>
      </c>
      <c r="D1224">
        <v>1</v>
      </c>
      <c r="E1224" t="s">
        <v>1281</v>
      </c>
      <c r="F1224" t="s">
        <v>133</v>
      </c>
      <c r="G1224">
        <v>1</v>
      </c>
      <c r="H1224" t="s">
        <v>1214</v>
      </c>
      <c r="I1224">
        <f t="shared" si="57"/>
        <v>1</v>
      </c>
      <c r="J1224" t="s">
        <v>39</v>
      </c>
      <c r="L1224">
        <v>700</v>
      </c>
      <c r="M1224" t="s">
        <v>1260</v>
      </c>
      <c r="N1224" t="s">
        <v>40</v>
      </c>
      <c r="P1224" t="s">
        <v>42</v>
      </c>
      <c r="Q1224" t="s">
        <v>42</v>
      </c>
      <c r="R1224" t="s">
        <v>42</v>
      </c>
      <c r="S1224" s="3">
        <v>42249</v>
      </c>
      <c r="T1224" s="3"/>
      <c r="U1224" s="11">
        <f>IFERROR(VLOOKUP(A1224,'Anc data'!$A$2:$H$117, 8,FALSE),"")</f>
        <v>28.337815295086202</v>
      </c>
      <c r="W1224" s="15">
        <f t="shared" si="58"/>
        <v>24.701974824480576</v>
      </c>
      <c r="X1224" s="9">
        <f t="shared" si="59"/>
        <v>1</v>
      </c>
      <c r="Y1224" s="9">
        <f>MAX(X1224,Parameters!$B$8)</f>
        <v>1</v>
      </c>
      <c r="AA1224" s="16">
        <f>IF(W1224&lt;&gt;0,IF(Y1224=1,IF(I1224&lt;=Parameters!$C$2,W1224,""),""),"")</f>
        <v>24.701974824480576</v>
      </c>
      <c r="AB1224" s="16" t="str">
        <f>IF(W1224&lt;&gt;0,IF(Y1224=1,IF(AND(I1224&gt;Parameters!$B$3,I1224&lt;=Parameters!$C$3),W1224,""),""),"")</f>
        <v/>
      </c>
      <c r="AC1224" s="16" t="str">
        <f>IF(W1224&lt;&gt;0,IF(Y1224=1,IF(AND(I1224&gt;Parameters!$B$4,I1224&lt;=Parameters!$C$4),W1224,""),""),"")</f>
        <v/>
      </c>
      <c r="AD1224" s="16" t="str">
        <f>IF(W1224&lt;&gt;0,IF(Y1224=1,IF(AND(I1224&gt;Parameters!$B$5,I1224&lt;=Parameters!$C$5),W1224,""),""),"")</f>
        <v/>
      </c>
      <c r="AE1224" s="16" t="str">
        <f>IF(W1224&lt;&gt;0,IF(Y1224=1,IF(I1224&gt;Parameters!$B$6,W1224,""),""),"")</f>
        <v/>
      </c>
    </row>
    <row r="1225" spans="1:31" x14ac:dyDescent="0.2">
      <c r="A1225" t="s">
        <v>1256</v>
      </c>
      <c r="B1225" t="s">
        <v>1257</v>
      </c>
      <c r="C1225" t="s">
        <v>1280</v>
      </c>
      <c r="D1225">
        <v>2</v>
      </c>
      <c r="E1225" t="s">
        <v>1282</v>
      </c>
      <c r="F1225" t="s">
        <v>133</v>
      </c>
      <c r="G1225">
        <v>2</v>
      </c>
      <c r="H1225" t="s">
        <v>1214</v>
      </c>
      <c r="I1225">
        <f t="shared" si="57"/>
        <v>2</v>
      </c>
      <c r="J1225" t="s">
        <v>39</v>
      </c>
      <c r="L1225" s="2">
        <v>1000</v>
      </c>
      <c r="M1225" t="s">
        <v>1260</v>
      </c>
      <c r="N1225" t="s">
        <v>40</v>
      </c>
      <c r="P1225" t="s">
        <v>42</v>
      </c>
      <c r="Q1225" t="s">
        <v>42</v>
      </c>
      <c r="R1225" t="s">
        <v>42</v>
      </c>
      <c r="S1225" s="3">
        <v>42249</v>
      </c>
      <c r="T1225" s="3"/>
      <c r="U1225" s="11">
        <f>IFERROR(VLOOKUP(A1225,'Anc data'!$A$2:$H$117, 8,FALSE),"")</f>
        <v>28.337815295086202</v>
      </c>
      <c r="W1225" s="15">
        <f t="shared" si="58"/>
        <v>35.288535463543681</v>
      </c>
      <c r="X1225" s="9">
        <f t="shared" si="59"/>
        <v>1</v>
      </c>
      <c r="Y1225" s="9">
        <f>MAX(X1225,Parameters!$B$8)</f>
        <v>1</v>
      </c>
      <c r="AA1225" s="16" t="str">
        <f>IF(W1225&lt;&gt;0,IF(Y1225=1,IF(I1225&lt;=Parameters!$C$2,W1225,""),""),"")</f>
        <v/>
      </c>
      <c r="AB1225" s="16">
        <f>IF(W1225&lt;&gt;0,IF(Y1225=1,IF(AND(I1225&gt;Parameters!$B$3,I1225&lt;=Parameters!$C$3),W1225,""),""),"")</f>
        <v>35.288535463543681</v>
      </c>
      <c r="AC1225" s="16" t="str">
        <f>IF(W1225&lt;&gt;0,IF(Y1225=1,IF(AND(I1225&gt;Parameters!$B$4,I1225&lt;=Parameters!$C$4),W1225,""),""),"")</f>
        <v/>
      </c>
      <c r="AD1225" s="16" t="str">
        <f>IF(W1225&lt;&gt;0,IF(Y1225=1,IF(AND(I1225&gt;Parameters!$B$5,I1225&lt;=Parameters!$C$5),W1225,""),""),"")</f>
        <v/>
      </c>
      <c r="AE1225" s="16" t="str">
        <f>IF(W1225&lt;&gt;0,IF(Y1225=1,IF(I1225&gt;Parameters!$B$6,W1225,""),""),"")</f>
        <v/>
      </c>
    </row>
    <row r="1226" spans="1:31" x14ac:dyDescent="0.2">
      <c r="A1226" t="s">
        <v>1256</v>
      </c>
      <c r="B1226" t="s">
        <v>1257</v>
      </c>
      <c r="C1226" t="s">
        <v>1280</v>
      </c>
      <c r="D1226">
        <v>3</v>
      </c>
      <c r="E1226" t="s">
        <v>1283</v>
      </c>
      <c r="F1226" t="s">
        <v>133</v>
      </c>
      <c r="G1226">
        <v>4</v>
      </c>
      <c r="H1226" t="s">
        <v>1214</v>
      </c>
      <c r="I1226">
        <f t="shared" si="57"/>
        <v>4</v>
      </c>
      <c r="J1226" t="s">
        <v>39</v>
      </c>
      <c r="L1226" s="2">
        <v>2000</v>
      </c>
      <c r="M1226" t="s">
        <v>1260</v>
      </c>
      <c r="N1226" t="s">
        <v>40</v>
      </c>
      <c r="P1226" t="s">
        <v>42</v>
      </c>
      <c r="Q1226" t="s">
        <v>64</v>
      </c>
      <c r="R1226" t="s">
        <v>42</v>
      </c>
      <c r="S1226" s="3">
        <v>42249</v>
      </c>
      <c r="T1226" s="3"/>
      <c r="U1226" s="11">
        <f>IFERROR(VLOOKUP(A1226,'Anc data'!$A$2:$H$117, 8,FALSE),"")</f>
        <v>28.337815295086202</v>
      </c>
      <c r="W1226" s="15">
        <f t="shared" si="58"/>
        <v>70.577070927087362</v>
      </c>
      <c r="X1226" s="9">
        <f t="shared" si="59"/>
        <v>1</v>
      </c>
      <c r="Y1226" s="9">
        <f>MAX(X1226,Parameters!$B$8)</f>
        <v>1</v>
      </c>
      <c r="AA1226" s="16" t="str">
        <f>IF(W1226&lt;&gt;0,IF(Y1226=1,IF(I1226&lt;=Parameters!$C$2,W1226,""),""),"")</f>
        <v/>
      </c>
      <c r="AB1226" s="16">
        <f>IF(W1226&lt;&gt;0,IF(Y1226=1,IF(AND(I1226&gt;Parameters!$B$3,I1226&lt;=Parameters!$C$3),W1226,""),""),"")</f>
        <v>70.577070927087362</v>
      </c>
      <c r="AC1226" s="16" t="str">
        <f>IF(W1226&lt;&gt;0,IF(Y1226=1,IF(AND(I1226&gt;Parameters!$B$4,I1226&lt;=Parameters!$C$4),W1226,""),""),"")</f>
        <v/>
      </c>
      <c r="AD1226" s="16" t="str">
        <f>IF(W1226&lt;&gt;0,IF(Y1226=1,IF(AND(I1226&gt;Parameters!$B$5,I1226&lt;=Parameters!$C$5),W1226,""),""),"")</f>
        <v/>
      </c>
      <c r="AE1226" s="16" t="str">
        <f>IF(W1226&lt;&gt;0,IF(Y1226=1,IF(I1226&gt;Parameters!$B$6,W1226,""),""),"")</f>
        <v/>
      </c>
    </row>
    <row r="1227" spans="1:31" x14ac:dyDescent="0.2">
      <c r="A1227" t="s">
        <v>1256</v>
      </c>
      <c r="B1227" t="s">
        <v>1257</v>
      </c>
      <c r="C1227" t="s">
        <v>1280</v>
      </c>
      <c r="D1227">
        <v>4</v>
      </c>
      <c r="E1227" t="s">
        <v>1284</v>
      </c>
      <c r="F1227" t="s">
        <v>133</v>
      </c>
      <c r="G1227">
        <v>6</v>
      </c>
      <c r="H1227" t="s">
        <v>1214</v>
      </c>
      <c r="I1227">
        <f t="shared" si="57"/>
        <v>6</v>
      </c>
      <c r="J1227" t="s">
        <v>39</v>
      </c>
      <c r="L1227" s="2">
        <v>4000</v>
      </c>
      <c r="M1227" t="s">
        <v>1260</v>
      </c>
      <c r="N1227" t="s">
        <v>40</v>
      </c>
      <c r="P1227" t="s">
        <v>42</v>
      </c>
      <c r="Q1227" t="s">
        <v>64</v>
      </c>
      <c r="R1227" t="s">
        <v>42</v>
      </c>
      <c r="S1227" s="3">
        <v>42249</v>
      </c>
      <c r="T1227" s="3"/>
      <c r="U1227" s="11">
        <f>IFERROR(VLOOKUP(A1227,'Anc data'!$A$2:$H$117, 8,FALSE),"")</f>
        <v>28.337815295086202</v>
      </c>
      <c r="W1227" s="15">
        <f t="shared" si="58"/>
        <v>141.15414185417472</v>
      </c>
      <c r="X1227" s="9">
        <f t="shared" si="59"/>
        <v>1</v>
      </c>
      <c r="Y1227" s="9">
        <f>MAX(X1227,Parameters!$B$8)</f>
        <v>1</v>
      </c>
      <c r="AA1227" s="16" t="str">
        <f>IF(W1227&lt;&gt;0,IF(Y1227=1,IF(I1227&lt;=Parameters!$C$2,W1227,""),""),"")</f>
        <v/>
      </c>
      <c r="AB1227" s="16" t="str">
        <f>IF(W1227&lt;&gt;0,IF(Y1227=1,IF(AND(I1227&gt;Parameters!$B$3,I1227&lt;=Parameters!$C$3),W1227,""),""),"")</f>
        <v/>
      </c>
      <c r="AC1227" s="16">
        <f>IF(W1227&lt;&gt;0,IF(Y1227=1,IF(AND(I1227&gt;Parameters!$B$4,I1227&lt;=Parameters!$C$4),W1227,""),""),"")</f>
        <v>141.15414185417472</v>
      </c>
      <c r="AD1227" s="16" t="str">
        <f>IF(W1227&lt;&gt;0,IF(Y1227=1,IF(AND(I1227&gt;Parameters!$B$5,I1227&lt;=Parameters!$C$5),W1227,""),""),"")</f>
        <v/>
      </c>
      <c r="AE1227" s="16" t="str">
        <f>IF(W1227&lt;&gt;0,IF(Y1227=1,IF(I1227&gt;Parameters!$B$6,W1227,""),""),"")</f>
        <v/>
      </c>
    </row>
    <row r="1228" spans="1:31" x14ac:dyDescent="0.2">
      <c r="A1228" t="s">
        <v>1256</v>
      </c>
      <c r="B1228" t="s">
        <v>1257</v>
      </c>
      <c r="C1228" t="s">
        <v>1280</v>
      </c>
      <c r="D1228">
        <v>5</v>
      </c>
      <c r="E1228" t="s">
        <v>1285</v>
      </c>
      <c r="F1228" t="s">
        <v>133</v>
      </c>
      <c r="G1228">
        <v>8</v>
      </c>
      <c r="H1228" t="s">
        <v>1214</v>
      </c>
      <c r="I1228">
        <f t="shared" si="57"/>
        <v>8</v>
      </c>
      <c r="J1228" t="s">
        <v>39</v>
      </c>
      <c r="L1228" s="2">
        <v>6000</v>
      </c>
      <c r="M1228" t="s">
        <v>1260</v>
      </c>
      <c r="N1228" t="s">
        <v>40</v>
      </c>
      <c r="P1228" t="s">
        <v>42</v>
      </c>
      <c r="Q1228" t="s">
        <v>64</v>
      </c>
      <c r="R1228" t="s">
        <v>42</v>
      </c>
      <c r="S1228" s="3">
        <v>42249</v>
      </c>
      <c r="T1228" s="3"/>
      <c r="U1228" s="11">
        <f>IFERROR(VLOOKUP(A1228,'Anc data'!$A$2:$H$117, 8,FALSE),"")</f>
        <v>28.337815295086202</v>
      </c>
      <c r="W1228" s="15">
        <f t="shared" si="58"/>
        <v>211.73121278126209</v>
      </c>
      <c r="X1228" s="9">
        <f t="shared" si="59"/>
        <v>1</v>
      </c>
      <c r="Y1228" s="9">
        <f>MAX(X1228,Parameters!$B$8)</f>
        <v>1</v>
      </c>
      <c r="AA1228" s="16" t="str">
        <f>IF(W1228&lt;&gt;0,IF(Y1228=1,IF(I1228&lt;=Parameters!$C$2,W1228,""),""),"")</f>
        <v/>
      </c>
      <c r="AB1228" s="16" t="str">
        <f>IF(W1228&lt;&gt;0,IF(Y1228=1,IF(AND(I1228&gt;Parameters!$B$3,I1228&lt;=Parameters!$C$3),W1228,""),""),"")</f>
        <v/>
      </c>
      <c r="AC1228" s="16">
        <f>IF(W1228&lt;&gt;0,IF(Y1228=1,IF(AND(I1228&gt;Parameters!$B$4,I1228&lt;=Parameters!$C$4),W1228,""),""),"")</f>
        <v>211.73121278126209</v>
      </c>
      <c r="AD1228" s="16" t="str">
        <f>IF(W1228&lt;&gt;0,IF(Y1228=1,IF(AND(I1228&gt;Parameters!$B$5,I1228&lt;=Parameters!$C$5),W1228,""),""),"")</f>
        <v/>
      </c>
      <c r="AE1228" s="16" t="str">
        <f>IF(W1228&lt;&gt;0,IF(Y1228=1,IF(I1228&gt;Parameters!$B$6,W1228,""),""),"")</f>
        <v/>
      </c>
    </row>
    <row r="1229" spans="1:31" x14ac:dyDescent="0.2">
      <c r="A1229" t="s">
        <v>1256</v>
      </c>
      <c r="B1229" t="s">
        <v>1257</v>
      </c>
      <c r="C1229" t="s">
        <v>1280</v>
      </c>
      <c r="D1229">
        <v>6</v>
      </c>
      <c r="E1229" t="s">
        <v>1286</v>
      </c>
      <c r="F1229" t="s">
        <v>133</v>
      </c>
      <c r="G1229">
        <v>10</v>
      </c>
      <c r="H1229" t="s">
        <v>1214</v>
      </c>
      <c r="I1229">
        <f t="shared" si="57"/>
        <v>10</v>
      </c>
      <c r="J1229" t="s">
        <v>39</v>
      </c>
      <c r="L1229" s="2">
        <v>8000</v>
      </c>
      <c r="M1229" t="s">
        <v>1260</v>
      </c>
      <c r="N1229" t="s">
        <v>40</v>
      </c>
      <c r="P1229" t="s">
        <v>42</v>
      </c>
      <c r="Q1229" t="s">
        <v>64</v>
      </c>
      <c r="R1229" t="s">
        <v>42</v>
      </c>
      <c r="S1229" s="3">
        <v>42249</v>
      </c>
      <c r="T1229" s="3"/>
      <c r="U1229" s="11">
        <f>IFERROR(VLOOKUP(A1229,'Anc data'!$A$2:$H$117, 8,FALSE),"")</f>
        <v>28.337815295086202</v>
      </c>
      <c r="W1229" s="15">
        <f t="shared" si="58"/>
        <v>282.30828370834945</v>
      </c>
      <c r="X1229" s="9">
        <f t="shared" si="59"/>
        <v>1</v>
      </c>
      <c r="Y1229" s="9">
        <f>MAX(X1229,Parameters!$B$8)</f>
        <v>1</v>
      </c>
      <c r="AA1229" s="16" t="str">
        <f>IF(W1229&lt;&gt;0,IF(Y1229=1,IF(I1229&lt;=Parameters!$C$2,W1229,""),""),"")</f>
        <v/>
      </c>
      <c r="AB1229" s="16" t="str">
        <f>IF(W1229&lt;&gt;0,IF(Y1229=1,IF(AND(I1229&gt;Parameters!$B$3,I1229&lt;=Parameters!$C$3),W1229,""),""),"")</f>
        <v/>
      </c>
      <c r="AC1229" s="16">
        <f>IF(W1229&lt;&gt;0,IF(Y1229=1,IF(AND(I1229&gt;Parameters!$B$4,I1229&lt;=Parameters!$C$4),W1229,""),""),"")</f>
        <v>282.30828370834945</v>
      </c>
      <c r="AD1229" s="16" t="str">
        <f>IF(W1229&lt;&gt;0,IF(Y1229=1,IF(AND(I1229&gt;Parameters!$B$5,I1229&lt;=Parameters!$C$5),W1229,""),""),"")</f>
        <v/>
      </c>
      <c r="AE1229" s="16" t="str">
        <f>IF(W1229&lt;&gt;0,IF(Y1229=1,IF(I1229&gt;Parameters!$B$6,W1229,""),""),"")</f>
        <v/>
      </c>
    </row>
    <row r="1230" spans="1:31" x14ac:dyDescent="0.2">
      <c r="A1230" t="s">
        <v>1287</v>
      </c>
      <c r="B1230" t="s">
        <v>1288</v>
      </c>
      <c r="C1230" t="s">
        <v>1289</v>
      </c>
      <c r="D1230">
        <v>1</v>
      </c>
      <c r="E1230" t="s">
        <v>1290</v>
      </c>
      <c r="F1230" t="s">
        <v>51</v>
      </c>
      <c r="G1230">
        <v>1</v>
      </c>
      <c r="H1230" t="s">
        <v>1214</v>
      </c>
      <c r="I1230">
        <f t="shared" si="57"/>
        <v>1</v>
      </c>
      <c r="J1230" t="s">
        <v>39</v>
      </c>
      <c r="L1230">
        <v>45</v>
      </c>
      <c r="M1230" t="s">
        <v>1291</v>
      </c>
      <c r="N1230">
        <v>192</v>
      </c>
      <c r="P1230" t="s">
        <v>42</v>
      </c>
      <c r="Q1230" t="s">
        <v>42</v>
      </c>
      <c r="R1230" t="s">
        <v>42</v>
      </c>
      <c r="S1230" s="3">
        <v>42249</v>
      </c>
      <c r="T1230" s="3"/>
      <c r="U1230" s="11" t="str">
        <f>IFERROR(VLOOKUP(A1230,'Anc data'!$A$2:$H$117, 8,FALSE),"")</f>
        <v/>
      </c>
      <c r="W1230" s="15" t="str">
        <f t="shared" si="58"/>
        <v/>
      </c>
      <c r="X1230" s="9">
        <f t="shared" si="59"/>
        <v>1</v>
      </c>
      <c r="Y1230" s="9">
        <f>MAX(X1230,Parameters!$B$8)</f>
        <v>1</v>
      </c>
      <c r="AA1230" s="16" t="str">
        <f>IF(W1230&lt;&gt;0,IF(Y1230=1,IF(I1230&lt;=Parameters!$C$2,W1230,""),""),"")</f>
        <v/>
      </c>
      <c r="AB1230" s="16" t="str">
        <f>IF(W1230&lt;&gt;0,IF(Y1230=1,IF(AND(I1230&gt;Parameters!$B$3,I1230&lt;=Parameters!$C$3),W1230,""),""),"")</f>
        <v/>
      </c>
      <c r="AC1230" s="16" t="str">
        <f>IF(W1230&lt;&gt;0,IF(Y1230=1,IF(AND(I1230&gt;Parameters!$B$4,I1230&lt;=Parameters!$C$4),W1230,""),""),"")</f>
        <v/>
      </c>
      <c r="AD1230" s="16" t="str">
        <f>IF(W1230&lt;&gt;0,IF(Y1230=1,IF(AND(I1230&gt;Parameters!$B$5,I1230&lt;=Parameters!$C$5),W1230,""),""),"")</f>
        <v/>
      </c>
      <c r="AE1230" s="16" t="str">
        <f>IF(W1230&lt;&gt;0,IF(Y1230=1,IF(I1230&gt;Parameters!$B$6,W1230,""),""),"")</f>
        <v/>
      </c>
    </row>
    <row r="1231" spans="1:31" x14ac:dyDescent="0.2">
      <c r="A1231" t="s">
        <v>1287</v>
      </c>
      <c r="B1231" t="s">
        <v>1288</v>
      </c>
      <c r="C1231" t="s">
        <v>1289</v>
      </c>
      <c r="D1231">
        <v>2</v>
      </c>
      <c r="E1231" t="s">
        <v>1292</v>
      </c>
      <c r="F1231" t="s">
        <v>51</v>
      </c>
      <c r="G1231">
        <v>2</v>
      </c>
      <c r="H1231" t="s">
        <v>1214</v>
      </c>
      <c r="I1231">
        <f t="shared" si="57"/>
        <v>2</v>
      </c>
      <c r="J1231" t="s">
        <v>39</v>
      </c>
      <c r="L1231">
        <v>52</v>
      </c>
      <c r="M1231" t="s">
        <v>1291</v>
      </c>
      <c r="N1231">
        <v>256</v>
      </c>
      <c r="P1231" t="s">
        <v>42</v>
      </c>
      <c r="Q1231" t="s">
        <v>42</v>
      </c>
      <c r="R1231" t="s">
        <v>42</v>
      </c>
      <c r="S1231" s="3">
        <v>42249</v>
      </c>
      <c r="T1231" s="3"/>
      <c r="U1231" s="11" t="str">
        <f>IFERROR(VLOOKUP(A1231,'Anc data'!$A$2:$H$117, 8,FALSE),"")</f>
        <v/>
      </c>
      <c r="W1231" s="15" t="str">
        <f t="shared" si="58"/>
        <v/>
      </c>
      <c r="X1231" s="9">
        <f t="shared" si="59"/>
        <v>1</v>
      </c>
      <c r="Y1231" s="9">
        <f>MAX(X1231,Parameters!$B$8)</f>
        <v>1</v>
      </c>
      <c r="AA1231" s="16" t="str">
        <f>IF(W1231&lt;&gt;0,IF(Y1231=1,IF(I1231&lt;=Parameters!$C$2,W1231,""),""),"")</f>
        <v/>
      </c>
      <c r="AB1231" s="16" t="str">
        <f>IF(W1231&lt;&gt;0,IF(Y1231=1,IF(AND(I1231&gt;Parameters!$B$3,I1231&lt;=Parameters!$C$3),W1231,""),""),"")</f>
        <v/>
      </c>
      <c r="AC1231" s="16" t="str">
        <f>IF(W1231&lt;&gt;0,IF(Y1231=1,IF(AND(I1231&gt;Parameters!$B$4,I1231&lt;=Parameters!$C$4),W1231,""),""),"")</f>
        <v/>
      </c>
      <c r="AD1231" s="16" t="str">
        <f>IF(W1231&lt;&gt;0,IF(Y1231=1,IF(AND(I1231&gt;Parameters!$B$5,I1231&lt;=Parameters!$C$5),W1231,""),""),"")</f>
        <v/>
      </c>
      <c r="AE1231" s="16" t="str">
        <f>IF(W1231&lt;&gt;0,IF(Y1231=1,IF(I1231&gt;Parameters!$B$6,W1231,""),""),"")</f>
        <v/>
      </c>
    </row>
    <row r="1232" spans="1:31" x14ac:dyDescent="0.2">
      <c r="A1232" t="s">
        <v>1287</v>
      </c>
      <c r="B1232" t="s">
        <v>1288</v>
      </c>
      <c r="C1232" t="s">
        <v>1289</v>
      </c>
      <c r="D1232">
        <v>3</v>
      </c>
      <c r="E1232" t="s">
        <v>1293</v>
      </c>
      <c r="F1232" t="s">
        <v>51</v>
      </c>
      <c r="G1232">
        <v>4</v>
      </c>
      <c r="H1232" t="s">
        <v>1214</v>
      </c>
      <c r="I1232">
        <f t="shared" si="57"/>
        <v>4</v>
      </c>
      <c r="J1232" t="s">
        <v>39</v>
      </c>
      <c r="L1232">
        <v>69</v>
      </c>
      <c r="M1232" t="s">
        <v>1291</v>
      </c>
      <c r="N1232">
        <v>384</v>
      </c>
      <c r="P1232" t="s">
        <v>42</v>
      </c>
      <c r="Q1232" t="s">
        <v>42</v>
      </c>
      <c r="R1232" t="s">
        <v>42</v>
      </c>
      <c r="S1232" s="3">
        <v>42249</v>
      </c>
      <c r="T1232" s="3"/>
      <c r="U1232" s="11" t="str">
        <f>IFERROR(VLOOKUP(A1232,'Anc data'!$A$2:$H$117, 8,FALSE),"")</f>
        <v/>
      </c>
      <c r="W1232" s="15" t="str">
        <f t="shared" si="58"/>
        <v/>
      </c>
      <c r="X1232" s="9">
        <f t="shared" si="59"/>
        <v>1</v>
      </c>
      <c r="Y1232" s="9">
        <f>MAX(X1232,Parameters!$B$8)</f>
        <v>1</v>
      </c>
      <c r="AA1232" s="16" t="str">
        <f>IF(W1232&lt;&gt;0,IF(Y1232=1,IF(I1232&lt;=Parameters!$C$2,W1232,""),""),"")</f>
        <v/>
      </c>
      <c r="AB1232" s="16" t="str">
        <f>IF(W1232&lt;&gt;0,IF(Y1232=1,IF(AND(I1232&gt;Parameters!$B$3,I1232&lt;=Parameters!$C$3),W1232,""),""),"")</f>
        <v/>
      </c>
      <c r="AC1232" s="16" t="str">
        <f>IF(W1232&lt;&gt;0,IF(Y1232=1,IF(AND(I1232&gt;Parameters!$B$4,I1232&lt;=Parameters!$C$4),W1232,""),""),"")</f>
        <v/>
      </c>
      <c r="AD1232" s="16" t="str">
        <f>IF(W1232&lt;&gt;0,IF(Y1232=1,IF(AND(I1232&gt;Parameters!$B$5,I1232&lt;=Parameters!$C$5),W1232,""),""),"")</f>
        <v/>
      </c>
      <c r="AE1232" s="16" t="str">
        <f>IF(W1232&lt;&gt;0,IF(Y1232=1,IF(I1232&gt;Parameters!$B$6,W1232,""),""),"")</f>
        <v/>
      </c>
    </row>
    <row r="1233" spans="1:31" x14ac:dyDescent="0.2">
      <c r="A1233" t="s">
        <v>1287</v>
      </c>
      <c r="B1233" t="s">
        <v>1288</v>
      </c>
      <c r="C1233" t="s">
        <v>1289</v>
      </c>
      <c r="D1233">
        <v>4</v>
      </c>
      <c r="E1233" t="s">
        <v>1294</v>
      </c>
      <c r="F1233" t="s">
        <v>51</v>
      </c>
      <c r="G1233">
        <v>6</v>
      </c>
      <c r="H1233" t="s">
        <v>1214</v>
      </c>
      <c r="I1233">
        <f t="shared" si="57"/>
        <v>6</v>
      </c>
      <c r="J1233" t="s">
        <v>39</v>
      </c>
      <c r="L1233">
        <v>75</v>
      </c>
      <c r="M1233" t="s">
        <v>1291</v>
      </c>
      <c r="N1233">
        <v>384</v>
      </c>
      <c r="P1233" t="s">
        <v>42</v>
      </c>
      <c r="Q1233" t="s">
        <v>42</v>
      </c>
      <c r="R1233" t="s">
        <v>42</v>
      </c>
      <c r="S1233" s="3">
        <v>42249</v>
      </c>
      <c r="T1233" s="3"/>
      <c r="U1233" s="11" t="str">
        <f>IFERROR(VLOOKUP(A1233,'Anc data'!$A$2:$H$117, 8,FALSE),"")</f>
        <v/>
      </c>
      <c r="W1233" s="15" t="str">
        <f t="shared" si="58"/>
        <v/>
      </c>
      <c r="X1233" s="9">
        <f t="shared" si="59"/>
        <v>1</v>
      </c>
      <c r="Y1233" s="9">
        <f>MAX(X1233,Parameters!$B$8)</f>
        <v>1</v>
      </c>
      <c r="AA1233" s="16" t="str">
        <f>IF(W1233&lt;&gt;0,IF(Y1233=1,IF(I1233&lt;=Parameters!$C$2,W1233,""),""),"")</f>
        <v/>
      </c>
      <c r="AB1233" s="16" t="str">
        <f>IF(W1233&lt;&gt;0,IF(Y1233=1,IF(AND(I1233&gt;Parameters!$B$3,I1233&lt;=Parameters!$C$3),W1233,""),""),"")</f>
        <v/>
      </c>
      <c r="AC1233" s="16" t="str">
        <f>IF(W1233&lt;&gt;0,IF(Y1233=1,IF(AND(I1233&gt;Parameters!$B$4,I1233&lt;=Parameters!$C$4),W1233,""),""),"")</f>
        <v/>
      </c>
      <c r="AD1233" s="16" t="str">
        <f>IF(W1233&lt;&gt;0,IF(Y1233=1,IF(AND(I1233&gt;Parameters!$B$5,I1233&lt;=Parameters!$C$5),W1233,""),""),"")</f>
        <v/>
      </c>
      <c r="AE1233" s="16" t="str">
        <f>IF(W1233&lt;&gt;0,IF(Y1233=1,IF(I1233&gt;Parameters!$B$6,W1233,""),""),"")</f>
        <v/>
      </c>
    </row>
    <row r="1234" spans="1:31" x14ac:dyDescent="0.2">
      <c r="A1234" t="s">
        <v>1287</v>
      </c>
      <c r="B1234" t="s">
        <v>1288</v>
      </c>
      <c r="C1234" t="s">
        <v>1289</v>
      </c>
      <c r="D1234">
        <v>5</v>
      </c>
      <c r="E1234" t="s">
        <v>1295</v>
      </c>
      <c r="F1234" t="s">
        <v>51</v>
      </c>
      <c r="G1234">
        <v>8</v>
      </c>
      <c r="H1234" t="s">
        <v>1214</v>
      </c>
      <c r="I1234">
        <f t="shared" si="57"/>
        <v>8</v>
      </c>
      <c r="J1234" t="s">
        <v>39</v>
      </c>
      <c r="L1234">
        <v>82</v>
      </c>
      <c r="M1234" t="s">
        <v>1291</v>
      </c>
      <c r="N1234">
        <v>384</v>
      </c>
      <c r="P1234" t="s">
        <v>42</v>
      </c>
      <c r="Q1234" t="s">
        <v>42</v>
      </c>
      <c r="R1234" t="s">
        <v>42</v>
      </c>
      <c r="S1234" s="3">
        <v>42249</v>
      </c>
      <c r="T1234" s="3"/>
      <c r="U1234" s="11" t="str">
        <f>IFERROR(VLOOKUP(A1234,'Anc data'!$A$2:$H$117, 8,FALSE),"")</f>
        <v/>
      </c>
      <c r="W1234" s="15" t="str">
        <f t="shared" si="58"/>
        <v/>
      </c>
      <c r="X1234" s="9">
        <f t="shared" si="59"/>
        <v>1</v>
      </c>
      <c r="Y1234" s="9">
        <f>MAX(X1234,Parameters!$B$8)</f>
        <v>1</v>
      </c>
      <c r="AA1234" s="16" t="str">
        <f>IF(W1234&lt;&gt;0,IF(Y1234=1,IF(I1234&lt;=Parameters!$C$2,W1234,""),""),"")</f>
        <v/>
      </c>
      <c r="AB1234" s="16" t="str">
        <f>IF(W1234&lt;&gt;0,IF(Y1234=1,IF(AND(I1234&gt;Parameters!$B$3,I1234&lt;=Parameters!$C$3),W1234,""),""),"")</f>
        <v/>
      </c>
      <c r="AC1234" s="16" t="str">
        <f>IF(W1234&lt;&gt;0,IF(Y1234=1,IF(AND(I1234&gt;Parameters!$B$4,I1234&lt;=Parameters!$C$4),W1234,""),""),"")</f>
        <v/>
      </c>
      <c r="AD1234" s="16" t="str">
        <f>IF(W1234&lt;&gt;0,IF(Y1234=1,IF(AND(I1234&gt;Parameters!$B$5,I1234&lt;=Parameters!$C$5),W1234,""),""),"")</f>
        <v/>
      </c>
      <c r="AE1234" s="16" t="str">
        <f>IF(W1234&lt;&gt;0,IF(Y1234=1,IF(I1234&gt;Parameters!$B$6,W1234,""),""),"")</f>
        <v/>
      </c>
    </row>
    <row r="1235" spans="1:31" x14ac:dyDescent="0.2">
      <c r="A1235" t="s">
        <v>1287</v>
      </c>
      <c r="B1235" t="s">
        <v>1288</v>
      </c>
      <c r="C1235" t="s">
        <v>1289</v>
      </c>
      <c r="D1235">
        <v>6</v>
      </c>
      <c r="E1235" t="s">
        <v>1296</v>
      </c>
      <c r="F1235" t="s">
        <v>51</v>
      </c>
      <c r="G1235">
        <v>12</v>
      </c>
      <c r="H1235" t="s">
        <v>1214</v>
      </c>
      <c r="I1235">
        <f t="shared" si="57"/>
        <v>12</v>
      </c>
      <c r="J1235" t="s">
        <v>39</v>
      </c>
      <c r="L1235">
        <v>99</v>
      </c>
      <c r="M1235" t="s">
        <v>1291</v>
      </c>
      <c r="N1235">
        <v>512</v>
      </c>
      <c r="P1235" t="s">
        <v>42</v>
      </c>
      <c r="Q1235" t="s">
        <v>42</v>
      </c>
      <c r="R1235" t="s">
        <v>42</v>
      </c>
      <c r="S1235" s="3">
        <v>42249</v>
      </c>
      <c r="T1235" s="3"/>
      <c r="U1235" s="11" t="str">
        <f>IFERROR(VLOOKUP(A1235,'Anc data'!$A$2:$H$117, 8,FALSE),"")</f>
        <v/>
      </c>
      <c r="W1235" s="15" t="str">
        <f t="shared" si="58"/>
        <v/>
      </c>
      <c r="X1235" s="9">
        <f t="shared" si="59"/>
        <v>1</v>
      </c>
      <c r="Y1235" s="9">
        <f>MAX(X1235,Parameters!$B$8)</f>
        <v>1</v>
      </c>
      <c r="AA1235" s="16" t="str">
        <f>IF(W1235&lt;&gt;0,IF(Y1235=1,IF(I1235&lt;=Parameters!$C$2,W1235,""),""),"")</f>
        <v/>
      </c>
      <c r="AB1235" s="16" t="str">
        <f>IF(W1235&lt;&gt;0,IF(Y1235=1,IF(AND(I1235&gt;Parameters!$B$3,I1235&lt;=Parameters!$C$3),W1235,""),""),"")</f>
        <v/>
      </c>
      <c r="AC1235" s="16" t="str">
        <f>IF(W1235&lt;&gt;0,IF(Y1235=1,IF(AND(I1235&gt;Parameters!$B$4,I1235&lt;=Parameters!$C$4),W1235,""),""),"")</f>
        <v/>
      </c>
      <c r="AD1235" s="16" t="str">
        <f>IF(W1235&lt;&gt;0,IF(Y1235=1,IF(AND(I1235&gt;Parameters!$B$5,I1235&lt;=Parameters!$C$5),W1235,""),""),"")</f>
        <v/>
      </c>
      <c r="AE1235" s="16" t="str">
        <f>IF(W1235&lt;&gt;0,IF(Y1235=1,IF(I1235&gt;Parameters!$B$6,W1235,""),""),"")</f>
        <v/>
      </c>
    </row>
    <row r="1236" spans="1:31" x14ac:dyDescent="0.2">
      <c r="A1236" t="s">
        <v>1287</v>
      </c>
      <c r="B1236" t="s">
        <v>1288</v>
      </c>
      <c r="C1236" t="s">
        <v>1289</v>
      </c>
      <c r="D1236">
        <v>7</v>
      </c>
      <c r="E1236" t="s">
        <v>1297</v>
      </c>
      <c r="F1236" t="s">
        <v>51</v>
      </c>
      <c r="G1236">
        <v>16</v>
      </c>
      <c r="H1236" t="s">
        <v>1214</v>
      </c>
      <c r="I1236">
        <f t="shared" si="57"/>
        <v>16</v>
      </c>
      <c r="J1236" t="s">
        <v>39</v>
      </c>
      <c r="L1236">
        <v>114</v>
      </c>
      <c r="M1236" t="s">
        <v>1291</v>
      </c>
      <c r="N1236">
        <v>640</v>
      </c>
      <c r="P1236" t="s">
        <v>42</v>
      </c>
      <c r="Q1236" t="s">
        <v>42</v>
      </c>
      <c r="R1236" t="s">
        <v>42</v>
      </c>
      <c r="S1236" s="3">
        <v>42249</v>
      </c>
      <c r="T1236" s="3"/>
      <c r="U1236" s="11" t="str">
        <f>IFERROR(VLOOKUP(A1236,'Anc data'!$A$2:$H$117, 8,FALSE),"")</f>
        <v/>
      </c>
      <c r="W1236" s="15" t="str">
        <f t="shared" si="58"/>
        <v/>
      </c>
      <c r="X1236" s="9">
        <f t="shared" si="59"/>
        <v>1</v>
      </c>
      <c r="Y1236" s="9">
        <f>MAX(X1236,Parameters!$B$8)</f>
        <v>1</v>
      </c>
      <c r="AA1236" s="16" t="str">
        <f>IF(W1236&lt;&gt;0,IF(Y1236=1,IF(I1236&lt;=Parameters!$C$2,W1236,""),""),"")</f>
        <v/>
      </c>
      <c r="AB1236" s="16" t="str">
        <f>IF(W1236&lt;&gt;0,IF(Y1236=1,IF(AND(I1236&gt;Parameters!$B$3,I1236&lt;=Parameters!$C$3),W1236,""),""),"")</f>
        <v/>
      </c>
      <c r="AC1236" s="16" t="str">
        <f>IF(W1236&lt;&gt;0,IF(Y1236=1,IF(AND(I1236&gt;Parameters!$B$4,I1236&lt;=Parameters!$C$4),W1236,""),""),"")</f>
        <v/>
      </c>
      <c r="AD1236" s="16" t="str">
        <f>IF(W1236&lt;&gt;0,IF(Y1236=1,IF(AND(I1236&gt;Parameters!$B$5,I1236&lt;=Parameters!$C$5),W1236,""),""),"")</f>
        <v/>
      </c>
      <c r="AE1236" s="16" t="str">
        <f>IF(W1236&lt;&gt;0,IF(Y1236=1,IF(I1236&gt;Parameters!$B$6,W1236,""),""),"")</f>
        <v/>
      </c>
    </row>
    <row r="1237" spans="1:31" x14ac:dyDescent="0.2">
      <c r="A1237" t="s">
        <v>1287</v>
      </c>
      <c r="B1237" t="s">
        <v>1288</v>
      </c>
      <c r="C1237" t="s">
        <v>1289</v>
      </c>
      <c r="D1237">
        <v>8</v>
      </c>
      <c r="E1237">
        <v>16</v>
      </c>
      <c r="F1237" t="s">
        <v>61</v>
      </c>
      <c r="G1237">
        <v>16</v>
      </c>
      <c r="H1237" t="s">
        <v>1214</v>
      </c>
      <c r="I1237">
        <f t="shared" si="57"/>
        <v>16</v>
      </c>
      <c r="J1237" t="s">
        <v>39</v>
      </c>
      <c r="L1237">
        <v>219</v>
      </c>
      <c r="M1237" t="s">
        <v>1291</v>
      </c>
      <c r="N1237" t="s">
        <v>40</v>
      </c>
      <c r="P1237" t="s">
        <v>42</v>
      </c>
      <c r="Q1237" t="s">
        <v>42</v>
      </c>
      <c r="R1237" t="s">
        <v>42</v>
      </c>
      <c r="S1237" s="3">
        <v>42249</v>
      </c>
      <c r="T1237" s="3"/>
      <c r="U1237" s="11" t="str">
        <f>IFERROR(VLOOKUP(A1237,'Anc data'!$A$2:$H$117, 8,FALSE),"")</f>
        <v/>
      </c>
      <c r="W1237" s="15" t="str">
        <f t="shared" si="58"/>
        <v/>
      </c>
      <c r="X1237" s="9">
        <f t="shared" si="59"/>
        <v>1</v>
      </c>
      <c r="Y1237" s="9">
        <f>MAX(X1237,Parameters!$B$8)</f>
        <v>1</v>
      </c>
      <c r="AA1237" s="16" t="str">
        <f>IF(W1237&lt;&gt;0,IF(Y1237=1,IF(I1237&lt;=Parameters!$C$2,W1237,""),""),"")</f>
        <v/>
      </c>
      <c r="AB1237" s="16" t="str">
        <f>IF(W1237&lt;&gt;0,IF(Y1237=1,IF(AND(I1237&gt;Parameters!$B$3,I1237&lt;=Parameters!$C$3),W1237,""),""),"")</f>
        <v/>
      </c>
      <c r="AC1237" s="16" t="str">
        <f>IF(W1237&lt;&gt;0,IF(Y1237=1,IF(AND(I1237&gt;Parameters!$B$4,I1237&lt;=Parameters!$C$4),W1237,""),""),"")</f>
        <v/>
      </c>
      <c r="AD1237" s="16" t="str">
        <f>IF(W1237&lt;&gt;0,IF(Y1237=1,IF(AND(I1237&gt;Parameters!$B$5,I1237&lt;=Parameters!$C$5),W1237,""),""),"")</f>
        <v/>
      </c>
      <c r="AE1237" s="16" t="str">
        <f>IF(W1237&lt;&gt;0,IF(Y1237=1,IF(I1237&gt;Parameters!$B$6,W1237,""),""),"")</f>
        <v/>
      </c>
    </row>
    <row r="1238" spans="1:31" x14ac:dyDescent="0.2">
      <c r="A1238" t="s">
        <v>1287</v>
      </c>
      <c r="B1238" t="s">
        <v>1288</v>
      </c>
      <c r="C1238" t="s">
        <v>1289</v>
      </c>
      <c r="D1238">
        <v>9</v>
      </c>
      <c r="E1238">
        <v>30</v>
      </c>
      <c r="F1238" t="s">
        <v>61</v>
      </c>
      <c r="G1238">
        <v>30</v>
      </c>
      <c r="H1238" t="s">
        <v>1214</v>
      </c>
      <c r="I1238">
        <f t="shared" si="57"/>
        <v>30</v>
      </c>
      <c r="J1238" t="s">
        <v>39</v>
      </c>
      <c r="L1238">
        <v>292</v>
      </c>
      <c r="M1238" t="s">
        <v>1291</v>
      </c>
      <c r="N1238" t="s">
        <v>40</v>
      </c>
      <c r="P1238" t="s">
        <v>42</v>
      </c>
      <c r="Q1238" t="s">
        <v>42</v>
      </c>
      <c r="R1238" t="s">
        <v>42</v>
      </c>
      <c r="S1238" s="3">
        <v>42249</v>
      </c>
      <c r="T1238" s="3"/>
      <c r="U1238" s="11" t="str">
        <f>IFERROR(VLOOKUP(A1238,'Anc data'!$A$2:$H$117, 8,FALSE),"")</f>
        <v/>
      </c>
      <c r="W1238" s="15" t="str">
        <f t="shared" si="58"/>
        <v/>
      </c>
      <c r="X1238" s="9">
        <f t="shared" si="59"/>
        <v>1</v>
      </c>
      <c r="Y1238" s="9">
        <f>MAX(X1238,Parameters!$B$8)</f>
        <v>1</v>
      </c>
      <c r="AA1238" s="16" t="str">
        <f>IF(W1238&lt;&gt;0,IF(Y1238=1,IF(I1238&lt;=Parameters!$C$2,W1238,""),""),"")</f>
        <v/>
      </c>
      <c r="AB1238" s="16" t="str">
        <f>IF(W1238&lt;&gt;0,IF(Y1238=1,IF(AND(I1238&gt;Parameters!$B$3,I1238&lt;=Parameters!$C$3),W1238,""),""),"")</f>
        <v/>
      </c>
      <c r="AC1238" s="16" t="str">
        <f>IF(W1238&lt;&gt;0,IF(Y1238=1,IF(AND(I1238&gt;Parameters!$B$4,I1238&lt;=Parameters!$C$4),W1238,""),""),"")</f>
        <v/>
      </c>
      <c r="AD1238" s="16" t="str">
        <f>IF(W1238&lt;&gt;0,IF(Y1238=1,IF(AND(I1238&gt;Parameters!$B$5,I1238&lt;=Parameters!$C$5),W1238,""),""),"")</f>
        <v/>
      </c>
      <c r="AE1238" s="16" t="str">
        <f>IF(W1238&lt;&gt;0,IF(Y1238=1,IF(I1238&gt;Parameters!$B$6,W1238,""),""),"")</f>
        <v/>
      </c>
    </row>
    <row r="1239" spans="1:31" x14ac:dyDescent="0.2">
      <c r="A1239" t="s">
        <v>1287</v>
      </c>
      <c r="B1239" t="s">
        <v>1288</v>
      </c>
      <c r="C1239" t="s">
        <v>1289</v>
      </c>
      <c r="D1239">
        <v>10</v>
      </c>
      <c r="E1239">
        <v>50</v>
      </c>
      <c r="F1239" t="s">
        <v>61</v>
      </c>
      <c r="G1239">
        <v>50</v>
      </c>
      <c r="H1239" t="s">
        <v>1214</v>
      </c>
      <c r="I1239">
        <f t="shared" si="57"/>
        <v>50</v>
      </c>
      <c r="J1239" t="s">
        <v>39</v>
      </c>
      <c r="L1239">
        <v>363</v>
      </c>
      <c r="M1239" t="s">
        <v>1291</v>
      </c>
      <c r="N1239" t="s">
        <v>40</v>
      </c>
      <c r="P1239" t="s">
        <v>42</v>
      </c>
      <c r="Q1239" t="s">
        <v>42</v>
      </c>
      <c r="R1239" t="s">
        <v>42</v>
      </c>
      <c r="S1239" s="3">
        <v>42249</v>
      </c>
      <c r="T1239" s="3"/>
      <c r="U1239" s="11" t="str">
        <f>IFERROR(VLOOKUP(A1239,'Anc data'!$A$2:$H$117, 8,FALSE),"")</f>
        <v/>
      </c>
      <c r="W1239" s="15" t="str">
        <f t="shared" si="58"/>
        <v/>
      </c>
      <c r="X1239" s="9">
        <f t="shared" si="59"/>
        <v>1</v>
      </c>
      <c r="Y1239" s="9">
        <f>MAX(X1239,Parameters!$B$8)</f>
        <v>1</v>
      </c>
      <c r="AA1239" s="16" t="str">
        <f>IF(W1239&lt;&gt;0,IF(Y1239=1,IF(I1239&lt;=Parameters!$C$2,W1239,""),""),"")</f>
        <v/>
      </c>
      <c r="AB1239" s="16" t="str">
        <f>IF(W1239&lt;&gt;0,IF(Y1239=1,IF(AND(I1239&gt;Parameters!$B$3,I1239&lt;=Parameters!$C$3),W1239,""),""),"")</f>
        <v/>
      </c>
      <c r="AC1239" s="16" t="str">
        <f>IF(W1239&lt;&gt;0,IF(Y1239=1,IF(AND(I1239&gt;Parameters!$B$4,I1239&lt;=Parameters!$C$4),W1239,""),""),"")</f>
        <v/>
      </c>
      <c r="AD1239" s="16" t="str">
        <f>IF(W1239&lt;&gt;0,IF(Y1239=1,IF(AND(I1239&gt;Parameters!$B$5,I1239&lt;=Parameters!$C$5),W1239,""),""),"")</f>
        <v/>
      </c>
      <c r="AE1239" s="16" t="str">
        <f>IF(W1239&lt;&gt;0,IF(Y1239=1,IF(I1239&gt;Parameters!$B$6,W1239,""),""),"")</f>
        <v/>
      </c>
    </row>
    <row r="1240" spans="1:31" x14ac:dyDescent="0.2">
      <c r="A1240" t="s">
        <v>1298</v>
      </c>
      <c r="B1240" t="s">
        <v>1299</v>
      </c>
      <c r="C1240" t="s">
        <v>1300</v>
      </c>
      <c r="D1240">
        <v>1</v>
      </c>
      <c r="E1240">
        <v>1</v>
      </c>
      <c r="F1240" t="s">
        <v>51</v>
      </c>
      <c r="G1240">
        <v>1</v>
      </c>
      <c r="H1240" t="s">
        <v>1214</v>
      </c>
      <c r="I1240">
        <f t="shared" si="57"/>
        <v>1</v>
      </c>
      <c r="J1240" t="s">
        <v>39</v>
      </c>
      <c r="L1240">
        <v>14.99</v>
      </c>
      <c r="M1240" t="s">
        <v>1301</v>
      </c>
      <c r="N1240" t="s">
        <v>40</v>
      </c>
      <c r="P1240" t="s">
        <v>42</v>
      </c>
      <c r="Q1240" t="s">
        <v>42</v>
      </c>
      <c r="R1240" t="s">
        <v>42</v>
      </c>
      <c r="S1240" s="3">
        <v>42249</v>
      </c>
      <c r="T1240" s="3"/>
      <c r="U1240" s="11" t="str">
        <f>IFERROR(VLOOKUP(A1240,'Anc data'!$A$2:$H$117, 8,FALSE),"")</f>
        <v/>
      </c>
      <c r="W1240" s="15" t="str">
        <f t="shared" si="58"/>
        <v/>
      </c>
      <c r="X1240" s="9">
        <f t="shared" si="59"/>
        <v>1</v>
      </c>
      <c r="Y1240" s="9">
        <f>MAX(X1240,Parameters!$B$8)</f>
        <v>1</v>
      </c>
      <c r="AA1240" s="16" t="str">
        <f>IF(W1240&lt;&gt;0,IF(Y1240=1,IF(I1240&lt;=Parameters!$C$2,W1240,""),""),"")</f>
        <v/>
      </c>
      <c r="AB1240" s="16" t="str">
        <f>IF(W1240&lt;&gt;0,IF(Y1240=1,IF(AND(I1240&gt;Parameters!$B$3,I1240&lt;=Parameters!$C$3),W1240,""),""),"")</f>
        <v/>
      </c>
      <c r="AC1240" s="16" t="str">
        <f>IF(W1240&lt;&gt;0,IF(Y1240=1,IF(AND(I1240&gt;Parameters!$B$4,I1240&lt;=Parameters!$C$4),W1240,""),""),"")</f>
        <v/>
      </c>
      <c r="AD1240" s="16" t="str">
        <f>IF(W1240&lt;&gt;0,IF(Y1240=1,IF(AND(I1240&gt;Parameters!$B$5,I1240&lt;=Parameters!$C$5),W1240,""),""),"")</f>
        <v/>
      </c>
      <c r="AE1240" s="16" t="str">
        <f>IF(W1240&lt;&gt;0,IF(Y1240=1,IF(I1240&gt;Parameters!$B$6,W1240,""),""),"")</f>
        <v/>
      </c>
    </row>
    <row r="1241" spans="1:31" x14ac:dyDescent="0.2">
      <c r="A1241" t="s">
        <v>1298</v>
      </c>
      <c r="B1241" t="s">
        <v>1299</v>
      </c>
      <c r="C1241" t="s">
        <v>1300</v>
      </c>
      <c r="D1241">
        <v>2</v>
      </c>
      <c r="E1241">
        <v>2</v>
      </c>
      <c r="F1241" t="s">
        <v>51</v>
      </c>
      <c r="G1241">
        <v>2</v>
      </c>
      <c r="H1241" t="s">
        <v>1214</v>
      </c>
      <c r="I1241">
        <f t="shared" si="57"/>
        <v>2</v>
      </c>
      <c r="J1241" t="s">
        <v>39</v>
      </c>
      <c r="L1241">
        <v>20.95</v>
      </c>
      <c r="M1241" t="s">
        <v>1301</v>
      </c>
      <c r="N1241" t="s">
        <v>40</v>
      </c>
      <c r="P1241" t="s">
        <v>42</v>
      </c>
      <c r="Q1241" t="s">
        <v>42</v>
      </c>
      <c r="R1241" t="s">
        <v>42</v>
      </c>
      <c r="S1241" s="3">
        <v>42249</v>
      </c>
      <c r="T1241" s="3"/>
      <c r="U1241" s="11" t="str">
        <f>IFERROR(VLOOKUP(A1241,'Anc data'!$A$2:$H$117, 8,FALSE),"")</f>
        <v/>
      </c>
      <c r="W1241" s="15" t="str">
        <f t="shared" si="58"/>
        <v/>
      </c>
      <c r="X1241" s="9">
        <f t="shared" si="59"/>
        <v>1</v>
      </c>
      <c r="Y1241" s="9">
        <f>MAX(X1241,Parameters!$B$8)</f>
        <v>1</v>
      </c>
      <c r="AA1241" s="16" t="str">
        <f>IF(W1241&lt;&gt;0,IF(Y1241=1,IF(I1241&lt;=Parameters!$C$2,W1241,""),""),"")</f>
        <v/>
      </c>
      <c r="AB1241" s="16" t="str">
        <f>IF(W1241&lt;&gt;0,IF(Y1241=1,IF(AND(I1241&gt;Parameters!$B$3,I1241&lt;=Parameters!$C$3),W1241,""),""),"")</f>
        <v/>
      </c>
      <c r="AC1241" s="16" t="str">
        <f>IF(W1241&lt;&gt;0,IF(Y1241=1,IF(AND(I1241&gt;Parameters!$B$4,I1241&lt;=Parameters!$C$4),W1241,""),""),"")</f>
        <v/>
      </c>
      <c r="AD1241" s="16" t="str">
        <f>IF(W1241&lt;&gt;0,IF(Y1241=1,IF(AND(I1241&gt;Parameters!$B$5,I1241&lt;=Parameters!$C$5),W1241,""),""),"")</f>
        <v/>
      </c>
      <c r="AE1241" s="16" t="str">
        <f>IF(W1241&lt;&gt;0,IF(Y1241=1,IF(I1241&gt;Parameters!$B$6,W1241,""),""),"")</f>
        <v/>
      </c>
    </row>
    <row r="1242" spans="1:31" x14ac:dyDescent="0.2">
      <c r="A1242" t="s">
        <v>1298</v>
      </c>
      <c r="B1242" t="s">
        <v>1299</v>
      </c>
      <c r="C1242" t="s">
        <v>1300</v>
      </c>
      <c r="D1242">
        <v>3</v>
      </c>
      <c r="E1242">
        <v>3</v>
      </c>
      <c r="F1242" t="s">
        <v>51</v>
      </c>
      <c r="G1242">
        <v>3</v>
      </c>
      <c r="H1242" t="s">
        <v>1214</v>
      </c>
      <c r="I1242">
        <f t="shared" si="57"/>
        <v>3</v>
      </c>
      <c r="J1242" t="s">
        <v>39</v>
      </c>
      <c r="L1242">
        <v>23.95</v>
      </c>
      <c r="M1242" t="s">
        <v>1301</v>
      </c>
      <c r="N1242" t="s">
        <v>40</v>
      </c>
      <c r="P1242" t="s">
        <v>42</v>
      </c>
      <c r="Q1242" t="s">
        <v>42</v>
      </c>
      <c r="R1242" t="s">
        <v>42</v>
      </c>
      <c r="S1242" s="3">
        <v>42249</v>
      </c>
      <c r="T1242" s="3"/>
      <c r="U1242" s="11" t="str">
        <f>IFERROR(VLOOKUP(A1242,'Anc data'!$A$2:$H$117, 8,FALSE),"")</f>
        <v/>
      </c>
      <c r="W1242" s="15" t="str">
        <f t="shared" si="58"/>
        <v/>
      </c>
      <c r="X1242" s="9">
        <f t="shared" si="59"/>
        <v>1</v>
      </c>
      <c r="Y1242" s="9">
        <f>MAX(X1242,Parameters!$B$8)</f>
        <v>1</v>
      </c>
      <c r="AA1242" s="16" t="str">
        <f>IF(W1242&lt;&gt;0,IF(Y1242=1,IF(I1242&lt;=Parameters!$C$2,W1242,""),""),"")</f>
        <v/>
      </c>
      <c r="AB1242" s="16" t="str">
        <f>IF(W1242&lt;&gt;0,IF(Y1242=1,IF(AND(I1242&gt;Parameters!$B$3,I1242&lt;=Parameters!$C$3),W1242,""),""),"")</f>
        <v/>
      </c>
      <c r="AC1242" s="16" t="str">
        <f>IF(W1242&lt;&gt;0,IF(Y1242=1,IF(AND(I1242&gt;Parameters!$B$4,I1242&lt;=Parameters!$C$4),W1242,""),""),"")</f>
        <v/>
      </c>
      <c r="AD1242" s="16" t="str">
        <f>IF(W1242&lt;&gt;0,IF(Y1242=1,IF(AND(I1242&gt;Parameters!$B$5,I1242&lt;=Parameters!$C$5),W1242,""),""),"")</f>
        <v/>
      </c>
      <c r="AE1242" s="16" t="str">
        <f>IF(W1242&lt;&gt;0,IF(Y1242=1,IF(I1242&gt;Parameters!$B$6,W1242,""),""),"")</f>
        <v/>
      </c>
    </row>
    <row r="1243" spans="1:31" x14ac:dyDescent="0.2">
      <c r="A1243" t="s">
        <v>1298</v>
      </c>
      <c r="B1243" t="s">
        <v>1299</v>
      </c>
      <c r="C1243" t="s">
        <v>1300</v>
      </c>
      <c r="D1243">
        <v>4</v>
      </c>
      <c r="E1243">
        <v>4</v>
      </c>
      <c r="F1243" t="s">
        <v>51</v>
      </c>
      <c r="G1243">
        <v>4</v>
      </c>
      <c r="H1243" t="s">
        <v>1214</v>
      </c>
      <c r="I1243">
        <f t="shared" si="57"/>
        <v>4</v>
      </c>
      <c r="J1243" t="s">
        <v>39</v>
      </c>
      <c r="L1243">
        <v>29.95</v>
      </c>
      <c r="M1243" t="s">
        <v>1301</v>
      </c>
      <c r="N1243" t="s">
        <v>40</v>
      </c>
      <c r="P1243" t="s">
        <v>42</v>
      </c>
      <c r="Q1243" t="s">
        <v>42</v>
      </c>
      <c r="R1243" t="s">
        <v>42</v>
      </c>
      <c r="S1243" s="3">
        <v>42249</v>
      </c>
      <c r="T1243" s="3"/>
      <c r="U1243" s="11" t="str">
        <f>IFERROR(VLOOKUP(A1243,'Anc data'!$A$2:$H$117, 8,FALSE),"")</f>
        <v/>
      </c>
      <c r="W1243" s="15" t="str">
        <f t="shared" si="58"/>
        <v/>
      </c>
      <c r="X1243" s="9">
        <f t="shared" si="59"/>
        <v>1</v>
      </c>
      <c r="Y1243" s="9">
        <f>MAX(X1243,Parameters!$B$8)</f>
        <v>1</v>
      </c>
      <c r="AA1243" s="16" t="str">
        <f>IF(W1243&lt;&gt;0,IF(Y1243=1,IF(I1243&lt;=Parameters!$C$2,W1243,""),""),"")</f>
        <v/>
      </c>
      <c r="AB1243" s="16" t="str">
        <f>IF(W1243&lt;&gt;0,IF(Y1243=1,IF(AND(I1243&gt;Parameters!$B$3,I1243&lt;=Parameters!$C$3),W1243,""),""),"")</f>
        <v/>
      </c>
      <c r="AC1243" s="16" t="str">
        <f>IF(W1243&lt;&gt;0,IF(Y1243=1,IF(AND(I1243&gt;Parameters!$B$4,I1243&lt;=Parameters!$C$4),W1243,""),""),"")</f>
        <v/>
      </c>
      <c r="AD1243" s="16" t="str">
        <f>IF(W1243&lt;&gt;0,IF(Y1243=1,IF(AND(I1243&gt;Parameters!$B$5,I1243&lt;=Parameters!$C$5),W1243,""),""),"")</f>
        <v/>
      </c>
      <c r="AE1243" s="16" t="str">
        <f>IF(W1243&lt;&gt;0,IF(Y1243=1,IF(I1243&gt;Parameters!$B$6,W1243,""),""),"")</f>
        <v/>
      </c>
    </row>
    <row r="1244" spans="1:31" x14ac:dyDescent="0.2">
      <c r="A1244" t="s">
        <v>1298</v>
      </c>
      <c r="B1244" t="s">
        <v>1299</v>
      </c>
      <c r="C1244" t="s">
        <v>1300</v>
      </c>
      <c r="D1244">
        <v>5</v>
      </c>
      <c r="E1244">
        <v>5</v>
      </c>
      <c r="F1244" t="s">
        <v>51</v>
      </c>
      <c r="G1244">
        <v>5</v>
      </c>
      <c r="H1244" t="s">
        <v>1214</v>
      </c>
      <c r="I1244">
        <f t="shared" si="57"/>
        <v>5</v>
      </c>
      <c r="J1244" t="s">
        <v>39</v>
      </c>
      <c r="L1244">
        <v>39.950000000000003</v>
      </c>
      <c r="M1244" t="s">
        <v>1301</v>
      </c>
      <c r="N1244" t="s">
        <v>40</v>
      </c>
      <c r="P1244" t="s">
        <v>42</v>
      </c>
      <c r="Q1244" t="s">
        <v>42</v>
      </c>
      <c r="R1244" t="s">
        <v>42</v>
      </c>
      <c r="S1244" s="3">
        <v>42249</v>
      </c>
      <c r="T1244" s="3"/>
      <c r="U1244" s="11" t="str">
        <f>IFERROR(VLOOKUP(A1244,'Anc data'!$A$2:$H$117, 8,FALSE),"")</f>
        <v/>
      </c>
      <c r="W1244" s="15" t="str">
        <f t="shared" si="58"/>
        <v/>
      </c>
      <c r="X1244" s="9">
        <f t="shared" si="59"/>
        <v>1</v>
      </c>
      <c r="Y1244" s="9">
        <f>MAX(X1244,Parameters!$B$8)</f>
        <v>1</v>
      </c>
      <c r="AA1244" s="16" t="str">
        <f>IF(W1244&lt;&gt;0,IF(Y1244=1,IF(I1244&lt;=Parameters!$C$2,W1244,""),""),"")</f>
        <v/>
      </c>
      <c r="AB1244" s="16" t="str">
        <f>IF(W1244&lt;&gt;0,IF(Y1244=1,IF(AND(I1244&gt;Parameters!$B$3,I1244&lt;=Parameters!$C$3),W1244,""),""),"")</f>
        <v/>
      </c>
      <c r="AC1244" s="16" t="str">
        <f>IF(W1244&lt;&gt;0,IF(Y1244=1,IF(AND(I1244&gt;Parameters!$B$4,I1244&lt;=Parameters!$C$4),W1244,""),""),"")</f>
        <v/>
      </c>
      <c r="AD1244" s="16" t="str">
        <f>IF(W1244&lt;&gt;0,IF(Y1244=1,IF(AND(I1244&gt;Parameters!$B$5,I1244&lt;=Parameters!$C$5),W1244,""),""),"")</f>
        <v/>
      </c>
      <c r="AE1244" s="16" t="str">
        <f>IF(W1244&lt;&gt;0,IF(Y1244=1,IF(I1244&gt;Parameters!$B$6,W1244,""),""),"")</f>
        <v/>
      </c>
    </row>
    <row r="1245" spans="1:31" x14ac:dyDescent="0.2">
      <c r="A1245" t="s">
        <v>1298</v>
      </c>
      <c r="B1245" t="s">
        <v>1299</v>
      </c>
      <c r="C1245" t="s">
        <v>1300</v>
      </c>
      <c r="D1245">
        <v>6</v>
      </c>
      <c r="E1245">
        <v>6</v>
      </c>
      <c r="F1245" t="s">
        <v>51</v>
      </c>
      <c r="G1245">
        <v>6</v>
      </c>
      <c r="H1245" t="s">
        <v>1214</v>
      </c>
      <c r="I1245">
        <f t="shared" si="57"/>
        <v>6</v>
      </c>
      <c r="J1245" t="s">
        <v>39</v>
      </c>
      <c r="L1245">
        <v>37.950000000000003</v>
      </c>
      <c r="M1245" t="s">
        <v>1301</v>
      </c>
      <c r="N1245" t="s">
        <v>40</v>
      </c>
      <c r="P1245" t="s">
        <v>42</v>
      </c>
      <c r="Q1245" t="s">
        <v>42</v>
      </c>
      <c r="R1245" t="s">
        <v>42</v>
      </c>
      <c r="S1245" s="3">
        <v>42249</v>
      </c>
      <c r="T1245" s="3"/>
      <c r="U1245" s="11" t="str">
        <f>IFERROR(VLOOKUP(A1245,'Anc data'!$A$2:$H$117, 8,FALSE),"")</f>
        <v/>
      </c>
      <c r="W1245" s="15" t="str">
        <f t="shared" si="58"/>
        <v/>
      </c>
      <c r="X1245" s="9">
        <f t="shared" si="59"/>
        <v>1</v>
      </c>
      <c r="Y1245" s="9">
        <f>MAX(X1245,Parameters!$B$8)</f>
        <v>1</v>
      </c>
      <c r="AA1245" s="16" t="str">
        <f>IF(W1245&lt;&gt;0,IF(Y1245=1,IF(I1245&lt;=Parameters!$C$2,W1245,""),""),"")</f>
        <v/>
      </c>
      <c r="AB1245" s="16" t="str">
        <f>IF(W1245&lt;&gt;0,IF(Y1245=1,IF(AND(I1245&gt;Parameters!$B$3,I1245&lt;=Parameters!$C$3),W1245,""),""),"")</f>
        <v/>
      </c>
      <c r="AC1245" s="16" t="str">
        <f>IF(W1245&lt;&gt;0,IF(Y1245=1,IF(AND(I1245&gt;Parameters!$B$4,I1245&lt;=Parameters!$C$4),W1245,""),""),"")</f>
        <v/>
      </c>
      <c r="AD1245" s="16" t="str">
        <f>IF(W1245&lt;&gt;0,IF(Y1245=1,IF(AND(I1245&gt;Parameters!$B$5,I1245&lt;=Parameters!$C$5),W1245,""),""),"")</f>
        <v/>
      </c>
      <c r="AE1245" s="16" t="str">
        <f>IF(W1245&lt;&gt;0,IF(Y1245=1,IF(I1245&gt;Parameters!$B$6,W1245,""),""),"")</f>
        <v/>
      </c>
    </row>
    <row r="1246" spans="1:31" x14ac:dyDescent="0.2">
      <c r="A1246" t="s">
        <v>1298</v>
      </c>
      <c r="B1246" t="s">
        <v>1299</v>
      </c>
      <c r="C1246" t="s">
        <v>1300</v>
      </c>
      <c r="D1246">
        <v>7</v>
      </c>
      <c r="E1246">
        <v>10</v>
      </c>
      <c r="F1246" t="s">
        <v>61</v>
      </c>
      <c r="G1246">
        <v>10</v>
      </c>
      <c r="H1246" t="s">
        <v>1214</v>
      </c>
      <c r="I1246">
        <f t="shared" si="57"/>
        <v>10</v>
      </c>
      <c r="J1246" t="s">
        <v>39</v>
      </c>
      <c r="L1246">
        <v>49.95</v>
      </c>
      <c r="M1246" t="s">
        <v>1301</v>
      </c>
      <c r="N1246" t="s">
        <v>40</v>
      </c>
      <c r="P1246" t="s">
        <v>42</v>
      </c>
      <c r="Q1246" t="s">
        <v>42</v>
      </c>
      <c r="R1246" t="s">
        <v>42</v>
      </c>
      <c r="S1246" s="3">
        <v>42249</v>
      </c>
      <c r="T1246" s="3"/>
      <c r="U1246" s="11" t="str">
        <f>IFERROR(VLOOKUP(A1246,'Anc data'!$A$2:$H$117, 8,FALSE),"")</f>
        <v/>
      </c>
      <c r="W1246" s="15" t="str">
        <f t="shared" si="58"/>
        <v/>
      </c>
      <c r="X1246" s="9">
        <f t="shared" si="59"/>
        <v>1</v>
      </c>
      <c r="Y1246" s="9">
        <f>MAX(X1246,Parameters!$B$8)</f>
        <v>1</v>
      </c>
      <c r="AA1246" s="16" t="str">
        <f>IF(W1246&lt;&gt;0,IF(Y1246=1,IF(I1246&lt;=Parameters!$C$2,W1246,""),""),"")</f>
        <v/>
      </c>
      <c r="AB1246" s="16" t="str">
        <f>IF(W1246&lt;&gt;0,IF(Y1246=1,IF(AND(I1246&gt;Parameters!$B$3,I1246&lt;=Parameters!$C$3),W1246,""),""),"")</f>
        <v/>
      </c>
      <c r="AC1246" s="16" t="str">
        <f>IF(W1246&lt;&gt;0,IF(Y1246=1,IF(AND(I1246&gt;Parameters!$B$4,I1246&lt;=Parameters!$C$4),W1246,""),""),"")</f>
        <v/>
      </c>
      <c r="AD1246" s="16" t="str">
        <f>IF(W1246&lt;&gt;0,IF(Y1246=1,IF(AND(I1246&gt;Parameters!$B$5,I1246&lt;=Parameters!$C$5),W1246,""),""),"")</f>
        <v/>
      </c>
      <c r="AE1246" s="16" t="str">
        <f>IF(W1246&lt;&gt;0,IF(Y1246=1,IF(I1246&gt;Parameters!$B$6,W1246,""),""),"")</f>
        <v/>
      </c>
    </row>
    <row r="1247" spans="1:31" x14ac:dyDescent="0.2">
      <c r="A1247" t="s">
        <v>1298</v>
      </c>
      <c r="B1247" t="s">
        <v>1299</v>
      </c>
      <c r="C1247" t="s">
        <v>1300</v>
      </c>
      <c r="D1247">
        <v>8</v>
      </c>
      <c r="E1247">
        <v>15</v>
      </c>
      <c r="F1247" t="s">
        <v>61</v>
      </c>
      <c r="G1247">
        <v>15</v>
      </c>
      <c r="H1247" t="s">
        <v>1214</v>
      </c>
      <c r="I1247">
        <f t="shared" si="57"/>
        <v>15</v>
      </c>
      <c r="J1247" t="s">
        <v>39</v>
      </c>
      <c r="L1247">
        <v>54.95</v>
      </c>
      <c r="M1247" t="s">
        <v>1301</v>
      </c>
      <c r="N1247" t="s">
        <v>40</v>
      </c>
      <c r="P1247" t="s">
        <v>42</v>
      </c>
      <c r="Q1247" t="s">
        <v>42</v>
      </c>
      <c r="R1247" t="s">
        <v>42</v>
      </c>
      <c r="S1247" s="3">
        <v>42249</v>
      </c>
      <c r="T1247" s="3"/>
      <c r="U1247" s="11" t="str">
        <f>IFERROR(VLOOKUP(A1247,'Anc data'!$A$2:$H$117, 8,FALSE),"")</f>
        <v/>
      </c>
      <c r="W1247" s="15" t="str">
        <f t="shared" si="58"/>
        <v/>
      </c>
      <c r="X1247" s="9">
        <f t="shared" si="59"/>
        <v>1</v>
      </c>
      <c r="Y1247" s="9">
        <f>MAX(X1247,Parameters!$B$8)</f>
        <v>1</v>
      </c>
      <c r="AA1247" s="16" t="str">
        <f>IF(W1247&lt;&gt;0,IF(Y1247=1,IF(I1247&lt;=Parameters!$C$2,W1247,""),""),"")</f>
        <v/>
      </c>
      <c r="AB1247" s="16" t="str">
        <f>IF(W1247&lt;&gt;0,IF(Y1247=1,IF(AND(I1247&gt;Parameters!$B$3,I1247&lt;=Parameters!$C$3),W1247,""),""),"")</f>
        <v/>
      </c>
      <c r="AC1247" s="16" t="str">
        <f>IF(W1247&lt;&gt;0,IF(Y1247=1,IF(AND(I1247&gt;Parameters!$B$4,I1247&lt;=Parameters!$C$4),W1247,""),""),"")</f>
        <v/>
      </c>
      <c r="AD1247" s="16" t="str">
        <f>IF(W1247&lt;&gt;0,IF(Y1247=1,IF(AND(I1247&gt;Parameters!$B$5,I1247&lt;=Parameters!$C$5),W1247,""),""),"")</f>
        <v/>
      </c>
      <c r="AE1247" s="16" t="str">
        <f>IF(W1247&lt;&gt;0,IF(Y1247=1,IF(I1247&gt;Parameters!$B$6,W1247,""),""),"")</f>
        <v/>
      </c>
    </row>
    <row r="1248" spans="1:31" x14ac:dyDescent="0.2">
      <c r="A1248" t="s">
        <v>1298</v>
      </c>
      <c r="B1248" t="s">
        <v>1299</v>
      </c>
      <c r="C1248" t="s">
        <v>1300</v>
      </c>
      <c r="D1248">
        <v>9</v>
      </c>
      <c r="E1248">
        <v>20</v>
      </c>
      <c r="F1248" t="s">
        <v>61</v>
      </c>
      <c r="G1248">
        <v>20</v>
      </c>
      <c r="H1248" t="s">
        <v>1214</v>
      </c>
      <c r="I1248">
        <f t="shared" si="57"/>
        <v>20</v>
      </c>
      <c r="J1248" t="s">
        <v>39</v>
      </c>
      <c r="L1248">
        <v>69.95</v>
      </c>
      <c r="M1248" t="s">
        <v>1301</v>
      </c>
      <c r="N1248" t="s">
        <v>40</v>
      </c>
      <c r="P1248" t="s">
        <v>42</v>
      </c>
      <c r="Q1248" t="s">
        <v>42</v>
      </c>
      <c r="R1248" t="s">
        <v>42</v>
      </c>
      <c r="S1248" s="3">
        <v>42249</v>
      </c>
      <c r="T1248" s="3"/>
      <c r="U1248" s="11" t="str">
        <f>IFERROR(VLOOKUP(A1248,'Anc data'!$A$2:$H$117, 8,FALSE),"")</f>
        <v/>
      </c>
      <c r="W1248" s="15" t="str">
        <f t="shared" si="58"/>
        <v/>
      </c>
      <c r="X1248" s="9">
        <f t="shared" si="59"/>
        <v>1</v>
      </c>
      <c r="Y1248" s="9">
        <f>MAX(X1248,Parameters!$B$8)</f>
        <v>1</v>
      </c>
      <c r="AA1248" s="16" t="str">
        <f>IF(W1248&lt;&gt;0,IF(Y1248=1,IF(I1248&lt;=Parameters!$C$2,W1248,""),""),"")</f>
        <v/>
      </c>
      <c r="AB1248" s="16" t="str">
        <f>IF(W1248&lt;&gt;0,IF(Y1248=1,IF(AND(I1248&gt;Parameters!$B$3,I1248&lt;=Parameters!$C$3),W1248,""),""),"")</f>
        <v/>
      </c>
      <c r="AC1248" s="16" t="str">
        <f>IF(W1248&lt;&gt;0,IF(Y1248=1,IF(AND(I1248&gt;Parameters!$B$4,I1248&lt;=Parameters!$C$4),W1248,""),""),"")</f>
        <v/>
      </c>
      <c r="AD1248" s="16" t="str">
        <f>IF(W1248&lt;&gt;0,IF(Y1248=1,IF(AND(I1248&gt;Parameters!$B$5,I1248&lt;=Parameters!$C$5),W1248,""),""),"")</f>
        <v/>
      </c>
      <c r="AE1248" s="16" t="str">
        <f>IF(W1248&lt;&gt;0,IF(Y1248=1,IF(I1248&gt;Parameters!$B$6,W1248,""),""),"")</f>
        <v/>
      </c>
    </row>
    <row r="1249" spans="1:31" x14ac:dyDescent="0.2">
      <c r="A1249" t="s">
        <v>1302</v>
      </c>
      <c r="B1249" t="s">
        <v>1303</v>
      </c>
      <c r="C1249" t="s">
        <v>1304</v>
      </c>
      <c r="I1249">
        <f t="shared" si="57"/>
        <v>0</v>
      </c>
      <c r="U1249" s="11">
        <f>IFERROR(VLOOKUP(A1249,'Anc data'!$A$2:$H$117, 8,FALSE),"")</f>
        <v>0</v>
      </c>
      <c r="W1249" s="15" t="str">
        <f t="shared" si="58"/>
        <v/>
      </c>
      <c r="X1249" s="9">
        <f t="shared" si="59"/>
        <v>1</v>
      </c>
      <c r="Y1249" s="9">
        <f>MAX(X1249,Parameters!$B$8)</f>
        <v>1</v>
      </c>
      <c r="AA1249" s="16" t="str">
        <f>IF(W1249&lt;&gt;0,IF(Y1249=1,IF(I1249&lt;=Parameters!$C$2,W1249,""),""),"")</f>
        <v/>
      </c>
      <c r="AB1249" s="16" t="str">
        <f>IF(W1249&lt;&gt;0,IF(Y1249=1,IF(AND(I1249&gt;Parameters!$B$3,I1249&lt;=Parameters!$C$3),W1249,""),""),"")</f>
        <v/>
      </c>
      <c r="AC1249" s="16" t="str">
        <f>IF(W1249&lt;&gt;0,IF(Y1249=1,IF(AND(I1249&gt;Parameters!$B$4,I1249&lt;=Parameters!$C$4),W1249,""),""),"")</f>
        <v/>
      </c>
      <c r="AD1249" s="16" t="str">
        <f>IF(W1249&lt;&gt;0,IF(Y1249=1,IF(AND(I1249&gt;Parameters!$B$5,I1249&lt;=Parameters!$C$5),W1249,""),""),"")</f>
        <v/>
      </c>
      <c r="AE1249" s="16" t="str">
        <f>IF(W1249&lt;&gt;0,IF(Y1249=1,IF(I1249&gt;Parameters!$B$6,W1249,""),""),"")</f>
        <v/>
      </c>
    </row>
    <row r="1250" spans="1:31" x14ac:dyDescent="0.2">
      <c r="A1250" t="s">
        <v>1305</v>
      </c>
      <c r="B1250" t="s">
        <v>1306</v>
      </c>
      <c r="C1250" t="s">
        <v>1307</v>
      </c>
      <c r="D1250">
        <v>1</v>
      </c>
      <c r="E1250" t="s">
        <v>1308</v>
      </c>
      <c r="F1250" t="s">
        <v>51</v>
      </c>
      <c r="G1250">
        <v>768</v>
      </c>
      <c r="H1250" t="s">
        <v>981</v>
      </c>
      <c r="I1250">
        <f t="shared" si="57"/>
        <v>768</v>
      </c>
      <c r="J1250" t="s">
        <v>39</v>
      </c>
      <c r="L1250" s="2">
        <v>91200</v>
      </c>
      <c r="M1250" t="s">
        <v>1309</v>
      </c>
      <c r="N1250" t="s">
        <v>40</v>
      </c>
      <c r="P1250" t="s">
        <v>42</v>
      </c>
      <c r="Q1250" t="s">
        <v>42</v>
      </c>
      <c r="R1250" t="s">
        <v>42</v>
      </c>
      <c r="S1250" s="3">
        <v>42249</v>
      </c>
      <c r="T1250" s="3"/>
      <c r="U1250" s="11">
        <f>IFERROR(VLOOKUP(A1250,'Anc data'!$A$2:$H$117, 8,FALSE),"")</f>
        <v>2372.3243113569101</v>
      </c>
      <c r="W1250" s="15">
        <f t="shared" si="58"/>
        <v>38.443310454393938</v>
      </c>
      <c r="X1250" s="9">
        <f t="shared" si="59"/>
        <v>1</v>
      </c>
      <c r="Y1250" s="9">
        <f>MAX(X1250,Parameters!$B$8)</f>
        <v>1</v>
      </c>
      <c r="AA1250" s="16" t="str">
        <f>IF(W1250&lt;&gt;0,IF(Y1250=1,IF(I1250&lt;=Parameters!$C$2,W1250,""),""),"")</f>
        <v/>
      </c>
      <c r="AB1250" s="16" t="str">
        <f>IF(W1250&lt;&gt;0,IF(Y1250=1,IF(AND(I1250&gt;Parameters!$B$3,I1250&lt;=Parameters!$C$3),W1250,""),""),"")</f>
        <v/>
      </c>
      <c r="AC1250" s="16" t="str">
        <f>IF(W1250&lt;&gt;0,IF(Y1250=1,IF(AND(I1250&gt;Parameters!$B$4,I1250&lt;=Parameters!$C$4),W1250,""),""),"")</f>
        <v/>
      </c>
      <c r="AD1250" s="16" t="str">
        <f>IF(W1250&lt;&gt;0,IF(Y1250=1,IF(AND(I1250&gt;Parameters!$B$5,I1250&lt;=Parameters!$C$5),W1250,""),""),"")</f>
        <v/>
      </c>
      <c r="AE1250" s="16">
        <f>IF(W1250&lt;&gt;0,IF(Y1250=1,IF(I1250&gt;Parameters!$B$6,W1250,""),""),"")</f>
        <v>38.443310454393938</v>
      </c>
    </row>
    <row r="1251" spans="1:31" x14ac:dyDescent="0.2">
      <c r="A1251" t="s">
        <v>1305</v>
      </c>
      <c r="B1251" t="s">
        <v>1306</v>
      </c>
      <c r="C1251" t="s">
        <v>1307</v>
      </c>
      <c r="D1251">
        <v>2</v>
      </c>
      <c r="E1251" t="s">
        <v>1308</v>
      </c>
      <c r="F1251" t="s">
        <v>51</v>
      </c>
      <c r="G1251">
        <v>1</v>
      </c>
      <c r="H1251" t="s">
        <v>1214</v>
      </c>
      <c r="I1251">
        <f t="shared" si="57"/>
        <v>1</v>
      </c>
      <c r="J1251" t="s">
        <v>39</v>
      </c>
      <c r="L1251" s="2">
        <v>100800</v>
      </c>
      <c r="M1251" t="s">
        <v>1309</v>
      </c>
      <c r="N1251" t="s">
        <v>40</v>
      </c>
      <c r="P1251" t="s">
        <v>42</v>
      </c>
      <c r="Q1251" t="s">
        <v>42</v>
      </c>
      <c r="R1251" t="s">
        <v>42</v>
      </c>
      <c r="S1251" s="3">
        <v>42249</v>
      </c>
      <c r="T1251" s="3"/>
      <c r="U1251" s="11">
        <f>IFERROR(VLOOKUP(A1251,'Anc data'!$A$2:$H$117, 8,FALSE),"")</f>
        <v>2372.3243113569101</v>
      </c>
      <c r="W1251" s="15">
        <f t="shared" si="58"/>
        <v>42.489974712751192</v>
      </c>
      <c r="X1251" s="9">
        <f t="shared" si="59"/>
        <v>1</v>
      </c>
      <c r="Y1251" s="9">
        <f>MAX(X1251,Parameters!$B$8)</f>
        <v>1</v>
      </c>
      <c r="AA1251" s="16">
        <f>IF(W1251&lt;&gt;0,IF(Y1251=1,IF(I1251&lt;=Parameters!$C$2,W1251,""),""),"")</f>
        <v>42.489974712751192</v>
      </c>
      <c r="AB1251" s="16" t="str">
        <f>IF(W1251&lt;&gt;0,IF(Y1251=1,IF(AND(I1251&gt;Parameters!$B$3,I1251&lt;=Parameters!$C$3),W1251,""),""),"")</f>
        <v/>
      </c>
      <c r="AC1251" s="16" t="str">
        <f>IF(W1251&lt;&gt;0,IF(Y1251=1,IF(AND(I1251&gt;Parameters!$B$4,I1251&lt;=Parameters!$C$4),W1251,""),""),"")</f>
        <v/>
      </c>
      <c r="AD1251" s="16" t="str">
        <f>IF(W1251&lt;&gt;0,IF(Y1251=1,IF(AND(I1251&gt;Parameters!$B$5,I1251&lt;=Parameters!$C$5),W1251,""),""),"")</f>
        <v/>
      </c>
      <c r="AE1251" s="16" t="str">
        <f>IF(W1251&lt;&gt;0,IF(Y1251=1,IF(I1251&gt;Parameters!$B$6,W1251,""),""),"")</f>
        <v/>
      </c>
    </row>
    <row r="1252" spans="1:31" x14ac:dyDescent="0.2">
      <c r="A1252" t="s">
        <v>1305</v>
      </c>
      <c r="B1252" t="s">
        <v>1306</v>
      </c>
      <c r="C1252" t="s">
        <v>1307</v>
      </c>
      <c r="D1252">
        <v>3</v>
      </c>
      <c r="E1252" t="s">
        <v>1308</v>
      </c>
      <c r="F1252" t="s">
        <v>51</v>
      </c>
      <c r="G1252">
        <v>2</v>
      </c>
      <c r="H1252" t="s">
        <v>1214</v>
      </c>
      <c r="I1252">
        <f t="shared" si="57"/>
        <v>2</v>
      </c>
      <c r="J1252" t="s">
        <v>39</v>
      </c>
      <c r="L1252" s="2">
        <v>172800</v>
      </c>
      <c r="M1252" t="s">
        <v>1309</v>
      </c>
      <c r="N1252" t="s">
        <v>40</v>
      </c>
      <c r="P1252" t="s">
        <v>42</v>
      </c>
      <c r="Q1252" t="s">
        <v>42</v>
      </c>
      <c r="R1252" t="s">
        <v>42</v>
      </c>
      <c r="S1252" s="3">
        <v>42249</v>
      </c>
      <c r="T1252" s="3"/>
      <c r="U1252" s="11">
        <f>IFERROR(VLOOKUP(A1252,'Anc data'!$A$2:$H$117, 8,FALSE),"")</f>
        <v>2372.3243113569101</v>
      </c>
      <c r="W1252" s="15">
        <f t="shared" si="58"/>
        <v>72.839956650430622</v>
      </c>
      <c r="X1252" s="9">
        <f t="shared" si="59"/>
        <v>1</v>
      </c>
      <c r="Y1252" s="9">
        <f>MAX(X1252,Parameters!$B$8)</f>
        <v>1</v>
      </c>
      <c r="AA1252" s="16" t="str">
        <f>IF(W1252&lt;&gt;0,IF(Y1252=1,IF(I1252&lt;=Parameters!$C$2,W1252,""),""),"")</f>
        <v/>
      </c>
      <c r="AB1252" s="16">
        <f>IF(W1252&lt;&gt;0,IF(Y1252=1,IF(AND(I1252&gt;Parameters!$B$3,I1252&lt;=Parameters!$C$3),W1252,""),""),"")</f>
        <v>72.839956650430622</v>
      </c>
      <c r="AC1252" s="16" t="str">
        <f>IF(W1252&lt;&gt;0,IF(Y1252=1,IF(AND(I1252&gt;Parameters!$B$4,I1252&lt;=Parameters!$C$4),W1252,""),""),"")</f>
        <v/>
      </c>
      <c r="AD1252" s="16" t="str">
        <f>IF(W1252&lt;&gt;0,IF(Y1252=1,IF(AND(I1252&gt;Parameters!$B$5,I1252&lt;=Parameters!$C$5),W1252,""),""),"")</f>
        <v/>
      </c>
      <c r="AE1252" s="16" t="str">
        <f>IF(W1252&lt;&gt;0,IF(Y1252=1,IF(I1252&gt;Parameters!$B$6,W1252,""),""),"")</f>
        <v/>
      </c>
    </row>
    <row r="1253" spans="1:31" x14ac:dyDescent="0.2">
      <c r="A1253" t="s">
        <v>1305</v>
      </c>
      <c r="B1253" t="s">
        <v>1306</v>
      </c>
      <c r="C1253" t="s">
        <v>1307</v>
      </c>
      <c r="D1253">
        <v>4</v>
      </c>
      <c r="E1253" t="s">
        <v>1308</v>
      </c>
      <c r="F1253" t="s">
        <v>51</v>
      </c>
      <c r="G1253">
        <v>2.5</v>
      </c>
      <c r="H1253" t="s">
        <v>1214</v>
      </c>
      <c r="I1253">
        <f t="shared" si="57"/>
        <v>2.5</v>
      </c>
      <c r="J1253" t="s">
        <v>39</v>
      </c>
      <c r="L1253" s="2">
        <v>185400</v>
      </c>
      <c r="M1253" t="s">
        <v>1309</v>
      </c>
      <c r="N1253" t="s">
        <v>40</v>
      </c>
      <c r="P1253" t="s">
        <v>42</v>
      </c>
      <c r="Q1253" t="s">
        <v>42</v>
      </c>
      <c r="R1253" t="s">
        <v>42</v>
      </c>
      <c r="S1253" s="3">
        <v>42249</v>
      </c>
      <c r="T1253" s="3"/>
      <c r="U1253" s="11">
        <f>IFERROR(VLOOKUP(A1253,'Anc data'!$A$2:$H$117, 8,FALSE),"")</f>
        <v>2372.3243113569101</v>
      </c>
      <c r="W1253" s="15">
        <f t="shared" si="58"/>
        <v>78.151203489524519</v>
      </c>
      <c r="X1253" s="9">
        <f t="shared" si="59"/>
        <v>1</v>
      </c>
      <c r="Y1253" s="9">
        <f>MAX(X1253,Parameters!$B$8)</f>
        <v>1</v>
      </c>
      <c r="AA1253" s="16" t="str">
        <f>IF(W1253&lt;&gt;0,IF(Y1253=1,IF(I1253&lt;=Parameters!$C$2,W1253,""),""),"")</f>
        <v/>
      </c>
      <c r="AB1253" s="16">
        <f>IF(W1253&lt;&gt;0,IF(Y1253=1,IF(AND(I1253&gt;Parameters!$B$3,I1253&lt;=Parameters!$C$3),W1253,""),""),"")</f>
        <v>78.151203489524519</v>
      </c>
      <c r="AC1253" s="16" t="str">
        <f>IF(W1253&lt;&gt;0,IF(Y1253=1,IF(AND(I1253&gt;Parameters!$B$4,I1253&lt;=Parameters!$C$4),W1253,""),""),"")</f>
        <v/>
      </c>
      <c r="AD1253" s="16" t="str">
        <f>IF(W1253&lt;&gt;0,IF(Y1253=1,IF(AND(I1253&gt;Parameters!$B$5,I1253&lt;=Parameters!$C$5),W1253,""),""),"")</f>
        <v/>
      </c>
      <c r="AE1253" s="16" t="str">
        <f>IF(W1253&lt;&gt;0,IF(Y1253=1,IF(I1253&gt;Parameters!$B$6,W1253,""),""),"")</f>
        <v/>
      </c>
    </row>
    <row r="1254" spans="1:31" x14ac:dyDescent="0.2">
      <c r="A1254" t="s">
        <v>1305</v>
      </c>
      <c r="B1254" t="s">
        <v>1306</v>
      </c>
      <c r="C1254" t="s">
        <v>1307</v>
      </c>
      <c r="D1254">
        <v>5</v>
      </c>
      <c r="E1254" t="s">
        <v>1308</v>
      </c>
      <c r="F1254" t="s">
        <v>51</v>
      </c>
      <c r="G1254">
        <v>3</v>
      </c>
      <c r="H1254" t="s">
        <v>1214</v>
      </c>
      <c r="I1254">
        <f t="shared" si="57"/>
        <v>3</v>
      </c>
      <c r="J1254" t="s">
        <v>39</v>
      </c>
      <c r="L1254" s="2">
        <v>198000</v>
      </c>
      <c r="M1254" t="s">
        <v>1309</v>
      </c>
      <c r="N1254" t="s">
        <v>40</v>
      </c>
      <c r="P1254" t="s">
        <v>42</v>
      </c>
      <c r="Q1254" t="s">
        <v>42</v>
      </c>
      <c r="R1254" t="s">
        <v>42</v>
      </c>
      <c r="S1254" s="3">
        <v>42249</v>
      </c>
      <c r="T1254" s="3"/>
      <c r="U1254" s="11">
        <f>IFERROR(VLOOKUP(A1254,'Anc data'!$A$2:$H$117, 8,FALSE),"")</f>
        <v>2372.3243113569101</v>
      </c>
      <c r="W1254" s="15">
        <f t="shared" si="58"/>
        <v>83.462450328618417</v>
      </c>
      <c r="X1254" s="9">
        <f t="shared" si="59"/>
        <v>1</v>
      </c>
      <c r="Y1254" s="9">
        <f>MAX(X1254,Parameters!$B$8)</f>
        <v>1</v>
      </c>
      <c r="AA1254" s="16" t="str">
        <f>IF(W1254&lt;&gt;0,IF(Y1254=1,IF(I1254&lt;=Parameters!$C$2,W1254,""),""),"")</f>
        <v/>
      </c>
      <c r="AB1254" s="16">
        <f>IF(W1254&lt;&gt;0,IF(Y1254=1,IF(AND(I1254&gt;Parameters!$B$3,I1254&lt;=Parameters!$C$3),W1254,""),""),"")</f>
        <v>83.462450328618417</v>
      </c>
      <c r="AC1254" s="16" t="str">
        <f>IF(W1254&lt;&gt;0,IF(Y1254=1,IF(AND(I1254&gt;Parameters!$B$4,I1254&lt;=Parameters!$C$4),W1254,""),""),"")</f>
        <v/>
      </c>
      <c r="AD1254" s="16" t="str">
        <f>IF(W1254&lt;&gt;0,IF(Y1254=1,IF(AND(I1254&gt;Parameters!$B$5,I1254&lt;=Parameters!$C$5),W1254,""),""),"")</f>
        <v/>
      </c>
      <c r="AE1254" s="16" t="str">
        <f>IF(W1254&lt;&gt;0,IF(Y1254=1,IF(I1254&gt;Parameters!$B$6,W1254,""),""),"")</f>
        <v/>
      </c>
    </row>
    <row r="1255" spans="1:31" x14ac:dyDescent="0.2">
      <c r="A1255" t="s">
        <v>1305</v>
      </c>
      <c r="B1255" t="s">
        <v>1306</v>
      </c>
      <c r="C1255" t="s">
        <v>1307</v>
      </c>
      <c r="D1255">
        <v>6</v>
      </c>
      <c r="E1255" t="s">
        <v>1308</v>
      </c>
      <c r="F1255" t="s">
        <v>51</v>
      </c>
      <c r="G1255">
        <v>4</v>
      </c>
      <c r="H1255" t="s">
        <v>1214</v>
      </c>
      <c r="I1255">
        <f t="shared" si="57"/>
        <v>4</v>
      </c>
      <c r="J1255" t="s">
        <v>39</v>
      </c>
      <c r="L1255" s="2">
        <v>248000</v>
      </c>
      <c r="M1255" t="s">
        <v>1309</v>
      </c>
      <c r="N1255" t="s">
        <v>40</v>
      </c>
      <c r="P1255" t="s">
        <v>42</v>
      </c>
      <c r="Q1255" t="s">
        <v>42</v>
      </c>
      <c r="R1255" t="s">
        <v>42</v>
      </c>
      <c r="S1255" s="3">
        <v>42249</v>
      </c>
      <c r="T1255" s="3"/>
      <c r="U1255" s="11">
        <f>IFERROR(VLOOKUP(A1255,'Anc data'!$A$2:$H$117, 8,FALSE),"")</f>
        <v>2372.3243113569101</v>
      </c>
      <c r="W1255" s="15">
        <f t="shared" si="58"/>
        <v>104.53882667422913</v>
      </c>
      <c r="X1255" s="9">
        <f t="shared" si="59"/>
        <v>1</v>
      </c>
      <c r="Y1255" s="9">
        <f>MAX(X1255,Parameters!$B$8)</f>
        <v>1</v>
      </c>
      <c r="AA1255" s="16" t="str">
        <f>IF(W1255&lt;&gt;0,IF(Y1255=1,IF(I1255&lt;=Parameters!$C$2,W1255,""),""),"")</f>
        <v/>
      </c>
      <c r="AB1255" s="16">
        <f>IF(W1255&lt;&gt;0,IF(Y1255=1,IF(AND(I1255&gt;Parameters!$B$3,I1255&lt;=Parameters!$C$3),W1255,""),""),"")</f>
        <v>104.53882667422913</v>
      </c>
      <c r="AC1255" s="16" t="str">
        <f>IF(W1255&lt;&gt;0,IF(Y1255=1,IF(AND(I1255&gt;Parameters!$B$4,I1255&lt;=Parameters!$C$4),W1255,""),""),"")</f>
        <v/>
      </c>
      <c r="AD1255" s="16" t="str">
        <f>IF(W1255&lt;&gt;0,IF(Y1255=1,IF(AND(I1255&gt;Parameters!$B$5,I1255&lt;=Parameters!$C$5),W1255,""),""),"")</f>
        <v/>
      </c>
      <c r="AE1255" s="16" t="str">
        <f>IF(W1255&lt;&gt;0,IF(Y1255=1,IF(I1255&gt;Parameters!$B$6,W1255,""),""),"")</f>
        <v/>
      </c>
    </row>
    <row r="1256" spans="1:31" x14ac:dyDescent="0.2">
      <c r="A1256" t="s">
        <v>1305</v>
      </c>
      <c r="B1256" t="s">
        <v>1306</v>
      </c>
      <c r="C1256" t="s">
        <v>1307</v>
      </c>
      <c r="D1256">
        <v>7</v>
      </c>
      <c r="E1256" t="s">
        <v>1308</v>
      </c>
      <c r="F1256" t="s">
        <v>51</v>
      </c>
      <c r="G1256">
        <v>5</v>
      </c>
      <c r="H1256" t="s">
        <v>1214</v>
      </c>
      <c r="I1256">
        <f t="shared" si="57"/>
        <v>5</v>
      </c>
      <c r="J1256" t="s">
        <v>39</v>
      </c>
      <c r="L1256" s="2">
        <v>285000</v>
      </c>
      <c r="M1256" t="s">
        <v>1309</v>
      </c>
      <c r="N1256" t="s">
        <v>40</v>
      </c>
      <c r="P1256" t="s">
        <v>42</v>
      </c>
      <c r="Q1256" t="s">
        <v>42</v>
      </c>
      <c r="R1256" t="s">
        <v>42</v>
      </c>
      <c r="S1256" s="3">
        <v>42249</v>
      </c>
      <c r="T1256" s="3"/>
      <c r="U1256" s="11">
        <f>IFERROR(VLOOKUP(A1256,'Anc data'!$A$2:$H$117, 8,FALSE),"")</f>
        <v>2372.3243113569101</v>
      </c>
      <c r="W1256" s="15">
        <f t="shared" si="58"/>
        <v>120.13534516998105</v>
      </c>
      <c r="X1256" s="9">
        <f t="shared" si="59"/>
        <v>1</v>
      </c>
      <c r="Y1256" s="9">
        <f>MAX(X1256,Parameters!$B$8)</f>
        <v>1</v>
      </c>
      <c r="AA1256" s="16" t="str">
        <f>IF(W1256&lt;&gt;0,IF(Y1256=1,IF(I1256&lt;=Parameters!$C$2,W1256,""),""),"")</f>
        <v/>
      </c>
      <c r="AB1256" s="16" t="str">
        <f>IF(W1256&lt;&gt;0,IF(Y1256=1,IF(AND(I1256&gt;Parameters!$B$3,I1256&lt;=Parameters!$C$3),W1256,""),""),"")</f>
        <v/>
      </c>
      <c r="AC1256" s="16">
        <f>IF(W1256&lt;&gt;0,IF(Y1256=1,IF(AND(I1256&gt;Parameters!$B$4,I1256&lt;=Parameters!$C$4),W1256,""),""),"")</f>
        <v>120.13534516998105</v>
      </c>
      <c r="AD1256" s="16" t="str">
        <f>IF(W1256&lt;&gt;0,IF(Y1256=1,IF(AND(I1256&gt;Parameters!$B$5,I1256&lt;=Parameters!$C$5),W1256,""),""),"")</f>
        <v/>
      </c>
      <c r="AE1256" s="16" t="str">
        <f>IF(W1256&lt;&gt;0,IF(Y1256=1,IF(I1256&gt;Parameters!$B$6,W1256,""),""),"")</f>
        <v/>
      </c>
    </row>
    <row r="1257" spans="1:31" x14ac:dyDescent="0.2">
      <c r="A1257" t="s">
        <v>1305</v>
      </c>
      <c r="B1257" t="s">
        <v>1306</v>
      </c>
      <c r="C1257" t="s">
        <v>1307</v>
      </c>
      <c r="D1257">
        <v>8</v>
      </c>
      <c r="E1257" t="s">
        <v>1308</v>
      </c>
      <c r="F1257" t="s">
        <v>51</v>
      </c>
      <c r="G1257">
        <v>6</v>
      </c>
      <c r="H1257" t="s">
        <v>1214</v>
      </c>
      <c r="I1257">
        <f t="shared" si="57"/>
        <v>6</v>
      </c>
      <c r="J1257" t="s">
        <v>39</v>
      </c>
      <c r="L1257" s="2">
        <v>342000</v>
      </c>
      <c r="M1257" t="s">
        <v>1309</v>
      </c>
      <c r="N1257" t="s">
        <v>40</v>
      </c>
      <c r="P1257" t="s">
        <v>42</v>
      </c>
      <c r="Q1257" t="s">
        <v>42</v>
      </c>
      <c r="R1257" t="s">
        <v>42</v>
      </c>
      <c r="S1257" s="3">
        <v>42249</v>
      </c>
      <c r="T1257" s="3"/>
      <c r="U1257" s="11">
        <f>IFERROR(VLOOKUP(A1257,'Anc data'!$A$2:$H$117, 8,FALSE),"")</f>
        <v>2372.3243113569101</v>
      </c>
      <c r="W1257" s="15">
        <f t="shared" si="58"/>
        <v>144.16241420397725</v>
      </c>
      <c r="X1257" s="9">
        <f t="shared" si="59"/>
        <v>1</v>
      </c>
      <c r="Y1257" s="9">
        <f>MAX(X1257,Parameters!$B$8)</f>
        <v>1</v>
      </c>
      <c r="AA1257" s="16" t="str">
        <f>IF(W1257&lt;&gt;0,IF(Y1257=1,IF(I1257&lt;=Parameters!$C$2,W1257,""),""),"")</f>
        <v/>
      </c>
      <c r="AB1257" s="16" t="str">
        <f>IF(W1257&lt;&gt;0,IF(Y1257=1,IF(AND(I1257&gt;Parameters!$B$3,I1257&lt;=Parameters!$C$3),W1257,""),""),"")</f>
        <v/>
      </c>
      <c r="AC1257" s="16">
        <f>IF(W1257&lt;&gt;0,IF(Y1257=1,IF(AND(I1257&gt;Parameters!$B$4,I1257&lt;=Parameters!$C$4),W1257,""),""),"")</f>
        <v>144.16241420397725</v>
      </c>
      <c r="AD1257" s="16" t="str">
        <f>IF(W1257&lt;&gt;0,IF(Y1257=1,IF(AND(I1257&gt;Parameters!$B$5,I1257&lt;=Parameters!$C$5),W1257,""),""),"")</f>
        <v/>
      </c>
      <c r="AE1257" s="16" t="str">
        <f>IF(W1257&lt;&gt;0,IF(Y1257=1,IF(I1257&gt;Parameters!$B$6,W1257,""),""),"")</f>
        <v/>
      </c>
    </row>
    <row r="1258" spans="1:31" x14ac:dyDescent="0.2">
      <c r="A1258" t="s">
        <v>1305</v>
      </c>
      <c r="B1258" t="s">
        <v>1306</v>
      </c>
      <c r="C1258" t="s">
        <v>1307</v>
      </c>
      <c r="D1258">
        <v>9</v>
      </c>
      <c r="E1258" t="s">
        <v>1308</v>
      </c>
      <c r="F1258" t="s">
        <v>51</v>
      </c>
      <c r="G1258">
        <v>7</v>
      </c>
      <c r="H1258" t="s">
        <v>1214</v>
      </c>
      <c r="I1258">
        <f t="shared" si="57"/>
        <v>7</v>
      </c>
      <c r="J1258" t="s">
        <v>39</v>
      </c>
      <c r="L1258" s="2">
        <v>399000</v>
      </c>
      <c r="M1258" t="s">
        <v>1309</v>
      </c>
      <c r="N1258" t="s">
        <v>40</v>
      </c>
      <c r="P1258" t="s">
        <v>42</v>
      </c>
      <c r="Q1258" t="s">
        <v>42</v>
      </c>
      <c r="R1258" t="s">
        <v>42</v>
      </c>
      <c r="S1258" s="3">
        <v>42249</v>
      </c>
      <c r="T1258" s="3"/>
      <c r="U1258" s="11">
        <f>IFERROR(VLOOKUP(A1258,'Anc data'!$A$2:$H$117, 8,FALSE),"")</f>
        <v>2372.3243113569101</v>
      </c>
      <c r="W1258" s="15">
        <f t="shared" si="58"/>
        <v>168.18948323797346</v>
      </c>
      <c r="X1258" s="9">
        <f t="shared" si="59"/>
        <v>1</v>
      </c>
      <c r="Y1258" s="9">
        <f>MAX(X1258,Parameters!$B$8)</f>
        <v>1</v>
      </c>
      <c r="AA1258" s="16" t="str">
        <f>IF(W1258&lt;&gt;0,IF(Y1258=1,IF(I1258&lt;=Parameters!$C$2,W1258,""),""),"")</f>
        <v/>
      </c>
      <c r="AB1258" s="16" t="str">
        <f>IF(W1258&lt;&gt;0,IF(Y1258=1,IF(AND(I1258&gt;Parameters!$B$3,I1258&lt;=Parameters!$C$3),W1258,""),""),"")</f>
        <v/>
      </c>
      <c r="AC1258" s="16">
        <f>IF(W1258&lt;&gt;0,IF(Y1258=1,IF(AND(I1258&gt;Parameters!$B$4,I1258&lt;=Parameters!$C$4),W1258,""),""),"")</f>
        <v>168.18948323797346</v>
      </c>
      <c r="AD1258" s="16" t="str">
        <f>IF(W1258&lt;&gt;0,IF(Y1258=1,IF(AND(I1258&gt;Parameters!$B$5,I1258&lt;=Parameters!$C$5),W1258,""),""),"")</f>
        <v/>
      </c>
      <c r="AE1258" s="16" t="str">
        <f>IF(W1258&lt;&gt;0,IF(Y1258=1,IF(I1258&gt;Parameters!$B$6,W1258,""),""),"")</f>
        <v/>
      </c>
    </row>
    <row r="1259" spans="1:31" x14ac:dyDescent="0.2">
      <c r="A1259" t="s">
        <v>1305</v>
      </c>
      <c r="B1259" t="s">
        <v>1306</v>
      </c>
      <c r="C1259" t="s">
        <v>1307</v>
      </c>
      <c r="D1259">
        <v>10</v>
      </c>
      <c r="E1259" t="s">
        <v>1308</v>
      </c>
      <c r="F1259" t="s">
        <v>51</v>
      </c>
      <c r="G1259">
        <v>8</v>
      </c>
      <c r="H1259" t="s">
        <v>1214</v>
      </c>
      <c r="I1259">
        <f t="shared" si="57"/>
        <v>8</v>
      </c>
      <c r="J1259" t="s">
        <v>39</v>
      </c>
      <c r="L1259" s="2">
        <v>456000</v>
      </c>
      <c r="M1259" t="s">
        <v>1309</v>
      </c>
      <c r="N1259" t="s">
        <v>40</v>
      </c>
      <c r="P1259" t="s">
        <v>42</v>
      </c>
      <c r="Q1259" t="s">
        <v>42</v>
      </c>
      <c r="R1259" t="s">
        <v>42</v>
      </c>
      <c r="S1259" s="3">
        <v>42249</v>
      </c>
      <c r="T1259" s="3"/>
      <c r="U1259" s="11">
        <f>IFERROR(VLOOKUP(A1259,'Anc data'!$A$2:$H$117, 8,FALSE),"")</f>
        <v>2372.3243113569101</v>
      </c>
      <c r="W1259" s="15">
        <f t="shared" si="58"/>
        <v>192.21655227196968</v>
      </c>
      <c r="X1259" s="9">
        <f t="shared" si="59"/>
        <v>1</v>
      </c>
      <c r="Y1259" s="9">
        <f>MAX(X1259,Parameters!$B$8)</f>
        <v>1</v>
      </c>
      <c r="AA1259" s="16" t="str">
        <f>IF(W1259&lt;&gt;0,IF(Y1259=1,IF(I1259&lt;=Parameters!$C$2,W1259,""),""),"")</f>
        <v/>
      </c>
      <c r="AB1259" s="16" t="str">
        <f>IF(W1259&lt;&gt;0,IF(Y1259=1,IF(AND(I1259&gt;Parameters!$B$3,I1259&lt;=Parameters!$C$3),W1259,""),""),"")</f>
        <v/>
      </c>
      <c r="AC1259" s="16">
        <f>IF(W1259&lt;&gt;0,IF(Y1259=1,IF(AND(I1259&gt;Parameters!$B$4,I1259&lt;=Parameters!$C$4),W1259,""),""),"")</f>
        <v>192.21655227196968</v>
      </c>
      <c r="AD1259" s="16" t="str">
        <f>IF(W1259&lt;&gt;0,IF(Y1259=1,IF(AND(I1259&gt;Parameters!$B$5,I1259&lt;=Parameters!$C$5),W1259,""),""),"")</f>
        <v/>
      </c>
      <c r="AE1259" s="16" t="str">
        <f>IF(W1259&lt;&gt;0,IF(Y1259=1,IF(I1259&gt;Parameters!$B$6,W1259,""),""),"")</f>
        <v/>
      </c>
    </row>
    <row r="1260" spans="1:31" x14ac:dyDescent="0.2">
      <c r="A1260" t="s">
        <v>1305</v>
      </c>
      <c r="B1260" t="s">
        <v>1306</v>
      </c>
      <c r="C1260" t="s">
        <v>1307</v>
      </c>
      <c r="D1260">
        <v>11</v>
      </c>
      <c r="E1260" t="s">
        <v>1310</v>
      </c>
      <c r="F1260" t="s">
        <v>61</v>
      </c>
      <c r="G1260">
        <v>9</v>
      </c>
      <c r="H1260" t="s">
        <v>1214</v>
      </c>
      <c r="I1260">
        <f t="shared" si="57"/>
        <v>9</v>
      </c>
      <c r="J1260" t="s">
        <v>39</v>
      </c>
      <c r="L1260" s="2">
        <v>1416960</v>
      </c>
      <c r="M1260" t="s">
        <v>1309</v>
      </c>
      <c r="N1260" t="s">
        <v>40</v>
      </c>
      <c r="P1260" t="s">
        <v>42</v>
      </c>
      <c r="Q1260" t="s">
        <v>42</v>
      </c>
      <c r="R1260" t="s">
        <v>42</v>
      </c>
      <c r="S1260" s="3">
        <v>42249</v>
      </c>
      <c r="T1260" s="3"/>
      <c r="U1260" s="11">
        <f>IFERROR(VLOOKUP(A1260,'Anc data'!$A$2:$H$117, 8,FALSE),"")</f>
        <v>2372.3243113569101</v>
      </c>
      <c r="W1260" s="15">
        <f t="shared" si="58"/>
        <v>597.28764453353108</v>
      </c>
      <c r="X1260" s="9">
        <f t="shared" si="59"/>
        <v>1</v>
      </c>
      <c r="Y1260" s="9">
        <f>MAX(X1260,Parameters!$B$8)</f>
        <v>1</v>
      </c>
      <c r="AA1260" s="16" t="str">
        <f>IF(W1260&lt;&gt;0,IF(Y1260=1,IF(I1260&lt;=Parameters!$C$2,W1260,""),""),"")</f>
        <v/>
      </c>
      <c r="AB1260" s="16" t="str">
        <f>IF(W1260&lt;&gt;0,IF(Y1260=1,IF(AND(I1260&gt;Parameters!$B$3,I1260&lt;=Parameters!$C$3),W1260,""),""),"")</f>
        <v/>
      </c>
      <c r="AC1260" s="16">
        <f>IF(W1260&lt;&gt;0,IF(Y1260=1,IF(AND(I1260&gt;Parameters!$B$4,I1260&lt;=Parameters!$C$4),W1260,""),""),"")</f>
        <v>597.28764453353108</v>
      </c>
      <c r="AD1260" s="16" t="str">
        <f>IF(W1260&lt;&gt;0,IF(Y1260=1,IF(AND(I1260&gt;Parameters!$B$5,I1260&lt;=Parameters!$C$5),W1260,""),""),"")</f>
        <v/>
      </c>
      <c r="AE1260" s="16" t="str">
        <f>IF(W1260&lt;&gt;0,IF(Y1260=1,IF(I1260&gt;Parameters!$B$6,W1260,""),""),"")</f>
        <v/>
      </c>
    </row>
    <row r="1261" spans="1:31" x14ac:dyDescent="0.2">
      <c r="A1261" t="s">
        <v>1305</v>
      </c>
      <c r="B1261" t="s">
        <v>1306</v>
      </c>
      <c r="C1261" t="s">
        <v>1307</v>
      </c>
      <c r="D1261">
        <v>12</v>
      </c>
      <c r="E1261" t="s">
        <v>1310</v>
      </c>
      <c r="F1261" t="s">
        <v>61</v>
      </c>
      <c r="G1261">
        <v>10</v>
      </c>
      <c r="H1261" t="s">
        <v>1214</v>
      </c>
      <c r="I1261">
        <f t="shared" si="57"/>
        <v>10</v>
      </c>
      <c r="J1261" t="s">
        <v>39</v>
      </c>
      <c r="L1261" s="2">
        <v>15744000</v>
      </c>
      <c r="M1261" t="s">
        <v>1309</v>
      </c>
      <c r="N1261" t="s">
        <v>40</v>
      </c>
      <c r="P1261" t="s">
        <v>42</v>
      </c>
      <c r="Q1261" t="s">
        <v>42</v>
      </c>
      <c r="R1261" t="s">
        <v>42</v>
      </c>
      <c r="S1261" s="3">
        <v>42249</v>
      </c>
      <c r="T1261" s="3"/>
      <c r="U1261" s="11">
        <f>IFERROR(VLOOKUP(A1261,'Anc data'!$A$2:$H$117, 8,FALSE),"")</f>
        <v>2372.3243113569101</v>
      </c>
      <c r="W1261" s="15">
        <f t="shared" si="58"/>
        <v>6636.5293837059007</v>
      </c>
      <c r="X1261" s="9">
        <f t="shared" si="59"/>
        <v>1</v>
      </c>
      <c r="Y1261" s="9">
        <f>MAX(X1261,Parameters!$B$8)</f>
        <v>1</v>
      </c>
      <c r="AA1261" s="16" t="str">
        <f>IF(W1261&lt;&gt;0,IF(Y1261=1,IF(I1261&lt;=Parameters!$C$2,W1261,""),""),"")</f>
        <v/>
      </c>
      <c r="AB1261" s="16" t="str">
        <f>IF(W1261&lt;&gt;0,IF(Y1261=1,IF(AND(I1261&gt;Parameters!$B$3,I1261&lt;=Parameters!$C$3),W1261,""),""),"")</f>
        <v/>
      </c>
      <c r="AC1261" s="16">
        <f>IF(W1261&lt;&gt;0,IF(Y1261=1,IF(AND(I1261&gt;Parameters!$B$4,I1261&lt;=Parameters!$C$4),W1261,""),""),"")</f>
        <v>6636.5293837059007</v>
      </c>
      <c r="AD1261" s="16" t="str">
        <f>IF(W1261&lt;&gt;0,IF(Y1261=1,IF(AND(I1261&gt;Parameters!$B$5,I1261&lt;=Parameters!$C$5),W1261,""),""),"")</f>
        <v/>
      </c>
      <c r="AE1261" s="16" t="str">
        <f>IF(W1261&lt;&gt;0,IF(Y1261=1,IF(I1261&gt;Parameters!$B$6,W1261,""),""),"")</f>
        <v/>
      </c>
    </row>
    <row r="1262" spans="1:31" x14ac:dyDescent="0.2">
      <c r="A1262" t="s">
        <v>1305</v>
      </c>
      <c r="B1262" t="s">
        <v>1306</v>
      </c>
      <c r="C1262" t="s">
        <v>1311</v>
      </c>
      <c r="D1262">
        <v>1</v>
      </c>
      <c r="E1262" t="s">
        <v>1312</v>
      </c>
      <c r="F1262" t="s">
        <v>133</v>
      </c>
      <c r="G1262">
        <v>1</v>
      </c>
      <c r="H1262" t="s">
        <v>1214</v>
      </c>
      <c r="I1262">
        <f t="shared" si="57"/>
        <v>1</v>
      </c>
      <c r="J1262" t="s">
        <v>39</v>
      </c>
      <c r="L1262" s="2">
        <v>149000</v>
      </c>
      <c r="M1262" t="s">
        <v>1309</v>
      </c>
      <c r="N1262" t="s">
        <v>40</v>
      </c>
      <c r="P1262" t="s">
        <v>42</v>
      </c>
      <c r="Q1262" t="s">
        <v>42</v>
      </c>
      <c r="R1262" t="s">
        <v>42</v>
      </c>
      <c r="S1262" s="3">
        <v>42250</v>
      </c>
      <c r="T1262" s="3"/>
      <c r="U1262" s="11">
        <f>IFERROR(VLOOKUP(A1262,'Anc data'!$A$2:$H$117, 8,FALSE),"")</f>
        <v>2372.3243113569101</v>
      </c>
      <c r="W1262" s="15">
        <f t="shared" si="58"/>
        <v>62.80760150991992</v>
      </c>
      <c r="X1262" s="9">
        <f t="shared" si="59"/>
        <v>1</v>
      </c>
      <c r="Y1262" s="9">
        <f>MAX(X1262,Parameters!$B$8)</f>
        <v>1</v>
      </c>
      <c r="AA1262" s="16">
        <f>IF(W1262&lt;&gt;0,IF(Y1262=1,IF(I1262&lt;=Parameters!$C$2,W1262,""),""),"")</f>
        <v>62.80760150991992</v>
      </c>
      <c r="AB1262" s="16" t="str">
        <f>IF(W1262&lt;&gt;0,IF(Y1262=1,IF(AND(I1262&gt;Parameters!$B$3,I1262&lt;=Parameters!$C$3),W1262,""),""),"")</f>
        <v/>
      </c>
      <c r="AC1262" s="16" t="str">
        <f>IF(W1262&lt;&gt;0,IF(Y1262=1,IF(AND(I1262&gt;Parameters!$B$4,I1262&lt;=Parameters!$C$4),W1262,""),""),"")</f>
        <v/>
      </c>
      <c r="AD1262" s="16" t="str">
        <f>IF(W1262&lt;&gt;0,IF(Y1262=1,IF(AND(I1262&gt;Parameters!$B$5,I1262&lt;=Parameters!$C$5),W1262,""),""),"")</f>
        <v/>
      </c>
      <c r="AE1262" s="16" t="str">
        <f>IF(W1262&lt;&gt;0,IF(Y1262=1,IF(I1262&gt;Parameters!$B$6,W1262,""),""),"")</f>
        <v/>
      </c>
    </row>
    <row r="1263" spans="1:31" x14ac:dyDescent="0.2">
      <c r="A1263" t="s">
        <v>1305</v>
      </c>
      <c r="B1263" t="s">
        <v>1306</v>
      </c>
      <c r="C1263" t="s">
        <v>1311</v>
      </c>
      <c r="D1263">
        <v>2</v>
      </c>
      <c r="E1263" t="s">
        <v>1312</v>
      </c>
      <c r="F1263" t="s">
        <v>133</v>
      </c>
      <c r="G1263">
        <v>2</v>
      </c>
      <c r="H1263" t="s">
        <v>1214</v>
      </c>
      <c r="I1263">
        <f t="shared" si="57"/>
        <v>2</v>
      </c>
      <c r="J1263" t="s">
        <v>39</v>
      </c>
      <c r="L1263" s="2">
        <v>179000</v>
      </c>
      <c r="M1263" t="s">
        <v>1309</v>
      </c>
      <c r="N1263" t="s">
        <v>40</v>
      </c>
      <c r="P1263" t="s">
        <v>42</v>
      </c>
      <c r="Q1263" t="s">
        <v>42</v>
      </c>
      <c r="R1263" t="s">
        <v>42</v>
      </c>
      <c r="S1263" s="3">
        <v>42250</v>
      </c>
      <c r="T1263" s="3"/>
      <c r="U1263" s="11">
        <f>IFERROR(VLOOKUP(A1263,'Anc data'!$A$2:$H$117, 8,FALSE),"")</f>
        <v>2372.3243113569101</v>
      </c>
      <c r="W1263" s="15">
        <f t="shared" si="58"/>
        <v>75.453427317286341</v>
      </c>
      <c r="X1263" s="9">
        <f t="shared" si="59"/>
        <v>1</v>
      </c>
      <c r="Y1263" s="9">
        <f>MAX(X1263,Parameters!$B$8)</f>
        <v>1</v>
      </c>
      <c r="AA1263" s="16" t="str">
        <f>IF(W1263&lt;&gt;0,IF(Y1263=1,IF(I1263&lt;=Parameters!$C$2,W1263,""),""),"")</f>
        <v/>
      </c>
      <c r="AB1263" s="16">
        <f>IF(W1263&lt;&gt;0,IF(Y1263=1,IF(AND(I1263&gt;Parameters!$B$3,I1263&lt;=Parameters!$C$3),W1263,""),""),"")</f>
        <v>75.453427317286341</v>
      </c>
      <c r="AC1263" s="16" t="str">
        <f>IF(W1263&lt;&gt;0,IF(Y1263=1,IF(AND(I1263&gt;Parameters!$B$4,I1263&lt;=Parameters!$C$4),W1263,""),""),"")</f>
        <v/>
      </c>
      <c r="AD1263" s="16" t="str">
        <f>IF(W1263&lt;&gt;0,IF(Y1263=1,IF(AND(I1263&gt;Parameters!$B$5,I1263&lt;=Parameters!$C$5),W1263,""),""),"")</f>
        <v/>
      </c>
      <c r="AE1263" s="16" t="str">
        <f>IF(W1263&lt;&gt;0,IF(Y1263=1,IF(I1263&gt;Parameters!$B$6,W1263,""),""),"")</f>
        <v/>
      </c>
    </row>
    <row r="1264" spans="1:31" x14ac:dyDescent="0.2">
      <c r="A1264" t="s">
        <v>1305</v>
      </c>
      <c r="B1264" t="s">
        <v>1306</v>
      </c>
      <c r="C1264" t="s">
        <v>1311</v>
      </c>
      <c r="D1264">
        <v>3</v>
      </c>
      <c r="E1264" t="s">
        <v>1312</v>
      </c>
      <c r="F1264" t="s">
        <v>133</v>
      </c>
      <c r="G1264">
        <v>3</v>
      </c>
      <c r="H1264" t="s">
        <v>1214</v>
      </c>
      <c r="I1264">
        <f t="shared" si="57"/>
        <v>3</v>
      </c>
      <c r="J1264" t="s">
        <v>39</v>
      </c>
      <c r="L1264" s="2">
        <v>199000</v>
      </c>
      <c r="M1264" t="s">
        <v>1309</v>
      </c>
      <c r="N1264" t="s">
        <v>40</v>
      </c>
      <c r="P1264" t="s">
        <v>42</v>
      </c>
      <c r="Q1264" t="s">
        <v>42</v>
      </c>
      <c r="R1264" t="s">
        <v>42</v>
      </c>
      <c r="S1264" s="3">
        <v>42250</v>
      </c>
      <c r="T1264" s="3"/>
      <c r="U1264" s="11">
        <f>IFERROR(VLOOKUP(A1264,'Anc data'!$A$2:$H$117, 8,FALSE),"")</f>
        <v>2372.3243113569101</v>
      </c>
      <c r="W1264" s="15">
        <f t="shared" si="58"/>
        <v>83.883977855530631</v>
      </c>
      <c r="X1264" s="9">
        <f t="shared" si="59"/>
        <v>1</v>
      </c>
      <c r="Y1264" s="9">
        <f>MAX(X1264,Parameters!$B$8)</f>
        <v>1</v>
      </c>
      <c r="AA1264" s="16" t="str">
        <f>IF(W1264&lt;&gt;0,IF(Y1264=1,IF(I1264&lt;=Parameters!$C$2,W1264,""),""),"")</f>
        <v/>
      </c>
      <c r="AB1264" s="16">
        <f>IF(W1264&lt;&gt;0,IF(Y1264=1,IF(AND(I1264&gt;Parameters!$B$3,I1264&lt;=Parameters!$C$3),W1264,""),""),"")</f>
        <v>83.883977855530631</v>
      </c>
      <c r="AC1264" s="16" t="str">
        <f>IF(W1264&lt;&gt;0,IF(Y1264=1,IF(AND(I1264&gt;Parameters!$B$4,I1264&lt;=Parameters!$C$4),W1264,""),""),"")</f>
        <v/>
      </c>
      <c r="AD1264" s="16" t="str">
        <f>IF(W1264&lt;&gt;0,IF(Y1264=1,IF(AND(I1264&gt;Parameters!$B$5,I1264&lt;=Parameters!$C$5),W1264,""),""),"")</f>
        <v/>
      </c>
      <c r="AE1264" s="16" t="str">
        <f>IF(W1264&lt;&gt;0,IF(Y1264=1,IF(I1264&gt;Parameters!$B$6,W1264,""),""),"")</f>
        <v/>
      </c>
    </row>
    <row r="1265" spans="1:31" x14ac:dyDescent="0.2">
      <c r="A1265" t="s">
        <v>1305</v>
      </c>
      <c r="B1265" t="s">
        <v>1306</v>
      </c>
      <c r="C1265" t="s">
        <v>1311</v>
      </c>
      <c r="D1265">
        <v>4</v>
      </c>
      <c r="E1265" t="s">
        <v>1312</v>
      </c>
      <c r="F1265" t="s">
        <v>133</v>
      </c>
      <c r="G1265">
        <v>4</v>
      </c>
      <c r="H1265" t="s">
        <v>1214</v>
      </c>
      <c r="I1265">
        <f t="shared" si="57"/>
        <v>4</v>
      </c>
      <c r="J1265" t="s">
        <v>39</v>
      </c>
      <c r="L1265" s="2">
        <v>249000</v>
      </c>
      <c r="M1265" t="s">
        <v>1309</v>
      </c>
      <c r="N1265" t="s">
        <v>40</v>
      </c>
      <c r="P1265" t="s">
        <v>42</v>
      </c>
      <c r="Q1265" t="s">
        <v>42</v>
      </c>
      <c r="R1265" t="s">
        <v>42</v>
      </c>
      <c r="S1265" s="3">
        <v>42250</v>
      </c>
      <c r="T1265" s="3"/>
      <c r="U1265" s="11">
        <f>IFERROR(VLOOKUP(A1265,'Anc data'!$A$2:$H$117, 8,FALSE),"")</f>
        <v>2372.3243113569101</v>
      </c>
      <c r="W1265" s="15">
        <f t="shared" si="58"/>
        <v>104.96035420114134</v>
      </c>
      <c r="X1265" s="9">
        <f t="shared" si="59"/>
        <v>1</v>
      </c>
      <c r="Y1265" s="9">
        <f>MAX(X1265,Parameters!$B$8)</f>
        <v>1</v>
      </c>
      <c r="AA1265" s="16" t="str">
        <f>IF(W1265&lt;&gt;0,IF(Y1265=1,IF(I1265&lt;=Parameters!$C$2,W1265,""),""),"")</f>
        <v/>
      </c>
      <c r="AB1265" s="16">
        <f>IF(W1265&lt;&gt;0,IF(Y1265=1,IF(AND(I1265&gt;Parameters!$B$3,I1265&lt;=Parameters!$C$3),W1265,""),""),"")</f>
        <v>104.96035420114134</v>
      </c>
      <c r="AC1265" s="16" t="str">
        <f>IF(W1265&lt;&gt;0,IF(Y1265=1,IF(AND(I1265&gt;Parameters!$B$4,I1265&lt;=Parameters!$C$4),W1265,""),""),"")</f>
        <v/>
      </c>
      <c r="AD1265" s="16" t="str">
        <f>IF(W1265&lt;&gt;0,IF(Y1265=1,IF(AND(I1265&gt;Parameters!$B$5,I1265&lt;=Parameters!$C$5),W1265,""),""),"")</f>
        <v/>
      </c>
      <c r="AE1265" s="16" t="str">
        <f>IF(W1265&lt;&gt;0,IF(Y1265=1,IF(I1265&gt;Parameters!$B$6,W1265,""),""),"")</f>
        <v/>
      </c>
    </row>
    <row r="1266" spans="1:31" x14ac:dyDescent="0.2">
      <c r="A1266" t="s">
        <v>1305</v>
      </c>
      <c r="B1266" t="s">
        <v>1306</v>
      </c>
      <c r="C1266" t="s">
        <v>1311</v>
      </c>
      <c r="D1266">
        <v>5</v>
      </c>
      <c r="E1266" t="s">
        <v>1312</v>
      </c>
      <c r="F1266" t="s">
        <v>133</v>
      </c>
      <c r="G1266">
        <v>6</v>
      </c>
      <c r="H1266" t="s">
        <v>1214</v>
      </c>
      <c r="I1266">
        <f t="shared" si="57"/>
        <v>6</v>
      </c>
      <c r="J1266" t="s">
        <v>39</v>
      </c>
      <c r="L1266" s="2">
        <v>264000</v>
      </c>
      <c r="M1266" t="s">
        <v>1309</v>
      </c>
      <c r="N1266" t="s">
        <v>40</v>
      </c>
      <c r="P1266" t="s">
        <v>42</v>
      </c>
      <c r="Q1266" t="s">
        <v>42</v>
      </c>
      <c r="R1266" t="s">
        <v>42</v>
      </c>
      <c r="S1266" s="3">
        <v>42250</v>
      </c>
      <c r="T1266" s="3"/>
      <c r="U1266" s="11">
        <f>IFERROR(VLOOKUP(A1266,'Anc data'!$A$2:$H$117, 8,FALSE),"")</f>
        <v>2372.3243113569101</v>
      </c>
      <c r="W1266" s="15">
        <f t="shared" si="58"/>
        <v>111.28326710482456</v>
      </c>
      <c r="X1266" s="9">
        <f t="shared" si="59"/>
        <v>1</v>
      </c>
      <c r="Y1266" s="9">
        <f>MAX(X1266,Parameters!$B$8)</f>
        <v>1</v>
      </c>
      <c r="AA1266" s="16" t="str">
        <f>IF(W1266&lt;&gt;0,IF(Y1266=1,IF(I1266&lt;=Parameters!$C$2,W1266,""),""),"")</f>
        <v/>
      </c>
      <c r="AB1266" s="16" t="str">
        <f>IF(W1266&lt;&gt;0,IF(Y1266=1,IF(AND(I1266&gt;Parameters!$B$3,I1266&lt;=Parameters!$C$3),W1266,""),""),"")</f>
        <v/>
      </c>
      <c r="AC1266" s="16">
        <f>IF(W1266&lt;&gt;0,IF(Y1266=1,IF(AND(I1266&gt;Parameters!$B$4,I1266&lt;=Parameters!$C$4),W1266,""),""),"")</f>
        <v>111.28326710482456</v>
      </c>
      <c r="AD1266" s="16" t="str">
        <f>IF(W1266&lt;&gt;0,IF(Y1266=1,IF(AND(I1266&gt;Parameters!$B$5,I1266&lt;=Parameters!$C$5),W1266,""),""),"")</f>
        <v/>
      </c>
      <c r="AE1266" s="16" t="str">
        <f>IF(W1266&lt;&gt;0,IF(Y1266=1,IF(I1266&gt;Parameters!$B$6,W1266,""),""),"")</f>
        <v/>
      </c>
    </row>
    <row r="1267" spans="1:31" x14ac:dyDescent="0.2">
      <c r="A1267" t="s">
        <v>1305</v>
      </c>
      <c r="B1267" t="s">
        <v>1306</v>
      </c>
      <c r="C1267" t="s">
        <v>1311</v>
      </c>
      <c r="D1267">
        <v>6</v>
      </c>
      <c r="E1267" t="s">
        <v>1312</v>
      </c>
      <c r="F1267" t="s">
        <v>133</v>
      </c>
      <c r="G1267">
        <v>7</v>
      </c>
      <c r="H1267" t="s">
        <v>1214</v>
      </c>
      <c r="I1267">
        <f t="shared" si="57"/>
        <v>7</v>
      </c>
      <c r="J1267" t="s">
        <v>39</v>
      </c>
      <c r="L1267" s="2">
        <v>399000</v>
      </c>
      <c r="M1267" t="s">
        <v>1309</v>
      </c>
      <c r="N1267" t="s">
        <v>40</v>
      </c>
      <c r="P1267" t="s">
        <v>42</v>
      </c>
      <c r="Q1267" t="s">
        <v>42</v>
      </c>
      <c r="R1267" t="s">
        <v>42</v>
      </c>
      <c r="S1267" s="3">
        <v>42250</v>
      </c>
      <c r="T1267" s="3"/>
      <c r="U1267" s="11">
        <f>IFERROR(VLOOKUP(A1267,'Anc data'!$A$2:$H$117, 8,FALSE),"")</f>
        <v>2372.3243113569101</v>
      </c>
      <c r="W1267" s="15">
        <f t="shared" si="58"/>
        <v>168.18948323797346</v>
      </c>
      <c r="X1267" s="9">
        <f t="shared" si="59"/>
        <v>1</v>
      </c>
      <c r="Y1267" s="9">
        <f>MAX(X1267,Parameters!$B$8)</f>
        <v>1</v>
      </c>
      <c r="AA1267" s="16" t="str">
        <f>IF(W1267&lt;&gt;0,IF(Y1267=1,IF(I1267&lt;=Parameters!$C$2,W1267,""),""),"")</f>
        <v/>
      </c>
      <c r="AB1267" s="16" t="str">
        <f>IF(W1267&lt;&gt;0,IF(Y1267=1,IF(AND(I1267&gt;Parameters!$B$3,I1267&lt;=Parameters!$C$3),W1267,""),""),"")</f>
        <v/>
      </c>
      <c r="AC1267" s="16">
        <f>IF(W1267&lt;&gt;0,IF(Y1267=1,IF(AND(I1267&gt;Parameters!$B$4,I1267&lt;=Parameters!$C$4),W1267,""),""),"")</f>
        <v>168.18948323797346</v>
      </c>
      <c r="AD1267" s="16" t="str">
        <f>IF(W1267&lt;&gt;0,IF(Y1267=1,IF(AND(I1267&gt;Parameters!$B$5,I1267&lt;=Parameters!$C$5),W1267,""),""),"")</f>
        <v/>
      </c>
      <c r="AE1267" s="16" t="str">
        <f>IF(W1267&lt;&gt;0,IF(Y1267=1,IF(I1267&gt;Parameters!$B$6,W1267,""),""),"")</f>
        <v/>
      </c>
    </row>
    <row r="1268" spans="1:31" x14ac:dyDescent="0.2">
      <c r="A1268" t="s">
        <v>1305</v>
      </c>
      <c r="B1268" t="s">
        <v>1306</v>
      </c>
      <c r="C1268" t="s">
        <v>1311</v>
      </c>
      <c r="D1268">
        <v>7</v>
      </c>
      <c r="E1268" t="s">
        <v>1312</v>
      </c>
      <c r="F1268" t="s">
        <v>133</v>
      </c>
      <c r="G1268">
        <v>10</v>
      </c>
      <c r="H1268" t="s">
        <v>1214</v>
      </c>
      <c r="I1268">
        <f t="shared" si="57"/>
        <v>10</v>
      </c>
      <c r="J1268" t="s">
        <v>39</v>
      </c>
      <c r="L1268" s="2">
        <v>619000</v>
      </c>
      <c r="M1268" t="s">
        <v>1309</v>
      </c>
      <c r="N1268" t="s">
        <v>40</v>
      </c>
      <c r="P1268" t="s">
        <v>42</v>
      </c>
      <c r="Q1268" t="s">
        <v>42</v>
      </c>
      <c r="R1268" t="s">
        <v>42</v>
      </c>
      <c r="S1268" s="3">
        <v>42250</v>
      </c>
      <c r="T1268" s="3"/>
      <c r="U1268" s="11">
        <f>IFERROR(VLOOKUP(A1268,'Anc data'!$A$2:$H$117, 8,FALSE),"")</f>
        <v>2372.3243113569101</v>
      </c>
      <c r="W1268" s="15">
        <f t="shared" si="58"/>
        <v>260.92553915866063</v>
      </c>
      <c r="X1268" s="9">
        <f t="shared" si="59"/>
        <v>1</v>
      </c>
      <c r="Y1268" s="9">
        <f>MAX(X1268,Parameters!$B$8)</f>
        <v>1</v>
      </c>
      <c r="AA1268" s="16" t="str">
        <f>IF(W1268&lt;&gt;0,IF(Y1268=1,IF(I1268&lt;=Parameters!$C$2,W1268,""),""),"")</f>
        <v/>
      </c>
      <c r="AB1268" s="16" t="str">
        <f>IF(W1268&lt;&gt;0,IF(Y1268=1,IF(AND(I1268&gt;Parameters!$B$3,I1268&lt;=Parameters!$C$3),W1268,""),""),"")</f>
        <v/>
      </c>
      <c r="AC1268" s="16">
        <f>IF(W1268&lt;&gt;0,IF(Y1268=1,IF(AND(I1268&gt;Parameters!$B$4,I1268&lt;=Parameters!$C$4),W1268,""),""),"")</f>
        <v>260.92553915866063</v>
      </c>
      <c r="AD1268" s="16" t="str">
        <f>IF(W1268&lt;&gt;0,IF(Y1268=1,IF(AND(I1268&gt;Parameters!$B$5,I1268&lt;=Parameters!$C$5),W1268,""),""),"")</f>
        <v/>
      </c>
      <c r="AE1268" s="16" t="str">
        <f>IF(W1268&lt;&gt;0,IF(Y1268=1,IF(I1268&gt;Parameters!$B$6,W1268,""),""),"")</f>
        <v/>
      </c>
    </row>
    <row r="1269" spans="1:31" x14ac:dyDescent="0.2">
      <c r="A1269" t="s">
        <v>1313</v>
      </c>
      <c r="B1269" t="s">
        <v>1314</v>
      </c>
      <c r="C1269" t="s">
        <v>1315</v>
      </c>
      <c r="D1269">
        <v>1</v>
      </c>
      <c r="E1269" t="s">
        <v>1316</v>
      </c>
      <c r="F1269" t="s">
        <v>133</v>
      </c>
      <c r="G1269">
        <v>2</v>
      </c>
      <c r="H1269" t="s">
        <v>1214</v>
      </c>
      <c r="I1269">
        <f t="shared" si="57"/>
        <v>2</v>
      </c>
      <c r="J1269" t="s">
        <v>39</v>
      </c>
      <c r="L1269">
        <v>68</v>
      </c>
      <c r="M1269" t="s">
        <v>1317</v>
      </c>
      <c r="N1269" t="s">
        <v>40</v>
      </c>
      <c r="P1269" t="s">
        <v>42</v>
      </c>
      <c r="Q1269" t="s">
        <v>42</v>
      </c>
      <c r="R1269" t="s">
        <v>42</v>
      </c>
      <c r="S1269" s="3">
        <v>42250</v>
      </c>
      <c r="T1269" s="3"/>
      <c r="U1269" s="11">
        <f>IFERROR(VLOOKUP(A1269,'Anc data'!$A$2:$H$117, 8,FALSE),"")</f>
        <v>1.5514273874287801</v>
      </c>
      <c r="W1269" s="15">
        <f t="shared" si="58"/>
        <v>43.830604352484791</v>
      </c>
      <c r="X1269" s="9">
        <f t="shared" si="59"/>
        <v>1</v>
      </c>
      <c r="Y1269" s="9">
        <f>MAX(X1269,Parameters!$B$8)</f>
        <v>1</v>
      </c>
      <c r="AA1269" s="16" t="str">
        <f>IF(W1269&lt;&gt;0,IF(Y1269=1,IF(I1269&lt;=Parameters!$C$2,W1269,""),""),"")</f>
        <v/>
      </c>
      <c r="AB1269" s="16">
        <f>IF(W1269&lt;&gt;0,IF(Y1269=1,IF(AND(I1269&gt;Parameters!$B$3,I1269&lt;=Parameters!$C$3),W1269,""),""),"")</f>
        <v>43.830604352484791</v>
      </c>
      <c r="AC1269" s="16" t="str">
        <f>IF(W1269&lt;&gt;0,IF(Y1269=1,IF(AND(I1269&gt;Parameters!$B$4,I1269&lt;=Parameters!$C$4),W1269,""),""),"")</f>
        <v/>
      </c>
      <c r="AD1269" s="16" t="str">
        <f>IF(W1269&lt;&gt;0,IF(Y1269=1,IF(AND(I1269&gt;Parameters!$B$5,I1269&lt;=Parameters!$C$5),W1269,""),""),"")</f>
        <v/>
      </c>
      <c r="AE1269" s="16" t="str">
        <f>IF(W1269&lt;&gt;0,IF(Y1269=1,IF(I1269&gt;Parameters!$B$6,W1269,""),""),"")</f>
        <v/>
      </c>
    </row>
    <row r="1270" spans="1:31" x14ac:dyDescent="0.2">
      <c r="A1270" t="s">
        <v>1313</v>
      </c>
      <c r="B1270" t="s">
        <v>1314</v>
      </c>
      <c r="C1270" t="s">
        <v>1315</v>
      </c>
      <c r="D1270">
        <v>2</v>
      </c>
      <c r="E1270" t="s">
        <v>1318</v>
      </c>
      <c r="F1270" t="s">
        <v>133</v>
      </c>
      <c r="G1270">
        <v>4</v>
      </c>
      <c r="H1270" t="s">
        <v>1214</v>
      </c>
      <c r="I1270">
        <f t="shared" si="57"/>
        <v>4</v>
      </c>
      <c r="J1270" t="s">
        <v>39</v>
      </c>
      <c r="L1270">
        <v>88</v>
      </c>
      <c r="M1270" t="s">
        <v>1317</v>
      </c>
      <c r="N1270" t="s">
        <v>40</v>
      </c>
      <c r="P1270" t="s">
        <v>42</v>
      </c>
      <c r="Q1270" t="s">
        <v>42</v>
      </c>
      <c r="R1270" t="s">
        <v>42</v>
      </c>
      <c r="S1270" s="3">
        <v>42250</v>
      </c>
      <c r="T1270" s="3"/>
      <c r="U1270" s="11">
        <f>IFERROR(VLOOKUP(A1270,'Anc data'!$A$2:$H$117, 8,FALSE),"")</f>
        <v>1.5514273874287801</v>
      </c>
      <c r="W1270" s="15">
        <f t="shared" si="58"/>
        <v>56.721958573803853</v>
      </c>
      <c r="X1270" s="9">
        <f t="shared" si="59"/>
        <v>1</v>
      </c>
      <c r="Y1270" s="9">
        <f>MAX(X1270,Parameters!$B$8)</f>
        <v>1</v>
      </c>
      <c r="AA1270" s="16" t="str">
        <f>IF(W1270&lt;&gt;0,IF(Y1270=1,IF(I1270&lt;=Parameters!$C$2,W1270,""),""),"")</f>
        <v/>
      </c>
      <c r="AB1270" s="16">
        <f>IF(W1270&lt;&gt;0,IF(Y1270=1,IF(AND(I1270&gt;Parameters!$B$3,I1270&lt;=Parameters!$C$3),W1270,""),""),"")</f>
        <v>56.721958573803853</v>
      </c>
      <c r="AC1270" s="16" t="str">
        <f>IF(W1270&lt;&gt;0,IF(Y1270=1,IF(AND(I1270&gt;Parameters!$B$4,I1270&lt;=Parameters!$C$4),W1270,""),""),"")</f>
        <v/>
      </c>
      <c r="AD1270" s="16" t="str">
        <f>IF(W1270&lt;&gt;0,IF(Y1270=1,IF(AND(I1270&gt;Parameters!$B$5,I1270&lt;=Parameters!$C$5),W1270,""),""),"")</f>
        <v/>
      </c>
      <c r="AE1270" s="16" t="str">
        <f>IF(W1270&lt;&gt;0,IF(Y1270=1,IF(I1270&gt;Parameters!$B$6,W1270,""),""),"")</f>
        <v/>
      </c>
    </row>
    <row r="1271" spans="1:31" x14ac:dyDescent="0.2">
      <c r="A1271" t="s">
        <v>1313</v>
      </c>
      <c r="B1271" t="s">
        <v>1314</v>
      </c>
      <c r="C1271" t="s">
        <v>1315</v>
      </c>
      <c r="D1271">
        <v>3</v>
      </c>
      <c r="E1271" t="s">
        <v>1319</v>
      </c>
      <c r="F1271" t="s">
        <v>133</v>
      </c>
      <c r="G1271">
        <v>8</v>
      </c>
      <c r="H1271" t="s">
        <v>1214</v>
      </c>
      <c r="I1271">
        <f t="shared" si="57"/>
        <v>8</v>
      </c>
      <c r="J1271" t="s">
        <v>39</v>
      </c>
      <c r="L1271">
        <v>118</v>
      </c>
      <c r="M1271" t="s">
        <v>1317</v>
      </c>
      <c r="N1271" t="s">
        <v>40</v>
      </c>
      <c r="P1271" t="s">
        <v>42</v>
      </c>
      <c r="Q1271" t="s">
        <v>42</v>
      </c>
      <c r="R1271" t="s">
        <v>42</v>
      </c>
      <c r="S1271" s="3">
        <v>42250</v>
      </c>
      <c r="T1271" s="3"/>
      <c r="U1271" s="11">
        <f>IFERROR(VLOOKUP(A1271,'Anc data'!$A$2:$H$117, 8,FALSE),"")</f>
        <v>1.5514273874287801</v>
      </c>
      <c r="W1271" s="15">
        <f t="shared" si="58"/>
        <v>76.05898990578244</v>
      </c>
      <c r="X1271" s="9">
        <f t="shared" si="59"/>
        <v>1</v>
      </c>
      <c r="Y1271" s="9">
        <f>MAX(X1271,Parameters!$B$8)</f>
        <v>1</v>
      </c>
      <c r="AA1271" s="16" t="str">
        <f>IF(W1271&lt;&gt;0,IF(Y1271=1,IF(I1271&lt;=Parameters!$C$2,W1271,""),""),"")</f>
        <v/>
      </c>
      <c r="AB1271" s="16" t="str">
        <f>IF(W1271&lt;&gt;0,IF(Y1271=1,IF(AND(I1271&gt;Parameters!$B$3,I1271&lt;=Parameters!$C$3),W1271,""),""),"")</f>
        <v/>
      </c>
      <c r="AC1271" s="16">
        <f>IF(W1271&lt;&gt;0,IF(Y1271=1,IF(AND(I1271&gt;Parameters!$B$4,I1271&lt;=Parameters!$C$4),W1271,""),""),"")</f>
        <v>76.05898990578244</v>
      </c>
      <c r="AD1271" s="16" t="str">
        <f>IF(W1271&lt;&gt;0,IF(Y1271=1,IF(AND(I1271&gt;Parameters!$B$5,I1271&lt;=Parameters!$C$5),W1271,""),""),"")</f>
        <v/>
      </c>
      <c r="AE1271" s="16" t="str">
        <f>IF(W1271&lt;&gt;0,IF(Y1271=1,IF(I1271&gt;Parameters!$B$6,W1271,""),""),"")</f>
        <v/>
      </c>
    </row>
    <row r="1272" spans="1:31" x14ac:dyDescent="0.2">
      <c r="A1272" t="s">
        <v>1313</v>
      </c>
      <c r="B1272" t="s">
        <v>1314</v>
      </c>
      <c r="C1272" t="s">
        <v>1315</v>
      </c>
      <c r="D1272">
        <v>4</v>
      </c>
      <c r="E1272" t="s">
        <v>1320</v>
      </c>
      <c r="F1272" t="s">
        <v>133</v>
      </c>
      <c r="G1272">
        <v>10</v>
      </c>
      <c r="H1272" t="s">
        <v>1214</v>
      </c>
      <c r="I1272">
        <f t="shared" si="57"/>
        <v>10</v>
      </c>
      <c r="J1272" t="s">
        <v>39</v>
      </c>
      <c r="L1272">
        <v>160</v>
      </c>
      <c r="M1272" t="s">
        <v>1317</v>
      </c>
      <c r="N1272" t="s">
        <v>40</v>
      </c>
      <c r="P1272" t="s">
        <v>42</v>
      </c>
      <c r="Q1272" t="s">
        <v>42</v>
      </c>
      <c r="R1272" t="s">
        <v>42</v>
      </c>
      <c r="S1272" s="3">
        <v>42250</v>
      </c>
      <c r="T1272" s="3"/>
      <c r="U1272" s="11">
        <f>IFERROR(VLOOKUP(A1272,'Anc data'!$A$2:$H$117, 8,FALSE),"")</f>
        <v>1.5514273874287801</v>
      </c>
      <c r="W1272" s="15">
        <f t="shared" si="58"/>
        <v>103.13083377055246</v>
      </c>
      <c r="X1272" s="9">
        <f t="shared" si="59"/>
        <v>1</v>
      </c>
      <c r="Y1272" s="9">
        <f>MAX(X1272,Parameters!$B$8)</f>
        <v>1</v>
      </c>
      <c r="AA1272" s="16" t="str">
        <f>IF(W1272&lt;&gt;0,IF(Y1272=1,IF(I1272&lt;=Parameters!$C$2,W1272,""),""),"")</f>
        <v/>
      </c>
      <c r="AB1272" s="16" t="str">
        <f>IF(W1272&lt;&gt;0,IF(Y1272=1,IF(AND(I1272&gt;Parameters!$B$3,I1272&lt;=Parameters!$C$3),W1272,""),""),"")</f>
        <v/>
      </c>
      <c r="AC1272" s="16">
        <f>IF(W1272&lt;&gt;0,IF(Y1272=1,IF(AND(I1272&gt;Parameters!$B$4,I1272&lt;=Parameters!$C$4),W1272,""),""),"")</f>
        <v>103.13083377055246</v>
      </c>
      <c r="AD1272" s="16" t="str">
        <f>IF(W1272&lt;&gt;0,IF(Y1272=1,IF(AND(I1272&gt;Parameters!$B$5,I1272&lt;=Parameters!$C$5),W1272,""),""),"")</f>
        <v/>
      </c>
      <c r="AE1272" s="16" t="str">
        <f>IF(W1272&lt;&gt;0,IF(Y1272=1,IF(I1272&gt;Parameters!$B$6,W1272,""),""),"")</f>
        <v/>
      </c>
    </row>
    <row r="1273" spans="1:31" x14ac:dyDescent="0.2">
      <c r="A1273" t="s">
        <v>1313</v>
      </c>
      <c r="B1273" t="s">
        <v>1314</v>
      </c>
      <c r="C1273" t="s">
        <v>1315</v>
      </c>
      <c r="D1273">
        <v>5</v>
      </c>
      <c r="E1273" t="s">
        <v>1321</v>
      </c>
      <c r="F1273" t="s">
        <v>133</v>
      </c>
      <c r="G1273">
        <v>20</v>
      </c>
      <c r="H1273" t="s">
        <v>1214</v>
      </c>
      <c r="I1273">
        <f t="shared" si="57"/>
        <v>20</v>
      </c>
      <c r="J1273" t="s">
        <v>39</v>
      </c>
      <c r="L1273">
        <v>238</v>
      </c>
      <c r="M1273" t="s">
        <v>1317</v>
      </c>
      <c r="N1273" t="s">
        <v>40</v>
      </c>
      <c r="P1273" t="s">
        <v>42</v>
      </c>
      <c r="Q1273" t="s">
        <v>42</v>
      </c>
      <c r="R1273" t="s">
        <v>42</v>
      </c>
      <c r="S1273" s="3">
        <v>42250</v>
      </c>
      <c r="T1273" s="3"/>
      <c r="U1273" s="11">
        <f>IFERROR(VLOOKUP(A1273,'Anc data'!$A$2:$H$117, 8,FALSE),"")</f>
        <v>1.5514273874287801</v>
      </c>
      <c r="W1273" s="15">
        <f t="shared" si="58"/>
        <v>153.40711523369677</v>
      </c>
      <c r="X1273" s="9">
        <f t="shared" si="59"/>
        <v>1</v>
      </c>
      <c r="Y1273" s="9">
        <f>MAX(X1273,Parameters!$B$8)</f>
        <v>1</v>
      </c>
      <c r="AA1273" s="16" t="str">
        <f>IF(W1273&lt;&gt;0,IF(Y1273=1,IF(I1273&lt;=Parameters!$C$2,W1273,""),""),"")</f>
        <v/>
      </c>
      <c r="AB1273" s="16" t="str">
        <f>IF(W1273&lt;&gt;0,IF(Y1273=1,IF(AND(I1273&gt;Parameters!$B$3,I1273&lt;=Parameters!$C$3),W1273,""),""),"")</f>
        <v/>
      </c>
      <c r="AC1273" s="16" t="str">
        <f>IF(W1273&lt;&gt;0,IF(Y1273=1,IF(AND(I1273&gt;Parameters!$B$4,I1273&lt;=Parameters!$C$4),W1273,""),""),"")</f>
        <v/>
      </c>
      <c r="AD1273" s="16">
        <f>IF(W1273&lt;&gt;0,IF(Y1273=1,IF(AND(I1273&gt;Parameters!$B$5,I1273&lt;=Parameters!$C$5),W1273,""),""),"")</f>
        <v>153.40711523369677</v>
      </c>
      <c r="AE1273" s="16" t="str">
        <f>IF(W1273&lt;&gt;0,IF(Y1273=1,IF(I1273&gt;Parameters!$B$6,W1273,""),""),"")</f>
        <v/>
      </c>
    </row>
    <row r="1274" spans="1:31" x14ac:dyDescent="0.2">
      <c r="A1274" t="s">
        <v>1313</v>
      </c>
      <c r="B1274" t="s">
        <v>1314</v>
      </c>
      <c r="C1274" t="s">
        <v>1315</v>
      </c>
      <c r="D1274">
        <v>6</v>
      </c>
      <c r="E1274" t="s">
        <v>1322</v>
      </c>
      <c r="F1274" t="s">
        <v>133</v>
      </c>
      <c r="G1274">
        <v>45</v>
      </c>
      <c r="H1274" t="s">
        <v>1214</v>
      </c>
      <c r="I1274">
        <f t="shared" si="57"/>
        <v>45</v>
      </c>
      <c r="J1274" t="s">
        <v>39</v>
      </c>
      <c r="L1274">
        <v>518</v>
      </c>
      <c r="M1274" t="s">
        <v>1317</v>
      </c>
      <c r="N1274" t="s">
        <v>40</v>
      </c>
      <c r="P1274" t="s">
        <v>42</v>
      </c>
      <c r="Q1274" t="s">
        <v>42</v>
      </c>
      <c r="R1274" t="s">
        <v>42</v>
      </c>
      <c r="S1274" s="3">
        <v>42250</v>
      </c>
      <c r="T1274" s="3"/>
      <c r="U1274" s="11">
        <f>IFERROR(VLOOKUP(A1274,'Anc data'!$A$2:$H$117, 8,FALSE),"")</f>
        <v>1.5514273874287801</v>
      </c>
      <c r="W1274" s="15">
        <f t="shared" si="58"/>
        <v>333.88607433216356</v>
      </c>
      <c r="X1274" s="9">
        <f t="shared" si="59"/>
        <v>1</v>
      </c>
      <c r="Y1274" s="9">
        <f>MAX(X1274,Parameters!$B$8)</f>
        <v>1</v>
      </c>
      <c r="AA1274" s="16" t="str">
        <f>IF(W1274&lt;&gt;0,IF(Y1274=1,IF(I1274&lt;=Parameters!$C$2,W1274,""),""),"")</f>
        <v/>
      </c>
      <c r="AB1274" s="16" t="str">
        <f>IF(W1274&lt;&gt;0,IF(Y1274=1,IF(AND(I1274&gt;Parameters!$B$3,I1274&lt;=Parameters!$C$3),W1274,""),""),"")</f>
        <v/>
      </c>
      <c r="AC1274" s="16" t="str">
        <f>IF(W1274&lt;&gt;0,IF(Y1274=1,IF(AND(I1274&gt;Parameters!$B$4,I1274&lt;=Parameters!$C$4),W1274,""),""),"")</f>
        <v/>
      </c>
      <c r="AD1274" s="16" t="str">
        <f>IF(W1274&lt;&gt;0,IF(Y1274=1,IF(AND(I1274&gt;Parameters!$B$5,I1274&lt;=Parameters!$C$5),W1274,""),""),"")</f>
        <v/>
      </c>
      <c r="AE1274" s="16">
        <f>IF(W1274&lt;&gt;0,IF(Y1274=1,IF(I1274&gt;Parameters!$B$6,W1274,""),""),"")</f>
        <v>333.88607433216356</v>
      </c>
    </row>
    <row r="1275" spans="1:31" x14ac:dyDescent="0.2">
      <c r="A1275" t="s">
        <v>1313</v>
      </c>
      <c r="B1275" t="s">
        <v>1314</v>
      </c>
      <c r="C1275" t="s">
        <v>1315</v>
      </c>
      <c r="D1275">
        <v>7</v>
      </c>
      <c r="E1275" t="s">
        <v>1323</v>
      </c>
      <c r="F1275" t="s">
        <v>133</v>
      </c>
      <c r="G1275">
        <v>60</v>
      </c>
      <c r="H1275" t="s">
        <v>1214</v>
      </c>
      <c r="I1275">
        <f t="shared" si="57"/>
        <v>60</v>
      </c>
      <c r="J1275" t="s">
        <v>39</v>
      </c>
      <c r="L1275">
        <v>645</v>
      </c>
      <c r="M1275" t="s">
        <v>1317</v>
      </c>
      <c r="N1275" t="s">
        <v>40</v>
      </c>
      <c r="P1275" t="s">
        <v>42</v>
      </c>
      <c r="Q1275" t="s">
        <v>42</v>
      </c>
      <c r="R1275" t="s">
        <v>42</v>
      </c>
      <c r="S1275" s="3">
        <v>42250</v>
      </c>
      <c r="T1275" s="3"/>
      <c r="U1275" s="11">
        <f>IFERROR(VLOOKUP(A1275,'Anc data'!$A$2:$H$117, 8,FALSE),"")</f>
        <v>1.5514273874287801</v>
      </c>
      <c r="W1275" s="15">
        <f t="shared" si="58"/>
        <v>415.74617363753958</v>
      </c>
      <c r="X1275" s="9">
        <f t="shared" si="59"/>
        <v>1</v>
      </c>
      <c r="Y1275" s="9">
        <f>MAX(X1275,Parameters!$B$8)</f>
        <v>1</v>
      </c>
      <c r="AA1275" s="16" t="str">
        <f>IF(W1275&lt;&gt;0,IF(Y1275=1,IF(I1275&lt;=Parameters!$C$2,W1275,""),""),"")</f>
        <v/>
      </c>
      <c r="AB1275" s="16" t="str">
        <f>IF(W1275&lt;&gt;0,IF(Y1275=1,IF(AND(I1275&gt;Parameters!$B$3,I1275&lt;=Parameters!$C$3),W1275,""),""),"")</f>
        <v/>
      </c>
      <c r="AC1275" s="16" t="str">
        <f>IF(W1275&lt;&gt;0,IF(Y1275=1,IF(AND(I1275&gt;Parameters!$B$4,I1275&lt;=Parameters!$C$4),W1275,""),""),"")</f>
        <v/>
      </c>
      <c r="AD1275" s="16" t="str">
        <f>IF(W1275&lt;&gt;0,IF(Y1275=1,IF(AND(I1275&gt;Parameters!$B$5,I1275&lt;=Parameters!$C$5),W1275,""),""),"")</f>
        <v/>
      </c>
      <c r="AE1275" s="16">
        <f>IF(W1275&lt;&gt;0,IF(Y1275=1,IF(I1275&gt;Parameters!$B$6,W1275,""),""),"")</f>
        <v>415.74617363753958</v>
      </c>
    </row>
    <row r="1276" spans="1:31" x14ac:dyDescent="0.2">
      <c r="A1276" t="s">
        <v>1313</v>
      </c>
      <c r="B1276" t="s">
        <v>1314</v>
      </c>
      <c r="C1276" t="s">
        <v>1315</v>
      </c>
      <c r="D1276">
        <v>8</v>
      </c>
      <c r="E1276" t="s">
        <v>1324</v>
      </c>
      <c r="F1276" t="s">
        <v>133</v>
      </c>
      <c r="G1276">
        <v>100</v>
      </c>
      <c r="H1276" t="s">
        <v>1214</v>
      </c>
      <c r="I1276">
        <f t="shared" si="57"/>
        <v>100</v>
      </c>
      <c r="J1276" t="s">
        <v>39</v>
      </c>
      <c r="L1276">
        <v>739</v>
      </c>
      <c r="M1276" t="s">
        <v>1317</v>
      </c>
      <c r="N1276" t="s">
        <v>40</v>
      </c>
      <c r="P1276" t="s">
        <v>42</v>
      </c>
      <c r="Q1276" t="s">
        <v>42</v>
      </c>
      <c r="R1276" t="s">
        <v>42</v>
      </c>
      <c r="S1276" s="3">
        <v>42250</v>
      </c>
      <c r="T1276" s="3"/>
      <c r="U1276" s="11">
        <f>IFERROR(VLOOKUP(A1276,'Anc data'!$A$2:$H$117, 8,FALSE),"")</f>
        <v>1.5514273874287801</v>
      </c>
      <c r="W1276" s="15">
        <f t="shared" si="58"/>
        <v>476.33553847773914</v>
      </c>
      <c r="X1276" s="9">
        <f t="shared" si="59"/>
        <v>1</v>
      </c>
      <c r="Y1276" s="9">
        <f>MAX(X1276,Parameters!$B$8)</f>
        <v>1</v>
      </c>
      <c r="AA1276" s="16" t="str">
        <f>IF(W1276&lt;&gt;0,IF(Y1276=1,IF(I1276&lt;=Parameters!$C$2,W1276,""),""),"")</f>
        <v/>
      </c>
      <c r="AB1276" s="16" t="str">
        <f>IF(W1276&lt;&gt;0,IF(Y1276=1,IF(AND(I1276&gt;Parameters!$B$3,I1276&lt;=Parameters!$C$3),W1276,""),""),"")</f>
        <v/>
      </c>
      <c r="AC1276" s="16" t="str">
        <f>IF(W1276&lt;&gt;0,IF(Y1276=1,IF(AND(I1276&gt;Parameters!$B$4,I1276&lt;=Parameters!$C$4),W1276,""),""),"")</f>
        <v/>
      </c>
      <c r="AD1276" s="16" t="str">
        <f>IF(W1276&lt;&gt;0,IF(Y1276=1,IF(AND(I1276&gt;Parameters!$B$5,I1276&lt;=Parameters!$C$5),W1276,""),""),"")</f>
        <v/>
      </c>
      <c r="AE1276" s="16">
        <f>IF(W1276&lt;&gt;0,IF(Y1276=1,IF(I1276&gt;Parameters!$B$6,W1276,""),""),"")</f>
        <v>476.33553847773914</v>
      </c>
    </row>
    <row r="1277" spans="1:31" x14ac:dyDescent="0.2">
      <c r="A1277" t="s">
        <v>1313</v>
      </c>
      <c r="B1277" t="s">
        <v>1314</v>
      </c>
      <c r="C1277" t="s">
        <v>1325</v>
      </c>
      <c r="D1277">
        <v>1</v>
      </c>
      <c r="E1277" t="s">
        <v>1326</v>
      </c>
      <c r="F1277" t="s">
        <v>51</v>
      </c>
      <c r="G1277">
        <v>500</v>
      </c>
      <c r="H1277" t="s">
        <v>981</v>
      </c>
      <c r="I1277">
        <f t="shared" si="57"/>
        <v>500</v>
      </c>
      <c r="J1277" t="s">
        <v>39</v>
      </c>
      <c r="L1277">
        <v>59</v>
      </c>
      <c r="M1277" t="s">
        <v>1317</v>
      </c>
      <c r="N1277" t="s">
        <v>40</v>
      </c>
      <c r="P1277" t="s">
        <v>42</v>
      </c>
      <c r="Q1277" t="s">
        <v>42</v>
      </c>
      <c r="R1277" t="s">
        <v>42</v>
      </c>
      <c r="S1277" s="3">
        <v>42250</v>
      </c>
      <c r="T1277" s="3"/>
      <c r="U1277" s="11">
        <f>IFERROR(VLOOKUP(A1277,'Anc data'!$A$2:$H$117, 8,FALSE),"")</f>
        <v>1.5514273874287801</v>
      </c>
      <c r="W1277" s="15">
        <f t="shared" si="58"/>
        <v>38.02949495289122</v>
      </c>
      <c r="X1277" s="9">
        <f t="shared" si="59"/>
        <v>1</v>
      </c>
      <c r="Y1277" s="9">
        <f>MAX(X1277,Parameters!$B$8)</f>
        <v>1</v>
      </c>
      <c r="AA1277" s="16" t="str">
        <f>IF(W1277&lt;&gt;0,IF(Y1277=1,IF(I1277&lt;=Parameters!$C$2,W1277,""),""),"")</f>
        <v/>
      </c>
      <c r="AB1277" s="16" t="str">
        <f>IF(W1277&lt;&gt;0,IF(Y1277=1,IF(AND(I1277&gt;Parameters!$B$3,I1277&lt;=Parameters!$C$3),W1277,""),""),"")</f>
        <v/>
      </c>
      <c r="AC1277" s="16" t="str">
        <f>IF(W1277&lt;&gt;0,IF(Y1277=1,IF(AND(I1277&gt;Parameters!$B$4,I1277&lt;=Parameters!$C$4),W1277,""),""),"")</f>
        <v/>
      </c>
      <c r="AD1277" s="16" t="str">
        <f>IF(W1277&lt;&gt;0,IF(Y1277=1,IF(AND(I1277&gt;Parameters!$B$5,I1277&lt;=Parameters!$C$5),W1277,""),""),"")</f>
        <v/>
      </c>
      <c r="AE1277" s="16">
        <f>IF(W1277&lt;&gt;0,IF(Y1277=1,IF(I1277&gt;Parameters!$B$6,W1277,""),""),"")</f>
        <v>38.02949495289122</v>
      </c>
    </row>
    <row r="1278" spans="1:31" x14ac:dyDescent="0.2">
      <c r="A1278" t="s">
        <v>1313</v>
      </c>
      <c r="B1278" t="s">
        <v>1314</v>
      </c>
      <c r="C1278" t="s">
        <v>1325</v>
      </c>
      <c r="D1278">
        <v>2</v>
      </c>
      <c r="E1278" t="s">
        <v>1326</v>
      </c>
      <c r="F1278" t="s">
        <v>51</v>
      </c>
      <c r="G1278">
        <v>1</v>
      </c>
      <c r="H1278" t="s">
        <v>1214</v>
      </c>
      <c r="I1278">
        <f t="shared" si="57"/>
        <v>1</v>
      </c>
      <c r="J1278" t="s">
        <v>39</v>
      </c>
      <c r="L1278">
        <v>79</v>
      </c>
      <c r="M1278" t="s">
        <v>1317</v>
      </c>
      <c r="N1278" t="s">
        <v>40</v>
      </c>
      <c r="P1278" t="s">
        <v>42</v>
      </c>
      <c r="Q1278" t="s">
        <v>42</v>
      </c>
      <c r="R1278" t="s">
        <v>42</v>
      </c>
      <c r="S1278" s="3">
        <v>42250</v>
      </c>
      <c r="T1278" s="3"/>
      <c r="U1278" s="11">
        <f>IFERROR(VLOOKUP(A1278,'Anc data'!$A$2:$H$117, 8,FALSE),"")</f>
        <v>1.5514273874287801</v>
      </c>
      <c r="W1278" s="15">
        <f t="shared" si="58"/>
        <v>50.920849174210275</v>
      </c>
      <c r="X1278" s="9">
        <f t="shared" si="59"/>
        <v>1</v>
      </c>
      <c r="Y1278" s="9">
        <f>MAX(X1278,Parameters!$B$8)</f>
        <v>1</v>
      </c>
      <c r="AA1278" s="16">
        <f>IF(W1278&lt;&gt;0,IF(Y1278=1,IF(I1278&lt;=Parameters!$C$2,W1278,""),""),"")</f>
        <v>50.920849174210275</v>
      </c>
      <c r="AB1278" s="16" t="str">
        <f>IF(W1278&lt;&gt;0,IF(Y1278=1,IF(AND(I1278&gt;Parameters!$B$3,I1278&lt;=Parameters!$C$3),W1278,""),""),"")</f>
        <v/>
      </c>
      <c r="AC1278" s="16" t="str">
        <f>IF(W1278&lt;&gt;0,IF(Y1278=1,IF(AND(I1278&gt;Parameters!$B$4,I1278&lt;=Parameters!$C$4),W1278,""),""),"")</f>
        <v/>
      </c>
      <c r="AD1278" s="16" t="str">
        <f>IF(W1278&lt;&gt;0,IF(Y1278=1,IF(AND(I1278&gt;Parameters!$B$5,I1278&lt;=Parameters!$C$5),W1278,""),""),"")</f>
        <v/>
      </c>
      <c r="AE1278" s="16" t="str">
        <f>IF(W1278&lt;&gt;0,IF(Y1278=1,IF(I1278&gt;Parameters!$B$6,W1278,""),""),"")</f>
        <v/>
      </c>
    </row>
    <row r="1279" spans="1:31" x14ac:dyDescent="0.2">
      <c r="A1279" t="s">
        <v>1313</v>
      </c>
      <c r="B1279" t="s">
        <v>1314</v>
      </c>
      <c r="C1279" t="s">
        <v>1325</v>
      </c>
      <c r="D1279">
        <v>3</v>
      </c>
      <c r="E1279" t="s">
        <v>1326</v>
      </c>
      <c r="F1279" t="s">
        <v>79</v>
      </c>
      <c r="G1279">
        <v>2</v>
      </c>
      <c r="H1279" t="s">
        <v>1214</v>
      </c>
      <c r="I1279">
        <f t="shared" si="57"/>
        <v>2</v>
      </c>
      <c r="J1279" t="s">
        <v>39</v>
      </c>
      <c r="L1279">
        <v>64</v>
      </c>
      <c r="M1279" t="s">
        <v>1317</v>
      </c>
      <c r="N1279" t="s">
        <v>40</v>
      </c>
      <c r="P1279" t="s">
        <v>42</v>
      </c>
      <c r="Q1279" t="s">
        <v>42</v>
      </c>
      <c r="R1279" t="s">
        <v>42</v>
      </c>
      <c r="S1279" s="3">
        <v>42250</v>
      </c>
      <c r="T1279" s="3"/>
      <c r="U1279" s="11">
        <f>IFERROR(VLOOKUP(A1279,'Anc data'!$A$2:$H$117, 8,FALSE),"")</f>
        <v>1.5514273874287801</v>
      </c>
      <c r="W1279" s="15">
        <f t="shared" si="58"/>
        <v>41.252333508220985</v>
      </c>
      <c r="X1279" s="9">
        <f t="shared" si="59"/>
        <v>1</v>
      </c>
      <c r="Y1279" s="9">
        <f>MAX(X1279,Parameters!$B$8)</f>
        <v>1</v>
      </c>
      <c r="AA1279" s="16" t="str">
        <f>IF(W1279&lt;&gt;0,IF(Y1279=1,IF(I1279&lt;=Parameters!$C$2,W1279,""),""),"")</f>
        <v/>
      </c>
      <c r="AB1279" s="16">
        <f>IF(W1279&lt;&gt;0,IF(Y1279=1,IF(AND(I1279&gt;Parameters!$B$3,I1279&lt;=Parameters!$C$3),W1279,""),""),"")</f>
        <v>41.252333508220985</v>
      </c>
      <c r="AC1279" s="16" t="str">
        <f>IF(W1279&lt;&gt;0,IF(Y1279=1,IF(AND(I1279&gt;Parameters!$B$4,I1279&lt;=Parameters!$C$4),W1279,""),""),"")</f>
        <v/>
      </c>
      <c r="AD1279" s="16" t="str">
        <f>IF(W1279&lt;&gt;0,IF(Y1279=1,IF(AND(I1279&gt;Parameters!$B$5,I1279&lt;=Parameters!$C$5),W1279,""),""),"")</f>
        <v/>
      </c>
      <c r="AE1279" s="16" t="str">
        <f>IF(W1279&lt;&gt;0,IF(Y1279=1,IF(I1279&gt;Parameters!$B$6,W1279,""),""),"")</f>
        <v/>
      </c>
    </row>
    <row r="1280" spans="1:31" x14ac:dyDescent="0.2">
      <c r="A1280" t="s">
        <v>1313</v>
      </c>
      <c r="B1280" t="s">
        <v>1314</v>
      </c>
      <c r="C1280" t="s">
        <v>1325</v>
      </c>
      <c r="D1280">
        <v>4</v>
      </c>
      <c r="E1280" t="s">
        <v>1326</v>
      </c>
      <c r="F1280" t="s">
        <v>51</v>
      </c>
      <c r="G1280">
        <v>3</v>
      </c>
      <c r="H1280" t="s">
        <v>1214</v>
      </c>
      <c r="I1280">
        <f t="shared" si="57"/>
        <v>3</v>
      </c>
      <c r="J1280" t="s">
        <v>39</v>
      </c>
      <c r="L1280">
        <v>99</v>
      </c>
      <c r="M1280" t="s">
        <v>1317</v>
      </c>
      <c r="N1280" t="s">
        <v>40</v>
      </c>
      <c r="P1280" t="s">
        <v>42</v>
      </c>
      <c r="Q1280" t="s">
        <v>42</v>
      </c>
      <c r="R1280" t="s">
        <v>42</v>
      </c>
      <c r="S1280" s="3">
        <v>42250</v>
      </c>
      <c r="T1280" s="3"/>
      <c r="U1280" s="11">
        <f>IFERROR(VLOOKUP(A1280,'Anc data'!$A$2:$H$117, 8,FALSE),"")</f>
        <v>1.5514273874287801</v>
      </c>
      <c r="W1280" s="15">
        <f t="shared" si="58"/>
        <v>63.81220339552933</v>
      </c>
      <c r="X1280" s="9">
        <f t="shared" si="59"/>
        <v>1</v>
      </c>
      <c r="Y1280" s="9">
        <f>MAX(X1280,Parameters!$B$8)</f>
        <v>1</v>
      </c>
      <c r="AA1280" s="16" t="str">
        <f>IF(W1280&lt;&gt;0,IF(Y1280=1,IF(I1280&lt;=Parameters!$C$2,W1280,""),""),"")</f>
        <v/>
      </c>
      <c r="AB1280" s="16">
        <f>IF(W1280&lt;&gt;0,IF(Y1280=1,IF(AND(I1280&gt;Parameters!$B$3,I1280&lt;=Parameters!$C$3),W1280,""),""),"")</f>
        <v>63.81220339552933</v>
      </c>
      <c r="AC1280" s="16" t="str">
        <f>IF(W1280&lt;&gt;0,IF(Y1280=1,IF(AND(I1280&gt;Parameters!$B$4,I1280&lt;=Parameters!$C$4),W1280,""),""),"")</f>
        <v/>
      </c>
      <c r="AD1280" s="16" t="str">
        <f>IF(W1280&lt;&gt;0,IF(Y1280=1,IF(AND(I1280&gt;Parameters!$B$5,I1280&lt;=Parameters!$C$5),W1280,""),""),"")</f>
        <v/>
      </c>
      <c r="AE1280" s="16" t="str">
        <f>IF(W1280&lt;&gt;0,IF(Y1280=1,IF(I1280&gt;Parameters!$B$6,W1280,""),""),"")</f>
        <v/>
      </c>
    </row>
    <row r="1281" spans="1:31" x14ac:dyDescent="0.2">
      <c r="A1281" t="s">
        <v>1313</v>
      </c>
      <c r="B1281" t="s">
        <v>1314</v>
      </c>
      <c r="C1281" t="s">
        <v>1325</v>
      </c>
      <c r="D1281">
        <v>5</v>
      </c>
      <c r="E1281" t="s">
        <v>1326</v>
      </c>
      <c r="F1281" t="s">
        <v>1327</v>
      </c>
      <c r="G1281">
        <v>4</v>
      </c>
      <c r="H1281" t="s">
        <v>1214</v>
      </c>
      <c r="I1281">
        <f t="shared" si="57"/>
        <v>4</v>
      </c>
      <c r="J1281" t="s">
        <v>39</v>
      </c>
      <c r="L1281">
        <v>119</v>
      </c>
      <c r="M1281" t="s">
        <v>1317</v>
      </c>
      <c r="N1281" t="s">
        <v>40</v>
      </c>
      <c r="P1281" t="s">
        <v>42</v>
      </c>
      <c r="Q1281" t="s">
        <v>42</v>
      </c>
      <c r="R1281" t="s">
        <v>42</v>
      </c>
      <c r="S1281" s="3">
        <v>42250</v>
      </c>
      <c r="T1281" s="3"/>
      <c r="U1281" s="11">
        <f>IFERROR(VLOOKUP(A1281,'Anc data'!$A$2:$H$117, 8,FALSE),"")</f>
        <v>1.5514273874287801</v>
      </c>
      <c r="W1281" s="15">
        <f t="shared" si="58"/>
        <v>76.703557616848386</v>
      </c>
      <c r="X1281" s="9">
        <f t="shared" si="59"/>
        <v>1</v>
      </c>
      <c r="Y1281" s="9">
        <f>MAX(X1281,Parameters!$B$8)</f>
        <v>1</v>
      </c>
      <c r="AA1281" s="16" t="str">
        <f>IF(W1281&lt;&gt;0,IF(Y1281=1,IF(I1281&lt;=Parameters!$C$2,W1281,""),""),"")</f>
        <v/>
      </c>
      <c r="AB1281" s="16">
        <f>IF(W1281&lt;&gt;0,IF(Y1281=1,IF(AND(I1281&gt;Parameters!$B$3,I1281&lt;=Parameters!$C$3),W1281,""),""),"")</f>
        <v>76.703557616848386</v>
      </c>
      <c r="AC1281" s="16" t="str">
        <f>IF(W1281&lt;&gt;0,IF(Y1281=1,IF(AND(I1281&gt;Parameters!$B$4,I1281&lt;=Parameters!$C$4),W1281,""),""),"")</f>
        <v/>
      </c>
      <c r="AD1281" s="16" t="str">
        <f>IF(W1281&lt;&gt;0,IF(Y1281=1,IF(AND(I1281&gt;Parameters!$B$5,I1281&lt;=Parameters!$C$5),W1281,""),""),"")</f>
        <v/>
      </c>
      <c r="AE1281" s="16" t="str">
        <f>IF(W1281&lt;&gt;0,IF(Y1281=1,IF(I1281&gt;Parameters!$B$6,W1281,""),""),"")</f>
        <v/>
      </c>
    </row>
    <row r="1282" spans="1:31" x14ac:dyDescent="0.2">
      <c r="A1282" t="s">
        <v>1313</v>
      </c>
      <c r="B1282" t="s">
        <v>1314</v>
      </c>
      <c r="C1282" t="s">
        <v>1325</v>
      </c>
      <c r="D1282">
        <v>6</v>
      </c>
      <c r="E1282" t="s">
        <v>1326</v>
      </c>
      <c r="F1282" t="s">
        <v>1327</v>
      </c>
      <c r="G1282">
        <v>8</v>
      </c>
      <c r="H1282" t="s">
        <v>1214</v>
      </c>
      <c r="I1282">
        <f t="shared" si="57"/>
        <v>8</v>
      </c>
      <c r="J1282" t="s">
        <v>39</v>
      </c>
      <c r="L1282">
        <v>149</v>
      </c>
      <c r="M1282" t="s">
        <v>1317</v>
      </c>
      <c r="N1282" t="s">
        <v>40</v>
      </c>
      <c r="P1282" t="s">
        <v>42</v>
      </c>
      <c r="Q1282" t="s">
        <v>42</v>
      </c>
      <c r="R1282" t="s">
        <v>42</v>
      </c>
      <c r="S1282" s="3">
        <v>42250</v>
      </c>
      <c r="T1282" s="3"/>
      <c r="U1282" s="11">
        <f>IFERROR(VLOOKUP(A1282,'Anc data'!$A$2:$H$117, 8,FALSE),"")</f>
        <v>1.5514273874287801</v>
      </c>
      <c r="W1282" s="15">
        <f t="shared" si="58"/>
        <v>96.040588948826979</v>
      </c>
      <c r="X1282" s="9">
        <f t="shared" si="59"/>
        <v>1</v>
      </c>
      <c r="Y1282" s="9">
        <f>MAX(X1282,Parameters!$B$8)</f>
        <v>1</v>
      </c>
      <c r="AA1282" s="16" t="str">
        <f>IF(W1282&lt;&gt;0,IF(Y1282=1,IF(I1282&lt;=Parameters!$C$2,W1282,""),""),"")</f>
        <v/>
      </c>
      <c r="AB1282" s="16" t="str">
        <f>IF(W1282&lt;&gt;0,IF(Y1282=1,IF(AND(I1282&gt;Parameters!$B$3,I1282&lt;=Parameters!$C$3),W1282,""),""),"")</f>
        <v/>
      </c>
      <c r="AC1282" s="16">
        <f>IF(W1282&lt;&gt;0,IF(Y1282=1,IF(AND(I1282&gt;Parameters!$B$4,I1282&lt;=Parameters!$C$4),W1282,""),""),"")</f>
        <v>96.040588948826979</v>
      </c>
      <c r="AD1282" s="16" t="str">
        <f>IF(W1282&lt;&gt;0,IF(Y1282=1,IF(AND(I1282&gt;Parameters!$B$5,I1282&lt;=Parameters!$C$5),W1282,""),""),"")</f>
        <v/>
      </c>
      <c r="AE1282" s="16" t="str">
        <f>IF(W1282&lt;&gt;0,IF(Y1282=1,IF(I1282&gt;Parameters!$B$6,W1282,""),""),"")</f>
        <v/>
      </c>
    </row>
    <row r="1283" spans="1:31" x14ac:dyDescent="0.2">
      <c r="A1283" t="s">
        <v>1313</v>
      </c>
      <c r="B1283" t="s">
        <v>1314</v>
      </c>
      <c r="C1283" t="s">
        <v>1325</v>
      </c>
      <c r="D1283">
        <v>7</v>
      </c>
      <c r="E1283" t="s">
        <v>1326</v>
      </c>
      <c r="F1283" t="s">
        <v>1327</v>
      </c>
      <c r="G1283">
        <v>15</v>
      </c>
      <c r="H1283" t="s">
        <v>1214</v>
      </c>
      <c r="I1283">
        <f t="shared" si="57"/>
        <v>15</v>
      </c>
      <c r="J1283" t="s">
        <v>39</v>
      </c>
      <c r="L1283">
        <v>189</v>
      </c>
      <c r="M1283" t="s">
        <v>1317</v>
      </c>
      <c r="N1283" t="s">
        <v>40</v>
      </c>
      <c r="P1283" t="s">
        <v>42</v>
      </c>
      <c r="Q1283" t="s">
        <v>42</v>
      </c>
      <c r="R1283" t="s">
        <v>42</v>
      </c>
      <c r="S1283" s="3">
        <v>42250</v>
      </c>
      <c r="T1283" s="3"/>
      <c r="U1283" s="11">
        <f>IFERROR(VLOOKUP(A1283,'Anc data'!$A$2:$H$117, 8,FALSE),"")</f>
        <v>1.5514273874287801</v>
      </c>
      <c r="W1283" s="15">
        <f t="shared" si="58"/>
        <v>121.82329739146509</v>
      </c>
      <c r="X1283" s="9">
        <f t="shared" si="59"/>
        <v>1</v>
      </c>
      <c r="Y1283" s="9">
        <f>MAX(X1283,Parameters!$B$8)</f>
        <v>1</v>
      </c>
      <c r="AA1283" s="16" t="str">
        <f>IF(W1283&lt;&gt;0,IF(Y1283=1,IF(I1283&lt;=Parameters!$C$2,W1283,""),""),"")</f>
        <v/>
      </c>
      <c r="AB1283" s="16" t="str">
        <f>IF(W1283&lt;&gt;0,IF(Y1283=1,IF(AND(I1283&gt;Parameters!$B$3,I1283&lt;=Parameters!$C$3),W1283,""),""),"")</f>
        <v/>
      </c>
      <c r="AC1283" s="16" t="str">
        <f>IF(W1283&lt;&gt;0,IF(Y1283=1,IF(AND(I1283&gt;Parameters!$B$4,I1283&lt;=Parameters!$C$4),W1283,""),""),"")</f>
        <v/>
      </c>
      <c r="AD1283" s="16">
        <f>IF(W1283&lt;&gt;0,IF(Y1283=1,IF(AND(I1283&gt;Parameters!$B$5,I1283&lt;=Parameters!$C$5),W1283,""),""),"")</f>
        <v>121.82329739146509</v>
      </c>
      <c r="AE1283" s="16" t="str">
        <f>IF(W1283&lt;&gt;0,IF(Y1283=1,IF(I1283&gt;Parameters!$B$6,W1283,""),""),"")</f>
        <v/>
      </c>
    </row>
    <row r="1284" spans="1:31" x14ac:dyDescent="0.2">
      <c r="A1284" t="s">
        <v>1328</v>
      </c>
      <c r="B1284" t="s">
        <v>1329</v>
      </c>
      <c r="C1284" t="s">
        <v>1330</v>
      </c>
      <c r="D1284">
        <v>1</v>
      </c>
      <c r="E1284" t="s">
        <v>45</v>
      </c>
      <c r="F1284" t="s">
        <v>45</v>
      </c>
      <c r="G1284">
        <v>1</v>
      </c>
      <c r="H1284" t="s">
        <v>1214</v>
      </c>
      <c r="I1284">
        <f t="shared" ref="I1284:I1347" si="60">IF(H1284="Kbps",G1284/1000,G1284)</f>
        <v>1</v>
      </c>
      <c r="J1284" t="s">
        <v>39</v>
      </c>
      <c r="L1284">
        <v>999</v>
      </c>
      <c r="M1284" t="s">
        <v>1331</v>
      </c>
      <c r="N1284" t="s">
        <v>40</v>
      </c>
      <c r="P1284" t="s">
        <v>42</v>
      </c>
      <c r="Q1284" t="s">
        <v>42</v>
      </c>
      <c r="R1284" t="s">
        <v>42</v>
      </c>
      <c r="S1284" s="3">
        <v>42250</v>
      </c>
      <c r="T1284" s="3"/>
      <c r="U1284" s="11">
        <f>IFERROR(VLOOKUP(A1284,'Anc data'!$A$2:$H$117, 8,FALSE),"")</f>
        <v>18.251237511712102</v>
      </c>
      <c r="W1284" s="15">
        <f t="shared" ref="W1284:W1347" si="61">IFERROR(L1284/U1284,"")</f>
        <v>54.736014440605807</v>
      </c>
      <c r="X1284" s="9">
        <f t="shared" ref="X1284:X1347" si="62">IF(K1284="",1,0)</f>
        <v>1</v>
      </c>
      <c r="Y1284" s="9">
        <f>MAX(X1284,Parameters!$B$8)</f>
        <v>1</v>
      </c>
      <c r="AA1284" s="16">
        <f>IF(W1284&lt;&gt;0,IF(Y1284=1,IF(I1284&lt;=Parameters!$C$2,W1284,""),""),"")</f>
        <v>54.736014440605807</v>
      </c>
      <c r="AB1284" s="16" t="str">
        <f>IF(W1284&lt;&gt;0,IF(Y1284=1,IF(AND(I1284&gt;Parameters!$B$3,I1284&lt;=Parameters!$C$3),W1284,""),""),"")</f>
        <v/>
      </c>
      <c r="AC1284" s="16" t="str">
        <f>IF(W1284&lt;&gt;0,IF(Y1284=1,IF(AND(I1284&gt;Parameters!$B$4,I1284&lt;=Parameters!$C$4),W1284,""),""),"")</f>
        <v/>
      </c>
      <c r="AD1284" s="16" t="str">
        <f>IF(W1284&lt;&gt;0,IF(Y1284=1,IF(AND(I1284&gt;Parameters!$B$5,I1284&lt;=Parameters!$C$5),W1284,""),""),"")</f>
        <v/>
      </c>
      <c r="AE1284" s="16" t="str">
        <f>IF(W1284&lt;&gt;0,IF(Y1284=1,IF(I1284&gt;Parameters!$B$6,W1284,""),""),"")</f>
        <v/>
      </c>
    </row>
    <row r="1285" spans="1:31" x14ac:dyDescent="0.2">
      <c r="A1285" t="s">
        <v>1328</v>
      </c>
      <c r="B1285" t="s">
        <v>1329</v>
      </c>
      <c r="C1285" t="s">
        <v>1330</v>
      </c>
      <c r="D1285">
        <v>2</v>
      </c>
      <c r="E1285" t="s">
        <v>45</v>
      </c>
      <c r="F1285" t="s">
        <v>45</v>
      </c>
      <c r="G1285">
        <v>2</v>
      </c>
      <c r="H1285" t="s">
        <v>1214</v>
      </c>
      <c r="I1285">
        <f t="shared" si="60"/>
        <v>2</v>
      </c>
      <c r="J1285" t="s">
        <v>39</v>
      </c>
      <c r="L1285" s="2">
        <v>1299</v>
      </c>
      <c r="M1285" t="s">
        <v>1331</v>
      </c>
      <c r="N1285" t="s">
        <v>40</v>
      </c>
      <c r="P1285" t="s">
        <v>42</v>
      </c>
      <c r="Q1285" t="s">
        <v>42</v>
      </c>
      <c r="R1285" t="s">
        <v>42</v>
      </c>
      <c r="S1285" s="3">
        <v>42250</v>
      </c>
      <c r="T1285" s="3"/>
      <c r="U1285" s="11">
        <f>IFERROR(VLOOKUP(A1285,'Anc data'!$A$2:$H$117, 8,FALSE),"")</f>
        <v>18.251237511712102</v>
      </c>
      <c r="W1285" s="15">
        <f t="shared" si="61"/>
        <v>71.1732560143613</v>
      </c>
      <c r="X1285" s="9">
        <f t="shared" si="62"/>
        <v>1</v>
      </c>
      <c r="Y1285" s="9">
        <f>MAX(X1285,Parameters!$B$8)</f>
        <v>1</v>
      </c>
      <c r="AA1285" s="16" t="str">
        <f>IF(W1285&lt;&gt;0,IF(Y1285=1,IF(I1285&lt;=Parameters!$C$2,W1285,""),""),"")</f>
        <v/>
      </c>
      <c r="AB1285" s="16">
        <f>IF(W1285&lt;&gt;0,IF(Y1285=1,IF(AND(I1285&gt;Parameters!$B$3,I1285&lt;=Parameters!$C$3),W1285,""),""),"")</f>
        <v>71.1732560143613</v>
      </c>
      <c r="AC1285" s="16" t="str">
        <f>IF(W1285&lt;&gt;0,IF(Y1285=1,IF(AND(I1285&gt;Parameters!$B$4,I1285&lt;=Parameters!$C$4),W1285,""),""),"")</f>
        <v/>
      </c>
      <c r="AD1285" s="16" t="str">
        <f>IF(W1285&lt;&gt;0,IF(Y1285=1,IF(AND(I1285&gt;Parameters!$B$5,I1285&lt;=Parameters!$C$5),W1285,""),""),"")</f>
        <v/>
      </c>
      <c r="AE1285" s="16" t="str">
        <f>IF(W1285&lt;&gt;0,IF(Y1285=1,IF(I1285&gt;Parameters!$B$6,W1285,""),""),"")</f>
        <v/>
      </c>
    </row>
    <row r="1286" spans="1:31" x14ac:dyDescent="0.2">
      <c r="A1286" t="s">
        <v>1328</v>
      </c>
      <c r="B1286" t="s">
        <v>1329</v>
      </c>
      <c r="C1286" t="s">
        <v>1330</v>
      </c>
      <c r="D1286">
        <v>3</v>
      </c>
      <c r="E1286" t="s">
        <v>45</v>
      </c>
      <c r="F1286" t="s">
        <v>45</v>
      </c>
      <c r="G1286">
        <v>3</v>
      </c>
      <c r="H1286" t="s">
        <v>1214</v>
      </c>
      <c r="I1286">
        <f t="shared" si="60"/>
        <v>3</v>
      </c>
      <c r="J1286" t="s">
        <v>39</v>
      </c>
      <c r="L1286" s="2">
        <v>1499</v>
      </c>
      <c r="M1286" t="s">
        <v>1331</v>
      </c>
      <c r="N1286" t="s">
        <v>40</v>
      </c>
      <c r="P1286" t="s">
        <v>42</v>
      </c>
      <c r="Q1286" t="s">
        <v>42</v>
      </c>
      <c r="R1286" t="s">
        <v>42</v>
      </c>
      <c r="S1286" s="3">
        <v>42250</v>
      </c>
      <c r="T1286" s="3"/>
      <c r="U1286" s="11">
        <f>IFERROR(VLOOKUP(A1286,'Anc data'!$A$2:$H$117, 8,FALSE),"")</f>
        <v>18.251237511712102</v>
      </c>
      <c r="W1286" s="15">
        <f t="shared" si="61"/>
        <v>82.131417063531643</v>
      </c>
      <c r="X1286" s="9">
        <f t="shared" si="62"/>
        <v>1</v>
      </c>
      <c r="Y1286" s="9">
        <f>MAX(X1286,Parameters!$B$8)</f>
        <v>1</v>
      </c>
      <c r="AA1286" s="16" t="str">
        <f>IF(W1286&lt;&gt;0,IF(Y1286=1,IF(I1286&lt;=Parameters!$C$2,W1286,""),""),"")</f>
        <v/>
      </c>
      <c r="AB1286" s="16">
        <f>IF(W1286&lt;&gt;0,IF(Y1286=1,IF(AND(I1286&gt;Parameters!$B$3,I1286&lt;=Parameters!$C$3),W1286,""),""),"")</f>
        <v>82.131417063531643</v>
      </c>
      <c r="AC1286" s="16" t="str">
        <f>IF(W1286&lt;&gt;0,IF(Y1286=1,IF(AND(I1286&gt;Parameters!$B$4,I1286&lt;=Parameters!$C$4),W1286,""),""),"")</f>
        <v/>
      </c>
      <c r="AD1286" s="16" t="str">
        <f>IF(W1286&lt;&gt;0,IF(Y1286=1,IF(AND(I1286&gt;Parameters!$B$5,I1286&lt;=Parameters!$C$5),W1286,""),""),"")</f>
        <v/>
      </c>
      <c r="AE1286" s="16" t="str">
        <f>IF(W1286&lt;&gt;0,IF(Y1286=1,IF(I1286&gt;Parameters!$B$6,W1286,""),""),"")</f>
        <v/>
      </c>
    </row>
    <row r="1287" spans="1:31" x14ac:dyDescent="0.2">
      <c r="A1287" t="s">
        <v>1328</v>
      </c>
      <c r="B1287" t="s">
        <v>1329</v>
      </c>
      <c r="C1287" t="s">
        <v>1330</v>
      </c>
      <c r="D1287">
        <v>4</v>
      </c>
      <c r="E1287" t="s">
        <v>45</v>
      </c>
      <c r="F1287" t="s">
        <v>45</v>
      </c>
      <c r="G1287">
        <v>4</v>
      </c>
      <c r="H1287" t="s">
        <v>1214</v>
      </c>
      <c r="I1287">
        <f t="shared" si="60"/>
        <v>4</v>
      </c>
      <c r="J1287" t="s">
        <v>39</v>
      </c>
      <c r="L1287" s="2">
        <v>1999</v>
      </c>
      <c r="M1287" t="s">
        <v>1331</v>
      </c>
      <c r="N1287" t="s">
        <v>40</v>
      </c>
      <c r="P1287" t="s">
        <v>42</v>
      </c>
      <c r="Q1287" t="s">
        <v>42</v>
      </c>
      <c r="R1287" t="s">
        <v>42</v>
      </c>
      <c r="S1287" s="3">
        <v>42250</v>
      </c>
      <c r="T1287" s="3"/>
      <c r="U1287" s="11">
        <f>IFERROR(VLOOKUP(A1287,'Anc data'!$A$2:$H$117, 8,FALSE),"")</f>
        <v>18.251237511712102</v>
      </c>
      <c r="W1287" s="15">
        <f t="shared" si="61"/>
        <v>109.52681968645747</v>
      </c>
      <c r="X1287" s="9">
        <f t="shared" si="62"/>
        <v>1</v>
      </c>
      <c r="Y1287" s="9">
        <f>MAX(X1287,Parameters!$B$8)</f>
        <v>1</v>
      </c>
      <c r="AA1287" s="16" t="str">
        <f>IF(W1287&lt;&gt;0,IF(Y1287=1,IF(I1287&lt;=Parameters!$C$2,W1287,""),""),"")</f>
        <v/>
      </c>
      <c r="AB1287" s="16">
        <f>IF(W1287&lt;&gt;0,IF(Y1287=1,IF(AND(I1287&gt;Parameters!$B$3,I1287&lt;=Parameters!$C$3),W1287,""),""),"")</f>
        <v>109.52681968645747</v>
      </c>
      <c r="AC1287" s="16" t="str">
        <f>IF(W1287&lt;&gt;0,IF(Y1287=1,IF(AND(I1287&gt;Parameters!$B$4,I1287&lt;=Parameters!$C$4),W1287,""),""),"")</f>
        <v/>
      </c>
      <c r="AD1287" s="16" t="str">
        <f>IF(W1287&lt;&gt;0,IF(Y1287=1,IF(AND(I1287&gt;Parameters!$B$5,I1287&lt;=Parameters!$C$5),W1287,""),""),"")</f>
        <v/>
      </c>
      <c r="AE1287" s="16" t="str">
        <f>IF(W1287&lt;&gt;0,IF(Y1287=1,IF(I1287&gt;Parameters!$B$6,W1287,""),""),"")</f>
        <v/>
      </c>
    </row>
    <row r="1288" spans="1:31" x14ac:dyDescent="0.2">
      <c r="A1288" t="s">
        <v>1328</v>
      </c>
      <c r="B1288" t="s">
        <v>1329</v>
      </c>
      <c r="C1288" t="s">
        <v>1330</v>
      </c>
      <c r="D1288">
        <v>5</v>
      </c>
      <c r="E1288" t="s">
        <v>45</v>
      </c>
      <c r="F1288" t="s">
        <v>45</v>
      </c>
      <c r="G1288">
        <v>5</v>
      </c>
      <c r="H1288" t="s">
        <v>1214</v>
      </c>
      <c r="I1288">
        <f t="shared" si="60"/>
        <v>5</v>
      </c>
      <c r="J1288" t="s">
        <v>39</v>
      </c>
      <c r="L1288" s="2">
        <v>2399</v>
      </c>
      <c r="M1288" t="s">
        <v>1331</v>
      </c>
      <c r="N1288" t="s">
        <v>40</v>
      </c>
      <c r="P1288" t="s">
        <v>42</v>
      </c>
      <c r="Q1288" t="s">
        <v>42</v>
      </c>
      <c r="R1288" t="s">
        <v>42</v>
      </c>
      <c r="S1288" s="3">
        <v>42250</v>
      </c>
      <c r="T1288" s="3"/>
      <c r="U1288" s="11">
        <f>IFERROR(VLOOKUP(A1288,'Anc data'!$A$2:$H$117, 8,FALSE),"")</f>
        <v>18.251237511712102</v>
      </c>
      <c r="W1288" s="15">
        <f t="shared" si="61"/>
        <v>131.44314178479814</v>
      </c>
      <c r="X1288" s="9">
        <f t="shared" si="62"/>
        <v>1</v>
      </c>
      <c r="Y1288" s="9">
        <f>MAX(X1288,Parameters!$B$8)</f>
        <v>1</v>
      </c>
      <c r="AA1288" s="16" t="str">
        <f>IF(W1288&lt;&gt;0,IF(Y1288=1,IF(I1288&lt;=Parameters!$C$2,W1288,""),""),"")</f>
        <v/>
      </c>
      <c r="AB1288" s="16" t="str">
        <f>IF(W1288&lt;&gt;0,IF(Y1288=1,IF(AND(I1288&gt;Parameters!$B$3,I1288&lt;=Parameters!$C$3),W1288,""),""),"")</f>
        <v/>
      </c>
      <c r="AC1288" s="16">
        <f>IF(W1288&lt;&gt;0,IF(Y1288=1,IF(AND(I1288&gt;Parameters!$B$4,I1288&lt;=Parameters!$C$4),W1288,""),""),"")</f>
        <v>131.44314178479814</v>
      </c>
      <c r="AD1288" s="16" t="str">
        <f>IF(W1288&lt;&gt;0,IF(Y1288=1,IF(AND(I1288&gt;Parameters!$B$5,I1288&lt;=Parameters!$C$5),W1288,""),""),"")</f>
        <v/>
      </c>
      <c r="AE1288" s="16" t="str">
        <f>IF(W1288&lt;&gt;0,IF(Y1288=1,IF(I1288&gt;Parameters!$B$6,W1288,""),""),"")</f>
        <v/>
      </c>
    </row>
    <row r="1289" spans="1:31" x14ac:dyDescent="0.2">
      <c r="A1289" t="s">
        <v>1328</v>
      </c>
      <c r="B1289" t="s">
        <v>1329</v>
      </c>
      <c r="C1289" t="s">
        <v>1332</v>
      </c>
      <c r="D1289">
        <v>1</v>
      </c>
      <c r="E1289" t="s">
        <v>390</v>
      </c>
      <c r="F1289" t="s">
        <v>381</v>
      </c>
      <c r="G1289">
        <v>2</v>
      </c>
      <c r="H1289" t="s">
        <v>1214</v>
      </c>
      <c r="I1289">
        <f t="shared" si="60"/>
        <v>2</v>
      </c>
      <c r="J1289" t="s">
        <v>39</v>
      </c>
      <c r="L1289" s="2">
        <v>1099</v>
      </c>
      <c r="M1289" t="s">
        <v>1331</v>
      </c>
      <c r="N1289" t="s">
        <v>40</v>
      </c>
      <c r="P1289" t="s">
        <v>64</v>
      </c>
      <c r="Q1289" t="s">
        <v>42</v>
      </c>
      <c r="R1289" t="s">
        <v>42</v>
      </c>
      <c r="S1289" s="3">
        <v>42250</v>
      </c>
      <c r="T1289" s="3"/>
      <c r="U1289" s="11">
        <f>IFERROR(VLOOKUP(A1289,'Anc data'!$A$2:$H$117, 8,FALSE),"")</f>
        <v>18.251237511712102</v>
      </c>
      <c r="W1289" s="15">
        <f t="shared" si="61"/>
        <v>60.215094965190971</v>
      </c>
      <c r="X1289" s="9">
        <f t="shared" si="62"/>
        <v>1</v>
      </c>
      <c r="Y1289" s="9">
        <f>MAX(X1289,Parameters!$B$8)</f>
        <v>1</v>
      </c>
      <c r="AA1289" s="16" t="str">
        <f>IF(W1289&lt;&gt;0,IF(Y1289=1,IF(I1289&lt;=Parameters!$C$2,W1289,""),""),"")</f>
        <v/>
      </c>
      <c r="AB1289" s="16">
        <f>IF(W1289&lt;&gt;0,IF(Y1289=1,IF(AND(I1289&gt;Parameters!$B$3,I1289&lt;=Parameters!$C$3),W1289,""),""),"")</f>
        <v>60.215094965190971</v>
      </c>
      <c r="AC1289" s="16" t="str">
        <f>IF(W1289&lt;&gt;0,IF(Y1289=1,IF(AND(I1289&gt;Parameters!$B$4,I1289&lt;=Parameters!$C$4),W1289,""),""),"")</f>
        <v/>
      </c>
      <c r="AD1289" s="16" t="str">
        <f>IF(W1289&lt;&gt;0,IF(Y1289=1,IF(AND(I1289&gt;Parameters!$B$5,I1289&lt;=Parameters!$C$5),W1289,""),""),"")</f>
        <v/>
      </c>
      <c r="AE1289" s="16" t="str">
        <f>IF(W1289&lt;&gt;0,IF(Y1289=1,IF(I1289&gt;Parameters!$B$6,W1289,""),""),"")</f>
        <v/>
      </c>
    </row>
    <row r="1290" spans="1:31" x14ac:dyDescent="0.2">
      <c r="A1290" t="s">
        <v>1328</v>
      </c>
      <c r="B1290" t="s">
        <v>1329</v>
      </c>
      <c r="C1290" t="s">
        <v>1332</v>
      </c>
      <c r="D1290">
        <v>2</v>
      </c>
      <c r="E1290" t="s">
        <v>390</v>
      </c>
      <c r="F1290" t="s">
        <v>381</v>
      </c>
      <c r="G1290">
        <v>3</v>
      </c>
      <c r="H1290" t="s">
        <v>1214</v>
      </c>
      <c r="I1290">
        <f t="shared" si="60"/>
        <v>3</v>
      </c>
      <c r="J1290">
        <v>50</v>
      </c>
      <c r="K1290" t="s">
        <v>62</v>
      </c>
      <c r="L1290" s="2">
        <v>1299</v>
      </c>
      <c r="M1290" t="s">
        <v>1331</v>
      </c>
      <c r="N1290" t="s">
        <v>40</v>
      </c>
      <c r="P1290" t="s">
        <v>64</v>
      </c>
      <c r="Q1290" t="s">
        <v>42</v>
      </c>
      <c r="R1290" t="s">
        <v>42</v>
      </c>
      <c r="S1290" s="3">
        <v>42250</v>
      </c>
      <c r="T1290" s="3"/>
      <c r="U1290" s="11">
        <f>IFERROR(VLOOKUP(A1290,'Anc data'!$A$2:$H$117, 8,FALSE),"")</f>
        <v>18.251237511712102</v>
      </c>
      <c r="W1290" s="15">
        <f t="shared" si="61"/>
        <v>71.1732560143613</v>
      </c>
      <c r="X1290" s="9">
        <f t="shared" si="62"/>
        <v>0</v>
      </c>
      <c r="Y1290" s="9">
        <f>MAX(X1290,Parameters!$B$8)</f>
        <v>1</v>
      </c>
      <c r="AA1290" s="16" t="str">
        <f>IF(W1290&lt;&gt;0,IF(Y1290=1,IF(I1290&lt;=Parameters!$C$2,W1290,""),""),"")</f>
        <v/>
      </c>
      <c r="AB1290" s="16">
        <f>IF(W1290&lt;&gt;0,IF(Y1290=1,IF(AND(I1290&gt;Parameters!$B$3,I1290&lt;=Parameters!$C$3),W1290,""),""),"")</f>
        <v>71.1732560143613</v>
      </c>
      <c r="AC1290" s="16" t="str">
        <f>IF(W1290&lt;&gt;0,IF(Y1290=1,IF(AND(I1290&gt;Parameters!$B$4,I1290&lt;=Parameters!$C$4),W1290,""),""),"")</f>
        <v/>
      </c>
      <c r="AD1290" s="16" t="str">
        <f>IF(W1290&lt;&gt;0,IF(Y1290=1,IF(AND(I1290&gt;Parameters!$B$5,I1290&lt;=Parameters!$C$5),W1290,""),""),"")</f>
        <v/>
      </c>
      <c r="AE1290" s="16" t="str">
        <f>IF(W1290&lt;&gt;0,IF(Y1290=1,IF(I1290&gt;Parameters!$B$6,W1290,""),""),"")</f>
        <v/>
      </c>
    </row>
    <row r="1291" spans="1:31" x14ac:dyDescent="0.2">
      <c r="A1291" t="s">
        <v>1328</v>
      </c>
      <c r="B1291" t="s">
        <v>1329</v>
      </c>
      <c r="C1291" t="s">
        <v>1332</v>
      </c>
      <c r="D1291">
        <v>3</v>
      </c>
      <c r="E1291" t="s">
        <v>1333</v>
      </c>
      <c r="F1291" t="s">
        <v>381</v>
      </c>
      <c r="G1291">
        <v>5</v>
      </c>
      <c r="H1291" t="s">
        <v>1214</v>
      </c>
      <c r="I1291">
        <f t="shared" si="60"/>
        <v>5</v>
      </c>
      <c r="J1291">
        <v>60</v>
      </c>
      <c r="K1291" t="s">
        <v>62</v>
      </c>
      <c r="L1291" s="2">
        <v>1599</v>
      </c>
      <c r="M1291" t="s">
        <v>1331</v>
      </c>
      <c r="N1291" t="s">
        <v>40</v>
      </c>
      <c r="P1291" t="s">
        <v>64</v>
      </c>
      <c r="Q1291" t="s">
        <v>42</v>
      </c>
      <c r="R1291" t="s">
        <v>42</v>
      </c>
      <c r="S1291" s="3">
        <v>42250</v>
      </c>
      <c r="T1291" s="3"/>
      <c r="U1291" s="11">
        <f>IFERROR(VLOOKUP(A1291,'Anc data'!$A$2:$H$117, 8,FALSE),"")</f>
        <v>18.251237511712102</v>
      </c>
      <c r="W1291" s="15">
        <f t="shared" si="61"/>
        <v>87.6104975881168</v>
      </c>
      <c r="X1291" s="9">
        <f t="shared" si="62"/>
        <v>0</v>
      </c>
      <c r="Y1291" s="9">
        <f>MAX(X1291,Parameters!$B$8)</f>
        <v>1</v>
      </c>
      <c r="AA1291" s="16" t="str">
        <f>IF(W1291&lt;&gt;0,IF(Y1291=1,IF(I1291&lt;=Parameters!$C$2,W1291,""),""),"")</f>
        <v/>
      </c>
      <c r="AB1291" s="16" t="str">
        <f>IF(W1291&lt;&gt;0,IF(Y1291=1,IF(AND(I1291&gt;Parameters!$B$3,I1291&lt;=Parameters!$C$3),W1291,""),""),"")</f>
        <v/>
      </c>
      <c r="AC1291" s="16">
        <f>IF(W1291&lt;&gt;0,IF(Y1291=1,IF(AND(I1291&gt;Parameters!$B$4,I1291&lt;=Parameters!$C$4),W1291,""),""),"")</f>
        <v>87.6104975881168</v>
      </c>
      <c r="AD1291" s="16" t="str">
        <f>IF(W1291&lt;&gt;0,IF(Y1291=1,IF(AND(I1291&gt;Parameters!$B$5,I1291&lt;=Parameters!$C$5),W1291,""),""),"")</f>
        <v/>
      </c>
      <c r="AE1291" s="16" t="str">
        <f>IF(W1291&lt;&gt;0,IF(Y1291=1,IF(I1291&gt;Parameters!$B$6,W1291,""),""),"")</f>
        <v/>
      </c>
    </row>
    <row r="1292" spans="1:31" x14ac:dyDescent="0.2">
      <c r="A1292" t="s">
        <v>1328</v>
      </c>
      <c r="B1292" t="s">
        <v>1329</v>
      </c>
      <c r="C1292" t="s">
        <v>1332</v>
      </c>
      <c r="D1292">
        <v>4</v>
      </c>
      <c r="E1292" t="s">
        <v>1333</v>
      </c>
      <c r="F1292" t="s">
        <v>381</v>
      </c>
      <c r="G1292">
        <v>7</v>
      </c>
      <c r="H1292" t="s">
        <v>1214</v>
      </c>
      <c r="I1292">
        <f t="shared" si="60"/>
        <v>7</v>
      </c>
      <c r="J1292">
        <v>70</v>
      </c>
      <c r="K1292" t="s">
        <v>62</v>
      </c>
      <c r="L1292" s="2">
        <v>1999</v>
      </c>
      <c r="M1292" t="s">
        <v>1331</v>
      </c>
      <c r="N1292" t="s">
        <v>40</v>
      </c>
      <c r="P1292" t="s">
        <v>64</v>
      </c>
      <c r="Q1292" t="s">
        <v>42</v>
      </c>
      <c r="R1292" t="s">
        <v>42</v>
      </c>
      <c r="S1292" s="3">
        <v>42250</v>
      </c>
      <c r="T1292" s="3"/>
      <c r="U1292" s="11">
        <f>IFERROR(VLOOKUP(A1292,'Anc data'!$A$2:$H$117, 8,FALSE),"")</f>
        <v>18.251237511712102</v>
      </c>
      <c r="W1292" s="15">
        <f t="shared" si="61"/>
        <v>109.52681968645747</v>
      </c>
      <c r="X1292" s="9">
        <f t="shared" si="62"/>
        <v>0</v>
      </c>
      <c r="Y1292" s="9">
        <f>MAX(X1292,Parameters!$B$8)</f>
        <v>1</v>
      </c>
      <c r="AA1292" s="16" t="str">
        <f>IF(W1292&lt;&gt;0,IF(Y1292=1,IF(I1292&lt;=Parameters!$C$2,W1292,""),""),"")</f>
        <v/>
      </c>
      <c r="AB1292" s="16" t="str">
        <f>IF(W1292&lt;&gt;0,IF(Y1292=1,IF(AND(I1292&gt;Parameters!$B$3,I1292&lt;=Parameters!$C$3),W1292,""),""),"")</f>
        <v/>
      </c>
      <c r="AC1292" s="16">
        <f>IF(W1292&lt;&gt;0,IF(Y1292=1,IF(AND(I1292&gt;Parameters!$B$4,I1292&lt;=Parameters!$C$4),W1292,""),""),"")</f>
        <v>109.52681968645747</v>
      </c>
      <c r="AD1292" s="16" t="str">
        <f>IF(W1292&lt;&gt;0,IF(Y1292=1,IF(AND(I1292&gt;Parameters!$B$5,I1292&lt;=Parameters!$C$5),W1292,""),""),"")</f>
        <v/>
      </c>
      <c r="AE1292" s="16" t="str">
        <f>IF(W1292&lt;&gt;0,IF(Y1292=1,IF(I1292&gt;Parameters!$B$6,W1292,""),""),"")</f>
        <v/>
      </c>
    </row>
    <row r="1293" spans="1:31" x14ac:dyDescent="0.2">
      <c r="A1293" t="s">
        <v>1328</v>
      </c>
      <c r="B1293" t="s">
        <v>1329</v>
      </c>
      <c r="C1293" t="s">
        <v>1332</v>
      </c>
      <c r="D1293">
        <v>5</v>
      </c>
      <c r="E1293" t="s">
        <v>1334</v>
      </c>
      <c r="F1293" t="s">
        <v>381</v>
      </c>
      <c r="G1293">
        <v>10</v>
      </c>
      <c r="H1293" t="s">
        <v>1214</v>
      </c>
      <c r="I1293">
        <f t="shared" si="60"/>
        <v>10</v>
      </c>
      <c r="J1293">
        <v>80</v>
      </c>
      <c r="K1293" t="s">
        <v>62</v>
      </c>
      <c r="L1293" s="2">
        <v>2499</v>
      </c>
      <c r="M1293" t="s">
        <v>1331</v>
      </c>
      <c r="N1293" t="s">
        <v>40</v>
      </c>
      <c r="P1293" t="s">
        <v>64</v>
      </c>
      <c r="Q1293" t="s">
        <v>42</v>
      </c>
      <c r="R1293" t="s">
        <v>42</v>
      </c>
      <c r="S1293" s="3">
        <v>42250</v>
      </c>
      <c r="T1293" s="3"/>
      <c r="U1293" s="11">
        <f>IFERROR(VLOOKUP(A1293,'Anc data'!$A$2:$H$117, 8,FALSE),"")</f>
        <v>18.251237511712102</v>
      </c>
      <c r="W1293" s="15">
        <f t="shared" si="61"/>
        <v>136.9222223093833</v>
      </c>
      <c r="X1293" s="9">
        <f t="shared" si="62"/>
        <v>0</v>
      </c>
      <c r="Y1293" s="9">
        <f>MAX(X1293,Parameters!$B$8)</f>
        <v>1</v>
      </c>
      <c r="AA1293" s="16" t="str">
        <f>IF(W1293&lt;&gt;0,IF(Y1293=1,IF(I1293&lt;=Parameters!$C$2,W1293,""),""),"")</f>
        <v/>
      </c>
      <c r="AB1293" s="16" t="str">
        <f>IF(W1293&lt;&gt;0,IF(Y1293=1,IF(AND(I1293&gt;Parameters!$B$3,I1293&lt;=Parameters!$C$3),W1293,""),""),"")</f>
        <v/>
      </c>
      <c r="AC1293" s="16">
        <f>IF(W1293&lt;&gt;0,IF(Y1293=1,IF(AND(I1293&gt;Parameters!$B$4,I1293&lt;=Parameters!$C$4),W1293,""),""),"")</f>
        <v>136.9222223093833</v>
      </c>
      <c r="AD1293" s="16" t="str">
        <f>IF(W1293&lt;&gt;0,IF(Y1293=1,IF(AND(I1293&gt;Parameters!$B$5,I1293&lt;=Parameters!$C$5),W1293,""),""),"")</f>
        <v/>
      </c>
      <c r="AE1293" s="16" t="str">
        <f>IF(W1293&lt;&gt;0,IF(Y1293=1,IF(I1293&gt;Parameters!$B$6,W1293,""),""),"")</f>
        <v/>
      </c>
    </row>
    <row r="1294" spans="1:31" x14ac:dyDescent="0.2">
      <c r="A1294" t="s">
        <v>1328</v>
      </c>
      <c r="B1294" t="s">
        <v>1329</v>
      </c>
      <c r="C1294" t="s">
        <v>1332</v>
      </c>
      <c r="D1294">
        <v>6</v>
      </c>
      <c r="E1294" t="s">
        <v>1334</v>
      </c>
      <c r="F1294" t="s">
        <v>381</v>
      </c>
      <c r="G1294">
        <v>15</v>
      </c>
      <c r="H1294" t="s">
        <v>1214</v>
      </c>
      <c r="I1294">
        <f t="shared" si="60"/>
        <v>15</v>
      </c>
      <c r="J1294">
        <v>100</v>
      </c>
      <c r="K1294" t="s">
        <v>62</v>
      </c>
      <c r="L1294" s="2">
        <v>2999</v>
      </c>
      <c r="M1294" t="s">
        <v>1331</v>
      </c>
      <c r="N1294" t="s">
        <v>40</v>
      </c>
      <c r="P1294" t="s">
        <v>64</v>
      </c>
      <c r="Q1294" t="s">
        <v>42</v>
      </c>
      <c r="R1294" t="s">
        <v>42</v>
      </c>
      <c r="S1294" s="3">
        <v>42250</v>
      </c>
      <c r="T1294" s="3"/>
      <c r="U1294" s="11">
        <f>IFERROR(VLOOKUP(A1294,'Anc data'!$A$2:$H$117, 8,FALSE),"")</f>
        <v>18.251237511712102</v>
      </c>
      <c r="W1294" s="15">
        <f t="shared" si="61"/>
        <v>164.31762493230912</v>
      </c>
      <c r="X1294" s="9">
        <f t="shared" si="62"/>
        <v>0</v>
      </c>
      <c r="Y1294" s="9">
        <f>MAX(X1294,Parameters!$B$8)</f>
        <v>1</v>
      </c>
      <c r="AA1294" s="16" t="str">
        <f>IF(W1294&lt;&gt;0,IF(Y1294=1,IF(I1294&lt;=Parameters!$C$2,W1294,""),""),"")</f>
        <v/>
      </c>
      <c r="AB1294" s="16" t="str">
        <f>IF(W1294&lt;&gt;0,IF(Y1294=1,IF(AND(I1294&gt;Parameters!$B$3,I1294&lt;=Parameters!$C$3),W1294,""),""),"")</f>
        <v/>
      </c>
      <c r="AC1294" s="16" t="str">
        <f>IF(W1294&lt;&gt;0,IF(Y1294=1,IF(AND(I1294&gt;Parameters!$B$4,I1294&lt;=Parameters!$C$4),W1294,""),""),"")</f>
        <v/>
      </c>
      <c r="AD1294" s="16">
        <f>IF(W1294&lt;&gt;0,IF(Y1294=1,IF(AND(I1294&gt;Parameters!$B$5,I1294&lt;=Parameters!$C$5),W1294,""),""),"")</f>
        <v>164.31762493230912</v>
      </c>
      <c r="AE1294" s="16" t="str">
        <f>IF(W1294&lt;&gt;0,IF(Y1294=1,IF(I1294&gt;Parameters!$B$6,W1294,""),""),"")</f>
        <v/>
      </c>
    </row>
    <row r="1295" spans="1:31" x14ac:dyDescent="0.2">
      <c r="A1295" t="s">
        <v>1328</v>
      </c>
      <c r="B1295" t="s">
        <v>1329</v>
      </c>
      <c r="C1295" t="s">
        <v>1332</v>
      </c>
      <c r="D1295">
        <v>7</v>
      </c>
      <c r="E1295" t="s">
        <v>180</v>
      </c>
      <c r="F1295" t="s">
        <v>381</v>
      </c>
      <c r="G1295">
        <v>25</v>
      </c>
      <c r="H1295" t="s">
        <v>1214</v>
      </c>
      <c r="I1295">
        <f t="shared" si="60"/>
        <v>25</v>
      </c>
      <c r="J1295" t="s">
        <v>39</v>
      </c>
      <c r="L1295" s="2">
        <v>3749</v>
      </c>
      <c r="M1295" t="s">
        <v>1331</v>
      </c>
      <c r="N1295" t="s">
        <v>40</v>
      </c>
      <c r="P1295" t="s">
        <v>64</v>
      </c>
      <c r="Q1295" t="s">
        <v>42</v>
      </c>
      <c r="R1295" t="s">
        <v>42</v>
      </c>
      <c r="S1295" s="3">
        <v>42250</v>
      </c>
      <c r="T1295" s="3"/>
      <c r="U1295" s="11">
        <f>IFERROR(VLOOKUP(A1295,'Anc data'!$A$2:$H$117, 8,FALSE),"")</f>
        <v>18.251237511712102</v>
      </c>
      <c r="W1295" s="15">
        <f t="shared" si="61"/>
        <v>205.41072886669787</v>
      </c>
      <c r="X1295" s="9">
        <f t="shared" si="62"/>
        <v>1</v>
      </c>
      <c r="Y1295" s="9">
        <f>MAX(X1295,Parameters!$B$8)</f>
        <v>1</v>
      </c>
      <c r="AA1295" s="16" t="str">
        <f>IF(W1295&lt;&gt;0,IF(Y1295=1,IF(I1295&lt;=Parameters!$C$2,W1295,""),""),"")</f>
        <v/>
      </c>
      <c r="AB1295" s="16" t="str">
        <f>IF(W1295&lt;&gt;0,IF(Y1295=1,IF(AND(I1295&gt;Parameters!$B$3,I1295&lt;=Parameters!$C$3),W1295,""),""),"")</f>
        <v/>
      </c>
      <c r="AC1295" s="16" t="str">
        <f>IF(W1295&lt;&gt;0,IF(Y1295=1,IF(AND(I1295&gt;Parameters!$B$4,I1295&lt;=Parameters!$C$4),W1295,""),""),"")</f>
        <v/>
      </c>
      <c r="AD1295" s="16">
        <f>IF(W1295&lt;&gt;0,IF(Y1295=1,IF(AND(I1295&gt;Parameters!$B$5,I1295&lt;=Parameters!$C$5),W1295,""),""),"")</f>
        <v>205.41072886669787</v>
      </c>
      <c r="AE1295" s="16" t="str">
        <f>IF(W1295&lt;&gt;0,IF(Y1295=1,IF(I1295&gt;Parameters!$B$6,W1295,""),""),"")</f>
        <v/>
      </c>
    </row>
    <row r="1296" spans="1:31" x14ac:dyDescent="0.2">
      <c r="A1296" t="s">
        <v>1328</v>
      </c>
      <c r="B1296" t="s">
        <v>1329</v>
      </c>
      <c r="C1296" t="s">
        <v>1332</v>
      </c>
      <c r="D1296">
        <v>8</v>
      </c>
      <c r="E1296" t="s">
        <v>180</v>
      </c>
      <c r="F1296" t="s">
        <v>381</v>
      </c>
      <c r="G1296">
        <v>50</v>
      </c>
      <c r="H1296" t="s">
        <v>1214</v>
      </c>
      <c r="I1296">
        <f t="shared" si="60"/>
        <v>50</v>
      </c>
      <c r="J1296" t="s">
        <v>39</v>
      </c>
      <c r="L1296" s="2">
        <v>4999</v>
      </c>
      <c r="M1296" t="s">
        <v>1331</v>
      </c>
      <c r="N1296" t="s">
        <v>40</v>
      </c>
      <c r="P1296" t="s">
        <v>64</v>
      </c>
      <c r="Q1296" t="s">
        <v>42</v>
      </c>
      <c r="R1296" t="s">
        <v>42</v>
      </c>
      <c r="S1296" s="3">
        <v>42250</v>
      </c>
      <c r="T1296" s="3"/>
      <c r="U1296" s="11">
        <f>IFERROR(VLOOKUP(A1296,'Anc data'!$A$2:$H$117, 8,FALSE),"")</f>
        <v>18.251237511712102</v>
      </c>
      <c r="W1296" s="15">
        <f t="shared" si="61"/>
        <v>273.89923542401243</v>
      </c>
      <c r="X1296" s="9">
        <f t="shared" si="62"/>
        <v>1</v>
      </c>
      <c r="Y1296" s="9">
        <f>MAX(X1296,Parameters!$B$8)</f>
        <v>1</v>
      </c>
      <c r="AA1296" s="16" t="str">
        <f>IF(W1296&lt;&gt;0,IF(Y1296=1,IF(I1296&lt;=Parameters!$C$2,W1296,""),""),"")</f>
        <v/>
      </c>
      <c r="AB1296" s="16" t="str">
        <f>IF(W1296&lt;&gt;0,IF(Y1296=1,IF(AND(I1296&gt;Parameters!$B$3,I1296&lt;=Parameters!$C$3),W1296,""),""),"")</f>
        <v/>
      </c>
      <c r="AC1296" s="16" t="str">
        <f>IF(W1296&lt;&gt;0,IF(Y1296=1,IF(AND(I1296&gt;Parameters!$B$4,I1296&lt;=Parameters!$C$4),W1296,""),""),"")</f>
        <v/>
      </c>
      <c r="AD1296" s="16" t="str">
        <f>IF(W1296&lt;&gt;0,IF(Y1296=1,IF(AND(I1296&gt;Parameters!$B$5,I1296&lt;=Parameters!$C$5),W1296,""),""),"")</f>
        <v/>
      </c>
      <c r="AE1296" s="16">
        <f>IF(W1296&lt;&gt;0,IF(Y1296=1,IF(I1296&gt;Parameters!$B$6,W1296,""),""),"")</f>
        <v>273.89923542401243</v>
      </c>
    </row>
    <row r="1297" spans="1:31" x14ac:dyDescent="0.2">
      <c r="A1297" t="s">
        <v>1328</v>
      </c>
      <c r="B1297" t="s">
        <v>1329</v>
      </c>
      <c r="C1297" t="s">
        <v>1332</v>
      </c>
      <c r="D1297">
        <v>9</v>
      </c>
      <c r="E1297" t="s">
        <v>180</v>
      </c>
      <c r="F1297" t="s">
        <v>381</v>
      </c>
      <c r="G1297">
        <v>100</v>
      </c>
      <c r="H1297" t="s">
        <v>1214</v>
      </c>
      <c r="I1297">
        <f t="shared" si="60"/>
        <v>100</v>
      </c>
      <c r="J1297" t="s">
        <v>39</v>
      </c>
      <c r="L1297" s="2">
        <v>6999</v>
      </c>
      <c r="M1297" t="s">
        <v>1331</v>
      </c>
      <c r="N1297" t="s">
        <v>40</v>
      </c>
      <c r="P1297" t="s">
        <v>64</v>
      </c>
      <c r="Q1297" t="s">
        <v>42</v>
      </c>
      <c r="R1297" t="s">
        <v>42</v>
      </c>
      <c r="S1297" s="3">
        <v>42250</v>
      </c>
      <c r="T1297" s="3"/>
      <c r="U1297" s="11">
        <f>IFERROR(VLOOKUP(A1297,'Anc data'!$A$2:$H$117, 8,FALSE),"")</f>
        <v>18.251237511712102</v>
      </c>
      <c r="W1297" s="15">
        <f t="shared" si="61"/>
        <v>383.48084591571575</v>
      </c>
      <c r="X1297" s="9">
        <f t="shared" si="62"/>
        <v>1</v>
      </c>
      <c r="Y1297" s="9">
        <f>MAX(X1297,Parameters!$B$8)</f>
        <v>1</v>
      </c>
      <c r="AA1297" s="16" t="str">
        <f>IF(W1297&lt;&gt;0,IF(Y1297=1,IF(I1297&lt;=Parameters!$C$2,W1297,""),""),"")</f>
        <v/>
      </c>
      <c r="AB1297" s="16" t="str">
        <f>IF(W1297&lt;&gt;0,IF(Y1297=1,IF(AND(I1297&gt;Parameters!$B$3,I1297&lt;=Parameters!$C$3),W1297,""),""),"")</f>
        <v/>
      </c>
      <c r="AC1297" s="16" t="str">
        <f>IF(W1297&lt;&gt;0,IF(Y1297=1,IF(AND(I1297&gt;Parameters!$B$4,I1297&lt;=Parameters!$C$4),W1297,""),""),"")</f>
        <v/>
      </c>
      <c r="AD1297" s="16" t="str">
        <f>IF(W1297&lt;&gt;0,IF(Y1297=1,IF(AND(I1297&gt;Parameters!$B$5,I1297&lt;=Parameters!$C$5),W1297,""),""),"")</f>
        <v/>
      </c>
      <c r="AE1297" s="16">
        <f>IF(W1297&lt;&gt;0,IF(Y1297=1,IF(I1297&gt;Parameters!$B$6,W1297,""),""),"")</f>
        <v>383.48084591571575</v>
      </c>
    </row>
    <row r="1298" spans="1:31" x14ac:dyDescent="0.2">
      <c r="A1298" t="s">
        <v>1328</v>
      </c>
      <c r="B1298" t="s">
        <v>1329</v>
      </c>
      <c r="C1298" t="s">
        <v>1332</v>
      </c>
      <c r="D1298">
        <v>10</v>
      </c>
      <c r="E1298" t="s">
        <v>180</v>
      </c>
      <c r="F1298" t="s">
        <v>381</v>
      </c>
      <c r="G1298">
        <v>150</v>
      </c>
      <c r="H1298" t="s">
        <v>1214</v>
      </c>
      <c r="I1298">
        <f t="shared" si="60"/>
        <v>150</v>
      </c>
      <c r="J1298" t="s">
        <v>39</v>
      </c>
      <c r="L1298" s="2">
        <v>9999</v>
      </c>
      <c r="M1298" t="s">
        <v>1331</v>
      </c>
      <c r="N1298" t="s">
        <v>40</v>
      </c>
      <c r="P1298" t="s">
        <v>64</v>
      </c>
      <c r="Q1298" t="s">
        <v>42</v>
      </c>
      <c r="R1298" t="s">
        <v>42</v>
      </c>
      <c r="S1298" s="3">
        <v>42250</v>
      </c>
      <c r="T1298" s="3"/>
      <c r="U1298" s="11">
        <f>IFERROR(VLOOKUP(A1298,'Anc data'!$A$2:$H$117, 8,FALSE),"")</f>
        <v>18.251237511712102</v>
      </c>
      <c r="W1298" s="15">
        <f t="shared" si="61"/>
        <v>547.85326165327069</v>
      </c>
      <c r="X1298" s="9">
        <f t="shared" si="62"/>
        <v>1</v>
      </c>
      <c r="Y1298" s="9">
        <f>MAX(X1298,Parameters!$B$8)</f>
        <v>1</v>
      </c>
      <c r="AA1298" s="16" t="str">
        <f>IF(W1298&lt;&gt;0,IF(Y1298=1,IF(I1298&lt;=Parameters!$C$2,W1298,""),""),"")</f>
        <v/>
      </c>
      <c r="AB1298" s="16" t="str">
        <f>IF(W1298&lt;&gt;0,IF(Y1298=1,IF(AND(I1298&gt;Parameters!$B$3,I1298&lt;=Parameters!$C$3),W1298,""),""),"")</f>
        <v/>
      </c>
      <c r="AC1298" s="16" t="str">
        <f>IF(W1298&lt;&gt;0,IF(Y1298=1,IF(AND(I1298&gt;Parameters!$B$4,I1298&lt;=Parameters!$C$4),W1298,""),""),"")</f>
        <v/>
      </c>
      <c r="AD1298" s="16" t="str">
        <f>IF(W1298&lt;&gt;0,IF(Y1298=1,IF(AND(I1298&gt;Parameters!$B$5,I1298&lt;=Parameters!$C$5),W1298,""),""),"")</f>
        <v/>
      </c>
      <c r="AE1298" s="16">
        <f>IF(W1298&lt;&gt;0,IF(Y1298=1,IF(I1298&gt;Parameters!$B$6,W1298,""),""),"")</f>
        <v>547.85326165327069</v>
      </c>
    </row>
    <row r="1299" spans="1:31" x14ac:dyDescent="0.2">
      <c r="A1299" t="s">
        <v>1328</v>
      </c>
      <c r="B1299" t="s">
        <v>1329</v>
      </c>
      <c r="C1299" t="s">
        <v>1335</v>
      </c>
      <c r="D1299">
        <v>1</v>
      </c>
      <c r="E1299" t="s">
        <v>1336</v>
      </c>
      <c r="F1299" t="s">
        <v>45</v>
      </c>
      <c r="G1299">
        <v>2</v>
      </c>
      <c r="H1299" t="s">
        <v>1214</v>
      </c>
      <c r="I1299">
        <f t="shared" si="60"/>
        <v>2</v>
      </c>
      <c r="J1299" t="s">
        <v>39</v>
      </c>
      <c r="L1299" s="2">
        <v>1299</v>
      </c>
      <c r="M1299" t="s">
        <v>1331</v>
      </c>
      <c r="N1299" t="s">
        <v>40</v>
      </c>
      <c r="P1299" t="s">
        <v>42</v>
      </c>
      <c r="Q1299" t="s">
        <v>42</v>
      </c>
      <c r="R1299" t="s">
        <v>64</v>
      </c>
      <c r="S1299" s="3">
        <v>42266</v>
      </c>
      <c r="T1299" s="3"/>
      <c r="U1299" s="11">
        <f>IFERROR(VLOOKUP(A1299,'Anc data'!$A$2:$H$117, 8,FALSE),"")</f>
        <v>18.251237511712102</v>
      </c>
      <c r="W1299" s="15">
        <f t="shared" si="61"/>
        <v>71.1732560143613</v>
      </c>
      <c r="X1299" s="9">
        <f t="shared" si="62"/>
        <v>1</v>
      </c>
      <c r="Y1299" s="9">
        <f>MAX(X1299,Parameters!$B$8)</f>
        <v>1</v>
      </c>
      <c r="AA1299" s="16" t="str">
        <f>IF(W1299&lt;&gt;0,IF(Y1299=1,IF(I1299&lt;=Parameters!$C$2,W1299,""),""),"")</f>
        <v/>
      </c>
      <c r="AB1299" s="16">
        <f>IF(W1299&lt;&gt;0,IF(Y1299=1,IF(AND(I1299&gt;Parameters!$B$3,I1299&lt;=Parameters!$C$3),W1299,""),""),"")</f>
        <v>71.1732560143613</v>
      </c>
      <c r="AC1299" s="16" t="str">
        <f>IF(W1299&lt;&gt;0,IF(Y1299=1,IF(AND(I1299&gt;Parameters!$B$4,I1299&lt;=Parameters!$C$4),W1299,""),""),"")</f>
        <v/>
      </c>
      <c r="AD1299" s="16" t="str">
        <f>IF(W1299&lt;&gt;0,IF(Y1299=1,IF(AND(I1299&gt;Parameters!$B$5,I1299&lt;=Parameters!$C$5),W1299,""),""),"")</f>
        <v/>
      </c>
      <c r="AE1299" s="16" t="str">
        <f>IF(W1299&lt;&gt;0,IF(Y1299=1,IF(I1299&gt;Parameters!$B$6,W1299,""),""),"")</f>
        <v/>
      </c>
    </row>
    <row r="1300" spans="1:31" x14ac:dyDescent="0.2">
      <c r="A1300" t="s">
        <v>1328</v>
      </c>
      <c r="B1300" t="s">
        <v>1329</v>
      </c>
      <c r="C1300" t="s">
        <v>1335</v>
      </c>
      <c r="D1300">
        <v>2</v>
      </c>
      <c r="E1300" t="s">
        <v>1337</v>
      </c>
      <c r="F1300" t="s">
        <v>45</v>
      </c>
      <c r="G1300">
        <v>3</v>
      </c>
      <c r="H1300" t="s">
        <v>1214</v>
      </c>
      <c r="I1300">
        <f t="shared" si="60"/>
        <v>3</v>
      </c>
      <c r="J1300" t="s">
        <v>39</v>
      </c>
      <c r="L1300">
        <v>999</v>
      </c>
      <c r="M1300" t="s">
        <v>1331</v>
      </c>
      <c r="N1300" t="s">
        <v>40</v>
      </c>
      <c r="P1300" t="s">
        <v>42</v>
      </c>
      <c r="Q1300" t="s">
        <v>42</v>
      </c>
      <c r="R1300" t="s">
        <v>64</v>
      </c>
      <c r="S1300" s="3">
        <v>42266</v>
      </c>
      <c r="T1300" s="3"/>
      <c r="U1300" s="11">
        <f>IFERROR(VLOOKUP(A1300,'Anc data'!$A$2:$H$117, 8,FALSE),"")</f>
        <v>18.251237511712102</v>
      </c>
      <c r="W1300" s="15">
        <f t="shared" si="61"/>
        <v>54.736014440605807</v>
      </c>
      <c r="X1300" s="9">
        <f t="shared" si="62"/>
        <v>1</v>
      </c>
      <c r="Y1300" s="9">
        <f>MAX(X1300,Parameters!$B$8)</f>
        <v>1</v>
      </c>
      <c r="AA1300" s="16" t="str">
        <f>IF(W1300&lt;&gt;0,IF(Y1300=1,IF(I1300&lt;=Parameters!$C$2,W1300,""),""),"")</f>
        <v/>
      </c>
      <c r="AB1300" s="16">
        <f>IF(W1300&lt;&gt;0,IF(Y1300=1,IF(AND(I1300&gt;Parameters!$B$3,I1300&lt;=Parameters!$C$3),W1300,""),""),"")</f>
        <v>54.736014440605807</v>
      </c>
      <c r="AC1300" s="16" t="str">
        <f>IF(W1300&lt;&gt;0,IF(Y1300=1,IF(AND(I1300&gt;Parameters!$B$4,I1300&lt;=Parameters!$C$4),W1300,""),""),"")</f>
        <v/>
      </c>
      <c r="AD1300" s="16" t="str">
        <f>IF(W1300&lt;&gt;0,IF(Y1300=1,IF(AND(I1300&gt;Parameters!$B$5,I1300&lt;=Parameters!$C$5),W1300,""),""),"")</f>
        <v/>
      </c>
      <c r="AE1300" s="16" t="str">
        <f>IF(W1300&lt;&gt;0,IF(Y1300=1,IF(I1300&gt;Parameters!$B$6,W1300,""),""),"")</f>
        <v/>
      </c>
    </row>
    <row r="1301" spans="1:31" x14ac:dyDescent="0.2">
      <c r="A1301" t="s">
        <v>1328</v>
      </c>
      <c r="B1301" t="s">
        <v>1329</v>
      </c>
      <c r="C1301" t="s">
        <v>1335</v>
      </c>
      <c r="D1301">
        <v>3</v>
      </c>
      <c r="E1301" t="s">
        <v>1338</v>
      </c>
      <c r="F1301" t="s">
        <v>45</v>
      </c>
      <c r="G1301">
        <v>5</v>
      </c>
      <c r="H1301" t="s">
        <v>1214</v>
      </c>
      <c r="I1301">
        <f t="shared" si="60"/>
        <v>5</v>
      </c>
      <c r="J1301" t="s">
        <v>39</v>
      </c>
      <c r="L1301" s="2">
        <v>1995</v>
      </c>
      <c r="M1301" t="s">
        <v>1331</v>
      </c>
      <c r="N1301" t="s">
        <v>40</v>
      </c>
      <c r="P1301" t="s">
        <v>42</v>
      </c>
      <c r="Q1301" t="s">
        <v>42</v>
      </c>
      <c r="R1301" t="s">
        <v>64</v>
      </c>
      <c r="S1301" s="3">
        <v>42266</v>
      </c>
      <c r="T1301" s="3"/>
      <c r="U1301" s="11">
        <f>IFERROR(VLOOKUP(A1301,'Anc data'!$A$2:$H$117, 8,FALSE),"")</f>
        <v>18.251237511712102</v>
      </c>
      <c r="W1301" s="15">
        <f t="shared" si="61"/>
        <v>109.30765646547405</v>
      </c>
      <c r="X1301" s="9">
        <f t="shared" si="62"/>
        <v>1</v>
      </c>
      <c r="Y1301" s="9">
        <f>MAX(X1301,Parameters!$B$8)</f>
        <v>1</v>
      </c>
      <c r="AA1301" s="16" t="str">
        <f>IF(W1301&lt;&gt;0,IF(Y1301=1,IF(I1301&lt;=Parameters!$C$2,W1301,""),""),"")</f>
        <v/>
      </c>
      <c r="AB1301" s="16" t="str">
        <f>IF(W1301&lt;&gt;0,IF(Y1301=1,IF(AND(I1301&gt;Parameters!$B$3,I1301&lt;=Parameters!$C$3),W1301,""),""),"")</f>
        <v/>
      </c>
      <c r="AC1301" s="16">
        <f>IF(W1301&lt;&gt;0,IF(Y1301=1,IF(AND(I1301&gt;Parameters!$B$4,I1301&lt;=Parameters!$C$4),W1301,""),""),"")</f>
        <v>109.30765646547405</v>
      </c>
      <c r="AD1301" s="16" t="str">
        <f>IF(W1301&lt;&gt;0,IF(Y1301=1,IF(AND(I1301&gt;Parameters!$B$5,I1301&lt;=Parameters!$C$5),W1301,""),""),"")</f>
        <v/>
      </c>
      <c r="AE1301" s="16" t="str">
        <f>IF(W1301&lt;&gt;0,IF(Y1301=1,IF(I1301&gt;Parameters!$B$6,W1301,""),""),"")</f>
        <v/>
      </c>
    </row>
    <row r="1302" spans="1:31" x14ac:dyDescent="0.2">
      <c r="A1302" t="s">
        <v>1328</v>
      </c>
      <c r="B1302" t="s">
        <v>1329</v>
      </c>
      <c r="C1302" t="s">
        <v>1335</v>
      </c>
      <c r="D1302">
        <v>4</v>
      </c>
      <c r="E1302" t="s">
        <v>1339</v>
      </c>
      <c r="F1302" t="s">
        <v>45</v>
      </c>
      <c r="G1302">
        <v>8</v>
      </c>
      <c r="H1302" t="s">
        <v>1214</v>
      </c>
      <c r="I1302">
        <f t="shared" si="60"/>
        <v>8</v>
      </c>
      <c r="J1302" t="s">
        <v>39</v>
      </c>
      <c r="L1302" s="2">
        <v>3000</v>
      </c>
      <c r="M1302" t="s">
        <v>1331</v>
      </c>
      <c r="N1302" t="s">
        <v>40</v>
      </c>
      <c r="P1302" t="s">
        <v>42</v>
      </c>
      <c r="Q1302" t="s">
        <v>42</v>
      </c>
      <c r="R1302" t="s">
        <v>64</v>
      </c>
      <c r="S1302" s="3">
        <v>42266</v>
      </c>
      <c r="T1302" s="3"/>
      <c r="U1302" s="11">
        <f>IFERROR(VLOOKUP(A1302,'Anc data'!$A$2:$H$117, 8,FALSE),"")</f>
        <v>18.251237511712102</v>
      </c>
      <c r="W1302" s="15">
        <f t="shared" si="61"/>
        <v>164.37241573755497</v>
      </c>
      <c r="X1302" s="9">
        <f t="shared" si="62"/>
        <v>1</v>
      </c>
      <c r="Y1302" s="9">
        <f>MAX(X1302,Parameters!$B$8)</f>
        <v>1</v>
      </c>
      <c r="AA1302" s="16" t="str">
        <f>IF(W1302&lt;&gt;0,IF(Y1302=1,IF(I1302&lt;=Parameters!$C$2,W1302,""),""),"")</f>
        <v/>
      </c>
      <c r="AB1302" s="16" t="str">
        <f>IF(W1302&lt;&gt;0,IF(Y1302=1,IF(AND(I1302&gt;Parameters!$B$3,I1302&lt;=Parameters!$C$3),W1302,""),""),"")</f>
        <v/>
      </c>
      <c r="AC1302" s="16">
        <f>IF(W1302&lt;&gt;0,IF(Y1302=1,IF(AND(I1302&gt;Parameters!$B$4,I1302&lt;=Parameters!$C$4),W1302,""),""),"")</f>
        <v>164.37241573755497</v>
      </c>
      <c r="AD1302" s="16" t="str">
        <f>IF(W1302&lt;&gt;0,IF(Y1302=1,IF(AND(I1302&gt;Parameters!$B$5,I1302&lt;=Parameters!$C$5),W1302,""),""),"")</f>
        <v/>
      </c>
      <c r="AE1302" s="16" t="str">
        <f>IF(W1302&lt;&gt;0,IF(Y1302=1,IF(I1302&gt;Parameters!$B$6,W1302,""),""),"")</f>
        <v/>
      </c>
    </row>
    <row r="1303" spans="1:31" x14ac:dyDescent="0.2">
      <c r="A1303" t="s">
        <v>1328</v>
      </c>
      <c r="B1303" t="s">
        <v>1329</v>
      </c>
      <c r="C1303" t="s">
        <v>1335</v>
      </c>
      <c r="D1303">
        <v>5</v>
      </c>
      <c r="E1303" t="s">
        <v>1340</v>
      </c>
      <c r="F1303" t="s">
        <v>61</v>
      </c>
      <c r="G1303">
        <v>8</v>
      </c>
      <c r="H1303" t="s">
        <v>1214</v>
      </c>
      <c r="I1303">
        <f t="shared" si="60"/>
        <v>8</v>
      </c>
      <c r="J1303">
        <v>50</v>
      </c>
      <c r="K1303" t="s">
        <v>62</v>
      </c>
      <c r="L1303" s="2">
        <v>1899</v>
      </c>
      <c r="M1303" t="s">
        <v>1331</v>
      </c>
      <c r="N1303" t="s">
        <v>40</v>
      </c>
      <c r="P1303" t="s">
        <v>42</v>
      </c>
      <c r="Q1303" t="s">
        <v>42</v>
      </c>
      <c r="R1303" t="s">
        <v>64</v>
      </c>
      <c r="S1303" s="3">
        <v>42266</v>
      </c>
      <c r="T1303" s="3"/>
      <c r="U1303" s="11">
        <f>IFERROR(VLOOKUP(A1303,'Anc data'!$A$2:$H$117, 8,FALSE),"")</f>
        <v>18.251237511712102</v>
      </c>
      <c r="W1303" s="15">
        <f t="shared" si="61"/>
        <v>104.0477391618723</v>
      </c>
      <c r="X1303" s="9">
        <f t="shared" si="62"/>
        <v>0</v>
      </c>
      <c r="Y1303" s="9">
        <f>MAX(X1303,Parameters!$B$8)</f>
        <v>1</v>
      </c>
      <c r="AA1303" s="16" t="str">
        <f>IF(W1303&lt;&gt;0,IF(Y1303=1,IF(I1303&lt;=Parameters!$C$2,W1303,""),""),"")</f>
        <v/>
      </c>
      <c r="AB1303" s="16" t="str">
        <f>IF(W1303&lt;&gt;0,IF(Y1303=1,IF(AND(I1303&gt;Parameters!$B$3,I1303&lt;=Parameters!$C$3),W1303,""),""),"")</f>
        <v/>
      </c>
      <c r="AC1303" s="16">
        <f>IF(W1303&lt;&gt;0,IF(Y1303=1,IF(AND(I1303&gt;Parameters!$B$4,I1303&lt;=Parameters!$C$4),W1303,""),""),"")</f>
        <v>104.0477391618723</v>
      </c>
      <c r="AD1303" s="16" t="str">
        <f>IF(W1303&lt;&gt;0,IF(Y1303=1,IF(AND(I1303&gt;Parameters!$B$5,I1303&lt;=Parameters!$C$5),W1303,""),""),"")</f>
        <v/>
      </c>
      <c r="AE1303" s="16" t="str">
        <f>IF(W1303&lt;&gt;0,IF(Y1303=1,IF(I1303&gt;Parameters!$B$6,W1303,""),""),"")</f>
        <v/>
      </c>
    </row>
    <row r="1304" spans="1:31" x14ac:dyDescent="0.2">
      <c r="A1304" t="s">
        <v>1328</v>
      </c>
      <c r="B1304" t="s">
        <v>1329</v>
      </c>
      <c r="C1304" t="s">
        <v>1335</v>
      </c>
      <c r="D1304">
        <v>6</v>
      </c>
      <c r="E1304" t="s">
        <v>1341</v>
      </c>
      <c r="F1304" t="s">
        <v>61</v>
      </c>
      <c r="G1304">
        <v>20</v>
      </c>
      <c r="H1304" t="s">
        <v>1214</v>
      </c>
      <c r="I1304">
        <f t="shared" si="60"/>
        <v>20</v>
      </c>
      <c r="J1304" t="s">
        <v>39</v>
      </c>
      <c r="L1304" s="2">
        <v>3500</v>
      </c>
      <c r="M1304" t="s">
        <v>1331</v>
      </c>
      <c r="N1304" t="s">
        <v>40</v>
      </c>
      <c r="P1304" t="s">
        <v>42</v>
      </c>
      <c r="Q1304" t="s">
        <v>64</v>
      </c>
      <c r="R1304" t="s">
        <v>64</v>
      </c>
      <c r="S1304" s="3">
        <v>42266</v>
      </c>
      <c r="T1304" s="3"/>
      <c r="U1304" s="11">
        <f>IFERROR(VLOOKUP(A1304,'Anc data'!$A$2:$H$117, 8,FALSE),"")</f>
        <v>18.251237511712102</v>
      </c>
      <c r="W1304" s="15">
        <f t="shared" si="61"/>
        <v>191.76781836048082</v>
      </c>
      <c r="X1304" s="9">
        <f t="shared" si="62"/>
        <v>1</v>
      </c>
      <c r="Y1304" s="9">
        <f>MAX(X1304,Parameters!$B$8)</f>
        <v>1</v>
      </c>
      <c r="AA1304" s="16" t="str">
        <f>IF(W1304&lt;&gt;0,IF(Y1304=1,IF(I1304&lt;=Parameters!$C$2,W1304,""),""),"")</f>
        <v/>
      </c>
      <c r="AB1304" s="16" t="str">
        <f>IF(W1304&lt;&gt;0,IF(Y1304=1,IF(AND(I1304&gt;Parameters!$B$3,I1304&lt;=Parameters!$C$3),W1304,""),""),"")</f>
        <v/>
      </c>
      <c r="AC1304" s="16" t="str">
        <f>IF(W1304&lt;&gt;0,IF(Y1304=1,IF(AND(I1304&gt;Parameters!$B$4,I1304&lt;=Parameters!$C$4),W1304,""),""),"")</f>
        <v/>
      </c>
      <c r="AD1304" s="16">
        <f>IF(W1304&lt;&gt;0,IF(Y1304=1,IF(AND(I1304&gt;Parameters!$B$5,I1304&lt;=Parameters!$C$5),W1304,""),""),"")</f>
        <v>191.76781836048082</v>
      </c>
      <c r="AE1304" s="16" t="str">
        <f>IF(W1304&lt;&gt;0,IF(Y1304=1,IF(I1304&gt;Parameters!$B$6,W1304,""),""),"")</f>
        <v/>
      </c>
    </row>
    <row r="1305" spans="1:31" x14ac:dyDescent="0.2">
      <c r="A1305" t="s">
        <v>1328</v>
      </c>
      <c r="B1305" t="s">
        <v>1329</v>
      </c>
      <c r="C1305" t="s">
        <v>1335</v>
      </c>
      <c r="D1305">
        <v>7</v>
      </c>
      <c r="E1305" t="s">
        <v>1342</v>
      </c>
      <c r="F1305" t="s">
        <v>61</v>
      </c>
      <c r="G1305">
        <v>50</v>
      </c>
      <c r="H1305" t="s">
        <v>1214</v>
      </c>
      <c r="I1305">
        <f t="shared" si="60"/>
        <v>50</v>
      </c>
      <c r="J1305" t="s">
        <v>39</v>
      </c>
      <c r="L1305" s="2">
        <v>5800</v>
      </c>
      <c r="M1305" t="s">
        <v>1331</v>
      </c>
      <c r="N1305" t="s">
        <v>40</v>
      </c>
      <c r="P1305" t="s">
        <v>42</v>
      </c>
      <c r="Q1305" t="s">
        <v>64</v>
      </c>
      <c r="R1305" t="s">
        <v>64</v>
      </c>
      <c r="S1305" s="3">
        <v>42266</v>
      </c>
      <c r="T1305" s="3"/>
      <c r="U1305" s="11">
        <f>IFERROR(VLOOKUP(A1305,'Anc data'!$A$2:$H$117, 8,FALSE),"")</f>
        <v>18.251237511712102</v>
      </c>
      <c r="W1305" s="15">
        <f t="shared" si="61"/>
        <v>317.78667042593963</v>
      </c>
      <c r="X1305" s="9">
        <f t="shared" si="62"/>
        <v>1</v>
      </c>
      <c r="Y1305" s="9">
        <f>MAX(X1305,Parameters!$B$8)</f>
        <v>1</v>
      </c>
      <c r="AA1305" s="16" t="str">
        <f>IF(W1305&lt;&gt;0,IF(Y1305=1,IF(I1305&lt;=Parameters!$C$2,W1305,""),""),"")</f>
        <v/>
      </c>
      <c r="AB1305" s="16" t="str">
        <f>IF(W1305&lt;&gt;0,IF(Y1305=1,IF(AND(I1305&gt;Parameters!$B$3,I1305&lt;=Parameters!$C$3),W1305,""),""),"")</f>
        <v/>
      </c>
      <c r="AC1305" s="16" t="str">
        <f>IF(W1305&lt;&gt;0,IF(Y1305=1,IF(AND(I1305&gt;Parameters!$B$4,I1305&lt;=Parameters!$C$4),W1305,""),""),"")</f>
        <v/>
      </c>
      <c r="AD1305" s="16" t="str">
        <f>IF(W1305&lt;&gt;0,IF(Y1305=1,IF(AND(I1305&gt;Parameters!$B$5,I1305&lt;=Parameters!$C$5),W1305,""),""),"")</f>
        <v/>
      </c>
      <c r="AE1305" s="16">
        <f>IF(W1305&lt;&gt;0,IF(Y1305=1,IF(I1305&gt;Parameters!$B$6,W1305,""),""),"")</f>
        <v>317.78667042593963</v>
      </c>
    </row>
    <row r="1306" spans="1:31" x14ac:dyDescent="0.2">
      <c r="A1306" t="s">
        <v>1328</v>
      </c>
      <c r="B1306" t="s">
        <v>1329</v>
      </c>
      <c r="C1306" t="s">
        <v>1335</v>
      </c>
      <c r="D1306">
        <v>8</v>
      </c>
      <c r="E1306" t="s">
        <v>1343</v>
      </c>
      <c r="F1306" t="s">
        <v>61</v>
      </c>
      <c r="G1306">
        <v>100</v>
      </c>
      <c r="H1306" t="s">
        <v>1214</v>
      </c>
      <c r="I1306">
        <f t="shared" si="60"/>
        <v>100</v>
      </c>
      <c r="J1306" t="s">
        <v>39</v>
      </c>
      <c r="L1306" s="2">
        <v>8800</v>
      </c>
      <c r="M1306" t="s">
        <v>1331</v>
      </c>
      <c r="N1306" t="s">
        <v>40</v>
      </c>
      <c r="P1306" t="s">
        <v>42</v>
      </c>
      <c r="Q1306" t="s">
        <v>64</v>
      </c>
      <c r="R1306" t="s">
        <v>64</v>
      </c>
      <c r="S1306" s="3">
        <v>42266</v>
      </c>
      <c r="T1306" s="3"/>
      <c r="U1306" s="11">
        <f>IFERROR(VLOOKUP(A1306,'Anc data'!$A$2:$H$117, 8,FALSE),"")</f>
        <v>18.251237511712102</v>
      </c>
      <c r="W1306" s="15">
        <f t="shared" si="61"/>
        <v>482.15908616349458</v>
      </c>
      <c r="X1306" s="9">
        <f t="shared" si="62"/>
        <v>1</v>
      </c>
      <c r="Y1306" s="9">
        <f>MAX(X1306,Parameters!$B$8)</f>
        <v>1</v>
      </c>
      <c r="AA1306" s="16" t="str">
        <f>IF(W1306&lt;&gt;0,IF(Y1306=1,IF(I1306&lt;=Parameters!$C$2,W1306,""),""),"")</f>
        <v/>
      </c>
      <c r="AB1306" s="16" t="str">
        <f>IF(W1306&lt;&gt;0,IF(Y1306=1,IF(AND(I1306&gt;Parameters!$B$3,I1306&lt;=Parameters!$C$3),W1306,""),""),"")</f>
        <v/>
      </c>
      <c r="AC1306" s="16" t="str">
        <f>IF(W1306&lt;&gt;0,IF(Y1306=1,IF(AND(I1306&gt;Parameters!$B$4,I1306&lt;=Parameters!$C$4),W1306,""),""),"")</f>
        <v/>
      </c>
      <c r="AD1306" s="16" t="str">
        <f>IF(W1306&lt;&gt;0,IF(Y1306=1,IF(AND(I1306&gt;Parameters!$B$5,I1306&lt;=Parameters!$C$5),W1306,""),""),"")</f>
        <v/>
      </c>
      <c r="AE1306" s="16">
        <f>IF(W1306&lt;&gt;0,IF(Y1306=1,IF(I1306&gt;Parameters!$B$6,W1306,""),""),"")</f>
        <v>482.15908616349458</v>
      </c>
    </row>
    <row r="1307" spans="1:31" x14ac:dyDescent="0.2">
      <c r="A1307" t="s">
        <v>1328</v>
      </c>
      <c r="B1307" t="s">
        <v>1329</v>
      </c>
      <c r="C1307" t="s">
        <v>1335</v>
      </c>
      <c r="D1307">
        <v>9</v>
      </c>
      <c r="E1307" t="s">
        <v>1344</v>
      </c>
      <c r="F1307" t="s">
        <v>61</v>
      </c>
      <c r="G1307">
        <v>200</v>
      </c>
      <c r="H1307" t="s">
        <v>1214</v>
      </c>
      <c r="I1307">
        <f t="shared" si="60"/>
        <v>200</v>
      </c>
      <c r="J1307" t="s">
        <v>39</v>
      </c>
      <c r="L1307" s="2">
        <v>20000</v>
      </c>
      <c r="M1307" t="s">
        <v>1331</v>
      </c>
      <c r="N1307" t="s">
        <v>40</v>
      </c>
      <c r="P1307" t="s">
        <v>42</v>
      </c>
      <c r="Q1307" t="s">
        <v>64</v>
      </c>
      <c r="R1307" t="s">
        <v>64</v>
      </c>
      <c r="S1307" s="3">
        <v>42266</v>
      </c>
      <c r="T1307" s="3"/>
      <c r="U1307" s="11">
        <f>IFERROR(VLOOKUP(A1307,'Anc data'!$A$2:$H$117, 8,FALSE),"")</f>
        <v>18.251237511712102</v>
      </c>
      <c r="W1307" s="15">
        <f t="shared" si="61"/>
        <v>1095.8161049170333</v>
      </c>
      <c r="X1307" s="9">
        <f t="shared" si="62"/>
        <v>1</v>
      </c>
      <c r="Y1307" s="9">
        <f>MAX(X1307,Parameters!$B$8)</f>
        <v>1</v>
      </c>
      <c r="AA1307" s="16" t="str">
        <f>IF(W1307&lt;&gt;0,IF(Y1307=1,IF(I1307&lt;=Parameters!$C$2,W1307,""),""),"")</f>
        <v/>
      </c>
      <c r="AB1307" s="16" t="str">
        <f>IF(W1307&lt;&gt;0,IF(Y1307=1,IF(AND(I1307&gt;Parameters!$B$3,I1307&lt;=Parameters!$C$3),W1307,""),""),"")</f>
        <v/>
      </c>
      <c r="AC1307" s="16" t="str">
        <f>IF(W1307&lt;&gt;0,IF(Y1307=1,IF(AND(I1307&gt;Parameters!$B$4,I1307&lt;=Parameters!$C$4),W1307,""),""),"")</f>
        <v/>
      </c>
      <c r="AD1307" s="16" t="str">
        <f>IF(W1307&lt;&gt;0,IF(Y1307=1,IF(AND(I1307&gt;Parameters!$B$5,I1307&lt;=Parameters!$C$5),W1307,""),""),"")</f>
        <v/>
      </c>
      <c r="AE1307" s="16">
        <f>IF(W1307&lt;&gt;0,IF(Y1307=1,IF(I1307&gt;Parameters!$B$6,W1307,""),""),"")</f>
        <v>1095.8161049170333</v>
      </c>
    </row>
    <row r="1308" spans="1:31" x14ac:dyDescent="0.2">
      <c r="A1308" t="s">
        <v>1345</v>
      </c>
      <c r="B1308" t="s">
        <v>1346</v>
      </c>
      <c r="C1308" t="s">
        <v>1347</v>
      </c>
      <c r="D1308">
        <v>1</v>
      </c>
      <c r="E1308" t="s">
        <v>1348</v>
      </c>
      <c r="F1308" t="s">
        <v>79</v>
      </c>
      <c r="G1308">
        <v>12</v>
      </c>
      <c r="H1308" t="s">
        <v>1214</v>
      </c>
      <c r="I1308">
        <f t="shared" si="60"/>
        <v>12</v>
      </c>
      <c r="J1308" t="s">
        <v>39</v>
      </c>
      <c r="L1308">
        <v>44</v>
      </c>
      <c r="M1308" t="s">
        <v>1349</v>
      </c>
      <c r="N1308">
        <v>768</v>
      </c>
      <c r="O1308" t="s">
        <v>38</v>
      </c>
      <c r="P1308" t="s">
        <v>42</v>
      </c>
      <c r="Q1308" t="s">
        <v>42</v>
      </c>
      <c r="R1308" t="s">
        <v>42</v>
      </c>
      <c r="S1308" s="3">
        <v>42250</v>
      </c>
      <c r="T1308" s="3"/>
      <c r="U1308" s="11">
        <f>IFERROR(VLOOKUP(A1308,'Anc data'!$A$2:$H$117, 8,FALSE),"")</f>
        <v>1.828479</v>
      </c>
      <c r="W1308" s="15">
        <f t="shared" si="61"/>
        <v>24.063716345662161</v>
      </c>
      <c r="X1308" s="9">
        <f t="shared" si="62"/>
        <v>1</v>
      </c>
      <c r="Y1308" s="9">
        <f>MAX(X1308,Parameters!$B$8)</f>
        <v>1</v>
      </c>
      <c r="AA1308" s="16" t="str">
        <f>IF(W1308&lt;&gt;0,IF(Y1308=1,IF(I1308&lt;=Parameters!$C$2,W1308,""),""),"")</f>
        <v/>
      </c>
      <c r="AB1308" s="16" t="str">
        <f>IF(W1308&lt;&gt;0,IF(Y1308=1,IF(AND(I1308&gt;Parameters!$B$3,I1308&lt;=Parameters!$C$3),W1308,""),""),"")</f>
        <v/>
      </c>
      <c r="AC1308" s="16" t="str">
        <f>IF(W1308&lt;&gt;0,IF(Y1308=1,IF(AND(I1308&gt;Parameters!$B$4,I1308&lt;=Parameters!$C$4),W1308,""),""),"")</f>
        <v/>
      </c>
      <c r="AD1308" s="16">
        <f>IF(W1308&lt;&gt;0,IF(Y1308=1,IF(AND(I1308&gt;Parameters!$B$5,I1308&lt;=Parameters!$C$5),W1308,""),""),"")</f>
        <v>24.063716345662161</v>
      </c>
      <c r="AE1308" s="16" t="str">
        <f>IF(W1308&lt;&gt;0,IF(Y1308=1,IF(I1308&gt;Parameters!$B$6,W1308,""),""),"")</f>
        <v/>
      </c>
    </row>
    <row r="1309" spans="1:31" x14ac:dyDescent="0.2">
      <c r="A1309" t="s">
        <v>1345</v>
      </c>
      <c r="B1309" t="s">
        <v>1346</v>
      </c>
      <c r="C1309" t="s">
        <v>1347</v>
      </c>
      <c r="D1309">
        <v>2</v>
      </c>
      <c r="E1309" t="s">
        <v>1348</v>
      </c>
      <c r="F1309" t="s">
        <v>79</v>
      </c>
      <c r="G1309">
        <v>30</v>
      </c>
      <c r="H1309" t="s">
        <v>1214</v>
      </c>
      <c r="I1309">
        <f t="shared" si="60"/>
        <v>30</v>
      </c>
      <c r="J1309" t="s">
        <v>39</v>
      </c>
      <c r="L1309">
        <v>49</v>
      </c>
      <c r="M1309" t="s">
        <v>1349</v>
      </c>
      <c r="N1309" t="s">
        <v>40</v>
      </c>
      <c r="P1309" t="s">
        <v>42</v>
      </c>
      <c r="Q1309" t="s">
        <v>42</v>
      </c>
      <c r="R1309" t="s">
        <v>42</v>
      </c>
      <c r="S1309" s="3">
        <v>42250</v>
      </c>
      <c r="T1309" s="3"/>
      <c r="U1309" s="11">
        <f>IFERROR(VLOOKUP(A1309,'Anc data'!$A$2:$H$117, 8,FALSE),"")</f>
        <v>1.828479</v>
      </c>
      <c r="W1309" s="15">
        <f t="shared" si="61"/>
        <v>26.798229566760131</v>
      </c>
      <c r="X1309" s="9">
        <f t="shared" si="62"/>
        <v>1</v>
      </c>
      <c r="Y1309" s="9">
        <f>MAX(X1309,Parameters!$B$8)</f>
        <v>1</v>
      </c>
      <c r="AA1309" s="16" t="str">
        <f>IF(W1309&lt;&gt;0,IF(Y1309=1,IF(I1309&lt;=Parameters!$C$2,W1309,""),""),"")</f>
        <v/>
      </c>
      <c r="AB1309" s="16" t="str">
        <f>IF(W1309&lt;&gt;0,IF(Y1309=1,IF(AND(I1309&gt;Parameters!$B$3,I1309&lt;=Parameters!$C$3),W1309,""),""),"")</f>
        <v/>
      </c>
      <c r="AC1309" s="16" t="str">
        <f>IF(W1309&lt;&gt;0,IF(Y1309=1,IF(AND(I1309&gt;Parameters!$B$4,I1309&lt;=Parameters!$C$4),W1309,""),""),"")</f>
        <v/>
      </c>
      <c r="AD1309" s="16" t="str">
        <f>IF(W1309&lt;&gt;0,IF(Y1309=1,IF(AND(I1309&gt;Parameters!$B$5,I1309&lt;=Parameters!$C$5),W1309,""),""),"")</f>
        <v/>
      </c>
      <c r="AE1309" s="16">
        <f>IF(W1309&lt;&gt;0,IF(Y1309=1,IF(I1309&gt;Parameters!$B$6,W1309,""),""),"")</f>
        <v>26.798229566760131</v>
      </c>
    </row>
    <row r="1310" spans="1:31" x14ac:dyDescent="0.2">
      <c r="A1310" t="s">
        <v>1345</v>
      </c>
      <c r="B1310" t="s">
        <v>1346</v>
      </c>
      <c r="C1310" t="s">
        <v>1347</v>
      </c>
      <c r="D1310">
        <v>3</v>
      </c>
      <c r="E1310" t="s">
        <v>1348</v>
      </c>
      <c r="F1310" t="s">
        <v>79</v>
      </c>
      <c r="G1310">
        <v>60</v>
      </c>
      <c r="H1310" t="s">
        <v>1214</v>
      </c>
      <c r="I1310">
        <f t="shared" si="60"/>
        <v>60</v>
      </c>
      <c r="J1310" t="s">
        <v>39</v>
      </c>
      <c r="L1310">
        <v>59</v>
      </c>
      <c r="M1310" t="s">
        <v>1349</v>
      </c>
      <c r="N1310" t="s">
        <v>40</v>
      </c>
      <c r="P1310" t="s">
        <v>42</v>
      </c>
      <c r="Q1310" t="s">
        <v>42</v>
      </c>
      <c r="R1310" t="s">
        <v>42</v>
      </c>
      <c r="S1310" s="3">
        <v>42250</v>
      </c>
      <c r="T1310" s="3"/>
      <c r="U1310" s="11">
        <f>IFERROR(VLOOKUP(A1310,'Anc data'!$A$2:$H$117, 8,FALSE),"")</f>
        <v>1.828479</v>
      </c>
      <c r="W1310" s="15">
        <f t="shared" si="61"/>
        <v>32.267256008956082</v>
      </c>
      <c r="X1310" s="9">
        <f t="shared" si="62"/>
        <v>1</v>
      </c>
      <c r="Y1310" s="9">
        <f>MAX(X1310,Parameters!$B$8)</f>
        <v>1</v>
      </c>
      <c r="AA1310" s="16" t="str">
        <f>IF(W1310&lt;&gt;0,IF(Y1310=1,IF(I1310&lt;=Parameters!$C$2,W1310,""),""),"")</f>
        <v/>
      </c>
      <c r="AB1310" s="16" t="str">
        <f>IF(W1310&lt;&gt;0,IF(Y1310=1,IF(AND(I1310&gt;Parameters!$B$3,I1310&lt;=Parameters!$C$3),W1310,""),""),"")</f>
        <v/>
      </c>
      <c r="AC1310" s="16" t="str">
        <f>IF(W1310&lt;&gt;0,IF(Y1310=1,IF(AND(I1310&gt;Parameters!$B$4,I1310&lt;=Parameters!$C$4),W1310,""),""),"")</f>
        <v/>
      </c>
      <c r="AD1310" s="16" t="str">
        <f>IF(W1310&lt;&gt;0,IF(Y1310=1,IF(AND(I1310&gt;Parameters!$B$5,I1310&lt;=Parameters!$C$5),W1310,""),""),"")</f>
        <v/>
      </c>
      <c r="AE1310" s="16">
        <f>IF(W1310&lt;&gt;0,IF(Y1310=1,IF(I1310&gt;Parameters!$B$6,W1310,""),""),"")</f>
        <v>32.267256008956082</v>
      </c>
    </row>
    <row r="1311" spans="1:31" x14ac:dyDescent="0.2">
      <c r="A1311" t="s">
        <v>1345</v>
      </c>
      <c r="B1311" t="s">
        <v>1346</v>
      </c>
      <c r="C1311" t="s">
        <v>1347</v>
      </c>
      <c r="D1311">
        <v>4</v>
      </c>
      <c r="E1311" t="s">
        <v>1348</v>
      </c>
      <c r="F1311" t="s">
        <v>79</v>
      </c>
      <c r="G1311">
        <v>120</v>
      </c>
      <c r="H1311" t="s">
        <v>1214</v>
      </c>
      <c r="I1311">
        <f t="shared" si="60"/>
        <v>120</v>
      </c>
      <c r="J1311" t="s">
        <v>39</v>
      </c>
      <c r="L1311">
        <v>79</v>
      </c>
      <c r="M1311" t="s">
        <v>1349</v>
      </c>
      <c r="N1311">
        <v>10240</v>
      </c>
      <c r="O1311" t="s">
        <v>38</v>
      </c>
      <c r="P1311" t="s">
        <v>42</v>
      </c>
      <c r="Q1311" t="s">
        <v>42</v>
      </c>
      <c r="R1311" t="s">
        <v>42</v>
      </c>
      <c r="S1311" s="3">
        <v>42250</v>
      </c>
      <c r="T1311" s="3"/>
      <c r="U1311" s="11">
        <f>IFERROR(VLOOKUP(A1311,'Anc data'!$A$2:$H$117, 8,FALSE),"")</f>
        <v>1.828479</v>
      </c>
      <c r="W1311" s="15">
        <f t="shared" si="61"/>
        <v>43.205308893347969</v>
      </c>
      <c r="X1311" s="9">
        <f t="shared" si="62"/>
        <v>1</v>
      </c>
      <c r="Y1311" s="9">
        <f>MAX(X1311,Parameters!$B$8)</f>
        <v>1</v>
      </c>
      <c r="AA1311" s="16" t="str">
        <f>IF(W1311&lt;&gt;0,IF(Y1311=1,IF(I1311&lt;=Parameters!$C$2,W1311,""),""),"")</f>
        <v/>
      </c>
      <c r="AB1311" s="16" t="str">
        <f>IF(W1311&lt;&gt;0,IF(Y1311=1,IF(AND(I1311&gt;Parameters!$B$3,I1311&lt;=Parameters!$C$3),W1311,""),""),"")</f>
        <v/>
      </c>
      <c r="AC1311" s="16" t="str">
        <f>IF(W1311&lt;&gt;0,IF(Y1311=1,IF(AND(I1311&gt;Parameters!$B$4,I1311&lt;=Parameters!$C$4),W1311,""),""),"")</f>
        <v/>
      </c>
      <c r="AD1311" s="16" t="str">
        <f>IF(W1311&lt;&gt;0,IF(Y1311=1,IF(AND(I1311&gt;Parameters!$B$5,I1311&lt;=Parameters!$C$5),W1311,""),""),"")</f>
        <v/>
      </c>
      <c r="AE1311" s="16">
        <f>IF(W1311&lt;&gt;0,IF(Y1311=1,IF(I1311&gt;Parameters!$B$6,W1311,""),""),"")</f>
        <v>43.205308893347969</v>
      </c>
    </row>
    <row r="1312" spans="1:31" x14ac:dyDescent="0.2">
      <c r="A1312" t="s">
        <v>1345</v>
      </c>
      <c r="B1312" t="s">
        <v>1346</v>
      </c>
      <c r="C1312" t="s">
        <v>1350</v>
      </c>
      <c r="D1312">
        <v>1</v>
      </c>
      <c r="E1312" t="s">
        <v>1351</v>
      </c>
      <c r="F1312" t="s">
        <v>45</v>
      </c>
      <c r="G1312">
        <v>10</v>
      </c>
      <c r="H1312" t="s">
        <v>1214</v>
      </c>
      <c r="I1312">
        <f t="shared" si="60"/>
        <v>10</v>
      </c>
      <c r="J1312" t="s">
        <v>39</v>
      </c>
      <c r="L1312">
        <v>39.9</v>
      </c>
      <c r="M1312" t="s">
        <v>1349</v>
      </c>
      <c r="N1312" t="s">
        <v>40</v>
      </c>
      <c r="P1312" t="s">
        <v>42</v>
      </c>
      <c r="Q1312" t="s">
        <v>42</v>
      </c>
      <c r="R1312" t="s">
        <v>64</v>
      </c>
      <c r="S1312" s="3">
        <v>42250</v>
      </c>
      <c r="T1312" s="3"/>
      <c r="U1312" s="11">
        <f>IFERROR(VLOOKUP(A1312,'Anc data'!$A$2:$H$117, 8,FALSE),"")</f>
        <v>1.828479</v>
      </c>
      <c r="W1312" s="15">
        <f t="shared" si="61"/>
        <v>21.821415504361823</v>
      </c>
      <c r="X1312" s="9">
        <f t="shared" si="62"/>
        <v>1</v>
      </c>
      <c r="Y1312" s="9">
        <f>MAX(X1312,Parameters!$B$8)</f>
        <v>1</v>
      </c>
      <c r="AA1312" s="16" t="str">
        <f>IF(W1312&lt;&gt;0,IF(Y1312=1,IF(I1312&lt;=Parameters!$C$2,W1312,""),""),"")</f>
        <v/>
      </c>
      <c r="AB1312" s="16" t="str">
        <f>IF(W1312&lt;&gt;0,IF(Y1312=1,IF(AND(I1312&gt;Parameters!$B$3,I1312&lt;=Parameters!$C$3),W1312,""),""),"")</f>
        <v/>
      </c>
      <c r="AC1312" s="16">
        <f>IF(W1312&lt;&gt;0,IF(Y1312=1,IF(AND(I1312&gt;Parameters!$B$4,I1312&lt;=Parameters!$C$4),W1312,""),""),"")</f>
        <v>21.821415504361823</v>
      </c>
      <c r="AD1312" s="16" t="str">
        <f>IF(W1312&lt;&gt;0,IF(Y1312=1,IF(AND(I1312&gt;Parameters!$B$5,I1312&lt;=Parameters!$C$5),W1312,""),""),"")</f>
        <v/>
      </c>
      <c r="AE1312" s="16" t="str">
        <f>IF(W1312&lt;&gt;0,IF(Y1312=1,IF(I1312&gt;Parameters!$B$6,W1312,""),""),"")</f>
        <v/>
      </c>
    </row>
    <row r="1313" spans="1:31" x14ac:dyDescent="0.2">
      <c r="A1313" t="s">
        <v>1345</v>
      </c>
      <c r="B1313" t="s">
        <v>1346</v>
      </c>
      <c r="C1313" t="s">
        <v>1350</v>
      </c>
      <c r="D1313">
        <v>2</v>
      </c>
      <c r="E1313" t="s">
        <v>383</v>
      </c>
      <c r="F1313" t="s">
        <v>45</v>
      </c>
      <c r="G1313">
        <v>50</v>
      </c>
      <c r="H1313" t="s">
        <v>1214</v>
      </c>
      <c r="I1313">
        <f t="shared" si="60"/>
        <v>50</v>
      </c>
      <c r="J1313" t="s">
        <v>39</v>
      </c>
      <c r="L1313">
        <v>49.9</v>
      </c>
      <c r="M1313" t="s">
        <v>1349</v>
      </c>
      <c r="N1313" t="s">
        <v>40</v>
      </c>
      <c r="P1313" t="s">
        <v>42</v>
      </c>
      <c r="Q1313" t="s">
        <v>42</v>
      </c>
      <c r="R1313" t="s">
        <v>64</v>
      </c>
      <c r="S1313" s="3">
        <v>42250</v>
      </c>
      <c r="T1313" s="3"/>
      <c r="U1313" s="11">
        <f>IFERROR(VLOOKUP(A1313,'Anc data'!$A$2:$H$117, 8,FALSE),"")</f>
        <v>1.828479</v>
      </c>
      <c r="W1313" s="15">
        <f t="shared" si="61"/>
        <v>27.290441946557767</v>
      </c>
      <c r="X1313" s="9">
        <f t="shared" si="62"/>
        <v>1</v>
      </c>
      <c r="Y1313" s="9">
        <f>MAX(X1313,Parameters!$B$8)</f>
        <v>1</v>
      </c>
      <c r="AA1313" s="16" t="str">
        <f>IF(W1313&lt;&gt;0,IF(Y1313=1,IF(I1313&lt;=Parameters!$C$2,W1313,""),""),"")</f>
        <v/>
      </c>
      <c r="AB1313" s="16" t="str">
        <f>IF(W1313&lt;&gt;0,IF(Y1313=1,IF(AND(I1313&gt;Parameters!$B$3,I1313&lt;=Parameters!$C$3),W1313,""),""),"")</f>
        <v/>
      </c>
      <c r="AC1313" s="16" t="str">
        <f>IF(W1313&lt;&gt;0,IF(Y1313=1,IF(AND(I1313&gt;Parameters!$B$4,I1313&lt;=Parameters!$C$4),W1313,""),""),"")</f>
        <v/>
      </c>
      <c r="AD1313" s="16" t="str">
        <f>IF(W1313&lt;&gt;0,IF(Y1313=1,IF(AND(I1313&gt;Parameters!$B$5,I1313&lt;=Parameters!$C$5),W1313,""),""),"")</f>
        <v/>
      </c>
      <c r="AE1313" s="16">
        <f>IF(W1313&lt;&gt;0,IF(Y1313=1,IF(I1313&gt;Parameters!$B$6,W1313,""),""),"")</f>
        <v>27.290441946557767</v>
      </c>
    </row>
    <row r="1314" spans="1:31" x14ac:dyDescent="0.2">
      <c r="A1314" t="s">
        <v>1345</v>
      </c>
      <c r="B1314" t="s">
        <v>1346</v>
      </c>
      <c r="C1314" t="s">
        <v>1350</v>
      </c>
      <c r="D1314">
        <v>3</v>
      </c>
      <c r="E1314" t="s">
        <v>384</v>
      </c>
      <c r="F1314" t="s">
        <v>712</v>
      </c>
      <c r="G1314">
        <v>100</v>
      </c>
      <c r="H1314" t="s">
        <v>1214</v>
      </c>
      <c r="I1314">
        <f t="shared" si="60"/>
        <v>100</v>
      </c>
      <c r="J1314" t="s">
        <v>39</v>
      </c>
      <c r="L1314">
        <v>59.9</v>
      </c>
      <c r="M1314" t="s">
        <v>1349</v>
      </c>
      <c r="N1314" t="s">
        <v>40</v>
      </c>
      <c r="P1314" t="s">
        <v>42</v>
      </c>
      <c r="Q1314" t="s">
        <v>42</v>
      </c>
      <c r="R1314" t="s">
        <v>64</v>
      </c>
      <c r="S1314" s="3">
        <v>42250</v>
      </c>
      <c r="T1314" s="3"/>
      <c r="U1314" s="11">
        <f>IFERROR(VLOOKUP(A1314,'Anc data'!$A$2:$H$117, 8,FALSE),"")</f>
        <v>1.828479</v>
      </c>
      <c r="W1314" s="15">
        <f t="shared" si="61"/>
        <v>32.75946838875371</v>
      </c>
      <c r="X1314" s="9">
        <f t="shared" si="62"/>
        <v>1</v>
      </c>
      <c r="Y1314" s="9">
        <f>MAX(X1314,Parameters!$B$8)</f>
        <v>1</v>
      </c>
      <c r="AA1314" s="16" t="str">
        <f>IF(W1314&lt;&gt;0,IF(Y1314=1,IF(I1314&lt;=Parameters!$C$2,W1314,""),""),"")</f>
        <v/>
      </c>
      <c r="AB1314" s="16" t="str">
        <f>IF(W1314&lt;&gt;0,IF(Y1314=1,IF(AND(I1314&gt;Parameters!$B$3,I1314&lt;=Parameters!$C$3),W1314,""),""),"")</f>
        <v/>
      </c>
      <c r="AC1314" s="16" t="str">
        <f>IF(W1314&lt;&gt;0,IF(Y1314=1,IF(AND(I1314&gt;Parameters!$B$4,I1314&lt;=Parameters!$C$4),W1314,""),""),"")</f>
        <v/>
      </c>
      <c r="AD1314" s="16" t="str">
        <f>IF(W1314&lt;&gt;0,IF(Y1314=1,IF(AND(I1314&gt;Parameters!$B$5,I1314&lt;=Parameters!$C$5),W1314,""),""),"")</f>
        <v/>
      </c>
      <c r="AE1314" s="16">
        <f>IF(W1314&lt;&gt;0,IF(Y1314=1,IF(I1314&gt;Parameters!$B$6,W1314,""),""),"")</f>
        <v>32.75946838875371</v>
      </c>
    </row>
    <row r="1315" spans="1:31" x14ac:dyDescent="0.2">
      <c r="A1315" t="s">
        <v>1345</v>
      </c>
      <c r="B1315" t="s">
        <v>1346</v>
      </c>
      <c r="C1315" t="s">
        <v>1352</v>
      </c>
      <c r="D1315">
        <v>1</v>
      </c>
      <c r="E1315">
        <v>10</v>
      </c>
      <c r="F1315" t="s">
        <v>1353</v>
      </c>
      <c r="G1315">
        <v>10</v>
      </c>
      <c r="H1315" t="s">
        <v>1214</v>
      </c>
      <c r="I1315">
        <f t="shared" si="60"/>
        <v>10</v>
      </c>
      <c r="J1315" t="s">
        <v>39</v>
      </c>
      <c r="L1315">
        <v>39.9</v>
      </c>
      <c r="M1315" t="s">
        <v>1349</v>
      </c>
      <c r="N1315" t="s">
        <v>40</v>
      </c>
      <c r="P1315" t="s">
        <v>42</v>
      </c>
      <c r="Q1315" t="s">
        <v>42</v>
      </c>
      <c r="R1315" t="s">
        <v>42</v>
      </c>
      <c r="S1315" s="3">
        <v>42266</v>
      </c>
      <c r="T1315" s="3"/>
      <c r="U1315" s="11">
        <f>IFERROR(VLOOKUP(A1315,'Anc data'!$A$2:$H$117, 8,FALSE),"")</f>
        <v>1.828479</v>
      </c>
      <c r="W1315" s="15">
        <f t="shared" si="61"/>
        <v>21.821415504361823</v>
      </c>
      <c r="X1315" s="9">
        <f t="shared" si="62"/>
        <v>1</v>
      </c>
      <c r="Y1315" s="9">
        <f>MAX(X1315,Parameters!$B$8)</f>
        <v>1</v>
      </c>
      <c r="AA1315" s="16" t="str">
        <f>IF(W1315&lt;&gt;0,IF(Y1315=1,IF(I1315&lt;=Parameters!$C$2,W1315,""),""),"")</f>
        <v/>
      </c>
      <c r="AB1315" s="16" t="str">
        <f>IF(W1315&lt;&gt;0,IF(Y1315=1,IF(AND(I1315&gt;Parameters!$B$3,I1315&lt;=Parameters!$C$3),W1315,""),""),"")</f>
        <v/>
      </c>
      <c r="AC1315" s="16">
        <f>IF(W1315&lt;&gt;0,IF(Y1315=1,IF(AND(I1315&gt;Parameters!$B$4,I1315&lt;=Parameters!$C$4),W1315,""),""),"")</f>
        <v>21.821415504361823</v>
      </c>
      <c r="AD1315" s="16" t="str">
        <f>IF(W1315&lt;&gt;0,IF(Y1315=1,IF(AND(I1315&gt;Parameters!$B$5,I1315&lt;=Parameters!$C$5),W1315,""),""),"")</f>
        <v/>
      </c>
      <c r="AE1315" s="16" t="str">
        <f>IF(W1315&lt;&gt;0,IF(Y1315=1,IF(I1315&gt;Parameters!$B$6,W1315,""),""),"")</f>
        <v/>
      </c>
    </row>
    <row r="1316" spans="1:31" x14ac:dyDescent="0.2">
      <c r="A1316" t="s">
        <v>1345</v>
      </c>
      <c r="B1316" t="s">
        <v>1346</v>
      </c>
      <c r="C1316" t="s">
        <v>1352</v>
      </c>
      <c r="D1316">
        <v>2</v>
      </c>
      <c r="E1316">
        <v>20</v>
      </c>
      <c r="F1316" t="s">
        <v>1353</v>
      </c>
      <c r="G1316">
        <v>20</v>
      </c>
      <c r="H1316" t="s">
        <v>1214</v>
      </c>
      <c r="I1316">
        <f t="shared" si="60"/>
        <v>20</v>
      </c>
      <c r="J1316" t="s">
        <v>39</v>
      </c>
      <c r="L1316">
        <v>39.9</v>
      </c>
      <c r="M1316" t="s">
        <v>1349</v>
      </c>
      <c r="N1316" t="s">
        <v>40</v>
      </c>
      <c r="P1316" t="s">
        <v>42</v>
      </c>
      <c r="Q1316" t="s">
        <v>42</v>
      </c>
      <c r="R1316" t="s">
        <v>42</v>
      </c>
      <c r="S1316" s="3">
        <v>42266</v>
      </c>
      <c r="T1316" s="3"/>
      <c r="U1316" s="11">
        <f>IFERROR(VLOOKUP(A1316,'Anc data'!$A$2:$H$117, 8,FALSE),"")</f>
        <v>1.828479</v>
      </c>
      <c r="W1316" s="15">
        <f t="shared" si="61"/>
        <v>21.821415504361823</v>
      </c>
      <c r="X1316" s="9">
        <f t="shared" si="62"/>
        <v>1</v>
      </c>
      <c r="Y1316" s="9">
        <f>MAX(X1316,Parameters!$B$8)</f>
        <v>1</v>
      </c>
      <c r="AA1316" s="16" t="str">
        <f>IF(W1316&lt;&gt;0,IF(Y1316=1,IF(I1316&lt;=Parameters!$C$2,W1316,""),""),"")</f>
        <v/>
      </c>
      <c r="AB1316" s="16" t="str">
        <f>IF(W1316&lt;&gt;0,IF(Y1316=1,IF(AND(I1316&gt;Parameters!$B$3,I1316&lt;=Parameters!$C$3),W1316,""),""),"")</f>
        <v/>
      </c>
      <c r="AC1316" s="16" t="str">
        <f>IF(W1316&lt;&gt;0,IF(Y1316=1,IF(AND(I1316&gt;Parameters!$B$4,I1316&lt;=Parameters!$C$4),W1316,""),""),"")</f>
        <v/>
      </c>
      <c r="AD1316" s="16">
        <f>IF(W1316&lt;&gt;0,IF(Y1316=1,IF(AND(I1316&gt;Parameters!$B$5,I1316&lt;=Parameters!$C$5),W1316,""),""),"")</f>
        <v>21.821415504361823</v>
      </c>
      <c r="AE1316" s="16" t="str">
        <f>IF(W1316&lt;&gt;0,IF(Y1316=1,IF(I1316&gt;Parameters!$B$6,W1316,""),""),"")</f>
        <v/>
      </c>
    </row>
    <row r="1317" spans="1:31" x14ac:dyDescent="0.2">
      <c r="A1317" t="s">
        <v>1345</v>
      </c>
      <c r="B1317" t="s">
        <v>1346</v>
      </c>
      <c r="C1317" t="s">
        <v>1352</v>
      </c>
      <c r="D1317">
        <v>3</v>
      </c>
      <c r="E1317">
        <v>80</v>
      </c>
      <c r="F1317" t="s">
        <v>1353</v>
      </c>
      <c r="G1317">
        <v>80</v>
      </c>
      <c r="H1317" t="s">
        <v>1214</v>
      </c>
      <c r="I1317">
        <f t="shared" si="60"/>
        <v>80</v>
      </c>
      <c r="J1317" t="s">
        <v>39</v>
      </c>
      <c r="L1317">
        <v>39.9</v>
      </c>
      <c r="M1317" t="s">
        <v>1349</v>
      </c>
      <c r="N1317" t="s">
        <v>40</v>
      </c>
      <c r="P1317" t="s">
        <v>42</v>
      </c>
      <c r="Q1317" t="s">
        <v>42</v>
      </c>
      <c r="R1317" t="s">
        <v>42</v>
      </c>
      <c r="S1317" s="3">
        <v>42266</v>
      </c>
      <c r="T1317" s="3"/>
      <c r="U1317" s="11">
        <f>IFERROR(VLOOKUP(A1317,'Anc data'!$A$2:$H$117, 8,FALSE),"")</f>
        <v>1.828479</v>
      </c>
      <c r="W1317" s="15">
        <f t="shared" si="61"/>
        <v>21.821415504361823</v>
      </c>
      <c r="X1317" s="9">
        <f t="shared" si="62"/>
        <v>1</v>
      </c>
      <c r="Y1317" s="9">
        <f>MAX(X1317,Parameters!$B$8)</f>
        <v>1</v>
      </c>
      <c r="AA1317" s="16" t="str">
        <f>IF(W1317&lt;&gt;0,IF(Y1317=1,IF(I1317&lt;=Parameters!$C$2,W1317,""),""),"")</f>
        <v/>
      </c>
      <c r="AB1317" s="16" t="str">
        <f>IF(W1317&lt;&gt;0,IF(Y1317=1,IF(AND(I1317&gt;Parameters!$B$3,I1317&lt;=Parameters!$C$3),W1317,""),""),"")</f>
        <v/>
      </c>
      <c r="AC1317" s="16" t="str">
        <f>IF(W1317&lt;&gt;0,IF(Y1317=1,IF(AND(I1317&gt;Parameters!$B$4,I1317&lt;=Parameters!$C$4),W1317,""),""),"")</f>
        <v/>
      </c>
      <c r="AD1317" s="16" t="str">
        <f>IF(W1317&lt;&gt;0,IF(Y1317=1,IF(AND(I1317&gt;Parameters!$B$5,I1317&lt;=Parameters!$C$5),W1317,""),""),"")</f>
        <v/>
      </c>
      <c r="AE1317" s="16">
        <f>IF(W1317&lt;&gt;0,IF(Y1317=1,IF(I1317&gt;Parameters!$B$6,W1317,""),""),"")</f>
        <v>21.821415504361823</v>
      </c>
    </row>
    <row r="1318" spans="1:31" x14ac:dyDescent="0.2">
      <c r="A1318" t="s">
        <v>1345</v>
      </c>
      <c r="B1318" t="s">
        <v>1346</v>
      </c>
      <c r="C1318" t="s">
        <v>1352</v>
      </c>
      <c r="D1318">
        <v>4</v>
      </c>
      <c r="E1318">
        <v>100</v>
      </c>
      <c r="F1318" t="s">
        <v>61</v>
      </c>
      <c r="G1318">
        <v>100</v>
      </c>
      <c r="H1318" t="s">
        <v>1214</v>
      </c>
      <c r="I1318">
        <f t="shared" si="60"/>
        <v>100</v>
      </c>
      <c r="J1318" t="s">
        <v>39</v>
      </c>
      <c r="L1318">
        <v>69</v>
      </c>
      <c r="M1318" t="s">
        <v>1349</v>
      </c>
      <c r="N1318" t="s">
        <v>40</v>
      </c>
      <c r="P1318" t="s">
        <v>42</v>
      </c>
      <c r="Q1318" t="s">
        <v>42</v>
      </c>
      <c r="R1318" t="s">
        <v>42</v>
      </c>
      <c r="S1318" s="3">
        <v>42266</v>
      </c>
      <c r="T1318" s="3"/>
      <c r="U1318" s="11">
        <f>IFERROR(VLOOKUP(A1318,'Anc data'!$A$2:$H$117, 8,FALSE),"")</f>
        <v>1.828479</v>
      </c>
      <c r="W1318" s="15">
        <f t="shared" si="61"/>
        <v>37.736282451152022</v>
      </c>
      <c r="X1318" s="9">
        <f t="shared" si="62"/>
        <v>1</v>
      </c>
      <c r="Y1318" s="9">
        <f>MAX(X1318,Parameters!$B$8)</f>
        <v>1</v>
      </c>
      <c r="AA1318" s="16" t="str">
        <f>IF(W1318&lt;&gt;0,IF(Y1318=1,IF(I1318&lt;=Parameters!$C$2,W1318,""),""),"")</f>
        <v/>
      </c>
      <c r="AB1318" s="16" t="str">
        <f>IF(W1318&lt;&gt;0,IF(Y1318=1,IF(AND(I1318&gt;Parameters!$B$3,I1318&lt;=Parameters!$C$3),W1318,""),""),"")</f>
        <v/>
      </c>
      <c r="AC1318" s="16" t="str">
        <f>IF(W1318&lt;&gt;0,IF(Y1318=1,IF(AND(I1318&gt;Parameters!$B$4,I1318&lt;=Parameters!$C$4),W1318,""),""),"")</f>
        <v/>
      </c>
      <c r="AD1318" s="16" t="str">
        <f>IF(W1318&lt;&gt;0,IF(Y1318=1,IF(AND(I1318&gt;Parameters!$B$5,I1318&lt;=Parameters!$C$5),W1318,""),""),"")</f>
        <v/>
      </c>
      <c r="AE1318" s="16">
        <f>IF(W1318&lt;&gt;0,IF(Y1318=1,IF(I1318&gt;Parameters!$B$6,W1318,""),""),"")</f>
        <v>37.736282451152022</v>
      </c>
    </row>
    <row r="1319" spans="1:31" x14ac:dyDescent="0.2">
      <c r="A1319" t="s">
        <v>1345</v>
      </c>
      <c r="B1319" t="s">
        <v>1346</v>
      </c>
      <c r="C1319" t="s">
        <v>1352</v>
      </c>
      <c r="D1319">
        <v>5</v>
      </c>
      <c r="E1319">
        <v>300</v>
      </c>
      <c r="F1319" t="s">
        <v>61</v>
      </c>
      <c r="G1319">
        <v>300</v>
      </c>
      <c r="H1319" t="s">
        <v>1214</v>
      </c>
      <c r="I1319">
        <f t="shared" si="60"/>
        <v>300</v>
      </c>
      <c r="J1319" t="s">
        <v>39</v>
      </c>
      <c r="L1319">
        <v>79</v>
      </c>
      <c r="M1319" t="s">
        <v>1349</v>
      </c>
      <c r="N1319" t="s">
        <v>40</v>
      </c>
      <c r="P1319" t="s">
        <v>42</v>
      </c>
      <c r="Q1319" t="s">
        <v>42</v>
      </c>
      <c r="R1319" t="s">
        <v>42</v>
      </c>
      <c r="S1319" s="3">
        <v>42266</v>
      </c>
      <c r="T1319" s="3"/>
      <c r="U1319" s="11">
        <f>IFERROR(VLOOKUP(A1319,'Anc data'!$A$2:$H$117, 8,FALSE),"")</f>
        <v>1.828479</v>
      </c>
      <c r="W1319" s="15">
        <f t="shared" si="61"/>
        <v>43.205308893347969</v>
      </c>
      <c r="X1319" s="9">
        <f t="shared" si="62"/>
        <v>1</v>
      </c>
      <c r="Y1319" s="9">
        <f>MAX(X1319,Parameters!$B$8)</f>
        <v>1</v>
      </c>
      <c r="AA1319" s="16" t="str">
        <f>IF(W1319&lt;&gt;0,IF(Y1319=1,IF(I1319&lt;=Parameters!$C$2,W1319,""),""),"")</f>
        <v/>
      </c>
      <c r="AB1319" s="16" t="str">
        <f>IF(W1319&lt;&gt;0,IF(Y1319=1,IF(AND(I1319&gt;Parameters!$B$3,I1319&lt;=Parameters!$C$3),W1319,""),""),"")</f>
        <v/>
      </c>
      <c r="AC1319" s="16" t="str">
        <f>IF(W1319&lt;&gt;0,IF(Y1319=1,IF(AND(I1319&gt;Parameters!$B$4,I1319&lt;=Parameters!$C$4),W1319,""),""),"")</f>
        <v/>
      </c>
      <c r="AD1319" s="16" t="str">
        <f>IF(W1319&lt;&gt;0,IF(Y1319=1,IF(AND(I1319&gt;Parameters!$B$5,I1319&lt;=Parameters!$C$5),W1319,""),""),"")</f>
        <v/>
      </c>
      <c r="AE1319" s="16">
        <f>IF(W1319&lt;&gt;0,IF(Y1319=1,IF(I1319&gt;Parameters!$B$6,W1319,""),""),"")</f>
        <v>43.205308893347969</v>
      </c>
    </row>
    <row r="1320" spans="1:31" x14ac:dyDescent="0.2">
      <c r="A1320" t="s">
        <v>1345</v>
      </c>
      <c r="B1320" t="s">
        <v>1346</v>
      </c>
      <c r="C1320" t="s">
        <v>1354</v>
      </c>
      <c r="D1320">
        <v>1</v>
      </c>
      <c r="E1320" t="s">
        <v>1355</v>
      </c>
      <c r="F1320" t="s">
        <v>79</v>
      </c>
      <c r="G1320">
        <v>10</v>
      </c>
      <c r="H1320" t="s">
        <v>1214</v>
      </c>
      <c r="I1320">
        <f t="shared" si="60"/>
        <v>10</v>
      </c>
      <c r="J1320" t="s">
        <v>39</v>
      </c>
      <c r="L1320">
        <v>39</v>
      </c>
      <c r="M1320" t="s">
        <v>1349</v>
      </c>
      <c r="N1320">
        <v>1</v>
      </c>
      <c r="O1320" t="s">
        <v>1214</v>
      </c>
      <c r="P1320" t="s">
        <v>42</v>
      </c>
      <c r="Q1320" t="s">
        <v>42</v>
      </c>
      <c r="R1320" t="s">
        <v>64</v>
      </c>
      <c r="S1320" s="3">
        <v>42250</v>
      </c>
      <c r="T1320" s="3"/>
      <c r="U1320" s="11">
        <f>IFERROR(VLOOKUP(A1320,'Anc data'!$A$2:$H$117, 8,FALSE),"")</f>
        <v>1.828479</v>
      </c>
      <c r="W1320" s="15">
        <f t="shared" si="61"/>
        <v>21.329203124564188</v>
      </c>
      <c r="X1320" s="9">
        <f t="shared" si="62"/>
        <v>1</v>
      </c>
      <c r="Y1320" s="9">
        <f>MAX(X1320,Parameters!$B$8)</f>
        <v>1</v>
      </c>
      <c r="AA1320" s="16" t="str">
        <f>IF(W1320&lt;&gt;0,IF(Y1320=1,IF(I1320&lt;=Parameters!$C$2,W1320,""),""),"")</f>
        <v/>
      </c>
      <c r="AB1320" s="16" t="str">
        <f>IF(W1320&lt;&gt;0,IF(Y1320=1,IF(AND(I1320&gt;Parameters!$B$3,I1320&lt;=Parameters!$C$3),W1320,""),""),"")</f>
        <v/>
      </c>
      <c r="AC1320" s="16">
        <f>IF(W1320&lt;&gt;0,IF(Y1320=1,IF(AND(I1320&gt;Parameters!$B$4,I1320&lt;=Parameters!$C$4),W1320,""),""),"")</f>
        <v>21.329203124564188</v>
      </c>
      <c r="AD1320" s="16" t="str">
        <f>IF(W1320&lt;&gt;0,IF(Y1320=1,IF(AND(I1320&gt;Parameters!$B$5,I1320&lt;=Parameters!$C$5),W1320,""),""),"")</f>
        <v/>
      </c>
      <c r="AE1320" s="16" t="str">
        <f>IF(W1320&lt;&gt;0,IF(Y1320=1,IF(I1320&gt;Parameters!$B$6,W1320,""),""),"")</f>
        <v/>
      </c>
    </row>
    <row r="1321" spans="1:31" x14ac:dyDescent="0.2">
      <c r="A1321" t="s">
        <v>1345</v>
      </c>
      <c r="B1321" t="s">
        <v>1346</v>
      </c>
      <c r="C1321" t="s">
        <v>1354</v>
      </c>
      <c r="D1321">
        <v>2</v>
      </c>
      <c r="E1321" t="s">
        <v>1356</v>
      </c>
      <c r="F1321" t="s">
        <v>79</v>
      </c>
      <c r="G1321">
        <v>30</v>
      </c>
      <c r="H1321" t="s">
        <v>1214</v>
      </c>
      <c r="I1321">
        <f t="shared" si="60"/>
        <v>30</v>
      </c>
      <c r="J1321" t="s">
        <v>39</v>
      </c>
      <c r="L1321">
        <v>49</v>
      </c>
      <c r="M1321" t="s">
        <v>1349</v>
      </c>
      <c r="N1321">
        <v>3</v>
      </c>
      <c r="O1321" t="s">
        <v>1214</v>
      </c>
      <c r="P1321" t="s">
        <v>42</v>
      </c>
      <c r="Q1321" t="s">
        <v>42</v>
      </c>
      <c r="R1321" t="s">
        <v>64</v>
      </c>
      <c r="S1321" s="3">
        <v>42250</v>
      </c>
      <c r="T1321" s="3"/>
      <c r="U1321" s="11">
        <f>IFERROR(VLOOKUP(A1321,'Anc data'!$A$2:$H$117, 8,FALSE),"")</f>
        <v>1.828479</v>
      </c>
      <c r="W1321" s="15">
        <f t="shared" si="61"/>
        <v>26.798229566760131</v>
      </c>
      <c r="X1321" s="9">
        <f t="shared" si="62"/>
        <v>1</v>
      </c>
      <c r="Y1321" s="9">
        <f>MAX(X1321,Parameters!$B$8)</f>
        <v>1</v>
      </c>
      <c r="AA1321" s="16" t="str">
        <f>IF(W1321&lt;&gt;0,IF(Y1321=1,IF(I1321&lt;=Parameters!$C$2,W1321,""),""),"")</f>
        <v/>
      </c>
      <c r="AB1321" s="16" t="str">
        <f>IF(W1321&lt;&gt;0,IF(Y1321=1,IF(AND(I1321&gt;Parameters!$B$3,I1321&lt;=Parameters!$C$3),W1321,""),""),"")</f>
        <v/>
      </c>
      <c r="AC1321" s="16" t="str">
        <f>IF(W1321&lt;&gt;0,IF(Y1321=1,IF(AND(I1321&gt;Parameters!$B$4,I1321&lt;=Parameters!$C$4),W1321,""),""),"")</f>
        <v/>
      </c>
      <c r="AD1321" s="16" t="str">
        <f>IF(W1321&lt;&gt;0,IF(Y1321=1,IF(AND(I1321&gt;Parameters!$B$5,I1321&lt;=Parameters!$C$5),W1321,""),""),"")</f>
        <v/>
      </c>
      <c r="AE1321" s="16">
        <f>IF(W1321&lt;&gt;0,IF(Y1321=1,IF(I1321&gt;Parameters!$B$6,W1321,""),""),"")</f>
        <v>26.798229566760131</v>
      </c>
    </row>
    <row r="1322" spans="1:31" x14ac:dyDescent="0.2">
      <c r="A1322" t="s">
        <v>1345</v>
      </c>
      <c r="B1322" t="s">
        <v>1346</v>
      </c>
      <c r="C1322" t="s">
        <v>1354</v>
      </c>
      <c r="D1322">
        <v>3</v>
      </c>
      <c r="E1322" t="s">
        <v>1357</v>
      </c>
      <c r="F1322" t="s">
        <v>79</v>
      </c>
      <c r="G1322">
        <v>120</v>
      </c>
      <c r="H1322" t="s">
        <v>1214</v>
      </c>
      <c r="I1322">
        <f t="shared" si="60"/>
        <v>120</v>
      </c>
      <c r="J1322" t="s">
        <v>39</v>
      </c>
      <c r="L1322">
        <v>59</v>
      </c>
      <c r="M1322" t="s">
        <v>1349</v>
      </c>
      <c r="N1322">
        <v>10</v>
      </c>
      <c r="O1322" t="s">
        <v>1214</v>
      </c>
      <c r="P1322" t="s">
        <v>42</v>
      </c>
      <c r="Q1322" t="s">
        <v>42</v>
      </c>
      <c r="R1322" t="s">
        <v>64</v>
      </c>
      <c r="S1322" s="3">
        <v>42250</v>
      </c>
      <c r="T1322" s="3"/>
      <c r="U1322" s="11">
        <f>IFERROR(VLOOKUP(A1322,'Anc data'!$A$2:$H$117, 8,FALSE),"")</f>
        <v>1.828479</v>
      </c>
      <c r="W1322" s="15">
        <f t="shared" si="61"/>
        <v>32.267256008956082</v>
      </c>
      <c r="X1322" s="9">
        <f t="shared" si="62"/>
        <v>1</v>
      </c>
      <c r="Y1322" s="9">
        <f>MAX(X1322,Parameters!$B$8)</f>
        <v>1</v>
      </c>
      <c r="AA1322" s="16" t="str">
        <f>IF(W1322&lt;&gt;0,IF(Y1322=1,IF(I1322&lt;=Parameters!$C$2,W1322,""),""),"")</f>
        <v/>
      </c>
      <c r="AB1322" s="16" t="str">
        <f>IF(W1322&lt;&gt;0,IF(Y1322=1,IF(AND(I1322&gt;Parameters!$B$3,I1322&lt;=Parameters!$C$3),W1322,""),""),"")</f>
        <v/>
      </c>
      <c r="AC1322" s="16" t="str">
        <f>IF(W1322&lt;&gt;0,IF(Y1322=1,IF(AND(I1322&gt;Parameters!$B$4,I1322&lt;=Parameters!$C$4),W1322,""),""),"")</f>
        <v/>
      </c>
      <c r="AD1322" s="16" t="str">
        <f>IF(W1322&lt;&gt;0,IF(Y1322=1,IF(AND(I1322&gt;Parameters!$B$5,I1322&lt;=Parameters!$C$5),W1322,""),""),"")</f>
        <v/>
      </c>
      <c r="AE1322" s="16">
        <f>IF(W1322&lt;&gt;0,IF(Y1322=1,IF(I1322&gt;Parameters!$B$6,W1322,""),""),"")</f>
        <v>32.267256008956082</v>
      </c>
    </row>
    <row r="1323" spans="1:31" x14ac:dyDescent="0.2">
      <c r="A1323" t="s">
        <v>1345</v>
      </c>
      <c r="B1323" t="s">
        <v>1346</v>
      </c>
      <c r="C1323" t="s">
        <v>1354</v>
      </c>
      <c r="D1323">
        <v>4</v>
      </c>
      <c r="E1323" t="s">
        <v>1358</v>
      </c>
      <c r="F1323" t="s">
        <v>79</v>
      </c>
      <c r="G1323">
        <v>250</v>
      </c>
      <c r="H1323" t="s">
        <v>1214</v>
      </c>
      <c r="I1323">
        <f t="shared" si="60"/>
        <v>250</v>
      </c>
      <c r="J1323" t="s">
        <v>39</v>
      </c>
      <c r="L1323">
        <v>89</v>
      </c>
      <c r="M1323" t="s">
        <v>1349</v>
      </c>
      <c r="N1323">
        <v>20</v>
      </c>
      <c r="O1323" t="s">
        <v>1214</v>
      </c>
      <c r="P1323" t="s">
        <v>42</v>
      </c>
      <c r="Q1323" t="s">
        <v>42</v>
      </c>
      <c r="R1323" t="s">
        <v>64</v>
      </c>
      <c r="S1323" s="3">
        <v>42250</v>
      </c>
      <c r="T1323" s="3"/>
      <c r="U1323" s="11">
        <f>IFERROR(VLOOKUP(A1323,'Anc data'!$A$2:$H$117, 8,FALSE),"")</f>
        <v>1.828479</v>
      </c>
      <c r="W1323" s="15">
        <f t="shared" si="61"/>
        <v>48.674335335543915</v>
      </c>
      <c r="X1323" s="9">
        <f t="shared" si="62"/>
        <v>1</v>
      </c>
      <c r="Y1323" s="9">
        <f>MAX(X1323,Parameters!$B$8)</f>
        <v>1</v>
      </c>
      <c r="AA1323" s="16" t="str">
        <f>IF(W1323&lt;&gt;0,IF(Y1323=1,IF(I1323&lt;=Parameters!$C$2,W1323,""),""),"")</f>
        <v/>
      </c>
      <c r="AB1323" s="16" t="str">
        <f>IF(W1323&lt;&gt;0,IF(Y1323=1,IF(AND(I1323&gt;Parameters!$B$3,I1323&lt;=Parameters!$C$3),W1323,""),""),"")</f>
        <v/>
      </c>
      <c r="AC1323" s="16" t="str">
        <f>IF(W1323&lt;&gt;0,IF(Y1323=1,IF(AND(I1323&gt;Parameters!$B$4,I1323&lt;=Parameters!$C$4),W1323,""),""),"")</f>
        <v/>
      </c>
      <c r="AD1323" s="16" t="str">
        <f>IF(W1323&lt;&gt;0,IF(Y1323=1,IF(AND(I1323&gt;Parameters!$B$5,I1323&lt;=Parameters!$C$5),W1323,""),""),"")</f>
        <v/>
      </c>
      <c r="AE1323" s="16">
        <f>IF(W1323&lt;&gt;0,IF(Y1323=1,IF(I1323&gt;Parameters!$B$6,W1323,""),""),"")</f>
        <v>48.674335335543915</v>
      </c>
    </row>
    <row r="1324" spans="1:31" x14ac:dyDescent="0.2">
      <c r="A1324" t="s">
        <v>1345</v>
      </c>
      <c r="B1324" t="s">
        <v>1346</v>
      </c>
      <c r="C1324" t="s">
        <v>1359</v>
      </c>
      <c r="D1324">
        <v>1</v>
      </c>
      <c r="E1324">
        <v>150</v>
      </c>
      <c r="F1324" t="s">
        <v>133</v>
      </c>
      <c r="G1324">
        <v>150</v>
      </c>
      <c r="H1324" t="s">
        <v>1214</v>
      </c>
      <c r="I1324">
        <f t="shared" si="60"/>
        <v>150</v>
      </c>
      <c r="J1324" t="s">
        <v>39</v>
      </c>
      <c r="L1324">
        <v>70</v>
      </c>
      <c r="M1324" t="s">
        <v>1349</v>
      </c>
      <c r="N1324">
        <v>15</v>
      </c>
      <c r="O1324" t="s">
        <v>1214</v>
      </c>
      <c r="P1324" t="s">
        <v>42</v>
      </c>
      <c r="Q1324" t="s">
        <v>42</v>
      </c>
      <c r="R1324" t="s">
        <v>42</v>
      </c>
      <c r="S1324" s="3">
        <v>42250</v>
      </c>
      <c r="T1324" s="3"/>
      <c r="U1324" s="11">
        <f>IFERROR(VLOOKUP(A1324,'Anc data'!$A$2:$H$117, 8,FALSE),"")</f>
        <v>1.828479</v>
      </c>
      <c r="W1324" s="15">
        <f t="shared" si="61"/>
        <v>38.283185095371621</v>
      </c>
      <c r="X1324" s="9">
        <f t="shared" si="62"/>
        <v>1</v>
      </c>
      <c r="Y1324" s="9">
        <f>MAX(X1324,Parameters!$B$8)</f>
        <v>1</v>
      </c>
      <c r="AA1324" s="16" t="str">
        <f>IF(W1324&lt;&gt;0,IF(Y1324=1,IF(I1324&lt;=Parameters!$C$2,W1324,""),""),"")</f>
        <v/>
      </c>
      <c r="AB1324" s="16" t="str">
        <f>IF(W1324&lt;&gt;0,IF(Y1324=1,IF(AND(I1324&gt;Parameters!$B$3,I1324&lt;=Parameters!$C$3),W1324,""),""),"")</f>
        <v/>
      </c>
      <c r="AC1324" s="16" t="str">
        <f>IF(W1324&lt;&gt;0,IF(Y1324=1,IF(AND(I1324&gt;Parameters!$B$4,I1324&lt;=Parameters!$C$4),W1324,""),""),"")</f>
        <v/>
      </c>
      <c r="AD1324" s="16" t="str">
        <f>IF(W1324&lt;&gt;0,IF(Y1324=1,IF(AND(I1324&gt;Parameters!$B$5,I1324&lt;=Parameters!$C$5),W1324,""),""),"")</f>
        <v/>
      </c>
      <c r="AE1324" s="16">
        <f>IF(W1324&lt;&gt;0,IF(Y1324=1,IF(I1324&gt;Parameters!$B$6,W1324,""),""),"")</f>
        <v>38.283185095371621</v>
      </c>
    </row>
    <row r="1325" spans="1:31" x14ac:dyDescent="0.2">
      <c r="A1325" t="s">
        <v>1345</v>
      </c>
      <c r="B1325" t="s">
        <v>1346</v>
      </c>
      <c r="C1325" t="s">
        <v>1359</v>
      </c>
      <c r="D1325">
        <v>2</v>
      </c>
      <c r="E1325">
        <v>100</v>
      </c>
      <c r="F1325" t="s">
        <v>133</v>
      </c>
      <c r="G1325">
        <v>100</v>
      </c>
      <c r="H1325" t="s">
        <v>1214</v>
      </c>
      <c r="I1325">
        <f t="shared" si="60"/>
        <v>100</v>
      </c>
      <c r="J1325" t="s">
        <v>39</v>
      </c>
      <c r="L1325">
        <v>55</v>
      </c>
      <c r="M1325" t="s">
        <v>1349</v>
      </c>
      <c r="N1325">
        <v>10</v>
      </c>
      <c r="O1325" t="s">
        <v>1214</v>
      </c>
      <c r="P1325" t="s">
        <v>42</v>
      </c>
      <c r="Q1325" t="s">
        <v>42</v>
      </c>
      <c r="R1325" t="s">
        <v>42</v>
      </c>
      <c r="S1325" s="3">
        <v>42250</v>
      </c>
      <c r="T1325" s="3"/>
      <c r="U1325" s="11">
        <f>IFERROR(VLOOKUP(A1325,'Anc data'!$A$2:$H$117, 8,FALSE),"")</f>
        <v>1.828479</v>
      </c>
      <c r="W1325" s="15">
        <f t="shared" si="61"/>
        <v>30.079645432077701</v>
      </c>
      <c r="X1325" s="9">
        <f t="shared" si="62"/>
        <v>1</v>
      </c>
      <c r="Y1325" s="9">
        <f>MAX(X1325,Parameters!$B$8)</f>
        <v>1</v>
      </c>
      <c r="AA1325" s="16" t="str">
        <f>IF(W1325&lt;&gt;0,IF(Y1325=1,IF(I1325&lt;=Parameters!$C$2,W1325,""),""),"")</f>
        <v/>
      </c>
      <c r="AB1325" s="16" t="str">
        <f>IF(W1325&lt;&gt;0,IF(Y1325=1,IF(AND(I1325&gt;Parameters!$B$3,I1325&lt;=Parameters!$C$3),W1325,""),""),"")</f>
        <v/>
      </c>
      <c r="AC1325" s="16" t="str">
        <f>IF(W1325&lt;&gt;0,IF(Y1325=1,IF(AND(I1325&gt;Parameters!$B$4,I1325&lt;=Parameters!$C$4),W1325,""),""),"")</f>
        <v/>
      </c>
      <c r="AD1325" s="16" t="str">
        <f>IF(W1325&lt;&gt;0,IF(Y1325=1,IF(AND(I1325&gt;Parameters!$B$5,I1325&lt;=Parameters!$C$5),W1325,""),""),"")</f>
        <v/>
      </c>
      <c r="AE1325" s="16">
        <f>IF(W1325&lt;&gt;0,IF(Y1325=1,IF(I1325&gt;Parameters!$B$6,W1325,""),""),"")</f>
        <v>30.079645432077701</v>
      </c>
    </row>
    <row r="1326" spans="1:31" x14ac:dyDescent="0.2">
      <c r="A1326" t="s">
        <v>1345</v>
      </c>
      <c r="B1326" t="s">
        <v>1346</v>
      </c>
      <c r="C1326" t="s">
        <v>1359</v>
      </c>
      <c r="D1326">
        <v>3</v>
      </c>
      <c r="E1326">
        <v>50</v>
      </c>
      <c r="F1326" t="s">
        <v>133</v>
      </c>
      <c r="G1326">
        <v>50</v>
      </c>
      <c r="H1326" t="s">
        <v>1214</v>
      </c>
      <c r="I1326">
        <f t="shared" si="60"/>
        <v>50</v>
      </c>
      <c r="J1326" t="s">
        <v>39</v>
      </c>
      <c r="L1326">
        <v>50</v>
      </c>
      <c r="M1326" t="s">
        <v>1349</v>
      </c>
      <c r="N1326">
        <v>5</v>
      </c>
      <c r="O1326" t="s">
        <v>1214</v>
      </c>
      <c r="P1326" t="s">
        <v>42</v>
      </c>
      <c r="Q1326" t="s">
        <v>42</v>
      </c>
      <c r="R1326" t="s">
        <v>42</v>
      </c>
      <c r="S1326" s="3">
        <v>42250</v>
      </c>
      <c r="T1326" s="3"/>
      <c r="U1326" s="11">
        <f>IFERROR(VLOOKUP(A1326,'Anc data'!$A$2:$H$117, 8,FALSE),"")</f>
        <v>1.828479</v>
      </c>
      <c r="W1326" s="15">
        <f t="shared" si="61"/>
        <v>27.345132210979727</v>
      </c>
      <c r="X1326" s="9">
        <f t="shared" si="62"/>
        <v>1</v>
      </c>
      <c r="Y1326" s="9">
        <f>MAX(X1326,Parameters!$B$8)</f>
        <v>1</v>
      </c>
      <c r="AA1326" s="16" t="str">
        <f>IF(W1326&lt;&gt;0,IF(Y1326=1,IF(I1326&lt;=Parameters!$C$2,W1326,""),""),"")</f>
        <v/>
      </c>
      <c r="AB1326" s="16" t="str">
        <f>IF(W1326&lt;&gt;0,IF(Y1326=1,IF(AND(I1326&gt;Parameters!$B$3,I1326&lt;=Parameters!$C$3),W1326,""),""),"")</f>
        <v/>
      </c>
      <c r="AC1326" s="16" t="str">
        <f>IF(W1326&lt;&gt;0,IF(Y1326=1,IF(AND(I1326&gt;Parameters!$B$4,I1326&lt;=Parameters!$C$4),W1326,""),""),"")</f>
        <v/>
      </c>
      <c r="AD1326" s="16" t="str">
        <f>IF(W1326&lt;&gt;0,IF(Y1326=1,IF(AND(I1326&gt;Parameters!$B$5,I1326&lt;=Parameters!$C$5),W1326,""),""),"")</f>
        <v/>
      </c>
      <c r="AE1326" s="16">
        <f>IF(W1326&lt;&gt;0,IF(Y1326=1,IF(I1326&gt;Parameters!$B$6,W1326,""),""),"")</f>
        <v>27.345132210979727</v>
      </c>
    </row>
    <row r="1327" spans="1:31" x14ac:dyDescent="0.2">
      <c r="A1327" t="s">
        <v>1345</v>
      </c>
      <c r="B1327" t="s">
        <v>1346</v>
      </c>
      <c r="C1327" t="s">
        <v>1359</v>
      </c>
      <c r="D1327">
        <v>4</v>
      </c>
      <c r="E1327">
        <v>30</v>
      </c>
      <c r="F1327" t="s">
        <v>133</v>
      </c>
      <c r="G1327">
        <v>30</v>
      </c>
      <c r="H1327" t="s">
        <v>1214</v>
      </c>
      <c r="I1327">
        <f t="shared" si="60"/>
        <v>30</v>
      </c>
      <c r="J1327" t="s">
        <v>39</v>
      </c>
      <c r="L1327">
        <v>39</v>
      </c>
      <c r="M1327" t="s">
        <v>1349</v>
      </c>
      <c r="N1327">
        <v>1.5</v>
      </c>
      <c r="O1327" t="s">
        <v>1214</v>
      </c>
      <c r="P1327" t="s">
        <v>42</v>
      </c>
      <c r="Q1327" t="s">
        <v>42</v>
      </c>
      <c r="R1327" t="s">
        <v>42</v>
      </c>
      <c r="S1327" s="3">
        <v>42250</v>
      </c>
      <c r="T1327" s="3"/>
      <c r="U1327" s="11">
        <f>IFERROR(VLOOKUP(A1327,'Anc data'!$A$2:$H$117, 8,FALSE),"")</f>
        <v>1.828479</v>
      </c>
      <c r="W1327" s="15">
        <f t="shared" si="61"/>
        <v>21.329203124564188</v>
      </c>
      <c r="X1327" s="9">
        <f t="shared" si="62"/>
        <v>1</v>
      </c>
      <c r="Y1327" s="9">
        <f>MAX(X1327,Parameters!$B$8)</f>
        <v>1</v>
      </c>
      <c r="AA1327" s="16" t="str">
        <f>IF(W1327&lt;&gt;0,IF(Y1327=1,IF(I1327&lt;=Parameters!$C$2,W1327,""),""),"")</f>
        <v/>
      </c>
      <c r="AB1327" s="16" t="str">
        <f>IF(W1327&lt;&gt;0,IF(Y1327=1,IF(AND(I1327&gt;Parameters!$B$3,I1327&lt;=Parameters!$C$3),W1327,""),""),"")</f>
        <v/>
      </c>
      <c r="AC1327" s="16" t="str">
        <f>IF(W1327&lt;&gt;0,IF(Y1327=1,IF(AND(I1327&gt;Parameters!$B$4,I1327&lt;=Parameters!$C$4),W1327,""),""),"")</f>
        <v/>
      </c>
      <c r="AD1327" s="16" t="str">
        <f>IF(W1327&lt;&gt;0,IF(Y1327=1,IF(AND(I1327&gt;Parameters!$B$5,I1327&lt;=Parameters!$C$5),W1327,""),""),"")</f>
        <v/>
      </c>
      <c r="AE1327" s="16">
        <f>IF(W1327&lt;&gt;0,IF(Y1327=1,IF(I1327&gt;Parameters!$B$6,W1327,""),""),"")</f>
        <v>21.329203124564188</v>
      </c>
    </row>
    <row r="1328" spans="1:31" x14ac:dyDescent="0.2">
      <c r="A1328" t="s">
        <v>1360</v>
      </c>
      <c r="B1328" t="s">
        <v>1361</v>
      </c>
      <c r="C1328" t="s">
        <v>1362</v>
      </c>
      <c r="D1328">
        <v>1</v>
      </c>
      <c r="E1328" t="s">
        <v>1363</v>
      </c>
      <c r="F1328" t="s">
        <v>61</v>
      </c>
      <c r="G1328">
        <v>30</v>
      </c>
      <c r="H1328" t="s">
        <v>1214</v>
      </c>
      <c r="I1328">
        <f t="shared" si="60"/>
        <v>30</v>
      </c>
      <c r="J1328" t="s">
        <v>39</v>
      </c>
      <c r="L1328">
        <v>27.99</v>
      </c>
      <c r="M1328" t="s">
        <v>1349</v>
      </c>
      <c r="N1328" t="s">
        <v>40</v>
      </c>
      <c r="P1328" t="s">
        <v>64</v>
      </c>
      <c r="Q1328" t="s">
        <v>42</v>
      </c>
      <c r="R1328" t="s">
        <v>64</v>
      </c>
      <c r="S1328" s="3">
        <v>42250</v>
      </c>
      <c r="T1328" s="3"/>
      <c r="U1328" s="11">
        <f>IFERROR(VLOOKUP(A1328,'Anc data'!$A$2:$H$117, 8,FALSE),"")</f>
        <v>0.58753699999999998</v>
      </c>
      <c r="W1328" s="15">
        <f t="shared" si="61"/>
        <v>47.639552913263337</v>
      </c>
      <c r="X1328" s="9">
        <f t="shared" si="62"/>
        <v>1</v>
      </c>
      <c r="Y1328" s="9">
        <f>MAX(X1328,Parameters!$B$8)</f>
        <v>1</v>
      </c>
      <c r="AA1328" s="16" t="str">
        <f>IF(W1328&lt;&gt;0,IF(Y1328=1,IF(I1328&lt;=Parameters!$C$2,W1328,""),""),"")</f>
        <v/>
      </c>
      <c r="AB1328" s="16" t="str">
        <f>IF(W1328&lt;&gt;0,IF(Y1328=1,IF(AND(I1328&gt;Parameters!$B$3,I1328&lt;=Parameters!$C$3),W1328,""),""),"")</f>
        <v/>
      </c>
      <c r="AC1328" s="16" t="str">
        <f>IF(W1328&lt;&gt;0,IF(Y1328=1,IF(AND(I1328&gt;Parameters!$B$4,I1328&lt;=Parameters!$C$4),W1328,""),""),"")</f>
        <v/>
      </c>
      <c r="AD1328" s="16" t="str">
        <f>IF(W1328&lt;&gt;0,IF(Y1328=1,IF(AND(I1328&gt;Parameters!$B$5,I1328&lt;=Parameters!$C$5),W1328,""),""),"")</f>
        <v/>
      </c>
      <c r="AE1328" s="16">
        <f>IF(W1328&lt;&gt;0,IF(Y1328=1,IF(I1328&gt;Parameters!$B$6,W1328,""),""),"")</f>
        <v>47.639552913263337</v>
      </c>
    </row>
    <row r="1329" spans="1:31" x14ac:dyDescent="0.2">
      <c r="A1329" t="s">
        <v>1360</v>
      </c>
      <c r="B1329" t="s">
        <v>1361</v>
      </c>
      <c r="C1329" t="s">
        <v>1362</v>
      </c>
      <c r="D1329">
        <v>2</v>
      </c>
      <c r="E1329" t="s">
        <v>1364</v>
      </c>
      <c r="F1329" t="s">
        <v>61</v>
      </c>
      <c r="G1329">
        <v>100</v>
      </c>
      <c r="H1329" t="s">
        <v>1214</v>
      </c>
      <c r="I1329">
        <f t="shared" si="60"/>
        <v>100</v>
      </c>
      <c r="J1329" t="s">
        <v>39</v>
      </c>
      <c r="L1329">
        <v>29.99</v>
      </c>
      <c r="M1329" t="s">
        <v>1349</v>
      </c>
      <c r="N1329" t="s">
        <v>40</v>
      </c>
      <c r="P1329" t="s">
        <v>64</v>
      </c>
      <c r="Q1329" t="s">
        <v>42</v>
      </c>
      <c r="R1329" t="s">
        <v>64</v>
      </c>
      <c r="S1329" s="3">
        <v>42250</v>
      </c>
      <c r="T1329" s="3"/>
      <c r="U1329" s="11">
        <f>IFERROR(VLOOKUP(A1329,'Anc data'!$A$2:$H$117, 8,FALSE),"")</f>
        <v>0.58753699999999998</v>
      </c>
      <c r="W1329" s="15">
        <f t="shared" si="61"/>
        <v>51.04359385025964</v>
      </c>
      <c r="X1329" s="9">
        <f t="shared" si="62"/>
        <v>1</v>
      </c>
      <c r="Y1329" s="9">
        <f>MAX(X1329,Parameters!$B$8)</f>
        <v>1</v>
      </c>
      <c r="AA1329" s="16" t="str">
        <f>IF(W1329&lt;&gt;0,IF(Y1329=1,IF(I1329&lt;=Parameters!$C$2,W1329,""),""),"")</f>
        <v/>
      </c>
      <c r="AB1329" s="16" t="str">
        <f>IF(W1329&lt;&gt;0,IF(Y1329=1,IF(AND(I1329&gt;Parameters!$B$3,I1329&lt;=Parameters!$C$3),W1329,""),""),"")</f>
        <v/>
      </c>
      <c r="AC1329" s="16" t="str">
        <f>IF(W1329&lt;&gt;0,IF(Y1329=1,IF(AND(I1329&gt;Parameters!$B$4,I1329&lt;=Parameters!$C$4),W1329,""),""),"")</f>
        <v/>
      </c>
      <c r="AD1329" s="16" t="str">
        <f>IF(W1329&lt;&gt;0,IF(Y1329=1,IF(AND(I1329&gt;Parameters!$B$5,I1329&lt;=Parameters!$C$5),W1329,""),""),"")</f>
        <v/>
      </c>
      <c r="AE1329" s="16">
        <f>IF(W1329&lt;&gt;0,IF(Y1329=1,IF(I1329&gt;Parameters!$B$6,W1329,""),""),"")</f>
        <v>51.04359385025964</v>
      </c>
    </row>
    <row r="1330" spans="1:31" x14ac:dyDescent="0.2">
      <c r="A1330" t="s">
        <v>1360</v>
      </c>
      <c r="B1330" t="s">
        <v>1361</v>
      </c>
      <c r="C1330" t="s">
        <v>1362</v>
      </c>
      <c r="D1330">
        <v>3</v>
      </c>
      <c r="E1330" t="s">
        <v>1365</v>
      </c>
      <c r="F1330" t="s">
        <v>61</v>
      </c>
      <c r="G1330">
        <v>200</v>
      </c>
      <c r="H1330" t="s">
        <v>1214</v>
      </c>
      <c r="I1330">
        <f t="shared" si="60"/>
        <v>200</v>
      </c>
      <c r="J1330" t="s">
        <v>39</v>
      </c>
      <c r="L1330">
        <v>91.99</v>
      </c>
      <c r="M1330" t="s">
        <v>1349</v>
      </c>
      <c r="N1330" t="s">
        <v>40</v>
      </c>
      <c r="P1330" t="s">
        <v>64</v>
      </c>
      <c r="Q1330" t="s">
        <v>42</v>
      </c>
      <c r="R1330" t="s">
        <v>64</v>
      </c>
      <c r="S1330" s="3">
        <v>42250</v>
      </c>
      <c r="T1330" s="3"/>
      <c r="U1330" s="11">
        <f>IFERROR(VLOOKUP(A1330,'Anc data'!$A$2:$H$117, 8,FALSE),"")</f>
        <v>0.58753699999999998</v>
      </c>
      <c r="W1330" s="15">
        <f t="shared" si="61"/>
        <v>156.56886289714521</v>
      </c>
      <c r="X1330" s="9">
        <f t="shared" si="62"/>
        <v>1</v>
      </c>
      <c r="Y1330" s="9">
        <f>MAX(X1330,Parameters!$B$8)</f>
        <v>1</v>
      </c>
      <c r="AA1330" s="16" t="str">
        <f>IF(W1330&lt;&gt;0,IF(Y1330=1,IF(I1330&lt;=Parameters!$C$2,W1330,""),""),"")</f>
        <v/>
      </c>
      <c r="AB1330" s="16" t="str">
        <f>IF(W1330&lt;&gt;0,IF(Y1330=1,IF(AND(I1330&gt;Parameters!$B$3,I1330&lt;=Parameters!$C$3),W1330,""),""),"")</f>
        <v/>
      </c>
      <c r="AC1330" s="16" t="str">
        <f>IF(W1330&lt;&gt;0,IF(Y1330=1,IF(AND(I1330&gt;Parameters!$B$4,I1330&lt;=Parameters!$C$4),W1330,""),""),"")</f>
        <v/>
      </c>
      <c r="AD1330" s="16" t="str">
        <f>IF(W1330&lt;&gt;0,IF(Y1330=1,IF(AND(I1330&gt;Parameters!$B$5,I1330&lt;=Parameters!$C$5),W1330,""),""),"")</f>
        <v/>
      </c>
      <c r="AE1330" s="16">
        <f>IF(W1330&lt;&gt;0,IF(Y1330=1,IF(I1330&gt;Parameters!$B$6,W1330,""),""),"")</f>
        <v>156.56886289714521</v>
      </c>
    </row>
    <row r="1331" spans="1:31" x14ac:dyDescent="0.2">
      <c r="A1331" t="s">
        <v>1360</v>
      </c>
      <c r="B1331" t="s">
        <v>1361</v>
      </c>
      <c r="C1331" t="s">
        <v>1362</v>
      </c>
      <c r="D1331">
        <v>4</v>
      </c>
      <c r="E1331" t="s">
        <v>1366</v>
      </c>
      <c r="F1331" t="s">
        <v>51</v>
      </c>
      <c r="G1331">
        <v>12</v>
      </c>
      <c r="H1331" t="s">
        <v>1214</v>
      </c>
      <c r="I1331">
        <f t="shared" si="60"/>
        <v>12</v>
      </c>
      <c r="J1331" t="s">
        <v>39</v>
      </c>
      <c r="L1331">
        <v>21.99</v>
      </c>
      <c r="M1331" t="s">
        <v>1349</v>
      </c>
      <c r="N1331" t="s">
        <v>40</v>
      </c>
      <c r="P1331" t="s">
        <v>64</v>
      </c>
      <c r="Q1331" t="s">
        <v>42</v>
      </c>
      <c r="R1331" t="s">
        <v>64</v>
      </c>
      <c r="S1331" s="3">
        <v>42250</v>
      </c>
      <c r="T1331" s="3"/>
      <c r="U1331" s="11">
        <f>IFERROR(VLOOKUP(A1331,'Anc data'!$A$2:$H$117, 8,FALSE),"")</f>
        <v>0.58753699999999998</v>
      </c>
      <c r="W1331" s="15">
        <f t="shared" si="61"/>
        <v>37.427430102274407</v>
      </c>
      <c r="X1331" s="9">
        <f t="shared" si="62"/>
        <v>1</v>
      </c>
      <c r="Y1331" s="9">
        <f>MAX(X1331,Parameters!$B$8)</f>
        <v>1</v>
      </c>
      <c r="AA1331" s="16" t="str">
        <f>IF(W1331&lt;&gt;0,IF(Y1331=1,IF(I1331&lt;=Parameters!$C$2,W1331,""),""),"")</f>
        <v/>
      </c>
      <c r="AB1331" s="16" t="str">
        <f>IF(W1331&lt;&gt;0,IF(Y1331=1,IF(AND(I1331&gt;Parameters!$B$3,I1331&lt;=Parameters!$C$3),W1331,""),""),"")</f>
        <v/>
      </c>
      <c r="AC1331" s="16" t="str">
        <f>IF(W1331&lt;&gt;0,IF(Y1331=1,IF(AND(I1331&gt;Parameters!$B$4,I1331&lt;=Parameters!$C$4),W1331,""),""),"")</f>
        <v/>
      </c>
      <c r="AD1331" s="16">
        <f>IF(W1331&lt;&gt;0,IF(Y1331=1,IF(AND(I1331&gt;Parameters!$B$5,I1331&lt;=Parameters!$C$5),W1331,""),""),"")</f>
        <v>37.427430102274407</v>
      </c>
      <c r="AE1331" s="16" t="str">
        <f>IF(W1331&lt;&gt;0,IF(Y1331=1,IF(I1331&gt;Parameters!$B$6,W1331,""),""),"")</f>
        <v/>
      </c>
    </row>
    <row r="1332" spans="1:31" x14ac:dyDescent="0.2">
      <c r="A1332" t="s">
        <v>1360</v>
      </c>
      <c r="B1332" t="s">
        <v>1361</v>
      </c>
      <c r="C1332" t="s">
        <v>1362</v>
      </c>
      <c r="D1332">
        <v>5</v>
      </c>
      <c r="E1332" t="s">
        <v>1367</v>
      </c>
      <c r="F1332" t="s">
        <v>51</v>
      </c>
      <c r="G1332">
        <v>24</v>
      </c>
      <c r="H1332" t="s">
        <v>1214</v>
      </c>
      <c r="I1332">
        <f t="shared" si="60"/>
        <v>24</v>
      </c>
      <c r="J1332" t="s">
        <v>39</v>
      </c>
      <c r="L1332">
        <v>27.99</v>
      </c>
      <c r="M1332" t="s">
        <v>1349</v>
      </c>
      <c r="N1332" t="s">
        <v>40</v>
      </c>
      <c r="P1332" t="s">
        <v>64</v>
      </c>
      <c r="Q1332" t="s">
        <v>42</v>
      </c>
      <c r="R1332" t="s">
        <v>64</v>
      </c>
      <c r="S1332" s="3">
        <v>42250</v>
      </c>
      <c r="T1332" s="3"/>
      <c r="U1332" s="11">
        <f>IFERROR(VLOOKUP(A1332,'Anc data'!$A$2:$H$117, 8,FALSE),"")</f>
        <v>0.58753699999999998</v>
      </c>
      <c r="W1332" s="15">
        <f t="shared" si="61"/>
        <v>47.639552913263337</v>
      </c>
      <c r="X1332" s="9">
        <f t="shared" si="62"/>
        <v>1</v>
      </c>
      <c r="Y1332" s="9">
        <f>MAX(X1332,Parameters!$B$8)</f>
        <v>1</v>
      </c>
      <c r="AA1332" s="16" t="str">
        <f>IF(W1332&lt;&gt;0,IF(Y1332=1,IF(I1332&lt;=Parameters!$C$2,W1332,""),""),"")</f>
        <v/>
      </c>
      <c r="AB1332" s="16" t="str">
        <f>IF(W1332&lt;&gt;0,IF(Y1332=1,IF(AND(I1332&gt;Parameters!$B$3,I1332&lt;=Parameters!$C$3),W1332,""),""),"")</f>
        <v/>
      </c>
      <c r="AC1332" s="16" t="str">
        <f>IF(W1332&lt;&gt;0,IF(Y1332=1,IF(AND(I1332&gt;Parameters!$B$4,I1332&lt;=Parameters!$C$4),W1332,""),""),"")</f>
        <v/>
      </c>
      <c r="AD1332" s="16">
        <f>IF(W1332&lt;&gt;0,IF(Y1332=1,IF(AND(I1332&gt;Parameters!$B$5,I1332&lt;=Parameters!$C$5),W1332,""),""),"")</f>
        <v>47.639552913263337</v>
      </c>
      <c r="AE1332" s="16" t="str">
        <f>IF(W1332&lt;&gt;0,IF(Y1332=1,IF(I1332&gt;Parameters!$B$6,W1332,""),""),"")</f>
        <v/>
      </c>
    </row>
    <row r="1333" spans="1:31" x14ac:dyDescent="0.2">
      <c r="A1333" t="s">
        <v>1360</v>
      </c>
      <c r="B1333" t="s">
        <v>1361</v>
      </c>
      <c r="C1333" t="s">
        <v>1368</v>
      </c>
      <c r="D1333">
        <v>1</v>
      </c>
      <c r="E1333" t="s">
        <v>1369</v>
      </c>
      <c r="F1333" t="s">
        <v>61</v>
      </c>
      <c r="G1333">
        <v>12</v>
      </c>
      <c r="H1333" t="s">
        <v>1214</v>
      </c>
      <c r="I1333">
        <f t="shared" si="60"/>
        <v>12</v>
      </c>
      <c r="J1333" t="s">
        <v>39</v>
      </c>
      <c r="L1333">
        <v>17.989999999999998</v>
      </c>
      <c r="M1333" t="s">
        <v>63</v>
      </c>
      <c r="N1333" t="s">
        <v>40</v>
      </c>
      <c r="P1333" t="s">
        <v>42</v>
      </c>
      <c r="Q1333" t="s">
        <v>64</v>
      </c>
      <c r="R1333" t="s">
        <v>64</v>
      </c>
      <c r="S1333" s="3">
        <v>42250</v>
      </c>
      <c r="T1333" s="3"/>
      <c r="U1333" s="11">
        <f>IFERROR(VLOOKUP(A1333,'Anc data'!$A$2:$H$117, 8,FALSE),"")</f>
        <v>0.58753699999999998</v>
      </c>
      <c r="W1333" s="15">
        <f t="shared" si="61"/>
        <v>30.61934822828179</v>
      </c>
      <c r="X1333" s="9">
        <f t="shared" si="62"/>
        <v>1</v>
      </c>
      <c r="Y1333" s="9">
        <f>MAX(X1333,Parameters!$B$8)</f>
        <v>1</v>
      </c>
      <c r="AA1333" s="16" t="str">
        <f>IF(W1333&lt;&gt;0,IF(Y1333=1,IF(I1333&lt;=Parameters!$C$2,W1333,""),""),"")</f>
        <v/>
      </c>
      <c r="AB1333" s="16" t="str">
        <f>IF(W1333&lt;&gt;0,IF(Y1333=1,IF(AND(I1333&gt;Parameters!$B$3,I1333&lt;=Parameters!$C$3),W1333,""),""),"")</f>
        <v/>
      </c>
      <c r="AC1333" s="16" t="str">
        <f>IF(W1333&lt;&gt;0,IF(Y1333=1,IF(AND(I1333&gt;Parameters!$B$4,I1333&lt;=Parameters!$C$4),W1333,""),""),"")</f>
        <v/>
      </c>
      <c r="AD1333" s="16">
        <f>IF(W1333&lt;&gt;0,IF(Y1333=1,IF(AND(I1333&gt;Parameters!$B$5,I1333&lt;=Parameters!$C$5),W1333,""),""),"")</f>
        <v>30.61934822828179</v>
      </c>
      <c r="AE1333" s="16" t="str">
        <f>IF(W1333&lt;&gt;0,IF(Y1333=1,IF(I1333&gt;Parameters!$B$6,W1333,""),""),"")</f>
        <v/>
      </c>
    </row>
    <row r="1334" spans="1:31" x14ac:dyDescent="0.2">
      <c r="A1334" t="s">
        <v>1360</v>
      </c>
      <c r="B1334" t="s">
        <v>1361</v>
      </c>
      <c r="C1334" t="s">
        <v>1368</v>
      </c>
      <c r="D1334">
        <v>2</v>
      </c>
      <c r="E1334" t="s">
        <v>1370</v>
      </c>
      <c r="F1334" t="s">
        <v>61</v>
      </c>
      <c r="G1334">
        <v>30</v>
      </c>
      <c r="H1334" t="s">
        <v>1214</v>
      </c>
      <c r="I1334">
        <f t="shared" si="60"/>
        <v>30</v>
      </c>
      <c r="J1334" t="s">
        <v>39</v>
      </c>
      <c r="L1334">
        <v>41.99</v>
      </c>
      <c r="M1334" t="s">
        <v>63</v>
      </c>
      <c r="N1334" t="s">
        <v>40</v>
      </c>
      <c r="P1334" t="s">
        <v>64</v>
      </c>
      <c r="Q1334" t="s">
        <v>64</v>
      </c>
      <c r="R1334" t="s">
        <v>64</v>
      </c>
      <c r="S1334" s="3">
        <v>42250</v>
      </c>
      <c r="T1334" s="3"/>
      <c r="U1334" s="11">
        <f>IFERROR(VLOOKUP(A1334,'Anc data'!$A$2:$H$117, 8,FALSE),"")</f>
        <v>0.58753699999999998</v>
      </c>
      <c r="W1334" s="15">
        <f t="shared" si="61"/>
        <v>71.4678394722375</v>
      </c>
      <c r="X1334" s="9">
        <f t="shared" si="62"/>
        <v>1</v>
      </c>
      <c r="Y1334" s="9">
        <f>MAX(X1334,Parameters!$B$8)</f>
        <v>1</v>
      </c>
      <c r="AA1334" s="16" t="str">
        <f>IF(W1334&lt;&gt;0,IF(Y1334=1,IF(I1334&lt;=Parameters!$C$2,W1334,""),""),"")</f>
        <v/>
      </c>
      <c r="AB1334" s="16" t="str">
        <f>IF(W1334&lt;&gt;0,IF(Y1334=1,IF(AND(I1334&gt;Parameters!$B$3,I1334&lt;=Parameters!$C$3),W1334,""),""),"")</f>
        <v/>
      </c>
      <c r="AC1334" s="16" t="str">
        <f>IF(W1334&lt;&gt;0,IF(Y1334=1,IF(AND(I1334&gt;Parameters!$B$4,I1334&lt;=Parameters!$C$4),W1334,""),""),"")</f>
        <v/>
      </c>
      <c r="AD1334" s="16" t="str">
        <f>IF(W1334&lt;&gt;0,IF(Y1334=1,IF(AND(I1334&gt;Parameters!$B$5,I1334&lt;=Parameters!$C$5),W1334,""),""),"")</f>
        <v/>
      </c>
      <c r="AE1334" s="16">
        <f>IF(W1334&lt;&gt;0,IF(Y1334=1,IF(I1334&gt;Parameters!$B$6,W1334,""),""),"")</f>
        <v>71.4678394722375</v>
      </c>
    </row>
    <row r="1335" spans="1:31" x14ac:dyDescent="0.2">
      <c r="A1335" t="s">
        <v>1360</v>
      </c>
      <c r="B1335" t="s">
        <v>1361</v>
      </c>
      <c r="C1335" t="s">
        <v>1368</v>
      </c>
      <c r="D1335">
        <v>3</v>
      </c>
      <c r="E1335" t="s">
        <v>1371</v>
      </c>
      <c r="F1335" t="s">
        <v>61</v>
      </c>
      <c r="G1335">
        <v>100</v>
      </c>
      <c r="H1335" t="s">
        <v>1214</v>
      </c>
      <c r="I1335">
        <f t="shared" si="60"/>
        <v>100</v>
      </c>
      <c r="J1335" t="s">
        <v>39</v>
      </c>
      <c r="L1335">
        <v>50.49</v>
      </c>
      <c r="M1335" t="s">
        <v>63</v>
      </c>
      <c r="N1335" t="s">
        <v>40</v>
      </c>
      <c r="P1335" t="s">
        <v>64</v>
      </c>
      <c r="Q1335" t="s">
        <v>64</v>
      </c>
      <c r="R1335" t="s">
        <v>64</v>
      </c>
      <c r="S1335" s="3">
        <v>42250</v>
      </c>
      <c r="T1335" s="3"/>
      <c r="U1335" s="11">
        <f>IFERROR(VLOOKUP(A1335,'Anc data'!$A$2:$H$117, 8,FALSE),"")</f>
        <v>0.58753699999999998</v>
      </c>
      <c r="W1335" s="15">
        <f t="shared" si="61"/>
        <v>85.935013454471814</v>
      </c>
      <c r="X1335" s="9">
        <f t="shared" si="62"/>
        <v>1</v>
      </c>
      <c r="Y1335" s="9">
        <f>MAX(X1335,Parameters!$B$8)</f>
        <v>1</v>
      </c>
      <c r="AA1335" s="16" t="str">
        <f>IF(W1335&lt;&gt;0,IF(Y1335=1,IF(I1335&lt;=Parameters!$C$2,W1335,""),""),"")</f>
        <v/>
      </c>
      <c r="AB1335" s="16" t="str">
        <f>IF(W1335&lt;&gt;0,IF(Y1335=1,IF(AND(I1335&gt;Parameters!$B$3,I1335&lt;=Parameters!$C$3),W1335,""),""),"")</f>
        <v/>
      </c>
      <c r="AC1335" s="16" t="str">
        <f>IF(W1335&lt;&gt;0,IF(Y1335=1,IF(AND(I1335&gt;Parameters!$B$4,I1335&lt;=Parameters!$C$4),W1335,""),""),"")</f>
        <v/>
      </c>
      <c r="AD1335" s="16" t="str">
        <f>IF(W1335&lt;&gt;0,IF(Y1335=1,IF(AND(I1335&gt;Parameters!$B$5,I1335&lt;=Parameters!$C$5),W1335,""),""),"")</f>
        <v/>
      </c>
      <c r="AE1335" s="16">
        <f>IF(W1335&lt;&gt;0,IF(Y1335=1,IF(I1335&gt;Parameters!$B$6,W1335,""),""),"")</f>
        <v>85.935013454471814</v>
      </c>
    </row>
    <row r="1336" spans="1:31" x14ac:dyDescent="0.2">
      <c r="A1336" t="s">
        <v>1360</v>
      </c>
      <c r="B1336" t="s">
        <v>1361</v>
      </c>
      <c r="C1336" t="s">
        <v>1368</v>
      </c>
      <c r="D1336">
        <v>4</v>
      </c>
      <c r="E1336" t="s">
        <v>1372</v>
      </c>
      <c r="F1336" t="s">
        <v>1373</v>
      </c>
      <c r="G1336">
        <v>40</v>
      </c>
      <c r="H1336" t="s">
        <v>1214</v>
      </c>
      <c r="I1336">
        <f t="shared" si="60"/>
        <v>40</v>
      </c>
      <c r="J1336" t="s">
        <v>39</v>
      </c>
      <c r="L1336">
        <v>46.49</v>
      </c>
      <c r="M1336" t="s">
        <v>63</v>
      </c>
      <c r="N1336" t="s">
        <v>40</v>
      </c>
      <c r="P1336" t="s">
        <v>64</v>
      </c>
      <c r="Q1336" t="s">
        <v>64</v>
      </c>
      <c r="R1336" t="s">
        <v>64</v>
      </c>
      <c r="S1336" s="3">
        <v>42250</v>
      </c>
      <c r="T1336" s="3"/>
      <c r="U1336" s="11">
        <f>IFERROR(VLOOKUP(A1336,'Anc data'!$A$2:$H$117, 8,FALSE),"")</f>
        <v>0.58753699999999998</v>
      </c>
      <c r="W1336" s="15">
        <f t="shared" si="61"/>
        <v>79.126931580479194</v>
      </c>
      <c r="X1336" s="9">
        <f t="shared" si="62"/>
        <v>1</v>
      </c>
      <c r="Y1336" s="9">
        <f>MAX(X1336,Parameters!$B$8)</f>
        <v>1</v>
      </c>
      <c r="AA1336" s="16" t="str">
        <f>IF(W1336&lt;&gt;0,IF(Y1336=1,IF(I1336&lt;=Parameters!$C$2,W1336,""),""),"")</f>
        <v/>
      </c>
      <c r="AB1336" s="16" t="str">
        <f>IF(W1336&lt;&gt;0,IF(Y1336=1,IF(AND(I1336&gt;Parameters!$B$3,I1336&lt;=Parameters!$C$3),W1336,""),""),"")</f>
        <v/>
      </c>
      <c r="AC1336" s="16" t="str">
        <f>IF(W1336&lt;&gt;0,IF(Y1336=1,IF(AND(I1336&gt;Parameters!$B$4,I1336&lt;=Parameters!$C$4),W1336,""),""),"")</f>
        <v/>
      </c>
      <c r="AD1336" s="16" t="str">
        <f>IF(W1336&lt;&gt;0,IF(Y1336=1,IF(AND(I1336&gt;Parameters!$B$5,I1336&lt;=Parameters!$C$5),W1336,""),""),"")</f>
        <v/>
      </c>
      <c r="AE1336" s="16">
        <f>IF(W1336&lt;&gt;0,IF(Y1336=1,IF(I1336&gt;Parameters!$B$6,W1336,""),""),"")</f>
        <v>79.126931580479194</v>
      </c>
    </row>
    <row r="1337" spans="1:31" x14ac:dyDescent="0.2">
      <c r="A1337" t="s">
        <v>1360</v>
      </c>
      <c r="B1337" t="s">
        <v>1361</v>
      </c>
      <c r="C1337" t="s">
        <v>1374</v>
      </c>
      <c r="D1337">
        <v>1</v>
      </c>
      <c r="E1337" t="s">
        <v>1375</v>
      </c>
      <c r="F1337" t="s">
        <v>61</v>
      </c>
      <c r="G1337">
        <v>50</v>
      </c>
      <c r="H1337" t="s">
        <v>1214</v>
      </c>
      <c r="I1337">
        <f t="shared" si="60"/>
        <v>50</v>
      </c>
      <c r="J1337" t="s">
        <v>39</v>
      </c>
      <c r="L1337">
        <v>21.9</v>
      </c>
      <c r="M1337" t="s">
        <v>63</v>
      </c>
      <c r="N1337">
        <v>5</v>
      </c>
      <c r="O1337" t="s">
        <v>1214</v>
      </c>
      <c r="P1337" t="s">
        <v>64</v>
      </c>
      <c r="Q1337" t="s">
        <v>42</v>
      </c>
      <c r="R1337" t="s">
        <v>64</v>
      </c>
      <c r="S1337" s="3">
        <v>42251</v>
      </c>
      <c r="T1337" s="3"/>
      <c r="U1337" s="11">
        <f>IFERROR(VLOOKUP(A1337,'Anc data'!$A$2:$H$117, 8,FALSE),"")</f>
        <v>0.58753699999999998</v>
      </c>
      <c r="W1337" s="15">
        <f t="shared" si="61"/>
        <v>37.274248260109573</v>
      </c>
      <c r="X1337" s="9">
        <f t="shared" si="62"/>
        <v>1</v>
      </c>
      <c r="Y1337" s="9">
        <f>MAX(X1337,Parameters!$B$8)</f>
        <v>1</v>
      </c>
      <c r="AA1337" s="16" t="str">
        <f>IF(W1337&lt;&gt;0,IF(Y1337=1,IF(I1337&lt;=Parameters!$C$2,W1337,""),""),"")</f>
        <v/>
      </c>
      <c r="AB1337" s="16" t="str">
        <f>IF(W1337&lt;&gt;0,IF(Y1337=1,IF(AND(I1337&gt;Parameters!$B$3,I1337&lt;=Parameters!$C$3),W1337,""),""),"")</f>
        <v/>
      </c>
      <c r="AC1337" s="16" t="str">
        <f>IF(W1337&lt;&gt;0,IF(Y1337=1,IF(AND(I1337&gt;Parameters!$B$4,I1337&lt;=Parameters!$C$4),W1337,""),""),"")</f>
        <v/>
      </c>
      <c r="AD1337" s="16" t="str">
        <f>IF(W1337&lt;&gt;0,IF(Y1337=1,IF(AND(I1337&gt;Parameters!$B$5,I1337&lt;=Parameters!$C$5),W1337,""),""),"")</f>
        <v/>
      </c>
      <c r="AE1337" s="16">
        <f>IF(W1337&lt;&gt;0,IF(Y1337=1,IF(I1337&gt;Parameters!$B$6,W1337,""),""),"")</f>
        <v>37.274248260109573</v>
      </c>
    </row>
    <row r="1338" spans="1:31" x14ac:dyDescent="0.2">
      <c r="A1338" t="s">
        <v>1360</v>
      </c>
      <c r="B1338" t="s">
        <v>1361</v>
      </c>
      <c r="C1338" t="s">
        <v>1374</v>
      </c>
      <c r="D1338">
        <v>2</v>
      </c>
      <c r="E1338" t="s">
        <v>1375</v>
      </c>
      <c r="F1338" t="s">
        <v>61</v>
      </c>
      <c r="G1338">
        <v>100</v>
      </c>
      <c r="H1338" t="s">
        <v>1214</v>
      </c>
      <c r="I1338">
        <f t="shared" si="60"/>
        <v>100</v>
      </c>
      <c r="J1338" t="s">
        <v>39</v>
      </c>
      <c r="L1338">
        <v>31.8</v>
      </c>
      <c r="M1338" t="s">
        <v>63</v>
      </c>
      <c r="N1338">
        <v>10</v>
      </c>
      <c r="O1338" t="s">
        <v>1214</v>
      </c>
      <c r="P1338" t="s">
        <v>64</v>
      </c>
      <c r="Q1338" t="s">
        <v>42</v>
      </c>
      <c r="R1338" t="s">
        <v>64</v>
      </c>
      <c r="S1338" s="3">
        <v>42251</v>
      </c>
      <c r="T1338" s="3"/>
      <c r="U1338" s="11">
        <f>IFERROR(VLOOKUP(A1338,'Anc data'!$A$2:$H$117, 8,FALSE),"")</f>
        <v>0.58753699999999998</v>
      </c>
      <c r="W1338" s="15">
        <f t="shared" si="61"/>
        <v>54.124250898241307</v>
      </c>
      <c r="X1338" s="9">
        <f t="shared" si="62"/>
        <v>1</v>
      </c>
      <c r="Y1338" s="9">
        <f>MAX(X1338,Parameters!$B$8)</f>
        <v>1</v>
      </c>
      <c r="AA1338" s="16" t="str">
        <f>IF(W1338&lt;&gt;0,IF(Y1338=1,IF(I1338&lt;=Parameters!$C$2,W1338,""),""),"")</f>
        <v/>
      </c>
      <c r="AB1338" s="16" t="str">
        <f>IF(W1338&lt;&gt;0,IF(Y1338=1,IF(AND(I1338&gt;Parameters!$B$3,I1338&lt;=Parameters!$C$3),W1338,""),""),"")</f>
        <v/>
      </c>
      <c r="AC1338" s="16" t="str">
        <f>IF(W1338&lt;&gt;0,IF(Y1338=1,IF(AND(I1338&gt;Parameters!$B$4,I1338&lt;=Parameters!$C$4),W1338,""),""),"")</f>
        <v/>
      </c>
      <c r="AD1338" s="16" t="str">
        <f>IF(W1338&lt;&gt;0,IF(Y1338=1,IF(AND(I1338&gt;Parameters!$B$5,I1338&lt;=Parameters!$C$5),W1338,""),""),"")</f>
        <v/>
      </c>
      <c r="AE1338" s="16">
        <f>IF(W1338&lt;&gt;0,IF(Y1338=1,IF(I1338&gt;Parameters!$B$6,W1338,""),""),"")</f>
        <v>54.124250898241307</v>
      </c>
    </row>
    <row r="1339" spans="1:31" x14ac:dyDescent="0.2">
      <c r="A1339" t="s">
        <v>1360</v>
      </c>
      <c r="B1339" t="s">
        <v>1361</v>
      </c>
      <c r="C1339" t="s">
        <v>1374</v>
      </c>
      <c r="D1339">
        <v>3</v>
      </c>
      <c r="E1339" t="s">
        <v>1375</v>
      </c>
      <c r="F1339" t="s">
        <v>61</v>
      </c>
      <c r="G1339">
        <v>400</v>
      </c>
      <c r="H1339" t="s">
        <v>1214</v>
      </c>
      <c r="I1339">
        <f t="shared" si="60"/>
        <v>400</v>
      </c>
      <c r="J1339" t="s">
        <v>39</v>
      </c>
      <c r="L1339">
        <v>101.8</v>
      </c>
      <c r="M1339" t="s">
        <v>63</v>
      </c>
      <c r="N1339">
        <v>40</v>
      </c>
      <c r="O1339" t="s">
        <v>1214</v>
      </c>
      <c r="P1339" t="s">
        <v>64</v>
      </c>
      <c r="Q1339" t="s">
        <v>42</v>
      </c>
      <c r="R1339" t="s">
        <v>64</v>
      </c>
      <c r="S1339" s="3">
        <v>42251</v>
      </c>
      <c r="T1339" s="3"/>
      <c r="U1339" s="11">
        <f>IFERROR(VLOOKUP(A1339,'Anc data'!$A$2:$H$117, 8,FALSE),"")</f>
        <v>0.58753699999999998</v>
      </c>
      <c r="W1339" s="15">
        <f t="shared" si="61"/>
        <v>173.26568369311209</v>
      </c>
      <c r="X1339" s="9">
        <f t="shared" si="62"/>
        <v>1</v>
      </c>
      <c r="Y1339" s="9">
        <f>MAX(X1339,Parameters!$B$8)</f>
        <v>1</v>
      </c>
      <c r="AA1339" s="16" t="str">
        <f>IF(W1339&lt;&gt;0,IF(Y1339=1,IF(I1339&lt;=Parameters!$C$2,W1339,""),""),"")</f>
        <v/>
      </c>
      <c r="AB1339" s="16" t="str">
        <f>IF(W1339&lt;&gt;0,IF(Y1339=1,IF(AND(I1339&gt;Parameters!$B$3,I1339&lt;=Parameters!$C$3),W1339,""),""),"")</f>
        <v/>
      </c>
      <c r="AC1339" s="16" t="str">
        <f>IF(W1339&lt;&gt;0,IF(Y1339=1,IF(AND(I1339&gt;Parameters!$B$4,I1339&lt;=Parameters!$C$4),W1339,""),""),"")</f>
        <v/>
      </c>
      <c r="AD1339" s="16" t="str">
        <f>IF(W1339&lt;&gt;0,IF(Y1339=1,IF(AND(I1339&gt;Parameters!$B$5,I1339&lt;=Parameters!$C$5),W1339,""),""),"")</f>
        <v/>
      </c>
      <c r="AE1339" s="16">
        <f>IF(W1339&lt;&gt;0,IF(Y1339=1,IF(I1339&gt;Parameters!$B$6,W1339,""),""),"")</f>
        <v>173.26568369311209</v>
      </c>
    </row>
    <row r="1340" spans="1:31" x14ac:dyDescent="0.2">
      <c r="A1340" t="s">
        <v>1360</v>
      </c>
      <c r="B1340" t="s">
        <v>1361</v>
      </c>
      <c r="C1340" t="s">
        <v>1374</v>
      </c>
      <c r="D1340">
        <v>4</v>
      </c>
      <c r="E1340" t="s">
        <v>1375</v>
      </c>
      <c r="F1340" t="s">
        <v>61</v>
      </c>
      <c r="G1340">
        <v>1</v>
      </c>
      <c r="H1340" t="s">
        <v>296</v>
      </c>
      <c r="I1340">
        <f t="shared" si="60"/>
        <v>1</v>
      </c>
      <c r="J1340" t="s">
        <v>39</v>
      </c>
      <c r="L1340">
        <v>171.8</v>
      </c>
      <c r="M1340" t="s">
        <v>63</v>
      </c>
      <c r="N1340">
        <v>50</v>
      </c>
      <c r="O1340" t="s">
        <v>1214</v>
      </c>
      <c r="P1340" t="s">
        <v>64</v>
      </c>
      <c r="Q1340" t="s">
        <v>42</v>
      </c>
      <c r="R1340" t="s">
        <v>64</v>
      </c>
      <c r="S1340" s="3">
        <v>42251</v>
      </c>
      <c r="T1340" s="3"/>
      <c r="U1340" s="11">
        <f>IFERROR(VLOOKUP(A1340,'Anc data'!$A$2:$H$117, 8,FALSE),"")</f>
        <v>0.58753699999999998</v>
      </c>
      <c r="W1340" s="15">
        <f t="shared" si="61"/>
        <v>292.40711648798293</v>
      </c>
      <c r="X1340" s="9">
        <f t="shared" si="62"/>
        <v>1</v>
      </c>
      <c r="Y1340" s="9">
        <f>MAX(X1340,Parameters!$B$8)</f>
        <v>1</v>
      </c>
      <c r="AA1340" s="16">
        <f>IF(W1340&lt;&gt;0,IF(Y1340=1,IF(I1340&lt;=Parameters!$C$2,W1340,""),""),"")</f>
        <v>292.40711648798293</v>
      </c>
      <c r="AB1340" s="16" t="str">
        <f>IF(W1340&lt;&gt;0,IF(Y1340=1,IF(AND(I1340&gt;Parameters!$B$3,I1340&lt;=Parameters!$C$3),W1340,""),""),"")</f>
        <v/>
      </c>
      <c r="AC1340" s="16" t="str">
        <f>IF(W1340&lt;&gt;0,IF(Y1340=1,IF(AND(I1340&gt;Parameters!$B$4,I1340&lt;=Parameters!$C$4),W1340,""),""),"")</f>
        <v/>
      </c>
      <c r="AD1340" s="16" t="str">
        <f>IF(W1340&lt;&gt;0,IF(Y1340=1,IF(AND(I1340&gt;Parameters!$B$5,I1340&lt;=Parameters!$C$5),W1340,""),""),"")</f>
        <v/>
      </c>
      <c r="AE1340" s="16" t="str">
        <f>IF(W1340&lt;&gt;0,IF(Y1340=1,IF(I1340&gt;Parameters!$B$6,W1340,""),""),"")</f>
        <v/>
      </c>
    </row>
    <row r="1341" spans="1:31" x14ac:dyDescent="0.2">
      <c r="A1341" t="s">
        <v>1376</v>
      </c>
      <c r="B1341" t="s">
        <v>1377</v>
      </c>
      <c r="C1341" t="s">
        <v>1378</v>
      </c>
      <c r="D1341">
        <v>1</v>
      </c>
      <c r="E1341" t="s">
        <v>1379</v>
      </c>
      <c r="F1341" t="s">
        <v>61</v>
      </c>
      <c r="G1341">
        <v>4</v>
      </c>
      <c r="H1341" t="s">
        <v>1214</v>
      </c>
      <c r="I1341">
        <f t="shared" si="60"/>
        <v>4</v>
      </c>
      <c r="J1341" t="s">
        <v>39</v>
      </c>
      <c r="L1341">
        <v>33.99</v>
      </c>
      <c r="M1341" t="s">
        <v>319</v>
      </c>
      <c r="N1341">
        <v>1</v>
      </c>
      <c r="O1341" t="s">
        <v>1214</v>
      </c>
      <c r="P1341" t="s">
        <v>42</v>
      </c>
      <c r="Q1341" t="s">
        <v>42</v>
      </c>
      <c r="R1341" t="s">
        <v>42</v>
      </c>
      <c r="S1341" s="3">
        <v>42272</v>
      </c>
      <c r="T1341" s="3"/>
      <c r="U1341" s="11" t="str">
        <f>IFERROR(VLOOKUP(A1341,'Anc data'!$A$2:$H$117, 8,FALSE),"")</f>
        <v/>
      </c>
      <c r="W1341" s="15" t="str">
        <f t="shared" si="61"/>
        <v/>
      </c>
      <c r="X1341" s="9">
        <f t="shared" si="62"/>
        <v>1</v>
      </c>
      <c r="Y1341" s="9">
        <f>MAX(X1341,Parameters!$B$8)</f>
        <v>1</v>
      </c>
      <c r="AA1341" s="16" t="str">
        <f>IF(W1341&lt;&gt;0,IF(Y1341=1,IF(I1341&lt;=Parameters!$C$2,W1341,""),""),"")</f>
        <v/>
      </c>
      <c r="AB1341" s="16" t="str">
        <f>IF(W1341&lt;&gt;0,IF(Y1341=1,IF(AND(I1341&gt;Parameters!$B$3,I1341&lt;=Parameters!$C$3),W1341,""),""),"")</f>
        <v/>
      </c>
      <c r="AC1341" s="16" t="str">
        <f>IF(W1341&lt;&gt;0,IF(Y1341=1,IF(AND(I1341&gt;Parameters!$B$4,I1341&lt;=Parameters!$C$4),W1341,""),""),"")</f>
        <v/>
      </c>
      <c r="AD1341" s="16" t="str">
        <f>IF(W1341&lt;&gt;0,IF(Y1341=1,IF(AND(I1341&gt;Parameters!$B$5,I1341&lt;=Parameters!$C$5),W1341,""),""),"")</f>
        <v/>
      </c>
      <c r="AE1341" s="16" t="str">
        <f>IF(W1341&lt;&gt;0,IF(Y1341=1,IF(I1341&gt;Parameters!$B$6,W1341,""),""),"")</f>
        <v/>
      </c>
    </row>
    <row r="1342" spans="1:31" x14ac:dyDescent="0.2">
      <c r="A1342" t="s">
        <v>1376</v>
      </c>
      <c r="B1342" t="s">
        <v>1377</v>
      </c>
      <c r="C1342" t="s">
        <v>1378</v>
      </c>
      <c r="D1342">
        <v>2</v>
      </c>
      <c r="E1342" t="s">
        <v>1379</v>
      </c>
      <c r="F1342" t="s">
        <v>61</v>
      </c>
      <c r="G1342">
        <v>9</v>
      </c>
      <c r="H1342" t="s">
        <v>1214</v>
      </c>
      <c r="I1342">
        <f t="shared" si="60"/>
        <v>9</v>
      </c>
      <c r="J1342" t="s">
        <v>39</v>
      </c>
      <c r="L1342">
        <v>41.99</v>
      </c>
      <c r="M1342" t="s">
        <v>319</v>
      </c>
      <c r="N1342">
        <v>1</v>
      </c>
      <c r="O1342" t="s">
        <v>1214</v>
      </c>
      <c r="P1342" t="s">
        <v>42</v>
      </c>
      <c r="Q1342" t="s">
        <v>42</v>
      </c>
      <c r="R1342" t="s">
        <v>42</v>
      </c>
      <c r="S1342" s="3">
        <v>42272</v>
      </c>
      <c r="T1342" s="3"/>
      <c r="U1342" s="11" t="str">
        <f>IFERROR(VLOOKUP(A1342,'Anc data'!$A$2:$H$117, 8,FALSE),"")</f>
        <v/>
      </c>
      <c r="W1342" s="15" t="str">
        <f t="shared" si="61"/>
        <v/>
      </c>
      <c r="X1342" s="9">
        <f t="shared" si="62"/>
        <v>1</v>
      </c>
      <c r="Y1342" s="9">
        <f>MAX(X1342,Parameters!$B$8)</f>
        <v>1</v>
      </c>
      <c r="AA1342" s="16" t="str">
        <f>IF(W1342&lt;&gt;0,IF(Y1342=1,IF(I1342&lt;=Parameters!$C$2,W1342,""),""),"")</f>
        <v/>
      </c>
      <c r="AB1342" s="16" t="str">
        <f>IF(W1342&lt;&gt;0,IF(Y1342=1,IF(AND(I1342&gt;Parameters!$B$3,I1342&lt;=Parameters!$C$3),W1342,""),""),"")</f>
        <v/>
      </c>
      <c r="AC1342" s="16" t="str">
        <f>IF(W1342&lt;&gt;0,IF(Y1342=1,IF(AND(I1342&gt;Parameters!$B$4,I1342&lt;=Parameters!$C$4),W1342,""),""),"")</f>
        <v/>
      </c>
      <c r="AD1342" s="16" t="str">
        <f>IF(W1342&lt;&gt;0,IF(Y1342=1,IF(AND(I1342&gt;Parameters!$B$5,I1342&lt;=Parameters!$C$5),W1342,""),""),"")</f>
        <v/>
      </c>
      <c r="AE1342" s="16" t="str">
        <f>IF(W1342&lt;&gt;0,IF(Y1342=1,IF(I1342&gt;Parameters!$B$6,W1342,""),""),"")</f>
        <v/>
      </c>
    </row>
    <row r="1343" spans="1:31" x14ac:dyDescent="0.2">
      <c r="A1343" t="s">
        <v>1376</v>
      </c>
      <c r="B1343" t="s">
        <v>1377</v>
      </c>
      <c r="C1343" t="s">
        <v>1378</v>
      </c>
      <c r="D1343">
        <v>3</v>
      </c>
      <c r="E1343" t="s">
        <v>1379</v>
      </c>
      <c r="F1343" t="s">
        <v>61</v>
      </c>
      <c r="G1343">
        <v>20</v>
      </c>
      <c r="H1343" t="s">
        <v>1214</v>
      </c>
      <c r="I1343">
        <f t="shared" si="60"/>
        <v>20</v>
      </c>
      <c r="J1343" t="s">
        <v>39</v>
      </c>
      <c r="L1343">
        <v>56.99</v>
      </c>
      <c r="M1343" t="s">
        <v>319</v>
      </c>
      <c r="N1343">
        <v>2</v>
      </c>
      <c r="O1343" t="s">
        <v>1214</v>
      </c>
      <c r="P1343" t="s">
        <v>42</v>
      </c>
      <c r="Q1343" t="s">
        <v>42</v>
      </c>
      <c r="R1343" t="s">
        <v>42</v>
      </c>
      <c r="S1343" s="3">
        <v>42272</v>
      </c>
      <c r="T1343" s="3"/>
      <c r="U1343" s="11" t="str">
        <f>IFERROR(VLOOKUP(A1343,'Anc data'!$A$2:$H$117, 8,FALSE),"")</f>
        <v/>
      </c>
      <c r="W1343" s="15" t="str">
        <f t="shared" si="61"/>
        <v/>
      </c>
      <c r="X1343" s="9">
        <f t="shared" si="62"/>
        <v>1</v>
      </c>
      <c r="Y1343" s="9">
        <f>MAX(X1343,Parameters!$B$8)</f>
        <v>1</v>
      </c>
      <c r="AA1343" s="16" t="str">
        <f>IF(W1343&lt;&gt;0,IF(Y1343=1,IF(I1343&lt;=Parameters!$C$2,W1343,""),""),"")</f>
        <v/>
      </c>
      <c r="AB1343" s="16" t="str">
        <f>IF(W1343&lt;&gt;0,IF(Y1343=1,IF(AND(I1343&gt;Parameters!$B$3,I1343&lt;=Parameters!$C$3),W1343,""),""),"")</f>
        <v/>
      </c>
      <c r="AC1343" s="16" t="str">
        <f>IF(W1343&lt;&gt;0,IF(Y1343=1,IF(AND(I1343&gt;Parameters!$B$4,I1343&lt;=Parameters!$C$4),W1343,""),""),"")</f>
        <v/>
      </c>
      <c r="AD1343" s="16" t="str">
        <f>IF(W1343&lt;&gt;0,IF(Y1343=1,IF(AND(I1343&gt;Parameters!$B$5,I1343&lt;=Parameters!$C$5),W1343,""),""),"")</f>
        <v/>
      </c>
      <c r="AE1343" s="16" t="str">
        <f>IF(W1343&lt;&gt;0,IF(Y1343=1,IF(I1343&gt;Parameters!$B$6,W1343,""),""),"")</f>
        <v/>
      </c>
    </row>
    <row r="1344" spans="1:31" x14ac:dyDescent="0.2">
      <c r="A1344" t="s">
        <v>1376</v>
      </c>
      <c r="B1344" t="s">
        <v>1377</v>
      </c>
      <c r="C1344" t="s">
        <v>1378</v>
      </c>
      <c r="D1344">
        <v>4</v>
      </c>
      <c r="E1344" t="s">
        <v>1379</v>
      </c>
      <c r="F1344" t="s">
        <v>61</v>
      </c>
      <c r="G1344">
        <v>35</v>
      </c>
      <c r="H1344" t="s">
        <v>1214</v>
      </c>
      <c r="I1344">
        <f t="shared" si="60"/>
        <v>35</v>
      </c>
      <c r="J1344" t="s">
        <v>39</v>
      </c>
      <c r="L1344">
        <v>66.989999999999995</v>
      </c>
      <c r="M1344" t="s">
        <v>319</v>
      </c>
      <c r="N1344">
        <v>2</v>
      </c>
      <c r="O1344" t="s">
        <v>1214</v>
      </c>
      <c r="P1344" t="s">
        <v>42</v>
      </c>
      <c r="Q1344" t="s">
        <v>42</v>
      </c>
      <c r="R1344" t="s">
        <v>42</v>
      </c>
      <c r="S1344" s="3">
        <v>42272</v>
      </c>
      <c r="T1344" s="3"/>
      <c r="U1344" s="11" t="str">
        <f>IFERROR(VLOOKUP(A1344,'Anc data'!$A$2:$H$117, 8,FALSE),"")</f>
        <v/>
      </c>
      <c r="W1344" s="15" t="str">
        <f t="shared" si="61"/>
        <v/>
      </c>
      <c r="X1344" s="9">
        <f t="shared" si="62"/>
        <v>1</v>
      </c>
      <c r="Y1344" s="9">
        <f>MAX(X1344,Parameters!$B$8)</f>
        <v>1</v>
      </c>
      <c r="AA1344" s="16" t="str">
        <f>IF(W1344&lt;&gt;0,IF(Y1344=1,IF(I1344&lt;=Parameters!$C$2,W1344,""),""),"")</f>
        <v/>
      </c>
      <c r="AB1344" s="16" t="str">
        <f>IF(W1344&lt;&gt;0,IF(Y1344=1,IF(AND(I1344&gt;Parameters!$B$3,I1344&lt;=Parameters!$C$3),W1344,""),""),"")</f>
        <v/>
      </c>
      <c r="AC1344" s="16" t="str">
        <f>IF(W1344&lt;&gt;0,IF(Y1344=1,IF(AND(I1344&gt;Parameters!$B$4,I1344&lt;=Parameters!$C$4),W1344,""),""),"")</f>
        <v/>
      </c>
      <c r="AD1344" s="16" t="str">
        <f>IF(W1344&lt;&gt;0,IF(Y1344=1,IF(AND(I1344&gt;Parameters!$B$5,I1344&lt;=Parameters!$C$5),W1344,""),""),"")</f>
        <v/>
      </c>
      <c r="AE1344" s="16" t="str">
        <f>IF(W1344&lt;&gt;0,IF(Y1344=1,IF(I1344&gt;Parameters!$B$6,W1344,""),""),"")</f>
        <v/>
      </c>
    </row>
    <row r="1345" spans="1:31" x14ac:dyDescent="0.2">
      <c r="A1345" t="s">
        <v>1376</v>
      </c>
      <c r="B1345" t="s">
        <v>1377</v>
      </c>
      <c r="C1345" t="s">
        <v>1378</v>
      </c>
      <c r="D1345">
        <v>5</v>
      </c>
      <c r="E1345" t="s">
        <v>1379</v>
      </c>
      <c r="F1345" t="s">
        <v>61</v>
      </c>
      <c r="G1345">
        <v>55</v>
      </c>
      <c r="H1345" t="s">
        <v>1214</v>
      </c>
      <c r="I1345">
        <f t="shared" si="60"/>
        <v>55</v>
      </c>
      <c r="J1345" t="s">
        <v>39</v>
      </c>
      <c r="L1345">
        <v>86.99</v>
      </c>
      <c r="M1345" t="s">
        <v>319</v>
      </c>
      <c r="N1345">
        <v>2</v>
      </c>
      <c r="O1345" t="s">
        <v>1214</v>
      </c>
      <c r="P1345" t="s">
        <v>42</v>
      </c>
      <c r="Q1345" t="s">
        <v>42</v>
      </c>
      <c r="R1345" t="s">
        <v>42</v>
      </c>
      <c r="S1345" s="3">
        <v>42272</v>
      </c>
      <c r="T1345" s="3"/>
      <c r="U1345" s="11" t="str">
        <f>IFERROR(VLOOKUP(A1345,'Anc data'!$A$2:$H$117, 8,FALSE),"")</f>
        <v/>
      </c>
      <c r="W1345" s="15" t="str">
        <f t="shared" si="61"/>
        <v/>
      </c>
      <c r="X1345" s="9">
        <f t="shared" si="62"/>
        <v>1</v>
      </c>
      <c r="Y1345" s="9">
        <f>MAX(X1345,Parameters!$B$8)</f>
        <v>1</v>
      </c>
      <c r="AA1345" s="16" t="str">
        <f>IF(W1345&lt;&gt;0,IF(Y1345=1,IF(I1345&lt;=Parameters!$C$2,W1345,""),""),"")</f>
        <v/>
      </c>
      <c r="AB1345" s="16" t="str">
        <f>IF(W1345&lt;&gt;0,IF(Y1345=1,IF(AND(I1345&gt;Parameters!$B$3,I1345&lt;=Parameters!$C$3),W1345,""),""),"")</f>
        <v/>
      </c>
      <c r="AC1345" s="16" t="str">
        <f>IF(W1345&lt;&gt;0,IF(Y1345=1,IF(AND(I1345&gt;Parameters!$B$4,I1345&lt;=Parameters!$C$4),W1345,""),""),"")</f>
        <v/>
      </c>
      <c r="AD1345" s="16" t="str">
        <f>IF(W1345&lt;&gt;0,IF(Y1345=1,IF(AND(I1345&gt;Parameters!$B$5,I1345&lt;=Parameters!$C$5),W1345,""),""),"")</f>
        <v/>
      </c>
      <c r="AE1345" s="16" t="str">
        <f>IF(W1345&lt;&gt;0,IF(Y1345=1,IF(I1345&gt;Parameters!$B$6,W1345,""),""),"")</f>
        <v/>
      </c>
    </row>
    <row r="1346" spans="1:31" x14ac:dyDescent="0.2">
      <c r="A1346" t="s">
        <v>1376</v>
      </c>
      <c r="B1346" t="s">
        <v>1377</v>
      </c>
      <c r="C1346" t="s">
        <v>1378</v>
      </c>
      <c r="D1346">
        <v>6</v>
      </c>
      <c r="E1346" t="s">
        <v>1379</v>
      </c>
      <c r="F1346" t="s">
        <v>61</v>
      </c>
      <c r="G1346">
        <v>80</v>
      </c>
      <c r="H1346" t="s">
        <v>1214</v>
      </c>
      <c r="I1346">
        <f t="shared" si="60"/>
        <v>80</v>
      </c>
      <c r="J1346" t="s">
        <v>39</v>
      </c>
      <c r="L1346">
        <v>106.99</v>
      </c>
      <c r="M1346" t="s">
        <v>319</v>
      </c>
      <c r="N1346">
        <v>2</v>
      </c>
      <c r="O1346" t="s">
        <v>1214</v>
      </c>
      <c r="P1346" t="s">
        <v>42</v>
      </c>
      <c r="Q1346" t="s">
        <v>42</v>
      </c>
      <c r="R1346" t="s">
        <v>42</v>
      </c>
      <c r="S1346" s="3">
        <v>42272</v>
      </c>
      <c r="T1346" s="3"/>
      <c r="U1346" s="11" t="str">
        <f>IFERROR(VLOOKUP(A1346,'Anc data'!$A$2:$H$117, 8,FALSE),"")</f>
        <v/>
      </c>
      <c r="W1346" s="15" t="str">
        <f t="shared" si="61"/>
        <v/>
      </c>
      <c r="X1346" s="9">
        <f t="shared" si="62"/>
        <v>1</v>
      </c>
      <c r="Y1346" s="9">
        <f>MAX(X1346,Parameters!$B$8)</f>
        <v>1</v>
      </c>
      <c r="AA1346" s="16" t="str">
        <f>IF(W1346&lt;&gt;0,IF(Y1346=1,IF(I1346&lt;=Parameters!$C$2,W1346,""),""),"")</f>
        <v/>
      </c>
      <c r="AB1346" s="16" t="str">
        <f>IF(W1346&lt;&gt;0,IF(Y1346=1,IF(AND(I1346&gt;Parameters!$B$3,I1346&lt;=Parameters!$C$3),W1346,""),""),"")</f>
        <v/>
      </c>
      <c r="AC1346" s="16" t="str">
        <f>IF(W1346&lt;&gt;0,IF(Y1346=1,IF(AND(I1346&gt;Parameters!$B$4,I1346&lt;=Parameters!$C$4),W1346,""),""),"")</f>
        <v/>
      </c>
      <c r="AD1346" s="16" t="str">
        <f>IF(W1346&lt;&gt;0,IF(Y1346=1,IF(AND(I1346&gt;Parameters!$B$5,I1346&lt;=Parameters!$C$5),W1346,""),""),"")</f>
        <v/>
      </c>
      <c r="AE1346" s="16" t="str">
        <f>IF(W1346&lt;&gt;0,IF(Y1346=1,IF(I1346&gt;Parameters!$B$6,W1346,""),""),"")</f>
        <v/>
      </c>
    </row>
    <row r="1347" spans="1:31" x14ac:dyDescent="0.2">
      <c r="A1347" t="s">
        <v>1376</v>
      </c>
      <c r="B1347" t="s">
        <v>1377</v>
      </c>
      <c r="C1347" t="s">
        <v>1378</v>
      </c>
      <c r="D1347">
        <v>7</v>
      </c>
      <c r="E1347" t="s">
        <v>1379</v>
      </c>
      <c r="F1347" t="s">
        <v>61</v>
      </c>
      <c r="G1347">
        <v>120</v>
      </c>
      <c r="H1347" t="s">
        <v>1214</v>
      </c>
      <c r="I1347">
        <f t="shared" si="60"/>
        <v>120</v>
      </c>
      <c r="J1347" t="s">
        <v>39</v>
      </c>
      <c r="L1347">
        <v>141.99</v>
      </c>
      <c r="M1347" t="s">
        <v>319</v>
      </c>
      <c r="N1347">
        <v>4</v>
      </c>
      <c r="O1347" t="s">
        <v>1214</v>
      </c>
      <c r="P1347" t="s">
        <v>42</v>
      </c>
      <c r="Q1347" t="s">
        <v>42</v>
      </c>
      <c r="R1347" t="s">
        <v>42</v>
      </c>
      <c r="S1347" s="3">
        <v>42272</v>
      </c>
      <c r="T1347" s="3"/>
      <c r="U1347" s="11" t="str">
        <f>IFERROR(VLOOKUP(A1347,'Anc data'!$A$2:$H$117, 8,FALSE),"")</f>
        <v/>
      </c>
      <c r="W1347" s="15" t="str">
        <f t="shared" si="61"/>
        <v/>
      </c>
      <c r="X1347" s="9">
        <f t="shared" si="62"/>
        <v>1</v>
      </c>
      <c r="Y1347" s="9">
        <f>MAX(X1347,Parameters!$B$8)</f>
        <v>1</v>
      </c>
      <c r="AA1347" s="16" t="str">
        <f>IF(W1347&lt;&gt;0,IF(Y1347=1,IF(I1347&lt;=Parameters!$C$2,W1347,""),""),"")</f>
        <v/>
      </c>
      <c r="AB1347" s="16" t="str">
        <f>IF(W1347&lt;&gt;0,IF(Y1347=1,IF(AND(I1347&gt;Parameters!$B$3,I1347&lt;=Parameters!$C$3),W1347,""),""),"")</f>
        <v/>
      </c>
      <c r="AC1347" s="16" t="str">
        <f>IF(W1347&lt;&gt;0,IF(Y1347=1,IF(AND(I1347&gt;Parameters!$B$4,I1347&lt;=Parameters!$C$4),W1347,""),""),"")</f>
        <v/>
      </c>
      <c r="AD1347" s="16" t="str">
        <f>IF(W1347&lt;&gt;0,IF(Y1347=1,IF(AND(I1347&gt;Parameters!$B$5,I1347&lt;=Parameters!$C$5),W1347,""),""),"")</f>
        <v/>
      </c>
      <c r="AE1347" s="16" t="str">
        <f>IF(W1347&lt;&gt;0,IF(Y1347=1,IF(I1347&gt;Parameters!$B$6,W1347,""),""),"")</f>
        <v/>
      </c>
    </row>
    <row r="1348" spans="1:31" x14ac:dyDescent="0.2">
      <c r="A1348" t="s">
        <v>1376</v>
      </c>
      <c r="B1348" t="s">
        <v>1377</v>
      </c>
      <c r="C1348" t="s">
        <v>1380</v>
      </c>
      <c r="D1348">
        <v>1</v>
      </c>
      <c r="E1348" t="s">
        <v>1381</v>
      </c>
      <c r="F1348" t="s">
        <v>413</v>
      </c>
      <c r="G1348">
        <v>512</v>
      </c>
      <c r="H1348" t="s">
        <v>38</v>
      </c>
      <c r="I1348">
        <f t="shared" ref="I1348:I1411" si="63">IF(H1348="Kbps",G1348/1000,G1348)</f>
        <v>0.51200000000000001</v>
      </c>
      <c r="J1348" t="s">
        <v>39</v>
      </c>
      <c r="L1348">
        <v>18.989999999999998</v>
      </c>
      <c r="M1348" t="s">
        <v>319</v>
      </c>
      <c r="N1348" t="s">
        <v>40</v>
      </c>
      <c r="P1348" t="s">
        <v>64</v>
      </c>
      <c r="Q1348" t="s">
        <v>42</v>
      </c>
      <c r="R1348" t="s">
        <v>42</v>
      </c>
      <c r="S1348" s="3">
        <v>42251</v>
      </c>
      <c r="T1348" s="3"/>
      <c r="U1348" s="11" t="str">
        <f>IFERROR(VLOOKUP(A1348,'Anc data'!$A$2:$H$117, 8,FALSE),"")</f>
        <v/>
      </c>
      <c r="W1348" s="15" t="str">
        <f t="shared" ref="W1348:W1411" si="64">IFERROR(L1348/U1348,"")</f>
        <v/>
      </c>
      <c r="X1348" s="9">
        <f t="shared" ref="X1348:X1411" si="65">IF(K1348="",1,0)</f>
        <v>1</v>
      </c>
      <c r="Y1348" s="9">
        <f>MAX(X1348,Parameters!$B$8)</f>
        <v>1</v>
      </c>
      <c r="AA1348" s="16" t="str">
        <f>IF(W1348&lt;&gt;0,IF(Y1348=1,IF(I1348&lt;=Parameters!$C$2,W1348,""),""),"")</f>
        <v/>
      </c>
      <c r="AB1348" s="16" t="str">
        <f>IF(W1348&lt;&gt;0,IF(Y1348=1,IF(AND(I1348&gt;Parameters!$B$3,I1348&lt;=Parameters!$C$3),W1348,""),""),"")</f>
        <v/>
      </c>
      <c r="AC1348" s="16" t="str">
        <f>IF(W1348&lt;&gt;0,IF(Y1348=1,IF(AND(I1348&gt;Parameters!$B$4,I1348&lt;=Parameters!$C$4),W1348,""),""),"")</f>
        <v/>
      </c>
      <c r="AD1348" s="16" t="str">
        <f>IF(W1348&lt;&gt;0,IF(Y1348=1,IF(AND(I1348&gt;Parameters!$B$5,I1348&lt;=Parameters!$C$5),W1348,""),""),"")</f>
        <v/>
      </c>
      <c r="AE1348" s="16" t="str">
        <f>IF(W1348&lt;&gt;0,IF(Y1348=1,IF(I1348&gt;Parameters!$B$6,W1348,""),""),"")</f>
        <v/>
      </c>
    </row>
    <row r="1349" spans="1:31" x14ac:dyDescent="0.2">
      <c r="A1349" t="s">
        <v>1376</v>
      </c>
      <c r="B1349" t="s">
        <v>1377</v>
      </c>
      <c r="C1349" t="s">
        <v>1380</v>
      </c>
      <c r="D1349">
        <v>2</v>
      </c>
      <c r="E1349" t="s">
        <v>1381</v>
      </c>
      <c r="F1349" t="s">
        <v>413</v>
      </c>
      <c r="G1349">
        <v>1</v>
      </c>
      <c r="H1349" t="s">
        <v>46</v>
      </c>
      <c r="I1349">
        <f t="shared" si="63"/>
        <v>1</v>
      </c>
      <c r="J1349" t="s">
        <v>39</v>
      </c>
      <c r="L1349">
        <v>28.99</v>
      </c>
      <c r="M1349" t="s">
        <v>319</v>
      </c>
      <c r="N1349" t="s">
        <v>40</v>
      </c>
      <c r="P1349" t="s">
        <v>64</v>
      </c>
      <c r="Q1349" t="s">
        <v>42</v>
      </c>
      <c r="R1349" t="s">
        <v>42</v>
      </c>
      <c r="S1349" s="3">
        <v>42251</v>
      </c>
      <c r="T1349" s="3"/>
      <c r="U1349" s="11" t="str">
        <f>IFERROR(VLOOKUP(A1349,'Anc data'!$A$2:$H$117, 8,FALSE),"")</f>
        <v/>
      </c>
      <c r="W1349" s="15" t="str">
        <f t="shared" si="64"/>
        <v/>
      </c>
      <c r="X1349" s="9">
        <f t="shared" si="65"/>
        <v>1</v>
      </c>
      <c r="Y1349" s="9">
        <f>MAX(X1349,Parameters!$B$8)</f>
        <v>1</v>
      </c>
      <c r="AA1349" s="16" t="str">
        <f>IF(W1349&lt;&gt;0,IF(Y1349=1,IF(I1349&lt;=Parameters!$C$2,W1349,""),""),"")</f>
        <v/>
      </c>
      <c r="AB1349" s="16" t="str">
        <f>IF(W1349&lt;&gt;0,IF(Y1349=1,IF(AND(I1349&gt;Parameters!$B$3,I1349&lt;=Parameters!$C$3),W1349,""),""),"")</f>
        <v/>
      </c>
      <c r="AC1349" s="16" t="str">
        <f>IF(W1349&lt;&gt;0,IF(Y1349=1,IF(AND(I1349&gt;Parameters!$B$4,I1349&lt;=Parameters!$C$4),W1349,""),""),"")</f>
        <v/>
      </c>
      <c r="AD1349" s="16" t="str">
        <f>IF(W1349&lt;&gt;0,IF(Y1349=1,IF(AND(I1349&gt;Parameters!$B$5,I1349&lt;=Parameters!$C$5),W1349,""),""),"")</f>
        <v/>
      </c>
      <c r="AE1349" s="16" t="str">
        <f>IF(W1349&lt;&gt;0,IF(Y1349=1,IF(I1349&gt;Parameters!$B$6,W1349,""),""),"")</f>
        <v/>
      </c>
    </row>
    <row r="1350" spans="1:31" x14ac:dyDescent="0.2">
      <c r="A1350" t="s">
        <v>1376</v>
      </c>
      <c r="B1350" t="s">
        <v>1377</v>
      </c>
      <c r="C1350" t="s">
        <v>1380</v>
      </c>
      <c r="D1350">
        <v>3</v>
      </c>
      <c r="E1350" t="s">
        <v>1381</v>
      </c>
      <c r="F1350" t="s">
        <v>413</v>
      </c>
      <c r="G1350">
        <v>2</v>
      </c>
      <c r="H1350" t="s">
        <v>46</v>
      </c>
      <c r="I1350">
        <f t="shared" si="63"/>
        <v>2</v>
      </c>
      <c r="J1350" t="s">
        <v>39</v>
      </c>
      <c r="L1350">
        <v>33.99</v>
      </c>
      <c r="M1350" t="s">
        <v>319</v>
      </c>
      <c r="N1350" t="s">
        <v>40</v>
      </c>
      <c r="P1350" t="s">
        <v>64</v>
      </c>
      <c r="Q1350" t="s">
        <v>42</v>
      </c>
      <c r="R1350" t="s">
        <v>42</v>
      </c>
      <c r="S1350" s="3">
        <v>42251</v>
      </c>
      <c r="T1350" s="3"/>
      <c r="U1350" s="11" t="str">
        <f>IFERROR(VLOOKUP(A1350,'Anc data'!$A$2:$H$117, 8,FALSE),"")</f>
        <v/>
      </c>
      <c r="W1350" s="15" t="str">
        <f t="shared" si="64"/>
        <v/>
      </c>
      <c r="X1350" s="9">
        <f t="shared" si="65"/>
        <v>1</v>
      </c>
      <c r="Y1350" s="9">
        <f>MAX(X1350,Parameters!$B$8)</f>
        <v>1</v>
      </c>
      <c r="AA1350" s="16" t="str">
        <f>IF(W1350&lt;&gt;0,IF(Y1350=1,IF(I1350&lt;=Parameters!$C$2,W1350,""),""),"")</f>
        <v/>
      </c>
      <c r="AB1350" s="16" t="str">
        <f>IF(W1350&lt;&gt;0,IF(Y1350=1,IF(AND(I1350&gt;Parameters!$B$3,I1350&lt;=Parameters!$C$3),W1350,""),""),"")</f>
        <v/>
      </c>
      <c r="AC1350" s="16" t="str">
        <f>IF(W1350&lt;&gt;0,IF(Y1350=1,IF(AND(I1350&gt;Parameters!$B$4,I1350&lt;=Parameters!$C$4),W1350,""),""),"")</f>
        <v/>
      </c>
      <c r="AD1350" s="16" t="str">
        <f>IF(W1350&lt;&gt;0,IF(Y1350=1,IF(AND(I1350&gt;Parameters!$B$5,I1350&lt;=Parameters!$C$5),W1350,""),""),"")</f>
        <v/>
      </c>
      <c r="AE1350" s="16" t="str">
        <f>IF(W1350&lt;&gt;0,IF(Y1350=1,IF(I1350&gt;Parameters!$B$6,W1350,""),""),"")</f>
        <v/>
      </c>
    </row>
    <row r="1351" spans="1:31" x14ac:dyDescent="0.2">
      <c r="A1351" t="s">
        <v>1376</v>
      </c>
      <c r="B1351" t="s">
        <v>1377</v>
      </c>
      <c r="C1351" t="s">
        <v>1380</v>
      </c>
      <c r="D1351">
        <v>4</v>
      </c>
      <c r="E1351" t="s">
        <v>1381</v>
      </c>
      <c r="F1351" t="s">
        <v>413</v>
      </c>
      <c r="G1351">
        <v>3</v>
      </c>
      <c r="H1351" t="s">
        <v>46</v>
      </c>
      <c r="I1351">
        <f t="shared" si="63"/>
        <v>3</v>
      </c>
      <c r="J1351" t="s">
        <v>39</v>
      </c>
      <c r="L1351">
        <v>38.99</v>
      </c>
      <c r="M1351" t="s">
        <v>319</v>
      </c>
      <c r="N1351" t="s">
        <v>40</v>
      </c>
      <c r="P1351" t="s">
        <v>64</v>
      </c>
      <c r="Q1351" t="s">
        <v>42</v>
      </c>
      <c r="R1351" t="s">
        <v>42</v>
      </c>
      <c r="S1351" s="3">
        <v>42251</v>
      </c>
      <c r="T1351" s="3"/>
      <c r="U1351" s="11" t="str">
        <f>IFERROR(VLOOKUP(A1351,'Anc data'!$A$2:$H$117, 8,FALSE),"")</f>
        <v/>
      </c>
      <c r="W1351" s="15" t="str">
        <f t="shared" si="64"/>
        <v/>
      </c>
      <c r="X1351" s="9">
        <f t="shared" si="65"/>
        <v>1</v>
      </c>
      <c r="Y1351" s="9">
        <f>MAX(X1351,Parameters!$B$8)</f>
        <v>1</v>
      </c>
      <c r="AA1351" s="16" t="str">
        <f>IF(W1351&lt;&gt;0,IF(Y1351=1,IF(I1351&lt;=Parameters!$C$2,W1351,""),""),"")</f>
        <v/>
      </c>
      <c r="AB1351" s="16" t="str">
        <f>IF(W1351&lt;&gt;0,IF(Y1351=1,IF(AND(I1351&gt;Parameters!$B$3,I1351&lt;=Parameters!$C$3),W1351,""),""),"")</f>
        <v/>
      </c>
      <c r="AC1351" s="16" t="str">
        <f>IF(W1351&lt;&gt;0,IF(Y1351=1,IF(AND(I1351&gt;Parameters!$B$4,I1351&lt;=Parameters!$C$4),W1351,""),""),"")</f>
        <v/>
      </c>
      <c r="AD1351" s="16" t="str">
        <f>IF(W1351&lt;&gt;0,IF(Y1351=1,IF(AND(I1351&gt;Parameters!$B$5,I1351&lt;=Parameters!$C$5),W1351,""),""),"")</f>
        <v/>
      </c>
      <c r="AE1351" s="16" t="str">
        <f>IF(W1351&lt;&gt;0,IF(Y1351=1,IF(I1351&gt;Parameters!$B$6,W1351,""),""),"")</f>
        <v/>
      </c>
    </row>
    <row r="1352" spans="1:31" x14ac:dyDescent="0.2">
      <c r="A1352" t="s">
        <v>1376</v>
      </c>
      <c r="B1352" t="s">
        <v>1377</v>
      </c>
      <c r="C1352" t="s">
        <v>1380</v>
      </c>
      <c r="D1352">
        <v>5</v>
      </c>
      <c r="E1352" t="s">
        <v>1381</v>
      </c>
      <c r="F1352" t="s">
        <v>413</v>
      </c>
      <c r="G1352">
        <v>4</v>
      </c>
      <c r="H1352" t="s">
        <v>46</v>
      </c>
      <c r="I1352">
        <f t="shared" si="63"/>
        <v>4</v>
      </c>
      <c r="J1352" t="s">
        <v>39</v>
      </c>
      <c r="L1352">
        <v>40.99</v>
      </c>
      <c r="M1352" t="s">
        <v>319</v>
      </c>
      <c r="N1352" t="s">
        <v>40</v>
      </c>
      <c r="P1352" t="s">
        <v>64</v>
      </c>
      <c r="Q1352" t="s">
        <v>42</v>
      </c>
      <c r="R1352" t="s">
        <v>42</v>
      </c>
      <c r="S1352" s="3">
        <v>42251</v>
      </c>
      <c r="T1352" s="3"/>
      <c r="U1352" s="11" t="str">
        <f>IFERROR(VLOOKUP(A1352,'Anc data'!$A$2:$H$117, 8,FALSE),"")</f>
        <v/>
      </c>
      <c r="W1352" s="15" t="str">
        <f t="shared" si="64"/>
        <v/>
      </c>
      <c r="X1352" s="9">
        <f t="shared" si="65"/>
        <v>1</v>
      </c>
      <c r="Y1352" s="9">
        <f>MAX(X1352,Parameters!$B$8)</f>
        <v>1</v>
      </c>
      <c r="AA1352" s="16" t="str">
        <f>IF(W1352&lt;&gt;0,IF(Y1352=1,IF(I1352&lt;=Parameters!$C$2,W1352,""),""),"")</f>
        <v/>
      </c>
      <c r="AB1352" s="16" t="str">
        <f>IF(W1352&lt;&gt;0,IF(Y1352=1,IF(AND(I1352&gt;Parameters!$B$3,I1352&lt;=Parameters!$C$3),W1352,""),""),"")</f>
        <v/>
      </c>
      <c r="AC1352" s="16" t="str">
        <f>IF(W1352&lt;&gt;0,IF(Y1352=1,IF(AND(I1352&gt;Parameters!$B$4,I1352&lt;=Parameters!$C$4),W1352,""),""),"")</f>
        <v/>
      </c>
      <c r="AD1352" s="16" t="str">
        <f>IF(W1352&lt;&gt;0,IF(Y1352=1,IF(AND(I1352&gt;Parameters!$B$5,I1352&lt;=Parameters!$C$5),W1352,""),""),"")</f>
        <v/>
      </c>
      <c r="AE1352" s="16" t="str">
        <f>IF(W1352&lt;&gt;0,IF(Y1352=1,IF(I1352&gt;Parameters!$B$6,W1352,""),""),"")</f>
        <v/>
      </c>
    </row>
    <row r="1353" spans="1:31" x14ac:dyDescent="0.2">
      <c r="A1353" t="s">
        <v>1376</v>
      </c>
      <c r="B1353" t="s">
        <v>1377</v>
      </c>
      <c r="C1353" t="s">
        <v>1380</v>
      </c>
      <c r="D1353">
        <v>6</v>
      </c>
      <c r="E1353" t="s">
        <v>1381</v>
      </c>
      <c r="F1353" t="s">
        <v>413</v>
      </c>
      <c r="G1353">
        <v>5</v>
      </c>
      <c r="H1353" t="s">
        <v>46</v>
      </c>
      <c r="I1353">
        <f t="shared" si="63"/>
        <v>5</v>
      </c>
      <c r="J1353" t="s">
        <v>39</v>
      </c>
      <c r="L1353">
        <v>58.99</v>
      </c>
      <c r="M1353" t="s">
        <v>319</v>
      </c>
      <c r="N1353" t="s">
        <v>40</v>
      </c>
      <c r="P1353" t="s">
        <v>64</v>
      </c>
      <c r="Q1353" t="s">
        <v>42</v>
      </c>
      <c r="R1353" t="s">
        <v>42</v>
      </c>
      <c r="S1353" s="3">
        <v>42251</v>
      </c>
      <c r="T1353" s="3"/>
      <c r="U1353" s="11" t="str">
        <f>IFERROR(VLOOKUP(A1353,'Anc data'!$A$2:$H$117, 8,FALSE),"")</f>
        <v/>
      </c>
      <c r="W1353" s="15" t="str">
        <f t="shared" si="64"/>
        <v/>
      </c>
      <c r="X1353" s="9">
        <f t="shared" si="65"/>
        <v>1</v>
      </c>
      <c r="Y1353" s="9">
        <f>MAX(X1353,Parameters!$B$8)</f>
        <v>1</v>
      </c>
      <c r="AA1353" s="16" t="str">
        <f>IF(W1353&lt;&gt;0,IF(Y1353=1,IF(I1353&lt;=Parameters!$C$2,W1353,""),""),"")</f>
        <v/>
      </c>
      <c r="AB1353" s="16" t="str">
        <f>IF(W1353&lt;&gt;0,IF(Y1353=1,IF(AND(I1353&gt;Parameters!$B$3,I1353&lt;=Parameters!$C$3),W1353,""),""),"")</f>
        <v/>
      </c>
      <c r="AC1353" s="16" t="str">
        <f>IF(W1353&lt;&gt;0,IF(Y1353=1,IF(AND(I1353&gt;Parameters!$B$4,I1353&lt;=Parameters!$C$4),W1353,""),""),"")</f>
        <v/>
      </c>
      <c r="AD1353" s="16" t="str">
        <f>IF(W1353&lt;&gt;0,IF(Y1353=1,IF(AND(I1353&gt;Parameters!$B$5,I1353&lt;=Parameters!$C$5),W1353,""),""),"")</f>
        <v/>
      </c>
      <c r="AE1353" s="16" t="str">
        <f>IF(W1353&lt;&gt;0,IF(Y1353=1,IF(I1353&gt;Parameters!$B$6,W1353,""),""),"")</f>
        <v/>
      </c>
    </row>
    <row r="1354" spans="1:31" x14ac:dyDescent="0.2">
      <c r="A1354" t="s">
        <v>1376</v>
      </c>
      <c r="B1354" t="s">
        <v>1377</v>
      </c>
      <c r="C1354" t="s">
        <v>1380</v>
      </c>
      <c r="D1354">
        <v>7</v>
      </c>
      <c r="E1354" t="s">
        <v>1381</v>
      </c>
      <c r="F1354" t="s">
        <v>413</v>
      </c>
      <c r="G1354">
        <v>8</v>
      </c>
      <c r="H1354" t="s">
        <v>46</v>
      </c>
      <c r="I1354">
        <f t="shared" si="63"/>
        <v>8</v>
      </c>
      <c r="J1354" t="s">
        <v>39</v>
      </c>
      <c r="L1354">
        <v>63.99</v>
      </c>
      <c r="M1354" t="s">
        <v>319</v>
      </c>
      <c r="N1354" t="s">
        <v>40</v>
      </c>
      <c r="P1354" t="s">
        <v>64</v>
      </c>
      <c r="Q1354" t="s">
        <v>42</v>
      </c>
      <c r="R1354" t="s">
        <v>42</v>
      </c>
      <c r="S1354" s="3">
        <v>42251</v>
      </c>
      <c r="T1354" s="3"/>
      <c r="U1354" s="11" t="str">
        <f>IFERROR(VLOOKUP(A1354,'Anc data'!$A$2:$H$117, 8,FALSE),"")</f>
        <v/>
      </c>
      <c r="W1354" s="15" t="str">
        <f t="shared" si="64"/>
        <v/>
      </c>
      <c r="X1354" s="9">
        <f t="shared" si="65"/>
        <v>1</v>
      </c>
      <c r="Y1354" s="9">
        <f>MAX(X1354,Parameters!$B$8)</f>
        <v>1</v>
      </c>
      <c r="AA1354" s="16" t="str">
        <f>IF(W1354&lt;&gt;0,IF(Y1354=1,IF(I1354&lt;=Parameters!$C$2,W1354,""),""),"")</f>
        <v/>
      </c>
      <c r="AB1354" s="16" t="str">
        <f>IF(W1354&lt;&gt;0,IF(Y1354=1,IF(AND(I1354&gt;Parameters!$B$3,I1354&lt;=Parameters!$C$3),W1354,""),""),"")</f>
        <v/>
      </c>
      <c r="AC1354" s="16" t="str">
        <f>IF(W1354&lt;&gt;0,IF(Y1354=1,IF(AND(I1354&gt;Parameters!$B$4,I1354&lt;=Parameters!$C$4),W1354,""),""),"")</f>
        <v/>
      </c>
      <c r="AD1354" s="16" t="str">
        <f>IF(W1354&lt;&gt;0,IF(Y1354=1,IF(AND(I1354&gt;Parameters!$B$5,I1354&lt;=Parameters!$C$5),W1354,""),""),"")</f>
        <v/>
      </c>
      <c r="AE1354" s="16" t="str">
        <f>IF(W1354&lt;&gt;0,IF(Y1354=1,IF(I1354&gt;Parameters!$B$6,W1354,""),""),"")</f>
        <v/>
      </c>
    </row>
    <row r="1355" spans="1:31" x14ac:dyDescent="0.2">
      <c r="A1355" t="s">
        <v>1376</v>
      </c>
      <c r="B1355" t="s">
        <v>1377</v>
      </c>
      <c r="C1355" t="s">
        <v>1380</v>
      </c>
      <c r="D1355">
        <v>8</v>
      </c>
      <c r="E1355" t="s">
        <v>1381</v>
      </c>
      <c r="F1355" t="s">
        <v>413</v>
      </c>
      <c r="G1355">
        <v>10</v>
      </c>
      <c r="H1355" t="s">
        <v>46</v>
      </c>
      <c r="I1355">
        <f t="shared" si="63"/>
        <v>10</v>
      </c>
      <c r="J1355" t="s">
        <v>39</v>
      </c>
      <c r="L1355">
        <v>68.989999999999995</v>
      </c>
      <c r="M1355" t="s">
        <v>319</v>
      </c>
      <c r="N1355" t="s">
        <v>40</v>
      </c>
      <c r="P1355" t="s">
        <v>64</v>
      </c>
      <c r="Q1355" t="s">
        <v>42</v>
      </c>
      <c r="R1355" t="s">
        <v>42</v>
      </c>
      <c r="S1355" s="3">
        <v>42251</v>
      </c>
      <c r="T1355" s="3"/>
      <c r="U1355" s="11" t="str">
        <f>IFERROR(VLOOKUP(A1355,'Anc data'!$A$2:$H$117, 8,FALSE),"")</f>
        <v/>
      </c>
      <c r="W1355" s="15" t="str">
        <f t="shared" si="64"/>
        <v/>
      </c>
      <c r="X1355" s="9">
        <f t="shared" si="65"/>
        <v>1</v>
      </c>
      <c r="Y1355" s="9">
        <f>MAX(X1355,Parameters!$B$8)</f>
        <v>1</v>
      </c>
      <c r="AA1355" s="16" t="str">
        <f>IF(W1355&lt;&gt;0,IF(Y1355=1,IF(I1355&lt;=Parameters!$C$2,W1355,""),""),"")</f>
        <v/>
      </c>
      <c r="AB1355" s="16" t="str">
        <f>IF(W1355&lt;&gt;0,IF(Y1355=1,IF(AND(I1355&gt;Parameters!$B$3,I1355&lt;=Parameters!$C$3),W1355,""),""),"")</f>
        <v/>
      </c>
      <c r="AC1355" s="16" t="str">
        <f>IF(W1355&lt;&gt;0,IF(Y1355=1,IF(AND(I1355&gt;Parameters!$B$4,I1355&lt;=Parameters!$C$4),W1355,""),""),"")</f>
        <v/>
      </c>
      <c r="AD1355" s="16" t="str">
        <f>IF(W1355&lt;&gt;0,IF(Y1355=1,IF(AND(I1355&gt;Parameters!$B$5,I1355&lt;=Parameters!$C$5),W1355,""),""),"")</f>
        <v/>
      </c>
      <c r="AE1355" s="16" t="str">
        <f>IF(W1355&lt;&gt;0,IF(Y1355=1,IF(I1355&gt;Parameters!$B$6,W1355,""),""),"")</f>
        <v/>
      </c>
    </row>
    <row r="1356" spans="1:31" x14ac:dyDescent="0.2">
      <c r="A1356" t="s">
        <v>1376</v>
      </c>
      <c r="B1356" t="s">
        <v>1377</v>
      </c>
      <c r="C1356" t="s">
        <v>1380</v>
      </c>
      <c r="D1356">
        <v>9</v>
      </c>
      <c r="E1356" t="s">
        <v>1381</v>
      </c>
      <c r="F1356" t="s">
        <v>413</v>
      </c>
      <c r="G1356">
        <v>16</v>
      </c>
      <c r="H1356" t="s">
        <v>46</v>
      </c>
      <c r="I1356">
        <f t="shared" si="63"/>
        <v>16</v>
      </c>
      <c r="J1356" t="s">
        <v>39</v>
      </c>
      <c r="L1356">
        <v>78.989999999999995</v>
      </c>
      <c r="M1356" t="s">
        <v>319</v>
      </c>
      <c r="N1356" t="s">
        <v>40</v>
      </c>
      <c r="P1356" t="s">
        <v>64</v>
      </c>
      <c r="Q1356" t="s">
        <v>42</v>
      </c>
      <c r="R1356" t="s">
        <v>42</v>
      </c>
      <c r="S1356" s="3">
        <v>42251</v>
      </c>
      <c r="T1356" s="3"/>
      <c r="U1356" s="11" t="str">
        <f>IFERROR(VLOOKUP(A1356,'Anc data'!$A$2:$H$117, 8,FALSE),"")</f>
        <v/>
      </c>
      <c r="W1356" s="15" t="str">
        <f t="shared" si="64"/>
        <v/>
      </c>
      <c r="X1356" s="9">
        <f t="shared" si="65"/>
        <v>1</v>
      </c>
      <c r="Y1356" s="9">
        <f>MAX(X1356,Parameters!$B$8)</f>
        <v>1</v>
      </c>
      <c r="AA1356" s="16" t="str">
        <f>IF(W1356&lt;&gt;0,IF(Y1356=1,IF(I1356&lt;=Parameters!$C$2,W1356,""),""),"")</f>
        <v/>
      </c>
      <c r="AB1356" s="16" t="str">
        <f>IF(W1356&lt;&gt;0,IF(Y1356=1,IF(AND(I1356&gt;Parameters!$B$3,I1356&lt;=Parameters!$C$3),W1356,""),""),"")</f>
        <v/>
      </c>
      <c r="AC1356" s="16" t="str">
        <f>IF(W1356&lt;&gt;0,IF(Y1356=1,IF(AND(I1356&gt;Parameters!$B$4,I1356&lt;=Parameters!$C$4),W1356,""),""),"")</f>
        <v/>
      </c>
      <c r="AD1356" s="16" t="str">
        <f>IF(W1356&lt;&gt;0,IF(Y1356=1,IF(AND(I1356&gt;Parameters!$B$5,I1356&lt;=Parameters!$C$5),W1356,""),""),"")</f>
        <v/>
      </c>
      <c r="AE1356" s="16" t="str">
        <f>IF(W1356&lt;&gt;0,IF(Y1356=1,IF(I1356&gt;Parameters!$B$6,W1356,""),""),"")</f>
        <v/>
      </c>
    </row>
    <row r="1357" spans="1:31" x14ac:dyDescent="0.2">
      <c r="A1357" t="s">
        <v>1376</v>
      </c>
      <c r="B1357" t="s">
        <v>1377</v>
      </c>
      <c r="C1357" t="s">
        <v>1380</v>
      </c>
      <c r="D1357">
        <v>10</v>
      </c>
      <c r="E1357" t="s">
        <v>1381</v>
      </c>
      <c r="F1357" t="s">
        <v>413</v>
      </c>
      <c r="G1357">
        <v>20</v>
      </c>
      <c r="H1357" t="s">
        <v>46</v>
      </c>
      <c r="I1357">
        <f t="shared" si="63"/>
        <v>20</v>
      </c>
      <c r="J1357" t="s">
        <v>39</v>
      </c>
      <c r="L1357">
        <v>83.99</v>
      </c>
      <c r="M1357" t="s">
        <v>319</v>
      </c>
      <c r="N1357" t="s">
        <v>40</v>
      </c>
      <c r="P1357" t="s">
        <v>64</v>
      </c>
      <c r="Q1357" t="s">
        <v>42</v>
      </c>
      <c r="R1357" t="s">
        <v>42</v>
      </c>
      <c r="S1357" s="3">
        <v>42251</v>
      </c>
      <c r="T1357" s="3"/>
      <c r="U1357" s="11" t="str">
        <f>IFERROR(VLOOKUP(A1357,'Anc data'!$A$2:$H$117, 8,FALSE),"")</f>
        <v/>
      </c>
      <c r="W1357" s="15" t="str">
        <f t="shared" si="64"/>
        <v/>
      </c>
      <c r="X1357" s="9">
        <f t="shared" si="65"/>
        <v>1</v>
      </c>
      <c r="Y1357" s="9">
        <f>MAX(X1357,Parameters!$B$8)</f>
        <v>1</v>
      </c>
      <c r="AA1357" s="16" t="str">
        <f>IF(W1357&lt;&gt;0,IF(Y1357=1,IF(I1357&lt;=Parameters!$C$2,W1357,""),""),"")</f>
        <v/>
      </c>
      <c r="AB1357" s="16" t="str">
        <f>IF(W1357&lt;&gt;0,IF(Y1357=1,IF(AND(I1357&gt;Parameters!$B$3,I1357&lt;=Parameters!$C$3),W1357,""),""),"")</f>
        <v/>
      </c>
      <c r="AC1357" s="16" t="str">
        <f>IF(W1357&lt;&gt;0,IF(Y1357=1,IF(AND(I1357&gt;Parameters!$B$4,I1357&lt;=Parameters!$C$4),W1357,""),""),"")</f>
        <v/>
      </c>
      <c r="AD1357" s="16" t="str">
        <f>IF(W1357&lt;&gt;0,IF(Y1357=1,IF(AND(I1357&gt;Parameters!$B$5,I1357&lt;=Parameters!$C$5),W1357,""),""),"")</f>
        <v/>
      </c>
      <c r="AE1357" s="16" t="str">
        <f>IF(W1357&lt;&gt;0,IF(Y1357=1,IF(I1357&gt;Parameters!$B$6,W1357,""),""),"")</f>
        <v/>
      </c>
    </row>
    <row r="1358" spans="1:31" x14ac:dyDescent="0.2">
      <c r="A1358" t="s">
        <v>1376</v>
      </c>
      <c r="B1358" t="s">
        <v>1377</v>
      </c>
      <c r="C1358" t="s">
        <v>1380</v>
      </c>
      <c r="D1358">
        <v>11</v>
      </c>
      <c r="E1358" t="s">
        <v>1381</v>
      </c>
      <c r="F1358" t="s">
        <v>413</v>
      </c>
      <c r="G1358">
        <v>30</v>
      </c>
      <c r="H1358" t="s">
        <v>46</v>
      </c>
      <c r="I1358">
        <f t="shared" si="63"/>
        <v>30</v>
      </c>
      <c r="J1358" t="s">
        <v>39</v>
      </c>
      <c r="L1358">
        <v>88.99</v>
      </c>
      <c r="M1358" t="s">
        <v>319</v>
      </c>
      <c r="N1358" t="s">
        <v>40</v>
      </c>
      <c r="P1358" t="s">
        <v>64</v>
      </c>
      <c r="Q1358" t="s">
        <v>42</v>
      </c>
      <c r="R1358" t="s">
        <v>42</v>
      </c>
      <c r="S1358" s="3">
        <v>42251</v>
      </c>
      <c r="T1358" s="3"/>
      <c r="U1358" s="11" t="str">
        <f>IFERROR(VLOOKUP(A1358,'Anc data'!$A$2:$H$117, 8,FALSE),"")</f>
        <v/>
      </c>
      <c r="W1358" s="15" t="str">
        <f t="shared" si="64"/>
        <v/>
      </c>
      <c r="X1358" s="9">
        <f t="shared" si="65"/>
        <v>1</v>
      </c>
      <c r="Y1358" s="9">
        <f>MAX(X1358,Parameters!$B$8)</f>
        <v>1</v>
      </c>
      <c r="AA1358" s="16" t="str">
        <f>IF(W1358&lt;&gt;0,IF(Y1358=1,IF(I1358&lt;=Parameters!$C$2,W1358,""),""),"")</f>
        <v/>
      </c>
      <c r="AB1358" s="16" t="str">
        <f>IF(W1358&lt;&gt;0,IF(Y1358=1,IF(AND(I1358&gt;Parameters!$B$3,I1358&lt;=Parameters!$C$3),W1358,""),""),"")</f>
        <v/>
      </c>
      <c r="AC1358" s="16" t="str">
        <f>IF(W1358&lt;&gt;0,IF(Y1358=1,IF(AND(I1358&gt;Parameters!$B$4,I1358&lt;=Parameters!$C$4),W1358,""),""),"")</f>
        <v/>
      </c>
      <c r="AD1358" s="16" t="str">
        <f>IF(W1358&lt;&gt;0,IF(Y1358=1,IF(AND(I1358&gt;Parameters!$B$5,I1358&lt;=Parameters!$C$5),W1358,""),""),"")</f>
        <v/>
      </c>
      <c r="AE1358" s="16" t="str">
        <f>IF(W1358&lt;&gt;0,IF(Y1358=1,IF(I1358&gt;Parameters!$B$6,W1358,""),""),"")</f>
        <v/>
      </c>
    </row>
    <row r="1359" spans="1:31" x14ac:dyDescent="0.2">
      <c r="A1359" t="s">
        <v>1376</v>
      </c>
      <c r="B1359" t="s">
        <v>1377</v>
      </c>
      <c r="C1359" t="s">
        <v>1380</v>
      </c>
      <c r="D1359">
        <v>12</v>
      </c>
      <c r="E1359" t="s">
        <v>1381</v>
      </c>
      <c r="F1359" t="s">
        <v>61</v>
      </c>
      <c r="G1359">
        <v>50</v>
      </c>
      <c r="H1359" t="s">
        <v>46</v>
      </c>
      <c r="I1359">
        <f t="shared" si="63"/>
        <v>50</v>
      </c>
      <c r="J1359" t="s">
        <v>39</v>
      </c>
      <c r="L1359">
        <v>128.99</v>
      </c>
      <c r="M1359" t="s">
        <v>319</v>
      </c>
      <c r="N1359" t="s">
        <v>40</v>
      </c>
      <c r="P1359" t="s">
        <v>64</v>
      </c>
      <c r="Q1359" t="s">
        <v>42</v>
      </c>
      <c r="R1359" t="s">
        <v>42</v>
      </c>
      <c r="S1359" s="3">
        <v>42251</v>
      </c>
      <c r="T1359" s="3"/>
      <c r="U1359" s="11" t="str">
        <f>IFERROR(VLOOKUP(A1359,'Anc data'!$A$2:$H$117, 8,FALSE),"")</f>
        <v/>
      </c>
      <c r="W1359" s="15" t="str">
        <f t="shared" si="64"/>
        <v/>
      </c>
      <c r="X1359" s="9">
        <f t="shared" si="65"/>
        <v>1</v>
      </c>
      <c r="Y1359" s="9">
        <f>MAX(X1359,Parameters!$B$8)</f>
        <v>1</v>
      </c>
      <c r="AA1359" s="16" t="str">
        <f>IF(W1359&lt;&gt;0,IF(Y1359=1,IF(I1359&lt;=Parameters!$C$2,W1359,""),""),"")</f>
        <v/>
      </c>
      <c r="AB1359" s="16" t="str">
        <f>IF(W1359&lt;&gt;0,IF(Y1359=1,IF(AND(I1359&gt;Parameters!$B$3,I1359&lt;=Parameters!$C$3),W1359,""),""),"")</f>
        <v/>
      </c>
      <c r="AC1359" s="16" t="str">
        <f>IF(W1359&lt;&gt;0,IF(Y1359=1,IF(AND(I1359&gt;Parameters!$B$4,I1359&lt;=Parameters!$C$4),W1359,""),""),"")</f>
        <v/>
      </c>
      <c r="AD1359" s="16" t="str">
        <f>IF(W1359&lt;&gt;0,IF(Y1359=1,IF(AND(I1359&gt;Parameters!$B$5,I1359&lt;=Parameters!$C$5),W1359,""),""),"")</f>
        <v/>
      </c>
      <c r="AE1359" s="16" t="str">
        <f>IF(W1359&lt;&gt;0,IF(Y1359=1,IF(I1359&gt;Parameters!$B$6,W1359,""),""),"")</f>
        <v/>
      </c>
    </row>
    <row r="1360" spans="1:31" x14ac:dyDescent="0.2">
      <c r="A1360" t="s">
        <v>1376</v>
      </c>
      <c r="B1360" t="s">
        <v>1377</v>
      </c>
      <c r="C1360" t="s">
        <v>1380</v>
      </c>
      <c r="D1360">
        <v>13</v>
      </c>
      <c r="E1360" t="s">
        <v>1381</v>
      </c>
      <c r="F1360" t="s">
        <v>61</v>
      </c>
      <c r="G1360">
        <v>75</v>
      </c>
      <c r="H1360" t="s">
        <v>46</v>
      </c>
      <c r="I1360">
        <f t="shared" si="63"/>
        <v>75</v>
      </c>
      <c r="J1360" t="s">
        <v>39</v>
      </c>
      <c r="L1360">
        <v>139.99</v>
      </c>
      <c r="M1360" t="s">
        <v>319</v>
      </c>
      <c r="N1360" t="s">
        <v>40</v>
      </c>
      <c r="P1360" t="s">
        <v>64</v>
      </c>
      <c r="Q1360" t="s">
        <v>42</v>
      </c>
      <c r="R1360" t="s">
        <v>42</v>
      </c>
      <c r="S1360" s="3">
        <v>42251</v>
      </c>
      <c r="T1360" s="3"/>
      <c r="U1360" s="11" t="str">
        <f>IFERROR(VLOOKUP(A1360,'Anc data'!$A$2:$H$117, 8,FALSE),"")</f>
        <v/>
      </c>
      <c r="W1360" s="15" t="str">
        <f t="shared" si="64"/>
        <v/>
      </c>
      <c r="X1360" s="9">
        <f t="shared" si="65"/>
        <v>1</v>
      </c>
      <c r="Y1360" s="9">
        <f>MAX(X1360,Parameters!$B$8)</f>
        <v>1</v>
      </c>
      <c r="AA1360" s="16" t="str">
        <f>IF(W1360&lt;&gt;0,IF(Y1360=1,IF(I1360&lt;=Parameters!$C$2,W1360,""),""),"")</f>
        <v/>
      </c>
      <c r="AB1360" s="16" t="str">
        <f>IF(W1360&lt;&gt;0,IF(Y1360=1,IF(AND(I1360&gt;Parameters!$B$3,I1360&lt;=Parameters!$C$3),W1360,""),""),"")</f>
        <v/>
      </c>
      <c r="AC1360" s="16" t="str">
        <f>IF(W1360&lt;&gt;0,IF(Y1360=1,IF(AND(I1360&gt;Parameters!$B$4,I1360&lt;=Parameters!$C$4),W1360,""),""),"")</f>
        <v/>
      </c>
      <c r="AD1360" s="16" t="str">
        <f>IF(W1360&lt;&gt;0,IF(Y1360=1,IF(AND(I1360&gt;Parameters!$B$5,I1360&lt;=Parameters!$C$5),W1360,""),""),"")</f>
        <v/>
      </c>
      <c r="AE1360" s="16" t="str">
        <f>IF(W1360&lt;&gt;0,IF(Y1360=1,IF(I1360&gt;Parameters!$B$6,W1360,""),""),"")</f>
        <v/>
      </c>
    </row>
    <row r="1361" spans="1:31" x14ac:dyDescent="0.2">
      <c r="A1361" t="s">
        <v>1376</v>
      </c>
      <c r="B1361" t="s">
        <v>1377</v>
      </c>
      <c r="C1361" t="s">
        <v>1380</v>
      </c>
      <c r="D1361">
        <v>14</v>
      </c>
      <c r="E1361" t="s">
        <v>1381</v>
      </c>
      <c r="F1361" t="s">
        <v>61</v>
      </c>
      <c r="G1361">
        <v>80</v>
      </c>
      <c r="H1361" t="s">
        <v>46</v>
      </c>
      <c r="I1361">
        <f t="shared" si="63"/>
        <v>80</v>
      </c>
      <c r="J1361" t="s">
        <v>39</v>
      </c>
      <c r="L1361">
        <v>149.99</v>
      </c>
      <c r="M1361" t="s">
        <v>319</v>
      </c>
      <c r="N1361" t="s">
        <v>40</v>
      </c>
      <c r="P1361" t="s">
        <v>64</v>
      </c>
      <c r="Q1361" t="s">
        <v>42</v>
      </c>
      <c r="R1361" t="s">
        <v>42</v>
      </c>
      <c r="S1361" s="3">
        <v>42251</v>
      </c>
      <c r="T1361" s="3"/>
      <c r="U1361" s="11" t="str">
        <f>IFERROR(VLOOKUP(A1361,'Anc data'!$A$2:$H$117, 8,FALSE),"")</f>
        <v/>
      </c>
      <c r="W1361" s="15" t="str">
        <f t="shared" si="64"/>
        <v/>
      </c>
      <c r="X1361" s="9">
        <f t="shared" si="65"/>
        <v>1</v>
      </c>
      <c r="Y1361" s="9">
        <f>MAX(X1361,Parameters!$B$8)</f>
        <v>1</v>
      </c>
      <c r="AA1361" s="16" t="str">
        <f>IF(W1361&lt;&gt;0,IF(Y1361=1,IF(I1361&lt;=Parameters!$C$2,W1361,""),""),"")</f>
        <v/>
      </c>
      <c r="AB1361" s="16" t="str">
        <f>IF(W1361&lt;&gt;0,IF(Y1361=1,IF(AND(I1361&gt;Parameters!$B$3,I1361&lt;=Parameters!$C$3),W1361,""),""),"")</f>
        <v/>
      </c>
      <c r="AC1361" s="16" t="str">
        <f>IF(W1361&lt;&gt;0,IF(Y1361=1,IF(AND(I1361&gt;Parameters!$B$4,I1361&lt;=Parameters!$C$4),W1361,""),""),"")</f>
        <v/>
      </c>
      <c r="AD1361" s="16" t="str">
        <f>IF(W1361&lt;&gt;0,IF(Y1361=1,IF(AND(I1361&gt;Parameters!$B$5,I1361&lt;=Parameters!$C$5),W1361,""),""),"")</f>
        <v/>
      </c>
      <c r="AE1361" s="16" t="str">
        <f>IF(W1361&lt;&gt;0,IF(Y1361=1,IF(I1361&gt;Parameters!$B$6,W1361,""),""),"")</f>
        <v/>
      </c>
    </row>
    <row r="1362" spans="1:31" x14ac:dyDescent="0.2">
      <c r="A1362" t="s">
        <v>1376</v>
      </c>
      <c r="B1362" t="s">
        <v>1377</v>
      </c>
      <c r="C1362" t="s">
        <v>1380</v>
      </c>
      <c r="D1362">
        <v>15</v>
      </c>
      <c r="E1362" t="s">
        <v>1381</v>
      </c>
      <c r="F1362" t="s">
        <v>61</v>
      </c>
      <c r="G1362">
        <v>100</v>
      </c>
      <c r="H1362" t="s">
        <v>46</v>
      </c>
      <c r="I1362">
        <f t="shared" si="63"/>
        <v>100</v>
      </c>
      <c r="J1362" t="s">
        <v>39</v>
      </c>
      <c r="L1362">
        <v>159.99</v>
      </c>
      <c r="M1362" t="s">
        <v>319</v>
      </c>
      <c r="N1362" t="s">
        <v>40</v>
      </c>
      <c r="P1362" t="s">
        <v>64</v>
      </c>
      <c r="Q1362" t="s">
        <v>42</v>
      </c>
      <c r="R1362" t="s">
        <v>42</v>
      </c>
      <c r="S1362" s="3">
        <v>42251</v>
      </c>
      <c r="T1362" s="3"/>
      <c r="U1362" s="11" t="str">
        <f>IFERROR(VLOOKUP(A1362,'Anc data'!$A$2:$H$117, 8,FALSE),"")</f>
        <v/>
      </c>
      <c r="W1362" s="15" t="str">
        <f t="shared" si="64"/>
        <v/>
      </c>
      <c r="X1362" s="9">
        <f t="shared" si="65"/>
        <v>1</v>
      </c>
      <c r="Y1362" s="9">
        <f>MAX(X1362,Parameters!$B$8)</f>
        <v>1</v>
      </c>
      <c r="AA1362" s="16" t="str">
        <f>IF(W1362&lt;&gt;0,IF(Y1362=1,IF(I1362&lt;=Parameters!$C$2,W1362,""),""),"")</f>
        <v/>
      </c>
      <c r="AB1362" s="16" t="str">
        <f>IF(W1362&lt;&gt;0,IF(Y1362=1,IF(AND(I1362&gt;Parameters!$B$3,I1362&lt;=Parameters!$C$3),W1362,""),""),"")</f>
        <v/>
      </c>
      <c r="AC1362" s="16" t="str">
        <f>IF(W1362&lt;&gt;0,IF(Y1362=1,IF(AND(I1362&gt;Parameters!$B$4,I1362&lt;=Parameters!$C$4),W1362,""),""),"")</f>
        <v/>
      </c>
      <c r="AD1362" s="16" t="str">
        <f>IF(W1362&lt;&gt;0,IF(Y1362=1,IF(AND(I1362&gt;Parameters!$B$5,I1362&lt;=Parameters!$C$5),W1362,""),""),"")</f>
        <v/>
      </c>
      <c r="AE1362" s="16" t="str">
        <f>IF(W1362&lt;&gt;0,IF(Y1362=1,IF(I1362&gt;Parameters!$B$6,W1362,""),""),"")</f>
        <v/>
      </c>
    </row>
    <row r="1363" spans="1:31" x14ac:dyDescent="0.2">
      <c r="A1363" t="s">
        <v>1376</v>
      </c>
      <c r="B1363" t="s">
        <v>1377</v>
      </c>
      <c r="C1363" t="s">
        <v>1380</v>
      </c>
      <c r="D1363">
        <v>16</v>
      </c>
      <c r="E1363" t="s">
        <v>1381</v>
      </c>
      <c r="F1363" t="s">
        <v>61</v>
      </c>
      <c r="G1363">
        <v>125</v>
      </c>
      <c r="H1363" t="s">
        <v>46</v>
      </c>
      <c r="I1363">
        <f t="shared" si="63"/>
        <v>125</v>
      </c>
      <c r="J1363" t="s">
        <v>39</v>
      </c>
      <c r="L1363">
        <v>179.99</v>
      </c>
      <c r="M1363" t="s">
        <v>319</v>
      </c>
      <c r="N1363" t="s">
        <v>40</v>
      </c>
      <c r="P1363" t="s">
        <v>64</v>
      </c>
      <c r="Q1363" t="s">
        <v>42</v>
      </c>
      <c r="R1363" t="s">
        <v>42</v>
      </c>
      <c r="S1363" s="3">
        <v>42251</v>
      </c>
      <c r="T1363" s="3"/>
      <c r="U1363" s="11" t="str">
        <f>IFERROR(VLOOKUP(A1363,'Anc data'!$A$2:$H$117, 8,FALSE),"")</f>
        <v/>
      </c>
      <c r="W1363" s="15" t="str">
        <f t="shared" si="64"/>
        <v/>
      </c>
      <c r="X1363" s="9">
        <f t="shared" si="65"/>
        <v>1</v>
      </c>
      <c r="Y1363" s="9">
        <f>MAX(X1363,Parameters!$B$8)</f>
        <v>1</v>
      </c>
      <c r="AA1363" s="16" t="str">
        <f>IF(W1363&lt;&gt;0,IF(Y1363=1,IF(I1363&lt;=Parameters!$C$2,W1363,""),""),"")</f>
        <v/>
      </c>
      <c r="AB1363" s="16" t="str">
        <f>IF(W1363&lt;&gt;0,IF(Y1363=1,IF(AND(I1363&gt;Parameters!$B$3,I1363&lt;=Parameters!$C$3),W1363,""),""),"")</f>
        <v/>
      </c>
      <c r="AC1363" s="16" t="str">
        <f>IF(W1363&lt;&gt;0,IF(Y1363=1,IF(AND(I1363&gt;Parameters!$B$4,I1363&lt;=Parameters!$C$4),W1363,""),""),"")</f>
        <v/>
      </c>
      <c r="AD1363" s="16" t="str">
        <f>IF(W1363&lt;&gt;0,IF(Y1363=1,IF(AND(I1363&gt;Parameters!$B$5,I1363&lt;=Parameters!$C$5),W1363,""),""),"")</f>
        <v/>
      </c>
      <c r="AE1363" s="16" t="str">
        <f>IF(W1363&lt;&gt;0,IF(Y1363=1,IF(I1363&gt;Parameters!$B$6,W1363,""),""),"")</f>
        <v/>
      </c>
    </row>
    <row r="1364" spans="1:31" x14ac:dyDescent="0.2">
      <c r="A1364" t="s">
        <v>1376</v>
      </c>
      <c r="B1364" t="s">
        <v>1377</v>
      </c>
      <c r="C1364" t="s">
        <v>1380</v>
      </c>
      <c r="D1364">
        <v>17</v>
      </c>
      <c r="E1364" t="s">
        <v>1381</v>
      </c>
      <c r="F1364" t="s">
        <v>61</v>
      </c>
      <c r="G1364">
        <v>150</v>
      </c>
      <c r="H1364" t="s">
        <v>46</v>
      </c>
      <c r="I1364">
        <f t="shared" si="63"/>
        <v>150</v>
      </c>
      <c r="J1364" t="s">
        <v>39</v>
      </c>
      <c r="L1364">
        <v>199.99</v>
      </c>
      <c r="M1364" t="s">
        <v>319</v>
      </c>
      <c r="N1364" t="s">
        <v>40</v>
      </c>
      <c r="P1364" t="s">
        <v>64</v>
      </c>
      <c r="Q1364" t="s">
        <v>42</v>
      </c>
      <c r="R1364" t="s">
        <v>42</v>
      </c>
      <c r="S1364" s="3">
        <v>42251</v>
      </c>
      <c r="T1364" s="3"/>
      <c r="U1364" s="11" t="str">
        <f>IFERROR(VLOOKUP(A1364,'Anc data'!$A$2:$H$117, 8,FALSE),"")</f>
        <v/>
      </c>
      <c r="W1364" s="15" t="str">
        <f t="shared" si="64"/>
        <v/>
      </c>
      <c r="X1364" s="9">
        <f t="shared" si="65"/>
        <v>1</v>
      </c>
      <c r="Y1364" s="9">
        <f>MAX(X1364,Parameters!$B$8)</f>
        <v>1</v>
      </c>
      <c r="AA1364" s="16" t="str">
        <f>IF(W1364&lt;&gt;0,IF(Y1364=1,IF(I1364&lt;=Parameters!$C$2,W1364,""),""),"")</f>
        <v/>
      </c>
      <c r="AB1364" s="16" t="str">
        <f>IF(W1364&lt;&gt;0,IF(Y1364=1,IF(AND(I1364&gt;Parameters!$B$3,I1364&lt;=Parameters!$C$3),W1364,""),""),"")</f>
        <v/>
      </c>
      <c r="AC1364" s="16" t="str">
        <f>IF(W1364&lt;&gt;0,IF(Y1364=1,IF(AND(I1364&gt;Parameters!$B$4,I1364&lt;=Parameters!$C$4),W1364,""),""),"")</f>
        <v/>
      </c>
      <c r="AD1364" s="16" t="str">
        <f>IF(W1364&lt;&gt;0,IF(Y1364=1,IF(AND(I1364&gt;Parameters!$B$5,I1364&lt;=Parameters!$C$5),W1364,""),""),"")</f>
        <v/>
      </c>
      <c r="AE1364" s="16" t="str">
        <f>IF(W1364&lt;&gt;0,IF(Y1364=1,IF(I1364&gt;Parameters!$B$6,W1364,""),""),"")</f>
        <v/>
      </c>
    </row>
    <row r="1365" spans="1:31" x14ac:dyDescent="0.2">
      <c r="A1365" t="s">
        <v>1382</v>
      </c>
      <c r="B1365" t="s">
        <v>1383</v>
      </c>
      <c r="C1365" t="s">
        <v>1384</v>
      </c>
      <c r="D1365">
        <v>1</v>
      </c>
      <c r="E1365">
        <v>1</v>
      </c>
      <c r="F1365" t="s">
        <v>51</v>
      </c>
      <c r="G1365">
        <v>1</v>
      </c>
      <c r="H1365" t="s">
        <v>46</v>
      </c>
      <c r="I1365">
        <f t="shared" si="63"/>
        <v>1</v>
      </c>
      <c r="J1365" t="s">
        <v>39</v>
      </c>
      <c r="L1365">
        <v>233</v>
      </c>
      <c r="M1365" t="s">
        <v>1385</v>
      </c>
      <c r="N1365" t="s">
        <v>40</v>
      </c>
      <c r="P1365" t="s">
        <v>42</v>
      </c>
      <c r="Q1365" t="s">
        <v>42</v>
      </c>
      <c r="R1365" t="s">
        <v>42</v>
      </c>
      <c r="S1365" s="3">
        <v>42251</v>
      </c>
      <c r="T1365" s="3"/>
      <c r="U1365" s="11" t="str">
        <f>IFERROR(VLOOKUP(A1365,'Anc data'!$A$2:$H$117, 8,FALSE),"")</f>
        <v/>
      </c>
      <c r="W1365" s="15" t="str">
        <f t="shared" si="64"/>
        <v/>
      </c>
      <c r="X1365" s="9">
        <f t="shared" si="65"/>
        <v>1</v>
      </c>
      <c r="Y1365" s="9">
        <f>MAX(X1365,Parameters!$B$8)</f>
        <v>1</v>
      </c>
      <c r="AA1365" s="16" t="str">
        <f>IF(W1365&lt;&gt;0,IF(Y1365=1,IF(I1365&lt;=Parameters!$C$2,W1365,""),""),"")</f>
        <v/>
      </c>
      <c r="AB1365" s="16" t="str">
        <f>IF(W1365&lt;&gt;0,IF(Y1365=1,IF(AND(I1365&gt;Parameters!$B$3,I1365&lt;=Parameters!$C$3),W1365,""),""),"")</f>
        <v/>
      </c>
      <c r="AC1365" s="16" t="str">
        <f>IF(W1365&lt;&gt;0,IF(Y1365=1,IF(AND(I1365&gt;Parameters!$B$4,I1365&lt;=Parameters!$C$4),W1365,""),""),"")</f>
        <v/>
      </c>
      <c r="AD1365" s="16" t="str">
        <f>IF(W1365&lt;&gt;0,IF(Y1365=1,IF(AND(I1365&gt;Parameters!$B$5,I1365&lt;=Parameters!$C$5),W1365,""),""),"")</f>
        <v/>
      </c>
      <c r="AE1365" s="16" t="str">
        <f>IF(W1365&lt;&gt;0,IF(Y1365=1,IF(I1365&gt;Parameters!$B$6,W1365,""),""),"")</f>
        <v/>
      </c>
    </row>
    <row r="1366" spans="1:31" x14ac:dyDescent="0.2">
      <c r="A1366" t="s">
        <v>1382</v>
      </c>
      <c r="B1366" t="s">
        <v>1383</v>
      </c>
      <c r="C1366" t="s">
        <v>1384</v>
      </c>
      <c r="D1366">
        <v>2</v>
      </c>
      <c r="E1366">
        <v>2</v>
      </c>
      <c r="F1366" t="s">
        <v>51</v>
      </c>
      <c r="G1366">
        <v>2</v>
      </c>
      <c r="H1366" t="s">
        <v>46</v>
      </c>
      <c r="I1366">
        <f t="shared" si="63"/>
        <v>2</v>
      </c>
      <c r="J1366" t="s">
        <v>39</v>
      </c>
      <c r="L1366">
        <v>333</v>
      </c>
      <c r="M1366" t="s">
        <v>1385</v>
      </c>
      <c r="N1366" t="s">
        <v>40</v>
      </c>
      <c r="P1366" t="s">
        <v>42</v>
      </c>
      <c r="Q1366" t="s">
        <v>42</v>
      </c>
      <c r="R1366" t="s">
        <v>42</v>
      </c>
      <c r="S1366" s="3">
        <v>42251</v>
      </c>
      <c r="T1366" s="3"/>
      <c r="U1366" s="11" t="str">
        <f>IFERROR(VLOOKUP(A1366,'Anc data'!$A$2:$H$117, 8,FALSE),"")</f>
        <v/>
      </c>
      <c r="W1366" s="15" t="str">
        <f t="shared" si="64"/>
        <v/>
      </c>
      <c r="X1366" s="9">
        <f t="shared" si="65"/>
        <v>1</v>
      </c>
      <c r="Y1366" s="9">
        <f>MAX(X1366,Parameters!$B$8)</f>
        <v>1</v>
      </c>
      <c r="AA1366" s="16" t="str">
        <f>IF(W1366&lt;&gt;0,IF(Y1366=1,IF(I1366&lt;=Parameters!$C$2,W1366,""),""),"")</f>
        <v/>
      </c>
      <c r="AB1366" s="16" t="str">
        <f>IF(W1366&lt;&gt;0,IF(Y1366=1,IF(AND(I1366&gt;Parameters!$B$3,I1366&lt;=Parameters!$C$3),W1366,""),""),"")</f>
        <v/>
      </c>
      <c r="AC1366" s="16" t="str">
        <f>IF(W1366&lt;&gt;0,IF(Y1366=1,IF(AND(I1366&gt;Parameters!$B$4,I1366&lt;=Parameters!$C$4),W1366,""),""),"")</f>
        <v/>
      </c>
      <c r="AD1366" s="16" t="str">
        <f>IF(W1366&lt;&gt;0,IF(Y1366=1,IF(AND(I1366&gt;Parameters!$B$5,I1366&lt;=Parameters!$C$5),W1366,""),""),"")</f>
        <v/>
      </c>
      <c r="AE1366" s="16" t="str">
        <f>IF(W1366&lt;&gt;0,IF(Y1366=1,IF(I1366&gt;Parameters!$B$6,W1366,""),""),"")</f>
        <v/>
      </c>
    </row>
    <row r="1367" spans="1:31" x14ac:dyDescent="0.2">
      <c r="A1367" t="s">
        <v>1382</v>
      </c>
      <c r="B1367" t="s">
        <v>1383</v>
      </c>
      <c r="C1367" t="s">
        <v>1384</v>
      </c>
      <c r="D1367">
        <v>3</v>
      </c>
      <c r="E1367">
        <v>4</v>
      </c>
      <c r="F1367" t="s">
        <v>51</v>
      </c>
      <c r="G1367">
        <v>4</v>
      </c>
      <c r="H1367" t="s">
        <v>46</v>
      </c>
      <c r="I1367">
        <f t="shared" si="63"/>
        <v>4</v>
      </c>
      <c r="J1367" t="s">
        <v>39</v>
      </c>
      <c r="L1367">
        <v>433</v>
      </c>
      <c r="M1367" t="s">
        <v>1385</v>
      </c>
      <c r="N1367" t="s">
        <v>40</v>
      </c>
      <c r="P1367" t="s">
        <v>42</v>
      </c>
      <c r="Q1367" t="s">
        <v>42</v>
      </c>
      <c r="R1367" t="s">
        <v>42</v>
      </c>
      <c r="S1367" s="3">
        <v>42251</v>
      </c>
      <c r="T1367" s="3"/>
      <c r="U1367" s="11" t="str">
        <f>IFERROR(VLOOKUP(A1367,'Anc data'!$A$2:$H$117, 8,FALSE),"")</f>
        <v/>
      </c>
      <c r="W1367" s="15" t="str">
        <f t="shared" si="64"/>
        <v/>
      </c>
      <c r="X1367" s="9">
        <f t="shared" si="65"/>
        <v>1</v>
      </c>
      <c r="Y1367" s="9">
        <f>MAX(X1367,Parameters!$B$8)</f>
        <v>1</v>
      </c>
      <c r="AA1367" s="16" t="str">
        <f>IF(W1367&lt;&gt;0,IF(Y1367=1,IF(I1367&lt;=Parameters!$C$2,W1367,""),""),"")</f>
        <v/>
      </c>
      <c r="AB1367" s="16" t="str">
        <f>IF(W1367&lt;&gt;0,IF(Y1367=1,IF(AND(I1367&gt;Parameters!$B$3,I1367&lt;=Parameters!$C$3),W1367,""),""),"")</f>
        <v/>
      </c>
      <c r="AC1367" s="16" t="str">
        <f>IF(W1367&lt;&gt;0,IF(Y1367=1,IF(AND(I1367&gt;Parameters!$B$4,I1367&lt;=Parameters!$C$4),W1367,""),""),"")</f>
        <v/>
      </c>
      <c r="AD1367" s="16" t="str">
        <f>IF(W1367&lt;&gt;0,IF(Y1367=1,IF(AND(I1367&gt;Parameters!$B$5,I1367&lt;=Parameters!$C$5),W1367,""),""),"")</f>
        <v/>
      </c>
      <c r="AE1367" s="16" t="str">
        <f>IF(W1367&lt;&gt;0,IF(Y1367=1,IF(I1367&gt;Parameters!$B$6,W1367,""),""),"")</f>
        <v/>
      </c>
    </row>
    <row r="1368" spans="1:31" x14ac:dyDescent="0.2">
      <c r="A1368" t="s">
        <v>1382</v>
      </c>
      <c r="B1368" t="s">
        <v>1383</v>
      </c>
      <c r="C1368" t="s">
        <v>1384</v>
      </c>
      <c r="D1368">
        <v>4</v>
      </c>
      <c r="E1368">
        <v>8</v>
      </c>
      <c r="F1368" t="s">
        <v>51</v>
      </c>
      <c r="G1368">
        <v>8</v>
      </c>
      <c r="H1368" t="s">
        <v>46</v>
      </c>
      <c r="I1368">
        <f t="shared" si="63"/>
        <v>8</v>
      </c>
      <c r="J1368" t="s">
        <v>39</v>
      </c>
      <c r="L1368">
        <v>633</v>
      </c>
      <c r="M1368" t="s">
        <v>1385</v>
      </c>
      <c r="N1368" t="s">
        <v>40</v>
      </c>
      <c r="P1368" t="s">
        <v>42</v>
      </c>
      <c r="Q1368" t="s">
        <v>42</v>
      </c>
      <c r="R1368" t="s">
        <v>42</v>
      </c>
      <c r="S1368" s="3">
        <v>42251</v>
      </c>
      <c r="T1368" s="3"/>
      <c r="U1368" s="11" t="str">
        <f>IFERROR(VLOOKUP(A1368,'Anc data'!$A$2:$H$117, 8,FALSE),"")</f>
        <v/>
      </c>
      <c r="W1368" s="15" t="str">
        <f t="shared" si="64"/>
        <v/>
      </c>
      <c r="X1368" s="9">
        <f t="shared" si="65"/>
        <v>1</v>
      </c>
      <c r="Y1368" s="9">
        <f>MAX(X1368,Parameters!$B$8)</f>
        <v>1</v>
      </c>
      <c r="AA1368" s="16" t="str">
        <f>IF(W1368&lt;&gt;0,IF(Y1368=1,IF(I1368&lt;=Parameters!$C$2,W1368,""),""),"")</f>
        <v/>
      </c>
      <c r="AB1368" s="16" t="str">
        <f>IF(W1368&lt;&gt;0,IF(Y1368=1,IF(AND(I1368&gt;Parameters!$B$3,I1368&lt;=Parameters!$C$3),W1368,""),""),"")</f>
        <v/>
      </c>
      <c r="AC1368" s="16" t="str">
        <f>IF(W1368&lt;&gt;0,IF(Y1368=1,IF(AND(I1368&gt;Parameters!$B$4,I1368&lt;=Parameters!$C$4),W1368,""),""),"")</f>
        <v/>
      </c>
      <c r="AD1368" s="16" t="str">
        <f>IF(W1368&lt;&gt;0,IF(Y1368=1,IF(AND(I1368&gt;Parameters!$B$5,I1368&lt;=Parameters!$C$5),W1368,""),""),"")</f>
        <v/>
      </c>
      <c r="AE1368" s="16" t="str">
        <f>IF(W1368&lt;&gt;0,IF(Y1368=1,IF(I1368&gt;Parameters!$B$6,W1368,""),""),"")</f>
        <v/>
      </c>
    </row>
    <row r="1369" spans="1:31" x14ac:dyDescent="0.2">
      <c r="A1369" t="s">
        <v>1382</v>
      </c>
      <c r="B1369" t="s">
        <v>1383</v>
      </c>
      <c r="C1369" t="s">
        <v>1384</v>
      </c>
      <c r="D1369">
        <v>5</v>
      </c>
      <c r="E1369">
        <v>10</v>
      </c>
      <c r="F1369" t="s">
        <v>61</v>
      </c>
      <c r="G1369">
        <v>10</v>
      </c>
      <c r="H1369" t="s">
        <v>46</v>
      </c>
      <c r="I1369">
        <f t="shared" si="63"/>
        <v>10</v>
      </c>
      <c r="J1369" t="s">
        <v>39</v>
      </c>
      <c r="L1369">
        <v>233</v>
      </c>
      <c r="M1369" t="s">
        <v>1385</v>
      </c>
      <c r="N1369" t="s">
        <v>40</v>
      </c>
      <c r="P1369" t="s">
        <v>42</v>
      </c>
      <c r="Q1369" t="s">
        <v>42</v>
      </c>
      <c r="R1369" t="s">
        <v>42</v>
      </c>
      <c r="S1369" s="3">
        <v>42251</v>
      </c>
      <c r="T1369" s="3"/>
      <c r="U1369" s="11" t="str">
        <f>IFERROR(VLOOKUP(A1369,'Anc data'!$A$2:$H$117, 8,FALSE),"")</f>
        <v/>
      </c>
      <c r="W1369" s="15" t="str">
        <f t="shared" si="64"/>
        <v/>
      </c>
      <c r="X1369" s="9">
        <f t="shared" si="65"/>
        <v>1</v>
      </c>
      <c r="Y1369" s="9">
        <f>MAX(X1369,Parameters!$B$8)</f>
        <v>1</v>
      </c>
      <c r="AA1369" s="16" t="str">
        <f>IF(W1369&lt;&gt;0,IF(Y1369=1,IF(I1369&lt;=Parameters!$C$2,W1369,""),""),"")</f>
        <v/>
      </c>
      <c r="AB1369" s="16" t="str">
        <f>IF(W1369&lt;&gt;0,IF(Y1369=1,IF(AND(I1369&gt;Parameters!$B$3,I1369&lt;=Parameters!$C$3),W1369,""),""),"")</f>
        <v/>
      </c>
      <c r="AC1369" s="16" t="str">
        <f>IF(W1369&lt;&gt;0,IF(Y1369=1,IF(AND(I1369&gt;Parameters!$B$4,I1369&lt;=Parameters!$C$4),W1369,""),""),"")</f>
        <v/>
      </c>
      <c r="AD1369" s="16" t="str">
        <f>IF(W1369&lt;&gt;0,IF(Y1369=1,IF(AND(I1369&gt;Parameters!$B$5,I1369&lt;=Parameters!$C$5),W1369,""),""),"")</f>
        <v/>
      </c>
      <c r="AE1369" s="16" t="str">
        <f>IF(W1369&lt;&gt;0,IF(Y1369=1,IF(I1369&gt;Parameters!$B$6,W1369,""),""),"")</f>
        <v/>
      </c>
    </row>
    <row r="1370" spans="1:31" x14ac:dyDescent="0.2">
      <c r="A1370" t="s">
        <v>1382</v>
      </c>
      <c r="B1370" t="s">
        <v>1383</v>
      </c>
      <c r="C1370" t="s">
        <v>1384</v>
      </c>
      <c r="D1370">
        <v>6</v>
      </c>
      <c r="E1370">
        <v>25</v>
      </c>
      <c r="F1370" t="s">
        <v>61</v>
      </c>
      <c r="G1370">
        <v>25</v>
      </c>
      <c r="H1370" t="s">
        <v>46</v>
      </c>
      <c r="I1370">
        <f t="shared" si="63"/>
        <v>25</v>
      </c>
      <c r="J1370" t="s">
        <v>39</v>
      </c>
      <c r="L1370">
        <v>333</v>
      </c>
      <c r="M1370" t="s">
        <v>1385</v>
      </c>
      <c r="N1370" t="s">
        <v>40</v>
      </c>
      <c r="P1370" t="s">
        <v>42</v>
      </c>
      <c r="Q1370" t="s">
        <v>42</v>
      </c>
      <c r="R1370" t="s">
        <v>42</v>
      </c>
      <c r="S1370" s="3">
        <v>42251</v>
      </c>
      <c r="T1370" s="3"/>
      <c r="U1370" s="11" t="str">
        <f>IFERROR(VLOOKUP(A1370,'Anc data'!$A$2:$H$117, 8,FALSE),"")</f>
        <v/>
      </c>
      <c r="W1370" s="15" t="str">
        <f t="shared" si="64"/>
        <v/>
      </c>
      <c r="X1370" s="9">
        <f t="shared" si="65"/>
        <v>1</v>
      </c>
      <c r="Y1370" s="9">
        <f>MAX(X1370,Parameters!$B$8)</f>
        <v>1</v>
      </c>
      <c r="AA1370" s="16" t="str">
        <f>IF(W1370&lt;&gt;0,IF(Y1370=1,IF(I1370&lt;=Parameters!$C$2,W1370,""),""),"")</f>
        <v/>
      </c>
      <c r="AB1370" s="16" t="str">
        <f>IF(W1370&lt;&gt;0,IF(Y1370=1,IF(AND(I1370&gt;Parameters!$B$3,I1370&lt;=Parameters!$C$3),W1370,""),""),"")</f>
        <v/>
      </c>
      <c r="AC1370" s="16" t="str">
        <f>IF(W1370&lt;&gt;0,IF(Y1370=1,IF(AND(I1370&gt;Parameters!$B$4,I1370&lt;=Parameters!$C$4),W1370,""),""),"")</f>
        <v/>
      </c>
      <c r="AD1370" s="16" t="str">
        <f>IF(W1370&lt;&gt;0,IF(Y1370=1,IF(AND(I1370&gt;Parameters!$B$5,I1370&lt;=Parameters!$C$5),W1370,""),""),"")</f>
        <v/>
      </c>
      <c r="AE1370" s="16" t="str">
        <f>IF(W1370&lt;&gt;0,IF(Y1370=1,IF(I1370&gt;Parameters!$B$6,W1370,""),""),"")</f>
        <v/>
      </c>
    </row>
    <row r="1371" spans="1:31" x14ac:dyDescent="0.2">
      <c r="A1371" t="s">
        <v>1382</v>
      </c>
      <c r="B1371" t="s">
        <v>1383</v>
      </c>
      <c r="C1371" t="s">
        <v>1384</v>
      </c>
      <c r="D1371">
        <v>7</v>
      </c>
      <c r="E1371">
        <v>50</v>
      </c>
      <c r="F1371" t="s">
        <v>61</v>
      </c>
      <c r="G1371">
        <v>50</v>
      </c>
      <c r="H1371" t="s">
        <v>46</v>
      </c>
      <c r="I1371">
        <f t="shared" si="63"/>
        <v>50</v>
      </c>
      <c r="J1371" t="s">
        <v>39</v>
      </c>
      <c r="L1371">
        <v>500</v>
      </c>
      <c r="M1371" t="s">
        <v>1385</v>
      </c>
      <c r="N1371" t="s">
        <v>40</v>
      </c>
      <c r="P1371" t="s">
        <v>42</v>
      </c>
      <c r="Q1371" t="s">
        <v>42</v>
      </c>
      <c r="R1371" t="s">
        <v>42</v>
      </c>
      <c r="S1371" s="3">
        <v>42251</v>
      </c>
      <c r="T1371" s="3"/>
      <c r="U1371" s="11" t="str">
        <f>IFERROR(VLOOKUP(A1371,'Anc data'!$A$2:$H$117, 8,FALSE),"")</f>
        <v/>
      </c>
      <c r="W1371" s="15" t="str">
        <f t="shared" si="64"/>
        <v/>
      </c>
      <c r="X1371" s="9">
        <f t="shared" si="65"/>
        <v>1</v>
      </c>
      <c r="Y1371" s="9">
        <f>MAX(X1371,Parameters!$B$8)</f>
        <v>1</v>
      </c>
      <c r="AA1371" s="16" t="str">
        <f>IF(W1371&lt;&gt;0,IF(Y1371=1,IF(I1371&lt;=Parameters!$C$2,W1371,""),""),"")</f>
        <v/>
      </c>
      <c r="AB1371" s="16" t="str">
        <f>IF(W1371&lt;&gt;0,IF(Y1371=1,IF(AND(I1371&gt;Parameters!$B$3,I1371&lt;=Parameters!$C$3),W1371,""),""),"")</f>
        <v/>
      </c>
      <c r="AC1371" s="16" t="str">
        <f>IF(W1371&lt;&gt;0,IF(Y1371=1,IF(AND(I1371&gt;Parameters!$B$4,I1371&lt;=Parameters!$C$4),W1371,""),""),"")</f>
        <v/>
      </c>
      <c r="AD1371" s="16" t="str">
        <f>IF(W1371&lt;&gt;0,IF(Y1371=1,IF(AND(I1371&gt;Parameters!$B$5,I1371&lt;=Parameters!$C$5),W1371,""),""),"")</f>
        <v/>
      </c>
      <c r="AE1371" s="16" t="str">
        <f>IF(W1371&lt;&gt;0,IF(Y1371=1,IF(I1371&gt;Parameters!$B$6,W1371,""),""),"")</f>
        <v/>
      </c>
    </row>
    <row r="1372" spans="1:31" x14ac:dyDescent="0.2">
      <c r="A1372" t="s">
        <v>1382</v>
      </c>
      <c r="B1372" t="s">
        <v>1383</v>
      </c>
      <c r="C1372" t="s">
        <v>1384</v>
      </c>
      <c r="D1372">
        <v>8</v>
      </c>
      <c r="E1372">
        <v>100</v>
      </c>
      <c r="F1372" t="s">
        <v>61</v>
      </c>
      <c r="G1372">
        <v>100</v>
      </c>
      <c r="H1372" t="s">
        <v>46</v>
      </c>
      <c r="I1372">
        <f t="shared" si="63"/>
        <v>100</v>
      </c>
      <c r="J1372" t="s">
        <v>39</v>
      </c>
      <c r="L1372">
        <v>650</v>
      </c>
      <c r="M1372" t="s">
        <v>1385</v>
      </c>
      <c r="N1372" t="s">
        <v>40</v>
      </c>
      <c r="P1372" t="s">
        <v>42</v>
      </c>
      <c r="Q1372" t="s">
        <v>42</v>
      </c>
      <c r="R1372" t="s">
        <v>42</v>
      </c>
      <c r="S1372" s="3">
        <v>42251</v>
      </c>
      <c r="T1372" s="3"/>
      <c r="U1372" s="11" t="str">
        <f>IFERROR(VLOOKUP(A1372,'Anc data'!$A$2:$H$117, 8,FALSE),"")</f>
        <v/>
      </c>
      <c r="W1372" s="15" t="str">
        <f t="shared" si="64"/>
        <v/>
      </c>
      <c r="X1372" s="9">
        <f t="shared" si="65"/>
        <v>1</v>
      </c>
      <c r="Y1372" s="9">
        <f>MAX(X1372,Parameters!$B$8)</f>
        <v>1</v>
      </c>
      <c r="AA1372" s="16" t="str">
        <f>IF(W1372&lt;&gt;0,IF(Y1372=1,IF(I1372&lt;=Parameters!$C$2,W1372,""),""),"")</f>
        <v/>
      </c>
      <c r="AB1372" s="16" t="str">
        <f>IF(W1372&lt;&gt;0,IF(Y1372=1,IF(AND(I1372&gt;Parameters!$B$3,I1372&lt;=Parameters!$C$3),W1372,""),""),"")</f>
        <v/>
      </c>
      <c r="AC1372" s="16" t="str">
        <f>IF(W1372&lt;&gt;0,IF(Y1372=1,IF(AND(I1372&gt;Parameters!$B$4,I1372&lt;=Parameters!$C$4),W1372,""),""),"")</f>
        <v/>
      </c>
      <c r="AD1372" s="16" t="str">
        <f>IF(W1372&lt;&gt;0,IF(Y1372=1,IF(AND(I1372&gt;Parameters!$B$5,I1372&lt;=Parameters!$C$5),W1372,""),""),"")</f>
        <v/>
      </c>
      <c r="AE1372" s="16" t="str">
        <f>IF(W1372&lt;&gt;0,IF(Y1372=1,IF(I1372&gt;Parameters!$B$6,W1372,""),""),"")</f>
        <v/>
      </c>
    </row>
    <row r="1373" spans="1:31" x14ac:dyDescent="0.2">
      <c r="A1373" t="s">
        <v>1386</v>
      </c>
      <c r="B1373" t="s">
        <v>1387</v>
      </c>
      <c r="C1373" t="s">
        <v>1388</v>
      </c>
      <c r="D1373">
        <v>1</v>
      </c>
      <c r="E1373" t="s">
        <v>1389</v>
      </c>
      <c r="F1373" t="s">
        <v>1390</v>
      </c>
      <c r="G1373">
        <v>100</v>
      </c>
      <c r="H1373" t="s">
        <v>46</v>
      </c>
      <c r="I1373">
        <f t="shared" si="63"/>
        <v>100</v>
      </c>
      <c r="J1373" t="s">
        <v>39</v>
      </c>
      <c r="L1373">
        <v>29</v>
      </c>
      <c r="M1373" t="s">
        <v>1391</v>
      </c>
      <c r="N1373">
        <v>100</v>
      </c>
      <c r="O1373" t="s">
        <v>46</v>
      </c>
      <c r="P1373" t="s">
        <v>42</v>
      </c>
      <c r="Q1373" t="s">
        <v>42</v>
      </c>
      <c r="R1373" t="s">
        <v>42</v>
      </c>
      <c r="S1373" s="3">
        <v>42251</v>
      </c>
      <c r="T1373" s="3"/>
      <c r="U1373" s="11">
        <f>IFERROR(VLOOKUP(A1373,'Anc data'!$A$2:$H$117, 8,FALSE),"")</f>
        <v>1.72569686147514</v>
      </c>
      <c r="W1373" s="15">
        <f t="shared" si="64"/>
        <v>16.804805436808039</v>
      </c>
      <c r="X1373" s="9">
        <f t="shared" si="65"/>
        <v>1</v>
      </c>
      <c r="Y1373" s="9">
        <f>MAX(X1373,Parameters!$B$8)</f>
        <v>1</v>
      </c>
      <c r="AA1373" s="16" t="str">
        <f>IF(W1373&lt;&gt;0,IF(Y1373=1,IF(I1373&lt;=Parameters!$C$2,W1373,""),""),"")</f>
        <v/>
      </c>
      <c r="AB1373" s="16" t="str">
        <f>IF(W1373&lt;&gt;0,IF(Y1373=1,IF(AND(I1373&gt;Parameters!$B$3,I1373&lt;=Parameters!$C$3),W1373,""),""),"")</f>
        <v/>
      </c>
      <c r="AC1373" s="16" t="str">
        <f>IF(W1373&lt;&gt;0,IF(Y1373=1,IF(AND(I1373&gt;Parameters!$B$4,I1373&lt;=Parameters!$C$4),W1373,""),""),"")</f>
        <v/>
      </c>
      <c r="AD1373" s="16" t="str">
        <f>IF(W1373&lt;&gt;0,IF(Y1373=1,IF(AND(I1373&gt;Parameters!$B$5,I1373&lt;=Parameters!$C$5),W1373,""),""),"")</f>
        <v/>
      </c>
      <c r="AE1373" s="16">
        <f>IF(W1373&lt;&gt;0,IF(Y1373=1,IF(I1373&gt;Parameters!$B$6,W1373,""),""),"")</f>
        <v>16.804805436808039</v>
      </c>
    </row>
    <row r="1374" spans="1:31" x14ac:dyDescent="0.2">
      <c r="A1374" t="s">
        <v>1386</v>
      </c>
      <c r="B1374" t="s">
        <v>1387</v>
      </c>
      <c r="C1374" t="s">
        <v>1388</v>
      </c>
      <c r="D1374">
        <v>2</v>
      </c>
      <c r="E1374" t="s">
        <v>1389</v>
      </c>
      <c r="F1374" t="s">
        <v>1390</v>
      </c>
      <c r="G1374">
        <v>300</v>
      </c>
      <c r="H1374" t="s">
        <v>46</v>
      </c>
      <c r="I1374">
        <f t="shared" si="63"/>
        <v>300</v>
      </c>
      <c r="J1374" t="s">
        <v>39</v>
      </c>
      <c r="L1374">
        <v>39</v>
      </c>
      <c r="M1374" t="s">
        <v>1391</v>
      </c>
      <c r="N1374">
        <v>100</v>
      </c>
      <c r="O1374" t="s">
        <v>46</v>
      </c>
      <c r="P1374" t="s">
        <v>42</v>
      </c>
      <c r="Q1374" t="s">
        <v>42</v>
      </c>
      <c r="R1374" t="s">
        <v>42</v>
      </c>
      <c r="S1374" s="3">
        <v>42251</v>
      </c>
      <c r="T1374" s="3"/>
      <c r="U1374" s="11">
        <f>IFERROR(VLOOKUP(A1374,'Anc data'!$A$2:$H$117, 8,FALSE),"")</f>
        <v>1.72569686147514</v>
      </c>
      <c r="W1374" s="15">
        <f t="shared" si="64"/>
        <v>22.599565932259086</v>
      </c>
      <c r="X1374" s="9">
        <f t="shared" si="65"/>
        <v>1</v>
      </c>
      <c r="Y1374" s="9">
        <f>MAX(X1374,Parameters!$B$8)</f>
        <v>1</v>
      </c>
      <c r="AA1374" s="16" t="str">
        <f>IF(W1374&lt;&gt;0,IF(Y1374=1,IF(I1374&lt;=Parameters!$C$2,W1374,""),""),"")</f>
        <v/>
      </c>
      <c r="AB1374" s="16" t="str">
        <f>IF(W1374&lt;&gt;0,IF(Y1374=1,IF(AND(I1374&gt;Parameters!$B$3,I1374&lt;=Parameters!$C$3),W1374,""),""),"")</f>
        <v/>
      </c>
      <c r="AC1374" s="16" t="str">
        <f>IF(W1374&lt;&gt;0,IF(Y1374=1,IF(AND(I1374&gt;Parameters!$B$4,I1374&lt;=Parameters!$C$4),W1374,""),""),"")</f>
        <v/>
      </c>
      <c r="AD1374" s="16" t="str">
        <f>IF(W1374&lt;&gt;0,IF(Y1374=1,IF(AND(I1374&gt;Parameters!$B$5,I1374&lt;=Parameters!$C$5),W1374,""),""),"")</f>
        <v/>
      </c>
      <c r="AE1374" s="16">
        <f>IF(W1374&lt;&gt;0,IF(Y1374=1,IF(I1374&gt;Parameters!$B$6,W1374,""),""),"")</f>
        <v>22.599565932259086</v>
      </c>
    </row>
    <row r="1375" spans="1:31" x14ac:dyDescent="0.2">
      <c r="A1375" t="s">
        <v>1386</v>
      </c>
      <c r="B1375" t="s">
        <v>1387</v>
      </c>
      <c r="C1375" t="s">
        <v>1388</v>
      </c>
      <c r="D1375">
        <v>3</v>
      </c>
      <c r="E1375" t="s">
        <v>1389</v>
      </c>
      <c r="F1375" t="s">
        <v>1390</v>
      </c>
      <c r="G1375">
        <v>500</v>
      </c>
      <c r="H1375" t="s">
        <v>46</v>
      </c>
      <c r="I1375">
        <f t="shared" si="63"/>
        <v>500</v>
      </c>
      <c r="J1375" t="s">
        <v>39</v>
      </c>
      <c r="L1375">
        <v>45</v>
      </c>
      <c r="M1375" t="s">
        <v>1391</v>
      </c>
      <c r="N1375">
        <v>200</v>
      </c>
      <c r="O1375" t="s">
        <v>46</v>
      </c>
      <c r="P1375" t="s">
        <v>42</v>
      </c>
      <c r="Q1375" t="s">
        <v>42</v>
      </c>
      <c r="R1375" t="s">
        <v>42</v>
      </c>
      <c r="S1375" s="3">
        <v>42251</v>
      </c>
      <c r="T1375" s="3"/>
      <c r="U1375" s="11">
        <f>IFERROR(VLOOKUP(A1375,'Anc data'!$A$2:$H$117, 8,FALSE),"")</f>
        <v>1.72569686147514</v>
      </c>
      <c r="W1375" s="15">
        <f t="shared" si="64"/>
        <v>26.076422229529715</v>
      </c>
      <c r="X1375" s="9">
        <f t="shared" si="65"/>
        <v>1</v>
      </c>
      <c r="Y1375" s="9">
        <f>MAX(X1375,Parameters!$B$8)</f>
        <v>1</v>
      </c>
      <c r="AA1375" s="16" t="str">
        <f>IF(W1375&lt;&gt;0,IF(Y1375=1,IF(I1375&lt;=Parameters!$C$2,W1375,""),""),"")</f>
        <v/>
      </c>
      <c r="AB1375" s="16" t="str">
        <f>IF(W1375&lt;&gt;0,IF(Y1375=1,IF(AND(I1375&gt;Parameters!$B$3,I1375&lt;=Parameters!$C$3),W1375,""),""),"")</f>
        <v/>
      </c>
      <c r="AC1375" s="16" t="str">
        <f>IF(W1375&lt;&gt;0,IF(Y1375=1,IF(AND(I1375&gt;Parameters!$B$4,I1375&lt;=Parameters!$C$4),W1375,""),""),"")</f>
        <v/>
      </c>
      <c r="AD1375" s="16" t="str">
        <f>IF(W1375&lt;&gt;0,IF(Y1375=1,IF(AND(I1375&gt;Parameters!$B$5,I1375&lt;=Parameters!$C$5),W1375,""),""),"")</f>
        <v/>
      </c>
      <c r="AE1375" s="16">
        <f>IF(W1375&lt;&gt;0,IF(Y1375=1,IF(I1375&gt;Parameters!$B$6,W1375,""),""),"")</f>
        <v>26.076422229529715</v>
      </c>
    </row>
    <row r="1376" spans="1:31" x14ac:dyDescent="0.2">
      <c r="A1376" t="s">
        <v>1386</v>
      </c>
      <c r="B1376" t="s">
        <v>1387</v>
      </c>
      <c r="C1376" t="s">
        <v>1388</v>
      </c>
      <c r="D1376">
        <v>4</v>
      </c>
      <c r="E1376" t="s">
        <v>1389</v>
      </c>
      <c r="F1376" t="s">
        <v>1390</v>
      </c>
      <c r="G1376">
        <v>1000</v>
      </c>
      <c r="H1376" t="s">
        <v>46</v>
      </c>
      <c r="I1376">
        <f t="shared" si="63"/>
        <v>1000</v>
      </c>
      <c r="J1376" t="s">
        <v>39</v>
      </c>
      <c r="L1376">
        <v>55</v>
      </c>
      <c r="M1376" t="s">
        <v>1391</v>
      </c>
      <c r="N1376">
        <v>200</v>
      </c>
      <c r="O1376" t="s">
        <v>46</v>
      </c>
      <c r="P1376" t="s">
        <v>42</v>
      </c>
      <c r="Q1376" t="s">
        <v>42</v>
      </c>
      <c r="R1376" t="s">
        <v>42</v>
      </c>
      <c r="S1376" s="3">
        <v>42251</v>
      </c>
      <c r="T1376" s="3"/>
      <c r="U1376" s="11">
        <f>IFERROR(VLOOKUP(A1376,'Anc data'!$A$2:$H$117, 8,FALSE),"")</f>
        <v>1.72569686147514</v>
      </c>
      <c r="W1376" s="15">
        <f t="shared" si="64"/>
        <v>31.871182724980763</v>
      </c>
      <c r="X1376" s="9">
        <f t="shared" si="65"/>
        <v>1</v>
      </c>
      <c r="Y1376" s="9">
        <f>MAX(X1376,Parameters!$B$8)</f>
        <v>1</v>
      </c>
      <c r="AA1376" s="16" t="str">
        <f>IF(W1376&lt;&gt;0,IF(Y1376=1,IF(I1376&lt;=Parameters!$C$2,W1376,""),""),"")</f>
        <v/>
      </c>
      <c r="AB1376" s="16" t="str">
        <f>IF(W1376&lt;&gt;0,IF(Y1376=1,IF(AND(I1376&gt;Parameters!$B$3,I1376&lt;=Parameters!$C$3),W1376,""),""),"")</f>
        <v/>
      </c>
      <c r="AC1376" s="16" t="str">
        <f>IF(W1376&lt;&gt;0,IF(Y1376=1,IF(AND(I1376&gt;Parameters!$B$4,I1376&lt;=Parameters!$C$4),W1376,""),""),"")</f>
        <v/>
      </c>
      <c r="AD1376" s="16" t="str">
        <f>IF(W1376&lt;&gt;0,IF(Y1376=1,IF(AND(I1376&gt;Parameters!$B$5,I1376&lt;=Parameters!$C$5),W1376,""),""),"")</f>
        <v/>
      </c>
      <c r="AE1376" s="16">
        <f>IF(W1376&lt;&gt;0,IF(Y1376=1,IF(I1376&gt;Parameters!$B$6,W1376,""),""),"")</f>
        <v>31.871182724980763</v>
      </c>
    </row>
    <row r="1377" spans="1:31" x14ac:dyDescent="0.2">
      <c r="A1377" t="s">
        <v>1386</v>
      </c>
      <c r="B1377" t="s">
        <v>1387</v>
      </c>
      <c r="C1377" t="s">
        <v>1392</v>
      </c>
      <c r="D1377">
        <v>1</v>
      </c>
      <c r="E1377" t="s">
        <v>1393</v>
      </c>
      <c r="F1377" t="s">
        <v>94</v>
      </c>
      <c r="G1377">
        <v>1000</v>
      </c>
      <c r="H1377" t="s">
        <v>46</v>
      </c>
      <c r="I1377">
        <f t="shared" si="63"/>
        <v>1000</v>
      </c>
      <c r="J1377" t="s">
        <v>39</v>
      </c>
      <c r="L1377">
        <v>58.6</v>
      </c>
      <c r="M1377" t="s">
        <v>1391</v>
      </c>
      <c r="N1377">
        <v>200</v>
      </c>
      <c r="O1377" t="s">
        <v>46</v>
      </c>
      <c r="P1377" t="s">
        <v>64</v>
      </c>
      <c r="Q1377" t="s">
        <v>42</v>
      </c>
      <c r="R1377" t="s">
        <v>64</v>
      </c>
      <c r="S1377" s="3">
        <v>42251</v>
      </c>
      <c r="T1377" s="3"/>
      <c r="U1377" s="11">
        <f>IFERROR(VLOOKUP(A1377,'Anc data'!$A$2:$H$117, 8,FALSE),"")</f>
        <v>1.72569686147514</v>
      </c>
      <c r="W1377" s="15">
        <f t="shared" si="64"/>
        <v>33.957296503343137</v>
      </c>
      <c r="X1377" s="9">
        <f t="shared" si="65"/>
        <v>1</v>
      </c>
      <c r="Y1377" s="9">
        <f>MAX(X1377,Parameters!$B$8)</f>
        <v>1</v>
      </c>
      <c r="AA1377" s="16" t="str">
        <f>IF(W1377&lt;&gt;0,IF(Y1377=1,IF(I1377&lt;=Parameters!$C$2,W1377,""),""),"")</f>
        <v/>
      </c>
      <c r="AB1377" s="16" t="str">
        <f>IF(W1377&lt;&gt;0,IF(Y1377=1,IF(AND(I1377&gt;Parameters!$B$3,I1377&lt;=Parameters!$C$3),W1377,""),""),"")</f>
        <v/>
      </c>
      <c r="AC1377" s="16" t="str">
        <f>IF(W1377&lt;&gt;0,IF(Y1377=1,IF(AND(I1377&gt;Parameters!$B$4,I1377&lt;=Parameters!$C$4),W1377,""),""),"")</f>
        <v/>
      </c>
      <c r="AD1377" s="16" t="str">
        <f>IF(W1377&lt;&gt;0,IF(Y1377=1,IF(AND(I1377&gt;Parameters!$B$5,I1377&lt;=Parameters!$C$5),W1377,""),""),"")</f>
        <v/>
      </c>
      <c r="AE1377" s="16">
        <f>IF(W1377&lt;&gt;0,IF(Y1377=1,IF(I1377&gt;Parameters!$B$6,W1377,""),""),"")</f>
        <v>33.957296503343137</v>
      </c>
    </row>
    <row r="1378" spans="1:31" x14ac:dyDescent="0.2">
      <c r="A1378" t="s">
        <v>1386</v>
      </c>
      <c r="B1378" t="s">
        <v>1387</v>
      </c>
      <c r="C1378" t="s">
        <v>1392</v>
      </c>
      <c r="D1378">
        <v>2</v>
      </c>
      <c r="E1378" t="s">
        <v>1394</v>
      </c>
      <c r="F1378" t="s">
        <v>94</v>
      </c>
      <c r="G1378">
        <v>200</v>
      </c>
      <c r="H1378" t="s">
        <v>46</v>
      </c>
      <c r="I1378">
        <f t="shared" si="63"/>
        <v>200</v>
      </c>
      <c r="J1378" t="s">
        <v>39</v>
      </c>
      <c r="L1378">
        <v>48.83</v>
      </c>
      <c r="M1378" t="s">
        <v>1391</v>
      </c>
      <c r="N1378">
        <v>32</v>
      </c>
      <c r="O1378" t="s">
        <v>46</v>
      </c>
      <c r="P1378" t="s">
        <v>64</v>
      </c>
      <c r="Q1378" t="s">
        <v>42</v>
      </c>
      <c r="R1378" t="s">
        <v>64</v>
      </c>
      <c r="S1378" s="3">
        <v>42251</v>
      </c>
      <c r="T1378" s="3"/>
      <c r="U1378" s="11">
        <f>IFERROR(VLOOKUP(A1378,'Anc data'!$A$2:$H$117, 8,FALSE),"")</f>
        <v>1.72569686147514</v>
      </c>
      <c r="W1378" s="15">
        <f t="shared" si="64"/>
        <v>28.295815499287464</v>
      </c>
      <c r="X1378" s="9">
        <f t="shared" si="65"/>
        <v>1</v>
      </c>
      <c r="Y1378" s="9">
        <f>MAX(X1378,Parameters!$B$8)</f>
        <v>1</v>
      </c>
      <c r="AA1378" s="16" t="str">
        <f>IF(W1378&lt;&gt;0,IF(Y1378=1,IF(I1378&lt;=Parameters!$C$2,W1378,""),""),"")</f>
        <v/>
      </c>
      <c r="AB1378" s="16" t="str">
        <f>IF(W1378&lt;&gt;0,IF(Y1378=1,IF(AND(I1378&gt;Parameters!$B$3,I1378&lt;=Parameters!$C$3),W1378,""),""),"")</f>
        <v/>
      </c>
      <c r="AC1378" s="16" t="str">
        <f>IF(W1378&lt;&gt;0,IF(Y1378=1,IF(AND(I1378&gt;Parameters!$B$4,I1378&lt;=Parameters!$C$4),W1378,""),""),"")</f>
        <v/>
      </c>
      <c r="AD1378" s="16" t="str">
        <f>IF(W1378&lt;&gt;0,IF(Y1378=1,IF(AND(I1378&gt;Parameters!$B$5,I1378&lt;=Parameters!$C$5),W1378,""),""),"")</f>
        <v/>
      </c>
      <c r="AE1378" s="16">
        <f>IF(W1378&lt;&gt;0,IF(Y1378=1,IF(I1378&gt;Parameters!$B$6,W1378,""),""),"")</f>
        <v>28.295815499287464</v>
      </c>
    </row>
    <row r="1379" spans="1:31" x14ac:dyDescent="0.2">
      <c r="A1379" t="s">
        <v>1386</v>
      </c>
      <c r="B1379" t="s">
        <v>1387</v>
      </c>
      <c r="C1379" t="s">
        <v>1395</v>
      </c>
      <c r="D1379">
        <v>1</v>
      </c>
      <c r="E1379" t="s">
        <v>1396</v>
      </c>
      <c r="F1379" t="s">
        <v>61</v>
      </c>
      <c r="G1379">
        <v>200</v>
      </c>
      <c r="H1379" t="s">
        <v>46</v>
      </c>
      <c r="I1379">
        <f t="shared" si="63"/>
        <v>200</v>
      </c>
      <c r="J1379" t="s">
        <v>39</v>
      </c>
      <c r="L1379">
        <v>42</v>
      </c>
      <c r="M1379" t="s">
        <v>1391</v>
      </c>
      <c r="N1379">
        <v>6</v>
      </c>
      <c r="O1379" t="s">
        <v>46</v>
      </c>
      <c r="P1379" t="s">
        <v>42</v>
      </c>
      <c r="Q1379" t="s">
        <v>42</v>
      </c>
      <c r="R1379" t="s">
        <v>42</v>
      </c>
      <c r="S1379" s="3">
        <v>42252</v>
      </c>
      <c r="T1379" s="3"/>
      <c r="U1379" s="11">
        <f>IFERROR(VLOOKUP(A1379,'Anc data'!$A$2:$H$117, 8,FALSE),"")</f>
        <v>1.72569686147514</v>
      </c>
      <c r="W1379" s="15">
        <f t="shared" si="64"/>
        <v>24.337994080894401</v>
      </c>
      <c r="X1379" s="9">
        <f t="shared" si="65"/>
        <v>1</v>
      </c>
      <c r="Y1379" s="9">
        <f>MAX(X1379,Parameters!$B$8)</f>
        <v>1</v>
      </c>
      <c r="AA1379" s="16" t="str">
        <f>IF(W1379&lt;&gt;0,IF(Y1379=1,IF(I1379&lt;=Parameters!$C$2,W1379,""),""),"")</f>
        <v/>
      </c>
      <c r="AB1379" s="16" t="str">
        <f>IF(W1379&lt;&gt;0,IF(Y1379=1,IF(AND(I1379&gt;Parameters!$B$3,I1379&lt;=Parameters!$C$3),W1379,""),""),"")</f>
        <v/>
      </c>
      <c r="AC1379" s="16" t="str">
        <f>IF(W1379&lt;&gt;0,IF(Y1379=1,IF(AND(I1379&gt;Parameters!$B$4,I1379&lt;=Parameters!$C$4),W1379,""),""),"")</f>
        <v/>
      </c>
      <c r="AD1379" s="16" t="str">
        <f>IF(W1379&lt;&gt;0,IF(Y1379=1,IF(AND(I1379&gt;Parameters!$B$5,I1379&lt;=Parameters!$C$5),W1379,""),""),"")</f>
        <v/>
      </c>
      <c r="AE1379" s="16">
        <f>IF(W1379&lt;&gt;0,IF(Y1379=1,IF(I1379&gt;Parameters!$B$6,W1379,""),""),"")</f>
        <v>24.337994080894401</v>
      </c>
    </row>
    <row r="1380" spans="1:31" x14ac:dyDescent="0.2">
      <c r="A1380" t="s">
        <v>1386</v>
      </c>
      <c r="B1380" t="s">
        <v>1387</v>
      </c>
      <c r="C1380" t="s">
        <v>1395</v>
      </c>
      <c r="D1380">
        <v>2</v>
      </c>
      <c r="E1380" t="s">
        <v>1396</v>
      </c>
      <c r="F1380" t="s">
        <v>61</v>
      </c>
      <c r="G1380">
        <v>500</v>
      </c>
      <c r="H1380" t="s">
        <v>46</v>
      </c>
      <c r="I1380">
        <f t="shared" si="63"/>
        <v>500</v>
      </c>
      <c r="J1380" t="s">
        <v>39</v>
      </c>
      <c r="L1380">
        <v>62</v>
      </c>
      <c r="M1380" t="s">
        <v>1391</v>
      </c>
      <c r="N1380">
        <v>25</v>
      </c>
      <c r="O1380" t="s">
        <v>46</v>
      </c>
      <c r="P1380" t="s">
        <v>42</v>
      </c>
      <c r="Q1380" t="s">
        <v>42</v>
      </c>
      <c r="R1380" t="s">
        <v>42</v>
      </c>
      <c r="S1380" s="3">
        <v>42252</v>
      </c>
      <c r="T1380" s="3"/>
      <c r="U1380" s="11">
        <f>IFERROR(VLOOKUP(A1380,'Anc data'!$A$2:$H$117, 8,FALSE),"")</f>
        <v>1.72569686147514</v>
      </c>
      <c r="W1380" s="15">
        <f t="shared" si="64"/>
        <v>35.927515071796492</v>
      </c>
      <c r="X1380" s="9">
        <f t="shared" si="65"/>
        <v>1</v>
      </c>
      <c r="Y1380" s="9">
        <f>MAX(X1380,Parameters!$B$8)</f>
        <v>1</v>
      </c>
      <c r="AA1380" s="16" t="str">
        <f>IF(W1380&lt;&gt;0,IF(Y1380=1,IF(I1380&lt;=Parameters!$C$2,W1380,""),""),"")</f>
        <v/>
      </c>
      <c r="AB1380" s="16" t="str">
        <f>IF(W1380&lt;&gt;0,IF(Y1380=1,IF(AND(I1380&gt;Parameters!$B$3,I1380&lt;=Parameters!$C$3),W1380,""),""),"")</f>
        <v/>
      </c>
      <c r="AC1380" s="16" t="str">
        <f>IF(W1380&lt;&gt;0,IF(Y1380=1,IF(AND(I1380&gt;Parameters!$B$4,I1380&lt;=Parameters!$C$4),W1380,""),""),"")</f>
        <v/>
      </c>
      <c r="AD1380" s="16" t="str">
        <f>IF(W1380&lt;&gt;0,IF(Y1380=1,IF(AND(I1380&gt;Parameters!$B$5,I1380&lt;=Parameters!$C$5),W1380,""),""),"")</f>
        <v/>
      </c>
      <c r="AE1380" s="16">
        <f>IF(W1380&lt;&gt;0,IF(Y1380=1,IF(I1380&gt;Parameters!$B$6,W1380,""),""),"")</f>
        <v>35.927515071796492</v>
      </c>
    </row>
    <row r="1381" spans="1:31" x14ac:dyDescent="0.2">
      <c r="A1381" t="s">
        <v>1397</v>
      </c>
      <c r="B1381" t="s">
        <v>1398</v>
      </c>
      <c r="C1381" t="s">
        <v>1399</v>
      </c>
      <c r="I1381">
        <f t="shared" si="63"/>
        <v>0</v>
      </c>
      <c r="U1381" s="11">
        <f>IFERROR(VLOOKUP(A1381,'Anc data'!$A$2:$H$117, 8,FALSE),"")</f>
        <v>19.066331000000002</v>
      </c>
      <c r="W1381" s="15">
        <f t="shared" si="64"/>
        <v>0</v>
      </c>
      <c r="X1381" s="9">
        <f t="shared" si="65"/>
        <v>1</v>
      </c>
      <c r="Y1381" s="9">
        <f>MAX(X1381,Parameters!$B$8)</f>
        <v>1</v>
      </c>
      <c r="AA1381" s="16" t="str">
        <f>IF(W1381&lt;&gt;0,IF(Y1381=1,IF(I1381&lt;=Parameters!$C$2,W1381,""),""),"")</f>
        <v/>
      </c>
      <c r="AB1381" s="16" t="str">
        <f>IF(W1381&lt;&gt;0,IF(Y1381=1,IF(AND(I1381&gt;Parameters!$B$3,I1381&lt;=Parameters!$C$3),W1381,""),""),"")</f>
        <v/>
      </c>
      <c r="AC1381" s="16" t="str">
        <f>IF(W1381&lt;&gt;0,IF(Y1381=1,IF(AND(I1381&gt;Parameters!$B$4,I1381&lt;=Parameters!$C$4),W1381,""),""),"")</f>
        <v/>
      </c>
      <c r="AD1381" s="16" t="str">
        <f>IF(W1381&lt;&gt;0,IF(Y1381=1,IF(AND(I1381&gt;Parameters!$B$5,I1381&lt;=Parameters!$C$5),W1381,""),""),"")</f>
        <v/>
      </c>
      <c r="AE1381" s="16" t="str">
        <f>IF(W1381&lt;&gt;0,IF(Y1381=1,IF(I1381&gt;Parameters!$B$6,W1381,""),""),"")</f>
        <v/>
      </c>
    </row>
    <row r="1382" spans="1:31" x14ac:dyDescent="0.2">
      <c r="A1382" t="s">
        <v>1397</v>
      </c>
      <c r="B1382" t="s">
        <v>1398</v>
      </c>
      <c r="C1382" t="s">
        <v>1400</v>
      </c>
      <c r="D1382">
        <v>1</v>
      </c>
      <c r="E1382" t="s">
        <v>1401</v>
      </c>
      <c r="F1382" t="s">
        <v>133</v>
      </c>
      <c r="G1382">
        <v>40</v>
      </c>
      <c r="H1382" t="s">
        <v>46</v>
      </c>
      <c r="I1382">
        <f t="shared" si="63"/>
        <v>40</v>
      </c>
      <c r="J1382" t="s">
        <v>39</v>
      </c>
      <c r="L1382">
        <v>480</v>
      </c>
      <c r="M1382" t="s">
        <v>1402</v>
      </c>
      <c r="N1382" t="s">
        <v>40</v>
      </c>
      <c r="P1382" t="s">
        <v>42</v>
      </c>
      <c r="Q1382" t="s">
        <v>64</v>
      </c>
      <c r="R1382" t="s">
        <v>64</v>
      </c>
      <c r="S1382" s="3">
        <v>42252</v>
      </c>
      <c r="T1382" s="3"/>
      <c r="U1382" s="11">
        <f>IFERROR(VLOOKUP(A1382,'Anc data'!$A$2:$H$117, 8,FALSE),"")</f>
        <v>19.066331000000002</v>
      </c>
      <c r="W1382" s="15">
        <f t="shared" si="64"/>
        <v>25.175268382784289</v>
      </c>
      <c r="X1382" s="9">
        <f t="shared" si="65"/>
        <v>1</v>
      </c>
      <c r="Y1382" s="9">
        <f>MAX(X1382,Parameters!$B$8)</f>
        <v>1</v>
      </c>
      <c r="AA1382" s="16" t="str">
        <f>IF(W1382&lt;&gt;0,IF(Y1382=1,IF(I1382&lt;=Parameters!$C$2,W1382,""),""),"")</f>
        <v/>
      </c>
      <c r="AB1382" s="16" t="str">
        <f>IF(W1382&lt;&gt;0,IF(Y1382=1,IF(AND(I1382&gt;Parameters!$B$3,I1382&lt;=Parameters!$C$3),W1382,""),""),"")</f>
        <v/>
      </c>
      <c r="AC1382" s="16" t="str">
        <f>IF(W1382&lt;&gt;0,IF(Y1382=1,IF(AND(I1382&gt;Parameters!$B$4,I1382&lt;=Parameters!$C$4),W1382,""),""),"")</f>
        <v/>
      </c>
      <c r="AD1382" s="16" t="str">
        <f>IF(W1382&lt;&gt;0,IF(Y1382=1,IF(AND(I1382&gt;Parameters!$B$5,I1382&lt;=Parameters!$C$5),W1382,""),""),"")</f>
        <v/>
      </c>
      <c r="AE1382" s="16">
        <f>IF(W1382&lt;&gt;0,IF(Y1382=1,IF(I1382&gt;Parameters!$B$6,W1382,""),""),"")</f>
        <v>25.175268382784289</v>
      </c>
    </row>
    <row r="1383" spans="1:31" x14ac:dyDescent="0.2">
      <c r="A1383" t="s">
        <v>1397</v>
      </c>
      <c r="B1383" t="s">
        <v>1398</v>
      </c>
      <c r="C1383" t="s">
        <v>1400</v>
      </c>
      <c r="D1383">
        <v>2</v>
      </c>
      <c r="E1383" t="s">
        <v>1403</v>
      </c>
      <c r="F1383" t="s">
        <v>133</v>
      </c>
      <c r="G1383">
        <v>60</v>
      </c>
      <c r="H1383" t="s">
        <v>46</v>
      </c>
      <c r="I1383">
        <f t="shared" si="63"/>
        <v>60</v>
      </c>
      <c r="J1383" t="s">
        <v>39</v>
      </c>
      <c r="L1383">
        <v>650</v>
      </c>
      <c r="M1383" t="s">
        <v>1402</v>
      </c>
      <c r="N1383" t="s">
        <v>40</v>
      </c>
      <c r="P1383" t="s">
        <v>42</v>
      </c>
      <c r="Q1383" t="s">
        <v>64</v>
      </c>
      <c r="R1383" t="s">
        <v>64</v>
      </c>
      <c r="S1383" s="3">
        <v>42252</v>
      </c>
      <c r="T1383" s="3"/>
      <c r="U1383" s="11">
        <f>IFERROR(VLOOKUP(A1383,'Anc data'!$A$2:$H$117, 8,FALSE),"")</f>
        <v>19.066331000000002</v>
      </c>
      <c r="W1383" s="15">
        <f t="shared" si="64"/>
        <v>34.091509268353725</v>
      </c>
      <c r="X1383" s="9">
        <f t="shared" si="65"/>
        <v>1</v>
      </c>
      <c r="Y1383" s="9">
        <f>MAX(X1383,Parameters!$B$8)</f>
        <v>1</v>
      </c>
      <c r="AA1383" s="16" t="str">
        <f>IF(W1383&lt;&gt;0,IF(Y1383=1,IF(I1383&lt;=Parameters!$C$2,W1383,""),""),"")</f>
        <v/>
      </c>
      <c r="AB1383" s="16" t="str">
        <f>IF(W1383&lt;&gt;0,IF(Y1383=1,IF(AND(I1383&gt;Parameters!$B$3,I1383&lt;=Parameters!$C$3),W1383,""),""),"")</f>
        <v/>
      </c>
      <c r="AC1383" s="16" t="str">
        <f>IF(W1383&lt;&gt;0,IF(Y1383=1,IF(AND(I1383&gt;Parameters!$B$4,I1383&lt;=Parameters!$C$4),W1383,""),""),"")</f>
        <v/>
      </c>
      <c r="AD1383" s="16" t="str">
        <f>IF(W1383&lt;&gt;0,IF(Y1383=1,IF(AND(I1383&gt;Parameters!$B$5,I1383&lt;=Parameters!$C$5),W1383,""),""),"")</f>
        <v/>
      </c>
      <c r="AE1383" s="16">
        <f>IF(W1383&lt;&gt;0,IF(Y1383=1,IF(I1383&gt;Parameters!$B$6,W1383,""),""),"")</f>
        <v>34.091509268353725</v>
      </c>
    </row>
    <row r="1384" spans="1:31" x14ac:dyDescent="0.2">
      <c r="A1384" t="s">
        <v>1397</v>
      </c>
      <c r="B1384" t="s">
        <v>1398</v>
      </c>
      <c r="C1384" t="s">
        <v>1400</v>
      </c>
      <c r="D1384">
        <v>3</v>
      </c>
      <c r="E1384" t="s">
        <v>1404</v>
      </c>
      <c r="F1384" t="s">
        <v>133</v>
      </c>
      <c r="G1384">
        <v>100</v>
      </c>
      <c r="H1384" t="s">
        <v>46</v>
      </c>
      <c r="I1384">
        <f t="shared" si="63"/>
        <v>100</v>
      </c>
      <c r="J1384" t="s">
        <v>39</v>
      </c>
      <c r="L1384">
        <v>850</v>
      </c>
      <c r="M1384" t="s">
        <v>1402</v>
      </c>
      <c r="N1384" t="s">
        <v>40</v>
      </c>
      <c r="P1384" t="s">
        <v>42</v>
      </c>
      <c r="Q1384" t="s">
        <v>64</v>
      </c>
      <c r="R1384" t="s">
        <v>64</v>
      </c>
      <c r="S1384" s="3">
        <v>42252</v>
      </c>
      <c r="T1384" s="3"/>
      <c r="U1384" s="11">
        <f>IFERROR(VLOOKUP(A1384,'Anc data'!$A$2:$H$117, 8,FALSE),"")</f>
        <v>19.066331000000002</v>
      </c>
      <c r="W1384" s="15">
        <f t="shared" si="64"/>
        <v>44.581204427847176</v>
      </c>
      <c r="X1384" s="9">
        <f t="shared" si="65"/>
        <v>1</v>
      </c>
      <c r="Y1384" s="9">
        <f>MAX(X1384,Parameters!$B$8)</f>
        <v>1</v>
      </c>
      <c r="AA1384" s="16" t="str">
        <f>IF(W1384&lt;&gt;0,IF(Y1384=1,IF(I1384&lt;=Parameters!$C$2,W1384,""),""),"")</f>
        <v/>
      </c>
      <c r="AB1384" s="16" t="str">
        <f>IF(W1384&lt;&gt;0,IF(Y1384=1,IF(AND(I1384&gt;Parameters!$B$3,I1384&lt;=Parameters!$C$3),W1384,""),""),"")</f>
        <v/>
      </c>
      <c r="AC1384" s="16" t="str">
        <f>IF(W1384&lt;&gt;0,IF(Y1384=1,IF(AND(I1384&gt;Parameters!$B$4,I1384&lt;=Parameters!$C$4),W1384,""),""),"")</f>
        <v/>
      </c>
      <c r="AD1384" s="16" t="str">
        <f>IF(W1384&lt;&gt;0,IF(Y1384=1,IF(AND(I1384&gt;Parameters!$B$5,I1384&lt;=Parameters!$C$5),W1384,""),""),"")</f>
        <v/>
      </c>
      <c r="AE1384" s="16">
        <f>IF(W1384&lt;&gt;0,IF(Y1384=1,IF(I1384&gt;Parameters!$B$6,W1384,""),""),"")</f>
        <v>44.581204427847176</v>
      </c>
    </row>
    <row r="1385" spans="1:31" x14ac:dyDescent="0.2">
      <c r="A1385" t="s">
        <v>1397</v>
      </c>
      <c r="B1385" t="s">
        <v>1398</v>
      </c>
      <c r="C1385" t="s">
        <v>1405</v>
      </c>
      <c r="D1385">
        <v>1</v>
      </c>
      <c r="E1385" t="s">
        <v>1406</v>
      </c>
      <c r="F1385" t="s">
        <v>1407</v>
      </c>
      <c r="G1385">
        <v>15</v>
      </c>
      <c r="H1385" t="s">
        <v>46</v>
      </c>
      <c r="I1385">
        <f t="shared" si="63"/>
        <v>15</v>
      </c>
      <c r="J1385" t="s">
        <v>39</v>
      </c>
      <c r="L1385">
        <v>300</v>
      </c>
      <c r="M1385" t="s">
        <v>1402</v>
      </c>
      <c r="N1385" t="s">
        <v>40</v>
      </c>
      <c r="P1385" t="s">
        <v>42</v>
      </c>
      <c r="Q1385" t="s">
        <v>42</v>
      </c>
      <c r="R1385" t="s">
        <v>42</v>
      </c>
      <c r="S1385" s="3">
        <v>42252</v>
      </c>
      <c r="T1385" s="3"/>
      <c r="U1385" s="11">
        <f>IFERROR(VLOOKUP(A1385,'Anc data'!$A$2:$H$117, 8,FALSE),"")</f>
        <v>19.066331000000002</v>
      </c>
      <c r="W1385" s="15">
        <f t="shared" si="64"/>
        <v>15.734542739240181</v>
      </c>
      <c r="X1385" s="9">
        <f t="shared" si="65"/>
        <v>1</v>
      </c>
      <c r="Y1385" s="9">
        <f>MAX(X1385,Parameters!$B$8)</f>
        <v>1</v>
      </c>
      <c r="AA1385" s="16" t="str">
        <f>IF(W1385&lt;&gt;0,IF(Y1385=1,IF(I1385&lt;=Parameters!$C$2,W1385,""),""),"")</f>
        <v/>
      </c>
      <c r="AB1385" s="16" t="str">
        <f>IF(W1385&lt;&gt;0,IF(Y1385=1,IF(AND(I1385&gt;Parameters!$B$3,I1385&lt;=Parameters!$C$3),W1385,""),""),"")</f>
        <v/>
      </c>
      <c r="AC1385" s="16" t="str">
        <f>IF(W1385&lt;&gt;0,IF(Y1385=1,IF(AND(I1385&gt;Parameters!$B$4,I1385&lt;=Parameters!$C$4),W1385,""),""),"")</f>
        <v/>
      </c>
      <c r="AD1385" s="16">
        <f>IF(W1385&lt;&gt;0,IF(Y1385=1,IF(AND(I1385&gt;Parameters!$B$5,I1385&lt;=Parameters!$C$5),W1385,""),""),"")</f>
        <v>15.734542739240181</v>
      </c>
      <c r="AE1385" s="16" t="str">
        <f>IF(W1385&lt;&gt;0,IF(Y1385=1,IF(I1385&gt;Parameters!$B$6,W1385,""),""),"")</f>
        <v/>
      </c>
    </row>
    <row r="1386" spans="1:31" x14ac:dyDescent="0.2">
      <c r="A1386" t="s">
        <v>1397</v>
      </c>
      <c r="B1386" t="s">
        <v>1398</v>
      </c>
      <c r="C1386" t="s">
        <v>1405</v>
      </c>
      <c r="D1386">
        <v>2</v>
      </c>
      <c r="E1386" t="s">
        <v>1406</v>
      </c>
      <c r="F1386" t="s">
        <v>1407</v>
      </c>
      <c r="G1386">
        <v>30</v>
      </c>
      <c r="H1386" t="s">
        <v>46</v>
      </c>
      <c r="I1386">
        <f t="shared" si="63"/>
        <v>30</v>
      </c>
      <c r="J1386" t="s">
        <v>39</v>
      </c>
      <c r="L1386">
        <v>450</v>
      </c>
      <c r="M1386" t="s">
        <v>1402</v>
      </c>
      <c r="N1386" t="s">
        <v>40</v>
      </c>
      <c r="P1386" t="s">
        <v>42</v>
      </c>
      <c r="Q1386" t="s">
        <v>42</v>
      </c>
      <c r="R1386" t="s">
        <v>42</v>
      </c>
      <c r="S1386" s="3">
        <v>42252</v>
      </c>
      <c r="T1386" s="3"/>
      <c r="U1386" s="11">
        <f>IFERROR(VLOOKUP(A1386,'Anc data'!$A$2:$H$117, 8,FALSE),"")</f>
        <v>19.066331000000002</v>
      </c>
      <c r="W1386" s="15">
        <f t="shared" si="64"/>
        <v>23.601814108860271</v>
      </c>
      <c r="X1386" s="9">
        <f t="shared" si="65"/>
        <v>1</v>
      </c>
      <c r="Y1386" s="9">
        <f>MAX(X1386,Parameters!$B$8)</f>
        <v>1</v>
      </c>
      <c r="AA1386" s="16" t="str">
        <f>IF(W1386&lt;&gt;0,IF(Y1386=1,IF(I1386&lt;=Parameters!$C$2,W1386,""),""),"")</f>
        <v/>
      </c>
      <c r="AB1386" s="16" t="str">
        <f>IF(W1386&lt;&gt;0,IF(Y1386=1,IF(AND(I1386&gt;Parameters!$B$3,I1386&lt;=Parameters!$C$3),W1386,""),""),"")</f>
        <v/>
      </c>
      <c r="AC1386" s="16" t="str">
        <f>IF(W1386&lt;&gt;0,IF(Y1386=1,IF(AND(I1386&gt;Parameters!$B$4,I1386&lt;=Parameters!$C$4),W1386,""),""),"")</f>
        <v/>
      </c>
      <c r="AD1386" s="16" t="str">
        <f>IF(W1386&lt;&gt;0,IF(Y1386=1,IF(AND(I1386&gt;Parameters!$B$5,I1386&lt;=Parameters!$C$5),W1386,""),""),"")</f>
        <v/>
      </c>
      <c r="AE1386" s="16">
        <f>IF(W1386&lt;&gt;0,IF(Y1386=1,IF(I1386&gt;Parameters!$B$6,W1386,""),""),"")</f>
        <v>23.601814108860271</v>
      </c>
    </row>
    <row r="1387" spans="1:31" x14ac:dyDescent="0.2">
      <c r="A1387" t="s">
        <v>1397</v>
      </c>
      <c r="B1387" t="s">
        <v>1398</v>
      </c>
      <c r="C1387" t="s">
        <v>1405</v>
      </c>
      <c r="D1387">
        <v>3</v>
      </c>
      <c r="E1387" t="s">
        <v>1406</v>
      </c>
      <c r="F1387" t="s">
        <v>1407</v>
      </c>
      <c r="G1387">
        <v>50</v>
      </c>
      <c r="H1387" t="s">
        <v>46</v>
      </c>
      <c r="I1387">
        <f t="shared" si="63"/>
        <v>50</v>
      </c>
      <c r="J1387" t="s">
        <v>39</v>
      </c>
      <c r="L1387">
        <v>600</v>
      </c>
      <c r="M1387" t="s">
        <v>1402</v>
      </c>
      <c r="N1387" t="s">
        <v>40</v>
      </c>
      <c r="P1387" t="s">
        <v>42</v>
      </c>
      <c r="Q1387" t="s">
        <v>42</v>
      </c>
      <c r="R1387" t="s">
        <v>42</v>
      </c>
      <c r="S1387" s="3">
        <v>42252</v>
      </c>
      <c r="T1387" s="3"/>
      <c r="U1387" s="11">
        <f>IFERROR(VLOOKUP(A1387,'Anc data'!$A$2:$H$117, 8,FALSE),"")</f>
        <v>19.066331000000002</v>
      </c>
      <c r="W1387" s="15">
        <f t="shared" si="64"/>
        <v>31.469085478480363</v>
      </c>
      <c r="X1387" s="9">
        <f t="shared" si="65"/>
        <v>1</v>
      </c>
      <c r="Y1387" s="9">
        <f>MAX(X1387,Parameters!$B$8)</f>
        <v>1</v>
      </c>
      <c r="AA1387" s="16" t="str">
        <f>IF(W1387&lt;&gt;0,IF(Y1387=1,IF(I1387&lt;=Parameters!$C$2,W1387,""),""),"")</f>
        <v/>
      </c>
      <c r="AB1387" s="16" t="str">
        <f>IF(W1387&lt;&gt;0,IF(Y1387=1,IF(AND(I1387&gt;Parameters!$B$3,I1387&lt;=Parameters!$C$3),W1387,""),""),"")</f>
        <v/>
      </c>
      <c r="AC1387" s="16" t="str">
        <f>IF(W1387&lt;&gt;0,IF(Y1387=1,IF(AND(I1387&gt;Parameters!$B$4,I1387&lt;=Parameters!$C$4),W1387,""),""),"")</f>
        <v/>
      </c>
      <c r="AD1387" s="16" t="str">
        <f>IF(W1387&lt;&gt;0,IF(Y1387=1,IF(AND(I1387&gt;Parameters!$B$5,I1387&lt;=Parameters!$C$5),W1387,""),""),"")</f>
        <v/>
      </c>
      <c r="AE1387" s="16">
        <f>IF(W1387&lt;&gt;0,IF(Y1387=1,IF(I1387&gt;Parameters!$B$6,W1387,""),""),"")</f>
        <v>31.469085478480363</v>
      </c>
    </row>
    <row r="1388" spans="1:31" x14ac:dyDescent="0.2">
      <c r="A1388" t="s">
        <v>1397</v>
      </c>
      <c r="B1388" t="s">
        <v>1398</v>
      </c>
      <c r="C1388" t="s">
        <v>1405</v>
      </c>
      <c r="D1388">
        <v>4</v>
      </c>
      <c r="E1388" t="s">
        <v>1406</v>
      </c>
      <c r="F1388" t="s">
        <v>1407</v>
      </c>
      <c r="G1388">
        <v>100</v>
      </c>
      <c r="H1388" t="s">
        <v>46</v>
      </c>
      <c r="I1388">
        <f t="shared" si="63"/>
        <v>100</v>
      </c>
      <c r="J1388" t="s">
        <v>39</v>
      </c>
      <c r="L1388">
        <v>900</v>
      </c>
      <c r="M1388" t="s">
        <v>1402</v>
      </c>
      <c r="N1388" t="s">
        <v>40</v>
      </c>
      <c r="P1388" t="s">
        <v>42</v>
      </c>
      <c r="Q1388" t="s">
        <v>42</v>
      </c>
      <c r="R1388" t="s">
        <v>42</v>
      </c>
      <c r="S1388" s="3">
        <v>42252</v>
      </c>
      <c r="T1388" s="3"/>
      <c r="U1388" s="11">
        <f>IFERROR(VLOOKUP(A1388,'Anc data'!$A$2:$H$117, 8,FALSE),"")</f>
        <v>19.066331000000002</v>
      </c>
      <c r="W1388" s="15">
        <f t="shared" si="64"/>
        <v>47.203628217720542</v>
      </c>
      <c r="X1388" s="9">
        <f t="shared" si="65"/>
        <v>1</v>
      </c>
      <c r="Y1388" s="9">
        <f>MAX(X1388,Parameters!$B$8)</f>
        <v>1</v>
      </c>
      <c r="AA1388" s="16" t="str">
        <f>IF(W1388&lt;&gt;0,IF(Y1388=1,IF(I1388&lt;=Parameters!$C$2,W1388,""),""),"")</f>
        <v/>
      </c>
      <c r="AB1388" s="16" t="str">
        <f>IF(W1388&lt;&gt;0,IF(Y1388=1,IF(AND(I1388&gt;Parameters!$B$3,I1388&lt;=Parameters!$C$3),W1388,""),""),"")</f>
        <v/>
      </c>
      <c r="AC1388" s="16" t="str">
        <f>IF(W1388&lt;&gt;0,IF(Y1388=1,IF(AND(I1388&gt;Parameters!$B$4,I1388&lt;=Parameters!$C$4),W1388,""),""),"")</f>
        <v/>
      </c>
      <c r="AD1388" s="16" t="str">
        <f>IF(W1388&lt;&gt;0,IF(Y1388=1,IF(AND(I1388&gt;Parameters!$B$5,I1388&lt;=Parameters!$C$5),W1388,""),""),"")</f>
        <v/>
      </c>
      <c r="AE1388" s="16">
        <f>IF(W1388&lt;&gt;0,IF(Y1388=1,IF(I1388&gt;Parameters!$B$6,W1388,""),""),"")</f>
        <v>47.203628217720542</v>
      </c>
    </row>
    <row r="1389" spans="1:31" x14ac:dyDescent="0.2">
      <c r="A1389" t="s">
        <v>1397</v>
      </c>
      <c r="B1389" t="s">
        <v>1398</v>
      </c>
      <c r="C1389" t="s">
        <v>1405</v>
      </c>
      <c r="D1389">
        <v>5</v>
      </c>
      <c r="E1389" t="s">
        <v>1406</v>
      </c>
      <c r="F1389" t="s">
        <v>1407</v>
      </c>
      <c r="G1389">
        <v>200</v>
      </c>
      <c r="H1389" t="s">
        <v>46</v>
      </c>
      <c r="I1389">
        <f t="shared" si="63"/>
        <v>200</v>
      </c>
      <c r="J1389" t="s">
        <v>39</v>
      </c>
      <c r="L1389" s="2">
        <v>1500</v>
      </c>
      <c r="M1389" t="s">
        <v>1402</v>
      </c>
      <c r="N1389" t="s">
        <v>40</v>
      </c>
      <c r="P1389" t="s">
        <v>42</v>
      </c>
      <c r="Q1389" t="s">
        <v>42</v>
      </c>
      <c r="R1389" t="s">
        <v>42</v>
      </c>
      <c r="S1389" s="3">
        <v>42252</v>
      </c>
      <c r="T1389" s="3"/>
      <c r="U1389" s="11">
        <f>IFERROR(VLOOKUP(A1389,'Anc data'!$A$2:$H$117, 8,FALSE),"")</f>
        <v>19.066331000000002</v>
      </c>
      <c r="W1389" s="15">
        <f t="shared" si="64"/>
        <v>78.672713696200901</v>
      </c>
      <c r="X1389" s="9">
        <f t="shared" si="65"/>
        <v>1</v>
      </c>
      <c r="Y1389" s="9">
        <f>MAX(X1389,Parameters!$B$8)</f>
        <v>1</v>
      </c>
      <c r="AA1389" s="16" t="str">
        <f>IF(W1389&lt;&gt;0,IF(Y1389=1,IF(I1389&lt;=Parameters!$C$2,W1389,""),""),"")</f>
        <v/>
      </c>
      <c r="AB1389" s="16" t="str">
        <f>IF(W1389&lt;&gt;0,IF(Y1389=1,IF(AND(I1389&gt;Parameters!$B$3,I1389&lt;=Parameters!$C$3),W1389,""),""),"")</f>
        <v/>
      </c>
      <c r="AC1389" s="16" t="str">
        <f>IF(W1389&lt;&gt;0,IF(Y1389=1,IF(AND(I1389&gt;Parameters!$B$4,I1389&lt;=Parameters!$C$4),W1389,""),""),"")</f>
        <v/>
      </c>
      <c r="AD1389" s="16" t="str">
        <f>IF(W1389&lt;&gt;0,IF(Y1389=1,IF(AND(I1389&gt;Parameters!$B$5,I1389&lt;=Parameters!$C$5),W1389,""),""),"")</f>
        <v/>
      </c>
      <c r="AE1389" s="16">
        <f>IF(W1389&lt;&gt;0,IF(Y1389=1,IF(I1389&gt;Parameters!$B$6,W1389,""),""),"")</f>
        <v>78.672713696200901</v>
      </c>
    </row>
    <row r="1390" spans="1:31" x14ac:dyDescent="0.2">
      <c r="A1390" t="s">
        <v>1397</v>
      </c>
      <c r="B1390" t="s">
        <v>1398</v>
      </c>
      <c r="C1390" t="s">
        <v>1405</v>
      </c>
      <c r="D1390">
        <v>6</v>
      </c>
      <c r="E1390" t="s">
        <v>1406</v>
      </c>
      <c r="F1390" t="s">
        <v>1407</v>
      </c>
      <c r="G1390">
        <v>350</v>
      </c>
      <c r="H1390" t="s">
        <v>46</v>
      </c>
      <c r="I1390">
        <f t="shared" si="63"/>
        <v>350</v>
      </c>
      <c r="J1390" t="s">
        <v>39</v>
      </c>
      <c r="L1390" s="2">
        <v>2100</v>
      </c>
      <c r="M1390" t="s">
        <v>1402</v>
      </c>
      <c r="N1390" t="s">
        <v>40</v>
      </c>
      <c r="P1390" t="s">
        <v>42</v>
      </c>
      <c r="Q1390" t="s">
        <v>42</v>
      </c>
      <c r="R1390" t="s">
        <v>42</v>
      </c>
      <c r="S1390" s="3">
        <v>42252</v>
      </c>
      <c r="T1390" s="3"/>
      <c r="U1390" s="11">
        <f>IFERROR(VLOOKUP(A1390,'Anc data'!$A$2:$H$117, 8,FALSE),"")</f>
        <v>19.066331000000002</v>
      </c>
      <c r="W1390" s="15">
        <f t="shared" si="64"/>
        <v>110.14179917468127</v>
      </c>
      <c r="X1390" s="9">
        <f t="shared" si="65"/>
        <v>1</v>
      </c>
      <c r="Y1390" s="9">
        <f>MAX(X1390,Parameters!$B$8)</f>
        <v>1</v>
      </c>
      <c r="AA1390" s="16" t="str">
        <f>IF(W1390&lt;&gt;0,IF(Y1390=1,IF(I1390&lt;=Parameters!$C$2,W1390,""),""),"")</f>
        <v/>
      </c>
      <c r="AB1390" s="16" t="str">
        <f>IF(W1390&lt;&gt;0,IF(Y1390=1,IF(AND(I1390&gt;Parameters!$B$3,I1390&lt;=Parameters!$C$3),W1390,""),""),"")</f>
        <v/>
      </c>
      <c r="AC1390" s="16" t="str">
        <f>IF(W1390&lt;&gt;0,IF(Y1390=1,IF(AND(I1390&gt;Parameters!$B$4,I1390&lt;=Parameters!$C$4),W1390,""),""),"")</f>
        <v/>
      </c>
      <c r="AD1390" s="16" t="str">
        <f>IF(W1390&lt;&gt;0,IF(Y1390=1,IF(AND(I1390&gt;Parameters!$B$5,I1390&lt;=Parameters!$C$5),W1390,""),""),"")</f>
        <v/>
      </c>
      <c r="AE1390" s="16">
        <f>IF(W1390&lt;&gt;0,IF(Y1390=1,IF(I1390&gt;Parameters!$B$6,W1390,""),""),"")</f>
        <v>110.14179917468127</v>
      </c>
    </row>
    <row r="1391" spans="1:31" x14ac:dyDescent="0.2">
      <c r="A1391" t="s">
        <v>1397</v>
      </c>
      <c r="B1391" t="s">
        <v>1398</v>
      </c>
      <c r="C1391" t="s">
        <v>1405</v>
      </c>
      <c r="D1391">
        <v>7</v>
      </c>
      <c r="E1391" t="s">
        <v>1406</v>
      </c>
      <c r="F1391" t="s">
        <v>1407</v>
      </c>
      <c r="G1391">
        <v>500</v>
      </c>
      <c r="H1391" t="s">
        <v>46</v>
      </c>
      <c r="I1391">
        <f t="shared" si="63"/>
        <v>500</v>
      </c>
      <c r="J1391" t="s">
        <v>39</v>
      </c>
      <c r="L1391" s="2">
        <v>2500</v>
      </c>
      <c r="M1391" t="s">
        <v>1402</v>
      </c>
      <c r="N1391" t="s">
        <v>40</v>
      </c>
      <c r="P1391" t="s">
        <v>42</v>
      </c>
      <c r="Q1391" t="s">
        <v>42</v>
      </c>
      <c r="R1391" t="s">
        <v>42</v>
      </c>
      <c r="S1391" s="3">
        <v>42252</v>
      </c>
      <c r="T1391" s="3"/>
      <c r="U1391" s="11">
        <f>IFERROR(VLOOKUP(A1391,'Anc data'!$A$2:$H$117, 8,FALSE),"")</f>
        <v>19.066331000000002</v>
      </c>
      <c r="W1391" s="15">
        <f t="shared" si="64"/>
        <v>131.12118949366817</v>
      </c>
      <c r="X1391" s="9">
        <f t="shared" si="65"/>
        <v>1</v>
      </c>
      <c r="Y1391" s="9">
        <f>MAX(X1391,Parameters!$B$8)</f>
        <v>1</v>
      </c>
      <c r="AA1391" s="16" t="str">
        <f>IF(W1391&lt;&gt;0,IF(Y1391=1,IF(I1391&lt;=Parameters!$C$2,W1391,""),""),"")</f>
        <v/>
      </c>
      <c r="AB1391" s="16" t="str">
        <f>IF(W1391&lt;&gt;0,IF(Y1391=1,IF(AND(I1391&gt;Parameters!$B$3,I1391&lt;=Parameters!$C$3),W1391,""),""),"")</f>
        <v/>
      </c>
      <c r="AC1391" s="16" t="str">
        <f>IF(W1391&lt;&gt;0,IF(Y1391=1,IF(AND(I1391&gt;Parameters!$B$4,I1391&lt;=Parameters!$C$4),W1391,""),""),"")</f>
        <v/>
      </c>
      <c r="AD1391" s="16" t="str">
        <f>IF(W1391&lt;&gt;0,IF(Y1391=1,IF(AND(I1391&gt;Parameters!$B$5,I1391&lt;=Parameters!$C$5),W1391,""),""),"")</f>
        <v/>
      </c>
      <c r="AE1391" s="16">
        <f>IF(W1391&lt;&gt;0,IF(Y1391=1,IF(I1391&gt;Parameters!$B$6,W1391,""),""),"")</f>
        <v>131.12118949366817</v>
      </c>
    </row>
    <row r="1392" spans="1:31" x14ac:dyDescent="0.2">
      <c r="A1392" t="s">
        <v>1397</v>
      </c>
      <c r="B1392" t="s">
        <v>1398</v>
      </c>
      <c r="C1392" t="s">
        <v>1408</v>
      </c>
      <c r="D1392">
        <v>1</v>
      </c>
      <c r="E1392" t="s">
        <v>1409</v>
      </c>
      <c r="F1392" t="s">
        <v>61</v>
      </c>
      <c r="G1392">
        <v>100</v>
      </c>
      <c r="H1392" t="s">
        <v>46</v>
      </c>
      <c r="I1392">
        <f t="shared" si="63"/>
        <v>100</v>
      </c>
      <c r="J1392" t="s">
        <v>39</v>
      </c>
      <c r="L1392">
        <v>750</v>
      </c>
      <c r="M1392" t="s">
        <v>1402</v>
      </c>
      <c r="N1392">
        <v>50</v>
      </c>
      <c r="O1392" t="s">
        <v>46</v>
      </c>
      <c r="P1392" t="s">
        <v>42</v>
      </c>
      <c r="Q1392" t="s">
        <v>42</v>
      </c>
      <c r="R1392" t="s">
        <v>64</v>
      </c>
      <c r="S1392" s="3">
        <v>42252</v>
      </c>
      <c r="T1392" s="3"/>
      <c r="U1392" s="11">
        <f>IFERROR(VLOOKUP(A1392,'Anc data'!$A$2:$H$117, 8,FALSE),"")</f>
        <v>19.066331000000002</v>
      </c>
      <c r="W1392" s="15">
        <f t="shared" si="64"/>
        <v>39.336356848100451</v>
      </c>
      <c r="X1392" s="9">
        <f t="shared" si="65"/>
        <v>1</v>
      </c>
      <c r="Y1392" s="9">
        <f>MAX(X1392,Parameters!$B$8)</f>
        <v>1</v>
      </c>
      <c r="AA1392" s="16" t="str">
        <f>IF(W1392&lt;&gt;0,IF(Y1392=1,IF(I1392&lt;=Parameters!$C$2,W1392,""),""),"")</f>
        <v/>
      </c>
      <c r="AB1392" s="16" t="str">
        <f>IF(W1392&lt;&gt;0,IF(Y1392=1,IF(AND(I1392&gt;Parameters!$B$3,I1392&lt;=Parameters!$C$3),W1392,""),""),"")</f>
        <v/>
      </c>
      <c r="AC1392" s="16" t="str">
        <f>IF(W1392&lt;&gt;0,IF(Y1392=1,IF(AND(I1392&gt;Parameters!$B$4,I1392&lt;=Parameters!$C$4),W1392,""),""),"")</f>
        <v/>
      </c>
      <c r="AD1392" s="16" t="str">
        <f>IF(W1392&lt;&gt;0,IF(Y1392=1,IF(AND(I1392&gt;Parameters!$B$5,I1392&lt;=Parameters!$C$5),W1392,""),""),"")</f>
        <v/>
      </c>
      <c r="AE1392" s="16">
        <f>IF(W1392&lt;&gt;0,IF(Y1392=1,IF(I1392&gt;Parameters!$B$6,W1392,""),""),"")</f>
        <v>39.336356848100451</v>
      </c>
    </row>
    <row r="1393" spans="1:31" x14ac:dyDescent="0.2">
      <c r="A1393" t="s">
        <v>1397</v>
      </c>
      <c r="B1393" t="s">
        <v>1398</v>
      </c>
      <c r="C1393" t="s">
        <v>1408</v>
      </c>
      <c r="D1393">
        <v>2</v>
      </c>
      <c r="E1393" t="s">
        <v>1410</v>
      </c>
      <c r="F1393" t="s">
        <v>61</v>
      </c>
      <c r="G1393">
        <v>60</v>
      </c>
      <c r="H1393" t="s">
        <v>46</v>
      </c>
      <c r="I1393">
        <f t="shared" si="63"/>
        <v>60</v>
      </c>
      <c r="J1393" t="s">
        <v>39</v>
      </c>
      <c r="L1393">
        <v>500</v>
      </c>
      <c r="M1393" t="s">
        <v>1402</v>
      </c>
      <c r="N1393">
        <v>30</v>
      </c>
      <c r="O1393" t="s">
        <v>46</v>
      </c>
      <c r="P1393" t="s">
        <v>42</v>
      </c>
      <c r="Q1393" t="s">
        <v>42</v>
      </c>
      <c r="R1393" t="s">
        <v>64</v>
      </c>
      <c r="S1393" s="3">
        <v>42252</v>
      </c>
      <c r="T1393" s="3"/>
      <c r="U1393" s="11">
        <f>IFERROR(VLOOKUP(A1393,'Anc data'!$A$2:$H$117, 8,FALSE),"")</f>
        <v>19.066331000000002</v>
      </c>
      <c r="W1393" s="15">
        <f t="shared" si="64"/>
        <v>26.224237898733634</v>
      </c>
      <c r="X1393" s="9">
        <f t="shared" si="65"/>
        <v>1</v>
      </c>
      <c r="Y1393" s="9">
        <f>MAX(X1393,Parameters!$B$8)</f>
        <v>1</v>
      </c>
      <c r="AA1393" s="16" t="str">
        <f>IF(W1393&lt;&gt;0,IF(Y1393=1,IF(I1393&lt;=Parameters!$C$2,W1393,""),""),"")</f>
        <v/>
      </c>
      <c r="AB1393" s="16" t="str">
        <f>IF(W1393&lt;&gt;0,IF(Y1393=1,IF(AND(I1393&gt;Parameters!$B$3,I1393&lt;=Parameters!$C$3),W1393,""),""),"")</f>
        <v/>
      </c>
      <c r="AC1393" s="16" t="str">
        <f>IF(W1393&lt;&gt;0,IF(Y1393=1,IF(AND(I1393&gt;Parameters!$B$4,I1393&lt;=Parameters!$C$4),W1393,""),""),"")</f>
        <v/>
      </c>
      <c r="AD1393" s="16" t="str">
        <f>IF(W1393&lt;&gt;0,IF(Y1393=1,IF(AND(I1393&gt;Parameters!$B$5,I1393&lt;=Parameters!$C$5),W1393,""),""),"")</f>
        <v/>
      </c>
      <c r="AE1393" s="16">
        <f>IF(W1393&lt;&gt;0,IF(Y1393=1,IF(I1393&gt;Parameters!$B$6,W1393,""),""),"")</f>
        <v>26.224237898733634</v>
      </c>
    </row>
    <row r="1394" spans="1:31" x14ac:dyDescent="0.2">
      <c r="A1394" t="s">
        <v>1397</v>
      </c>
      <c r="B1394" t="s">
        <v>1398</v>
      </c>
      <c r="C1394" t="s">
        <v>1408</v>
      </c>
      <c r="D1394">
        <v>3</v>
      </c>
      <c r="E1394" t="s">
        <v>1411</v>
      </c>
      <c r="F1394" t="s">
        <v>61</v>
      </c>
      <c r="G1394">
        <v>30</v>
      </c>
      <c r="H1394" t="s">
        <v>46</v>
      </c>
      <c r="I1394">
        <f t="shared" si="63"/>
        <v>30</v>
      </c>
      <c r="J1394" t="s">
        <v>39</v>
      </c>
      <c r="L1394">
        <v>400</v>
      </c>
      <c r="M1394" t="s">
        <v>1402</v>
      </c>
      <c r="N1394">
        <v>15</v>
      </c>
      <c r="O1394" t="s">
        <v>46</v>
      </c>
      <c r="P1394" t="s">
        <v>42</v>
      </c>
      <c r="Q1394" t="s">
        <v>42</v>
      </c>
      <c r="R1394" t="s">
        <v>64</v>
      </c>
      <c r="S1394" s="3">
        <v>42252</v>
      </c>
      <c r="T1394" s="3"/>
      <c r="U1394" s="11">
        <f>IFERROR(VLOOKUP(A1394,'Anc data'!$A$2:$H$117, 8,FALSE),"")</f>
        <v>19.066331000000002</v>
      </c>
      <c r="W1394" s="15">
        <f t="shared" si="64"/>
        <v>20.979390318986908</v>
      </c>
      <c r="X1394" s="9">
        <f t="shared" si="65"/>
        <v>1</v>
      </c>
      <c r="Y1394" s="9">
        <f>MAX(X1394,Parameters!$B$8)</f>
        <v>1</v>
      </c>
      <c r="AA1394" s="16" t="str">
        <f>IF(W1394&lt;&gt;0,IF(Y1394=1,IF(I1394&lt;=Parameters!$C$2,W1394,""),""),"")</f>
        <v/>
      </c>
      <c r="AB1394" s="16" t="str">
        <f>IF(W1394&lt;&gt;0,IF(Y1394=1,IF(AND(I1394&gt;Parameters!$B$3,I1394&lt;=Parameters!$C$3),W1394,""),""),"")</f>
        <v/>
      </c>
      <c r="AC1394" s="16" t="str">
        <f>IF(W1394&lt;&gt;0,IF(Y1394=1,IF(AND(I1394&gt;Parameters!$B$4,I1394&lt;=Parameters!$C$4),W1394,""),""),"")</f>
        <v/>
      </c>
      <c r="AD1394" s="16" t="str">
        <f>IF(W1394&lt;&gt;0,IF(Y1394=1,IF(AND(I1394&gt;Parameters!$B$5,I1394&lt;=Parameters!$C$5),W1394,""),""),"")</f>
        <v/>
      </c>
      <c r="AE1394" s="16">
        <f>IF(W1394&lt;&gt;0,IF(Y1394=1,IF(I1394&gt;Parameters!$B$6,W1394,""),""),"")</f>
        <v>20.979390318986908</v>
      </c>
    </row>
    <row r="1395" spans="1:31" x14ac:dyDescent="0.2">
      <c r="A1395" t="s">
        <v>1397</v>
      </c>
      <c r="B1395" t="s">
        <v>1398</v>
      </c>
      <c r="C1395" t="s">
        <v>1412</v>
      </c>
      <c r="D1395">
        <v>1</v>
      </c>
      <c r="E1395" t="s">
        <v>1413</v>
      </c>
      <c r="F1395" t="s">
        <v>61</v>
      </c>
      <c r="G1395">
        <v>30</v>
      </c>
      <c r="H1395" t="s">
        <v>46</v>
      </c>
      <c r="I1395">
        <f t="shared" si="63"/>
        <v>30</v>
      </c>
      <c r="J1395" t="s">
        <v>39</v>
      </c>
      <c r="L1395">
        <v>400</v>
      </c>
      <c r="M1395" t="s">
        <v>1402</v>
      </c>
      <c r="N1395" t="s">
        <v>40</v>
      </c>
      <c r="P1395" t="s">
        <v>42</v>
      </c>
      <c r="Q1395" t="s">
        <v>42</v>
      </c>
      <c r="R1395" t="s">
        <v>42</v>
      </c>
      <c r="S1395" s="3">
        <v>42252</v>
      </c>
      <c r="T1395" s="3"/>
      <c r="U1395" s="11">
        <f>IFERROR(VLOOKUP(A1395,'Anc data'!$A$2:$H$117, 8,FALSE),"")</f>
        <v>19.066331000000002</v>
      </c>
      <c r="W1395" s="15">
        <f t="shared" si="64"/>
        <v>20.979390318986908</v>
      </c>
      <c r="X1395" s="9">
        <f t="shared" si="65"/>
        <v>1</v>
      </c>
      <c r="Y1395" s="9">
        <f>MAX(X1395,Parameters!$B$8)</f>
        <v>1</v>
      </c>
      <c r="AA1395" s="16" t="str">
        <f>IF(W1395&lt;&gt;0,IF(Y1395=1,IF(I1395&lt;=Parameters!$C$2,W1395,""),""),"")</f>
        <v/>
      </c>
      <c r="AB1395" s="16" t="str">
        <f>IF(W1395&lt;&gt;0,IF(Y1395=1,IF(AND(I1395&gt;Parameters!$B$3,I1395&lt;=Parameters!$C$3),W1395,""),""),"")</f>
        <v/>
      </c>
      <c r="AC1395" s="16" t="str">
        <f>IF(W1395&lt;&gt;0,IF(Y1395=1,IF(AND(I1395&gt;Parameters!$B$4,I1395&lt;=Parameters!$C$4),W1395,""),""),"")</f>
        <v/>
      </c>
      <c r="AD1395" s="16" t="str">
        <f>IF(W1395&lt;&gt;0,IF(Y1395=1,IF(AND(I1395&gt;Parameters!$B$5,I1395&lt;=Parameters!$C$5),W1395,""),""),"")</f>
        <v/>
      </c>
      <c r="AE1395" s="16">
        <f>IF(W1395&lt;&gt;0,IF(Y1395=1,IF(I1395&gt;Parameters!$B$6,W1395,""),""),"")</f>
        <v>20.979390318986908</v>
      </c>
    </row>
    <row r="1396" spans="1:31" x14ac:dyDescent="0.2">
      <c r="A1396" t="s">
        <v>1397</v>
      </c>
      <c r="B1396" t="s">
        <v>1398</v>
      </c>
      <c r="C1396" t="s">
        <v>1412</v>
      </c>
      <c r="D1396">
        <v>2</v>
      </c>
      <c r="E1396" t="s">
        <v>1414</v>
      </c>
      <c r="F1396" t="s">
        <v>61</v>
      </c>
      <c r="G1396">
        <v>50</v>
      </c>
      <c r="H1396" t="s">
        <v>46</v>
      </c>
      <c r="I1396">
        <f t="shared" si="63"/>
        <v>50</v>
      </c>
      <c r="J1396" t="s">
        <v>39</v>
      </c>
      <c r="L1396">
        <v>500</v>
      </c>
      <c r="M1396" t="s">
        <v>1402</v>
      </c>
      <c r="N1396" t="s">
        <v>40</v>
      </c>
      <c r="P1396" t="s">
        <v>42</v>
      </c>
      <c r="Q1396" t="s">
        <v>42</v>
      </c>
      <c r="R1396" t="s">
        <v>42</v>
      </c>
      <c r="S1396" s="3">
        <v>42252</v>
      </c>
      <c r="T1396" s="3"/>
      <c r="U1396" s="11">
        <f>IFERROR(VLOOKUP(A1396,'Anc data'!$A$2:$H$117, 8,FALSE),"")</f>
        <v>19.066331000000002</v>
      </c>
      <c r="W1396" s="15">
        <f t="shared" si="64"/>
        <v>26.224237898733634</v>
      </c>
      <c r="X1396" s="9">
        <f t="shared" si="65"/>
        <v>1</v>
      </c>
      <c r="Y1396" s="9">
        <f>MAX(X1396,Parameters!$B$8)</f>
        <v>1</v>
      </c>
      <c r="AA1396" s="16" t="str">
        <f>IF(W1396&lt;&gt;0,IF(Y1396=1,IF(I1396&lt;=Parameters!$C$2,W1396,""),""),"")</f>
        <v/>
      </c>
      <c r="AB1396" s="16" t="str">
        <f>IF(W1396&lt;&gt;0,IF(Y1396=1,IF(AND(I1396&gt;Parameters!$B$3,I1396&lt;=Parameters!$C$3),W1396,""),""),"")</f>
        <v/>
      </c>
      <c r="AC1396" s="16" t="str">
        <f>IF(W1396&lt;&gt;0,IF(Y1396=1,IF(AND(I1396&gt;Parameters!$B$4,I1396&lt;=Parameters!$C$4),W1396,""),""),"")</f>
        <v/>
      </c>
      <c r="AD1396" s="16" t="str">
        <f>IF(W1396&lt;&gt;0,IF(Y1396=1,IF(AND(I1396&gt;Parameters!$B$5,I1396&lt;=Parameters!$C$5),W1396,""),""),"")</f>
        <v/>
      </c>
      <c r="AE1396" s="16">
        <f>IF(W1396&lt;&gt;0,IF(Y1396=1,IF(I1396&gt;Parameters!$B$6,W1396,""),""),"")</f>
        <v>26.224237898733634</v>
      </c>
    </row>
    <row r="1397" spans="1:31" x14ac:dyDescent="0.2">
      <c r="A1397" t="s">
        <v>1397</v>
      </c>
      <c r="B1397" t="s">
        <v>1398</v>
      </c>
      <c r="C1397" t="s">
        <v>1412</v>
      </c>
      <c r="D1397">
        <v>3</v>
      </c>
      <c r="E1397" t="s">
        <v>1415</v>
      </c>
      <c r="F1397" t="s">
        <v>61</v>
      </c>
      <c r="G1397">
        <v>70</v>
      </c>
      <c r="H1397" t="s">
        <v>46</v>
      </c>
      <c r="I1397">
        <f t="shared" si="63"/>
        <v>70</v>
      </c>
      <c r="J1397" t="s">
        <v>39</v>
      </c>
      <c r="L1397">
        <v>600</v>
      </c>
      <c r="M1397" t="s">
        <v>1402</v>
      </c>
      <c r="N1397" t="s">
        <v>40</v>
      </c>
      <c r="P1397" t="s">
        <v>42</v>
      </c>
      <c r="Q1397" t="s">
        <v>42</v>
      </c>
      <c r="R1397" t="s">
        <v>42</v>
      </c>
      <c r="S1397" s="3">
        <v>42252</v>
      </c>
      <c r="T1397" s="3"/>
      <c r="U1397" s="11">
        <f>IFERROR(VLOOKUP(A1397,'Anc data'!$A$2:$H$117, 8,FALSE),"")</f>
        <v>19.066331000000002</v>
      </c>
      <c r="W1397" s="15">
        <f t="shared" si="64"/>
        <v>31.469085478480363</v>
      </c>
      <c r="X1397" s="9">
        <f t="shared" si="65"/>
        <v>1</v>
      </c>
      <c r="Y1397" s="9">
        <f>MAX(X1397,Parameters!$B$8)</f>
        <v>1</v>
      </c>
      <c r="AA1397" s="16" t="str">
        <f>IF(W1397&lt;&gt;0,IF(Y1397=1,IF(I1397&lt;=Parameters!$C$2,W1397,""),""),"")</f>
        <v/>
      </c>
      <c r="AB1397" s="16" t="str">
        <f>IF(W1397&lt;&gt;0,IF(Y1397=1,IF(AND(I1397&gt;Parameters!$B$3,I1397&lt;=Parameters!$C$3),W1397,""),""),"")</f>
        <v/>
      </c>
      <c r="AC1397" s="16" t="str">
        <f>IF(W1397&lt;&gt;0,IF(Y1397=1,IF(AND(I1397&gt;Parameters!$B$4,I1397&lt;=Parameters!$C$4),W1397,""),""),"")</f>
        <v/>
      </c>
      <c r="AD1397" s="16" t="str">
        <f>IF(W1397&lt;&gt;0,IF(Y1397=1,IF(AND(I1397&gt;Parameters!$B$5,I1397&lt;=Parameters!$C$5),W1397,""),""),"")</f>
        <v/>
      </c>
      <c r="AE1397" s="16">
        <f>IF(W1397&lt;&gt;0,IF(Y1397=1,IF(I1397&gt;Parameters!$B$6,W1397,""),""),"")</f>
        <v>31.469085478480363</v>
      </c>
    </row>
    <row r="1398" spans="1:31" x14ac:dyDescent="0.2">
      <c r="A1398" t="s">
        <v>1397</v>
      </c>
      <c r="B1398" t="s">
        <v>1398</v>
      </c>
      <c r="C1398" t="s">
        <v>1412</v>
      </c>
      <c r="D1398">
        <v>4</v>
      </c>
      <c r="E1398" t="s">
        <v>1416</v>
      </c>
      <c r="F1398" t="s">
        <v>51</v>
      </c>
      <c r="G1398">
        <v>5</v>
      </c>
      <c r="H1398" t="s">
        <v>46</v>
      </c>
      <c r="I1398">
        <f t="shared" si="63"/>
        <v>5</v>
      </c>
      <c r="J1398" t="s">
        <v>39</v>
      </c>
      <c r="L1398">
        <v>350</v>
      </c>
      <c r="M1398" t="s">
        <v>1402</v>
      </c>
      <c r="N1398" t="s">
        <v>40</v>
      </c>
      <c r="P1398" t="s">
        <v>42</v>
      </c>
      <c r="Q1398" t="s">
        <v>42</v>
      </c>
      <c r="R1398" t="s">
        <v>42</v>
      </c>
      <c r="S1398" s="3">
        <v>42252</v>
      </c>
      <c r="T1398" s="3"/>
      <c r="U1398" s="11">
        <f>IFERROR(VLOOKUP(A1398,'Anc data'!$A$2:$H$117, 8,FALSE),"")</f>
        <v>19.066331000000002</v>
      </c>
      <c r="W1398" s="15">
        <f t="shared" si="64"/>
        <v>18.356966529113546</v>
      </c>
      <c r="X1398" s="9">
        <f t="shared" si="65"/>
        <v>1</v>
      </c>
      <c r="Y1398" s="9">
        <f>MAX(X1398,Parameters!$B$8)</f>
        <v>1</v>
      </c>
      <c r="AA1398" s="16" t="str">
        <f>IF(W1398&lt;&gt;0,IF(Y1398=1,IF(I1398&lt;=Parameters!$C$2,W1398,""),""),"")</f>
        <v/>
      </c>
      <c r="AB1398" s="16" t="str">
        <f>IF(W1398&lt;&gt;0,IF(Y1398=1,IF(AND(I1398&gt;Parameters!$B$3,I1398&lt;=Parameters!$C$3),W1398,""),""),"")</f>
        <v/>
      </c>
      <c r="AC1398" s="16">
        <f>IF(W1398&lt;&gt;0,IF(Y1398=1,IF(AND(I1398&gt;Parameters!$B$4,I1398&lt;=Parameters!$C$4),W1398,""),""),"")</f>
        <v>18.356966529113546</v>
      </c>
      <c r="AD1398" s="16" t="str">
        <f>IF(W1398&lt;&gt;0,IF(Y1398=1,IF(AND(I1398&gt;Parameters!$B$5,I1398&lt;=Parameters!$C$5),W1398,""),""),"")</f>
        <v/>
      </c>
      <c r="AE1398" s="16" t="str">
        <f>IF(W1398&lt;&gt;0,IF(Y1398=1,IF(I1398&gt;Parameters!$B$6,W1398,""),""),"")</f>
        <v/>
      </c>
    </row>
    <row r="1399" spans="1:31" x14ac:dyDescent="0.2">
      <c r="A1399" t="s">
        <v>1397</v>
      </c>
      <c r="B1399" t="s">
        <v>1398</v>
      </c>
      <c r="C1399" t="s">
        <v>1412</v>
      </c>
      <c r="D1399">
        <v>5</v>
      </c>
      <c r="E1399" t="s">
        <v>1417</v>
      </c>
      <c r="F1399" t="s">
        <v>51</v>
      </c>
      <c r="G1399">
        <v>10</v>
      </c>
      <c r="H1399" t="s">
        <v>46</v>
      </c>
      <c r="I1399">
        <f t="shared" si="63"/>
        <v>10</v>
      </c>
      <c r="J1399" t="s">
        <v>39</v>
      </c>
      <c r="L1399">
        <v>450</v>
      </c>
      <c r="M1399" t="s">
        <v>1402</v>
      </c>
      <c r="N1399" t="s">
        <v>40</v>
      </c>
      <c r="P1399" t="s">
        <v>42</v>
      </c>
      <c r="Q1399" t="s">
        <v>42</v>
      </c>
      <c r="R1399" t="s">
        <v>42</v>
      </c>
      <c r="S1399" s="3">
        <v>42252</v>
      </c>
      <c r="T1399" s="3"/>
      <c r="U1399" s="11">
        <f>IFERROR(VLOOKUP(A1399,'Anc data'!$A$2:$H$117, 8,FALSE),"")</f>
        <v>19.066331000000002</v>
      </c>
      <c r="W1399" s="15">
        <f t="shared" si="64"/>
        <v>23.601814108860271</v>
      </c>
      <c r="X1399" s="9">
        <f t="shared" si="65"/>
        <v>1</v>
      </c>
      <c r="Y1399" s="9">
        <f>MAX(X1399,Parameters!$B$8)</f>
        <v>1</v>
      </c>
      <c r="AA1399" s="16" t="str">
        <f>IF(W1399&lt;&gt;0,IF(Y1399=1,IF(I1399&lt;=Parameters!$C$2,W1399,""),""),"")</f>
        <v/>
      </c>
      <c r="AB1399" s="16" t="str">
        <f>IF(W1399&lt;&gt;0,IF(Y1399=1,IF(AND(I1399&gt;Parameters!$B$3,I1399&lt;=Parameters!$C$3),W1399,""),""),"")</f>
        <v/>
      </c>
      <c r="AC1399" s="16">
        <f>IF(W1399&lt;&gt;0,IF(Y1399=1,IF(AND(I1399&gt;Parameters!$B$4,I1399&lt;=Parameters!$C$4),W1399,""),""),"")</f>
        <v>23.601814108860271</v>
      </c>
      <c r="AD1399" s="16" t="str">
        <f>IF(W1399&lt;&gt;0,IF(Y1399=1,IF(AND(I1399&gt;Parameters!$B$5,I1399&lt;=Parameters!$C$5),W1399,""),""),"")</f>
        <v/>
      </c>
      <c r="AE1399" s="16" t="str">
        <f>IF(W1399&lt;&gt;0,IF(Y1399=1,IF(I1399&gt;Parameters!$B$6,W1399,""),""),"")</f>
        <v/>
      </c>
    </row>
    <row r="1400" spans="1:31" x14ac:dyDescent="0.2">
      <c r="A1400" t="s">
        <v>1397</v>
      </c>
      <c r="B1400" t="s">
        <v>1398</v>
      </c>
      <c r="C1400" t="s">
        <v>1412</v>
      </c>
      <c r="D1400">
        <v>6</v>
      </c>
      <c r="E1400" t="s">
        <v>1418</v>
      </c>
      <c r="F1400" t="s">
        <v>51</v>
      </c>
      <c r="G1400">
        <v>15</v>
      </c>
      <c r="H1400" t="s">
        <v>46</v>
      </c>
      <c r="I1400">
        <f t="shared" si="63"/>
        <v>15</v>
      </c>
      <c r="J1400" t="s">
        <v>39</v>
      </c>
      <c r="L1400">
        <v>550</v>
      </c>
      <c r="M1400" t="s">
        <v>1402</v>
      </c>
      <c r="N1400" t="s">
        <v>40</v>
      </c>
      <c r="P1400" t="s">
        <v>42</v>
      </c>
      <c r="Q1400" t="s">
        <v>42</v>
      </c>
      <c r="R1400" t="s">
        <v>42</v>
      </c>
      <c r="S1400" s="3">
        <v>42252</v>
      </c>
      <c r="T1400" s="3"/>
      <c r="U1400" s="11">
        <f>IFERROR(VLOOKUP(A1400,'Anc data'!$A$2:$H$117, 8,FALSE),"")</f>
        <v>19.066331000000002</v>
      </c>
      <c r="W1400" s="15">
        <f t="shared" si="64"/>
        <v>28.846661688606996</v>
      </c>
      <c r="X1400" s="9">
        <f t="shared" si="65"/>
        <v>1</v>
      </c>
      <c r="Y1400" s="9">
        <f>MAX(X1400,Parameters!$B$8)</f>
        <v>1</v>
      </c>
      <c r="AA1400" s="16" t="str">
        <f>IF(W1400&lt;&gt;0,IF(Y1400=1,IF(I1400&lt;=Parameters!$C$2,W1400,""),""),"")</f>
        <v/>
      </c>
      <c r="AB1400" s="16" t="str">
        <f>IF(W1400&lt;&gt;0,IF(Y1400=1,IF(AND(I1400&gt;Parameters!$B$3,I1400&lt;=Parameters!$C$3),W1400,""),""),"")</f>
        <v/>
      </c>
      <c r="AC1400" s="16" t="str">
        <f>IF(W1400&lt;&gt;0,IF(Y1400=1,IF(AND(I1400&gt;Parameters!$B$4,I1400&lt;=Parameters!$C$4),W1400,""),""),"")</f>
        <v/>
      </c>
      <c r="AD1400" s="16">
        <f>IF(W1400&lt;&gt;0,IF(Y1400=1,IF(AND(I1400&gt;Parameters!$B$5,I1400&lt;=Parameters!$C$5),W1400,""),""),"")</f>
        <v>28.846661688606996</v>
      </c>
      <c r="AE1400" s="16" t="str">
        <f>IF(W1400&lt;&gt;0,IF(Y1400=1,IF(I1400&gt;Parameters!$B$6,W1400,""),""),"")</f>
        <v/>
      </c>
    </row>
    <row r="1401" spans="1:31" x14ac:dyDescent="0.2">
      <c r="A1401" t="s">
        <v>1397</v>
      </c>
      <c r="B1401" t="s">
        <v>1398</v>
      </c>
      <c r="C1401" t="s">
        <v>1412</v>
      </c>
      <c r="D1401">
        <v>7</v>
      </c>
      <c r="E1401" t="s">
        <v>1419</v>
      </c>
      <c r="F1401" t="s">
        <v>51</v>
      </c>
      <c r="G1401">
        <v>20</v>
      </c>
      <c r="H1401" t="s">
        <v>46</v>
      </c>
      <c r="I1401">
        <f t="shared" si="63"/>
        <v>20</v>
      </c>
      <c r="J1401" t="s">
        <v>39</v>
      </c>
      <c r="L1401">
        <v>750</v>
      </c>
      <c r="M1401" t="s">
        <v>1402</v>
      </c>
      <c r="N1401" t="s">
        <v>40</v>
      </c>
      <c r="P1401" t="s">
        <v>42</v>
      </c>
      <c r="Q1401" t="s">
        <v>42</v>
      </c>
      <c r="R1401" t="s">
        <v>42</v>
      </c>
      <c r="S1401" s="3">
        <v>42252</v>
      </c>
      <c r="T1401" s="3"/>
      <c r="U1401" s="11">
        <f>IFERROR(VLOOKUP(A1401,'Anc data'!$A$2:$H$117, 8,FALSE),"")</f>
        <v>19.066331000000002</v>
      </c>
      <c r="W1401" s="15">
        <f t="shared" si="64"/>
        <v>39.336356848100451</v>
      </c>
      <c r="X1401" s="9">
        <f t="shared" si="65"/>
        <v>1</v>
      </c>
      <c r="Y1401" s="9">
        <f>MAX(X1401,Parameters!$B$8)</f>
        <v>1</v>
      </c>
      <c r="AA1401" s="16" t="str">
        <f>IF(W1401&lt;&gt;0,IF(Y1401=1,IF(I1401&lt;=Parameters!$C$2,W1401,""),""),"")</f>
        <v/>
      </c>
      <c r="AB1401" s="16" t="str">
        <f>IF(W1401&lt;&gt;0,IF(Y1401=1,IF(AND(I1401&gt;Parameters!$B$3,I1401&lt;=Parameters!$C$3),W1401,""),""),"")</f>
        <v/>
      </c>
      <c r="AC1401" s="16" t="str">
        <f>IF(W1401&lt;&gt;0,IF(Y1401=1,IF(AND(I1401&gt;Parameters!$B$4,I1401&lt;=Parameters!$C$4),W1401,""),""),"")</f>
        <v/>
      </c>
      <c r="AD1401" s="16">
        <f>IF(W1401&lt;&gt;0,IF(Y1401=1,IF(AND(I1401&gt;Parameters!$B$5,I1401&lt;=Parameters!$C$5),W1401,""),""),"")</f>
        <v>39.336356848100451</v>
      </c>
      <c r="AE1401" s="16" t="str">
        <f>IF(W1401&lt;&gt;0,IF(Y1401=1,IF(I1401&gt;Parameters!$B$6,W1401,""),""),"")</f>
        <v/>
      </c>
    </row>
    <row r="1402" spans="1:31" x14ac:dyDescent="0.2">
      <c r="A1402" t="s">
        <v>1397</v>
      </c>
      <c r="B1402" t="s">
        <v>1398</v>
      </c>
      <c r="C1402" t="s">
        <v>1412</v>
      </c>
      <c r="D1402">
        <v>8</v>
      </c>
      <c r="E1402" t="s">
        <v>1420</v>
      </c>
      <c r="F1402" t="s">
        <v>51</v>
      </c>
      <c r="G1402">
        <v>24</v>
      </c>
      <c r="H1402" t="s">
        <v>46</v>
      </c>
      <c r="I1402">
        <f t="shared" si="63"/>
        <v>24</v>
      </c>
      <c r="J1402" t="s">
        <v>39</v>
      </c>
      <c r="L1402">
        <v>850</v>
      </c>
      <c r="M1402" t="s">
        <v>1402</v>
      </c>
      <c r="N1402" t="s">
        <v>40</v>
      </c>
      <c r="P1402" t="s">
        <v>42</v>
      </c>
      <c r="Q1402" t="s">
        <v>42</v>
      </c>
      <c r="R1402" t="s">
        <v>42</v>
      </c>
      <c r="S1402" s="3">
        <v>42252</v>
      </c>
      <c r="T1402" s="3"/>
      <c r="U1402" s="11">
        <f>IFERROR(VLOOKUP(A1402,'Anc data'!$A$2:$H$117, 8,FALSE),"")</f>
        <v>19.066331000000002</v>
      </c>
      <c r="W1402" s="15">
        <f t="shared" si="64"/>
        <v>44.581204427847176</v>
      </c>
      <c r="X1402" s="9">
        <f t="shared" si="65"/>
        <v>1</v>
      </c>
      <c r="Y1402" s="9">
        <f>MAX(X1402,Parameters!$B$8)</f>
        <v>1</v>
      </c>
      <c r="AA1402" s="16" t="str">
        <f>IF(W1402&lt;&gt;0,IF(Y1402=1,IF(I1402&lt;=Parameters!$C$2,W1402,""),""),"")</f>
        <v/>
      </c>
      <c r="AB1402" s="16" t="str">
        <f>IF(W1402&lt;&gt;0,IF(Y1402=1,IF(AND(I1402&gt;Parameters!$B$3,I1402&lt;=Parameters!$C$3),W1402,""),""),"")</f>
        <v/>
      </c>
      <c r="AC1402" s="16" t="str">
        <f>IF(W1402&lt;&gt;0,IF(Y1402=1,IF(AND(I1402&gt;Parameters!$B$4,I1402&lt;=Parameters!$C$4),W1402,""),""),"")</f>
        <v/>
      </c>
      <c r="AD1402" s="16">
        <f>IF(W1402&lt;&gt;0,IF(Y1402=1,IF(AND(I1402&gt;Parameters!$B$5,I1402&lt;=Parameters!$C$5),W1402,""),""),"")</f>
        <v>44.581204427847176</v>
      </c>
      <c r="AE1402" s="16" t="str">
        <f>IF(W1402&lt;&gt;0,IF(Y1402=1,IF(I1402&gt;Parameters!$B$6,W1402,""),""),"")</f>
        <v/>
      </c>
    </row>
    <row r="1403" spans="1:31" x14ac:dyDescent="0.2">
      <c r="A1403" t="s">
        <v>1397</v>
      </c>
      <c r="B1403" t="s">
        <v>1398</v>
      </c>
      <c r="C1403" t="s">
        <v>1421</v>
      </c>
      <c r="D1403">
        <v>1</v>
      </c>
      <c r="E1403" t="s">
        <v>1422</v>
      </c>
      <c r="F1403" t="s">
        <v>61</v>
      </c>
      <c r="G1403">
        <v>100</v>
      </c>
      <c r="H1403" t="s">
        <v>46</v>
      </c>
      <c r="I1403">
        <f t="shared" si="63"/>
        <v>100</v>
      </c>
      <c r="J1403" t="s">
        <v>39</v>
      </c>
      <c r="L1403">
        <v>700</v>
      </c>
      <c r="M1403" t="s">
        <v>1402</v>
      </c>
      <c r="N1403">
        <v>100</v>
      </c>
      <c r="O1403" t="s">
        <v>46</v>
      </c>
      <c r="P1403" t="s">
        <v>42</v>
      </c>
      <c r="Q1403" t="s">
        <v>42</v>
      </c>
      <c r="R1403" t="s">
        <v>42</v>
      </c>
      <c r="S1403" s="3">
        <v>42252</v>
      </c>
      <c r="T1403" s="3"/>
      <c r="U1403" s="11">
        <f>IFERROR(VLOOKUP(A1403,'Anc data'!$A$2:$H$117, 8,FALSE),"")</f>
        <v>19.066331000000002</v>
      </c>
      <c r="W1403" s="15">
        <f t="shared" si="64"/>
        <v>36.713933058227092</v>
      </c>
      <c r="X1403" s="9">
        <f t="shared" si="65"/>
        <v>1</v>
      </c>
      <c r="Y1403" s="9">
        <f>MAX(X1403,Parameters!$B$8)</f>
        <v>1</v>
      </c>
      <c r="AA1403" s="16" t="str">
        <f>IF(W1403&lt;&gt;0,IF(Y1403=1,IF(I1403&lt;=Parameters!$C$2,W1403,""),""),"")</f>
        <v/>
      </c>
      <c r="AB1403" s="16" t="str">
        <f>IF(W1403&lt;&gt;0,IF(Y1403=1,IF(AND(I1403&gt;Parameters!$B$3,I1403&lt;=Parameters!$C$3),W1403,""),""),"")</f>
        <v/>
      </c>
      <c r="AC1403" s="16" t="str">
        <f>IF(W1403&lt;&gt;0,IF(Y1403=1,IF(AND(I1403&gt;Parameters!$B$4,I1403&lt;=Parameters!$C$4),W1403,""),""),"")</f>
        <v/>
      </c>
      <c r="AD1403" s="16" t="str">
        <f>IF(W1403&lt;&gt;0,IF(Y1403=1,IF(AND(I1403&gt;Parameters!$B$5,I1403&lt;=Parameters!$C$5),W1403,""),""),"")</f>
        <v/>
      </c>
      <c r="AE1403" s="16">
        <f>IF(W1403&lt;&gt;0,IF(Y1403=1,IF(I1403&gt;Parameters!$B$6,W1403,""),""),"")</f>
        <v>36.713933058227092</v>
      </c>
    </row>
    <row r="1404" spans="1:31" x14ac:dyDescent="0.2">
      <c r="A1404" t="s">
        <v>1397</v>
      </c>
      <c r="B1404" t="s">
        <v>1398</v>
      </c>
      <c r="C1404" t="s">
        <v>1421</v>
      </c>
      <c r="D1404">
        <v>2</v>
      </c>
      <c r="E1404" t="s">
        <v>1423</v>
      </c>
      <c r="F1404" t="s">
        <v>61</v>
      </c>
      <c r="G1404">
        <v>365</v>
      </c>
      <c r="H1404" t="s">
        <v>46</v>
      </c>
      <c r="I1404">
        <f t="shared" si="63"/>
        <v>365</v>
      </c>
      <c r="J1404" t="s">
        <v>39</v>
      </c>
      <c r="L1404" s="2">
        <v>1450</v>
      </c>
      <c r="M1404" t="s">
        <v>1402</v>
      </c>
      <c r="N1404">
        <v>365</v>
      </c>
      <c r="O1404" t="s">
        <v>46</v>
      </c>
      <c r="P1404" t="s">
        <v>42</v>
      </c>
      <c r="Q1404" t="s">
        <v>64</v>
      </c>
      <c r="R1404" t="s">
        <v>42</v>
      </c>
      <c r="S1404" s="3">
        <v>42252</v>
      </c>
      <c r="T1404" s="3"/>
      <c r="U1404" s="11">
        <f>IFERROR(VLOOKUP(A1404,'Anc data'!$A$2:$H$117, 8,FALSE),"")</f>
        <v>19.066331000000002</v>
      </c>
      <c r="W1404" s="15">
        <f t="shared" si="64"/>
        <v>76.050289906327535</v>
      </c>
      <c r="X1404" s="9">
        <f t="shared" si="65"/>
        <v>1</v>
      </c>
      <c r="Y1404" s="9">
        <f>MAX(X1404,Parameters!$B$8)</f>
        <v>1</v>
      </c>
      <c r="AA1404" s="16" t="str">
        <f>IF(W1404&lt;&gt;0,IF(Y1404=1,IF(I1404&lt;=Parameters!$C$2,W1404,""),""),"")</f>
        <v/>
      </c>
      <c r="AB1404" s="16" t="str">
        <f>IF(W1404&lt;&gt;0,IF(Y1404=1,IF(AND(I1404&gt;Parameters!$B$3,I1404&lt;=Parameters!$C$3),W1404,""),""),"")</f>
        <v/>
      </c>
      <c r="AC1404" s="16" t="str">
        <f>IF(W1404&lt;&gt;0,IF(Y1404=1,IF(AND(I1404&gt;Parameters!$B$4,I1404&lt;=Parameters!$C$4),W1404,""),""),"")</f>
        <v/>
      </c>
      <c r="AD1404" s="16" t="str">
        <f>IF(W1404&lt;&gt;0,IF(Y1404=1,IF(AND(I1404&gt;Parameters!$B$5,I1404&lt;=Parameters!$C$5),W1404,""),""),"")</f>
        <v/>
      </c>
      <c r="AE1404" s="16">
        <f>IF(W1404&lt;&gt;0,IF(Y1404=1,IF(I1404&gt;Parameters!$B$6,W1404,""),""),"")</f>
        <v>76.050289906327535</v>
      </c>
    </row>
    <row r="1405" spans="1:31" x14ac:dyDescent="0.2">
      <c r="A1405" t="s">
        <v>1397</v>
      </c>
      <c r="B1405" t="s">
        <v>1398</v>
      </c>
      <c r="C1405" t="s">
        <v>1421</v>
      </c>
      <c r="D1405">
        <v>3</v>
      </c>
      <c r="E1405" t="s">
        <v>1424</v>
      </c>
      <c r="F1405" t="s">
        <v>61</v>
      </c>
      <c r="G1405">
        <v>60</v>
      </c>
      <c r="H1405" t="s">
        <v>46</v>
      </c>
      <c r="I1405">
        <f t="shared" si="63"/>
        <v>60</v>
      </c>
      <c r="J1405" t="s">
        <v>39</v>
      </c>
      <c r="L1405">
        <v>550</v>
      </c>
      <c r="M1405" t="s">
        <v>1402</v>
      </c>
      <c r="N1405">
        <v>60</v>
      </c>
      <c r="O1405" t="s">
        <v>46</v>
      </c>
      <c r="P1405" t="s">
        <v>42</v>
      </c>
      <c r="Q1405" t="s">
        <v>42</v>
      </c>
      <c r="R1405" t="s">
        <v>42</v>
      </c>
      <c r="S1405" s="3">
        <v>42252</v>
      </c>
      <c r="T1405" s="3"/>
      <c r="U1405" s="11">
        <f>IFERROR(VLOOKUP(A1405,'Anc data'!$A$2:$H$117, 8,FALSE),"")</f>
        <v>19.066331000000002</v>
      </c>
      <c r="W1405" s="15">
        <f t="shared" si="64"/>
        <v>28.846661688606996</v>
      </c>
      <c r="X1405" s="9">
        <f t="shared" si="65"/>
        <v>1</v>
      </c>
      <c r="Y1405" s="9">
        <f>MAX(X1405,Parameters!$B$8)</f>
        <v>1</v>
      </c>
      <c r="AA1405" s="16" t="str">
        <f>IF(W1405&lt;&gt;0,IF(Y1405=1,IF(I1405&lt;=Parameters!$C$2,W1405,""),""),"")</f>
        <v/>
      </c>
      <c r="AB1405" s="16" t="str">
        <f>IF(W1405&lt;&gt;0,IF(Y1405=1,IF(AND(I1405&gt;Parameters!$B$3,I1405&lt;=Parameters!$C$3),W1405,""),""),"")</f>
        <v/>
      </c>
      <c r="AC1405" s="16" t="str">
        <f>IF(W1405&lt;&gt;0,IF(Y1405=1,IF(AND(I1405&gt;Parameters!$B$4,I1405&lt;=Parameters!$C$4),W1405,""),""),"")</f>
        <v/>
      </c>
      <c r="AD1405" s="16" t="str">
        <f>IF(W1405&lt;&gt;0,IF(Y1405=1,IF(AND(I1405&gt;Parameters!$B$5,I1405&lt;=Parameters!$C$5),W1405,""),""),"")</f>
        <v/>
      </c>
      <c r="AE1405" s="16">
        <f>IF(W1405&lt;&gt;0,IF(Y1405=1,IF(I1405&gt;Parameters!$B$6,W1405,""),""),"")</f>
        <v>28.846661688606996</v>
      </c>
    </row>
    <row r="1406" spans="1:31" x14ac:dyDescent="0.2">
      <c r="A1406" t="s">
        <v>1425</v>
      </c>
      <c r="B1406" t="s">
        <v>1426</v>
      </c>
      <c r="C1406" t="s">
        <v>1427</v>
      </c>
      <c r="E1406" t="s">
        <v>1428</v>
      </c>
      <c r="I1406">
        <f t="shared" si="63"/>
        <v>0</v>
      </c>
      <c r="U1406" s="11">
        <f>IFERROR(VLOOKUP(A1406,'Anc data'!$A$2:$H$117, 8,FALSE),"")</f>
        <v>286.14300730884202</v>
      </c>
      <c r="W1406" s="15">
        <f t="shared" si="64"/>
        <v>0</v>
      </c>
      <c r="X1406" s="9">
        <f t="shared" si="65"/>
        <v>1</v>
      </c>
      <c r="Y1406" s="9">
        <f>MAX(X1406,Parameters!$B$8)</f>
        <v>1</v>
      </c>
      <c r="AA1406" s="16" t="str">
        <f>IF(W1406&lt;&gt;0,IF(Y1406=1,IF(I1406&lt;=Parameters!$C$2,W1406,""),""),"")</f>
        <v/>
      </c>
      <c r="AB1406" s="16" t="str">
        <f>IF(W1406&lt;&gt;0,IF(Y1406=1,IF(AND(I1406&gt;Parameters!$B$3,I1406&lt;=Parameters!$C$3),W1406,""),""),"")</f>
        <v/>
      </c>
      <c r="AC1406" s="16" t="str">
        <f>IF(W1406&lt;&gt;0,IF(Y1406=1,IF(AND(I1406&gt;Parameters!$B$4,I1406&lt;=Parameters!$C$4),W1406,""),""),"")</f>
        <v/>
      </c>
      <c r="AD1406" s="16" t="str">
        <f>IF(W1406&lt;&gt;0,IF(Y1406=1,IF(AND(I1406&gt;Parameters!$B$5,I1406&lt;=Parameters!$C$5),W1406,""),""),"")</f>
        <v/>
      </c>
      <c r="AE1406" s="16" t="str">
        <f>IF(W1406&lt;&gt;0,IF(Y1406=1,IF(I1406&gt;Parameters!$B$6,W1406,""),""),"")</f>
        <v/>
      </c>
    </row>
    <row r="1407" spans="1:31" x14ac:dyDescent="0.2">
      <c r="A1407" t="s">
        <v>1429</v>
      </c>
      <c r="B1407" t="s">
        <v>1430</v>
      </c>
      <c r="C1407" t="s">
        <v>1431</v>
      </c>
      <c r="D1407">
        <v>1</v>
      </c>
      <c r="E1407" t="s">
        <v>1432</v>
      </c>
      <c r="F1407" t="s">
        <v>51</v>
      </c>
      <c r="G1407">
        <v>1</v>
      </c>
      <c r="H1407" t="s">
        <v>46</v>
      </c>
      <c r="I1407">
        <f t="shared" si="63"/>
        <v>1</v>
      </c>
      <c r="J1407" t="s">
        <v>39</v>
      </c>
      <c r="L1407">
        <v>22.99</v>
      </c>
      <c r="M1407" t="s">
        <v>1433</v>
      </c>
      <c r="N1407">
        <v>256</v>
      </c>
      <c r="O1407" t="s">
        <v>38</v>
      </c>
      <c r="P1407" t="s">
        <v>42</v>
      </c>
      <c r="Q1407" t="s">
        <v>42</v>
      </c>
      <c r="R1407" t="s">
        <v>42</v>
      </c>
      <c r="S1407" s="3">
        <v>42266</v>
      </c>
      <c r="T1407" s="3"/>
      <c r="U1407" s="11" t="str">
        <f>IFERROR(VLOOKUP(A1407,'Anc data'!$A$2:$H$117, 8,FALSE),"")</f>
        <v/>
      </c>
      <c r="W1407" s="15" t="str">
        <f t="shared" si="64"/>
        <v/>
      </c>
      <c r="X1407" s="9">
        <f t="shared" si="65"/>
        <v>1</v>
      </c>
      <c r="Y1407" s="9">
        <f>MAX(X1407,Parameters!$B$8)</f>
        <v>1</v>
      </c>
      <c r="AA1407" s="16" t="str">
        <f>IF(W1407&lt;&gt;0,IF(Y1407=1,IF(I1407&lt;=Parameters!$C$2,W1407,""),""),"")</f>
        <v/>
      </c>
      <c r="AB1407" s="16" t="str">
        <f>IF(W1407&lt;&gt;0,IF(Y1407=1,IF(AND(I1407&gt;Parameters!$B$3,I1407&lt;=Parameters!$C$3),W1407,""),""),"")</f>
        <v/>
      </c>
      <c r="AC1407" s="16" t="str">
        <f>IF(W1407&lt;&gt;0,IF(Y1407=1,IF(AND(I1407&gt;Parameters!$B$4,I1407&lt;=Parameters!$C$4),W1407,""),""),"")</f>
        <v/>
      </c>
      <c r="AD1407" s="16" t="str">
        <f>IF(W1407&lt;&gt;0,IF(Y1407=1,IF(AND(I1407&gt;Parameters!$B$5,I1407&lt;=Parameters!$C$5),W1407,""),""),"")</f>
        <v/>
      </c>
      <c r="AE1407" s="16" t="str">
        <f>IF(W1407&lt;&gt;0,IF(Y1407=1,IF(I1407&gt;Parameters!$B$6,W1407,""),""),"")</f>
        <v/>
      </c>
    </row>
    <row r="1408" spans="1:31" x14ac:dyDescent="0.2">
      <c r="A1408" t="s">
        <v>1429</v>
      </c>
      <c r="B1408" t="s">
        <v>1430</v>
      </c>
      <c r="C1408" t="s">
        <v>1431</v>
      </c>
      <c r="D1408">
        <v>2</v>
      </c>
      <c r="E1408" t="s">
        <v>885</v>
      </c>
      <c r="F1408" t="s">
        <v>51</v>
      </c>
      <c r="G1408">
        <v>2</v>
      </c>
      <c r="H1408" t="s">
        <v>46</v>
      </c>
      <c r="I1408">
        <f t="shared" si="63"/>
        <v>2</v>
      </c>
      <c r="J1408" t="s">
        <v>39</v>
      </c>
      <c r="L1408">
        <v>97.95</v>
      </c>
      <c r="M1408" t="s">
        <v>1433</v>
      </c>
      <c r="N1408">
        <v>512</v>
      </c>
      <c r="O1408" t="s">
        <v>38</v>
      </c>
      <c r="P1408" t="s">
        <v>42</v>
      </c>
      <c r="Q1408" t="s">
        <v>42</v>
      </c>
      <c r="R1408" t="s">
        <v>42</v>
      </c>
      <c r="S1408" s="3">
        <v>42266</v>
      </c>
      <c r="T1408" s="3"/>
      <c r="U1408" s="11" t="str">
        <f>IFERROR(VLOOKUP(A1408,'Anc data'!$A$2:$H$117, 8,FALSE),"")</f>
        <v/>
      </c>
      <c r="W1408" s="15" t="str">
        <f t="shared" si="64"/>
        <v/>
      </c>
      <c r="X1408" s="9">
        <f t="shared" si="65"/>
        <v>1</v>
      </c>
      <c r="Y1408" s="9">
        <f>MAX(X1408,Parameters!$B$8)</f>
        <v>1</v>
      </c>
      <c r="AA1408" s="16" t="str">
        <f>IF(W1408&lt;&gt;0,IF(Y1408=1,IF(I1408&lt;=Parameters!$C$2,W1408,""),""),"")</f>
        <v/>
      </c>
      <c r="AB1408" s="16" t="str">
        <f>IF(W1408&lt;&gt;0,IF(Y1408=1,IF(AND(I1408&gt;Parameters!$B$3,I1408&lt;=Parameters!$C$3),W1408,""),""),"")</f>
        <v/>
      </c>
      <c r="AC1408" s="16" t="str">
        <f>IF(W1408&lt;&gt;0,IF(Y1408=1,IF(AND(I1408&gt;Parameters!$B$4,I1408&lt;=Parameters!$C$4),W1408,""),""),"")</f>
        <v/>
      </c>
      <c r="AD1408" s="16" t="str">
        <f>IF(W1408&lt;&gt;0,IF(Y1408=1,IF(AND(I1408&gt;Parameters!$B$5,I1408&lt;=Parameters!$C$5),W1408,""),""),"")</f>
        <v/>
      </c>
      <c r="AE1408" s="16" t="str">
        <f>IF(W1408&lt;&gt;0,IF(Y1408=1,IF(I1408&gt;Parameters!$B$6,W1408,""),""),"")</f>
        <v/>
      </c>
    </row>
    <row r="1409" spans="1:31" x14ac:dyDescent="0.2">
      <c r="A1409" t="s">
        <v>1429</v>
      </c>
      <c r="B1409" t="s">
        <v>1430</v>
      </c>
      <c r="C1409" t="s">
        <v>1431</v>
      </c>
      <c r="D1409">
        <v>3</v>
      </c>
      <c r="E1409" t="s">
        <v>886</v>
      </c>
      <c r="F1409" t="s">
        <v>51</v>
      </c>
      <c r="G1409">
        <v>3</v>
      </c>
      <c r="H1409" t="s">
        <v>46</v>
      </c>
      <c r="I1409">
        <f t="shared" si="63"/>
        <v>3</v>
      </c>
      <c r="J1409" t="s">
        <v>39</v>
      </c>
      <c r="L1409">
        <v>178.25</v>
      </c>
      <c r="M1409" t="s">
        <v>1433</v>
      </c>
      <c r="N1409">
        <v>768</v>
      </c>
      <c r="O1409" t="s">
        <v>38</v>
      </c>
      <c r="P1409" t="s">
        <v>42</v>
      </c>
      <c r="Q1409" t="s">
        <v>42</v>
      </c>
      <c r="R1409" t="s">
        <v>42</v>
      </c>
      <c r="S1409" s="3">
        <v>42266</v>
      </c>
      <c r="T1409" s="3"/>
      <c r="U1409" s="11" t="str">
        <f>IFERROR(VLOOKUP(A1409,'Anc data'!$A$2:$H$117, 8,FALSE),"")</f>
        <v/>
      </c>
      <c r="W1409" s="15" t="str">
        <f t="shared" si="64"/>
        <v/>
      </c>
      <c r="X1409" s="9">
        <f t="shared" si="65"/>
        <v>1</v>
      </c>
      <c r="Y1409" s="9">
        <f>MAX(X1409,Parameters!$B$8)</f>
        <v>1</v>
      </c>
      <c r="AA1409" s="16" t="str">
        <f>IF(W1409&lt;&gt;0,IF(Y1409=1,IF(I1409&lt;=Parameters!$C$2,W1409,""),""),"")</f>
        <v/>
      </c>
      <c r="AB1409" s="16" t="str">
        <f>IF(W1409&lt;&gt;0,IF(Y1409=1,IF(AND(I1409&gt;Parameters!$B$3,I1409&lt;=Parameters!$C$3),W1409,""),""),"")</f>
        <v/>
      </c>
      <c r="AC1409" s="16" t="str">
        <f>IF(W1409&lt;&gt;0,IF(Y1409=1,IF(AND(I1409&gt;Parameters!$B$4,I1409&lt;=Parameters!$C$4),W1409,""),""),"")</f>
        <v/>
      </c>
      <c r="AD1409" s="16" t="str">
        <f>IF(W1409&lt;&gt;0,IF(Y1409=1,IF(AND(I1409&gt;Parameters!$B$5,I1409&lt;=Parameters!$C$5),W1409,""),""),"")</f>
        <v/>
      </c>
      <c r="AE1409" s="16" t="str">
        <f>IF(W1409&lt;&gt;0,IF(Y1409=1,IF(I1409&gt;Parameters!$B$6,W1409,""),""),"")</f>
        <v/>
      </c>
    </row>
    <row r="1410" spans="1:31" x14ac:dyDescent="0.2">
      <c r="A1410" t="s">
        <v>1429</v>
      </c>
      <c r="B1410" t="s">
        <v>1430</v>
      </c>
      <c r="C1410" t="s">
        <v>1431</v>
      </c>
      <c r="D1410">
        <v>4</v>
      </c>
      <c r="E1410" t="s">
        <v>1434</v>
      </c>
      <c r="F1410" t="s">
        <v>51</v>
      </c>
      <c r="G1410">
        <v>4</v>
      </c>
      <c r="H1410" t="s">
        <v>46</v>
      </c>
      <c r="I1410">
        <f t="shared" si="63"/>
        <v>4</v>
      </c>
      <c r="J1410" t="s">
        <v>39</v>
      </c>
      <c r="L1410">
        <v>293.25</v>
      </c>
      <c r="M1410" t="s">
        <v>1433</v>
      </c>
      <c r="N1410">
        <v>768</v>
      </c>
      <c r="O1410" t="s">
        <v>38</v>
      </c>
      <c r="P1410" t="s">
        <v>42</v>
      </c>
      <c r="Q1410" t="s">
        <v>42</v>
      </c>
      <c r="R1410" t="s">
        <v>42</v>
      </c>
      <c r="S1410" s="3">
        <v>42266</v>
      </c>
      <c r="T1410" s="3"/>
      <c r="U1410" s="11" t="str">
        <f>IFERROR(VLOOKUP(A1410,'Anc data'!$A$2:$H$117, 8,FALSE),"")</f>
        <v/>
      </c>
      <c r="W1410" s="15" t="str">
        <f t="shared" si="64"/>
        <v/>
      </c>
      <c r="X1410" s="9">
        <f t="shared" si="65"/>
        <v>1</v>
      </c>
      <c r="Y1410" s="9">
        <f>MAX(X1410,Parameters!$B$8)</f>
        <v>1</v>
      </c>
      <c r="AA1410" s="16" t="str">
        <f>IF(W1410&lt;&gt;0,IF(Y1410=1,IF(I1410&lt;=Parameters!$C$2,W1410,""),""),"")</f>
        <v/>
      </c>
      <c r="AB1410" s="16" t="str">
        <f>IF(W1410&lt;&gt;0,IF(Y1410=1,IF(AND(I1410&gt;Parameters!$B$3,I1410&lt;=Parameters!$C$3),W1410,""),""),"")</f>
        <v/>
      </c>
      <c r="AC1410" s="16" t="str">
        <f>IF(W1410&lt;&gt;0,IF(Y1410=1,IF(AND(I1410&gt;Parameters!$B$4,I1410&lt;=Parameters!$C$4),W1410,""),""),"")</f>
        <v/>
      </c>
      <c r="AD1410" s="16" t="str">
        <f>IF(W1410&lt;&gt;0,IF(Y1410=1,IF(AND(I1410&gt;Parameters!$B$5,I1410&lt;=Parameters!$C$5),W1410,""),""),"")</f>
        <v/>
      </c>
      <c r="AE1410" s="16" t="str">
        <f>IF(W1410&lt;&gt;0,IF(Y1410=1,IF(I1410&gt;Parameters!$B$6,W1410,""),""),"")</f>
        <v/>
      </c>
    </row>
    <row r="1411" spans="1:31" x14ac:dyDescent="0.2">
      <c r="A1411" t="s">
        <v>1435</v>
      </c>
      <c r="B1411" t="s">
        <v>1436</v>
      </c>
      <c r="C1411" t="s">
        <v>1437</v>
      </c>
      <c r="D1411">
        <v>1</v>
      </c>
      <c r="E1411" t="s">
        <v>1438</v>
      </c>
      <c r="F1411" t="s">
        <v>51</v>
      </c>
      <c r="G1411">
        <v>2</v>
      </c>
      <c r="H1411" t="s">
        <v>46</v>
      </c>
      <c r="I1411">
        <f t="shared" si="63"/>
        <v>2</v>
      </c>
      <c r="J1411">
        <v>3072</v>
      </c>
      <c r="K1411" t="s">
        <v>1439</v>
      </c>
      <c r="L1411">
        <v>99</v>
      </c>
      <c r="M1411" t="s">
        <v>1440</v>
      </c>
      <c r="N1411" t="s">
        <v>40</v>
      </c>
      <c r="P1411" t="s">
        <v>42</v>
      </c>
      <c r="Q1411" t="s">
        <v>42</v>
      </c>
      <c r="R1411" t="s">
        <v>42</v>
      </c>
      <c r="S1411" s="3">
        <v>42252</v>
      </c>
      <c r="T1411" s="3"/>
      <c r="U1411" s="11" t="str">
        <f>IFERROR(VLOOKUP(A1411,'Anc data'!$A$2:$H$117, 8,FALSE),"")</f>
        <v/>
      </c>
      <c r="W1411" s="15" t="str">
        <f t="shared" si="64"/>
        <v/>
      </c>
      <c r="X1411" s="9">
        <f t="shared" si="65"/>
        <v>0</v>
      </c>
      <c r="Y1411" s="9">
        <f>MAX(X1411,Parameters!$B$8)</f>
        <v>1</v>
      </c>
      <c r="AA1411" s="16" t="str">
        <f>IF(W1411&lt;&gt;0,IF(Y1411=1,IF(I1411&lt;=Parameters!$C$2,W1411,""),""),"")</f>
        <v/>
      </c>
      <c r="AB1411" s="16" t="str">
        <f>IF(W1411&lt;&gt;0,IF(Y1411=1,IF(AND(I1411&gt;Parameters!$B$3,I1411&lt;=Parameters!$C$3),W1411,""),""),"")</f>
        <v/>
      </c>
      <c r="AC1411" s="16" t="str">
        <f>IF(W1411&lt;&gt;0,IF(Y1411=1,IF(AND(I1411&gt;Parameters!$B$4,I1411&lt;=Parameters!$C$4),W1411,""),""),"")</f>
        <v/>
      </c>
      <c r="AD1411" s="16" t="str">
        <f>IF(W1411&lt;&gt;0,IF(Y1411=1,IF(AND(I1411&gt;Parameters!$B$5,I1411&lt;=Parameters!$C$5),W1411,""),""),"")</f>
        <v/>
      </c>
      <c r="AE1411" s="16" t="str">
        <f>IF(W1411&lt;&gt;0,IF(Y1411=1,IF(I1411&gt;Parameters!$B$6,W1411,""),""),"")</f>
        <v/>
      </c>
    </row>
    <row r="1412" spans="1:31" x14ac:dyDescent="0.2">
      <c r="A1412" t="s">
        <v>1435</v>
      </c>
      <c r="B1412" t="s">
        <v>1436</v>
      </c>
      <c r="C1412" t="s">
        <v>1441</v>
      </c>
      <c r="D1412">
        <v>1</v>
      </c>
      <c r="E1412" t="s">
        <v>1442</v>
      </c>
      <c r="F1412" t="s">
        <v>73</v>
      </c>
      <c r="G1412">
        <v>6</v>
      </c>
      <c r="H1412" t="s">
        <v>46</v>
      </c>
      <c r="I1412">
        <f t="shared" ref="I1412:I1475" si="66">IF(H1412="Kbps",G1412/1000,G1412)</f>
        <v>6</v>
      </c>
      <c r="J1412">
        <v>5</v>
      </c>
      <c r="K1412" t="s">
        <v>62</v>
      </c>
      <c r="L1412">
        <v>95</v>
      </c>
      <c r="M1412" t="s">
        <v>1440</v>
      </c>
      <c r="N1412" t="s">
        <v>40</v>
      </c>
      <c r="P1412" t="s">
        <v>42</v>
      </c>
      <c r="Q1412" t="s">
        <v>42</v>
      </c>
      <c r="R1412" t="s">
        <v>42</v>
      </c>
      <c r="S1412" s="3">
        <v>42281</v>
      </c>
      <c r="T1412" s="3"/>
      <c r="U1412" s="11" t="str">
        <f>IFERROR(VLOOKUP(A1412,'Anc data'!$A$2:$H$117, 8,FALSE),"")</f>
        <v/>
      </c>
      <c r="W1412" s="15" t="str">
        <f t="shared" ref="W1412:W1475" si="67">IFERROR(L1412/U1412,"")</f>
        <v/>
      </c>
      <c r="X1412" s="9">
        <f t="shared" ref="X1412:X1475" si="68">IF(K1412="",1,0)</f>
        <v>0</v>
      </c>
      <c r="Y1412" s="9">
        <f>MAX(X1412,Parameters!$B$8)</f>
        <v>1</v>
      </c>
      <c r="AA1412" s="16" t="str">
        <f>IF(W1412&lt;&gt;0,IF(Y1412=1,IF(I1412&lt;=Parameters!$C$2,W1412,""),""),"")</f>
        <v/>
      </c>
      <c r="AB1412" s="16" t="str">
        <f>IF(W1412&lt;&gt;0,IF(Y1412=1,IF(AND(I1412&gt;Parameters!$B$3,I1412&lt;=Parameters!$C$3),W1412,""),""),"")</f>
        <v/>
      </c>
      <c r="AC1412" s="16" t="str">
        <f>IF(W1412&lt;&gt;0,IF(Y1412=1,IF(AND(I1412&gt;Parameters!$B$4,I1412&lt;=Parameters!$C$4),W1412,""),""),"")</f>
        <v/>
      </c>
      <c r="AD1412" s="16" t="str">
        <f>IF(W1412&lt;&gt;0,IF(Y1412=1,IF(AND(I1412&gt;Parameters!$B$5,I1412&lt;=Parameters!$C$5),W1412,""),""),"")</f>
        <v/>
      </c>
      <c r="AE1412" s="16" t="str">
        <f>IF(W1412&lt;&gt;0,IF(Y1412=1,IF(I1412&gt;Parameters!$B$6,W1412,""),""),"")</f>
        <v/>
      </c>
    </row>
    <row r="1413" spans="1:31" x14ac:dyDescent="0.2">
      <c r="A1413" t="s">
        <v>1443</v>
      </c>
      <c r="B1413" t="s">
        <v>1444</v>
      </c>
      <c r="C1413" t="s">
        <v>1445</v>
      </c>
      <c r="D1413">
        <v>1</v>
      </c>
      <c r="E1413" t="s">
        <v>1446</v>
      </c>
      <c r="F1413" t="s">
        <v>94</v>
      </c>
      <c r="G1413">
        <v>20</v>
      </c>
      <c r="H1413" t="s">
        <v>46</v>
      </c>
      <c r="I1413">
        <f t="shared" si="66"/>
        <v>20</v>
      </c>
      <c r="J1413" t="s">
        <v>39</v>
      </c>
      <c r="L1413">
        <v>149.83000000000001</v>
      </c>
      <c r="M1413" t="s">
        <v>1447</v>
      </c>
      <c r="N1413" t="s">
        <v>40</v>
      </c>
      <c r="P1413" t="s">
        <v>42</v>
      </c>
      <c r="Q1413" t="s">
        <v>42</v>
      </c>
      <c r="R1413" t="s">
        <v>42</v>
      </c>
      <c r="S1413" s="3">
        <v>42252</v>
      </c>
      <c r="T1413" s="3"/>
      <c r="U1413" s="11">
        <f>IFERROR(VLOOKUP(A1413,'Anc data'!$A$2:$H$117, 8,FALSE),"")</f>
        <v>1.7449154338739501</v>
      </c>
      <c r="W1413" s="15">
        <f t="shared" si="67"/>
        <v>85.866625448636782</v>
      </c>
      <c r="X1413" s="9">
        <f t="shared" si="68"/>
        <v>1</v>
      </c>
      <c r="Y1413" s="9">
        <f>MAX(X1413,Parameters!$B$8)</f>
        <v>1</v>
      </c>
      <c r="AA1413" s="16" t="str">
        <f>IF(W1413&lt;&gt;0,IF(Y1413=1,IF(I1413&lt;=Parameters!$C$2,W1413,""),""),"")</f>
        <v/>
      </c>
      <c r="AB1413" s="16" t="str">
        <f>IF(W1413&lt;&gt;0,IF(Y1413=1,IF(AND(I1413&gt;Parameters!$B$3,I1413&lt;=Parameters!$C$3),W1413,""),""),"")</f>
        <v/>
      </c>
      <c r="AC1413" s="16" t="str">
        <f>IF(W1413&lt;&gt;0,IF(Y1413=1,IF(AND(I1413&gt;Parameters!$B$4,I1413&lt;=Parameters!$C$4),W1413,""),""),"")</f>
        <v/>
      </c>
      <c r="AD1413" s="16">
        <f>IF(W1413&lt;&gt;0,IF(Y1413=1,IF(AND(I1413&gt;Parameters!$B$5,I1413&lt;=Parameters!$C$5),W1413,""),""),"")</f>
        <v>85.866625448636782</v>
      </c>
      <c r="AE1413" s="16" t="str">
        <f>IF(W1413&lt;&gt;0,IF(Y1413=1,IF(I1413&gt;Parameters!$B$6,W1413,""),""),"")</f>
        <v/>
      </c>
    </row>
    <row r="1414" spans="1:31" x14ac:dyDescent="0.2">
      <c r="A1414" t="s">
        <v>1443</v>
      </c>
      <c r="B1414" t="s">
        <v>1444</v>
      </c>
      <c r="C1414" t="s">
        <v>1445</v>
      </c>
      <c r="D1414">
        <v>2</v>
      </c>
      <c r="E1414" t="s">
        <v>1446</v>
      </c>
      <c r="F1414" t="s">
        <v>94</v>
      </c>
      <c r="G1414">
        <v>40</v>
      </c>
      <c r="H1414" t="s">
        <v>46</v>
      </c>
      <c r="I1414">
        <f t="shared" si="66"/>
        <v>40</v>
      </c>
      <c r="J1414" t="s">
        <v>39</v>
      </c>
      <c r="L1414">
        <v>224.83</v>
      </c>
      <c r="M1414" t="s">
        <v>1447</v>
      </c>
      <c r="N1414" t="s">
        <v>40</v>
      </c>
      <c r="P1414" t="s">
        <v>42</v>
      </c>
      <c r="Q1414" t="s">
        <v>42</v>
      </c>
      <c r="R1414" t="s">
        <v>42</v>
      </c>
      <c r="S1414" s="3">
        <v>42252</v>
      </c>
      <c r="T1414" s="3"/>
      <c r="U1414" s="11">
        <f>IFERROR(VLOOKUP(A1414,'Anc data'!$A$2:$H$117, 8,FALSE),"")</f>
        <v>1.7449154338739501</v>
      </c>
      <c r="W1414" s="15">
        <f t="shared" si="67"/>
        <v>128.84865113540016</v>
      </c>
      <c r="X1414" s="9">
        <f t="shared" si="68"/>
        <v>1</v>
      </c>
      <c r="Y1414" s="9">
        <f>MAX(X1414,Parameters!$B$8)</f>
        <v>1</v>
      </c>
      <c r="AA1414" s="16" t="str">
        <f>IF(W1414&lt;&gt;0,IF(Y1414=1,IF(I1414&lt;=Parameters!$C$2,W1414,""),""),"")</f>
        <v/>
      </c>
      <c r="AB1414" s="16" t="str">
        <f>IF(W1414&lt;&gt;0,IF(Y1414=1,IF(AND(I1414&gt;Parameters!$B$3,I1414&lt;=Parameters!$C$3),W1414,""),""),"")</f>
        <v/>
      </c>
      <c r="AC1414" s="16" t="str">
        <f>IF(W1414&lt;&gt;0,IF(Y1414=1,IF(AND(I1414&gt;Parameters!$B$4,I1414&lt;=Parameters!$C$4),W1414,""),""),"")</f>
        <v/>
      </c>
      <c r="AD1414" s="16" t="str">
        <f>IF(W1414&lt;&gt;0,IF(Y1414=1,IF(AND(I1414&gt;Parameters!$B$5,I1414&lt;=Parameters!$C$5),W1414,""),""),"")</f>
        <v/>
      </c>
      <c r="AE1414" s="16">
        <f>IF(W1414&lt;&gt;0,IF(Y1414=1,IF(I1414&gt;Parameters!$B$6,W1414,""),""),"")</f>
        <v>128.84865113540016</v>
      </c>
    </row>
    <row r="1415" spans="1:31" x14ac:dyDescent="0.2">
      <c r="A1415" t="s">
        <v>1443</v>
      </c>
      <c r="B1415" t="s">
        <v>1444</v>
      </c>
      <c r="C1415" t="s">
        <v>1445</v>
      </c>
      <c r="D1415">
        <v>3</v>
      </c>
      <c r="E1415" t="s">
        <v>1446</v>
      </c>
      <c r="F1415" t="s">
        <v>94</v>
      </c>
      <c r="G1415">
        <v>100</v>
      </c>
      <c r="H1415" t="s">
        <v>46</v>
      </c>
      <c r="I1415">
        <f t="shared" si="66"/>
        <v>100</v>
      </c>
      <c r="J1415" t="s">
        <v>39</v>
      </c>
      <c r="L1415">
        <v>344.83</v>
      </c>
      <c r="M1415" t="s">
        <v>1447</v>
      </c>
      <c r="N1415" t="s">
        <v>40</v>
      </c>
      <c r="P1415" t="s">
        <v>42</v>
      </c>
      <c r="Q1415" t="s">
        <v>42</v>
      </c>
      <c r="R1415" t="s">
        <v>42</v>
      </c>
      <c r="S1415" s="3">
        <v>42252</v>
      </c>
      <c r="T1415" s="3"/>
      <c r="U1415" s="11">
        <f>IFERROR(VLOOKUP(A1415,'Anc data'!$A$2:$H$117, 8,FALSE),"")</f>
        <v>1.7449154338739501</v>
      </c>
      <c r="W1415" s="15">
        <f t="shared" si="67"/>
        <v>197.61989223422157</v>
      </c>
      <c r="X1415" s="9">
        <f t="shared" si="68"/>
        <v>1</v>
      </c>
      <c r="Y1415" s="9">
        <f>MAX(X1415,Parameters!$B$8)</f>
        <v>1</v>
      </c>
      <c r="AA1415" s="16" t="str">
        <f>IF(W1415&lt;&gt;0,IF(Y1415=1,IF(I1415&lt;=Parameters!$C$2,W1415,""),""),"")</f>
        <v/>
      </c>
      <c r="AB1415" s="16" t="str">
        <f>IF(W1415&lt;&gt;0,IF(Y1415=1,IF(AND(I1415&gt;Parameters!$B$3,I1415&lt;=Parameters!$C$3),W1415,""),""),"")</f>
        <v/>
      </c>
      <c r="AC1415" s="16" t="str">
        <f>IF(W1415&lt;&gt;0,IF(Y1415=1,IF(AND(I1415&gt;Parameters!$B$4,I1415&lt;=Parameters!$C$4),W1415,""),""),"")</f>
        <v/>
      </c>
      <c r="AD1415" s="16" t="str">
        <f>IF(W1415&lt;&gt;0,IF(Y1415=1,IF(AND(I1415&gt;Parameters!$B$5,I1415&lt;=Parameters!$C$5),W1415,""),""),"")</f>
        <v/>
      </c>
      <c r="AE1415" s="16">
        <f>IF(W1415&lt;&gt;0,IF(Y1415=1,IF(I1415&gt;Parameters!$B$6,W1415,""),""),"")</f>
        <v>197.61989223422157</v>
      </c>
    </row>
    <row r="1416" spans="1:31" x14ac:dyDescent="0.2">
      <c r="A1416" t="s">
        <v>1443</v>
      </c>
      <c r="B1416" t="s">
        <v>1444</v>
      </c>
      <c r="C1416" t="s">
        <v>1445</v>
      </c>
      <c r="D1416">
        <v>4</v>
      </c>
      <c r="E1416" t="s">
        <v>1446</v>
      </c>
      <c r="F1416" t="s">
        <v>94</v>
      </c>
      <c r="G1416">
        <v>200</v>
      </c>
      <c r="H1416" t="s">
        <v>46</v>
      </c>
      <c r="I1416">
        <f t="shared" si="66"/>
        <v>200</v>
      </c>
      <c r="J1416" t="s">
        <v>39</v>
      </c>
      <c r="L1416">
        <v>569.83000000000004</v>
      </c>
      <c r="M1416" t="s">
        <v>1447</v>
      </c>
      <c r="N1416" t="s">
        <v>40</v>
      </c>
      <c r="P1416" t="s">
        <v>42</v>
      </c>
      <c r="Q1416" t="s">
        <v>42</v>
      </c>
      <c r="R1416" t="s">
        <v>42</v>
      </c>
      <c r="S1416" s="3">
        <v>42252</v>
      </c>
      <c r="T1416" s="3"/>
      <c r="U1416" s="11">
        <f>IFERROR(VLOOKUP(A1416,'Anc data'!$A$2:$H$117, 8,FALSE),"")</f>
        <v>1.7449154338739501</v>
      </c>
      <c r="W1416" s="15">
        <f t="shared" si="67"/>
        <v>326.56596929451177</v>
      </c>
      <c r="X1416" s="9">
        <f t="shared" si="68"/>
        <v>1</v>
      </c>
      <c r="Y1416" s="9">
        <f>MAX(X1416,Parameters!$B$8)</f>
        <v>1</v>
      </c>
      <c r="AA1416" s="16" t="str">
        <f>IF(W1416&lt;&gt;0,IF(Y1416=1,IF(I1416&lt;=Parameters!$C$2,W1416,""),""),"")</f>
        <v/>
      </c>
      <c r="AB1416" s="16" t="str">
        <f>IF(W1416&lt;&gt;0,IF(Y1416=1,IF(AND(I1416&gt;Parameters!$B$3,I1416&lt;=Parameters!$C$3),W1416,""),""),"")</f>
        <v/>
      </c>
      <c r="AC1416" s="16" t="str">
        <f>IF(W1416&lt;&gt;0,IF(Y1416=1,IF(AND(I1416&gt;Parameters!$B$4,I1416&lt;=Parameters!$C$4),W1416,""),""),"")</f>
        <v/>
      </c>
      <c r="AD1416" s="16" t="str">
        <f>IF(W1416&lt;&gt;0,IF(Y1416=1,IF(AND(I1416&gt;Parameters!$B$5,I1416&lt;=Parameters!$C$5),W1416,""),""),"")</f>
        <v/>
      </c>
      <c r="AE1416" s="16">
        <f>IF(W1416&lt;&gt;0,IF(Y1416=1,IF(I1416&gt;Parameters!$B$6,W1416,""),""),"")</f>
        <v>326.56596929451177</v>
      </c>
    </row>
    <row r="1417" spans="1:31" x14ac:dyDescent="0.2">
      <c r="A1417" t="s">
        <v>1443</v>
      </c>
      <c r="B1417" t="s">
        <v>1444</v>
      </c>
      <c r="C1417" t="s">
        <v>1448</v>
      </c>
      <c r="D1417">
        <v>1</v>
      </c>
      <c r="E1417" t="s">
        <v>1449</v>
      </c>
      <c r="F1417" t="s">
        <v>1450</v>
      </c>
      <c r="G1417">
        <v>10</v>
      </c>
      <c r="H1417" t="s">
        <v>46</v>
      </c>
      <c r="I1417">
        <f t="shared" si="66"/>
        <v>10</v>
      </c>
      <c r="J1417" t="s">
        <v>39</v>
      </c>
      <c r="L1417">
        <v>149</v>
      </c>
      <c r="M1417" t="s">
        <v>1447</v>
      </c>
      <c r="N1417" t="s">
        <v>40</v>
      </c>
      <c r="P1417" t="s">
        <v>42</v>
      </c>
      <c r="Q1417" t="s">
        <v>42</v>
      </c>
      <c r="R1417" t="s">
        <v>42</v>
      </c>
      <c r="S1417" s="3">
        <v>42252</v>
      </c>
      <c r="T1417" s="3"/>
      <c r="U1417" s="11">
        <f>IFERROR(VLOOKUP(A1417,'Anc data'!$A$2:$H$117, 8,FALSE),"")</f>
        <v>1.7449154338739501</v>
      </c>
      <c r="W1417" s="15">
        <f t="shared" si="67"/>
        <v>85.390957697703257</v>
      </c>
      <c r="X1417" s="9">
        <f t="shared" si="68"/>
        <v>1</v>
      </c>
      <c r="Y1417" s="9">
        <f>MAX(X1417,Parameters!$B$8)</f>
        <v>1</v>
      </c>
      <c r="AA1417" s="16" t="str">
        <f>IF(W1417&lt;&gt;0,IF(Y1417=1,IF(I1417&lt;=Parameters!$C$2,W1417,""),""),"")</f>
        <v/>
      </c>
      <c r="AB1417" s="16" t="str">
        <f>IF(W1417&lt;&gt;0,IF(Y1417=1,IF(AND(I1417&gt;Parameters!$B$3,I1417&lt;=Parameters!$C$3),W1417,""),""),"")</f>
        <v/>
      </c>
      <c r="AC1417" s="16">
        <f>IF(W1417&lt;&gt;0,IF(Y1417=1,IF(AND(I1417&gt;Parameters!$B$4,I1417&lt;=Parameters!$C$4),W1417,""),""),"")</f>
        <v>85.390957697703257</v>
      </c>
      <c r="AD1417" s="16" t="str">
        <f>IF(W1417&lt;&gt;0,IF(Y1417=1,IF(AND(I1417&gt;Parameters!$B$5,I1417&lt;=Parameters!$C$5),W1417,""),""),"")</f>
        <v/>
      </c>
      <c r="AE1417" s="16" t="str">
        <f>IF(W1417&lt;&gt;0,IF(Y1417=1,IF(I1417&gt;Parameters!$B$6,W1417,""),""),"")</f>
        <v/>
      </c>
    </row>
    <row r="1418" spans="1:31" x14ac:dyDescent="0.2">
      <c r="A1418" t="s">
        <v>1443</v>
      </c>
      <c r="B1418" t="s">
        <v>1444</v>
      </c>
      <c r="C1418" t="s">
        <v>1448</v>
      </c>
      <c r="D1418">
        <v>2</v>
      </c>
      <c r="E1418" t="s">
        <v>1449</v>
      </c>
      <c r="F1418" t="s">
        <v>1450</v>
      </c>
      <c r="G1418">
        <v>20</v>
      </c>
      <c r="H1418" t="s">
        <v>46</v>
      </c>
      <c r="I1418">
        <f t="shared" si="66"/>
        <v>20</v>
      </c>
      <c r="J1418" t="s">
        <v>39</v>
      </c>
      <c r="L1418">
        <v>199</v>
      </c>
      <c r="M1418" t="s">
        <v>1447</v>
      </c>
      <c r="N1418" t="s">
        <v>40</v>
      </c>
      <c r="P1418" t="s">
        <v>42</v>
      </c>
      <c r="Q1418" t="s">
        <v>42</v>
      </c>
      <c r="R1418" t="s">
        <v>42</v>
      </c>
      <c r="S1418" s="3">
        <v>42254</v>
      </c>
      <c r="T1418" s="3"/>
      <c r="U1418" s="11">
        <f>IFERROR(VLOOKUP(A1418,'Anc data'!$A$2:$H$117, 8,FALSE),"")</f>
        <v>1.7449154338739501</v>
      </c>
      <c r="W1418" s="15">
        <f t="shared" si="67"/>
        <v>114.04564148887884</v>
      </c>
      <c r="X1418" s="9">
        <f t="shared" si="68"/>
        <v>1</v>
      </c>
      <c r="Y1418" s="9">
        <f>MAX(X1418,Parameters!$B$8)</f>
        <v>1</v>
      </c>
      <c r="AA1418" s="16" t="str">
        <f>IF(W1418&lt;&gt;0,IF(Y1418=1,IF(I1418&lt;=Parameters!$C$2,W1418,""),""),"")</f>
        <v/>
      </c>
      <c r="AB1418" s="16" t="str">
        <f>IF(W1418&lt;&gt;0,IF(Y1418=1,IF(AND(I1418&gt;Parameters!$B$3,I1418&lt;=Parameters!$C$3),W1418,""),""),"")</f>
        <v/>
      </c>
      <c r="AC1418" s="16" t="str">
        <f>IF(W1418&lt;&gt;0,IF(Y1418=1,IF(AND(I1418&gt;Parameters!$B$4,I1418&lt;=Parameters!$C$4),W1418,""),""),"")</f>
        <v/>
      </c>
      <c r="AD1418" s="16">
        <f>IF(W1418&lt;&gt;0,IF(Y1418=1,IF(AND(I1418&gt;Parameters!$B$5,I1418&lt;=Parameters!$C$5),W1418,""),""),"")</f>
        <v>114.04564148887884</v>
      </c>
      <c r="AE1418" s="16" t="str">
        <f>IF(W1418&lt;&gt;0,IF(Y1418=1,IF(I1418&gt;Parameters!$B$6,W1418,""),""),"")</f>
        <v/>
      </c>
    </row>
    <row r="1419" spans="1:31" x14ac:dyDescent="0.2">
      <c r="A1419" t="s">
        <v>1443</v>
      </c>
      <c r="B1419" t="s">
        <v>1444</v>
      </c>
      <c r="C1419" t="s">
        <v>1448</v>
      </c>
      <c r="D1419">
        <v>3</v>
      </c>
      <c r="E1419" t="s">
        <v>1451</v>
      </c>
      <c r="F1419" t="s">
        <v>94</v>
      </c>
      <c r="G1419">
        <v>200</v>
      </c>
      <c r="H1419" t="s">
        <v>46</v>
      </c>
      <c r="I1419">
        <f t="shared" si="66"/>
        <v>200</v>
      </c>
      <c r="J1419" t="s">
        <v>39</v>
      </c>
      <c r="L1419">
        <v>749</v>
      </c>
      <c r="M1419" t="s">
        <v>1447</v>
      </c>
      <c r="N1419" t="s">
        <v>40</v>
      </c>
      <c r="P1419" t="s">
        <v>64</v>
      </c>
      <c r="Q1419" t="s">
        <v>42</v>
      </c>
      <c r="R1419" t="s">
        <v>42</v>
      </c>
      <c r="S1419" s="3">
        <v>42254</v>
      </c>
      <c r="T1419" s="3"/>
      <c r="U1419" s="11">
        <f>IFERROR(VLOOKUP(A1419,'Anc data'!$A$2:$H$117, 8,FALSE),"")</f>
        <v>1.7449154338739501</v>
      </c>
      <c r="W1419" s="15">
        <f t="shared" si="67"/>
        <v>429.24716319181033</v>
      </c>
      <c r="X1419" s="9">
        <f t="shared" si="68"/>
        <v>1</v>
      </c>
      <c r="Y1419" s="9">
        <f>MAX(X1419,Parameters!$B$8)</f>
        <v>1</v>
      </c>
      <c r="AA1419" s="16" t="str">
        <f>IF(W1419&lt;&gt;0,IF(Y1419=1,IF(I1419&lt;=Parameters!$C$2,W1419,""),""),"")</f>
        <v/>
      </c>
      <c r="AB1419" s="16" t="str">
        <f>IF(W1419&lt;&gt;0,IF(Y1419=1,IF(AND(I1419&gt;Parameters!$B$3,I1419&lt;=Parameters!$C$3),W1419,""),""),"")</f>
        <v/>
      </c>
      <c r="AC1419" s="16" t="str">
        <f>IF(W1419&lt;&gt;0,IF(Y1419=1,IF(AND(I1419&gt;Parameters!$B$4,I1419&lt;=Parameters!$C$4),W1419,""),""),"")</f>
        <v/>
      </c>
      <c r="AD1419" s="16" t="str">
        <f>IF(W1419&lt;&gt;0,IF(Y1419=1,IF(AND(I1419&gt;Parameters!$B$5,I1419&lt;=Parameters!$C$5),W1419,""),""),"")</f>
        <v/>
      </c>
      <c r="AE1419" s="16">
        <f>IF(W1419&lt;&gt;0,IF(Y1419=1,IF(I1419&gt;Parameters!$B$6,W1419,""),""),"")</f>
        <v>429.24716319181033</v>
      </c>
    </row>
    <row r="1420" spans="1:31" x14ac:dyDescent="0.2">
      <c r="A1420" t="s">
        <v>1443</v>
      </c>
      <c r="B1420" t="s">
        <v>1444</v>
      </c>
      <c r="C1420" t="s">
        <v>1448</v>
      </c>
      <c r="D1420">
        <v>4</v>
      </c>
      <c r="E1420" t="s">
        <v>1451</v>
      </c>
      <c r="F1420" t="s">
        <v>94</v>
      </c>
      <c r="G1420">
        <v>100</v>
      </c>
      <c r="H1420" t="s">
        <v>46</v>
      </c>
      <c r="I1420">
        <f t="shared" si="66"/>
        <v>100</v>
      </c>
      <c r="J1420" t="s">
        <v>39</v>
      </c>
      <c r="L1420">
        <v>449</v>
      </c>
      <c r="M1420" t="s">
        <v>1447</v>
      </c>
      <c r="N1420" t="s">
        <v>40</v>
      </c>
      <c r="P1420" t="s">
        <v>64</v>
      </c>
      <c r="Q1420" t="s">
        <v>42</v>
      </c>
      <c r="R1420" t="s">
        <v>42</v>
      </c>
      <c r="S1420" s="3">
        <v>42254</v>
      </c>
      <c r="T1420" s="3"/>
      <c r="U1420" s="11">
        <f>IFERROR(VLOOKUP(A1420,'Anc data'!$A$2:$H$117, 8,FALSE),"")</f>
        <v>1.7449154338739501</v>
      </c>
      <c r="W1420" s="15">
        <f t="shared" si="67"/>
        <v>257.31906044475681</v>
      </c>
      <c r="X1420" s="9">
        <f t="shared" si="68"/>
        <v>1</v>
      </c>
      <c r="Y1420" s="9">
        <f>MAX(X1420,Parameters!$B$8)</f>
        <v>1</v>
      </c>
      <c r="AA1420" s="16" t="str">
        <f>IF(W1420&lt;&gt;0,IF(Y1420=1,IF(I1420&lt;=Parameters!$C$2,W1420,""),""),"")</f>
        <v/>
      </c>
      <c r="AB1420" s="16" t="str">
        <f>IF(W1420&lt;&gt;0,IF(Y1420=1,IF(AND(I1420&gt;Parameters!$B$3,I1420&lt;=Parameters!$C$3),W1420,""),""),"")</f>
        <v/>
      </c>
      <c r="AC1420" s="16" t="str">
        <f>IF(W1420&lt;&gt;0,IF(Y1420=1,IF(AND(I1420&gt;Parameters!$B$4,I1420&lt;=Parameters!$C$4),W1420,""),""),"")</f>
        <v/>
      </c>
      <c r="AD1420" s="16" t="str">
        <f>IF(W1420&lt;&gt;0,IF(Y1420=1,IF(AND(I1420&gt;Parameters!$B$5,I1420&lt;=Parameters!$C$5),W1420,""),""),"")</f>
        <v/>
      </c>
      <c r="AE1420" s="16">
        <f>IF(W1420&lt;&gt;0,IF(Y1420=1,IF(I1420&gt;Parameters!$B$6,W1420,""),""),"")</f>
        <v>257.31906044475681</v>
      </c>
    </row>
    <row r="1421" spans="1:31" x14ac:dyDescent="0.2">
      <c r="A1421" t="s">
        <v>1443</v>
      </c>
      <c r="B1421" t="s">
        <v>1444</v>
      </c>
      <c r="C1421" t="s">
        <v>1448</v>
      </c>
      <c r="D1421">
        <v>5</v>
      </c>
      <c r="E1421" t="s">
        <v>1451</v>
      </c>
      <c r="F1421" t="s">
        <v>94</v>
      </c>
      <c r="G1421">
        <v>40</v>
      </c>
      <c r="H1421" t="s">
        <v>46</v>
      </c>
      <c r="I1421">
        <f t="shared" si="66"/>
        <v>40</v>
      </c>
      <c r="J1421" t="s">
        <v>39</v>
      </c>
      <c r="L1421">
        <v>299</v>
      </c>
      <c r="M1421" t="s">
        <v>1447</v>
      </c>
      <c r="N1421" t="s">
        <v>40</v>
      </c>
      <c r="P1421" t="s">
        <v>64</v>
      </c>
      <c r="Q1421" t="s">
        <v>42</v>
      </c>
      <c r="R1421" t="s">
        <v>42</v>
      </c>
      <c r="S1421" s="3">
        <v>42254</v>
      </c>
      <c r="T1421" s="3"/>
      <c r="U1421" s="11">
        <f>IFERROR(VLOOKUP(A1421,'Anc data'!$A$2:$H$117, 8,FALSE),"")</f>
        <v>1.7449154338739501</v>
      </c>
      <c r="W1421" s="15">
        <f t="shared" si="67"/>
        <v>171.35500907123003</v>
      </c>
      <c r="X1421" s="9">
        <f t="shared" si="68"/>
        <v>1</v>
      </c>
      <c r="Y1421" s="9">
        <f>MAX(X1421,Parameters!$B$8)</f>
        <v>1</v>
      </c>
      <c r="AA1421" s="16" t="str">
        <f>IF(W1421&lt;&gt;0,IF(Y1421=1,IF(I1421&lt;=Parameters!$C$2,W1421,""),""),"")</f>
        <v/>
      </c>
      <c r="AB1421" s="16" t="str">
        <f>IF(W1421&lt;&gt;0,IF(Y1421=1,IF(AND(I1421&gt;Parameters!$B$3,I1421&lt;=Parameters!$C$3),W1421,""),""),"")</f>
        <v/>
      </c>
      <c r="AC1421" s="16" t="str">
        <f>IF(W1421&lt;&gt;0,IF(Y1421=1,IF(AND(I1421&gt;Parameters!$B$4,I1421&lt;=Parameters!$C$4),W1421,""),""),"")</f>
        <v/>
      </c>
      <c r="AD1421" s="16" t="str">
        <f>IF(W1421&lt;&gt;0,IF(Y1421=1,IF(AND(I1421&gt;Parameters!$B$5,I1421&lt;=Parameters!$C$5),W1421,""),""),"")</f>
        <v/>
      </c>
      <c r="AE1421" s="16">
        <f>IF(W1421&lt;&gt;0,IF(Y1421=1,IF(I1421&gt;Parameters!$B$6,W1421,""),""),"")</f>
        <v>171.35500907123003</v>
      </c>
    </row>
    <row r="1422" spans="1:31" x14ac:dyDescent="0.2">
      <c r="A1422" t="s">
        <v>1452</v>
      </c>
      <c r="B1422" t="s">
        <v>1453</v>
      </c>
      <c r="C1422" t="s">
        <v>1454</v>
      </c>
      <c r="D1422">
        <v>1</v>
      </c>
      <c r="E1422" t="s">
        <v>1270</v>
      </c>
      <c r="F1422" t="s">
        <v>51</v>
      </c>
      <c r="G1422">
        <v>2</v>
      </c>
      <c r="H1422" t="s">
        <v>46</v>
      </c>
      <c r="I1422">
        <f t="shared" si="66"/>
        <v>2</v>
      </c>
      <c r="J1422" t="s">
        <v>39</v>
      </c>
      <c r="L1422" s="2">
        <v>29900</v>
      </c>
      <c r="M1422" t="s">
        <v>220</v>
      </c>
      <c r="N1422" t="s">
        <v>40</v>
      </c>
      <c r="P1422" t="s">
        <v>64</v>
      </c>
      <c r="Q1422" t="s">
        <v>42</v>
      </c>
      <c r="R1422" t="s">
        <v>42</v>
      </c>
      <c r="S1422" s="3">
        <v>42266</v>
      </c>
      <c r="T1422" s="3"/>
      <c r="U1422" s="11">
        <f>IFERROR(VLOOKUP(A1422,'Anc data'!$A$2:$H$117, 8,FALSE),"")</f>
        <v>229.00776735228999</v>
      </c>
      <c r="W1422" s="15">
        <f t="shared" si="67"/>
        <v>130.56325707068211</v>
      </c>
      <c r="X1422" s="9">
        <f t="shared" si="68"/>
        <v>1</v>
      </c>
      <c r="Y1422" s="9">
        <f>MAX(X1422,Parameters!$B$8)</f>
        <v>1</v>
      </c>
      <c r="AA1422" s="16" t="str">
        <f>IF(W1422&lt;&gt;0,IF(Y1422=1,IF(I1422&lt;=Parameters!$C$2,W1422,""),""),"")</f>
        <v/>
      </c>
      <c r="AB1422" s="16">
        <f>IF(W1422&lt;&gt;0,IF(Y1422=1,IF(AND(I1422&gt;Parameters!$B$3,I1422&lt;=Parameters!$C$3),W1422,""),""),"")</f>
        <v>130.56325707068211</v>
      </c>
      <c r="AC1422" s="16" t="str">
        <f>IF(W1422&lt;&gt;0,IF(Y1422=1,IF(AND(I1422&gt;Parameters!$B$4,I1422&lt;=Parameters!$C$4),W1422,""),""),"")</f>
        <v/>
      </c>
      <c r="AD1422" s="16" t="str">
        <f>IF(W1422&lt;&gt;0,IF(Y1422=1,IF(AND(I1422&gt;Parameters!$B$5,I1422&lt;=Parameters!$C$5),W1422,""),""),"")</f>
        <v/>
      </c>
      <c r="AE1422" s="16" t="str">
        <f>IF(W1422&lt;&gt;0,IF(Y1422=1,IF(I1422&gt;Parameters!$B$6,W1422,""),""),"")</f>
        <v/>
      </c>
    </row>
    <row r="1423" spans="1:31" x14ac:dyDescent="0.2">
      <c r="A1423" t="s">
        <v>1452</v>
      </c>
      <c r="B1423" t="s">
        <v>1453</v>
      </c>
      <c r="C1423" t="s">
        <v>1454</v>
      </c>
      <c r="D1423">
        <v>2</v>
      </c>
      <c r="E1423" t="s">
        <v>1455</v>
      </c>
      <c r="F1423" t="s">
        <v>51</v>
      </c>
      <c r="G1423">
        <v>10</v>
      </c>
      <c r="H1423" t="s">
        <v>46</v>
      </c>
      <c r="I1423">
        <f t="shared" si="66"/>
        <v>10</v>
      </c>
      <c r="J1423" t="s">
        <v>39</v>
      </c>
      <c r="L1423" s="2">
        <v>39900</v>
      </c>
      <c r="M1423" t="s">
        <v>220</v>
      </c>
      <c r="N1423" t="s">
        <v>40</v>
      </c>
      <c r="P1423" t="s">
        <v>64</v>
      </c>
      <c r="Q1423" t="s">
        <v>42</v>
      </c>
      <c r="R1423" t="s">
        <v>42</v>
      </c>
      <c r="S1423" s="3">
        <v>42266</v>
      </c>
      <c r="T1423" s="3"/>
      <c r="U1423" s="11">
        <f>IFERROR(VLOOKUP(A1423,'Anc data'!$A$2:$H$117, 8,FALSE),"")</f>
        <v>229.00776735228999</v>
      </c>
      <c r="W1423" s="15">
        <f t="shared" si="67"/>
        <v>174.22989823144536</v>
      </c>
      <c r="X1423" s="9">
        <f t="shared" si="68"/>
        <v>1</v>
      </c>
      <c r="Y1423" s="9">
        <f>MAX(X1423,Parameters!$B$8)</f>
        <v>1</v>
      </c>
      <c r="AA1423" s="16" t="str">
        <f>IF(W1423&lt;&gt;0,IF(Y1423=1,IF(I1423&lt;=Parameters!$C$2,W1423,""),""),"")</f>
        <v/>
      </c>
      <c r="AB1423" s="16" t="str">
        <f>IF(W1423&lt;&gt;0,IF(Y1423=1,IF(AND(I1423&gt;Parameters!$B$3,I1423&lt;=Parameters!$C$3),W1423,""),""),"")</f>
        <v/>
      </c>
      <c r="AC1423" s="16">
        <f>IF(W1423&lt;&gt;0,IF(Y1423=1,IF(AND(I1423&gt;Parameters!$B$4,I1423&lt;=Parameters!$C$4),W1423,""),""),"")</f>
        <v>174.22989823144536</v>
      </c>
      <c r="AD1423" s="16" t="str">
        <f>IF(W1423&lt;&gt;0,IF(Y1423=1,IF(AND(I1423&gt;Parameters!$B$5,I1423&lt;=Parameters!$C$5),W1423,""),""),"")</f>
        <v/>
      </c>
      <c r="AE1423" s="16" t="str">
        <f>IF(W1423&lt;&gt;0,IF(Y1423=1,IF(I1423&gt;Parameters!$B$6,W1423,""),""),"")</f>
        <v/>
      </c>
    </row>
    <row r="1424" spans="1:31" x14ac:dyDescent="0.2">
      <c r="A1424" t="s">
        <v>1456</v>
      </c>
      <c r="B1424" t="s">
        <v>1457</v>
      </c>
      <c r="C1424" t="s">
        <v>1458</v>
      </c>
      <c r="D1424">
        <v>1</v>
      </c>
      <c r="E1424" t="s">
        <v>1459</v>
      </c>
      <c r="F1424" t="s">
        <v>51</v>
      </c>
      <c r="G1424">
        <v>1250</v>
      </c>
      <c r="H1424" t="s">
        <v>38</v>
      </c>
      <c r="I1424">
        <f t="shared" si="66"/>
        <v>1.25</v>
      </c>
      <c r="J1424" t="s">
        <v>39</v>
      </c>
      <c r="L1424" s="2">
        <v>1290</v>
      </c>
      <c r="M1424" t="s">
        <v>1460</v>
      </c>
      <c r="N1424">
        <v>250</v>
      </c>
      <c r="O1424" t="s">
        <v>38</v>
      </c>
      <c r="P1424" t="s">
        <v>42</v>
      </c>
      <c r="Q1424" t="s">
        <v>42</v>
      </c>
      <c r="R1424" t="s">
        <v>64</v>
      </c>
      <c r="S1424" s="3">
        <v>42254</v>
      </c>
      <c r="T1424" s="3"/>
      <c r="U1424" s="11">
        <f>IFERROR(VLOOKUP(A1424,'Anc data'!$A$2:$H$117, 8,FALSE),"")</f>
        <v>42.966844223843097</v>
      </c>
      <c r="W1424" s="15">
        <f t="shared" si="67"/>
        <v>30.023149786833894</v>
      </c>
      <c r="X1424" s="9">
        <f t="shared" si="68"/>
        <v>1</v>
      </c>
      <c r="Y1424" s="9">
        <f>MAX(X1424,Parameters!$B$8)</f>
        <v>1</v>
      </c>
      <c r="AA1424" s="16" t="str">
        <f>IF(W1424&lt;&gt;0,IF(Y1424=1,IF(I1424&lt;=Parameters!$C$2,W1424,""),""),"")</f>
        <v/>
      </c>
      <c r="AB1424" s="16">
        <f>IF(W1424&lt;&gt;0,IF(Y1424=1,IF(AND(I1424&gt;Parameters!$B$3,I1424&lt;=Parameters!$C$3),W1424,""),""),"")</f>
        <v>30.023149786833894</v>
      </c>
      <c r="AC1424" s="16" t="str">
        <f>IF(W1424&lt;&gt;0,IF(Y1424=1,IF(AND(I1424&gt;Parameters!$B$4,I1424&lt;=Parameters!$C$4),W1424,""),""),"")</f>
        <v/>
      </c>
      <c r="AD1424" s="16" t="str">
        <f>IF(W1424&lt;&gt;0,IF(Y1424=1,IF(AND(I1424&gt;Parameters!$B$5,I1424&lt;=Parameters!$C$5),W1424,""),""),"")</f>
        <v/>
      </c>
      <c r="AE1424" s="16" t="str">
        <f>IF(W1424&lt;&gt;0,IF(Y1424=1,IF(I1424&gt;Parameters!$B$6,W1424,""),""),"")</f>
        <v/>
      </c>
    </row>
    <row r="1425" spans="1:31" x14ac:dyDescent="0.2">
      <c r="A1425" t="s">
        <v>1456</v>
      </c>
      <c r="B1425" t="s">
        <v>1457</v>
      </c>
      <c r="C1425" t="s">
        <v>1458</v>
      </c>
      <c r="D1425">
        <v>2</v>
      </c>
      <c r="E1425" t="s">
        <v>1459</v>
      </c>
      <c r="F1425" t="s">
        <v>51</v>
      </c>
      <c r="G1425">
        <v>2500</v>
      </c>
      <c r="H1425" t="s">
        <v>38</v>
      </c>
      <c r="I1425">
        <f t="shared" si="66"/>
        <v>2.5</v>
      </c>
      <c r="J1425" t="s">
        <v>39</v>
      </c>
      <c r="L1425" s="2">
        <v>1590</v>
      </c>
      <c r="M1425" t="s">
        <v>1460</v>
      </c>
      <c r="N1425">
        <v>500</v>
      </c>
      <c r="O1425" t="s">
        <v>38</v>
      </c>
      <c r="P1425" t="s">
        <v>42</v>
      </c>
      <c r="Q1425" t="s">
        <v>42</v>
      </c>
      <c r="R1425" t="s">
        <v>64</v>
      </c>
      <c r="S1425" s="3">
        <v>42254</v>
      </c>
      <c r="T1425" s="3"/>
      <c r="U1425" s="11">
        <f>IFERROR(VLOOKUP(A1425,'Anc data'!$A$2:$H$117, 8,FALSE),"")</f>
        <v>42.966844223843097</v>
      </c>
      <c r="W1425" s="15">
        <f t="shared" si="67"/>
        <v>37.005277644237125</v>
      </c>
      <c r="X1425" s="9">
        <f t="shared" si="68"/>
        <v>1</v>
      </c>
      <c r="Y1425" s="9">
        <f>MAX(X1425,Parameters!$B$8)</f>
        <v>1</v>
      </c>
      <c r="AA1425" s="16" t="str">
        <f>IF(W1425&lt;&gt;0,IF(Y1425=1,IF(I1425&lt;=Parameters!$C$2,W1425,""),""),"")</f>
        <v/>
      </c>
      <c r="AB1425" s="16">
        <f>IF(W1425&lt;&gt;0,IF(Y1425=1,IF(AND(I1425&gt;Parameters!$B$3,I1425&lt;=Parameters!$C$3),W1425,""),""),"")</f>
        <v>37.005277644237125</v>
      </c>
      <c r="AC1425" s="16" t="str">
        <f>IF(W1425&lt;&gt;0,IF(Y1425=1,IF(AND(I1425&gt;Parameters!$B$4,I1425&lt;=Parameters!$C$4),W1425,""),""),"")</f>
        <v/>
      </c>
      <c r="AD1425" s="16" t="str">
        <f>IF(W1425&lt;&gt;0,IF(Y1425=1,IF(AND(I1425&gt;Parameters!$B$5,I1425&lt;=Parameters!$C$5),W1425,""),""),"")</f>
        <v/>
      </c>
      <c r="AE1425" s="16" t="str">
        <f>IF(W1425&lt;&gt;0,IF(Y1425=1,IF(I1425&gt;Parameters!$B$6,W1425,""),""),"")</f>
        <v/>
      </c>
    </row>
    <row r="1426" spans="1:31" x14ac:dyDescent="0.2">
      <c r="A1426" t="s">
        <v>1456</v>
      </c>
      <c r="B1426" t="s">
        <v>1457</v>
      </c>
      <c r="C1426" t="s">
        <v>1458</v>
      </c>
      <c r="D1426">
        <v>3</v>
      </c>
      <c r="E1426" t="s">
        <v>1459</v>
      </c>
      <c r="F1426" t="s">
        <v>51</v>
      </c>
      <c r="G1426">
        <v>5000</v>
      </c>
      <c r="H1426" t="s">
        <v>38</v>
      </c>
      <c r="I1426">
        <f t="shared" si="66"/>
        <v>5</v>
      </c>
      <c r="J1426" t="s">
        <v>39</v>
      </c>
      <c r="L1426" s="2">
        <v>1890</v>
      </c>
      <c r="M1426" t="s">
        <v>1460</v>
      </c>
      <c r="N1426">
        <v>1000</v>
      </c>
      <c r="O1426" t="s">
        <v>38</v>
      </c>
      <c r="P1426" t="s">
        <v>42</v>
      </c>
      <c r="Q1426" t="s">
        <v>42</v>
      </c>
      <c r="R1426" t="s">
        <v>64</v>
      </c>
      <c r="S1426" s="3">
        <v>42254</v>
      </c>
      <c r="T1426" s="3"/>
      <c r="U1426" s="11">
        <f>IFERROR(VLOOKUP(A1426,'Anc data'!$A$2:$H$117, 8,FALSE),"")</f>
        <v>42.966844223843097</v>
      </c>
      <c r="W1426" s="15">
        <f t="shared" si="67"/>
        <v>43.987405501640353</v>
      </c>
      <c r="X1426" s="9">
        <f t="shared" si="68"/>
        <v>1</v>
      </c>
      <c r="Y1426" s="9">
        <f>MAX(X1426,Parameters!$B$8)</f>
        <v>1</v>
      </c>
      <c r="AA1426" s="16" t="str">
        <f>IF(W1426&lt;&gt;0,IF(Y1426=1,IF(I1426&lt;=Parameters!$C$2,W1426,""),""),"")</f>
        <v/>
      </c>
      <c r="AB1426" s="16" t="str">
        <f>IF(W1426&lt;&gt;0,IF(Y1426=1,IF(AND(I1426&gt;Parameters!$B$3,I1426&lt;=Parameters!$C$3),W1426,""),""),"")</f>
        <v/>
      </c>
      <c r="AC1426" s="16">
        <f>IF(W1426&lt;&gt;0,IF(Y1426=1,IF(AND(I1426&gt;Parameters!$B$4,I1426&lt;=Parameters!$C$4),W1426,""),""),"")</f>
        <v>43.987405501640353</v>
      </c>
      <c r="AD1426" s="16" t="str">
        <f>IF(W1426&lt;&gt;0,IF(Y1426=1,IF(AND(I1426&gt;Parameters!$B$5,I1426&lt;=Parameters!$C$5),W1426,""),""),"")</f>
        <v/>
      </c>
      <c r="AE1426" s="16" t="str">
        <f>IF(W1426&lt;&gt;0,IF(Y1426=1,IF(I1426&gt;Parameters!$B$6,W1426,""),""),"")</f>
        <v/>
      </c>
    </row>
    <row r="1427" spans="1:31" x14ac:dyDescent="0.2">
      <c r="A1427" t="s">
        <v>1456</v>
      </c>
      <c r="B1427" t="s">
        <v>1457</v>
      </c>
      <c r="C1427" t="s">
        <v>1458</v>
      </c>
      <c r="D1427">
        <v>4</v>
      </c>
      <c r="E1427" t="s">
        <v>1459</v>
      </c>
      <c r="F1427" t="s">
        <v>51</v>
      </c>
      <c r="G1427">
        <v>6000</v>
      </c>
      <c r="H1427" t="s">
        <v>38</v>
      </c>
      <c r="I1427">
        <f t="shared" si="66"/>
        <v>6</v>
      </c>
      <c r="J1427" t="s">
        <v>39</v>
      </c>
      <c r="L1427" s="2">
        <v>2190</v>
      </c>
      <c r="M1427" t="s">
        <v>1460</v>
      </c>
      <c r="N1427">
        <v>1000</v>
      </c>
      <c r="O1427" t="s">
        <v>38</v>
      </c>
      <c r="P1427" t="s">
        <v>42</v>
      </c>
      <c r="Q1427" t="s">
        <v>42</v>
      </c>
      <c r="R1427" t="s">
        <v>64</v>
      </c>
      <c r="S1427" s="3">
        <v>42254</v>
      </c>
      <c r="T1427" s="3"/>
      <c r="U1427" s="11">
        <f>IFERROR(VLOOKUP(A1427,'Anc data'!$A$2:$H$117, 8,FALSE),"")</f>
        <v>42.966844223843097</v>
      </c>
      <c r="W1427" s="15">
        <f t="shared" si="67"/>
        <v>50.969533359043588</v>
      </c>
      <c r="X1427" s="9">
        <f t="shared" si="68"/>
        <v>1</v>
      </c>
      <c r="Y1427" s="9">
        <f>MAX(X1427,Parameters!$B$8)</f>
        <v>1</v>
      </c>
      <c r="AA1427" s="16" t="str">
        <f>IF(W1427&lt;&gt;0,IF(Y1427=1,IF(I1427&lt;=Parameters!$C$2,W1427,""),""),"")</f>
        <v/>
      </c>
      <c r="AB1427" s="16" t="str">
        <f>IF(W1427&lt;&gt;0,IF(Y1427=1,IF(AND(I1427&gt;Parameters!$B$3,I1427&lt;=Parameters!$C$3),W1427,""),""),"")</f>
        <v/>
      </c>
      <c r="AC1427" s="16">
        <f>IF(W1427&lt;&gt;0,IF(Y1427=1,IF(AND(I1427&gt;Parameters!$B$4,I1427&lt;=Parameters!$C$4),W1427,""),""),"")</f>
        <v>50.969533359043588</v>
      </c>
      <c r="AD1427" s="16" t="str">
        <f>IF(W1427&lt;&gt;0,IF(Y1427=1,IF(AND(I1427&gt;Parameters!$B$5,I1427&lt;=Parameters!$C$5),W1427,""),""),"")</f>
        <v/>
      </c>
      <c r="AE1427" s="16" t="str">
        <f>IF(W1427&lt;&gt;0,IF(Y1427=1,IF(I1427&gt;Parameters!$B$6,W1427,""),""),"")</f>
        <v/>
      </c>
    </row>
    <row r="1428" spans="1:31" x14ac:dyDescent="0.2">
      <c r="A1428" t="s">
        <v>1456</v>
      </c>
      <c r="B1428" t="s">
        <v>1457</v>
      </c>
      <c r="C1428" t="s">
        <v>1458</v>
      </c>
      <c r="D1428">
        <v>5</v>
      </c>
      <c r="E1428" t="s">
        <v>1459</v>
      </c>
      <c r="F1428" t="s">
        <v>51</v>
      </c>
      <c r="G1428">
        <v>8000</v>
      </c>
      <c r="H1428" t="s">
        <v>38</v>
      </c>
      <c r="I1428">
        <f t="shared" si="66"/>
        <v>8</v>
      </c>
      <c r="J1428" t="s">
        <v>39</v>
      </c>
      <c r="L1428" s="2">
        <v>2790</v>
      </c>
      <c r="M1428" t="s">
        <v>1460</v>
      </c>
      <c r="N1428">
        <v>1000</v>
      </c>
      <c r="O1428" t="s">
        <v>38</v>
      </c>
      <c r="P1428" t="s">
        <v>42</v>
      </c>
      <c r="Q1428" t="s">
        <v>42</v>
      </c>
      <c r="R1428" t="s">
        <v>64</v>
      </c>
      <c r="S1428" s="3">
        <v>42254</v>
      </c>
      <c r="T1428" s="3"/>
      <c r="U1428" s="11">
        <f>IFERROR(VLOOKUP(A1428,'Anc data'!$A$2:$H$117, 8,FALSE),"")</f>
        <v>42.966844223843097</v>
      </c>
      <c r="W1428" s="15">
        <f t="shared" si="67"/>
        <v>64.93378907385005</v>
      </c>
      <c r="X1428" s="9">
        <f t="shared" si="68"/>
        <v>1</v>
      </c>
      <c r="Y1428" s="9">
        <f>MAX(X1428,Parameters!$B$8)</f>
        <v>1</v>
      </c>
      <c r="AA1428" s="16" t="str">
        <f>IF(W1428&lt;&gt;0,IF(Y1428=1,IF(I1428&lt;=Parameters!$C$2,W1428,""),""),"")</f>
        <v/>
      </c>
      <c r="AB1428" s="16" t="str">
        <f>IF(W1428&lt;&gt;0,IF(Y1428=1,IF(AND(I1428&gt;Parameters!$B$3,I1428&lt;=Parameters!$C$3),W1428,""),""),"")</f>
        <v/>
      </c>
      <c r="AC1428" s="16">
        <f>IF(W1428&lt;&gt;0,IF(Y1428=1,IF(AND(I1428&gt;Parameters!$B$4,I1428&lt;=Parameters!$C$4),W1428,""),""),"")</f>
        <v>64.93378907385005</v>
      </c>
      <c r="AD1428" s="16" t="str">
        <f>IF(W1428&lt;&gt;0,IF(Y1428=1,IF(AND(I1428&gt;Parameters!$B$5,I1428&lt;=Parameters!$C$5),W1428,""),""),"")</f>
        <v/>
      </c>
      <c r="AE1428" s="16" t="str">
        <f>IF(W1428&lt;&gt;0,IF(Y1428=1,IF(I1428&gt;Parameters!$B$6,W1428,""),""),"")</f>
        <v/>
      </c>
    </row>
    <row r="1429" spans="1:31" x14ac:dyDescent="0.2">
      <c r="A1429" t="s">
        <v>1456</v>
      </c>
      <c r="B1429" t="s">
        <v>1457</v>
      </c>
      <c r="C1429" t="s">
        <v>1458</v>
      </c>
      <c r="D1429">
        <v>6</v>
      </c>
      <c r="E1429" t="s">
        <v>1459</v>
      </c>
      <c r="F1429" t="s">
        <v>51</v>
      </c>
      <c r="G1429">
        <v>10000</v>
      </c>
      <c r="H1429" t="s">
        <v>38</v>
      </c>
      <c r="I1429">
        <f t="shared" si="66"/>
        <v>10</v>
      </c>
      <c r="J1429" t="s">
        <v>39</v>
      </c>
      <c r="L1429" s="2">
        <v>3290</v>
      </c>
      <c r="M1429" t="s">
        <v>1460</v>
      </c>
      <c r="N1429">
        <v>1000</v>
      </c>
      <c r="O1429" t="s">
        <v>38</v>
      </c>
      <c r="P1429" t="s">
        <v>42</v>
      </c>
      <c r="Q1429" t="s">
        <v>42</v>
      </c>
      <c r="R1429" t="s">
        <v>64</v>
      </c>
      <c r="S1429" s="3">
        <v>42254</v>
      </c>
      <c r="T1429" s="3"/>
      <c r="U1429" s="11">
        <f>IFERROR(VLOOKUP(A1429,'Anc data'!$A$2:$H$117, 8,FALSE),"")</f>
        <v>42.966844223843097</v>
      </c>
      <c r="W1429" s="15">
        <f t="shared" si="67"/>
        <v>76.570668836188773</v>
      </c>
      <c r="X1429" s="9">
        <f t="shared" si="68"/>
        <v>1</v>
      </c>
      <c r="Y1429" s="9">
        <f>MAX(X1429,Parameters!$B$8)</f>
        <v>1</v>
      </c>
      <c r="AA1429" s="16" t="str">
        <f>IF(W1429&lt;&gt;0,IF(Y1429=1,IF(I1429&lt;=Parameters!$C$2,W1429,""),""),"")</f>
        <v/>
      </c>
      <c r="AB1429" s="16" t="str">
        <f>IF(W1429&lt;&gt;0,IF(Y1429=1,IF(AND(I1429&gt;Parameters!$B$3,I1429&lt;=Parameters!$C$3),W1429,""),""),"")</f>
        <v/>
      </c>
      <c r="AC1429" s="16">
        <f>IF(W1429&lt;&gt;0,IF(Y1429=1,IF(AND(I1429&gt;Parameters!$B$4,I1429&lt;=Parameters!$C$4),W1429,""),""),"")</f>
        <v>76.570668836188773</v>
      </c>
      <c r="AD1429" s="16" t="str">
        <f>IF(W1429&lt;&gt;0,IF(Y1429=1,IF(AND(I1429&gt;Parameters!$B$5,I1429&lt;=Parameters!$C$5),W1429,""),""),"")</f>
        <v/>
      </c>
      <c r="AE1429" s="16" t="str">
        <f>IF(W1429&lt;&gt;0,IF(Y1429=1,IF(I1429&gt;Parameters!$B$6,W1429,""),""),"")</f>
        <v/>
      </c>
    </row>
    <row r="1430" spans="1:31" x14ac:dyDescent="0.2">
      <c r="A1430" t="s">
        <v>1456</v>
      </c>
      <c r="B1430" t="s">
        <v>1457</v>
      </c>
      <c r="C1430" t="s">
        <v>1458</v>
      </c>
      <c r="D1430">
        <v>7</v>
      </c>
      <c r="E1430" t="s">
        <v>1459</v>
      </c>
      <c r="F1430" t="s">
        <v>51</v>
      </c>
      <c r="G1430">
        <v>15000</v>
      </c>
      <c r="H1430" t="s">
        <v>38</v>
      </c>
      <c r="I1430">
        <f t="shared" si="66"/>
        <v>15</v>
      </c>
      <c r="J1430" t="s">
        <v>39</v>
      </c>
      <c r="L1430" s="2">
        <v>3990</v>
      </c>
      <c r="M1430" t="s">
        <v>1460</v>
      </c>
      <c r="N1430">
        <v>1000</v>
      </c>
      <c r="O1430" t="s">
        <v>38</v>
      </c>
      <c r="P1430" t="s">
        <v>42</v>
      </c>
      <c r="Q1430" t="s">
        <v>42</v>
      </c>
      <c r="R1430" t="s">
        <v>64</v>
      </c>
      <c r="S1430" s="3">
        <v>42254</v>
      </c>
      <c r="T1430" s="3"/>
      <c r="U1430" s="11">
        <f>IFERROR(VLOOKUP(A1430,'Anc data'!$A$2:$H$117, 8,FALSE),"")</f>
        <v>42.966844223843097</v>
      </c>
      <c r="W1430" s="15">
        <f t="shared" si="67"/>
        <v>92.862300503462976</v>
      </c>
      <c r="X1430" s="9">
        <f t="shared" si="68"/>
        <v>1</v>
      </c>
      <c r="Y1430" s="9">
        <f>MAX(X1430,Parameters!$B$8)</f>
        <v>1</v>
      </c>
      <c r="AA1430" s="16" t="str">
        <f>IF(W1430&lt;&gt;0,IF(Y1430=1,IF(I1430&lt;=Parameters!$C$2,W1430,""),""),"")</f>
        <v/>
      </c>
      <c r="AB1430" s="16" t="str">
        <f>IF(W1430&lt;&gt;0,IF(Y1430=1,IF(AND(I1430&gt;Parameters!$B$3,I1430&lt;=Parameters!$C$3),W1430,""),""),"")</f>
        <v/>
      </c>
      <c r="AC1430" s="16" t="str">
        <f>IF(W1430&lt;&gt;0,IF(Y1430=1,IF(AND(I1430&gt;Parameters!$B$4,I1430&lt;=Parameters!$C$4),W1430,""),""),"")</f>
        <v/>
      </c>
      <c r="AD1430" s="16">
        <f>IF(W1430&lt;&gt;0,IF(Y1430=1,IF(AND(I1430&gt;Parameters!$B$5,I1430&lt;=Parameters!$C$5),W1430,""),""),"")</f>
        <v>92.862300503462976</v>
      </c>
      <c r="AE1430" s="16" t="str">
        <f>IF(W1430&lt;&gt;0,IF(Y1430=1,IF(I1430&gt;Parameters!$B$6,W1430,""),""),"")</f>
        <v/>
      </c>
    </row>
    <row r="1431" spans="1:31" x14ac:dyDescent="0.2">
      <c r="A1431" t="s">
        <v>1456</v>
      </c>
      <c r="B1431" t="s">
        <v>1457</v>
      </c>
      <c r="C1431" t="s">
        <v>1458</v>
      </c>
      <c r="D1431">
        <v>8</v>
      </c>
      <c r="E1431" t="s">
        <v>1459</v>
      </c>
      <c r="F1431" t="s">
        <v>51</v>
      </c>
      <c r="G1431">
        <v>20000</v>
      </c>
      <c r="H1431" t="s">
        <v>38</v>
      </c>
      <c r="I1431">
        <f t="shared" si="66"/>
        <v>20</v>
      </c>
      <c r="J1431" t="s">
        <v>39</v>
      </c>
      <c r="L1431" s="2">
        <v>4590</v>
      </c>
      <c r="M1431" t="s">
        <v>1460</v>
      </c>
      <c r="N1431">
        <v>1000</v>
      </c>
      <c r="O1431" t="s">
        <v>38</v>
      </c>
      <c r="P1431" t="s">
        <v>42</v>
      </c>
      <c r="Q1431" t="s">
        <v>42</v>
      </c>
      <c r="R1431" t="s">
        <v>64</v>
      </c>
      <c r="S1431" s="3">
        <v>42254</v>
      </c>
      <c r="T1431" s="3"/>
      <c r="U1431" s="11">
        <f>IFERROR(VLOOKUP(A1431,'Anc data'!$A$2:$H$117, 8,FALSE),"")</f>
        <v>42.966844223843097</v>
      </c>
      <c r="W1431" s="15">
        <f t="shared" si="67"/>
        <v>106.82655621826943</v>
      </c>
      <c r="X1431" s="9">
        <f t="shared" si="68"/>
        <v>1</v>
      </c>
      <c r="Y1431" s="9">
        <f>MAX(X1431,Parameters!$B$8)</f>
        <v>1</v>
      </c>
      <c r="AA1431" s="16" t="str">
        <f>IF(W1431&lt;&gt;0,IF(Y1431=1,IF(I1431&lt;=Parameters!$C$2,W1431,""),""),"")</f>
        <v/>
      </c>
      <c r="AB1431" s="16" t="str">
        <f>IF(W1431&lt;&gt;0,IF(Y1431=1,IF(AND(I1431&gt;Parameters!$B$3,I1431&lt;=Parameters!$C$3),W1431,""),""),"")</f>
        <v/>
      </c>
      <c r="AC1431" s="16" t="str">
        <f>IF(W1431&lt;&gt;0,IF(Y1431=1,IF(AND(I1431&gt;Parameters!$B$4,I1431&lt;=Parameters!$C$4),W1431,""),""),"")</f>
        <v/>
      </c>
      <c r="AD1431" s="16">
        <f>IF(W1431&lt;&gt;0,IF(Y1431=1,IF(AND(I1431&gt;Parameters!$B$5,I1431&lt;=Parameters!$C$5),W1431,""),""),"")</f>
        <v>106.82655621826943</v>
      </c>
      <c r="AE1431" s="16" t="str">
        <f>IF(W1431&lt;&gt;0,IF(Y1431=1,IF(I1431&gt;Parameters!$B$6,W1431,""),""),"")</f>
        <v/>
      </c>
    </row>
    <row r="1432" spans="1:31" x14ac:dyDescent="0.2">
      <c r="A1432" t="s">
        <v>1456</v>
      </c>
      <c r="B1432" t="s">
        <v>1457</v>
      </c>
      <c r="C1432" t="s">
        <v>1461</v>
      </c>
      <c r="D1432">
        <v>1</v>
      </c>
      <c r="E1432" t="s">
        <v>1462</v>
      </c>
      <c r="F1432" t="s">
        <v>51</v>
      </c>
      <c r="G1432">
        <v>3</v>
      </c>
      <c r="H1432" t="s">
        <v>46</v>
      </c>
      <c r="I1432">
        <f t="shared" si="66"/>
        <v>3</v>
      </c>
      <c r="J1432" t="s">
        <v>39</v>
      </c>
      <c r="L1432" s="2">
        <v>1199</v>
      </c>
      <c r="M1432" t="s">
        <v>1460</v>
      </c>
      <c r="N1432" t="s">
        <v>40</v>
      </c>
      <c r="P1432" t="s">
        <v>42</v>
      </c>
      <c r="Q1432" t="s">
        <v>42</v>
      </c>
      <c r="R1432" t="s">
        <v>64</v>
      </c>
      <c r="S1432" s="3">
        <v>42254</v>
      </c>
      <c r="T1432" s="3"/>
      <c r="U1432" s="11">
        <f>IFERROR(VLOOKUP(A1432,'Anc data'!$A$2:$H$117, 8,FALSE),"")</f>
        <v>42.966844223843097</v>
      </c>
      <c r="W1432" s="15">
        <f t="shared" si="67"/>
        <v>27.905237670088248</v>
      </c>
      <c r="X1432" s="9">
        <f t="shared" si="68"/>
        <v>1</v>
      </c>
      <c r="Y1432" s="9">
        <f>MAX(X1432,Parameters!$B$8)</f>
        <v>1</v>
      </c>
      <c r="AA1432" s="16" t="str">
        <f>IF(W1432&lt;&gt;0,IF(Y1432=1,IF(I1432&lt;=Parameters!$C$2,W1432,""),""),"")</f>
        <v/>
      </c>
      <c r="AB1432" s="16">
        <f>IF(W1432&lt;&gt;0,IF(Y1432=1,IF(AND(I1432&gt;Parameters!$B$3,I1432&lt;=Parameters!$C$3),W1432,""),""),"")</f>
        <v>27.905237670088248</v>
      </c>
      <c r="AC1432" s="16" t="str">
        <f>IF(W1432&lt;&gt;0,IF(Y1432=1,IF(AND(I1432&gt;Parameters!$B$4,I1432&lt;=Parameters!$C$4),W1432,""),""),"")</f>
        <v/>
      </c>
      <c r="AD1432" s="16" t="str">
        <f>IF(W1432&lt;&gt;0,IF(Y1432=1,IF(AND(I1432&gt;Parameters!$B$5,I1432&lt;=Parameters!$C$5),W1432,""),""),"")</f>
        <v/>
      </c>
      <c r="AE1432" s="16" t="str">
        <f>IF(W1432&lt;&gt;0,IF(Y1432=1,IF(I1432&gt;Parameters!$B$6,W1432,""),""),"")</f>
        <v/>
      </c>
    </row>
    <row r="1433" spans="1:31" x14ac:dyDescent="0.2">
      <c r="A1433" t="s">
        <v>1456</v>
      </c>
      <c r="B1433" t="s">
        <v>1457</v>
      </c>
      <c r="C1433" t="s">
        <v>1461</v>
      </c>
      <c r="D1433">
        <v>2</v>
      </c>
      <c r="E1433" t="s">
        <v>1462</v>
      </c>
      <c r="F1433" t="s">
        <v>51</v>
      </c>
      <c r="G1433">
        <v>5</v>
      </c>
      <c r="H1433" t="s">
        <v>46</v>
      </c>
      <c r="I1433">
        <f t="shared" si="66"/>
        <v>5</v>
      </c>
      <c r="J1433" t="s">
        <v>39</v>
      </c>
      <c r="L1433" s="2">
        <v>1399</v>
      </c>
      <c r="M1433" t="s">
        <v>1460</v>
      </c>
      <c r="N1433" t="s">
        <v>40</v>
      </c>
      <c r="P1433" t="s">
        <v>42</v>
      </c>
      <c r="Q1433" t="s">
        <v>42</v>
      </c>
      <c r="R1433" t="s">
        <v>64</v>
      </c>
      <c r="S1433" s="3">
        <v>42254</v>
      </c>
      <c r="T1433" s="3"/>
      <c r="U1433" s="11">
        <f>IFERROR(VLOOKUP(A1433,'Anc data'!$A$2:$H$117, 8,FALSE),"")</f>
        <v>42.966844223843097</v>
      </c>
      <c r="W1433" s="15">
        <f t="shared" si="67"/>
        <v>32.559989575023735</v>
      </c>
      <c r="X1433" s="9">
        <f t="shared" si="68"/>
        <v>1</v>
      </c>
      <c r="Y1433" s="9">
        <f>MAX(X1433,Parameters!$B$8)</f>
        <v>1</v>
      </c>
      <c r="AA1433" s="16" t="str">
        <f>IF(W1433&lt;&gt;0,IF(Y1433=1,IF(I1433&lt;=Parameters!$C$2,W1433,""),""),"")</f>
        <v/>
      </c>
      <c r="AB1433" s="16" t="str">
        <f>IF(W1433&lt;&gt;0,IF(Y1433=1,IF(AND(I1433&gt;Parameters!$B$3,I1433&lt;=Parameters!$C$3),W1433,""),""),"")</f>
        <v/>
      </c>
      <c r="AC1433" s="16">
        <f>IF(W1433&lt;&gt;0,IF(Y1433=1,IF(AND(I1433&gt;Parameters!$B$4,I1433&lt;=Parameters!$C$4),W1433,""),""),"")</f>
        <v>32.559989575023735</v>
      </c>
      <c r="AD1433" s="16" t="str">
        <f>IF(W1433&lt;&gt;0,IF(Y1433=1,IF(AND(I1433&gt;Parameters!$B$5,I1433&lt;=Parameters!$C$5),W1433,""),""),"")</f>
        <v/>
      </c>
      <c r="AE1433" s="16" t="str">
        <f>IF(W1433&lt;&gt;0,IF(Y1433=1,IF(I1433&gt;Parameters!$B$6,W1433,""),""),"")</f>
        <v/>
      </c>
    </row>
    <row r="1434" spans="1:31" x14ac:dyDescent="0.2">
      <c r="A1434" t="s">
        <v>1456</v>
      </c>
      <c r="B1434" t="s">
        <v>1457</v>
      </c>
      <c r="C1434" t="s">
        <v>1461</v>
      </c>
      <c r="D1434">
        <v>3</v>
      </c>
      <c r="E1434" t="s">
        <v>1462</v>
      </c>
      <c r="F1434" t="s">
        <v>94</v>
      </c>
      <c r="G1434">
        <v>10</v>
      </c>
      <c r="H1434" t="s">
        <v>46</v>
      </c>
      <c r="I1434">
        <f t="shared" si="66"/>
        <v>10</v>
      </c>
      <c r="J1434" t="s">
        <v>39</v>
      </c>
      <c r="L1434" s="2">
        <v>1799</v>
      </c>
      <c r="M1434" t="s">
        <v>1460</v>
      </c>
      <c r="N1434" t="s">
        <v>40</v>
      </c>
      <c r="P1434" t="s">
        <v>42</v>
      </c>
      <c r="Q1434" t="s">
        <v>42</v>
      </c>
      <c r="R1434" t="s">
        <v>64</v>
      </c>
      <c r="S1434" s="3">
        <v>42254</v>
      </c>
      <c r="T1434" s="3"/>
      <c r="U1434" s="11">
        <f>IFERROR(VLOOKUP(A1434,'Anc data'!$A$2:$H$117, 8,FALSE),"")</f>
        <v>42.966844223843097</v>
      </c>
      <c r="W1434" s="15">
        <f t="shared" si="67"/>
        <v>41.86949338489471</v>
      </c>
      <c r="X1434" s="9">
        <f t="shared" si="68"/>
        <v>1</v>
      </c>
      <c r="Y1434" s="9">
        <f>MAX(X1434,Parameters!$B$8)</f>
        <v>1</v>
      </c>
      <c r="AA1434" s="16" t="str">
        <f>IF(W1434&lt;&gt;0,IF(Y1434=1,IF(I1434&lt;=Parameters!$C$2,W1434,""),""),"")</f>
        <v/>
      </c>
      <c r="AB1434" s="16" t="str">
        <f>IF(W1434&lt;&gt;0,IF(Y1434=1,IF(AND(I1434&gt;Parameters!$B$3,I1434&lt;=Parameters!$C$3),W1434,""),""),"")</f>
        <v/>
      </c>
      <c r="AC1434" s="16">
        <f>IF(W1434&lt;&gt;0,IF(Y1434=1,IF(AND(I1434&gt;Parameters!$B$4,I1434&lt;=Parameters!$C$4),W1434,""),""),"")</f>
        <v>41.86949338489471</v>
      </c>
      <c r="AD1434" s="16" t="str">
        <f>IF(W1434&lt;&gt;0,IF(Y1434=1,IF(AND(I1434&gt;Parameters!$B$5,I1434&lt;=Parameters!$C$5),W1434,""),""),"")</f>
        <v/>
      </c>
      <c r="AE1434" s="16" t="str">
        <f>IF(W1434&lt;&gt;0,IF(Y1434=1,IF(I1434&gt;Parameters!$B$6,W1434,""),""),"")</f>
        <v/>
      </c>
    </row>
    <row r="1435" spans="1:31" x14ac:dyDescent="0.2">
      <c r="A1435" t="s">
        <v>1456</v>
      </c>
      <c r="B1435" t="s">
        <v>1457</v>
      </c>
      <c r="C1435" t="s">
        <v>1461</v>
      </c>
      <c r="D1435">
        <v>4</v>
      </c>
      <c r="E1435" t="s">
        <v>1462</v>
      </c>
      <c r="F1435" t="s">
        <v>94</v>
      </c>
      <c r="G1435">
        <v>15</v>
      </c>
      <c r="H1435" t="s">
        <v>46</v>
      </c>
      <c r="I1435">
        <f t="shared" si="66"/>
        <v>15</v>
      </c>
      <c r="J1435" t="s">
        <v>39</v>
      </c>
      <c r="L1435" s="2">
        <v>2499</v>
      </c>
      <c r="M1435" t="s">
        <v>1460</v>
      </c>
      <c r="N1435" t="s">
        <v>40</v>
      </c>
      <c r="P1435" t="s">
        <v>42</v>
      </c>
      <c r="Q1435" t="s">
        <v>42</v>
      </c>
      <c r="R1435" t="s">
        <v>64</v>
      </c>
      <c r="S1435" s="3">
        <v>42254</v>
      </c>
      <c r="T1435" s="3"/>
      <c r="U1435" s="11">
        <f>IFERROR(VLOOKUP(A1435,'Anc data'!$A$2:$H$117, 8,FALSE),"")</f>
        <v>42.966844223843097</v>
      </c>
      <c r="W1435" s="15">
        <f t="shared" si="67"/>
        <v>58.161125052168913</v>
      </c>
      <c r="X1435" s="9">
        <f t="shared" si="68"/>
        <v>1</v>
      </c>
      <c r="Y1435" s="9">
        <f>MAX(X1435,Parameters!$B$8)</f>
        <v>1</v>
      </c>
      <c r="AA1435" s="16" t="str">
        <f>IF(W1435&lt;&gt;0,IF(Y1435=1,IF(I1435&lt;=Parameters!$C$2,W1435,""),""),"")</f>
        <v/>
      </c>
      <c r="AB1435" s="16" t="str">
        <f>IF(W1435&lt;&gt;0,IF(Y1435=1,IF(AND(I1435&gt;Parameters!$B$3,I1435&lt;=Parameters!$C$3),W1435,""),""),"")</f>
        <v/>
      </c>
      <c r="AC1435" s="16" t="str">
        <f>IF(W1435&lt;&gt;0,IF(Y1435=1,IF(AND(I1435&gt;Parameters!$B$4,I1435&lt;=Parameters!$C$4),W1435,""),""),"")</f>
        <v/>
      </c>
      <c r="AD1435" s="16">
        <f>IF(W1435&lt;&gt;0,IF(Y1435=1,IF(AND(I1435&gt;Parameters!$B$5,I1435&lt;=Parameters!$C$5),W1435,""),""),"")</f>
        <v>58.161125052168913</v>
      </c>
      <c r="AE1435" s="16" t="str">
        <f>IF(W1435&lt;&gt;0,IF(Y1435=1,IF(I1435&gt;Parameters!$B$6,W1435,""),""),"")</f>
        <v/>
      </c>
    </row>
    <row r="1436" spans="1:31" x14ac:dyDescent="0.2">
      <c r="A1436" t="s">
        <v>1456</v>
      </c>
      <c r="B1436" t="s">
        <v>1457</v>
      </c>
      <c r="C1436" t="s">
        <v>1461</v>
      </c>
      <c r="D1436">
        <v>5</v>
      </c>
      <c r="E1436" t="s">
        <v>1462</v>
      </c>
      <c r="F1436" t="s">
        <v>94</v>
      </c>
      <c r="G1436">
        <v>20</v>
      </c>
      <c r="H1436" t="s">
        <v>46</v>
      </c>
      <c r="I1436">
        <f t="shared" si="66"/>
        <v>20</v>
      </c>
      <c r="J1436" t="s">
        <v>39</v>
      </c>
      <c r="L1436" s="2">
        <v>2699</v>
      </c>
      <c r="M1436" t="s">
        <v>1460</v>
      </c>
      <c r="N1436" t="s">
        <v>40</v>
      </c>
      <c r="P1436" t="s">
        <v>42</v>
      </c>
      <c r="Q1436" t="s">
        <v>42</v>
      </c>
      <c r="R1436" t="s">
        <v>64</v>
      </c>
      <c r="S1436" s="3">
        <v>42254</v>
      </c>
      <c r="T1436" s="3"/>
      <c r="U1436" s="11">
        <f>IFERROR(VLOOKUP(A1436,'Anc data'!$A$2:$H$117, 8,FALSE),"")</f>
        <v>42.966844223843097</v>
      </c>
      <c r="W1436" s="15">
        <f t="shared" si="67"/>
        <v>62.8158769571044</v>
      </c>
      <c r="X1436" s="9">
        <f t="shared" si="68"/>
        <v>1</v>
      </c>
      <c r="Y1436" s="9">
        <f>MAX(X1436,Parameters!$B$8)</f>
        <v>1</v>
      </c>
      <c r="AA1436" s="16" t="str">
        <f>IF(W1436&lt;&gt;0,IF(Y1436=1,IF(I1436&lt;=Parameters!$C$2,W1436,""),""),"")</f>
        <v/>
      </c>
      <c r="AB1436" s="16" t="str">
        <f>IF(W1436&lt;&gt;0,IF(Y1436=1,IF(AND(I1436&gt;Parameters!$B$3,I1436&lt;=Parameters!$C$3),W1436,""),""),"")</f>
        <v/>
      </c>
      <c r="AC1436" s="16" t="str">
        <f>IF(W1436&lt;&gt;0,IF(Y1436=1,IF(AND(I1436&gt;Parameters!$B$4,I1436&lt;=Parameters!$C$4),W1436,""),""),"")</f>
        <v/>
      </c>
      <c r="AD1436" s="16">
        <f>IF(W1436&lt;&gt;0,IF(Y1436=1,IF(AND(I1436&gt;Parameters!$B$5,I1436&lt;=Parameters!$C$5),W1436,""),""),"")</f>
        <v>62.8158769571044</v>
      </c>
      <c r="AE1436" s="16" t="str">
        <f>IF(W1436&lt;&gt;0,IF(Y1436=1,IF(I1436&gt;Parameters!$B$6,W1436,""),""),"")</f>
        <v/>
      </c>
    </row>
    <row r="1437" spans="1:31" x14ac:dyDescent="0.2">
      <c r="A1437" t="s">
        <v>1456</v>
      </c>
      <c r="B1437" t="s">
        <v>1457</v>
      </c>
      <c r="C1437" t="s">
        <v>1461</v>
      </c>
      <c r="D1437">
        <v>6</v>
      </c>
      <c r="E1437" t="s">
        <v>1462</v>
      </c>
      <c r="F1437" t="s">
        <v>94</v>
      </c>
      <c r="G1437">
        <v>50</v>
      </c>
      <c r="H1437" t="s">
        <v>46</v>
      </c>
      <c r="I1437">
        <f t="shared" si="66"/>
        <v>50</v>
      </c>
      <c r="J1437" t="s">
        <v>39</v>
      </c>
      <c r="L1437" s="2">
        <v>4999</v>
      </c>
      <c r="M1437" t="s">
        <v>1460</v>
      </c>
      <c r="N1437" t="s">
        <v>40</v>
      </c>
      <c r="P1437" t="s">
        <v>42</v>
      </c>
      <c r="Q1437" t="s">
        <v>42</v>
      </c>
      <c r="R1437" t="s">
        <v>64</v>
      </c>
      <c r="S1437" s="3">
        <v>42254</v>
      </c>
      <c r="T1437" s="3"/>
      <c r="U1437" s="11">
        <f>IFERROR(VLOOKUP(A1437,'Anc data'!$A$2:$H$117, 8,FALSE),"")</f>
        <v>42.966844223843097</v>
      </c>
      <c r="W1437" s="15">
        <f t="shared" si="67"/>
        <v>116.34552386386251</v>
      </c>
      <c r="X1437" s="9">
        <f t="shared" si="68"/>
        <v>1</v>
      </c>
      <c r="Y1437" s="9">
        <f>MAX(X1437,Parameters!$B$8)</f>
        <v>1</v>
      </c>
      <c r="AA1437" s="16" t="str">
        <f>IF(W1437&lt;&gt;0,IF(Y1437=1,IF(I1437&lt;=Parameters!$C$2,W1437,""),""),"")</f>
        <v/>
      </c>
      <c r="AB1437" s="16" t="str">
        <f>IF(W1437&lt;&gt;0,IF(Y1437=1,IF(AND(I1437&gt;Parameters!$B$3,I1437&lt;=Parameters!$C$3),W1437,""),""),"")</f>
        <v/>
      </c>
      <c r="AC1437" s="16" t="str">
        <f>IF(W1437&lt;&gt;0,IF(Y1437=1,IF(AND(I1437&gt;Parameters!$B$4,I1437&lt;=Parameters!$C$4),W1437,""),""),"")</f>
        <v/>
      </c>
      <c r="AD1437" s="16" t="str">
        <f>IF(W1437&lt;&gt;0,IF(Y1437=1,IF(AND(I1437&gt;Parameters!$B$5,I1437&lt;=Parameters!$C$5),W1437,""),""),"")</f>
        <v/>
      </c>
      <c r="AE1437" s="16">
        <f>IF(W1437&lt;&gt;0,IF(Y1437=1,IF(I1437&gt;Parameters!$B$6,W1437,""),""),"")</f>
        <v>116.34552386386251</v>
      </c>
    </row>
    <row r="1438" spans="1:31" x14ac:dyDescent="0.2">
      <c r="A1438" t="s">
        <v>1456</v>
      </c>
      <c r="B1438" t="s">
        <v>1457</v>
      </c>
      <c r="C1438" t="s">
        <v>1461</v>
      </c>
      <c r="D1438">
        <v>7</v>
      </c>
      <c r="E1438" t="s">
        <v>1462</v>
      </c>
      <c r="F1438" t="s">
        <v>94</v>
      </c>
      <c r="G1438">
        <v>1</v>
      </c>
      <c r="H1438" t="s">
        <v>296</v>
      </c>
      <c r="I1438">
        <f t="shared" si="66"/>
        <v>1</v>
      </c>
      <c r="J1438" t="s">
        <v>39</v>
      </c>
      <c r="L1438" s="2">
        <v>5999</v>
      </c>
      <c r="M1438" t="s">
        <v>1460</v>
      </c>
      <c r="N1438" t="s">
        <v>40</v>
      </c>
      <c r="P1438" t="s">
        <v>42</v>
      </c>
      <c r="Q1438" t="s">
        <v>42</v>
      </c>
      <c r="R1438" t="s">
        <v>64</v>
      </c>
      <c r="S1438" s="3">
        <v>42254</v>
      </c>
      <c r="T1438" s="3"/>
      <c r="U1438" s="11">
        <f>IFERROR(VLOOKUP(A1438,'Anc data'!$A$2:$H$117, 8,FALSE),"")</f>
        <v>42.966844223843097</v>
      </c>
      <c r="W1438" s="15">
        <f t="shared" si="67"/>
        <v>139.61928338853994</v>
      </c>
      <c r="X1438" s="9">
        <f t="shared" si="68"/>
        <v>1</v>
      </c>
      <c r="Y1438" s="9">
        <f>MAX(X1438,Parameters!$B$8)</f>
        <v>1</v>
      </c>
      <c r="AA1438" s="16">
        <f>IF(W1438&lt;&gt;0,IF(Y1438=1,IF(I1438&lt;=Parameters!$C$2,W1438,""),""),"")</f>
        <v>139.61928338853994</v>
      </c>
      <c r="AB1438" s="16" t="str">
        <f>IF(W1438&lt;&gt;0,IF(Y1438=1,IF(AND(I1438&gt;Parameters!$B$3,I1438&lt;=Parameters!$C$3),W1438,""),""),"")</f>
        <v/>
      </c>
      <c r="AC1438" s="16" t="str">
        <f>IF(W1438&lt;&gt;0,IF(Y1438=1,IF(AND(I1438&gt;Parameters!$B$4,I1438&lt;=Parameters!$C$4),W1438,""),""),"")</f>
        <v/>
      </c>
      <c r="AD1438" s="16" t="str">
        <f>IF(W1438&lt;&gt;0,IF(Y1438=1,IF(AND(I1438&gt;Parameters!$B$5,I1438&lt;=Parameters!$C$5),W1438,""),""),"")</f>
        <v/>
      </c>
      <c r="AE1438" s="16" t="str">
        <f>IF(W1438&lt;&gt;0,IF(Y1438=1,IF(I1438&gt;Parameters!$B$6,W1438,""),""),"")</f>
        <v/>
      </c>
    </row>
    <row r="1439" spans="1:31" x14ac:dyDescent="0.2">
      <c r="A1439" t="s">
        <v>1456</v>
      </c>
      <c r="B1439" t="s">
        <v>1457</v>
      </c>
      <c r="C1439" t="s">
        <v>1463</v>
      </c>
      <c r="D1439">
        <v>1</v>
      </c>
      <c r="E1439" t="s">
        <v>1464</v>
      </c>
      <c r="F1439" t="s">
        <v>79</v>
      </c>
      <c r="G1439">
        <v>30</v>
      </c>
      <c r="H1439" t="s">
        <v>46</v>
      </c>
      <c r="I1439">
        <f t="shared" si="66"/>
        <v>30</v>
      </c>
      <c r="J1439" t="s">
        <v>39</v>
      </c>
      <c r="L1439" s="2">
        <v>1590</v>
      </c>
      <c r="M1439" t="s">
        <v>1460</v>
      </c>
      <c r="N1439">
        <v>2</v>
      </c>
      <c r="O1439" t="s">
        <v>46</v>
      </c>
      <c r="P1439" t="s">
        <v>42</v>
      </c>
      <c r="Q1439" t="s">
        <v>42</v>
      </c>
      <c r="R1439" t="s">
        <v>42</v>
      </c>
      <c r="S1439" s="3">
        <v>42254</v>
      </c>
      <c r="T1439" s="3"/>
      <c r="U1439" s="11">
        <f>IFERROR(VLOOKUP(A1439,'Anc data'!$A$2:$H$117, 8,FALSE),"")</f>
        <v>42.966844223843097</v>
      </c>
      <c r="W1439" s="15">
        <f t="shared" si="67"/>
        <v>37.005277644237125</v>
      </c>
      <c r="X1439" s="9">
        <f t="shared" si="68"/>
        <v>1</v>
      </c>
      <c r="Y1439" s="9">
        <f>MAX(X1439,Parameters!$B$8)</f>
        <v>1</v>
      </c>
      <c r="AA1439" s="16" t="str">
        <f>IF(W1439&lt;&gt;0,IF(Y1439=1,IF(I1439&lt;=Parameters!$C$2,W1439,""),""),"")</f>
        <v/>
      </c>
      <c r="AB1439" s="16" t="str">
        <f>IF(W1439&lt;&gt;0,IF(Y1439=1,IF(AND(I1439&gt;Parameters!$B$3,I1439&lt;=Parameters!$C$3),W1439,""),""),"")</f>
        <v/>
      </c>
      <c r="AC1439" s="16" t="str">
        <f>IF(W1439&lt;&gt;0,IF(Y1439=1,IF(AND(I1439&gt;Parameters!$B$4,I1439&lt;=Parameters!$C$4),W1439,""),""),"")</f>
        <v/>
      </c>
      <c r="AD1439" s="16" t="str">
        <f>IF(W1439&lt;&gt;0,IF(Y1439=1,IF(AND(I1439&gt;Parameters!$B$5,I1439&lt;=Parameters!$C$5),W1439,""),""),"")</f>
        <v/>
      </c>
      <c r="AE1439" s="16">
        <f>IF(W1439&lt;&gt;0,IF(Y1439=1,IF(I1439&gt;Parameters!$B$6,W1439,""),""),"")</f>
        <v>37.005277644237125</v>
      </c>
    </row>
    <row r="1440" spans="1:31" x14ac:dyDescent="0.2">
      <c r="A1440" t="s">
        <v>1456</v>
      </c>
      <c r="B1440" t="s">
        <v>1457</v>
      </c>
      <c r="C1440" t="s">
        <v>1463</v>
      </c>
      <c r="D1440">
        <v>2</v>
      </c>
      <c r="E1440" t="s">
        <v>1465</v>
      </c>
      <c r="F1440" t="s">
        <v>79</v>
      </c>
      <c r="G1440">
        <v>50</v>
      </c>
      <c r="H1440" t="s">
        <v>46</v>
      </c>
      <c r="I1440">
        <f t="shared" si="66"/>
        <v>50</v>
      </c>
      <c r="J1440" t="s">
        <v>39</v>
      </c>
      <c r="L1440" s="2">
        <v>2190</v>
      </c>
      <c r="M1440" t="s">
        <v>1460</v>
      </c>
      <c r="N1440">
        <v>3</v>
      </c>
      <c r="O1440" t="s">
        <v>46</v>
      </c>
      <c r="P1440" t="s">
        <v>42</v>
      </c>
      <c r="Q1440" t="s">
        <v>42</v>
      </c>
      <c r="R1440" t="s">
        <v>42</v>
      </c>
      <c r="S1440" s="3">
        <v>42254</v>
      </c>
      <c r="T1440" s="3"/>
      <c r="U1440" s="11">
        <f>IFERROR(VLOOKUP(A1440,'Anc data'!$A$2:$H$117, 8,FALSE),"")</f>
        <v>42.966844223843097</v>
      </c>
      <c r="W1440" s="15">
        <f t="shared" si="67"/>
        <v>50.969533359043588</v>
      </c>
      <c r="X1440" s="9">
        <f t="shared" si="68"/>
        <v>1</v>
      </c>
      <c r="Y1440" s="9">
        <f>MAX(X1440,Parameters!$B$8)</f>
        <v>1</v>
      </c>
      <c r="AA1440" s="16" t="str">
        <f>IF(W1440&lt;&gt;0,IF(Y1440=1,IF(I1440&lt;=Parameters!$C$2,W1440,""),""),"")</f>
        <v/>
      </c>
      <c r="AB1440" s="16" t="str">
        <f>IF(W1440&lt;&gt;0,IF(Y1440=1,IF(AND(I1440&gt;Parameters!$B$3,I1440&lt;=Parameters!$C$3),W1440,""),""),"")</f>
        <v/>
      </c>
      <c r="AC1440" s="16" t="str">
        <f>IF(W1440&lt;&gt;0,IF(Y1440=1,IF(AND(I1440&gt;Parameters!$B$4,I1440&lt;=Parameters!$C$4),W1440,""),""),"")</f>
        <v/>
      </c>
      <c r="AD1440" s="16" t="str">
        <f>IF(W1440&lt;&gt;0,IF(Y1440=1,IF(AND(I1440&gt;Parameters!$B$5,I1440&lt;=Parameters!$C$5),W1440,""),""),"")</f>
        <v/>
      </c>
      <c r="AE1440" s="16">
        <f>IF(W1440&lt;&gt;0,IF(Y1440=1,IF(I1440&gt;Parameters!$B$6,W1440,""),""),"")</f>
        <v>50.969533359043588</v>
      </c>
    </row>
    <row r="1441" spans="1:31" x14ac:dyDescent="0.2">
      <c r="A1441" t="s">
        <v>1456</v>
      </c>
      <c r="B1441" t="s">
        <v>1457</v>
      </c>
      <c r="C1441" t="s">
        <v>1463</v>
      </c>
      <c r="D1441">
        <v>3</v>
      </c>
      <c r="E1441" t="s">
        <v>1466</v>
      </c>
      <c r="F1441" t="s">
        <v>79</v>
      </c>
      <c r="G1441">
        <v>70</v>
      </c>
      <c r="H1441" t="s">
        <v>46</v>
      </c>
      <c r="I1441">
        <f t="shared" si="66"/>
        <v>70</v>
      </c>
      <c r="J1441" t="s">
        <v>39</v>
      </c>
      <c r="L1441" s="2">
        <v>2990</v>
      </c>
      <c r="M1441" t="s">
        <v>1460</v>
      </c>
      <c r="N1441">
        <v>4</v>
      </c>
      <c r="O1441" t="s">
        <v>46</v>
      </c>
      <c r="P1441" t="s">
        <v>42</v>
      </c>
      <c r="Q1441" t="s">
        <v>42</v>
      </c>
      <c r="R1441" t="s">
        <v>42</v>
      </c>
      <c r="S1441" s="3">
        <v>42254</v>
      </c>
      <c r="T1441" s="3"/>
      <c r="U1441" s="11">
        <f>IFERROR(VLOOKUP(A1441,'Anc data'!$A$2:$H$117, 8,FALSE),"")</f>
        <v>42.966844223843097</v>
      </c>
      <c r="W1441" s="15">
        <f t="shared" si="67"/>
        <v>69.588540978785531</v>
      </c>
      <c r="X1441" s="9">
        <f t="shared" si="68"/>
        <v>1</v>
      </c>
      <c r="Y1441" s="9">
        <f>MAX(X1441,Parameters!$B$8)</f>
        <v>1</v>
      </c>
      <c r="AA1441" s="16" t="str">
        <f>IF(W1441&lt;&gt;0,IF(Y1441=1,IF(I1441&lt;=Parameters!$C$2,W1441,""),""),"")</f>
        <v/>
      </c>
      <c r="AB1441" s="16" t="str">
        <f>IF(W1441&lt;&gt;0,IF(Y1441=1,IF(AND(I1441&gt;Parameters!$B$3,I1441&lt;=Parameters!$C$3),W1441,""),""),"")</f>
        <v/>
      </c>
      <c r="AC1441" s="16" t="str">
        <f>IF(W1441&lt;&gt;0,IF(Y1441=1,IF(AND(I1441&gt;Parameters!$B$4,I1441&lt;=Parameters!$C$4),W1441,""),""),"")</f>
        <v/>
      </c>
      <c r="AD1441" s="16" t="str">
        <f>IF(W1441&lt;&gt;0,IF(Y1441=1,IF(AND(I1441&gt;Parameters!$B$5,I1441&lt;=Parameters!$C$5),W1441,""),""),"")</f>
        <v/>
      </c>
      <c r="AE1441" s="16">
        <f>IF(W1441&lt;&gt;0,IF(Y1441=1,IF(I1441&gt;Parameters!$B$6,W1441,""),""),"")</f>
        <v>69.588540978785531</v>
      </c>
    </row>
    <row r="1442" spans="1:31" x14ac:dyDescent="0.2">
      <c r="A1442" t="s">
        <v>1456</v>
      </c>
      <c r="B1442" t="s">
        <v>1457</v>
      </c>
      <c r="C1442" t="s">
        <v>1463</v>
      </c>
      <c r="D1442">
        <v>4</v>
      </c>
      <c r="E1442" t="s">
        <v>1467</v>
      </c>
      <c r="F1442" t="s">
        <v>79</v>
      </c>
      <c r="G1442">
        <v>100</v>
      </c>
      <c r="H1442" t="s">
        <v>46</v>
      </c>
      <c r="I1442">
        <f t="shared" si="66"/>
        <v>100</v>
      </c>
      <c r="J1442" t="s">
        <v>39</v>
      </c>
      <c r="L1442" s="2">
        <v>3990</v>
      </c>
      <c r="M1442" t="s">
        <v>1460</v>
      </c>
      <c r="N1442">
        <v>5</v>
      </c>
      <c r="O1442" t="s">
        <v>46</v>
      </c>
      <c r="P1442" t="s">
        <v>42</v>
      </c>
      <c r="Q1442" t="s">
        <v>42</v>
      </c>
      <c r="R1442" t="s">
        <v>42</v>
      </c>
      <c r="S1442" s="3">
        <v>42254</v>
      </c>
      <c r="T1442" s="3"/>
      <c r="U1442" s="11">
        <f>IFERROR(VLOOKUP(A1442,'Anc data'!$A$2:$H$117, 8,FALSE),"")</f>
        <v>42.966844223843097</v>
      </c>
      <c r="W1442" s="15">
        <f t="shared" si="67"/>
        <v>92.862300503462976</v>
      </c>
      <c r="X1442" s="9">
        <f t="shared" si="68"/>
        <v>1</v>
      </c>
      <c r="Y1442" s="9">
        <f>MAX(X1442,Parameters!$B$8)</f>
        <v>1</v>
      </c>
      <c r="AA1442" s="16" t="str">
        <f>IF(W1442&lt;&gt;0,IF(Y1442=1,IF(I1442&lt;=Parameters!$C$2,W1442,""),""),"")</f>
        <v/>
      </c>
      <c r="AB1442" s="16" t="str">
        <f>IF(W1442&lt;&gt;0,IF(Y1442=1,IF(AND(I1442&gt;Parameters!$B$3,I1442&lt;=Parameters!$C$3),W1442,""),""),"")</f>
        <v/>
      </c>
      <c r="AC1442" s="16" t="str">
        <f>IF(W1442&lt;&gt;0,IF(Y1442=1,IF(AND(I1442&gt;Parameters!$B$4,I1442&lt;=Parameters!$C$4),W1442,""),""),"")</f>
        <v/>
      </c>
      <c r="AD1442" s="16" t="str">
        <f>IF(W1442&lt;&gt;0,IF(Y1442=1,IF(AND(I1442&gt;Parameters!$B$5,I1442&lt;=Parameters!$C$5),W1442,""),""),"")</f>
        <v/>
      </c>
      <c r="AE1442" s="16">
        <f>IF(W1442&lt;&gt;0,IF(Y1442=1,IF(I1442&gt;Parameters!$B$6,W1442,""),""),"")</f>
        <v>92.862300503462976</v>
      </c>
    </row>
    <row r="1443" spans="1:31" x14ac:dyDescent="0.2">
      <c r="A1443" t="s">
        <v>1456</v>
      </c>
      <c r="B1443" t="s">
        <v>1457</v>
      </c>
      <c r="C1443" t="s">
        <v>1463</v>
      </c>
      <c r="D1443">
        <v>5</v>
      </c>
      <c r="E1443" t="s">
        <v>1468</v>
      </c>
      <c r="F1443" t="s">
        <v>79</v>
      </c>
      <c r="G1443">
        <v>150</v>
      </c>
      <c r="H1443" t="s">
        <v>46</v>
      </c>
      <c r="I1443">
        <f t="shared" si="66"/>
        <v>150</v>
      </c>
      <c r="J1443" t="s">
        <v>39</v>
      </c>
      <c r="L1443" s="2">
        <v>4990</v>
      </c>
      <c r="M1443" t="s">
        <v>1460</v>
      </c>
      <c r="N1443">
        <v>6</v>
      </c>
      <c r="O1443" t="s">
        <v>46</v>
      </c>
      <c r="P1443" t="s">
        <v>42</v>
      </c>
      <c r="Q1443" t="s">
        <v>42</v>
      </c>
      <c r="R1443" t="s">
        <v>42</v>
      </c>
      <c r="S1443" s="3">
        <v>42254</v>
      </c>
      <c r="T1443" s="3"/>
      <c r="U1443" s="11">
        <f>IFERROR(VLOOKUP(A1443,'Anc data'!$A$2:$H$117, 8,FALSE),"")</f>
        <v>42.966844223843097</v>
      </c>
      <c r="W1443" s="15">
        <f t="shared" si="67"/>
        <v>116.13606002814041</v>
      </c>
      <c r="X1443" s="9">
        <f t="shared" si="68"/>
        <v>1</v>
      </c>
      <c r="Y1443" s="9">
        <f>MAX(X1443,Parameters!$B$8)</f>
        <v>1</v>
      </c>
      <c r="AA1443" s="16" t="str">
        <f>IF(W1443&lt;&gt;0,IF(Y1443=1,IF(I1443&lt;=Parameters!$C$2,W1443,""),""),"")</f>
        <v/>
      </c>
      <c r="AB1443" s="16" t="str">
        <f>IF(W1443&lt;&gt;0,IF(Y1443=1,IF(AND(I1443&gt;Parameters!$B$3,I1443&lt;=Parameters!$C$3),W1443,""),""),"")</f>
        <v/>
      </c>
      <c r="AC1443" s="16" t="str">
        <f>IF(W1443&lt;&gt;0,IF(Y1443=1,IF(AND(I1443&gt;Parameters!$B$4,I1443&lt;=Parameters!$C$4),W1443,""),""),"")</f>
        <v/>
      </c>
      <c r="AD1443" s="16" t="str">
        <f>IF(W1443&lt;&gt;0,IF(Y1443=1,IF(AND(I1443&gt;Parameters!$B$5,I1443&lt;=Parameters!$C$5),W1443,""),""),"")</f>
        <v/>
      </c>
      <c r="AE1443" s="16">
        <f>IF(W1443&lt;&gt;0,IF(Y1443=1,IF(I1443&gt;Parameters!$B$6,W1443,""),""),"")</f>
        <v>116.13606002814041</v>
      </c>
    </row>
    <row r="1444" spans="1:31" x14ac:dyDescent="0.2">
      <c r="A1444" t="s">
        <v>1456</v>
      </c>
      <c r="B1444" t="s">
        <v>1457</v>
      </c>
      <c r="C1444" t="s">
        <v>1469</v>
      </c>
      <c r="D1444">
        <v>1</v>
      </c>
      <c r="E1444" t="s">
        <v>1470</v>
      </c>
      <c r="F1444" t="s">
        <v>61</v>
      </c>
      <c r="G1444">
        <v>10</v>
      </c>
      <c r="H1444" t="s">
        <v>46</v>
      </c>
      <c r="I1444">
        <f t="shared" si="66"/>
        <v>10</v>
      </c>
      <c r="J1444" t="s">
        <v>39</v>
      </c>
      <c r="L1444" s="2">
        <v>1999</v>
      </c>
      <c r="M1444" t="s">
        <v>1460</v>
      </c>
      <c r="N1444">
        <v>1</v>
      </c>
      <c r="O1444" t="s">
        <v>46</v>
      </c>
      <c r="P1444" t="s">
        <v>42</v>
      </c>
      <c r="Q1444" t="s">
        <v>42</v>
      </c>
      <c r="R1444" t="s">
        <v>42</v>
      </c>
      <c r="S1444" s="3">
        <v>42254</v>
      </c>
      <c r="T1444" s="3"/>
      <c r="U1444" s="11">
        <f>IFERROR(VLOOKUP(A1444,'Anc data'!$A$2:$H$117, 8,FALSE),"")</f>
        <v>42.966844223843097</v>
      </c>
      <c r="W1444" s="15">
        <f t="shared" si="67"/>
        <v>46.524245289830198</v>
      </c>
      <c r="X1444" s="9">
        <f t="shared" si="68"/>
        <v>1</v>
      </c>
      <c r="Y1444" s="9">
        <f>MAX(X1444,Parameters!$B$8)</f>
        <v>1</v>
      </c>
      <c r="AA1444" s="16" t="str">
        <f>IF(W1444&lt;&gt;0,IF(Y1444=1,IF(I1444&lt;=Parameters!$C$2,W1444,""),""),"")</f>
        <v/>
      </c>
      <c r="AB1444" s="16" t="str">
        <f>IF(W1444&lt;&gt;0,IF(Y1444=1,IF(AND(I1444&gt;Parameters!$B$3,I1444&lt;=Parameters!$C$3),W1444,""),""),"")</f>
        <v/>
      </c>
      <c r="AC1444" s="16">
        <f>IF(W1444&lt;&gt;0,IF(Y1444=1,IF(AND(I1444&gt;Parameters!$B$4,I1444&lt;=Parameters!$C$4),W1444,""),""),"")</f>
        <v>46.524245289830198</v>
      </c>
      <c r="AD1444" s="16" t="str">
        <f>IF(W1444&lt;&gt;0,IF(Y1444=1,IF(AND(I1444&gt;Parameters!$B$5,I1444&lt;=Parameters!$C$5),W1444,""),""),"")</f>
        <v/>
      </c>
      <c r="AE1444" s="16" t="str">
        <f>IF(W1444&lt;&gt;0,IF(Y1444=1,IF(I1444&gt;Parameters!$B$6,W1444,""),""),"")</f>
        <v/>
      </c>
    </row>
    <row r="1445" spans="1:31" x14ac:dyDescent="0.2">
      <c r="A1445" t="s">
        <v>1456</v>
      </c>
      <c r="B1445" t="s">
        <v>1457</v>
      </c>
      <c r="C1445" t="s">
        <v>1469</v>
      </c>
      <c r="D1445">
        <v>2</v>
      </c>
      <c r="E1445" t="s">
        <v>1471</v>
      </c>
      <c r="F1445" t="s">
        <v>61</v>
      </c>
      <c r="G1445">
        <v>20</v>
      </c>
      <c r="H1445" t="s">
        <v>46</v>
      </c>
      <c r="I1445">
        <f t="shared" si="66"/>
        <v>20</v>
      </c>
      <c r="J1445" t="s">
        <v>39</v>
      </c>
      <c r="L1445" s="2">
        <v>2399</v>
      </c>
      <c r="M1445" t="s">
        <v>1460</v>
      </c>
      <c r="N1445">
        <v>2</v>
      </c>
      <c r="O1445" t="s">
        <v>46</v>
      </c>
      <c r="P1445" t="s">
        <v>42</v>
      </c>
      <c r="Q1445" t="s">
        <v>42</v>
      </c>
      <c r="R1445" t="s">
        <v>42</v>
      </c>
      <c r="S1445" s="3">
        <v>42254</v>
      </c>
      <c r="T1445" s="3"/>
      <c r="U1445" s="11">
        <f>IFERROR(VLOOKUP(A1445,'Anc data'!$A$2:$H$117, 8,FALSE),"")</f>
        <v>42.966844223843097</v>
      </c>
      <c r="W1445" s="15">
        <f t="shared" si="67"/>
        <v>55.833749099701173</v>
      </c>
      <c r="X1445" s="9">
        <f t="shared" si="68"/>
        <v>1</v>
      </c>
      <c r="Y1445" s="9">
        <f>MAX(X1445,Parameters!$B$8)</f>
        <v>1</v>
      </c>
      <c r="AA1445" s="16" t="str">
        <f>IF(W1445&lt;&gt;0,IF(Y1445=1,IF(I1445&lt;=Parameters!$C$2,W1445,""),""),"")</f>
        <v/>
      </c>
      <c r="AB1445" s="16" t="str">
        <f>IF(W1445&lt;&gt;0,IF(Y1445=1,IF(AND(I1445&gt;Parameters!$B$3,I1445&lt;=Parameters!$C$3),W1445,""),""),"")</f>
        <v/>
      </c>
      <c r="AC1445" s="16" t="str">
        <f>IF(W1445&lt;&gt;0,IF(Y1445=1,IF(AND(I1445&gt;Parameters!$B$4,I1445&lt;=Parameters!$C$4),W1445,""),""),"")</f>
        <v/>
      </c>
      <c r="AD1445" s="16">
        <f>IF(W1445&lt;&gt;0,IF(Y1445=1,IF(AND(I1445&gt;Parameters!$B$5,I1445&lt;=Parameters!$C$5),W1445,""),""),"")</f>
        <v>55.833749099701173</v>
      </c>
      <c r="AE1445" s="16" t="str">
        <f>IF(W1445&lt;&gt;0,IF(Y1445=1,IF(I1445&gt;Parameters!$B$6,W1445,""),""),"")</f>
        <v/>
      </c>
    </row>
    <row r="1446" spans="1:31" x14ac:dyDescent="0.2">
      <c r="A1446" t="s">
        <v>1456</v>
      </c>
      <c r="B1446" t="s">
        <v>1457</v>
      </c>
      <c r="C1446" t="s">
        <v>1469</v>
      </c>
      <c r="D1446">
        <v>3</v>
      </c>
      <c r="E1446" t="s">
        <v>1472</v>
      </c>
      <c r="F1446" t="s">
        <v>61</v>
      </c>
      <c r="G1446">
        <v>50</v>
      </c>
      <c r="H1446" t="s">
        <v>46</v>
      </c>
      <c r="I1446">
        <f t="shared" si="66"/>
        <v>50</v>
      </c>
      <c r="J1446" t="s">
        <v>39</v>
      </c>
      <c r="L1446" s="2">
        <v>3399</v>
      </c>
      <c r="M1446" t="s">
        <v>1460</v>
      </c>
      <c r="N1446">
        <v>2</v>
      </c>
      <c r="O1446" t="s">
        <v>46</v>
      </c>
      <c r="P1446" t="s">
        <v>42</v>
      </c>
      <c r="Q1446" t="s">
        <v>42</v>
      </c>
      <c r="R1446" t="s">
        <v>42</v>
      </c>
      <c r="S1446" s="3">
        <v>42254</v>
      </c>
      <c r="T1446" s="3"/>
      <c r="U1446" s="11">
        <f>IFERROR(VLOOKUP(A1446,'Anc data'!$A$2:$H$117, 8,FALSE),"")</f>
        <v>42.966844223843097</v>
      </c>
      <c r="W1446" s="15">
        <f t="shared" si="67"/>
        <v>79.10750862437861</v>
      </c>
      <c r="X1446" s="9">
        <f t="shared" si="68"/>
        <v>1</v>
      </c>
      <c r="Y1446" s="9">
        <f>MAX(X1446,Parameters!$B$8)</f>
        <v>1</v>
      </c>
      <c r="AA1446" s="16" t="str">
        <f>IF(W1446&lt;&gt;0,IF(Y1446=1,IF(I1446&lt;=Parameters!$C$2,W1446,""),""),"")</f>
        <v/>
      </c>
      <c r="AB1446" s="16" t="str">
        <f>IF(W1446&lt;&gt;0,IF(Y1446=1,IF(AND(I1446&gt;Parameters!$B$3,I1446&lt;=Parameters!$C$3),W1446,""),""),"")</f>
        <v/>
      </c>
      <c r="AC1446" s="16" t="str">
        <f>IF(W1446&lt;&gt;0,IF(Y1446=1,IF(AND(I1446&gt;Parameters!$B$4,I1446&lt;=Parameters!$C$4),W1446,""),""),"")</f>
        <v/>
      </c>
      <c r="AD1446" s="16" t="str">
        <f>IF(W1446&lt;&gt;0,IF(Y1446=1,IF(AND(I1446&gt;Parameters!$B$5,I1446&lt;=Parameters!$C$5),W1446,""),""),"")</f>
        <v/>
      </c>
      <c r="AE1446" s="16">
        <f>IF(W1446&lt;&gt;0,IF(Y1446=1,IF(I1446&gt;Parameters!$B$6,W1446,""),""),"")</f>
        <v>79.10750862437861</v>
      </c>
    </row>
    <row r="1447" spans="1:31" x14ac:dyDescent="0.2">
      <c r="A1447" t="s">
        <v>1456</v>
      </c>
      <c r="B1447" t="s">
        <v>1457</v>
      </c>
      <c r="C1447" t="s">
        <v>1469</v>
      </c>
      <c r="D1447">
        <v>4</v>
      </c>
      <c r="E1447" t="s">
        <v>1473</v>
      </c>
      <c r="F1447" t="s">
        <v>61</v>
      </c>
      <c r="G1447">
        <v>100</v>
      </c>
      <c r="H1447" t="s">
        <v>46</v>
      </c>
      <c r="I1447">
        <f t="shared" si="66"/>
        <v>100</v>
      </c>
      <c r="J1447" t="s">
        <v>39</v>
      </c>
      <c r="L1447" s="2">
        <v>4499</v>
      </c>
      <c r="M1447" t="s">
        <v>1460</v>
      </c>
      <c r="N1447">
        <v>2</v>
      </c>
      <c r="O1447" t="s">
        <v>46</v>
      </c>
      <c r="P1447" t="s">
        <v>42</v>
      </c>
      <c r="Q1447" t="s">
        <v>42</v>
      </c>
      <c r="R1447" t="s">
        <v>42</v>
      </c>
      <c r="S1447" s="3">
        <v>42254</v>
      </c>
      <c r="T1447" s="3"/>
      <c r="U1447" s="11">
        <f>IFERROR(VLOOKUP(A1447,'Anc data'!$A$2:$H$117, 8,FALSE),"")</f>
        <v>42.966844223843097</v>
      </c>
      <c r="W1447" s="15">
        <f t="shared" si="67"/>
        <v>104.70864410152379</v>
      </c>
      <c r="X1447" s="9">
        <f t="shared" si="68"/>
        <v>1</v>
      </c>
      <c r="Y1447" s="9">
        <f>MAX(X1447,Parameters!$B$8)</f>
        <v>1</v>
      </c>
      <c r="AA1447" s="16" t="str">
        <f>IF(W1447&lt;&gt;0,IF(Y1447=1,IF(I1447&lt;=Parameters!$C$2,W1447,""),""),"")</f>
        <v/>
      </c>
      <c r="AB1447" s="16" t="str">
        <f>IF(W1447&lt;&gt;0,IF(Y1447=1,IF(AND(I1447&gt;Parameters!$B$3,I1447&lt;=Parameters!$C$3),W1447,""),""),"")</f>
        <v/>
      </c>
      <c r="AC1447" s="16" t="str">
        <f>IF(W1447&lt;&gt;0,IF(Y1447=1,IF(AND(I1447&gt;Parameters!$B$4,I1447&lt;=Parameters!$C$4),W1447,""),""),"")</f>
        <v/>
      </c>
      <c r="AD1447" s="16" t="str">
        <f>IF(W1447&lt;&gt;0,IF(Y1447=1,IF(AND(I1447&gt;Parameters!$B$5,I1447&lt;=Parameters!$C$5),W1447,""),""),"")</f>
        <v/>
      </c>
      <c r="AE1447" s="16">
        <f>IF(W1447&lt;&gt;0,IF(Y1447=1,IF(I1447&gt;Parameters!$B$6,W1447,""),""),"")</f>
        <v>104.70864410152379</v>
      </c>
    </row>
    <row r="1448" spans="1:31" x14ac:dyDescent="0.2">
      <c r="A1448" t="s">
        <v>1474</v>
      </c>
      <c r="B1448" t="s">
        <v>1475</v>
      </c>
      <c r="C1448" t="s">
        <v>1476</v>
      </c>
      <c r="I1448">
        <f t="shared" si="66"/>
        <v>0</v>
      </c>
      <c r="U1448" s="11">
        <f>IFERROR(VLOOKUP(A1448,'Anc data'!$A$2:$H$117, 8,FALSE),"")</f>
        <v>1737.0626583789799</v>
      </c>
      <c r="W1448" s="15">
        <f t="shared" si="67"/>
        <v>0</v>
      </c>
      <c r="X1448" s="9">
        <f t="shared" si="68"/>
        <v>1</v>
      </c>
      <c r="Y1448" s="9">
        <f>MAX(X1448,Parameters!$B$8)</f>
        <v>1</v>
      </c>
      <c r="AA1448" s="16" t="str">
        <f>IF(W1448&lt;&gt;0,IF(Y1448=1,IF(I1448&lt;=Parameters!$C$2,W1448,""),""),"")</f>
        <v/>
      </c>
      <c r="AB1448" s="16" t="str">
        <f>IF(W1448&lt;&gt;0,IF(Y1448=1,IF(AND(I1448&gt;Parameters!$B$3,I1448&lt;=Parameters!$C$3),W1448,""),""),"")</f>
        <v/>
      </c>
      <c r="AC1448" s="16" t="str">
        <f>IF(W1448&lt;&gt;0,IF(Y1448=1,IF(AND(I1448&gt;Parameters!$B$4,I1448&lt;=Parameters!$C$4),W1448,""),""),"")</f>
        <v/>
      </c>
      <c r="AD1448" s="16" t="str">
        <f>IF(W1448&lt;&gt;0,IF(Y1448=1,IF(AND(I1448&gt;Parameters!$B$5,I1448&lt;=Parameters!$C$5),W1448,""),""),"")</f>
        <v/>
      </c>
      <c r="AE1448" s="16" t="str">
        <f>IF(W1448&lt;&gt;0,IF(Y1448=1,IF(I1448&gt;Parameters!$B$6,W1448,""),""),"")</f>
        <v/>
      </c>
    </row>
    <row r="1449" spans="1:31" x14ac:dyDescent="0.2">
      <c r="A1449" t="s">
        <v>1477</v>
      </c>
      <c r="B1449" t="s">
        <v>1478</v>
      </c>
      <c r="C1449" t="s">
        <v>1479</v>
      </c>
      <c r="D1449">
        <v>1</v>
      </c>
      <c r="E1449" t="s">
        <v>1480</v>
      </c>
      <c r="F1449" t="s">
        <v>61</v>
      </c>
      <c r="G1449">
        <v>100</v>
      </c>
      <c r="H1449" t="s">
        <v>46</v>
      </c>
      <c r="I1449">
        <f t="shared" si="66"/>
        <v>100</v>
      </c>
      <c r="J1449" t="s">
        <v>39</v>
      </c>
      <c r="L1449">
        <v>39</v>
      </c>
      <c r="M1449" t="s">
        <v>1481</v>
      </c>
      <c r="N1449">
        <v>100</v>
      </c>
      <c r="O1449" t="s">
        <v>46</v>
      </c>
      <c r="P1449" t="s">
        <v>64</v>
      </c>
      <c r="Q1449" t="s">
        <v>42</v>
      </c>
      <c r="R1449" t="s">
        <v>64</v>
      </c>
      <c r="S1449" s="3">
        <v>42254</v>
      </c>
      <c r="T1449" s="3"/>
      <c r="U1449" s="11">
        <f>IFERROR(VLOOKUP(A1449,'Anc data'!$A$2:$H$117, 8,FALSE),"")</f>
        <v>0.861712131089442</v>
      </c>
      <c r="W1449" s="15">
        <f t="shared" si="67"/>
        <v>45.258733854301475</v>
      </c>
      <c r="X1449" s="9">
        <f t="shared" si="68"/>
        <v>1</v>
      </c>
      <c r="Y1449" s="9">
        <f>MAX(X1449,Parameters!$B$8)</f>
        <v>1</v>
      </c>
      <c r="AA1449" s="16" t="str">
        <f>IF(W1449&lt;&gt;0,IF(Y1449=1,IF(I1449&lt;=Parameters!$C$2,W1449,""),""),"")</f>
        <v/>
      </c>
      <c r="AB1449" s="16" t="str">
        <f>IF(W1449&lt;&gt;0,IF(Y1449=1,IF(AND(I1449&gt;Parameters!$B$3,I1449&lt;=Parameters!$C$3),W1449,""),""),"")</f>
        <v/>
      </c>
      <c r="AC1449" s="16" t="str">
        <f>IF(W1449&lt;&gt;0,IF(Y1449=1,IF(AND(I1449&gt;Parameters!$B$4,I1449&lt;=Parameters!$C$4),W1449,""),""),"")</f>
        <v/>
      </c>
      <c r="AD1449" s="16" t="str">
        <f>IF(W1449&lt;&gt;0,IF(Y1449=1,IF(AND(I1449&gt;Parameters!$B$5,I1449&lt;=Parameters!$C$5),W1449,""),""),"")</f>
        <v/>
      </c>
      <c r="AE1449" s="16">
        <f>IF(W1449&lt;&gt;0,IF(Y1449=1,IF(I1449&gt;Parameters!$B$6,W1449,""),""),"")</f>
        <v>45.258733854301475</v>
      </c>
    </row>
    <row r="1450" spans="1:31" x14ac:dyDescent="0.2">
      <c r="A1450" t="s">
        <v>1477</v>
      </c>
      <c r="B1450" t="s">
        <v>1478</v>
      </c>
      <c r="C1450" t="s">
        <v>1479</v>
      </c>
      <c r="D1450">
        <v>2</v>
      </c>
      <c r="E1450" t="s">
        <v>1480</v>
      </c>
      <c r="F1450" t="s">
        <v>61</v>
      </c>
      <c r="G1450">
        <v>300</v>
      </c>
      <c r="H1450" t="s">
        <v>46</v>
      </c>
      <c r="I1450">
        <f t="shared" si="66"/>
        <v>300</v>
      </c>
      <c r="J1450" t="s">
        <v>39</v>
      </c>
      <c r="L1450">
        <v>59</v>
      </c>
      <c r="M1450" t="s">
        <v>1481</v>
      </c>
      <c r="N1450">
        <v>300</v>
      </c>
      <c r="O1450" t="s">
        <v>46</v>
      </c>
      <c r="P1450" t="s">
        <v>64</v>
      </c>
      <c r="Q1450" t="s">
        <v>42</v>
      </c>
      <c r="R1450" t="s">
        <v>64</v>
      </c>
      <c r="S1450" s="3">
        <v>42254</v>
      </c>
      <c r="T1450" s="3"/>
      <c r="U1450" s="11">
        <f>IFERROR(VLOOKUP(A1450,'Anc data'!$A$2:$H$117, 8,FALSE),"")</f>
        <v>0.861712131089442</v>
      </c>
      <c r="W1450" s="15">
        <f t="shared" si="67"/>
        <v>68.468340959071469</v>
      </c>
      <c r="X1450" s="9">
        <f t="shared" si="68"/>
        <v>1</v>
      </c>
      <c r="Y1450" s="9">
        <f>MAX(X1450,Parameters!$B$8)</f>
        <v>1</v>
      </c>
      <c r="AA1450" s="16" t="str">
        <f>IF(W1450&lt;&gt;0,IF(Y1450=1,IF(I1450&lt;=Parameters!$C$2,W1450,""),""),"")</f>
        <v/>
      </c>
      <c r="AB1450" s="16" t="str">
        <f>IF(W1450&lt;&gt;0,IF(Y1450=1,IF(AND(I1450&gt;Parameters!$B$3,I1450&lt;=Parameters!$C$3),W1450,""),""),"")</f>
        <v/>
      </c>
      <c r="AC1450" s="16" t="str">
        <f>IF(W1450&lt;&gt;0,IF(Y1450=1,IF(AND(I1450&gt;Parameters!$B$4,I1450&lt;=Parameters!$C$4),W1450,""),""),"")</f>
        <v/>
      </c>
      <c r="AD1450" s="16" t="str">
        <f>IF(W1450&lt;&gt;0,IF(Y1450=1,IF(AND(I1450&gt;Parameters!$B$5,I1450&lt;=Parameters!$C$5),W1450,""),""),"")</f>
        <v/>
      </c>
      <c r="AE1450" s="16">
        <f>IF(W1450&lt;&gt;0,IF(Y1450=1,IF(I1450&gt;Parameters!$B$6,W1450,""),""),"")</f>
        <v>68.468340959071469</v>
      </c>
    </row>
    <row r="1451" spans="1:31" x14ac:dyDescent="0.2">
      <c r="A1451" t="s">
        <v>1477</v>
      </c>
      <c r="B1451" t="s">
        <v>1478</v>
      </c>
      <c r="C1451" t="s">
        <v>1479</v>
      </c>
      <c r="D1451">
        <v>3</v>
      </c>
      <c r="E1451" t="s">
        <v>1482</v>
      </c>
      <c r="F1451" t="s">
        <v>61</v>
      </c>
      <c r="G1451">
        <v>200</v>
      </c>
      <c r="H1451" t="s">
        <v>46</v>
      </c>
      <c r="I1451">
        <f t="shared" si="66"/>
        <v>200</v>
      </c>
      <c r="J1451" t="s">
        <v>39</v>
      </c>
      <c r="L1451">
        <v>29</v>
      </c>
      <c r="M1451" t="s">
        <v>1481</v>
      </c>
      <c r="N1451">
        <v>200</v>
      </c>
      <c r="O1451" t="s">
        <v>46</v>
      </c>
      <c r="P1451" t="s">
        <v>64</v>
      </c>
      <c r="Q1451" t="s">
        <v>42</v>
      </c>
      <c r="R1451" t="s">
        <v>64</v>
      </c>
      <c r="S1451" s="3">
        <v>42254</v>
      </c>
      <c r="T1451" s="3"/>
      <c r="U1451" s="11">
        <f>IFERROR(VLOOKUP(A1451,'Anc data'!$A$2:$H$117, 8,FALSE),"")</f>
        <v>0.861712131089442</v>
      </c>
      <c r="W1451" s="15">
        <f t="shared" si="67"/>
        <v>33.653930301916482</v>
      </c>
      <c r="X1451" s="9">
        <f t="shared" si="68"/>
        <v>1</v>
      </c>
      <c r="Y1451" s="9">
        <f>MAX(X1451,Parameters!$B$8)</f>
        <v>1</v>
      </c>
      <c r="AA1451" s="16" t="str">
        <f>IF(W1451&lt;&gt;0,IF(Y1451=1,IF(I1451&lt;=Parameters!$C$2,W1451,""),""),"")</f>
        <v/>
      </c>
      <c r="AB1451" s="16" t="str">
        <f>IF(W1451&lt;&gt;0,IF(Y1451=1,IF(AND(I1451&gt;Parameters!$B$3,I1451&lt;=Parameters!$C$3),W1451,""),""),"")</f>
        <v/>
      </c>
      <c r="AC1451" s="16" t="str">
        <f>IF(W1451&lt;&gt;0,IF(Y1451=1,IF(AND(I1451&gt;Parameters!$B$4,I1451&lt;=Parameters!$C$4),W1451,""),""),"")</f>
        <v/>
      </c>
      <c r="AD1451" s="16" t="str">
        <f>IF(W1451&lt;&gt;0,IF(Y1451=1,IF(AND(I1451&gt;Parameters!$B$5,I1451&lt;=Parameters!$C$5),W1451,""),""),"")</f>
        <v/>
      </c>
      <c r="AE1451" s="16">
        <f>IF(W1451&lt;&gt;0,IF(Y1451=1,IF(I1451&gt;Parameters!$B$6,W1451,""),""),"")</f>
        <v>33.653930301916482</v>
      </c>
    </row>
    <row r="1452" spans="1:31" x14ac:dyDescent="0.2">
      <c r="A1452" t="s">
        <v>1477</v>
      </c>
      <c r="B1452" t="s">
        <v>1478</v>
      </c>
      <c r="C1452" t="s">
        <v>1479</v>
      </c>
      <c r="D1452">
        <v>4</v>
      </c>
      <c r="E1452" t="s">
        <v>1483</v>
      </c>
      <c r="F1452" t="s">
        <v>61</v>
      </c>
      <c r="G1452">
        <v>1</v>
      </c>
      <c r="H1452" t="s">
        <v>296</v>
      </c>
      <c r="I1452">
        <f t="shared" si="66"/>
        <v>1</v>
      </c>
      <c r="J1452" t="s">
        <v>39</v>
      </c>
      <c r="L1452">
        <v>39</v>
      </c>
      <c r="M1452" t="s">
        <v>1481</v>
      </c>
      <c r="N1452">
        <v>1</v>
      </c>
      <c r="O1452" t="s">
        <v>296</v>
      </c>
      <c r="P1452" t="s">
        <v>64</v>
      </c>
      <c r="Q1452" t="s">
        <v>42</v>
      </c>
      <c r="R1452" t="s">
        <v>64</v>
      </c>
      <c r="S1452" s="3">
        <v>42254</v>
      </c>
      <c r="T1452" s="3"/>
      <c r="U1452" s="11">
        <f>IFERROR(VLOOKUP(A1452,'Anc data'!$A$2:$H$117, 8,FALSE),"")</f>
        <v>0.861712131089442</v>
      </c>
      <c r="W1452" s="15">
        <f t="shared" si="67"/>
        <v>45.258733854301475</v>
      </c>
      <c r="X1452" s="9">
        <f t="shared" si="68"/>
        <v>1</v>
      </c>
      <c r="Y1452" s="9">
        <f>MAX(X1452,Parameters!$B$8)</f>
        <v>1</v>
      </c>
      <c r="AA1452" s="16">
        <f>IF(W1452&lt;&gt;0,IF(Y1452=1,IF(I1452&lt;=Parameters!$C$2,W1452,""),""),"")</f>
        <v>45.258733854301475</v>
      </c>
      <c r="AB1452" s="16" t="str">
        <f>IF(W1452&lt;&gt;0,IF(Y1452=1,IF(AND(I1452&gt;Parameters!$B$3,I1452&lt;=Parameters!$C$3),W1452,""),""),"")</f>
        <v/>
      </c>
      <c r="AC1452" s="16" t="str">
        <f>IF(W1452&lt;&gt;0,IF(Y1452=1,IF(AND(I1452&gt;Parameters!$B$4,I1452&lt;=Parameters!$C$4),W1452,""),""),"")</f>
        <v/>
      </c>
      <c r="AD1452" s="16" t="str">
        <f>IF(W1452&lt;&gt;0,IF(Y1452=1,IF(AND(I1452&gt;Parameters!$B$5,I1452&lt;=Parameters!$C$5),W1452,""),""),"")</f>
        <v/>
      </c>
      <c r="AE1452" s="16" t="str">
        <f>IF(W1452&lt;&gt;0,IF(Y1452=1,IF(I1452&gt;Parameters!$B$6,W1452,""),""),"")</f>
        <v/>
      </c>
    </row>
    <row r="1453" spans="1:31" x14ac:dyDescent="0.2">
      <c r="A1453" t="s">
        <v>1477</v>
      </c>
      <c r="B1453" t="s">
        <v>1478</v>
      </c>
      <c r="C1453" t="s">
        <v>1484</v>
      </c>
      <c r="D1453">
        <v>1</v>
      </c>
      <c r="E1453" t="s">
        <v>1485</v>
      </c>
      <c r="F1453" t="s">
        <v>61</v>
      </c>
      <c r="G1453">
        <v>1</v>
      </c>
      <c r="H1453" t="s">
        <v>296</v>
      </c>
      <c r="I1453">
        <f t="shared" si="66"/>
        <v>1</v>
      </c>
      <c r="J1453" t="s">
        <v>39</v>
      </c>
      <c r="L1453">
        <v>69.900000000000006</v>
      </c>
      <c r="M1453" t="s">
        <v>1481</v>
      </c>
      <c r="N1453" t="s">
        <v>40</v>
      </c>
      <c r="P1453" t="s">
        <v>64</v>
      </c>
      <c r="Q1453" t="s">
        <v>64</v>
      </c>
      <c r="R1453" t="s">
        <v>64</v>
      </c>
      <c r="S1453" s="3">
        <v>42254</v>
      </c>
      <c r="T1453" s="3"/>
      <c r="U1453" s="11">
        <f>IFERROR(VLOOKUP(A1453,'Anc data'!$A$2:$H$117, 8,FALSE),"")</f>
        <v>0.861712131089442</v>
      </c>
      <c r="W1453" s="15">
        <f t="shared" si="67"/>
        <v>81.117576831171107</v>
      </c>
      <c r="X1453" s="9">
        <f t="shared" si="68"/>
        <v>1</v>
      </c>
      <c r="Y1453" s="9">
        <f>MAX(X1453,Parameters!$B$8)</f>
        <v>1</v>
      </c>
      <c r="AA1453" s="16">
        <f>IF(W1453&lt;&gt;0,IF(Y1453=1,IF(I1453&lt;=Parameters!$C$2,W1453,""),""),"")</f>
        <v>81.117576831171107</v>
      </c>
      <c r="AB1453" s="16" t="str">
        <f>IF(W1453&lt;&gt;0,IF(Y1453=1,IF(AND(I1453&gt;Parameters!$B$3,I1453&lt;=Parameters!$C$3),W1453,""),""),"")</f>
        <v/>
      </c>
      <c r="AC1453" s="16" t="str">
        <f>IF(W1453&lt;&gt;0,IF(Y1453=1,IF(AND(I1453&gt;Parameters!$B$4,I1453&lt;=Parameters!$C$4),W1453,""),""),"")</f>
        <v/>
      </c>
      <c r="AD1453" s="16" t="str">
        <f>IF(W1453&lt;&gt;0,IF(Y1453=1,IF(AND(I1453&gt;Parameters!$B$5,I1453&lt;=Parameters!$C$5),W1453,""),""),"")</f>
        <v/>
      </c>
      <c r="AE1453" s="16" t="str">
        <f>IF(W1453&lt;&gt;0,IF(Y1453=1,IF(I1453&gt;Parameters!$B$6,W1453,""),""),"")</f>
        <v/>
      </c>
    </row>
    <row r="1454" spans="1:31" x14ac:dyDescent="0.2">
      <c r="A1454" t="s">
        <v>1477</v>
      </c>
      <c r="B1454" t="s">
        <v>1478</v>
      </c>
      <c r="C1454" t="s">
        <v>1484</v>
      </c>
      <c r="D1454">
        <v>2</v>
      </c>
      <c r="E1454" t="s">
        <v>1486</v>
      </c>
      <c r="F1454" t="s">
        <v>61</v>
      </c>
      <c r="G1454">
        <v>500</v>
      </c>
      <c r="H1454" t="s">
        <v>46</v>
      </c>
      <c r="I1454">
        <f t="shared" si="66"/>
        <v>500</v>
      </c>
      <c r="J1454" t="s">
        <v>39</v>
      </c>
      <c r="L1454">
        <v>59.9</v>
      </c>
      <c r="M1454" t="s">
        <v>1481</v>
      </c>
      <c r="N1454" t="s">
        <v>40</v>
      </c>
      <c r="P1454" t="s">
        <v>64</v>
      </c>
      <c r="Q1454" t="s">
        <v>64</v>
      </c>
      <c r="R1454" t="s">
        <v>64</v>
      </c>
      <c r="S1454" s="3">
        <v>42254</v>
      </c>
      <c r="T1454" s="3"/>
      <c r="U1454" s="11">
        <f>IFERROR(VLOOKUP(A1454,'Anc data'!$A$2:$H$117, 8,FALSE),"")</f>
        <v>0.861712131089442</v>
      </c>
      <c r="W1454" s="15">
        <f t="shared" si="67"/>
        <v>69.512773278786113</v>
      </c>
      <c r="X1454" s="9">
        <f t="shared" si="68"/>
        <v>1</v>
      </c>
      <c r="Y1454" s="9">
        <f>MAX(X1454,Parameters!$B$8)</f>
        <v>1</v>
      </c>
      <c r="AA1454" s="16" t="str">
        <f>IF(W1454&lt;&gt;0,IF(Y1454=1,IF(I1454&lt;=Parameters!$C$2,W1454,""),""),"")</f>
        <v/>
      </c>
      <c r="AB1454" s="16" t="str">
        <f>IF(W1454&lt;&gt;0,IF(Y1454=1,IF(AND(I1454&gt;Parameters!$B$3,I1454&lt;=Parameters!$C$3),W1454,""),""),"")</f>
        <v/>
      </c>
      <c r="AC1454" s="16" t="str">
        <f>IF(W1454&lt;&gt;0,IF(Y1454=1,IF(AND(I1454&gt;Parameters!$B$4,I1454&lt;=Parameters!$C$4),W1454,""),""),"")</f>
        <v/>
      </c>
      <c r="AD1454" s="16" t="str">
        <f>IF(W1454&lt;&gt;0,IF(Y1454=1,IF(AND(I1454&gt;Parameters!$B$5,I1454&lt;=Parameters!$C$5),W1454,""),""),"")</f>
        <v/>
      </c>
      <c r="AE1454" s="16">
        <f>IF(W1454&lt;&gt;0,IF(Y1454=1,IF(I1454&gt;Parameters!$B$6,W1454,""),""),"")</f>
        <v>69.512773278786113</v>
      </c>
    </row>
    <row r="1455" spans="1:31" x14ac:dyDescent="0.2">
      <c r="A1455" t="s">
        <v>1477</v>
      </c>
      <c r="B1455" t="s">
        <v>1478</v>
      </c>
      <c r="C1455" t="s">
        <v>1484</v>
      </c>
      <c r="D1455">
        <v>3</v>
      </c>
      <c r="E1455" t="s">
        <v>1487</v>
      </c>
      <c r="F1455" t="s">
        <v>61</v>
      </c>
      <c r="G1455">
        <v>300</v>
      </c>
      <c r="H1455" t="s">
        <v>46</v>
      </c>
      <c r="I1455">
        <f t="shared" si="66"/>
        <v>300</v>
      </c>
      <c r="J1455" t="s">
        <v>39</v>
      </c>
      <c r="L1455">
        <v>49.9</v>
      </c>
      <c r="M1455" t="s">
        <v>1481</v>
      </c>
      <c r="N1455" t="s">
        <v>40</v>
      </c>
      <c r="P1455" t="s">
        <v>64</v>
      </c>
      <c r="Q1455" t="s">
        <v>64</v>
      </c>
      <c r="R1455" t="s">
        <v>64</v>
      </c>
      <c r="S1455" s="3">
        <v>42254</v>
      </c>
      <c r="T1455" s="3"/>
      <c r="U1455" s="11">
        <f>IFERROR(VLOOKUP(A1455,'Anc data'!$A$2:$H$117, 8,FALSE),"")</f>
        <v>0.861712131089442</v>
      </c>
      <c r="W1455" s="15">
        <f t="shared" si="67"/>
        <v>57.90796972640112</v>
      </c>
      <c r="X1455" s="9">
        <f t="shared" si="68"/>
        <v>1</v>
      </c>
      <c r="Y1455" s="9">
        <f>MAX(X1455,Parameters!$B$8)</f>
        <v>1</v>
      </c>
      <c r="AA1455" s="16" t="str">
        <f>IF(W1455&lt;&gt;0,IF(Y1455=1,IF(I1455&lt;=Parameters!$C$2,W1455,""),""),"")</f>
        <v/>
      </c>
      <c r="AB1455" s="16" t="str">
        <f>IF(W1455&lt;&gt;0,IF(Y1455=1,IF(AND(I1455&gt;Parameters!$B$3,I1455&lt;=Parameters!$C$3),W1455,""),""),"")</f>
        <v/>
      </c>
      <c r="AC1455" s="16" t="str">
        <f>IF(W1455&lt;&gt;0,IF(Y1455=1,IF(AND(I1455&gt;Parameters!$B$4,I1455&lt;=Parameters!$C$4),W1455,""),""),"")</f>
        <v/>
      </c>
      <c r="AD1455" s="16" t="str">
        <f>IF(W1455&lt;&gt;0,IF(Y1455=1,IF(AND(I1455&gt;Parameters!$B$5,I1455&lt;=Parameters!$C$5),W1455,""),""),"")</f>
        <v/>
      </c>
      <c r="AE1455" s="16">
        <f>IF(W1455&lt;&gt;0,IF(Y1455=1,IF(I1455&gt;Parameters!$B$6,W1455,""),""),"")</f>
        <v>57.90796972640112</v>
      </c>
    </row>
    <row r="1456" spans="1:31" x14ac:dyDescent="0.2">
      <c r="A1456" t="s">
        <v>1477</v>
      </c>
      <c r="B1456" t="s">
        <v>1478</v>
      </c>
      <c r="C1456" t="s">
        <v>1488</v>
      </c>
      <c r="D1456">
        <v>1</v>
      </c>
      <c r="E1456" t="s">
        <v>1489</v>
      </c>
      <c r="F1456" t="s">
        <v>61</v>
      </c>
      <c r="G1456">
        <v>200</v>
      </c>
      <c r="H1456" t="s">
        <v>46</v>
      </c>
      <c r="I1456">
        <f t="shared" si="66"/>
        <v>200</v>
      </c>
      <c r="J1456" t="s">
        <v>39</v>
      </c>
      <c r="L1456">
        <v>39.9</v>
      </c>
      <c r="M1456" t="s">
        <v>1481</v>
      </c>
      <c r="N1456">
        <v>200</v>
      </c>
      <c r="O1456" t="s">
        <v>46</v>
      </c>
      <c r="P1456" t="s">
        <v>42</v>
      </c>
      <c r="Q1456" t="s">
        <v>64</v>
      </c>
      <c r="R1456" t="s">
        <v>64</v>
      </c>
      <c r="S1456" s="3">
        <v>42254</v>
      </c>
      <c r="T1456" s="3"/>
      <c r="U1456" s="11">
        <f>IFERROR(VLOOKUP(A1456,'Anc data'!$A$2:$H$117, 8,FALSE),"")</f>
        <v>0.861712131089442</v>
      </c>
      <c r="W1456" s="15">
        <f t="shared" si="67"/>
        <v>46.303166174016127</v>
      </c>
      <c r="X1456" s="9">
        <f t="shared" si="68"/>
        <v>1</v>
      </c>
      <c r="Y1456" s="9">
        <f>MAX(X1456,Parameters!$B$8)</f>
        <v>1</v>
      </c>
      <c r="AA1456" s="16" t="str">
        <f>IF(W1456&lt;&gt;0,IF(Y1456=1,IF(I1456&lt;=Parameters!$C$2,W1456,""),""),"")</f>
        <v/>
      </c>
      <c r="AB1456" s="16" t="str">
        <f>IF(W1456&lt;&gt;0,IF(Y1456=1,IF(AND(I1456&gt;Parameters!$B$3,I1456&lt;=Parameters!$C$3),W1456,""),""),"")</f>
        <v/>
      </c>
      <c r="AC1456" s="16" t="str">
        <f>IF(W1456&lt;&gt;0,IF(Y1456=1,IF(AND(I1456&gt;Parameters!$B$4,I1456&lt;=Parameters!$C$4),W1456,""),""),"")</f>
        <v/>
      </c>
      <c r="AD1456" s="16" t="str">
        <f>IF(W1456&lt;&gt;0,IF(Y1456=1,IF(AND(I1456&gt;Parameters!$B$5,I1456&lt;=Parameters!$C$5),W1456,""),""),"")</f>
        <v/>
      </c>
      <c r="AE1456" s="16">
        <f>IF(W1456&lt;&gt;0,IF(Y1456=1,IF(I1456&gt;Parameters!$B$6,W1456,""),""),"")</f>
        <v>46.303166174016127</v>
      </c>
    </row>
    <row r="1457" spans="1:31" x14ac:dyDescent="0.2">
      <c r="A1457" t="s">
        <v>1477</v>
      </c>
      <c r="B1457" t="s">
        <v>1478</v>
      </c>
      <c r="C1457" t="s">
        <v>1488</v>
      </c>
      <c r="D1457">
        <v>2</v>
      </c>
      <c r="E1457" t="s">
        <v>1490</v>
      </c>
      <c r="F1457" t="s">
        <v>61</v>
      </c>
      <c r="G1457">
        <v>500</v>
      </c>
      <c r="H1457" t="s">
        <v>46</v>
      </c>
      <c r="I1457">
        <f t="shared" si="66"/>
        <v>500</v>
      </c>
      <c r="J1457" t="s">
        <v>39</v>
      </c>
      <c r="L1457">
        <v>49.9</v>
      </c>
      <c r="M1457" t="s">
        <v>1481</v>
      </c>
      <c r="N1457">
        <v>500</v>
      </c>
      <c r="O1457" t="s">
        <v>46</v>
      </c>
      <c r="P1457" t="s">
        <v>42</v>
      </c>
      <c r="Q1457" t="s">
        <v>64</v>
      </c>
      <c r="R1457" t="s">
        <v>64</v>
      </c>
      <c r="S1457" s="3">
        <v>42254</v>
      </c>
      <c r="T1457" s="3"/>
      <c r="U1457" s="11">
        <f>IFERROR(VLOOKUP(A1457,'Anc data'!$A$2:$H$117, 8,FALSE),"")</f>
        <v>0.861712131089442</v>
      </c>
      <c r="W1457" s="15">
        <f t="shared" si="67"/>
        <v>57.90796972640112</v>
      </c>
      <c r="X1457" s="9">
        <f t="shared" si="68"/>
        <v>1</v>
      </c>
      <c r="Y1457" s="9">
        <f>MAX(X1457,Parameters!$B$8)</f>
        <v>1</v>
      </c>
      <c r="AA1457" s="16" t="str">
        <f>IF(W1457&lt;&gt;0,IF(Y1457=1,IF(I1457&lt;=Parameters!$C$2,W1457,""),""),"")</f>
        <v/>
      </c>
      <c r="AB1457" s="16" t="str">
        <f>IF(W1457&lt;&gt;0,IF(Y1457=1,IF(AND(I1457&gt;Parameters!$B$3,I1457&lt;=Parameters!$C$3),W1457,""),""),"")</f>
        <v/>
      </c>
      <c r="AC1457" s="16" t="str">
        <f>IF(W1457&lt;&gt;0,IF(Y1457=1,IF(AND(I1457&gt;Parameters!$B$4,I1457&lt;=Parameters!$C$4),W1457,""),""),"")</f>
        <v/>
      </c>
      <c r="AD1457" s="16" t="str">
        <f>IF(W1457&lt;&gt;0,IF(Y1457=1,IF(AND(I1457&gt;Parameters!$B$5,I1457&lt;=Parameters!$C$5),W1457,""),""),"")</f>
        <v/>
      </c>
      <c r="AE1457" s="16">
        <f>IF(W1457&lt;&gt;0,IF(Y1457=1,IF(I1457&gt;Parameters!$B$6,W1457,""),""),"")</f>
        <v>57.90796972640112</v>
      </c>
    </row>
    <row r="1458" spans="1:31" x14ac:dyDescent="0.2">
      <c r="A1458" t="s">
        <v>1477</v>
      </c>
      <c r="B1458" t="s">
        <v>1478</v>
      </c>
      <c r="C1458" t="s">
        <v>1488</v>
      </c>
      <c r="D1458">
        <v>3</v>
      </c>
      <c r="E1458" t="s">
        <v>1491</v>
      </c>
      <c r="F1458" t="s">
        <v>61</v>
      </c>
      <c r="G1458">
        <v>1</v>
      </c>
      <c r="H1458" t="s">
        <v>296</v>
      </c>
      <c r="I1458">
        <f t="shared" si="66"/>
        <v>1</v>
      </c>
      <c r="J1458" t="s">
        <v>39</v>
      </c>
      <c r="L1458">
        <v>49.9</v>
      </c>
      <c r="M1458" t="s">
        <v>1481</v>
      </c>
      <c r="N1458">
        <v>1</v>
      </c>
      <c r="O1458" t="s">
        <v>296</v>
      </c>
      <c r="P1458" t="s">
        <v>42</v>
      </c>
      <c r="Q1458" t="s">
        <v>64</v>
      </c>
      <c r="R1458" t="s">
        <v>64</v>
      </c>
      <c r="S1458" s="3">
        <v>42254</v>
      </c>
      <c r="T1458" s="3"/>
      <c r="U1458" s="11">
        <f>IFERROR(VLOOKUP(A1458,'Anc data'!$A$2:$H$117, 8,FALSE),"")</f>
        <v>0.861712131089442</v>
      </c>
      <c r="W1458" s="15">
        <f t="shared" si="67"/>
        <v>57.90796972640112</v>
      </c>
      <c r="X1458" s="9">
        <f t="shared" si="68"/>
        <v>1</v>
      </c>
      <c r="Y1458" s="9">
        <f>MAX(X1458,Parameters!$B$8)</f>
        <v>1</v>
      </c>
      <c r="AA1458" s="16">
        <f>IF(W1458&lt;&gt;0,IF(Y1458=1,IF(I1458&lt;=Parameters!$C$2,W1458,""),""),"")</f>
        <v>57.90796972640112</v>
      </c>
      <c r="AB1458" s="16" t="str">
        <f>IF(W1458&lt;&gt;0,IF(Y1458=1,IF(AND(I1458&gt;Parameters!$B$3,I1458&lt;=Parameters!$C$3),W1458,""),""),"")</f>
        <v/>
      </c>
      <c r="AC1458" s="16" t="str">
        <f>IF(W1458&lt;&gt;0,IF(Y1458=1,IF(AND(I1458&gt;Parameters!$B$4,I1458&lt;=Parameters!$C$4),W1458,""),""),"")</f>
        <v/>
      </c>
      <c r="AD1458" s="16" t="str">
        <f>IF(W1458&lt;&gt;0,IF(Y1458=1,IF(AND(I1458&gt;Parameters!$B$5,I1458&lt;=Parameters!$C$5),W1458,""),""),"")</f>
        <v/>
      </c>
      <c r="AE1458" s="16" t="str">
        <f>IF(W1458&lt;&gt;0,IF(Y1458=1,IF(I1458&gt;Parameters!$B$6,W1458,""),""),"")</f>
        <v/>
      </c>
    </row>
    <row r="1459" spans="1:31" x14ac:dyDescent="0.2">
      <c r="A1459" t="s">
        <v>1492</v>
      </c>
      <c r="B1459" t="s">
        <v>1493</v>
      </c>
      <c r="C1459" t="s">
        <v>1494</v>
      </c>
      <c r="D1459">
        <v>1</v>
      </c>
      <c r="E1459">
        <v>6</v>
      </c>
      <c r="F1459" t="s">
        <v>61</v>
      </c>
      <c r="G1459">
        <v>6</v>
      </c>
      <c r="H1459" t="s">
        <v>46</v>
      </c>
      <c r="I1459">
        <f t="shared" si="66"/>
        <v>6</v>
      </c>
      <c r="J1459" t="s">
        <v>39</v>
      </c>
      <c r="L1459">
        <v>10</v>
      </c>
      <c r="M1459" t="s">
        <v>63</v>
      </c>
      <c r="N1459">
        <v>0.5</v>
      </c>
      <c r="O1459" t="s">
        <v>46</v>
      </c>
      <c r="P1459" t="s">
        <v>42</v>
      </c>
      <c r="Q1459" t="s">
        <v>42</v>
      </c>
      <c r="R1459" t="s">
        <v>42</v>
      </c>
      <c r="S1459" s="3">
        <v>42254</v>
      </c>
      <c r="T1459" s="3"/>
      <c r="U1459" s="11" t="str">
        <f>IFERROR(VLOOKUP(A1459,'Anc data'!$A$2:$H$117, 8,FALSE),"")</f>
        <v/>
      </c>
      <c r="W1459" s="15" t="str">
        <f t="shared" si="67"/>
        <v/>
      </c>
      <c r="X1459" s="9">
        <f t="shared" si="68"/>
        <v>1</v>
      </c>
      <c r="Y1459" s="9">
        <f>MAX(X1459,Parameters!$B$8)</f>
        <v>1</v>
      </c>
      <c r="AA1459" s="16" t="str">
        <f>IF(W1459&lt;&gt;0,IF(Y1459=1,IF(I1459&lt;=Parameters!$C$2,W1459,""),""),"")</f>
        <v/>
      </c>
      <c r="AB1459" s="16" t="str">
        <f>IF(W1459&lt;&gt;0,IF(Y1459=1,IF(AND(I1459&gt;Parameters!$B$3,I1459&lt;=Parameters!$C$3),W1459,""),""),"")</f>
        <v/>
      </c>
      <c r="AC1459" s="16" t="str">
        <f>IF(W1459&lt;&gt;0,IF(Y1459=1,IF(AND(I1459&gt;Parameters!$B$4,I1459&lt;=Parameters!$C$4),W1459,""),""),"")</f>
        <v/>
      </c>
      <c r="AD1459" s="16" t="str">
        <f>IF(W1459&lt;&gt;0,IF(Y1459=1,IF(AND(I1459&gt;Parameters!$B$5,I1459&lt;=Parameters!$C$5),W1459,""),""),"")</f>
        <v/>
      </c>
      <c r="AE1459" s="16" t="str">
        <f>IF(W1459&lt;&gt;0,IF(Y1459=1,IF(I1459&gt;Parameters!$B$6,W1459,""),""),"")</f>
        <v/>
      </c>
    </row>
    <row r="1460" spans="1:31" x14ac:dyDescent="0.2">
      <c r="A1460" t="s">
        <v>1492</v>
      </c>
      <c r="B1460" t="s">
        <v>1493</v>
      </c>
      <c r="C1460" t="s">
        <v>1494</v>
      </c>
      <c r="D1460">
        <v>2</v>
      </c>
      <c r="E1460">
        <v>40</v>
      </c>
      <c r="F1460" t="s">
        <v>61</v>
      </c>
      <c r="G1460">
        <v>40</v>
      </c>
      <c r="H1460" t="s">
        <v>46</v>
      </c>
      <c r="I1460">
        <f t="shared" si="66"/>
        <v>40</v>
      </c>
      <c r="J1460" t="s">
        <v>39</v>
      </c>
      <c r="L1460">
        <v>15</v>
      </c>
      <c r="M1460" t="s">
        <v>63</v>
      </c>
      <c r="N1460">
        <v>4</v>
      </c>
      <c r="O1460" t="s">
        <v>46</v>
      </c>
      <c r="P1460" t="s">
        <v>42</v>
      </c>
      <c r="Q1460" t="s">
        <v>42</v>
      </c>
      <c r="R1460" t="s">
        <v>42</v>
      </c>
      <c r="S1460" s="3">
        <v>42254</v>
      </c>
      <c r="T1460" s="3"/>
      <c r="U1460" s="11" t="str">
        <f>IFERROR(VLOOKUP(A1460,'Anc data'!$A$2:$H$117, 8,FALSE),"")</f>
        <v/>
      </c>
      <c r="W1460" s="15" t="str">
        <f t="shared" si="67"/>
        <v/>
      </c>
      <c r="X1460" s="9">
        <f t="shared" si="68"/>
        <v>1</v>
      </c>
      <c r="Y1460" s="9">
        <f>MAX(X1460,Parameters!$B$8)</f>
        <v>1</v>
      </c>
      <c r="AA1460" s="16" t="str">
        <f>IF(W1460&lt;&gt;0,IF(Y1460=1,IF(I1460&lt;=Parameters!$C$2,W1460,""),""),"")</f>
        <v/>
      </c>
      <c r="AB1460" s="16" t="str">
        <f>IF(W1460&lt;&gt;0,IF(Y1460=1,IF(AND(I1460&gt;Parameters!$B$3,I1460&lt;=Parameters!$C$3),W1460,""),""),"")</f>
        <v/>
      </c>
      <c r="AC1460" s="16" t="str">
        <f>IF(W1460&lt;&gt;0,IF(Y1460=1,IF(AND(I1460&gt;Parameters!$B$4,I1460&lt;=Parameters!$C$4),W1460,""),""),"")</f>
        <v/>
      </c>
      <c r="AD1460" s="16" t="str">
        <f>IF(W1460&lt;&gt;0,IF(Y1460=1,IF(AND(I1460&gt;Parameters!$B$5,I1460&lt;=Parameters!$C$5),W1460,""),""),"")</f>
        <v/>
      </c>
      <c r="AE1460" s="16" t="str">
        <f>IF(W1460&lt;&gt;0,IF(Y1460=1,IF(I1460&gt;Parameters!$B$6,W1460,""),""),"")</f>
        <v/>
      </c>
    </row>
    <row r="1461" spans="1:31" x14ac:dyDescent="0.2">
      <c r="A1461" t="s">
        <v>1492</v>
      </c>
      <c r="B1461" t="s">
        <v>1493</v>
      </c>
      <c r="C1461" t="s">
        <v>1494</v>
      </c>
      <c r="D1461">
        <v>3</v>
      </c>
      <c r="E1461">
        <v>300</v>
      </c>
      <c r="F1461" t="s">
        <v>61</v>
      </c>
      <c r="G1461">
        <v>300</v>
      </c>
      <c r="H1461" t="s">
        <v>46</v>
      </c>
      <c r="I1461">
        <f t="shared" si="66"/>
        <v>300</v>
      </c>
      <c r="J1461" t="s">
        <v>39</v>
      </c>
      <c r="L1461">
        <v>20</v>
      </c>
      <c r="M1461" t="s">
        <v>63</v>
      </c>
      <c r="N1461">
        <v>30</v>
      </c>
      <c r="O1461" t="s">
        <v>46</v>
      </c>
      <c r="P1461" t="s">
        <v>42</v>
      </c>
      <c r="Q1461" t="s">
        <v>42</v>
      </c>
      <c r="R1461" t="s">
        <v>42</v>
      </c>
      <c r="S1461" s="3">
        <v>42254</v>
      </c>
      <c r="T1461" s="3"/>
      <c r="U1461" s="11" t="str">
        <f>IFERROR(VLOOKUP(A1461,'Anc data'!$A$2:$H$117, 8,FALSE),"")</f>
        <v/>
      </c>
      <c r="W1461" s="15" t="str">
        <f t="shared" si="67"/>
        <v/>
      </c>
      <c r="X1461" s="9">
        <f t="shared" si="68"/>
        <v>1</v>
      </c>
      <c r="Y1461" s="9">
        <f>MAX(X1461,Parameters!$B$8)</f>
        <v>1</v>
      </c>
      <c r="AA1461" s="16" t="str">
        <f>IF(W1461&lt;&gt;0,IF(Y1461=1,IF(I1461&lt;=Parameters!$C$2,W1461,""),""),"")</f>
        <v/>
      </c>
      <c r="AB1461" s="16" t="str">
        <f>IF(W1461&lt;&gt;0,IF(Y1461=1,IF(AND(I1461&gt;Parameters!$B$3,I1461&lt;=Parameters!$C$3),W1461,""),""),"")</f>
        <v/>
      </c>
      <c r="AC1461" s="16" t="str">
        <f>IF(W1461&lt;&gt;0,IF(Y1461=1,IF(AND(I1461&gt;Parameters!$B$4,I1461&lt;=Parameters!$C$4),W1461,""),""),"")</f>
        <v/>
      </c>
      <c r="AD1461" s="16" t="str">
        <f>IF(W1461&lt;&gt;0,IF(Y1461=1,IF(AND(I1461&gt;Parameters!$B$5,I1461&lt;=Parameters!$C$5),W1461,""),""),"")</f>
        <v/>
      </c>
      <c r="AE1461" s="16" t="str">
        <f>IF(W1461&lt;&gt;0,IF(Y1461=1,IF(I1461&gt;Parameters!$B$6,W1461,""),""),"")</f>
        <v/>
      </c>
    </row>
    <row r="1462" spans="1:31" x14ac:dyDescent="0.2">
      <c r="A1462" t="s">
        <v>1492</v>
      </c>
      <c r="B1462" t="s">
        <v>1493</v>
      </c>
      <c r="C1462" t="s">
        <v>1495</v>
      </c>
      <c r="D1462">
        <v>1</v>
      </c>
      <c r="E1462">
        <v>25</v>
      </c>
      <c r="F1462" t="s">
        <v>61</v>
      </c>
      <c r="G1462">
        <v>25</v>
      </c>
      <c r="H1462" t="s">
        <v>46</v>
      </c>
      <c r="I1462">
        <f t="shared" si="66"/>
        <v>25</v>
      </c>
      <c r="J1462" t="s">
        <v>39</v>
      </c>
      <c r="L1462">
        <v>8</v>
      </c>
      <c r="M1462" t="s">
        <v>63</v>
      </c>
      <c r="N1462">
        <v>2</v>
      </c>
      <c r="O1462" t="s">
        <v>46</v>
      </c>
      <c r="P1462" t="s">
        <v>42</v>
      </c>
      <c r="Q1462" t="s">
        <v>42</v>
      </c>
      <c r="R1462" t="s">
        <v>64</v>
      </c>
      <c r="S1462" s="3">
        <v>42254</v>
      </c>
      <c r="T1462" s="3"/>
      <c r="U1462" s="11" t="str">
        <f>IFERROR(VLOOKUP(A1462,'Anc data'!$A$2:$H$117, 8,FALSE),"")</f>
        <v/>
      </c>
      <c r="W1462" s="15" t="str">
        <f t="shared" si="67"/>
        <v/>
      </c>
      <c r="X1462" s="9">
        <f t="shared" si="68"/>
        <v>1</v>
      </c>
      <c r="Y1462" s="9">
        <f>MAX(X1462,Parameters!$B$8)</f>
        <v>1</v>
      </c>
      <c r="AA1462" s="16" t="str">
        <f>IF(W1462&lt;&gt;0,IF(Y1462=1,IF(I1462&lt;=Parameters!$C$2,W1462,""),""),"")</f>
        <v/>
      </c>
      <c r="AB1462" s="16" t="str">
        <f>IF(W1462&lt;&gt;0,IF(Y1462=1,IF(AND(I1462&gt;Parameters!$B$3,I1462&lt;=Parameters!$C$3),W1462,""),""),"")</f>
        <v/>
      </c>
      <c r="AC1462" s="16" t="str">
        <f>IF(W1462&lt;&gt;0,IF(Y1462=1,IF(AND(I1462&gt;Parameters!$B$4,I1462&lt;=Parameters!$C$4),W1462,""),""),"")</f>
        <v/>
      </c>
      <c r="AD1462" s="16" t="str">
        <f>IF(W1462&lt;&gt;0,IF(Y1462=1,IF(AND(I1462&gt;Parameters!$B$5,I1462&lt;=Parameters!$C$5),W1462,""),""),"")</f>
        <v/>
      </c>
      <c r="AE1462" s="16" t="str">
        <f>IF(W1462&lt;&gt;0,IF(Y1462=1,IF(I1462&gt;Parameters!$B$6,W1462,""),""),"")</f>
        <v/>
      </c>
    </row>
    <row r="1463" spans="1:31" x14ac:dyDescent="0.2">
      <c r="A1463" t="s">
        <v>1492</v>
      </c>
      <c r="B1463" t="s">
        <v>1493</v>
      </c>
      <c r="C1463" t="s">
        <v>1495</v>
      </c>
      <c r="D1463">
        <v>2</v>
      </c>
      <c r="E1463">
        <v>50</v>
      </c>
      <c r="F1463" t="s">
        <v>61</v>
      </c>
      <c r="G1463">
        <v>50</v>
      </c>
      <c r="H1463" t="s">
        <v>46</v>
      </c>
      <c r="I1463">
        <f t="shared" si="66"/>
        <v>50</v>
      </c>
      <c r="J1463" t="s">
        <v>39</v>
      </c>
      <c r="L1463">
        <v>12</v>
      </c>
      <c r="M1463" t="s">
        <v>63</v>
      </c>
      <c r="N1463">
        <v>5</v>
      </c>
      <c r="O1463" t="s">
        <v>46</v>
      </c>
      <c r="P1463" t="s">
        <v>42</v>
      </c>
      <c r="Q1463" t="s">
        <v>42</v>
      </c>
      <c r="R1463" t="s">
        <v>64</v>
      </c>
      <c r="S1463" s="3">
        <v>42254</v>
      </c>
      <c r="T1463" s="3"/>
      <c r="U1463" s="11" t="str">
        <f>IFERROR(VLOOKUP(A1463,'Anc data'!$A$2:$H$117, 8,FALSE),"")</f>
        <v/>
      </c>
      <c r="W1463" s="15" t="str">
        <f t="shared" si="67"/>
        <v/>
      </c>
      <c r="X1463" s="9">
        <f t="shared" si="68"/>
        <v>1</v>
      </c>
      <c r="Y1463" s="9">
        <f>MAX(X1463,Parameters!$B$8)</f>
        <v>1</v>
      </c>
      <c r="AA1463" s="16" t="str">
        <f>IF(W1463&lt;&gt;0,IF(Y1463=1,IF(I1463&lt;=Parameters!$C$2,W1463,""),""),"")</f>
        <v/>
      </c>
      <c r="AB1463" s="16" t="str">
        <f>IF(W1463&lt;&gt;0,IF(Y1463=1,IF(AND(I1463&gt;Parameters!$B$3,I1463&lt;=Parameters!$C$3),W1463,""),""),"")</f>
        <v/>
      </c>
      <c r="AC1463" s="16" t="str">
        <f>IF(W1463&lt;&gt;0,IF(Y1463=1,IF(AND(I1463&gt;Parameters!$B$4,I1463&lt;=Parameters!$C$4),W1463,""),""),"")</f>
        <v/>
      </c>
      <c r="AD1463" s="16" t="str">
        <f>IF(W1463&lt;&gt;0,IF(Y1463=1,IF(AND(I1463&gt;Parameters!$B$5,I1463&lt;=Parameters!$C$5),W1463,""),""),"")</f>
        <v/>
      </c>
      <c r="AE1463" s="16" t="str">
        <f>IF(W1463&lt;&gt;0,IF(Y1463=1,IF(I1463&gt;Parameters!$B$6,W1463,""),""),"")</f>
        <v/>
      </c>
    </row>
    <row r="1464" spans="1:31" x14ac:dyDescent="0.2">
      <c r="A1464" t="s">
        <v>1492</v>
      </c>
      <c r="B1464" t="s">
        <v>1493</v>
      </c>
      <c r="C1464" t="s">
        <v>1495</v>
      </c>
      <c r="D1464">
        <v>3</v>
      </c>
      <c r="E1464">
        <v>150</v>
      </c>
      <c r="F1464" t="s">
        <v>61</v>
      </c>
      <c r="G1464">
        <v>150</v>
      </c>
      <c r="H1464" t="s">
        <v>46</v>
      </c>
      <c r="I1464">
        <f t="shared" si="66"/>
        <v>150</v>
      </c>
      <c r="J1464" t="s">
        <v>39</v>
      </c>
      <c r="L1464">
        <v>17</v>
      </c>
      <c r="M1464" t="s">
        <v>63</v>
      </c>
      <c r="N1464">
        <v>10</v>
      </c>
      <c r="O1464" t="s">
        <v>46</v>
      </c>
      <c r="P1464" t="s">
        <v>42</v>
      </c>
      <c r="Q1464" t="s">
        <v>42</v>
      </c>
      <c r="R1464" t="s">
        <v>64</v>
      </c>
      <c r="S1464" s="3">
        <v>42254</v>
      </c>
      <c r="T1464" s="3"/>
      <c r="U1464" s="11" t="str">
        <f>IFERROR(VLOOKUP(A1464,'Anc data'!$A$2:$H$117, 8,FALSE),"")</f>
        <v/>
      </c>
      <c r="W1464" s="15" t="str">
        <f t="shared" si="67"/>
        <v/>
      </c>
      <c r="X1464" s="9">
        <f t="shared" si="68"/>
        <v>1</v>
      </c>
      <c r="Y1464" s="9">
        <f>MAX(X1464,Parameters!$B$8)</f>
        <v>1</v>
      </c>
      <c r="AA1464" s="16" t="str">
        <f>IF(W1464&lt;&gt;0,IF(Y1464=1,IF(I1464&lt;=Parameters!$C$2,W1464,""),""),"")</f>
        <v/>
      </c>
      <c r="AB1464" s="16" t="str">
        <f>IF(W1464&lt;&gt;0,IF(Y1464=1,IF(AND(I1464&gt;Parameters!$B$3,I1464&lt;=Parameters!$C$3),W1464,""),""),"")</f>
        <v/>
      </c>
      <c r="AC1464" s="16" t="str">
        <f>IF(W1464&lt;&gt;0,IF(Y1464=1,IF(AND(I1464&gt;Parameters!$B$4,I1464&lt;=Parameters!$C$4),W1464,""),""),"")</f>
        <v/>
      </c>
      <c r="AD1464" s="16" t="str">
        <f>IF(W1464&lt;&gt;0,IF(Y1464=1,IF(AND(I1464&gt;Parameters!$B$5,I1464&lt;=Parameters!$C$5),W1464,""),""),"")</f>
        <v/>
      </c>
      <c r="AE1464" s="16" t="str">
        <f>IF(W1464&lt;&gt;0,IF(Y1464=1,IF(I1464&gt;Parameters!$B$6,W1464,""),""),"")</f>
        <v/>
      </c>
    </row>
    <row r="1465" spans="1:31" x14ac:dyDescent="0.2">
      <c r="A1465" t="s">
        <v>1492</v>
      </c>
      <c r="B1465" t="s">
        <v>1493</v>
      </c>
      <c r="C1465" t="s">
        <v>1495</v>
      </c>
      <c r="D1465">
        <v>4</v>
      </c>
      <c r="E1465">
        <v>500</v>
      </c>
      <c r="F1465" t="s">
        <v>61</v>
      </c>
      <c r="G1465">
        <v>150</v>
      </c>
      <c r="H1465" t="s">
        <v>46</v>
      </c>
      <c r="I1465">
        <f t="shared" si="66"/>
        <v>150</v>
      </c>
      <c r="J1465" t="s">
        <v>39</v>
      </c>
      <c r="L1465">
        <v>26</v>
      </c>
      <c r="M1465" t="s">
        <v>63</v>
      </c>
      <c r="P1465" t="s">
        <v>42</v>
      </c>
      <c r="Q1465" t="s">
        <v>42</v>
      </c>
      <c r="R1465" t="s">
        <v>64</v>
      </c>
      <c r="S1465" s="3">
        <v>42254</v>
      </c>
      <c r="T1465" s="3"/>
      <c r="U1465" s="11" t="str">
        <f>IFERROR(VLOOKUP(A1465,'Anc data'!$A$2:$H$117, 8,FALSE),"")</f>
        <v/>
      </c>
      <c r="W1465" s="15" t="str">
        <f t="shared" si="67"/>
        <v/>
      </c>
      <c r="X1465" s="9">
        <f t="shared" si="68"/>
        <v>1</v>
      </c>
      <c r="Y1465" s="9">
        <f>MAX(X1465,Parameters!$B$8)</f>
        <v>1</v>
      </c>
      <c r="AA1465" s="16" t="str">
        <f>IF(W1465&lt;&gt;0,IF(Y1465=1,IF(I1465&lt;=Parameters!$C$2,W1465,""),""),"")</f>
        <v/>
      </c>
      <c r="AB1465" s="16" t="str">
        <f>IF(W1465&lt;&gt;0,IF(Y1465=1,IF(AND(I1465&gt;Parameters!$B$3,I1465&lt;=Parameters!$C$3),W1465,""),""),"")</f>
        <v/>
      </c>
      <c r="AC1465" s="16" t="str">
        <f>IF(W1465&lt;&gt;0,IF(Y1465=1,IF(AND(I1465&gt;Parameters!$B$4,I1465&lt;=Parameters!$C$4),W1465,""),""),"")</f>
        <v/>
      </c>
      <c r="AD1465" s="16" t="str">
        <f>IF(W1465&lt;&gt;0,IF(Y1465=1,IF(AND(I1465&gt;Parameters!$B$5,I1465&lt;=Parameters!$C$5),W1465,""),""),"")</f>
        <v/>
      </c>
      <c r="AE1465" s="16" t="str">
        <f>IF(W1465&lt;&gt;0,IF(Y1465=1,IF(I1465&gt;Parameters!$B$6,W1465,""),""),"")</f>
        <v/>
      </c>
    </row>
    <row r="1466" spans="1:31" x14ac:dyDescent="0.2">
      <c r="A1466" t="s">
        <v>1496</v>
      </c>
      <c r="B1466" t="s">
        <v>1497</v>
      </c>
      <c r="C1466" t="s">
        <v>1498</v>
      </c>
      <c r="D1466">
        <v>1</v>
      </c>
      <c r="E1466" t="s">
        <v>1499</v>
      </c>
      <c r="F1466" t="s">
        <v>148</v>
      </c>
      <c r="G1466">
        <v>1</v>
      </c>
      <c r="H1466" t="s">
        <v>46</v>
      </c>
      <c r="I1466">
        <f t="shared" si="66"/>
        <v>1</v>
      </c>
      <c r="J1466" t="s">
        <v>39</v>
      </c>
      <c r="L1466">
        <v>23.99</v>
      </c>
      <c r="M1466" t="s">
        <v>63</v>
      </c>
      <c r="N1466">
        <v>256</v>
      </c>
      <c r="O1466" t="s">
        <v>38</v>
      </c>
      <c r="P1466" t="s">
        <v>42</v>
      </c>
      <c r="Q1466" t="s">
        <v>42</v>
      </c>
      <c r="R1466" t="s">
        <v>42</v>
      </c>
      <c r="S1466" s="3">
        <v>42254</v>
      </c>
      <c r="T1466" s="3"/>
      <c r="U1466" s="11" t="str">
        <f>IFERROR(VLOOKUP(A1466,'Anc data'!$A$2:$H$117, 8,FALSE),"")</f>
        <v/>
      </c>
      <c r="W1466" s="15" t="str">
        <f t="shared" si="67"/>
        <v/>
      </c>
      <c r="X1466" s="9">
        <f t="shared" si="68"/>
        <v>1</v>
      </c>
      <c r="Y1466" s="9">
        <f>MAX(X1466,Parameters!$B$8)</f>
        <v>1</v>
      </c>
      <c r="AA1466" s="16" t="str">
        <f>IF(W1466&lt;&gt;0,IF(Y1466=1,IF(I1466&lt;=Parameters!$C$2,W1466,""),""),"")</f>
        <v/>
      </c>
      <c r="AB1466" s="16" t="str">
        <f>IF(W1466&lt;&gt;0,IF(Y1466=1,IF(AND(I1466&gt;Parameters!$B$3,I1466&lt;=Parameters!$C$3),W1466,""),""),"")</f>
        <v/>
      </c>
      <c r="AC1466" s="16" t="str">
        <f>IF(W1466&lt;&gt;0,IF(Y1466=1,IF(AND(I1466&gt;Parameters!$B$4,I1466&lt;=Parameters!$C$4),W1466,""),""),"")</f>
        <v/>
      </c>
      <c r="AD1466" s="16" t="str">
        <f>IF(W1466&lt;&gt;0,IF(Y1466=1,IF(AND(I1466&gt;Parameters!$B$5,I1466&lt;=Parameters!$C$5),W1466,""),""),"")</f>
        <v/>
      </c>
      <c r="AE1466" s="16" t="str">
        <f>IF(W1466&lt;&gt;0,IF(Y1466=1,IF(I1466&gt;Parameters!$B$6,W1466,""),""),"")</f>
        <v/>
      </c>
    </row>
    <row r="1467" spans="1:31" x14ac:dyDescent="0.2">
      <c r="A1467" t="s">
        <v>1496</v>
      </c>
      <c r="B1467" t="s">
        <v>1497</v>
      </c>
      <c r="C1467" t="s">
        <v>1498</v>
      </c>
      <c r="D1467">
        <v>2</v>
      </c>
      <c r="E1467" t="s">
        <v>1499</v>
      </c>
      <c r="F1467" t="s">
        <v>148</v>
      </c>
      <c r="G1467">
        <v>4</v>
      </c>
      <c r="H1467" t="s">
        <v>46</v>
      </c>
      <c r="I1467">
        <f t="shared" si="66"/>
        <v>4</v>
      </c>
      <c r="J1467" t="s">
        <v>39</v>
      </c>
      <c r="L1467">
        <v>29.99</v>
      </c>
      <c r="M1467" t="s">
        <v>63</v>
      </c>
      <c r="N1467">
        <v>1</v>
      </c>
      <c r="O1467" t="s">
        <v>46</v>
      </c>
      <c r="P1467" t="s">
        <v>42</v>
      </c>
      <c r="Q1467" t="s">
        <v>42</v>
      </c>
      <c r="R1467" t="s">
        <v>42</v>
      </c>
      <c r="S1467" s="3">
        <v>42254</v>
      </c>
      <c r="T1467" s="3"/>
      <c r="U1467" s="11" t="str">
        <f>IFERROR(VLOOKUP(A1467,'Anc data'!$A$2:$H$117, 8,FALSE),"")</f>
        <v/>
      </c>
      <c r="W1467" s="15" t="str">
        <f t="shared" si="67"/>
        <v/>
      </c>
      <c r="X1467" s="9">
        <f t="shared" si="68"/>
        <v>1</v>
      </c>
      <c r="Y1467" s="9">
        <f>MAX(X1467,Parameters!$B$8)</f>
        <v>1</v>
      </c>
      <c r="AA1467" s="16" t="str">
        <f>IF(W1467&lt;&gt;0,IF(Y1467=1,IF(I1467&lt;=Parameters!$C$2,W1467,""),""),"")</f>
        <v/>
      </c>
      <c r="AB1467" s="16" t="str">
        <f>IF(W1467&lt;&gt;0,IF(Y1467=1,IF(AND(I1467&gt;Parameters!$B$3,I1467&lt;=Parameters!$C$3),W1467,""),""),"")</f>
        <v/>
      </c>
      <c r="AC1467" s="16" t="str">
        <f>IF(W1467&lt;&gt;0,IF(Y1467=1,IF(AND(I1467&gt;Parameters!$B$4,I1467&lt;=Parameters!$C$4),W1467,""),""),"")</f>
        <v/>
      </c>
      <c r="AD1467" s="16" t="str">
        <f>IF(W1467&lt;&gt;0,IF(Y1467=1,IF(AND(I1467&gt;Parameters!$B$5,I1467&lt;=Parameters!$C$5),W1467,""),""),"")</f>
        <v/>
      </c>
      <c r="AE1467" s="16" t="str">
        <f>IF(W1467&lt;&gt;0,IF(Y1467=1,IF(I1467&gt;Parameters!$B$6,W1467,""),""),"")</f>
        <v/>
      </c>
    </row>
    <row r="1468" spans="1:31" x14ac:dyDescent="0.2">
      <c r="A1468" t="s">
        <v>1496</v>
      </c>
      <c r="B1468" t="s">
        <v>1497</v>
      </c>
      <c r="C1468" t="s">
        <v>1498</v>
      </c>
      <c r="D1468">
        <v>3</v>
      </c>
      <c r="E1468" t="s">
        <v>1499</v>
      </c>
      <c r="F1468" t="s">
        <v>148</v>
      </c>
      <c r="G1468">
        <v>8</v>
      </c>
      <c r="H1468" t="s">
        <v>46</v>
      </c>
      <c r="I1468">
        <f t="shared" si="66"/>
        <v>8</v>
      </c>
      <c r="J1468" t="s">
        <v>39</v>
      </c>
      <c r="L1468">
        <v>30.99</v>
      </c>
      <c r="M1468" t="s">
        <v>63</v>
      </c>
      <c r="N1468">
        <v>1</v>
      </c>
      <c r="O1468" t="s">
        <v>46</v>
      </c>
      <c r="P1468" t="s">
        <v>42</v>
      </c>
      <c r="Q1468" t="s">
        <v>42</v>
      </c>
      <c r="R1468" t="s">
        <v>42</v>
      </c>
      <c r="S1468" s="3">
        <v>42254</v>
      </c>
      <c r="T1468" s="3"/>
      <c r="U1468" s="11" t="str">
        <f>IFERROR(VLOOKUP(A1468,'Anc data'!$A$2:$H$117, 8,FALSE),"")</f>
        <v/>
      </c>
      <c r="W1468" s="15" t="str">
        <f t="shared" si="67"/>
        <v/>
      </c>
      <c r="X1468" s="9">
        <f t="shared" si="68"/>
        <v>1</v>
      </c>
      <c r="Y1468" s="9">
        <f>MAX(X1468,Parameters!$B$8)</f>
        <v>1</v>
      </c>
      <c r="AA1468" s="16" t="str">
        <f>IF(W1468&lt;&gt;0,IF(Y1468=1,IF(I1468&lt;=Parameters!$C$2,W1468,""),""),"")</f>
        <v/>
      </c>
      <c r="AB1468" s="16" t="str">
        <f>IF(W1468&lt;&gt;0,IF(Y1468=1,IF(AND(I1468&gt;Parameters!$B$3,I1468&lt;=Parameters!$C$3),W1468,""),""),"")</f>
        <v/>
      </c>
      <c r="AC1468" s="16" t="str">
        <f>IF(W1468&lt;&gt;0,IF(Y1468=1,IF(AND(I1468&gt;Parameters!$B$4,I1468&lt;=Parameters!$C$4),W1468,""),""),"")</f>
        <v/>
      </c>
      <c r="AD1468" s="16" t="str">
        <f>IF(W1468&lt;&gt;0,IF(Y1468=1,IF(AND(I1468&gt;Parameters!$B$5,I1468&lt;=Parameters!$C$5),W1468,""),""),"")</f>
        <v/>
      </c>
      <c r="AE1468" s="16" t="str">
        <f>IF(W1468&lt;&gt;0,IF(Y1468=1,IF(I1468&gt;Parameters!$B$6,W1468,""),""),"")</f>
        <v/>
      </c>
    </row>
    <row r="1469" spans="1:31" x14ac:dyDescent="0.2">
      <c r="A1469" t="s">
        <v>1496</v>
      </c>
      <c r="B1469" t="s">
        <v>1497</v>
      </c>
      <c r="C1469" t="s">
        <v>1498</v>
      </c>
      <c r="D1469">
        <v>4</v>
      </c>
      <c r="E1469" t="s">
        <v>1499</v>
      </c>
      <c r="F1469" t="s">
        <v>148</v>
      </c>
      <c r="G1469">
        <v>10</v>
      </c>
      <c r="H1469" t="s">
        <v>46</v>
      </c>
      <c r="I1469">
        <f t="shared" si="66"/>
        <v>10</v>
      </c>
      <c r="J1469" t="s">
        <v>39</v>
      </c>
      <c r="L1469">
        <v>35.99</v>
      </c>
      <c r="M1469" t="s">
        <v>63</v>
      </c>
      <c r="N1469">
        <v>4</v>
      </c>
      <c r="O1469" t="s">
        <v>46</v>
      </c>
      <c r="P1469" t="s">
        <v>42</v>
      </c>
      <c r="Q1469" t="s">
        <v>42</v>
      </c>
      <c r="R1469" t="s">
        <v>42</v>
      </c>
      <c r="S1469" s="3">
        <v>42254</v>
      </c>
      <c r="T1469" s="3"/>
      <c r="U1469" s="11" t="str">
        <f>IFERROR(VLOOKUP(A1469,'Anc data'!$A$2:$H$117, 8,FALSE),"")</f>
        <v/>
      </c>
      <c r="W1469" s="15" t="str">
        <f t="shared" si="67"/>
        <v/>
      </c>
      <c r="X1469" s="9">
        <f t="shared" si="68"/>
        <v>1</v>
      </c>
      <c r="Y1469" s="9">
        <f>MAX(X1469,Parameters!$B$8)</f>
        <v>1</v>
      </c>
      <c r="AA1469" s="16" t="str">
        <f>IF(W1469&lt;&gt;0,IF(Y1469=1,IF(I1469&lt;=Parameters!$C$2,W1469,""),""),"")</f>
        <v/>
      </c>
      <c r="AB1469" s="16" t="str">
        <f>IF(W1469&lt;&gt;0,IF(Y1469=1,IF(AND(I1469&gt;Parameters!$B$3,I1469&lt;=Parameters!$C$3),W1469,""),""),"")</f>
        <v/>
      </c>
      <c r="AC1469" s="16" t="str">
        <f>IF(W1469&lt;&gt;0,IF(Y1469=1,IF(AND(I1469&gt;Parameters!$B$4,I1469&lt;=Parameters!$C$4),W1469,""),""),"")</f>
        <v/>
      </c>
      <c r="AD1469" s="16" t="str">
        <f>IF(W1469&lt;&gt;0,IF(Y1469=1,IF(AND(I1469&gt;Parameters!$B$5,I1469&lt;=Parameters!$C$5),W1469,""),""),"")</f>
        <v/>
      </c>
      <c r="AE1469" s="16" t="str">
        <f>IF(W1469&lt;&gt;0,IF(Y1469=1,IF(I1469&gt;Parameters!$B$6,W1469,""),""),"")</f>
        <v/>
      </c>
    </row>
    <row r="1470" spans="1:31" x14ac:dyDescent="0.2">
      <c r="A1470" t="s">
        <v>1496</v>
      </c>
      <c r="B1470" t="s">
        <v>1497</v>
      </c>
      <c r="C1470" t="s">
        <v>1498</v>
      </c>
      <c r="D1470">
        <v>5</v>
      </c>
      <c r="E1470" t="s">
        <v>1499</v>
      </c>
      <c r="F1470" t="s">
        <v>148</v>
      </c>
      <c r="G1470">
        <v>20</v>
      </c>
      <c r="H1470" t="s">
        <v>46</v>
      </c>
      <c r="I1470">
        <f t="shared" si="66"/>
        <v>20</v>
      </c>
      <c r="J1470" t="s">
        <v>39</v>
      </c>
      <c r="L1470">
        <v>63.99</v>
      </c>
      <c r="M1470" t="s">
        <v>63</v>
      </c>
      <c r="N1470">
        <v>10</v>
      </c>
      <c r="O1470" t="s">
        <v>46</v>
      </c>
      <c r="P1470" t="s">
        <v>42</v>
      </c>
      <c r="Q1470" t="s">
        <v>42</v>
      </c>
      <c r="R1470" t="s">
        <v>42</v>
      </c>
      <c r="S1470" s="3">
        <v>42254</v>
      </c>
      <c r="T1470" s="3"/>
      <c r="U1470" s="11" t="str">
        <f>IFERROR(VLOOKUP(A1470,'Anc data'!$A$2:$H$117, 8,FALSE),"")</f>
        <v/>
      </c>
      <c r="W1470" s="15" t="str">
        <f t="shared" si="67"/>
        <v/>
      </c>
      <c r="X1470" s="9">
        <f t="shared" si="68"/>
        <v>1</v>
      </c>
      <c r="Y1470" s="9">
        <f>MAX(X1470,Parameters!$B$8)</f>
        <v>1</v>
      </c>
      <c r="AA1470" s="16" t="str">
        <f>IF(W1470&lt;&gt;0,IF(Y1470=1,IF(I1470&lt;=Parameters!$C$2,W1470,""),""),"")</f>
        <v/>
      </c>
      <c r="AB1470" s="16" t="str">
        <f>IF(W1470&lt;&gt;0,IF(Y1470=1,IF(AND(I1470&gt;Parameters!$B$3,I1470&lt;=Parameters!$C$3),W1470,""),""),"")</f>
        <v/>
      </c>
      <c r="AC1470" s="16" t="str">
        <f>IF(W1470&lt;&gt;0,IF(Y1470=1,IF(AND(I1470&gt;Parameters!$B$4,I1470&lt;=Parameters!$C$4),W1470,""),""),"")</f>
        <v/>
      </c>
      <c r="AD1470" s="16" t="str">
        <f>IF(W1470&lt;&gt;0,IF(Y1470=1,IF(AND(I1470&gt;Parameters!$B$5,I1470&lt;=Parameters!$C$5),W1470,""),""),"")</f>
        <v/>
      </c>
      <c r="AE1470" s="16" t="str">
        <f>IF(W1470&lt;&gt;0,IF(Y1470=1,IF(I1470&gt;Parameters!$B$6,W1470,""),""),"")</f>
        <v/>
      </c>
    </row>
    <row r="1471" spans="1:31" x14ac:dyDescent="0.2">
      <c r="A1471" t="s">
        <v>1496</v>
      </c>
      <c r="B1471" t="s">
        <v>1497</v>
      </c>
      <c r="C1471" t="s">
        <v>1498</v>
      </c>
      <c r="D1471">
        <v>6</v>
      </c>
      <c r="E1471" t="s">
        <v>1499</v>
      </c>
      <c r="F1471" t="s">
        <v>148</v>
      </c>
      <c r="G1471">
        <v>60</v>
      </c>
      <c r="H1471" t="s">
        <v>46</v>
      </c>
      <c r="I1471">
        <f t="shared" si="66"/>
        <v>60</v>
      </c>
      <c r="J1471" t="s">
        <v>39</v>
      </c>
      <c r="L1471">
        <v>81.99</v>
      </c>
      <c r="M1471" t="s">
        <v>63</v>
      </c>
      <c r="N1471">
        <v>25</v>
      </c>
      <c r="O1471" t="s">
        <v>46</v>
      </c>
      <c r="P1471" t="s">
        <v>42</v>
      </c>
      <c r="Q1471" t="s">
        <v>42</v>
      </c>
      <c r="R1471" t="s">
        <v>42</v>
      </c>
      <c r="S1471" s="3">
        <v>42254</v>
      </c>
      <c r="T1471" s="3"/>
      <c r="U1471" s="11" t="str">
        <f>IFERROR(VLOOKUP(A1471,'Anc data'!$A$2:$H$117, 8,FALSE),"")</f>
        <v/>
      </c>
      <c r="W1471" s="15" t="str">
        <f t="shared" si="67"/>
        <v/>
      </c>
      <c r="X1471" s="9">
        <f t="shared" si="68"/>
        <v>1</v>
      </c>
      <c r="Y1471" s="9">
        <f>MAX(X1471,Parameters!$B$8)</f>
        <v>1</v>
      </c>
      <c r="AA1471" s="16" t="str">
        <f>IF(W1471&lt;&gt;0,IF(Y1471=1,IF(I1471&lt;=Parameters!$C$2,W1471,""),""),"")</f>
        <v/>
      </c>
      <c r="AB1471" s="16" t="str">
        <f>IF(W1471&lt;&gt;0,IF(Y1471=1,IF(AND(I1471&gt;Parameters!$B$3,I1471&lt;=Parameters!$C$3),W1471,""),""),"")</f>
        <v/>
      </c>
      <c r="AC1471" s="16" t="str">
        <f>IF(W1471&lt;&gt;0,IF(Y1471=1,IF(AND(I1471&gt;Parameters!$B$4,I1471&lt;=Parameters!$C$4),W1471,""),""),"")</f>
        <v/>
      </c>
      <c r="AD1471" s="16" t="str">
        <f>IF(W1471&lt;&gt;0,IF(Y1471=1,IF(AND(I1471&gt;Parameters!$B$5,I1471&lt;=Parameters!$C$5),W1471,""),""),"")</f>
        <v/>
      </c>
      <c r="AE1471" s="16" t="str">
        <f>IF(W1471&lt;&gt;0,IF(Y1471=1,IF(I1471&gt;Parameters!$B$6,W1471,""),""),"")</f>
        <v/>
      </c>
    </row>
    <row r="1472" spans="1:31" x14ac:dyDescent="0.2">
      <c r="A1472" t="s">
        <v>1496</v>
      </c>
      <c r="B1472" t="s">
        <v>1497</v>
      </c>
      <c r="C1472" t="s">
        <v>1498</v>
      </c>
      <c r="D1472">
        <v>7</v>
      </c>
      <c r="E1472" t="s">
        <v>1499</v>
      </c>
      <c r="F1472" t="s">
        <v>94</v>
      </c>
      <c r="G1472">
        <v>10</v>
      </c>
      <c r="H1472" t="s">
        <v>46</v>
      </c>
      <c r="I1472">
        <f t="shared" si="66"/>
        <v>10</v>
      </c>
      <c r="J1472" t="s">
        <v>39</v>
      </c>
      <c r="L1472">
        <v>23.99</v>
      </c>
      <c r="M1472" t="s">
        <v>63</v>
      </c>
      <c r="N1472">
        <v>10</v>
      </c>
      <c r="O1472" t="s">
        <v>46</v>
      </c>
      <c r="P1472" t="s">
        <v>42</v>
      </c>
      <c r="Q1472" t="s">
        <v>42</v>
      </c>
      <c r="R1472" t="s">
        <v>42</v>
      </c>
      <c r="S1472" s="3">
        <v>42254</v>
      </c>
      <c r="T1472" s="3"/>
      <c r="U1472" s="11" t="str">
        <f>IFERROR(VLOOKUP(A1472,'Anc data'!$A$2:$H$117, 8,FALSE),"")</f>
        <v/>
      </c>
      <c r="W1472" s="15" t="str">
        <f t="shared" si="67"/>
        <v/>
      </c>
      <c r="X1472" s="9">
        <f t="shared" si="68"/>
        <v>1</v>
      </c>
      <c r="Y1472" s="9">
        <f>MAX(X1472,Parameters!$B$8)</f>
        <v>1</v>
      </c>
      <c r="AA1472" s="16" t="str">
        <f>IF(W1472&lt;&gt;0,IF(Y1472=1,IF(I1472&lt;=Parameters!$C$2,W1472,""),""),"")</f>
        <v/>
      </c>
      <c r="AB1472" s="16" t="str">
        <f>IF(W1472&lt;&gt;0,IF(Y1472=1,IF(AND(I1472&gt;Parameters!$B$3,I1472&lt;=Parameters!$C$3),W1472,""),""),"")</f>
        <v/>
      </c>
      <c r="AC1472" s="16" t="str">
        <f>IF(W1472&lt;&gt;0,IF(Y1472=1,IF(AND(I1472&gt;Parameters!$B$4,I1472&lt;=Parameters!$C$4),W1472,""),""),"")</f>
        <v/>
      </c>
      <c r="AD1472" s="16" t="str">
        <f>IF(W1472&lt;&gt;0,IF(Y1472=1,IF(AND(I1472&gt;Parameters!$B$5,I1472&lt;=Parameters!$C$5),W1472,""),""),"")</f>
        <v/>
      </c>
      <c r="AE1472" s="16" t="str">
        <f>IF(W1472&lt;&gt;0,IF(Y1472=1,IF(I1472&gt;Parameters!$B$6,W1472,""),""),"")</f>
        <v/>
      </c>
    </row>
    <row r="1473" spans="1:31" x14ac:dyDescent="0.2">
      <c r="A1473" t="s">
        <v>1496</v>
      </c>
      <c r="B1473" t="s">
        <v>1497</v>
      </c>
      <c r="C1473" t="s">
        <v>1498</v>
      </c>
      <c r="D1473">
        <v>8</v>
      </c>
      <c r="E1473" t="s">
        <v>1499</v>
      </c>
      <c r="F1473" t="s">
        <v>94</v>
      </c>
      <c r="G1473">
        <v>100</v>
      </c>
      <c r="H1473" t="s">
        <v>46</v>
      </c>
      <c r="I1473">
        <f t="shared" si="66"/>
        <v>100</v>
      </c>
      <c r="J1473" t="s">
        <v>39</v>
      </c>
      <c r="L1473">
        <v>29.99</v>
      </c>
      <c r="M1473" t="s">
        <v>63</v>
      </c>
      <c r="N1473">
        <v>10</v>
      </c>
      <c r="O1473" t="s">
        <v>46</v>
      </c>
      <c r="P1473" t="s">
        <v>42</v>
      </c>
      <c r="Q1473" t="s">
        <v>42</v>
      </c>
      <c r="R1473" t="s">
        <v>42</v>
      </c>
      <c r="S1473" s="3">
        <v>42254</v>
      </c>
      <c r="T1473" s="3"/>
      <c r="U1473" s="11" t="str">
        <f>IFERROR(VLOOKUP(A1473,'Anc data'!$A$2:$H$117, 8,FALSE),"")</f>
        <v/>
      </c>
      <c r="W1473" s="15" t="str">
        <f t="shared" si="67"/>
        <v/>
      </c>
      <c r="X1473" s="9">
        <f t="shared" si="68"/>
        <v>1</v>
      </c>
      <c r="Y1473" s="9">
        <f>MAX(X1473,Parameters!$B$8)</f>
        <v>1</v>
      </c>
      <c r="AA1473" s="16" t="str">
        <f>IF(W1473&lt;&gt;0,IF(Y1473=1,IF(I1473&lt;=Parameters!$C$2,W1473,""),""),"")</f>
        <v/>
      </c>
      <c r="AB1473" s="16" t="str">
        <f>IF(W1473&lt;&gt;0,IF(Y1473=1,IF(AND(I1473&gt;Parameters!$B$3,I1473&lt;=Parameters!$C$3),W1473,""),""),"")</f>
        <v/>
      </c>
      <c r="AC1473" s="16" t="str">
        <f>IF(W1473&lt;&gt;0,IF(Y1473=1,IF(AND(I1473&gt;Parameters!$B$4,I1473&lt;=Parameters!$C$4),W1473,""),""),"")</f>
        <v/>
      </c>
      <c r="AD1473" s="16" t="str">
        <f>IF(W1473&lt;&gt;0,IF(Y1473=1,IF(AND(I1473&gt;Parameters!$B$5,I1473&lt;=Parameters!$C$5),W1473,""),""),"")</f>
        <v/>
      </c>
      <c r="AE1473" s="16" t="str">
        <f>IF(W1473&lt;&gt;0,IF(Y1473=1,IF(I1473&gt;Parameters!$B$6,W1473,""),""),"")</f>
        <v/>
      </c>
    </row>
    <row r="1474" spans="1:31" x14ac:dyDescent="0.2">
      <c r="A1474" t="s">
        <v>1496</v>
      </c>
      <c r="B1474" t="s">
        <v>1497</v>
      </c>
      <c r="C1474" t="s">
        <v>1498</v>
      </c>
      <c r="D1474">
        <v>9</v>
      </c>
      <c r="E1474" t="s">
        <v>1499</v>
      </c>
      <c r="F1474" t="s">
        <v>94</v>
      </c>
      <c r="G1474">
        <v>20</v>
      </c>
      <c r="H1474" t="s">
        <v>46</v>
      </c>
      <c r="I1474">
        <f t="shared" si="66"/>
        <v>20</v>
      </c>
      <c r="J1474" t="s">
        <v>39</v>
      </c>
      <c r="L1474">
        <v>30.99</v>
      </c>
      <c r="M1474" t="s">
        <v>63</v>
      </c>
      <c r="N1474">
        <v>20</v>
      </c>
      <c r="O1474" t="s">
        <v>46</v>
      </c>
      <c r="P1474" t="s">
        <v>42</v>
      </c>
      <c r="Q1474" t="s">
        <v>42</v>
      </c>
      <c r="R1474" t="s">
        <v>42</v>
      </c>
      <c r="S1474" s="3">
        <v>42254</v>
      </c>
      <c r="T1474" s="3"/>
      <c r="U1474" s="11" t="str">
        <f>IFERROR(VLOOKUP(A1474,'Anc data'!$A$2:$H$117, 8,FALSE),"")</f>
        <v/>
      </c>
      <c r="W1474" s="15" t="str">
        <f t="shared" si="67"/>
        <v/>
      </c>
      <c r="X1474" s="9">
        <f t="shared" si="68"/>
        <v>1</v>
      </c>
      <c r="Y1474" s="9">
        <f>MAX(X1474,Parameters!$B$8)</f>
        <v>1</v>
      </c>
      <c r="AA1474" s="16" t="str">
        <f>IF(W1474&lt;&gt;0,IF(Y1474=1,IF(I1474&lt;=Parameters!$C$2,W1474,""),""),"")</f>
        <v/>
      </c>
      <c r="AB1474" s="16" t="str">
        <f>IF(W1474&lt;&gt;0,IF(Y1474=1,IF(AND(I1474&gt;Parameters!$B$3,I1474&lt;=Parameters!$C$3),W1474,""),""),"")</f>
        <v/>
      </c>
      <c r="AC1474" s="16" t="str">
        <f>IF(W1474&lt;&gt;0,IF(Y1474=1,IF(AND(I1474&gt;Parameters!$B$4,I1474&lt;=Parameters!$C$4),W1474,""),""),"")</f>
        <v/>
      </c>
      <c r="AD1474" s="16" t="str">
        <f>IF(W1474&lt;&gt;0,IF(Y1474=1,IF(AND(I1474&gt;Parameters!$B$5,I1474&lt;=Parameters!$C$5),W1474,""),""),"")</f>
        <v/>
      </c>
      <c r="AE1474" s="16" t="str">
        <f>IF(W1474&lt;&gt;0,IF(Y1474=1,IF(I1474&gt;Parameters!$B$6,W1474,""),""),"")</f>
        <v/>
      </c>
    </row>
    <row r="1475" spans="1:31" x14ac:dyDescent="0.2">
      <c r="A1475" t="s">
        <v>1496</v>
      </c>
      <c r="B1475" t="s">
        <v>1497</v>
      </c>
      <c r="C1475" t="s">
        <v>1498</v>
      </c>
      <c r="D1475">
        <v>10</v>
      </c>
      <c r="E1475" t="s">
        <v>1499</v>
      </c>
      <c r="F1475" t="s">
        <v>94</v>
      </c>
      <c r="G1475">
        <v>50</v>
      </c>
      <c r="H1475" t="s">
        <v>46</v>
      </c>
      <c r="I1475">
        <f t="shared" si="66"/>
        <v>50</v>
      </c>
      <c r="J1475" t="s">
        <v>39</v>
      </c>
      <c r="L1475">
        <v>41.99</v>
      </c>
      <c r="M1475" t="s">
        <v>63</v>
      </c>
      <c r="N1475">
        <v>50</v>
      </c>
      <c r="O1475" t="s">
        <v>46</v>
      </c>
      <c r="P1475" t="s">
        <v>42</v>
      </c>
      <c r="Q1475" t="s">
        <v>42</v>
      </c>
      <c r="R1475" t="s">
        <v>42</v>
      </c>
      <c r="S1475" s="3">
        <v>42254</v>
      </c>
      <c r="T1475" s="3"/>
      <c r="U1475" s="11" t="str">
        <f>IFERROR(VLOOKUP(A1475,'Anc data'!$A$2:$H$117, 8,FALSE),"")</f>
        <v/>
      </c>
      <c r="W1475" s="15" t="str">
        <f t="shared" si="67"/>
        <v/>
      </c>
      <c r="X1475" s="9">
        <f t="shared" si="68"/>
        <v>1</v>
      </c>
      <c r="Y1475" s="9">
        <f>MAX(X1475,Parameters!$B$8)</f>
        <v>1</v>
      </c>
      <c r="AA1475" s="16" t="str">
        <f>IF(W1475&lt;&gt;0,IF(Y1475=1,IF(I1475&lt;=Parameters!$C$2,W1475,""),""),"")</f>
        <v/>
      </c>
      <c r="AB1475" s="16" t="str">
        <f>IF(W1475&lt;&gt;0,IF(Y1475=1,IF(AND(I1475&gt;Parameters!$B$3,I1475&lt;=Parameters!$C$3),W1475,""),""),"")</f>
        <v/>
      </c>
      <c r="AC1475" s="16" t="str">
        <f>IF(W1475&lt;&gt;0,IF(Y1475=1,IF(AND(I1475&gt;Parameters!$B$4,I1475&lt;=Parameters!$C$4),W1475,""),""),"")</f>
        <v/>
      </c>
      <c r="AD1475" s="16" t="str">
        <f>IF(W1475&lt;&gt;0,IF(Y1475=1,IF(AND(I1475&gt;Parameters!$B$5,I1475&lt;=Parameters!$C$5),W1475,""),""),"")</f>
        <v/>
      </c>
      <c r="AE1475" s="16" t="str">
        <f>IF(W1475&lt;&gt;0,IF(Y1475=1,IF(I1475&gt;Parameters!$B$6,W1475,""),""),"")</f>
        <v/>
      </c>
    </row>
    <row r="1476" spans="1:31" x14ac:dyDescent="0.2">
      <c r="A1476" t="s">
        <v>1496</v>
      </c>
      <c r="B1476" t="s">
        <v>1497</v>
      </c>
      <c r="C1476" t="s">
        <v>1498</v>
      </c>
      <c r="D1476">
        <v>11</v>
      </c>
      <c r="E1476" t="s">
        <v>1499</v>
      </c>
      <c r="F1476" t="s">
        <v>94</v>
      </c>
      <c r="G1476">
        <v>100</v>
      </c>
      <c r="H1476" t="s">
        <v>46</v>
      </c>
      <c r="I1476">
        <f t="shared" ref="I1476:I1539" si="69">IF(H1476="Kbps",G1476/1000,G1476)</f>
        <v>100</v>
      </c>
      <c r="J1476" t="s">
        <v>39</v>
      </c>
      <c r="L1476">
        <v>51.99</v>
      </c>
      <c r="M1476" t="s">
        <v>63</v>
      </c>
      <c r="N1476">
        <v>100</v>
      </c>
      <c r="O1476" t="s">
        <v>46</v>
      </c>
      <c r="P1476" t="s">
        <v>42</v>
      </c>
      <c r="Q1476" t="s">
        <v>42</v>
      </c>
      <c r="R1476" t="s">
        <v>42</v>
      </c>
      <c r="S1476" s="3">
        <v>42254</v>
      </c>
      <c r="T1476" s="3"/>
      <c r="U1476" s="11" t="str">
        <f>IFERROR(VLOOKUP(A1476,'Anc data'!$A$2:$H$117, 8,FALSE),"")</f>
        <v/>
      </c>
      <c r="W1476" s="15" t="str">
        <f t="shared" ref="W1476:W1539" si="70">IFERROR(L1476/U1476,"")</f>
        <v/>
      </c>
      <c r="X1476" s="9">
        <f t="shared" ref="X1476:X1539" si="71">IF(K1476="",1,0)</f>
        <v>1</v>
      </c>
      <c r="Y1476" s="9">
        <f>MAX(X1476,Parameters!$B$8)</f>
        <v>1</v>
      </c>
      <c r="AA1476" s="16" t="str">
        <f>IF(W1476&lt;&gt;0,IF(Y1476=1,IF(I1476&lt;=Parameters!$C$2,W1476,""),""),"")</f>
        <v/>
      </c>
      <c r="AB1476" s="16" t="str">
        <f>IF(W1476&lt;&gt;0,IF(Y1476=1,IF(AND(I1476&gt;Parameters!$B$3,I1476&lt;=Parameters!$C$3),W1476,""),""),"")</f>
        <v/>
      </c>
      <c r="AC1476" s="16" t="str">
        <f>IF(W1476&lt;&gt;0,IF(Y1476=1,IF(AND(I1476&gt;Parameters!$B$4,I1476&lt;=Parameters!$C$4),W1476,""),""),"")</f>
        <v/>
      </c>
      <c r="AD1476" s="16" t="str">
        <f>IF(W1476&lt;&gt;0,IF(Y1476=1,IF(AND(I1476&gt;Parameters!$B$5,I1476&lt;=Parameters!$C$5),W1476,""),""),"")</f>
        <v/>
      </c>
      <c r="AE1476" s="16" t="str">
        <f>IF(W1476&lt;&gt;0,IF(Y1476=1,IF(I1476&gt;Parameters!$B$6,W1476,""),""),"")</f>
        <v/>
      </c>
    </row>
    <row r="1477" spans="1:31" x14ac:dyDescent="0.2">
      <c r="A1477" t="s">
        <v>1496</v>
      </c>
      <c r="B1477" t="s">
        <v>1497</v>
      </c>
      <c r="C1477" t="s">
        <v>1498</v>
      </c>
      <c r="D1477">
        <v>12</v>
      </c>
      <c r="E1477" t="s">
        <v>1499</v>
      </c>
      <c r="F1477" t="s">
        <v>94</v>
      </c>
      <c r="G1477">
        <v>200</v>
      </c>
      <c r="H1477" t="s">
        <v>46</v>
      </c>
      <c r="I1477">
        <f t="shared" si="69"/>
        <v>200</v>
      </c>
      <c r="J1477" t="s">
        <v>39</v>
      </c>
      <c r="L1477">
        <v>200.99</v>
      </c>
      <c r="M1477" t="s">
        <v>63</v>
      </c>
      <c r="N1477">
        <v>200</v>
      </c>
      <c r="O1477" t="s">
        <v>46</v>
      </c>
      <c r="P1477" t="s">
        <v>42</v>
      </c>
      <c r="Q1477" t="s">
        <v>42</v>
      </c>
      <c r="R1477" t="s">
        <v>42</v>
      </c>
      <c r="S1477" s="3">
        <v>42254</v>
      </c>
      <c r="T1477" s="3"/>
      <c r="U1477" s="11" t="str">
        <f>IFERROR(VLOOKUP(A1477,'Anc data'!$A$2:$H$117, 8,FALSE),"")</f>
        <v/>
      </c>
      <c r="W1477" s="15" t="str">
        <f t="shared" si="70"/>
        <v/>
      </c>
      <c r="X1477" s="9">
        <f t="shared" si="71"/>
        <v>1</v>
      </c>
      <c r="Y1477" s="9">
        <f>MAX(X1477,Parameters!$B$8)</f>
        <v>1</v>
      </c>
      <c r="AA1477" s="16" t="str">
        <f>IF(W1477&lt;&gt;0,IF(Y1477=1,IF(I1477&lt;=Parameters!$C$2,W1477,""),""),"")</f>
        <v/>
      </c>
      <c r="AB1477" s="16" t="str">
        <f>IF(W1477&lt;&gt;0,IF(Y1477=1,IF(AND(I1477&gt;Parameters!$B$3,I1477&lt;=Parameters!$C$3),W1477,""),""),"")</f>
        <v/>
      </c>
      <c r="AC1477" s="16" t="str">
        <f>IF(W1477&lt;&gt;0,IF(Y1477=1,IF(AND(I1477&gt;Parameters!$B$4,I1477&lt;=Parameters!$C$4),W1477,""),""),"")</f>
        <v/>
      </c>
      <c r="AD1477" s="16" t="str">
        <f>IF(W1477&lt;&gt;0,IF(Y1477=1,IF(AND(I1477&gt;Parameters!$B$5,I1477&lt;=Parameters!$C$5),W1477,""),""),"")</f>
        <v/>
      </c>
      <c r="AE1477" s="16" t="str">
        <f>IF(W1477&lt;&gt;0,IF(Y1477=1,IF(I1477&gt;Parameters!$B$6,W1477,""),""),"")</f>
        <v/>
      </c>
    </row>
    <row r="1478" spans="1:31" x14ac:dyDescent="0.2">
      <c r="A1478" t="s">
        <v>1496</v>
      </c>
      <c r="B1478" t="s">
        <v>1497</v>
      </c>
      <c r="C1478" t="s">
        <v>1500</v>
      </c>
      <c r="D1478">
        <v>1</v>
      </c>
      <c r="E1478" t="s">
        <v>1501</v>
      </c>
      <c r="F1478" t="s">
        <v>61</v>
      </c>
      <c r="G1478">
        <v>2</v>
      </c>
      <c r="H1478" t="s">
        <v>46</v>
      </c>
      <c r="I1478">
        <f t="shared" si="69"/>
        <v>2</v>
      </c>
      <c r="J1478" t="s">
        <v>39</v>
      </c>
      <c r="L1478">
        <v>26.5</v>
      </c>
      <c r="M1478" t="s">
        <v>63</v>
      </c>
      <c r="N1478">
        <v>384</v>
      </c>
      <c r="O1478" t="s">
        <v>38</v>
      </c>
      <c r="P1478" t="s">
        <v>42</v>
      </c>
      <c r="Q1478" t="s">
        <v>42</v>
      </c>
      <c r="R1478" t="s">
        <v>64</v>
      </c>
      <c r="S1478" s="3">
        <v>42266</v>
      </c>
      <c r="T1478" s="3"/>
      <c r="U1478" s="11" t="str">
        <f>IFERROR(VLOOKUP(A1478,'Anc data'!$A$2:$H$117, 8,FALSE),"")</f>
        <v/>
      </c>
      <c r="W1478" s="15" t="str">
        <f t="shared" si="70"/>
        <v/>
      </c>
      <c r="X1478" s="9">
        <f t="shared" si="71"/>
        <v>1</v>
      </c>
      <c r="Y1478" s="9">
        <f>MAX(X1478,Parameters!$B$8)</f>
        <v>1</v>
      </c>
      <c r="AA1478" s="16" t="str">
        <f>IF(W1478&lt;&gt;0,IF(Y1478=1,IF(I1478&lt;=Parameters!$C$2,W1478,""),""),"")</f>
        <v/>
      </c>
      <c r="AB1478" s="16" t="str">
        <f>IF(W1478&lt;&gt;0,IF(Y1478=1,IF(AND(I1478&gt;Parameters!$B$3,I1478&lt;=Parameters!$C$3),W1478,""),""),"")</f>
        <v/>
      </c>
      <c r="AC1478" s="16" t="str">
        <f>IF(W1478&lt;&gt;0,IF(Y1478=1,IF(AND(I1478&gt;Parameters!$B$4,I1478&lt;=Parameters!$C$4),W1478,""),""),"")</f>
        <v/>
      </c>
      <c r="AD1478" s="16" t="str">
        <f>IF(W1478&lt;&gt;0,IF(Y1478=1,IF(AND(I1478&gt;Parameters!$B$5,I1478&lt;=Parameters!$C$5),W1478,""),""),"")</f>
        <v/>
      </c>
      <c r="AE1478" s="16" t="str">
        <f>IF(W1478&lt;&gt;0,IF(Y1478=1,IF(I1478&gt;Parameters!$B$6,W1478,""),""),"")</f>
        <v/>
      </c>
    </row>
    <row r="1479" spans="1:31" x14ac:dyDescent="0.2">
      <c r="A1479" t="s">
        <v>1496</v>
      </c>
      <c r="B1479" t="s">
        <v>1497</v>
      </c>
      <c r="C1479" t="s">
        <v>1500</v>
      </c>
      <c r="D1479">
        <v>2</v>
      </c>
      <c r="E1479" t="s">
        <v>1502</v>
      </c>
      <c r="F1479" t="s">
        <v>61</v>
      </c>
      <c r="G1479">
        <v>1</v>
      </c>
      <c r="H1479" t="s">
        <v>46</v>
      </c>
      <c r="I1479">
        <f t="shared" si="69"/>
        <v>1</v>
      </c>
      <c r="J1479" t="s">
        <v>39</v>
      </c>
      <c r="L1479">
        <v>19</v>
      </c>
      <c r="M1479" t="s">
        <v>63</v>
      </c>
      <c r="N1479">
        <v>512</v>
      </c>
      <c r="O1479" t="s">
        <v>38</v>
      </c>
      <c r="P1479" t="s">
        <v>42</v>
      </c>
      <c r="Q1479" t="s">
        <v>42</v>
      </c>
      <c r="R1479" t="s">
        <v>64</v>
      </c>
      <c r="S1479" s="3">
        <v>42266</v>
      </c>
      <c r="T1479" s="3"/>
      <c r="U1479" s="11" t="str">
        <f>IFERROR(VLOOKUP(A1479,'Anc data'!$A$2:$H$117, 8,FALSE),"")</f>
        <v/>
      </c>
      <c r="W1479" s="15" t="str">
        <f t="shared" si="70"/>
        <v/>
      </c>
      <c r="X1479" s="9">
        <f t="shared" si="71"/>
        <v>1</v>
      </c>
      <c r="Y1479" s="9">
        <f>MAX(X1479,Parameters!$B$8)</f>
        <v>1</v>
      </c>
      <c r="AA1479" s="16" t="str">
        <f>IF(W1479&lt;&gt;0,IF(Y1479=1,IF(I1479&lt;=Parameters!$C$2,W1479,""),""),"")</f>
        <v/>
      </c>
      <c r="AB1479" s="16" t="str">
        <f>IF(W1479&lt;&gt;0,IF(Y1479=1,IF(AND(I1479&gt;Parameters!$B$3,I1479&lt;=Parameters!$C$3),W1479,""),""),"")</f>
        <v/>
      </c>
      <c r="AC1479" s="16" t="str">
        <f>IF(W1479&lt;&gt;0,IF(Y1479=1,IF(AND(I1479&gt;Parameters!$B$4,I1479&lt;=Parameters!$C$4),W1479,""),""),"")</f>
        <v/>
      </c>
      <c r="AD1479" s="16" t="str">
        <f>IF(W1479&lt;&gt;0,IF(Y1479=1,IF(AND(I1479&gt;Parameters!$B$5,I1479&lt;=Parameters!$C$5),W1479,""),""),"")</f>
        <v/>
      </c>
      <c r="AE1479" s="16" t="str">
        <f>IF(W1479&lt;&gt;0,IF(Y1479=1,IF(I1479&gt;Parameters!$B$6,W1479,""),""),"")</f>
        <v/>
      </c>
    </row>
    <row r="1480" spans="1:31" x14ac:dyDescent="0.2">
      <c r="A1480" t="s">
        <v>1496</v>
      </c>
      <c r="B1480" t="s">
        <v>1497</v>
      </c>
      <c r="C1480" t="s">
        <v>1500</v>
      </c>
      <c r="D1480">
        <v>3</v>
      </c>
      <c r="E1480" t="s">
        <v>1503</v>
      </c>
      <c r="F1480" t="s">
        <v>1504</v>
      </c>
      <c r="G1480">
        <v>10</v>
      </c>
      <c r="H1480" t="s">
        <v>46</v>
      </c>
      <c r="I1480">
        <f t="shared" si="69"/>
        <v>10</v>
      </c>
      <c r="J1480" t="s">
        <v>39</v>
      </c>
      <c r="L1480">
        <v>29.95</v>
      </c>
      <c r="M1480" t="s">
        <v>63</v>
      </c>
      <c r="N1480">
        <v>2.1</v>
      </c>
      <c r="O1480" t="s">
        <v>46</v>
      </c>
      <c r="P1480" t="s">
        <v>42</v>
      </c>
      <c r="Q1480" t="s">
        <v>42</v>
      </c>
      <c r="R1480" t="s">
        <v>64</v>
      </c>
      <c r="S1480" s="3">
        <v>42266</v>
      </c>
      <c r="T1480" s="3"/>
      <c r="U1480" s="11" t="str">
        <f>IFERROR(VLOOKUP(A1480,'Anc data'!$A$2:$H$117, 8,FALSE),"")</f>
        <v/>
      </c>
      <c r="W1480" s="15" t="str">
        <f t="shared" si="70"/>
        <v/>
      </c>
      <c r="X1480" s="9">
        <f t="shared" si="71"/>
        <v>1</v>
      </c>
      <c r="Y1480" s="9">
        <f>MAX(X1480,Parameters!$B$8)</f>
        <v>1</v>
      </c>
      <c r="AA1480" s="16" t="str">
        <f>IF(W1480&lt;&gt;0,IF(Y1480=1,IF(I1480&lt;=Parameters!$C$2,W1480,""),""),"")</f>
        <v/>
      </c>
      <c r="AB1480" s="16" t="str">
        <f>IF(W1480&lt;&gt;0,IF(Y1480=1,IF(AND(I1480&gt;Parameters!$B$3,I1480&lt;=Parameters!$C$3),W1480,""),""),"")</f>
        <v/>
      </c>
      <c r="AC1480" s="16" t="str">
        <f>IF(W1480&lt;&gt;0,IF(Y1480=1,IF(AND(I1480&gt;Parameters!$B$4,I1480&lt;=Parameters!$C$4),W1480,""),""),"")</f>
        <v/>
      </c>
      <c r="AD1480" s="16" t="str">
        <f>IF(W1480&lt;&gt;0,IF(Y1480=1,IF(AND(I1480&gt;Parameters!$B$5,I1480&lt;=Parameters!$C$5),W1480,""),""),"")</f>
        <v/>
      </c>
      <c r="AE1480" s="16" t="str">
        <f>IF(W1480&lt;&gt;0,IF(Y1480=1,IF(I1480&gt;Parameters!$B$6,W1480,""),""),"")</f>
        <v/>
      </c>
    </row>
    <row r="1481" spans="1:31" x14ac:dyDescent="0.2">
      <c r="A1481" t="s">
        <v>1496</v>
      </c>
      <c r="B1481" t="s">
        <v>1497</v>
      </c>
      <c r="C1481" t="s">
        <v>1500</v>
      </c>
      <c r="D1481">
        <v>4</v>
      </c>
      <c r="E1481" t="s">
        <v>1505</v>
      </c>
      <c r="F1481" t="s">
        <v>61</v>
      </c>
      <c r="G1481">
        <v>50</v>
      </c>
      <c r="H1481" t="s">
        <v>46</v>
      </c>
      <c r="I1481">
        <f t="shared" si="69"/>
        <v>50</v>
      </c>
      <c r="J1481" t="s">
        <v>39</v>
      </c>
      <c r="L1481">
        <v>35.950000000000003</v>
      </c>
      <c r="M1481" t="s">
        <v>63</v>
      </c>
      <c r="N1481">
        <v>20</v>
      </c>
      <c r="O1481" t="s">
        <v>46</v>
      </c>
      <c r="P1481" t="s">
        <v>42</v>
      </c>
      <c r="Q1481" t="s">
        <v>42</v>
      </c>
      <c r="R1481" t="s">
        <v>64</v>
      </c>
      <c r="S1481" s="3">
        <v>42266</v>
      </c>
      <c r="T1481" s="3"/>
      <c r="U1481" s="11" t="str">
        <f>IFERROR(VLOOKUP(A1481,'Anc data'!$A$2:$H$117, 8,FALSE),"")</f>
        <v/>
      </c>
      <c r="W1481" s="15" t="str">
        <f t="shared" si="70"/>
        <v/>
      </c>
      <c r="X1481" s="9">
        <f t="shared" si="71"/>
        <v>1</v>
      </c>
      <c r="Y1481" s="9">
        <f>MAX(X1481,Parameters!$B$8)</f>
        <v>1</v>
      </c>
      <c r="AA1481" s="16" t="str">
        <f>IF(W1481&lt;&gt;0,IF(Y1481=1,IF(I1481&lt;=Parameters!$C$2,W1481,""),""),"")</f>
        <v/>
      </c>
      <c r="AB1481" s="16" t="str">
        <f>IF(W1481&lt;&gt;0,IF(Y1481=1,IF(AND(I1481&gt;Parameters!$B$3,I1481&lt;=Parameters!$C$3),W1481,""),""),"")</f>
        <v/>
      </c>
      <c r="AC1481" s="16" t="str">
        <f>IF(W1481&lt;&gt;0,IF(Y1481=1,IF(AND(I1481&gt;Parameters!$B$4,I1481&lt;=Parameters!$C$4),W1481,""),""),"")</f>
        <v/>
      </c>
      <c r="AD1481" s="16" t="str">
        <f>IF(W1481&lt;&gt;0,IF(Y1481=1,IF(AND(I1481&gt;Parameters!$B$5,I1481&lt;=Parameters!$C$5),W1481,""),""),"")</f>
        <v/>
      </c>
      <c r="AE1481" s="16" t="str">
        <f>IF(W1481&lt;&gt;0,IF(Y1481=1,IF(I1481&gt;Parameters!$B$6,W1481,""),""),"")</f>
        <v/>
      </c>
    </row>
    <row r="1482" spans="1:31" ht="150" x14ac:dyDescent="0.2">
      <c r="A1482" t="s">
        <v>1496</v>
      </c>
      <c r="B1482" t="s">
        <v>1497</v>
      </c>
      <c r="C1482" t="s">
        <v>1500</v>
      </c>
      <c r="D1482">
        <v>5</v>
      </c>
      <c r="E1482" s="1" t="s">
        <v>1506</v>
      </c>
      <c r="F1482" t="s">
        <v>61</v>
      </c>
      <c r="G1482">
        <v>100</v>
      </c>
      <c r="H1482" t="s">
        <v>46</v>
      </c>
      <c r="I1482">
        <f t="shared" si="69"/>
        <v>100</v>
      </c>
      <c r="J1482" t="s">
        <v>39</v>
      </c>
      <c r="L1482">
        <v>45.95</v>
      </c>
      <c r="M1482" t="s">
        <v>63</v>
      </c>
      <c r="N1482">
        <v>20</v>
      </c>
      <c r="O1482" t="s">
        <v>46</v>
      </c>
      <c r="P1482" t="s">
        <v>42</v>
      </c>
      <c r="Q1482" t="s">
        <v>64</v>
      </c>
      <c r="R1482" t="s">
        <v>64</v>
      </c>
      <c r="S1482" s="3">
        <v>42266</v>
      </c>
      <c r="T1482" s="3"/>
      <c r="U1482" s="11" t="str">
        <f>IFERROR(VLOOKUP(A1482,'Anc data'!$A$2:$H$117, 8,FALSE),"")</f>
        <v/>
      </c>
      <c r="W1482" s="15" t="str">
        <f t="shared" si="70"/>
        <v/>
      </c>
      <c r="X1482" s="9">
        <f t="shared" si="71"/>
        <v>1</v>
      </c>
      <c r="Y1482" s="9">
        <f>MAX(X1482,Parameters!$B$8)</f>
        <v>1</v>
      </c>
      <c r="AA1482" s="16" t="str">
        <f>IF(W1482&lt;&gt;0,IF(Y1482=1,IF(I1482&lt;=Parameters!$C$2,W1482,""),""),"")</f>
        <v/>
      </c>
      <c r="AB1482" s="16" t="str">
        <f>IF(W1482&lt;&gt;0,IF(Y1482=1,IF(AND(I1482&gt;Parameters!$B$3,I1482&lt;=Parameters!$C$3),W1482,""),""),"")</f>
        <v/>
      </c>
      <c r="AC1482" s="16" t="str">
        <f>IF(W1482&lt;&gt;0,IF(Y1482=1,IF(AND(I1482&gt;Parameters!$B$4,I1482&lt;=Parameters!$C$4),W1482,""),""),"")</f>
        <v/>
      </c>
      <c r="AD1482" s="16" t="str">
        <f>IF(W1482&lt;&gt;0,IF(Y1482=1,IF(AND(I1482&gt;Parameters!$B$5,I1482&lt;=Parameters!$C$5),W1482,""),""),"")</f>
        <v/>
      </c>
      <c r="AE1482" s="16" t="str">
        <f>IF(W1482&lt;&gt;0,IF(Y1482=1,IF(I1482&gt;Parameters!$B$6,W1482,""),""),"")</f>
        <v/>
      </c>
    </row>
    <row r="1483" spans="1:31" x14ac:dyDescent="0.2">
      <c r="A1483" t="s">
        <v>1507</v>
      </c>
      <c r="B1483" t="s">
        <v>1508</v>
      </c>
      <c r="C1483" t="s">
        <v>1509</v>
      </c>
      <c r="D1483">
        <v>1</v>
      </c>
      <c r="E1483" t="s">
        <v>1510</v>
      </c>
      <c r="F1483" t="s">
        <v>51</v>
      </c>
      <c r="G1483">
        <v>1</v>
      </c>
      <c r="H1483" t="s">
        <v>46</v>
      </c>
      <c r="I1483">
        <f t="shared" si="69"/>
        <v>1</v>
      </c>
      <c r="J1483">
        <v>70</v>
      </c>
      <c r="K1483" t="s">
        <v>62</v>
      </c>
      <c r="L1483">
        <v>100</v>
      </c>
      <c r="M1483" t="s">
        <v>1511</v>
      </c>
      <c r="N1483" t="s">
        <v>40</v>
      </c>
      <c r="P1483" t="s">
        <v>42</v>
      </c>
      <c r="Q1483" t="s">
        <v>42</v>
      </c>
      <c r="R1483" t="s">
        <v>42</v>
      </c>
      <c r="S1483" s="3">
        <v>42254</v>
      </c>
      <c r="T1483" s="3"/>
      <c r="U1483" s="11">
        <f>IFERROR(VLOOKUP(A1483,'Anc data'!$A$2:$H$117, 8,FALSE),"")</f>
        <v>0</v>
      </c>
      <c r="W1483" s="15" t="str">
        <f t="shared" si="70"/>
        <v/>
      </c>
      <c r="X1483" s="9">
        <f t="shared" si="71"/>
        <v>0</v>
      </c>
      <c r="Y1483" s="9">
        <f>MAX(X1483,Parameters!$B$8)</f>
        <v>1</v>
      </c>
      <c r="AA1483" s="16" t="str">
        <f>IF(W1483&lt;&gt;0,IF(Y1483=1,IF(I1483&lt;=Parameters!$C$2,W1483,""),""),"")</f>
        <v/>
      </c>
      <c r="AB1483" s="16" t="str">
        <f>IF(W1483&lt;&gt;0,IF(Y1483=1,IF(AND(I1483&gt;Parameters!$B$3,I1483&lt;=Parameters!$C$3),W1483,""),""),"")</f>
        <v/>
      </c>
      <c r="AC1483" s="16" t="str">
        <f>IF(W1483&lt;&gt;0,IF(Y1483=1,IF(AND(I1483&gt;Parameters!$B$4,I1483&lt;=Parameters!$C$4),W1483,""),""),"")</f>
        <v/>
      </c>
      <c r="AD1483" s="16" t="str">
        <f>IF(W1483&lt;&gt;0,IF(Y1483=1,IF(AND(I1483&gt;Parameters!$B$5,I1483&lt;=Parameters!$C$5),W1483,""),""),"")</f>
        <v/>
      </c>
      <c r="AE1483" s="16" t="str">
        <f>IF(W1483&lt;&gt;0,IF(Y1483=1,IF(I1483&gt;Parameters!$B$6,W1483,""),""),"")</f>
        <v/>
      </c>
    </row>
    <row r="1484" spans="1:31" x14ac:dyDescent="0.2">
      <c r="A1484" t="s">
        <v>1507</v>
      </c>
      <c r="B1484" t="s">
        <v>1508</v>
      </c>
      <c r="C1484" t="s">
        <v>1509</v>
      </c>
      <c r="D1484">
        <v>2</v>
      </c>
      <c r="E1484" t="s">
        <v>1512</v>
      </c>
      <c r="F1484" t="s">
        <v>51</v>
      </c>
      <c r="G1484">
        <v>512</v>
      </c>
      <c r="H1484" t="s">
        <v>38</v>
      </c>
      <c r="I1484">
        <f t="shared" si="69"/>
        <v>0.51200000000000001</v>
      </c>
      <c r="J1484">
        <v>10</v>
      </c>
      <c r="K1484" t="s">
        <v>62</v>
      </c>
      <c r="L1484">
        <v>30</v>
      </c>
      <c r="M1484" t="s">
        <v>1511</v>
      </c>
      <c r="N1484" t="s">
        <v>40</v>
      </c>
      <c r="P1484" t="s">
        <v>42</v>
      </c>
      <c r="Q1484" t="s">
        <v>42</v>
      </c>
      <c r="R1484" t="s">
        <v>42</v>
      </c>
      <c r="S1484" s="3">
        <v>42254</v>
      </c>
      <c r="T1484" s="3"/>
      <c r="U1484" s="11">
        <f>IFERROR(VLOOKUP(A1484,'Anc data'!$A$2:$H$117, 8,FALSE),"")</f>
        <v>0</v>
      </c>
      <c r="W1484" s="15" t="str">
        <f t="shared" si="70"/>
        <v/>
      </c>
      <c r="X1484" s="9">
        <f t="shared" si="71"/>
        <v>0</v>
      </c>
      <c r="Y1484" s="9">
        <f>MAX(X1484,Parameters!$B$8)</f>
        <v>1</v>
      </c>
      <c r="AA1484" s="16" t="str">
        <f>IF(W1484&lt;&gt;0,IF(Y1484=1,IF(I1484&lt;=Parameters!$C$2,W1484,""),""),"")</f>
        <v/>
      </c>
      <c r="AB1484" s="16" t="str">
        <f>IF(W1484&lt;&gt;0,IF(Y1484=1,IF(AND(I1484&gt;Parameters!$B$3,I1484&lt;=Parameters!$C$3),W1484,""),""),"")</f>
        <v/>
      </c>
      <c r="AC1484" s="16" t="str">
        <f>IF(W1484&lt;&gt;0,IF(Y1484=1,IF(AND(I1484&gt;Parameters!$B$4,I1484&lt;=Parameters!$C$4),W1484,""),""),"")</f>
        <v/>
      </c>
      <c r="AD1484" s="16" t="str">
        <f>IF(W1484&lt;&gt;0,IF(Y1484=1,IF(AND(I1484&gt;Parameters!$B$5,I1484&lt;=Parameters!$C$5),W1484,""),""),"")</f>
        <v/>
      </c>
      <c r="AE1484" s="16" t="str">
        <f>IF(W1484&lt;&gt;0,IF(Y1484=1,IF(I1484&gt;Parameters!$B$6,W1484,""),""),"")</f>
        <v/>
      </c>
    </row>
    <row r="1485" spans="1:31" x14ac:dyDescent="0.2">
      <c r="A1485" t="s">
        <v>1507</v>
      </c>
      <c r="B1485" t="s">
        <v>1508</v>
      </c>
      <c r="C1485" t="s">
        <v>1513</v>
      </c>
      <c r="D1485">
        <v>1</v>
      </c>
      <c r="E1485" t="s">
        <v>1514</v>
      </c>
      <c r="F1485" t="s">
        <v>97</v>
      </c>
      <c r="G1485">
        <v>1</v>
      </c>
      <c r="H1485" t="s">
        <v>46</v>
      </c>
      <c r="I1485">
        <f t="shared" si="69"/>
        <v>1</v>
      </c>
      <c r="J1485">
        <v>8</v>
      </c>
      <c r="K1485" t="s">
        <v>62</v>
      </c>
      <c r="L1485">
        <v>45</v>
      </c>
      <c r="M1485" t="s">
        <v>1511</v>
      </c>
      <c r="N1485" t="s">
        <v>40</v>
      </c>
      <c r="P1485" t="s">
        <v>42</v>
      </c>
      <c r="Q1485" t="s">
        <v>42</v>
      </c>
      <c r="R1485" t="s">
        <v>42</v>
      </c>
      <c r="S1485" s="3">
        <v>42254</v>
      </c>
      <c r="T1485" s="3"/>
      <c r="U1485" s="11">
        <f>IFERROR(VLOOKUP(A1485,'Anc data'!$A$2:$H$117, 8,FALSE),"")</f>
        <v>0</v>
      </c>
      <c r="W1485" s="15" t="str">
        <f t="shared" si="70"/>
        <v/>
      </c>
      <c r="X1485" s="9">
        <f t="shared" si="71"/>
        <v>0</v>
      </c>
      <c r="Y1485" s="9">
        <f>MAX(X1485,Parameters!$B$8)</f>
        <v>1</v>
      </c>
      <c r="AA1485" s="16" t="str">
        <f>IF(W1485&lt;&gt;0,IF(Y1485=1,IF(I1485&lt;=Parameters!$C$2,W1485,""),""),"")</f>
        <v/>
      </c>
      <c r="AB1485" s="16" t="str">
        <f>IF(W1485&lt;&gt;0,IF(Y1485=1,IF(AND(I1485&gt;Parameters!$B$3,I1485&lt;=Parameters!$C$3),W1485,""),""),"")</f>
        <v/>
      </c>
      <c r="AC1485" s="16" t="str">
        <f>IF(W1485&lt;&gt;0,IF(Y1485=1,IF(AND(I1485&gt;Parameters!$B$4,I1485&lt;=Parameters!$C$4),W1485,""),""),"")</f>
        <v/>
      </c>
      <c r="AD1485" s="16" t="str">
        <f>IF(W1485&lt;&gt;0,IF(Y1485=1,IF(AND(I1485&gt;Parameters!$B$5,I1485&lt;=Parameters!$C$5),W1485,""),""),"")</f>
        <v/>
      </c>
      <c r="AE1485" s="16" t="str">
        <f>IF(W1485&lt;&gt;0,IF(Y1485=1,IF(I1485&gt;Parameters!$B$6,W1485,""),""),"")</f>
        <v/>
      </c>
    </row>
    <row r="1486" spans="1:31" x14ac:dyDescent="0.2">
      <c r="A1486" t="s">
        <v>1507</v>
      </c>
      <c r="B1486" t="s">
        <v>1508</v>
      </c>
      <c r="C1486" t="s">
        <v>1513</v>
      </c>
      <c r="D1486">
        <v>2</v>
      </c>
      <c r="E1486" t="s">
        <v>1515</v>
      </c>
      <c r="F1486" t="s">
        <v>61</v>
      </c>
      <c r="G1486">
        <v>256</v>
      </c>
      <c r="H1486" t="s">
        <v>38</v>
      </c>
      <c r="I1486">
        <f t="shared" si="69"/>
        <v>0.25600000000000001</v>
      </c>
      <c r="J1486" t="s">
        <v>39</v>
      </c>
      <c r="L1486">
        <v>60</v>
      </c>
      <c r="M1486" t="s">
        <v>1511</v>
      </c>
      <c r="N1486" t="s">
        <v>40</v>
      </c>
      <c r="P1486" t="s">
        <v>42</v>
      </c>
      <c r="Q1486" t="s">
        <v>42</v>
      </c>
      <c r="R1486" t="s">
        <v>42</v>
      </c>
      <c r="S1486" s="3">
        <v>42254</v>
      </c>
      <c r="T1486" s="3"/>
      <c r="U1486" s="11">
        <f>IFERROR(VLOOKUP(A1486,'Anc data'!$A$2:$H$117, 8,FALSE),"")</f>
        <v>0</v>
      </c>
      <c r="W1486" s="15" t="str">
        <f t="shared" si="70"/>
        <v/>
      </c>
      <c r="X1486" s="9">
        <f t="shared" si="71"/>
        <v>1</v>
      </c>
      <c r="Y1486" s="9">
        <f>MAX(X1486,Parameters!$B$8)</f>
        <v>1</v>
      </c>
      <c r="AA1486" s="16" t="str">
        <f>IF(W1486&lt;&gt;0,IF(Y1486=1,IF(I1486&lt;=Parameters!$C$2,W1486,""),""),"")</f>
        <v/>
      </c>
      <c r="AB1486" s="16" t="str">
        <f>IF(W1486&lt;&gt;0,IF(Y1486=1,IF(AND(I1486&gt;Parameters!$B$3,I1486&lt;=Parameters!$C$3),W1486,""),""),"")</f>
        <v/>
      </c>
      <c r="AC1486" s="16" t="str">
        <f>IF(W1486&lt;&gt;0,IF(Y1486=1,IF(AND(I1486&gt;Parameters!$B$4,I1486&lt;=Parameters!$C$4),W1486,""),""),"")</f>
        <v/>
      </c>
      <c r="AD1486" s="16" t="str">
        <f>IF(W1486&lt;&gt;0,IF(Y1486=1,IF(AND(I1486&gt;Parameters!$B$5,I1486&lt;=Parameters!$C$5),W1486,""),""),"")</f>
        <v/>
      </c>
      <c r="AE1486" s="16" t="str">
        <f>IF(W1486&lt;&gt;0,IF(Y1486=1,IF(I1486&gt;Parameters!$B$6,W1486,""),""),"")</f>
        <v/>
      </c>
    </row>
    <row r="1487" spans="1:31" x14ac:dyDescent="0.2">
      <c r="A1487" t="s">
        <v>1507</v>
      </c>
      <c r="B1487" t="s">
        <v>1508</v>
      </c>
      <c r="C1487" t="s">
        <v>1513</v>
      </c>
      <c r="D1487">
        <v>3</v>
      </c>
      <c r="E1487" t="s">
        <v>1516</v>
      </c>
      <c r="F1487" t="s">
        <v>61</v>
      </c>
      <c r="G1487">
        <v>1</v>
      </c>
      <c r="H1487" t="s">
        <v>46</v>
      </c>
      <c r="I1487">
        <f t="shared" si="69"/>
        <v>1</v>
      </c>
      <c r="J1487" t="s">
        <v>39</v>
      </c>
      <c r="L1487">
        <v>150</v>
      </c>
      <c r="M1487" t="s">
        <v>1511</v>
      </c>
      <c r="N1487" t="s">
        <v>40</v>
      </c>
      <c r="P1487" t="s">
        <v>42</v>
      </c>
      <c r="Q1487" t="s">
        <v>42</v>
      </c>
      <c r="R1487" t="s">
        <v>42</v>
      </c>
      <c r="S1487" s="3">
        <v>42254</v>
      </c>
      <c r="T1487" s="3"/>
      <c r="U1487" s="11">
        <f>IFERROR(VLOOKUP(A1487,'Anc data'!$A$2:$H$117, 8,FALSE),"")</f>
        <v>0</v>
      </c>
      <c r="W1487" s="15" t="str">
        <f t="shared" si="70"/>
        <v/>
      </c>
      <c r="X1487" s="9">
        <f t="shared" si="71"/>
        <v>1</v>
      </c>
      <c r="Y1487" s="9">
        <f>MAX(X1487,Parameters!$B$8)</f>
        <v>1</v>
      </c>
      <c r="AA1487" s="16" t="str">
        <f>IF(W1487&lt;&gt;0,IF(Y1487=1,IF(I1487&lt;=Parameters!$C$2,W1487,""),""),"")</f>
        <v/>
      </c>
      <c r="AB1487" s="16" t="str">
        <f>IF(W1487&lt;&gt;0,IF(Y1487=1,IF(AND(I1487&gt;Parameters!$B$3,I1487&lt;=Parameters!$C$3),W1487,""),""),"")</f>
        <v/>
      </c>
      <c r="AC1487" s="16" t="str">
        <f>IF(W1487&lt;&gt;0,IF(Y1487=1,IF(AND(I1487&gt;Parameters!$B$4,I1487&lt;=Parameters!$C$4),W1487,""),""),"")</f>
        <v/>
      </c>
      <c r="AD1487" s="16" t="str">
        <f>IF(W1487&lt;&gt;0,IF(Y1487=1,IF(AND(I1487&gt;Parameters!$B$5,I1487&lt;=Parameters!$C$5),W1487,""),""),"")</f>
        <v/>
      </c>
      <c r="AE1487" s="16" t="str">
        <f>IF(W1487&lt;&gt;0,IF(Y1487=1,IF(I1487&gt;Parameters!$B$6,W1487,""),""),"")</f>
        <v/>
      </c>
    </row>
    <row r="1488" spans="1:31" x14ac:dyDescent="0.2">
      <c r="A1488" t="s">
        <v>1507</v>
      </c>
      <c r="B1488" t="s">
        <v>1508</v>
      </c>
      <c r="C1488" t="s">
        <v>1513</v>
      </c>
      <c r="D1488">
        <v>4</v>
      </c>
      <c r="E1488" t="s">
        <v>1517</v>
      </c>
      <c r="F1488" t="s">
        <v>61</v>
      </c>
      <c r="G1488">
        <v>2</v>
      </c>
      <c r="H1488" t="s">
        <v>46</v>
      </c>
      <c r="I1488">
        <f t="shared" si="69"/>
        <v>2</v>
      </c>
      <c r="J1488">
        <v>20</v>
      </c>
      <c r="K1488" t="s">
        <v>62</v>
      </c>
      <c r="L1488">
        <v>100</v>
      </c>
      <c r="M1488" t="s">
        <v>1511</v>
      </c>
      <c r="N1488" t="s">
        <v>40</v>
      </c>
      <c r="P1488" t="s">
        <v>42</v>
      </c>
      <c r="Q1488" t="s">
        <v>42</v>
      </c>
      <c r="R1488" t="s">
        <v>42</v>
      </c>
      <c r="S1488" s="3">
        <v>42254</v>
      </c>
      <c r="T1488" s="3"/>
      <c r="U1488" s="11">
        <f>IFERROR(VLOOKUP(A1488,'Anc data'!$A$2:$H$117, 8,FALSE),"")</f>
        <v>0</v>
      </c>
      <c r="W1488" s="15" t="str">
        <f t="shared" si="70"/>
        <v/>
      </c>
      <c r="X1488" s="9">
        <f t="shared" si="71"/>
        <v>0</v>
      </c>
      <c r="Y1488" s="9">
        <f>MAX(X1488,Parameters!$B$8)</f>
        <v>1</v>
      </c>
      <c r="AA1488" s="16" t="str">
        <f>IF(W1488&lt;&gt;0,IF(Y1488=1,IF(I1488&lt;=Parameters!$C$2,W1488,""),""),"")</f>
        <v/>
      </c>
      <c r="AB1488" s="16" t="str">
        <f>IF(W1488&lt;&gt;0,IF(Y1488=1,IF(AND(I1488&gt;Parameters!$B$3,I1488&lt;=Parameters!$C$3),W1488,""),""),"")</f>
        <v/>
      </c>
      <c r="AC1488" s="16" t="str">
        <f>IF(W1488&lt;&gt;0,IF(Y1488=1,IF(AND(I1488&gt;Parameters!$B$4,I1488&lt;=Parameters!$C$4),W1488,""),""),"")</f>
        <v/>
      </c>
      <c r="AD1488" s="16" t="str">
        <f>IF(W1488&lt;&gt;0,IF(Y1488=1,IF(AND(I1488&gt;Parameters!$B$5,I1488&lt;=Parameters!$C$5),W1488,""),""),"")</f>
        <v/>
      </c>
      <c r="AE1488" s="16" t="str">
        <f>IF(W1488&lt;&gt;0,IF(Y1488=1,IF(I1488&gt;Parameters!$B$6,W1488,""),""),"")</f>
        <v/>
      </c>
    </row>
    <row r="1489" spans="1:31" x14ac:dyDescent="0.2">
      <c r="A1489" t="s">
        <v>1518</v>
      </c>
      <c r="B1489" t="s">
        <v>1519</v>
      </c>
      <c r="C1489" t="s">
        <v>1520</v>
      </c>
      <c r="D1489">
        <v>1</v>
      </c>
      <c r="E1489" t="s">
        <v>1521</v>
      </c>
      <c r="F1489" t="s">
        <v>51</v>
      </c>
      <c r="G1489">
        <v>1</v>
      </c>
      <c r="H1489" t="s">
        <v>46</v>
      </c>
      <c r="I1489">
        <f t="shared" si="69"/>
        <v>1</v>
      </c>
      <c r="J1489" t="s">
        <v>39</v>
      </c>
      <c r="L1489">
        <v>195</v>
      </c>
      <c r="M1489" t="s">
        <v>1522</v>
      </c>
      <c r="N1489" t="s">
        <v>40</v>
      </c>
      <c r="P1489" t="s">
        <v>42</v>
      </c>
      <c r="Q1489" t="s">
        <v>42</v>
      </c>
      <c r="R1489" t="s">
        <v>42</v>
      </c>
      <c r="S1489" s="3">
        <v>42254</v>
      </c>
      <c r="T1489" s="3"/>
      <c r="U1489" s="11">
        <f>IFERROR(VLOOKUP(A1489,'Anc data'!$A$2:$H$117, 8,FALSE),"")</f>
        <v>5.38871318835076</v>
      </c>
      <c r="W1489" s="15">
        <f t="shared" si="70"/>
        <v>36.186746851093893</v>
      </c>
      <c r="X1489" s="9">
        <f t="shared" si="71"/>
        <v>1</v>
      </c>
      <c r="Y1489" s="9">
        <f>MAX(X1489,Parameters!$B$8)</f>
        <v>1</v>
      </c>
      <c r="AA1489" s="16">
        <f>IF(W1489&lt;&gt;0,IF(Y1489=1,IF(I1489&lt;=Parameters!$C$2,W1489,""),""),"")</f>
        <v>36.186746851093893</v>
      </c>
      <c r="AB1489" s="16" t="str">
        <f>IF(W1489&lt;&gt;0,IF(Y1489=1,IF(AND(I1489&gt;Parameters!$B$3,I1489&lt;=Parameters!$C$3),W1489,""),""),"")</f>
        <v/>
      </c>
      <c r="AC1489" s="16" t="str">
        <f>IF(W1489&lt;&gt;0,IF(Y1489=1,IF(AND(I1489&gt;Parameters!$B$4,I1489&lt;=Parameters!$C$4),W1489,""),""),"")</f>
        <v/>
      </c>
      <c r="AD1489" s="16" t="str">
        <f>IF(W1489&lt;&gt;0,IF(Y1489=1,IF(AND(I1489&gt;Parameters!$B$5,I1489&lt;=Parameters!$C$5),W1489,""),""),"")</f>
        <v/>
      </c>
      <c r="AE1489" s="16" t="str">
        <f>IF(W1489&lt;&gt;0,IF(Y1489=1,IF(I1489&gt;Parameters!$B$6,W1489,""),""),"")</f>
        <v/>
      </c>
    </row>
    <row r="1490" spans="1:31" x14ac:dyDescent="0.2">
      <c r="A1490" t="s">
        <v>1518</v>
      </c>
      <c r="B1490" t="s">
        <v>1519</v>
      </c>
      <c r="C1490" t="s">
        <v>1520</v>
      </c>
      <c r="D1490">
        <v>2</v>
      </c>
      <c r="E1490" t="s">
        <v>1521</v>
      </c>
      <c r="F1490" t="s">
        <v>51</v>
      </c>
      <c r="G1490">
        <v>2</v>
      </c>
      <c r="H1490" t="s">
        <v>46</v>
      </c>
      <c r="I1490">
        <f t="shared" si="69"/>
        <v>2</v>
      </c>
      <c r="J1490" t="s">
        <v>39</v>
      </c>
      <c r="L1490">
        <v>265</v>
      </c>
      <c r="M1490" t="s">
        <v>1522</v>
      </c>
      <c r="N1490" t="s">
        <v>40</v>
      </c>
      <c r="P1490" t="s">
        <v>42</v>
      </c>
      <c r="Q1490" t="s">
        <v>42</v>
      </c>
      <c r="R1490" t="s">
        <v>42</v>
      </c>
      <c r="S1490" s="3">
        <v>42254</v>
      </c>
      <c r="T1490" s="3"/>
      <c r="U1490" s="11">
        <f>IFERROR(VLOOKUP(A1490,'Anc data'!$A$2:$H$117, 8,FALSE),"")</f>
        <v>5.38871318835076</v>
      </c>
      <c r="W1490" s="15">
        <f t="shared" si="70"/>
        <v>49.176861105332726</v>
      </c>
      <c r="X1490" s="9">
        <f t="shared" si="71"/>
        <v>1</v>
      </c>
      <c r="Y1490" s="9">
        <f>MAX(X1490,Parameters!$B$8)</f>
        <v>1</v>
      </c>
      <c r="AA1490" s="16" t="str">
        <f>IF(W1490&lt;&gt;0,IF(Y1490=1,IF(I1490&lt;=Parameters!$C$2,W1490,""),""),"")</f>
        <v/>
      </c>
      <c r="AB1490" s="16">
        <f>IF(W1490&lt;&gt;0,IF(Y1490=1,IF(AND(I1490&gt;Parameters!$B$3,I1490&lt;=Parameters!$C$3),W1490,""),""),"")</f>
        <v>49.176861105332726</v>
      </c>
      <c r="AC1490" s="16" t="str">
        <f>IF(W1490&lt;&gt;0,IF(Y1490=1,IF(AND(I1490&gt;Parameters!$B$4,I1490&lt;=Parameters!$C$4),W1490,""),""),"")</f>
        <v/>
      </c>
      <c r="AD1490" s="16" t="str">
        <f>IF(W1490&lt;&gt;0,IF(Y1490=1,IF(AND(I1490&gt;Parameters!$B$5,I1490&lt;=Parameters!$C$5),W1490,""),""),"")</f>
        <v/>
      </c>
      <c r="AE1490" s="16" t="str">
        <f>IF(W1490&lt;&gt;0,IF(Y1490=1,IF(I1490&gt;Parameters!$B$6,W1490,""),""),"")</f>
        <v/>
      </c>
    </row>
    <row r="1491" spans="1:31" x14ac:dyDescent="0.2">
      <c r="A1491" t="s">
        <v>1518</v>
      </c>
      <c r="B1491" t="s">
        <v>1519</v>
      </c>
      <c r="C1491" t="s">
        <v>1520</v>
      </c>
      <c r="D1491">
        <v>3</v>
      </c>
      <c r="E1491" t="s">
        <v>1523</v>
      </c>
      <c r="F1491" t="s">
        <v>51</v>
      </c>
      <c r="G1491">
        <v>4</v>
      </c>
      <c r="H1491" t="s">
        <v>46</v>
      </c>
      <c r="I1491">
        <f t="shared" si="69"/>
        <v>4</v>
      </c>
      <c r="J1491" t="s">
        <v>39</v>
      </c>
      <c r="L1491">
        <v>325</v>
      </c>
      <c r="M1491" t="s">
        <v>1522</v>
      </c>
      <c r="N1491" t="s">
        <v>40</v>
      </c>
      <c r="P1491" t="s">
        <v>42</v>
      </c>
      <c r="Q1491" t="s">
        <v>42</v>
      </c>
      <c r="R1491" t="s">
        <v>42</v>
      </c>
      <c r="S1491" s="3">
        <v>42254</v>
      </c>
      <c r="T1491" s="3"/>
      <c r="U1491" s="11">
        <f>IFERROR(VLOOKUP(A1491,'Anc data'!$A$2:$H$117, 8,FALSE),"")</f>
        <v>5.38871318835076</v>
      </c>
      <c r="W1491" s="15">
        <f t="shared" si="70"/>
        <v>60.311244751823153</v>
      </c>
      <c r="X1491" s="9">
        <f t="shared" si="71"/>
        <v>1</v>
      </c>
      <c r="Y1491" s="9">
        <f>MAX(X1491,Parameters!$B$8)</f>
        <v>1</v>
      </c>
      <c r="AA1491" s="16" t="str">
        <f>IF(W1491&lt;&gt;0,IF(Y1491=1,IF(I1491&lt;=Parameters!$C$2,W1491,""),""),"")</f>
        <v/>
      </c>
      <c r="AB1491" s="16">
        <f>IF(W1491&lt;&gt;0,IF(Y1491=1,IF(AND(I1491&gt;Parameters!$B$3,I1491&lt;=Parameters!$C$3),W1491,""),""),"")</f>
        <v>60.311244751823153</v>
      </c>
      <c r="AC1491" s="16" t="str">
        <f>IF(W1491&lt;&gt;0,IF(Y1491=1,IF(AND(I1491&gt;Parameters!$B$4,I1491&lt;=Parameters!$C$4),W1491,""),""),"")</f>
        <v/>
      </c>
      <c r="AD1491" s="16" t="str">
        <f>IF(W1491&lt;&gt;0,IF(Y1491=1,IF(AND(I1491&gt;Parameters!$B$5,I1491&lt;=Parameters!$C$5),W1491,""),""),"")</f>
        <v/>
      </c>
      <c r="AE1491" s="16" t="str">
        <f>IF(W1491&lt;&gt;0,IF(Y1491=1,IF(I1491&gt;Parameters!$B$6,W1491,""),""),"")</f>
        <v/>
      </c>
    </row>
    <row r="1492" spans="1:31" x14ac:dyDescent="0.2">
      <c r="A1492" t="s">
        <v>1518</v>
      </c>
      <c r="B1492" t="s">
        <v>1519</v>
      </c>
      <c r="C1492" t="s">
        <v>1520</v>
      </c>
      <c r="D1492">
        <v>4</v>
      </c>
      <c r="E1492" t="s">
        <v>1523</v>
      </c>
      <c r="F1492" t="s">
        <v>51</v>
      </c>
      <c r="G1492">
        <v>8</v>
      </c>
      <c r="H1492" t="s">
        <v>46</v>
      </c>
      <c r="I1492">
        <f t="shared" si="69"/>
        <v>8</v>
      </c>
      <c r="J1492" t="s">
        <v>39</v>
      </c>
      <c r="L1492">
        <v>455</v>
      </c>
      <c r="M1492" t="s">
        <v>1522</v>
      </c>
      <c r="N1492" t="s">
        <v>40</v>
      </c>
      <c r="P1492" t="s">
        <v>42</v>
      </c>
      <c r="Q1492" t="s">
        <v>42</v>
      </c>
      <c r="R1492" t="s">
        <v>42</v>
      </c>
      <c r="S1492" s="3">
        <v>42254</v>
      </c>
      <c r="T1492" s="3"/>
      <c r="U1492" s="11">
        <f>IFERROR(VLOOKUP(A1492,'Anc data'!$A$2:$H$117, 8,FALSE),"")</f>
        <v>5.38871318835076</v>
      </c>
      <c r="W1492" s="15">
        <f t="shared" si="70"/>
        <v>84.43574265255242</v>
      </c>
      <c r="X1492" s="9">
        <f t="shared" si="71"/>
        <v>1</v>
      </c>
      <c r="Y1492" s="9">
        <f>MAX(X1492,Parameters!$B$8)</f>
        <v>1</v>
      </c>
      <c r="AA1492" s="16" t="str">
        <f>IF(W1492&lt;&gt;0,IF(Y1492=1,IF(I1492&lt;=Parameters!$C$2,W1492,""),""),"")</f>
        <v/>
      </c>
      <c r="AB1492" s="16" t="str">
        <f>IF(W1492&lt;&gt;0,IF(Y1492=1,IF(AND(I1492&gt;Parameters!$B$3,I1492&lt;=Parameters!$C$3),W1492,""),""),"")</f>
        <v/>
      </c>
      <c r="AC1492" s="16">
        <f>IF(W1492&lt;&gt;0,IF(Y1492=1,IF(AND(I1492&gt;Parameters!$B$4,I1492&lt;=Parameters!$C$4),W1492,""),""),"")</f>
        <v>84.43574265255242</v>
      </c>
      <c r="AD1492" s="16" t="str">
        <f>IF(W1492&lt;&gt;0,IF(Y1492=1,IF(AND(I1492&gt;Parameters!$B$5,I1492&lt;=Parameters!$C$5),W1492,""),""),"")</f>
        <v/>
      </c>
      <c r="AE1492" s="16" t="str">
        <f>IF(W1492&lt;&gt;0,IF(Y1492=1,IF(I1492&gt;Parameters!$B$6,W1492,""),""),"")</f>
        <v/>
      </c>
    </row>
    <row r="1493" spans="1:31" x14ac:dyDescent="0.2">
      <c r="A1493" t="s">
        <v>1518</v>
      </c>
      <c r="B1493" t="s">
        <v>1519</v>
      </c>
      <c r="C1493" t="s">
        <v>1520</v>
      </c>
      <c r="D1493">
        <v>5</v>
      </c>
      <c r="E1493" t="s">
        <v>1523</v>
      </c>
      <c r="F1493" t="s">
        <v>51</v>
      </c>
      <c r="G1493">
        <v>10</v>
      </c>
      <c r="H1493" t="s">
        <v>46</v>
      </c>
      <c r="I1493">
        <f t="shared" si="69"/>
        <v>10</v>
      </c>
      <c r="J1493" t="s">
        <v>39</v>
      </c>
      <c r="L1493">
        <v>495</v>
      </c>
      <c r="M1493" t="s">
        <v>1522</v>
      </c>
      <c r="N1493" t="s">
        <v>40</v>
      </c>
      <c r="P1493" t="s">
        <v>42</v>
      </c>
      <c r="Q1493" t="s">
        <v>42</v>
      </c>
      <c r="R1493" t="s">
        <v>42</v>
      </c>
      <c r="S1493" s="3">
        <v>42254</v>
      </c>
      <c r="T1493" s="3"/>
      <c r="U1493" s="11">
        <f>IFERROR(VLOOKUP(A1493,'Anc data'!$A$2:$H$117, 8,FALSE),"")</f>
        <v>5.38871318835076</v>
      </c>
      <c r="W1493" s="15">
        <f t="shared" si="70"/>
        <v>91.858665083546043</v>
      </c>
      <c r="X1493" s="9">
        <f t="shared" si="71"/>
        <v>1</v>
      </c>
      <c r="Y1493" s="9">
        <f>MAX(X1493,Parameters!$B$8)</f>
        <v>1</v>
      </c>
      <c r="AA1493" s="16" t="str">
        <f>IF(W1493&lt;&gt;0,IF(Y1493=1,IF(I1493&lt;=Parameters!$C$2,W1493,""),""),"")</f>
        <v/>
      </c>
      <c r="AB1493" s="16" t="str">
        <f>IF(W1493&lt;&gt;0,IF(Y1493=1,IF(AND(I1493&gt;Parameters!$B$3,I1493&lt;=Parameters!$C$3),W1493,""),""),"")</f>
        <v/>
      </c>
      <c r="AC1493" s="16">
        <f>IF(W1493&lt;&gt;0,IF(Y1493=1,IF(AND(I1493&gt;Parameters!$B$4,I1493&lt;=Parameters!$C$4),W1493,""),""),"")</f>
        <v>91.858665083546043</v>
      </c>
      <c r="AD1493" s="16" t="str">
        <f>IF(W1493&lt;&gt;0,IF(Y1493=1,IF(AND(I1493&gt;Parameters!$B$5,I1493&lt;=Parameters!$C$5),W1493,""),""),"")</f>
        <v/>
      </c>
      <c r="AE1493" s="16" t="str">
        <f>IF(W1493&lt;&gt;0,IF(Y1493=1,IF(I1493&gt;Parameters!$B$6,W1493,""),""),"")</f>
        <v/>
      </c>
    </row>
    <row r="1494" spans="1:31" x14ac:dyDescent="0.2">
      <c r="A1494" t="s">
        <v>1518</v>
      </c>
      <c r="B1494" t="s">
        <v>1519</v>
      </c>
      <c r="C1494" t="s">
        <v>1520</v>
      </c>
      <c r="D1494">
        <v>6</v>
      </c>
      <c r="E1494" t="s">
        <v>1524</v>
      </c>
      <c r="F1494" t="s">
        <v>148</v>
      </c>
      <c r="G1494">
        <v>20</v>
      </c>
      <c r="H1494" t="s">
        <v>46</v>
      </c>
      <c r="I1494">
        <f t="shared" si="69"/>
        <v>20</v>
      </c>
      <c r="J1494" t="s">
        <v>39</v>
      </c>
      <c r="L1494">
        <v>955</v>
      </c>
      <c r="M1494" t="s">
        <v>1522</v>
      </c>
      <c r="N1494" t="s">
        <v>40</v>
      </c>
      <c r="P1494" t="s">
        <v>42</v>
      </c>
      <c r="Q1494" t="s">
        <v>42</v>
      </c>
      <c r="R1494" t="s">
        <v>42</v>
      </c>
      <c r="S1494" s="3">
        <v>42254</v>
      </c>
      <c r="T1494" s="3"/>
      <c r="U1494" s="11">
        <f>IFERROR(VLOOKUP(A1494,'Anc data'!$A$2:$H$117, 8,FALSE),"")</f>
        <v>5.38871318835076</v>
      </c>
      <c r="W1494" s="15">
        <f t="shared" si="70"/>
        <v>177.22227303997266</v>
      </c>
      <c r="X1494" s="9">
        <f t="shared" si="71"/>
        <v>1</v>
      </c>
      <c r="Y1494" s="9">
        <f>MAX(X1494,Parameters!$B$8)</f>
        <v>1</v>
      </c>
      <c r="AA1494" s="16" t="str">
        <f>IF(W1494&lt;&gt;0,IF(Y1494=1,IF(I1494&lt;=Parameters!$C$2,W1494,""),""),"")</f>
        <v/>
      </c>
      <c r="AB1494" s="16" t="str">
        <f>IF(W1494&lt;&gt;0,IF(Y1494=1,IF(AND(I1494&gt;Parameters!$B$3,I1494&lt;=Parameters!$C$3),W1494,""),""),"")</f>
        <v/>
      </c>
      <c r="AC1494" s="16" t="str">
        <f>IF(W1494&lt;&gt;0,IF(Y1494=1,IF(AND(I1494&gt;Parameters!$B$4,I1494&lt;=Parameters!$C$4),W1494,""),""),"")</f>
        <v/>
      </c>
      <c r="AD1494" s="16">
        <f>IF(W1494&lt;&gt;0,IF(Y1494=1,IF(AND(I1494&gt;Parameters!$B$5,I1494&lt;=Parameters!$C$5),W1494,""),""),"")</f>
        <v>177.22227303997266</v>
      </c>
      <c r="AE1494" s="16" t="str">
        <f>IF(W1494&lt;&gt;0,IF(Y1494=1,IF(I1494&gt;Parameters!$B$6,W1494,""),""),"")</f>
        <v/>
      </c>
    </row>
    <row r="1495" spans="1:31" x14ac:dyDescent="0.2">
      <c r="A1495" t="s">
        <v>1518</v>
      </c>
      <c r="B1495" t="s">
        <v>1519</v>
      </c>
      <c r="C1495" t="s">
        <v>1520</v>
      </c>
      <c r="D1495">
        <v>7</v>
      </c>
      <c r="E1495" t="s">
        <v>1524</v>
      </c>
      <c r="F1495" t="s">
        <v>148</v>
      </c>
      <c r="G1495">
        <v>40</v>
      </c>
      <c r="H1495" t="s">
        <v>46</v>
      </c>
      <c r="I1495">
        <f t="shared" si="69"/>
        <v>40</v>
      </c>
      <c r="J1495" t="s">
        <v>39</v>
      </c>
      <c r="L1495" s="2">
        <v>1295</v>
      </c>
      <c r="M1495" t="s">
        <v>1522</v>
      </c>
      <c r="N1495" t="s">
        <v>40</v>
      </c>
      <c r="P1495" t="s">
        <v>42</v>
      </c>
      <c r="Q1495" t="s">
        <v>42</v>
      </c>
      <c r="R1495" t="s">
        <v>42</v>
      </c>
      <c r="S1495" s="3">
        <v>42254</v>
      </c>
      <c r="T1495" s="3"/>
      <c r="U1495" s="11">
        <f>IFERROR(VLOOKUP(A1495,'Anc data'!$A$2:$H$117, 8,FALSE),"")</f>
        <v>5.38871318835076</v>
      </c>
      <c r="W1495" s="15">
        <f t="shared" si="70"/>
        <v>240.31711370341841</v>
      </c>
      <c r="X1495" s="9">
        <f t="shared" si="71"/>
        <v>1</v>
      </c>
      <c r="Y1495" s="9">
        <f>MAX(X1495,Parameters!$B$8)</f>
        <v>1</v>
      </c>
      <c r="AA1495" s="16" t="str">
        <f>IF(W1495&lt;&gt;0,IF(Y1495=1,IF(I1495&lt;=Parameters!$C$2,W1495,""),""),"")</f>
        <v/>
      </c>
      <c r="AB1495" s="16" t="str">
        <f>IF(W1495&lt;&gt;0,IF(Y1495=1,IF(AND(I1495&gt;Parameters!$B$3,I1495&lt;=Parameters!$C$3),W1495,""),""),"")</f>
        <v/>
      </c>
      <c r="AC1495" s="16" t="str">
        <f>IF(W1495&lt;&gt;0,IF(Y1495=1,IF(AND(I1495&gt;Parameters!$B$4,I1495&lt;=Parameters!$C$4),W1495,""),""),"")</f>
        <v/>
      </c>
      <c r="AD1495" s="16" t="str">
        <f>IF(W1495&lt;&gt;0,IF(Y1495=1,IF(AND(I1495&gt;Parameters!$B$5,I1495&lt;=Parameters!$C$5),W1495,""),""),"")</f>
        <v/>
      </c>
      <c r="AE1495" s="16">
        <f>IF(W1495&lt;&gt;0,IF(Y1495=1,IF(I1495&gt;Parameters!$B$6,W1495,""),""),"")</f>
        <v>240.31711370341841</v>
      </c>
    </row>
    <row r="1496" spans="1:31" x14ac:dyDescent="0.2">
      <c r="A1496" t="s">
        <v>1518</v>
      </c>
      <c r="B1496" t="s">
        <v>1519</v>
      </c>
      <c r="C1496" t="s">
        <v>1520</v>
      </c>
      <c r="D1496">
        <v>8</v>
      </c>
      <c r="E1496" t="s">
        <v>1525</v>
      </c>
      <c r="F1496" t="s">
        <v>51</v>
      </c>
      <c r="G1496">
        <v>1</v>
      </c>
      <c r="H1496" t="s">
        <v>46</v>
      </c>
      <c r="I1496">
        <f t="shared" si="69"/>
        <v>1</v>
      </c>
      <c r="J1496">
        <v>10</v>
      </c>
      <c r="K1496" t="s">
        <v>62</v>
      </c>
      <c r="L1496">
        <v>99</v>
      </c>
      <c r="M1496" t="s">
        <v>1522</v>
      </c>
      <c r="N1496" t="s">
        <v>40</v>
      </c>
      <c r="P1496" t="s">
        <v>42</v>
      </c>
      <c r="Q1496" t="s">
        <v>42</v>
      </c>
      <c r="R1496" t="s">
        <v>42</v>
      </c>
      <c r="S1496" s="3">
        <v>42254</v>
      </c>
      <c r="T1496" s="3"/>
      <c r="U1496" s="11">
        <f>IFERROR(VLOOKUP(A1496,'Anc data'!$A$2:$H$117, 8,FALSE),"")</f>
        <v>5.38871318835076</v>
      </c>
      <c r="W1496" s="15">
        <f t="shared" si="70"/>
        <v>18.371733016709207</v>
      </c>
      <c r="X1496" s="9">
        <f t="shared" si="71"/>
        <v>0</v>
      </c>
      <c r="Y1496" s="9">
        <f>MAX(X1496,Parameters!$B$8)</f>
        <v>1</v>
      </c>
      <c r="AA1496" s="16">
        <f>IF(W1496&lt;&gt;0,IF(Y1496=1,IF(I1496&lt;=Parameters!$C$2,W1496,""),""),"")</f>
        <v>18.371733016709207</v>
      </c>
      <c r="AB1496" s="16" t="str">
        <f>IF(W1496&lt;&gt;0,IF(Y1496=1,IF(AND(I1496&gt;Parameters!$B$3,I1496&lt;=Parameters!$C$3),W1496,""),""),"")</f>
        <v/>
      </c>
      <c r="AC1496" s="16" t="str">
        <f>IF(W1496&lt;&gt;0,IF(Y1496=1,IF(AND(I1496&gt;Parameters!$B$4,I1496&lt;=Parameters!$C$4),W1496,""),""),"")</f>
        <v/>
      </c>
      <c r="AD1496" s="16" t="str">
        <f>IF(W1496&lt;&gt;0,IF(Y1496=1,IF(AND(I1496&gt;Parameters!$B$5,I1496&lt;=Parameters!$C$5),W1496,""),""),"")</f>
        <v/>
      </c>
      <c r="AE1496" s="16" t="str">
        <f>IF(W1496&lt;&gt;0,IF(Y1496=1,IF(I1496&gt;Parameters!$B$6,W1496,""),""),"")</f>
        <v/>
      </c>
    </row>
    <row r="1497" spans="1:31" x14ac:dyDescent="0.2">
      <c r="A1497" t="s">
        <v>1518</v>
      </c>
      <c r="B1497" t="s">
        <v>1519</v>
      </c>
      <c r="C1497" t="s">
        <v>1520</v>
      </c>
      <c r="D1497">
        <v>9</v>
      </c>
      <c r="E1497" t="s">
        <v>1525</v>
      </c>
      <c r="F1497" t="s">
        <v>51</v>
      </c>
      <c r="G1497">
        <v>2</v>
      </c>
      <c r="H1497" t="s">
        <v>46</v>
      </c>
      <c r="I1497">
        <f t="shared" si="69"/>
        <v>2</v>
      </c>
      <c r="J1497">
        <v>10</v>
      </c>
      <c r="K1497" t="s">
        <v>62</v>
      </c>
      <c r="L1497">
        <v>189</v>
      </c>
      <c r="M1497" t="s">
        <v>1522</v>
      </c>
      <c r="N1497" t="s">
        <v>40</v>
      </c>
      <c r="P1497" t="s">
        <v>42</v>
      </c>
      <c r="Q1497" t="s">
        <v>42</v>
      </c>
      <c r="R1497" t="s">
        <v>42</v>
      </c>
      <c r="S1497" s="3">
        <v>42254</v>
      </c>
      <c r="T1497" s="3"/>
      <c r="U1497" s="11">
        <f>IFERROR(VLOOKUP(A1497,'Anc data'!$A$2:$H$117, 8,FALSE),"")</f>
        <v>5.38871318835076</v>
      </c>
      <c r="W1497" s="15">
        <f t="shared" si="70"/>
        <v>35.073308486444851</v>
      </c>
      <c r="X1497" s="9">
        <f t="shared" si="71"/>
        <v>0</v>
      </c>
      <c r="Y1497" s="9">
        <f>MAX(X1497,Parameters!$B$8)</f>
        <v>1</v>
      </c>
      <c r="AA1497" s="16" t="str">
        <f>IF(W1497&lt;&gt;0,IF(Y1497=1,IF(I1497&lt;=Parameters!$C$2,W1497,""),""),"")</f>
        <v/>
      </c>
      <c r="AB1497" s="16">
        <f>IF(W1497&lt;&gt;0,IF(Y1497=1,IF(AND(I1497&gt;Parameters!$B$3,I1497&lt;=Parameters!$C$3),W1497,""),""),"")</f>
        <v>35.073308486444851</v>
      </c>
      <c r="AC1497" s="16" t="str">
        <f>IF(W1497&lt;&gt;0,IF(Y1497=1,IF(AND(I1497&gt;Parameters!$B$4,I1497&lt;=Parameters!$C$4),W1497,""),""),"")</f>
        <v/>
      </c>
      <c r="AD1497" s="16" t="str">
        <f>IF(W1497&lt;&gt;0,IF(Y1497=1,IF(AND(I1497&gt;Parameters!$B$5,I1497&lt;=Parameters!$C$5),W1497,""),""),"")</f>
        <v/>
      </c>
      <c r="AE1497" s="16" t="str">
        <f>IF(W1497&lt;&gt;0,IF(Y1497=1,IF(I1497&gt;Parameters!$B$6,W1497,""),""),"")</f>
        <v/>
      </c>
    </row>
    <row r="1498" spans="1:31" x14ac:dyDescent="0.2">
      <c r="A1498" t="s">
        <v>1518</v>
      </c>
      <c r="B1498" t="s">
        <v>1519</v>
      </c>
      <c r="C1498" t="s">
        <v>1520</v>
      </c>
      <c r="D1498">
        <v>10</v>
      </c>
      <c r="E1498" t="s">
        <v>1525</v>
      </c>
      <c r="F1498" t="s">
        <v>51</v>
      </c>
      <c r="G1498">
        <v>4</v>
      </c>
      <c r="H1498" t="s">
        <v>46</v>
      </c>
      <c r="I1498">
        <f t="shared" si="69"/>
        <v>4</v>
      </c>
      <c r="J1498">
        <v>10</v>
      </c>
      <c r="K1498" t="s">
        <v>62</v>
      </c>
      <c r="L1498">
        <v>289</v>
      </c>
      <c r="M1498" t="s">
        <v>1522</v>
      </c>
      <c r="N1498" t="s">
        <v>40</v>
      </c>
      <c r="P1498" t="s">
        <v>42</v>
      </c>
      <c r="Q1498" t="s">
        <v>42</v>
      </c>
      <c r="R1498" t="s">
        <v>42</v>
      </c>
      <c r="S1498" s="3">
        <v>42254</v>
      </c>
      <c r="T1498" s="3"/>
      <c r="U1498" s="11">
        <f>IFERROR(VLOOKUP(A1498,'Anc data'!$A$2:$H$117, 8,FALSE),"")</f>
        <v>5.38871318835076</v>
      </c>
      <c r="W1498" s="15">
        <f t="shared" si="70"/>
        <v>53.630614563928901</v>
      </c>
      <c r="X1498" s="9">
        <f t="shared" si="71"/>
        <v>0</v>
      </c>
      <c r="Y1498" s="9">
        <f>MAX(X1498,Parameters!$B$8)</f>
        <v>1</v>
      </c>
      <c r="AA1498" s="16" t="str">
        <f>IF(W1498&lt;&gt;0,IF(Y1498=1,IF(I1498&lt;=Parameters!$C$2,W1498,""),""),"")</f>
        <v/>
      </c>
      <c r="AB1498" s="16">
        <f>IF(W1498&lt;&gt;0,IF(Y1498=1,IF(AND(I1498&gt;Parameters!$B$3,I1498&lt;=Parameters!$C$3),W1498,""),""),"")</f>
        <v>53.630614563928901</v>
      </c>
      <c r="AC1498" s="16" t="str">
        <f>IF(W1498&lt;&gt;0,IF(Y1498=1,IF(AND(I1498&gt;Parameters!$B$4,I1498&lt;=Parameters!$C$4),W1498,""),""),"")</f>
        <v/>
      </c>
      <c r="AD1498" s="16" t="str">
        <f>IF(W1498&lt;&gt;0,IF(Y1498=1,IF(AND(I1498&gt;Parameters!$B$5,I1498&lt;=Parameters!$C$5),W1498,""),""),"")</f>
        <v/>
      </c>
      <c r="AE1498" s="16" t="str">
        <f>IF(W1498&lt;&gt;0,IF(Y1498=1,IF(I1498&gt;Parameters!$B$6,W1498,""),""),"")</f>
        <v/>
      </c>
    </row>
    <row r="1499" spans="1:31" x14ac:dyDescent="0.2">
      <c r="A1499" t="s">
        <v>1518</v>
      </c>
      <c r="B1499" t="s">
        <v>1519</v>
      </c>
      <c r="C1499" t="s">
        <v>1520</v>
      </c>
      <c r="D1499">
        <v>11</v>
      </c>
      <c r="E1499" t="s">
        <v>1525</v>
      </c>
      <c r="F1499" t="s">
        <v>51</v>
      </c>
      <c r="G1499">
        <v>8</v>
      </c>
      <c r="H1499" t="s">
        <v>46</v>
      </c>
      <c r="I1499">
        <f t="shared" si="69"/>
        <v>8</v>
      </c>
      <c r="J1499">
        <v>10</v>
      </c>
      <c r="K1499" t="s">
        <v>62</v>
      </c>
      <c r="L1499">
        <v>369</v>
      </c>
      <c r="M1499" t="s">
        <v>1522</v>
      </c>
      <c r="N1499" t="s">
        <v>40</v>
      </c>
      <c r="P1499" t="s">
        <v>42</v>
      </c>
      <c r="Q1499" t="s">
        <v>42</v>
      </c>
      <c r="R1499" t="s">
        <v>42</v>
      </c>
      <c r="S1499" s="3">
        <v>42254</v>
      </c>
      <c r="T1499" s="3"/>
      <c r="U1499" s="11">
        <f>IFERROR(VLOOKUP(A1499,'Anc data'!$A$2:$H$117, 8,FALSE),"")</f>
        <v>5.38871318835076</v>
      </c>
      <c r="W1499" s="15">
        <f t="shared" si="70"/>
        <v>68.476459425916133</v>
      </c>
      <c r="X1499" s="9">
        <f t="shared" si="71"/>
        <v>0</v>
      </c>
      <c r="Y1499" s="9">
        <f>MAX(X1499,Parameters!$B$8)</f>
        <v>1</v>
      </c>
      <c r="AA1499" s="16" t="str">
        <f>IF(W1499&lt;&gt;0,IF(Y1499=1,IF(I1499&lt;=Parameters!$C$2,W1499,""),""),"")</f>
        <v/>
      </c>
      <c r="AB1499" s="16" t="str">
        <f>IF(W1499&lt;&gt;0,IF(Y1499=1,IF(AND(I1499&gt;Parameters!$B$3,I1499&lt;=Parameters!$C$3),W1499,""),""),"")</f>
        <v/>
      </c>
      <c r="AC1499" s="16">
        <f>IF(W1499&lt;&gt;0,IF(Y1499=1,IF(AND(I1499&gt;Parameters!$B$4,I1499&lt;=Parameters!$C$4),W1499,""),""),"")</f>
        <v>68.476459425916133</v>
      </c>
      <c r="AD1499" s="16" t="str">
        <f>IF(W1499&lt;&gt;0,IF(Y1499=1,IF(AND(I1499&gt;Parameters!$B$5,I1499&lt;=Parameters!$C$5),W1499,""),""),"")</f>
        <v/>
      </c>
      <c r="AE1499" s="16" t="str">
        <f>IF(W1499&lt;&gt;0,IF(Y1499=1,IF(I1499&gt;Parameters!$B$6,W1499,""),""),"")</f>
        <v/>
      </c>
    </row>
    <row r="1500" spans="1:31" x14ac:dyDescent="0.2">
      <c r="A1500" t="s">
        <v>1518</v>
      </c>
      <c r="B1500" t="s">
        <v>1519</v>
      </c>
      <c r="C1500" t="s">
        <v>1520</v>
      </c>
      <c r="D1500">
        <v>12</v>
      </c>
      <c r="E1500" t="s">
        <v>1525</v>
      </c>
      <c r="F1500" t="s">
        <v>51</v>
      </c>
      <c r="G1500">
        <v>10</v>
      </c>
      <c r="H1500" t="s">
        <v>46</v>
      </c>
      <c r="I1500">
        <f t="shared" si="69"/>
        <v>10</v>
      </c>
      <c r="J1500">
        <v>10</v>
      </c>
      <c r="K1500" t="s">
        <v>62</v>
      </c>
      <c r="L1500">
        <v>399</v>
      </c>
      <c r="M1500" t="s">
        <v>1522</v>
      </c>
      <c r="N1500" t="s">
        <v>40</v>
      </c>
      <c r="P1500" t="s">
        <v>42</v>
      </c>
      <c r="Q1500" t="s">
        <v>42</v>
      </c>
      <c r="R1500" t="s">
        <v>42</v>
      </c>
      <c r="S1500" s="3">
        <v>42254</v>
      </c>
      <c r="T1500" s="3"/>
      <c r="U1500" s="11">
        <f>IFERROR(VLOOKUP(A1500,'Anc data'!$A$2:$H$117, 8,FALSE),"")</f>
        <v>5.38871318835076</v>
      </c>
      <c r="W1500" s="15">
        <f t="shared" si="70"/>
        <v>74.043651249161357</v>
      </c>
      <c r="X1500" s="9">
        <f t="shared" si="71"/>
        <v>0</v>
      </c>
      <c r="Y1500" s="9">
        <f>MAX(X1500,Parameters!$B$8)</f>
        <v>1</v>
      </c>
      <c r="AA1500" s="16" t="str">
        <f>IF(W1500&lt;&gt;0,IF(Y1500=1,IF(I1500&lt;=Parameters!$C$2,W1500,""),""),"")</f>
        <v/>
      </c>
      <c r="AB1500" s="16" t="str">
        <f>IF(W1500&lt;&gt;0,IF(Y1500=1,IF(AND(I1500&gt;Parameters!$B$3,I1500&lt;=Parameters!$C$3),W1500,""),""),"")</f>
        <v/>
      </c>
      <c r="AC1500" s="16">
        <f>IF(W1500&lt;&gt;0,IF(Y1500=1,IF(AND(I1500&gt;Parameters!$B$4,I1500&lt;=Parameters!$C$4),W1500,""),""),"")</f>
        <v>74.043651249161357</v>
      </c>
      <c r="AD1500" s="16" t="str">
        <f>IF(W1500&lt;&gt;0,IF(Y1500=1,IF(AND(I1500&gt;Parameters!$B$5,I1500&lt;=Parameters!$C$5),W1500,""),""),"")</f>
        <v/>
      </c>
      <c r="AE1500" s="16" t="str">
        <f>IF(W1500&lt;&gt;0,IF(Y1500=1,IF(I1500&gt;Parameters!$B$6,W1500,""),""),"")</f>
        <v/>
      </c>
    </row>
    <row r="1501" spans="1:31" x14ac:dyDescent="0.2">
      <c r="A1501" t="s">
        <v>1518</v>
      </c>
      <c r="B1501" t="s">
        <v>1519</v>
      </c>
      <c r="C1501" t="s">
        <v>1520</v>
      </c>
      <c r="D1501">
        <v>13</v>
      </c>
      <c r="E1501" t="s">
        <v>1526</v>
      </c>
      <c r="F1501" t="s">
        <v>148</v>
      </c>
      <c r="G1501">
        <v>20</v>
      </c>
      <c r="H1501" t="s">
        <v>46</v>
      </c>
      <c r="I1501">
        <f t="shared" si="69"/>
        <v>20</v>
      </c>
      <c r="J1501">
        <v>50</v>
      </c>
      <c r="K1501" t="s">
        <v>62</v>
      </c>
      <c r="L1501">
        <v>599</v>
      </c>
      <c r="M1501" t="s">
        <v>1522</v>
      </c>
      <c r="N1501" t="s">
        <v>40</v>
      </c>
      <c r="P1501" t="s">
        <v>42</v>
      </c>
      <c r="Q1501" t="s">
        <v>42</v>
      </c>
      <c r="R1501" t="s">
        <v>42</v>
      </c>
      <c r="S1501" s="3">
        <v>42254</v>
      </c>
      <c r="T1501" s="3"/>
      <c r="U1501" s="11">
        <f>IFERROR(VLOOKUP(A1501,'Anc data'!$A$2:$H$117, 8,FALSE),"")</f>
        <v>5.38871318835076</v>
      </c>
      <c r="W1501" s="15">
        <f t="shared" si="70"/>
        <v>111.15826340412944</v>
      </c>
      <c r="X1501" s="9">
        <f t="shared" si="71"/>
        <v>0</v>
      </c>
      <c r="Y1501" s="9">
        <f>MAX(X1501,Parameters!$B$8)</f>
        <v>1</v>
      </c>
      <c r="AA1501" s="16" t="str">
        <f>IF(W1501&lt;&gt;0,IF(Y1501=1,IF(I1501&lt;=Parameters!$C$2,W1501,""),""),"")</f>
        <v/>
      </c>
      <c r="AB1501" s="16" t="str">
        <f>IF(W1501&lt;&gt;0,IF(Y1501=1,IF(AND(I1501&gt;Parameters!$B$3,I1501&lt;=Parameters!$C$3),W1501,""),""),"")</f>
        <v/>
      </c>
      <c r="AC1501" s="16" t="str">
        <f>IF(W1501&lt;&gt;0,IF(Y1501=1,IF(AND(I1501&gt;Parameters!$B$4,I1501&lt;=Parameters!$C$4),W1501,""),""),"")</f>
        <v/>
      </c>
      <c r="AD1501" s="16">
        <f>IF(W1501&lt;&gt;0,IF(Y1501=1,IF(AND(I1501&gt;Parameters!$B$5,I1501&lt;=Parameters!$C$5),W1501,""),""),"")</f>
        <v>111.15826340412944</v>
      </c>
      <c r="AE1501" s="16" t="str">
        <f>IF(W1501&lt;&gt;0,IF(Y1501=1,IF(I1501&gt;Parameters!$B$6,W1501,""),""),"")</f>
        <v/>
      </c>
    </row>
    <row r="1502" spans="1:31" x14ac:dyDescent="0.2">
      <c r="A1502" t="s">
        <v>1518</v>
      </c>
      <c r="B1502" t="s">
        <v>1519</v>
      </c>
      <c r="C1502" t="s">
        <v>1520</v>
      </c>
      <c r="D1502">
        <v>14</v>
      </c>
      <c r="E1502" t="s">
        <v>1526</v>
      </c>
      <c r="F1502" t="s">
        <v>148</v>
      </c>
      <c r="G1502">
        <v>40</v>
      </c>
      <c r="H1502" t="s">
        <v>46</v>
      </c>
      <c r="I1502">
        <f t="shared" si="69"/>
        <v>40</v>
      </c>
      <c r="J1502">
        <v>50</v>
      </c>
      <c r="K1502" t="s">
        <v>62</v>
      </c>
      <c r="L1502">
        <v>699</v>
      </c>
      <c r="M1502" t="s">
        <v>1522</v>
      </c>
      <c r="N1502" t="s">
        <v>40</v>
      </c>
      <c r="P1502" t="s">
        <v>42</v>
      </c>
      <c r="Q1502" t="s">
        <v>42</v>
      </c>
      <c r="R1502" t="s">
        <v>42</v>
      </c>
      <c r="S1502" s="3">
        <v>42254</v>
      </c>
      <c r="T1502" s="3"/>
      <c r="U1502" s="11">
        <f>IFERROR(VLOOKUP(A1502,'Anc data'!$A$2:$H$117, 8,FALSE),"")</f>
        <v>5.38871318835076</v>
      </c>
      <c r="W1502" s="15">
        <f t="shared" si="70"/>
        <v>129.7155694816135</v>
      </c>
      <c r="X1502" s="9">
        <f t="shared" si="71"/>
        <v>0</v>
      </c>
      <c r="Y1502" s="9">
        <f>MAX(X1502,Parameters!$B$8)</f>
        <v>1</v>
      </c>
      <c r="AA1502" s="16" t="str">
        <f>IF(W1502&lt;&gt;0,IF(Y1502=1,IF(I1502&lt;=Parameters!$C$2,W1502,""),""),"")</f>
        <v/>
      </c>
      <c r="AB1502" s="16" t="str">
        <f>IF(W1502&lt;&gt;0,IF(Y1502=1,IF(AND(I1502&gt;Parameters!$B$3,I1502&lt;=Parameters!$C$3),W1502,""),""),"")</f>
        <v/>
      </c>
      <c r="AC1502" s="16" t="str">
        <f>IF(W1502&lt;&gt;0,IF(Y1502=1,IF(AND(I1502&gt;Parameters!$B$4,I1502&lt;=Parameters!$C$4),W1502,""),""),"")</f>
        <v/>
      </c>
      <c r="AD1502" s="16" t="str">
        <f>IF(W1502&lt;&gt;0,IF(Y1502=1,IF(AND(I1502&gt;Parameters!$B$5,I1502&lt;=Parameters!$C$5),W1502,""),""),"")</f>
        <v/>
      </c>
      <c r="AE1502" s="16">
        <f>IF(W1502&lt;&gt;0,IF(Y1502=1,IF(I1502&gt;Parameters!$B$6,W1502,""),""),"")</f>
        <v>129.7155694816135</v>
      </c>
    </row>
    <row r="1503" spans="1:31" x14ac:dyDescent="0.2">
      <c r="A1503" t="s">
        <v>1518</v>
      </c>
      <c r="B1503" t="s">
        <v>1519</v>
      </c>
      <c r="C1503" t="s">
        <v>1527</v>
      </c>
      <c r="D1503">
        <v>1</v>
      </c>
      <c r="E1503" t="s">
        <v>1528</v>
      </c>
      <c r="F1503" t="s">
        <v>51</v>
      </c>
      <c r="G1503">
        <v>1</v>
      </c>
      <c r="H1503" t="s">
        <v>46</v>
      </c>
      <c r="I1503">
        <f t="shared" si="69"/>
        <v>1</v>
      </c>
      <c r="J1503" t="s">
        <v>39</v>
      </c>
      <c r="L1503">
        <v>79</v>
      </c>
      <c r="M1503" t="s">
        <v>1522</v>
      </c>
      <c r="N1503" t="s">
        <v>40</v>
      </c>
      <c r="P1503" t="s">
        <v>42</v>
      </c>
      <c r="Q1503" t="s">
        <v>42</v>
      </c>
      <c r="R1503" t="s">
        <v>42</v>
      </c>
      <c r="S1503" s="3">
        <v>42254</v>
      </c>
      <c r="T1503" s="3"/>
      <c r="U1503" s="11">
        <f>IFERROR(VLOOKUP(A1503,'Anc data'!$A$2:$H$117, 8,FALSE),"")</f>
        <v>5.38871318835076</v>
      </c>
      <c r="W1503" s="15">
        <f t="shared" si="70"/>
        <v>14.660271801212398</v>
      </c>
      <c r="X1503" s="9">
        <f t="shared" si="71"/>
        <v>1</v>
      </c>
      <c r="Y1503" s="9">
        <f>MAX(X1503,Parameters!$B$8)</f>
        <v>1</v>
      </c>
      <c r="AA1503" s="16">
        <f>IF(W1503&lt;&gt;0,IF(Y1503=1,IF(I1503&lt;=Parameters!$C$2,W1503,""),""),"")</f>
        <v>14.660271801212398</v>
      </c>
      <c r="AB1503" s="16" t="str">
        <f>IF(W1503&lt;&gt;0,IF(Y1503=1,IF(AND(I1503&gt;Parameters!$B$3,I1503&lt;=Parameters!$C$3),W1503,""),""),"")</f>
        <v/>
      </c>
      <c r="AC1503" s="16" t="str">
        <f>IF(W1503&lt;&gt;0,IF(Y1503=1,IF(AND(I1503&gt;Parameters!$B$4,I1503&lt;=Parameters!$C$4),W1503,""),""),"")</f>
        <v/>
      </c>
      <c r="AD1503" s="16" t="str">
        <f>IF(W1503&lt;&gt;0,IF(Y1503=1,IF(AND(I1503&gt;Parameters!$B$5,I1503&lt;=Parameters!$C$5),W1503,""),""),"")</f>
        <v/>
      </c>
      <c r="AE1503" s="16" t="str">
        <f>IF(W1503&lt;&gt;0,IF(Y1503=1,IF(I1503&gt;Parameters!$B$6,W1503,""),""),"")</f>
        <v/>
      </c>
    </row>
    <row r="1504" spans="1:31" x14ac:dyDescent="0.2">
      <c r="A1504" t="s">
        <v>1518</v>
      </c>
      <c r="B1504" t="s">
        <v>1519</v>
      </c>
      <c r="C1504" t="s">
        <v>1527</v>
      </c>
      <c r="D1504">
        <v>2</v>
      </c>
      <c r="E1504" t="s">
        <v>1528</v>
      </c>
      <c r="F1504" t="s">
        <v>51</v>
      </c>
      <c r="G1504">
        <v>2</v>
      </c>
      <c r="H1504" t="s">
        <v>46</v>
      </c>
      <c r="I1504">
        <f t="shared" si="69"/>
        <v>2</v>
      </c>
      <c r="J1504" t="s">
        <v>39</v>
      </c>
      <c r="L1504">
        <v>199</v>
      </c>
      <c r="M1504" t="s">
        <v>1522</v>
      </c>
      <c r="N1504" t="s">
        <v>40</v>
      </c>
      <c r="P1504" t="s">
        <v>42</v>
      </c>
      <c r="Q1504" t="s">
        <v>42</v>
      </c>
      <c r="R1504" t="s">
        <v>42</v>
      </c>
      <c r="S1504" s="3">
        <v>42254</v>
      </c>
      <c r="T1504" s="3"/>
      <c r="U1504" s="11">
        <f>IFERROR(VLOOKUP(A1504,'Anc data'!$A$2:$H$117, 8,FALSE),"")</f>
        <v>5.38871318835076</v>
      </c>
      <c r="W1504" s="15">
        <f t="shared" si="70"/>
        <v>36.929039094193257</v>
      </c>
      <c r="X1504" s="9">
        <f t="shared" si="71"/>
        <v>1</v>
      </c>
      <c r="Y1504" s="9">
        <f>MAX(X1504,Parameters!$B$8)</f>
        <v>1</v>
      </c>
      <c r="AA1504" s="16" t="str">
        <f>IF(W1504&lt;&gt;0,IF(Y1504=1,IF(I1504&lt;=Parameters!$C$2,W1504,""),""),"")</f>
        <v/>
      </c>
      <c r="AB1504" s="16">
        <f>IF(W1504&lt;&gt;0,IF(Y1504=1,IF(AND(I1504&gt;Parameters!$B$3,I1504&lt;=Parameters!$C$3),W1504,""),""),"")</f>
        <v>36.929039094193257</v>
      </c>
      <c r="AC1504" s="16" t="str">
        <f>IF(W1504&lt;&gt;0,IF(Y1504=1,IF(AND(I1504&gt;Parameters!$B$4,I1504&lt;=Parameters!$C$4),W1504,""),""),"")</f>
        <v/>
      </c>
      <c r="AD1504" s="16" t="str">
        <f>IF(W1504&lt;&gt;0,IF(Y1504=1,IF(AND(I1504&gt;Parameters!$B$5,I1504&lt;=Parameters!$C$5),W1504,""),""),"")</f>
        <v/>
      </c>
      <c r="AE1504" s="16" t="str">
        <f>IF(W1504&lt;&gt;0,IF(Y1504=1,IF(I1504&gt;Parameters!$B$6,W1504,""),""),"")</f>
        <v/>
      </c>
    </row>
    <row r="1505" spans="1:31" x14ac:dyDescent="0.2">
      <c r="A1505" t="s">
        <v>1518</v>
      </c>
      <c r="B1505" t="s">
        <v>1519</v>
      </c>
      <c r="C1505" t="s">
        <v>1527</v>
      </c>
      <c r="D1505">
        <v>3</v>
      </c>
      <c r="E1505" t="s">
        <v>1528</v>
      </c>
      <c r="F1505" t="s">
        <v>51</v>
      </c>
      <c r="G1505">
        <v>4</v>
      </c>
      <c r="H1505" t="s">
        <v>46</v>
      </c>
      <c r="I1505">
        <f t="shared" si="69"/>
        <v>4</v>
      </c>
      <c r="J1505" t="s">
        <v>39</v>
      </c>
      <c r="L1505">
        <v>239</v>
      </c>
      <c r="M1505" t="s">
        <v>1522</v>
      </c>
      <c r="N1505" t="s">
        <v>40</v>
      </c>
      <c r="P1505" t="s">
        <v>42</v>
      </c>
      <c r="Q1505" t="s">
        <v>42</v>
      </c>
      <c r="R1505" t="s">
        <v>42</v>
      </c>
      <c r="S1505" s="3">
        <v>42254</v>
      </c>
      <c r="T1505" s="3"/>
      <c r="U1505" s="11">
        <f>IFERROR(VLOOKUP(A1505,'Anc data'!$A$2:$H$117, 8,FALSE),"")</f>
        <v>5.38871318835076</v>
      </c>
      <c r="W1505" s="15">
        <f t="shared" si="70"/>
        <v>44.351961525186873</v>
      </c>
      <c r="X1505" s="9">
        <f t="shared" si="71"/>
        <v>1</v>
      </c>
      <c r="Y1505" s="9">
        <f>MAX(X1505,Parameters!$B$8)</f>
        <v>1</v>
      </c>
      <c r="AA1505" s="16" t="str">
        <f>IF(W1505&lt;&gt;0,IF(Y1505=1,IF(I1505&lt;=Parameters!$C$2,W1505,""),""),"")</f>
        <v/>
      </c>
      <c r="AB1505" s="16">
        <f>IF(W1505&lt;&gt;0,IF(Y1505=1,IF(AND(I1505&gt;Parameters!$B$3,I1505&lt;=Parameters!$C$3),W1505,""),""),"")</f>
        <v>44.351961525186873</v>
      </c>
      <c r="AC1505" s="16" t="str">
        <f>IF(W1505&lt;&gt;0,IF(Y1505=1,IF(AND(I1505&gt;Parameters!$B$4,I1505&lt;=Parameters!$C$4),W1505,""),""),"")</f>
        <v/>
      </c>
      <c r="AD1505" s="16" t="str">
        <f>IF(W1505&lt;&gt;0,IF(Y1505=1,IF(AND(I1505&gt;Parameters!$B$5,I1505&lt;=Parameters!$C$5),W1505,""),""),"")</f>
        <v/>
      </c>
      <c r="AE1505" s="16" t="str">
        <f>IF(W1505&lt;&gt;0,IF(Y1505=1,IF(I1505&gt;Parameters!$B$6,W1505,""),""),"")</f>
        <v/>
      </c>
    </row>
    <row r="1506" spans="1:31" x14ac:dyDescent="0.2">
      <c r="A1506" t="s">
        <v>1518</v>
      </c>
      <c r="B1506" t="s">
        <v>1519</v>
      </c>
      <c r="C1506" t="s">
        <v>1527</v>
      </c>
      <c r="D1506">
        <v>4</v>
      </c>
      <c r="E1506" t="s">
        <v>1528</v>
      </c>
      <c r="F1506" t="s">
        <v>51</v>
      </c>
      <c r="G1506">
        <v>6</v>
      </c>
      <c r="H1506" t="s">
        <v>46</v>
      </c>
      <c r="I1506">
        <f t="shared" si="69"/>
        <v>6</v>
      </c>
      <c r="J1506" t="s">
        <v>39</v>
      </c>
      <c r="L1506">
        <v>359</v>
      </c>
      <c r="M1506" t="s">
        <v>1522</v>
      </c>
      <c r="N1506" t="s">
        <v>40</v>
      </c>
      <c r="P1506" t="s">
        <v>42</v>
      </c>
      <c r="Q1506" t="s">
        <v>42</v>
      </c>
      <c r="R1506" t="s">
        <v>42</v>
      </c>
      <c r="S1506" s="3">
        <v>42254</v>
      </c>
      <c r="T1506" s="3"/>
      <c r="U1506" s="11">
        <f>IFERROR(VLOOKUP(A1506,'Anc data'!$A$2:$H$117, 8,FALSE),"")</f>
        <v>5.38871318835076</v>
      </c>
      <c r="W1506" s="15">
        <f t="shared" si="70"/>
        <v>66.620728818167734</v>
      </c>
      <c r="X1506" s="9">
        <f t="shared" si="71"/>
        <v>1</v>
      </c>
      <c r="Y1506" s="9">
        <f>MAX(X1506,Parameters!$B$8)</f>
        <v>1</v>
      </c>
      <c r="AA1506" s="16" t="str">
        <f>IF(W1506&lt;&gt;0,IF(Y1506=1,IF(I1506&lt;=Parameters!$C$2,W1506,""),""),"")</f>
        <v/>
      </c>
      <c r="AB1506" s="16" t="str">
        <f>IF(W1506&lt;&gt;0,IF(Y1506=1,IF(AND(I1506&gt;Parameters!$B$3,I1506&lt;=Parameters!$C$3),W1506,""),""),"")</f>
        <v/>
      </c>
      <c r="AC1506" s="16">
        <f>IF(W1506&lt;&gt;0,IF(Y1506=1,IF(AND(I1506&gt;Parameters!$B$4,I1506&lt;=Parameters!$C$4),W1506,""),""),"")</f>
        <v>66.620728818167734</v>
      </c>
      <c r="AD1506" s="16" t="str">
        <f>IF(W1506&lt;&gt;0,IF(Y1506=1,IF(AND(I1506&gt;Parameters!$B$5,I1506&lt;=Parameters!$C$5),W1506,""),""),"")</f>
        <v/>
      </c>
      <c r="AE1506" s="16" t="str">
        <f>IF(W1506&lt;&gt;0,IF(Y1506=1,IF(I1506&gt;Parameters!$B$6,W1506,""),""),"")</f>
        <v/>
      </c>
    </row>
    <row r="1507" spans="1:31" x14ac:dyDescent="0.2">
      <c r="A1507" t="s">
        <v>1518</v>
      </c>
      <c r="B1507" t="s">
        <v>1519</v>
      </c>
      <c r="C1507" t="s">
        <v>1527</v>
      </c>
      <c r="D1507">
        <v>5</v>
      </c>
      <c r="E1507" t="s">
        <v>1528</v>
      </c>
      <c r="F1507" t="s">
        <v>51</v>
      </c>
      <c r="G1507">
        <v>8</v>
      </c>
      <c r="H1507" t="s">
        <v>46</v>
      </c>
      <c r="I1507">
        <f t="shared" si="69"/>
        <v>8</v>
      </c>
      <c r="J1507" t="s">
        <v>39</v>
      </c>
      <c r="L1507">
        <v>439</v>
      </c>
      <c r="M1507" t="s">
        <v>1522</v>
      </c>
      <c r="N1507" t="s">
        <v>40</v>
      </c>
      <c r="P1507" t="s">
        <v>42</v>
      </c>
      <c r="Q1507" t="s">
        <v>42</v>
      </c>
      <c r="R1507" t="s">
        <v>42</v>
      </c>
      <c r="S1507" s="3">
        <v>42254</v>
      </c>
      <c r="T1507" s="3"/>
      <c r="U1507" s="11">
        <f>IFERROR(VLOOKUP(A1507,'Anc data'!$A$2:$H$117, 8,FALSE),"")</f>
        <v>5.38871318835076</v>
      </c>
      <c r="W1507" s="15">
        <f t="shared" si="70"/>
        <v>81.466573680154966</v>
      </c>
      <c r="X1507" s="9">
        <f t="shared" si="71"/>
        <v>1</v>
      </c>
      <c r="Y1507" s="9">
        <f>MAX(X1507,Parameters!$B$8)</f>
        <v>1</v>
      </c>
      <c r="AA1507" s="16" t="str">
        <f>IF(W1507&lt;&gt;0,IF(Y1507=1,IF(I1507&lt;=Parameters!$C$2,W1507,""),""),"")</f>
        <v/>
      </c>
      <c r="AB1507" s="16" t="str">
        <f>IF(W1507&lt;&gt;0,IF(Y1507=1,IF(AND(I1507&gt;Parameters!$B$3,I1507&lt;=Parameters!$C$3),W1507,""),""),"")</f>
        <v/>
      </c>
      <c r="AC1507" s="16">
        <f>IF(W1507&lt;&gt;0,IF(Y1507=1,IF(AND(I1507&gt;Parameters!$B$4,I1507&lt;=Parameters!$C$4),W1507,""),""),"")</f>
        <v>81.466573680154966</v>
      </c>
      <c r="AD1507" s="16" t="str">
        <f>IF(W1507&lt;&gt;0,IF(Y1507=1,IF(AND(I1507&gt;Parameters!$B$5,I1507&lt;=Parameters!$C$5),W1507,""),""),"")</f>
        <v/>
      </c>
      <c r="AE1507" s="16" t="str">
        <f>IF(W1507&lt;&gt;0,IF(Y1507=1,IF(I1507&gt;Parameters!$B$6,W1507,""),""),"")</f>
        <v/>
      </c>
    </row>
    <row r="1508" spans="1:31" x14ac:dyDescent="0.2">
      <c r="A1508" t="s">
        <v>1518</v>
      </c>
      <c r="B1508" t="s">
        <v>1519</v>
      </c>
      <c r="C1508" t="s">
        <v>1527</v>
      </c>
      <c r="D1508">
        <v>6</v>
      </c>
      <c r="E1508" t="s">
        <v>1528</v>
      </c>
      <c r="F1508" t="s">
        <v>51</v>
      </c>
      <c r="G1508">
        <v>10</v>
      </c>
      <c r="H1508" t="s">
        <v>46</v>
      </c>
      <c r="I1508">
        <f t="shared" si="69"/>
        <v>10</v>
      </c>
      <c r="J1508" t="s">
        <v>39</v>
      </c>
      <c r="L1508">
        <v>539</v>
      </c>
      <c r="M1508" t="s">
        <v>1522</v>
      </c>
      <c r="N1508" t="s">
        <v>40</v>
      </c>
      <c r="P1508" t="s">
        <v>42</v>
      </c>
      <c r="Q1508" t="s">
        <v>42</v>
      </c>
      <c r="R1508" t="s">
        <v>42</v>
      </c>
      <c r="S1508" s="3">
        <v>42254</v>
      </c>
      <c r="T1508" s="3"/>
      <c r="U1508" s="11">
        <f>IFERROR(VLOOKUP(A1508,'Anc data'!$A$2:$H$117, 8,FALSE),"")</f>
        <v>5.38871318835076</v>
      </c>
      <c r="W1508" s="15">
        <f t="shared" si="70"/>
        <v>100.02387975763902</v>
      </c>
      <c r="X1508" s="9">
        <f t="shared" si="71"/>
        <v>1</v>
      </c>
      <c r="Y1508" s="9">
        <f>MAX(X1508,Parameters!$B$8)</f>
        <v>1</v>
      </c>
      <c r="AA1508" s="16" t="str">
        <f>IF(W1508&lt;&gt;0,IF(Y1508=1,IF(I1508&lt;=Parameters!$C$2,W1508,""),""),"")</f>
        <v/>
      </c>
      <c r="AB1508" s="16" t="str">
        <f>IF(W1508&lt;&gt;0,IF(Y1508=1,IF(AND(I1508&gt;Parameters!$B$3,I1508&lt;=Parameters!$C$3),W1508,""),""),"")</f>
        <v/>
      </c>
      <c r="AC1508" s="16">
        <f>IF(W1508&lt;&gt;0,IF(Y1508=1,IF(AND(I1508&gt;Parameters!$B$4,I1508&lt;=Parameters!$C$4),W1508,""),""),"")</f>
        <v>100.02387975763902</v>
      </c>
      <c r="AD1508" s="16" t="str">
        <f>IF(W1508&lt;&gt;0,IF(Y1508=1,IF(AND(I1508&gt;Parameters!$B$5,I1508&lt;=Parameters!$C$5),W1508,""),""),"")</f>
        <v/>
      </c>
      <c r="AE1508" s="16" t="str">
        <f>IF(W1508&lt;&gt;0,IF(Y1508=1,IF(I1508&gt;Parameters!$B$6,W1508,""),""),"")</f>
        <v/>
      </c>
    </row>
    <row r="1509" spans="1:31" x14ac:dyDescent="0.2">
      <c r="A1509" t="s">
        <v>1518</v>
      </c>
      <c r="B1509" t="s">
        <v>1519</v>
      </c>
      <c r="C1509" t="s">
        <v>1527</v>
      </c>
      <c r="D1509">
        <v>7</v>
      </c>
      <c r="E1509" t="s">
        <v>1528</v>
      </c>
      <c r="F1509" t="s">
        <v>148</v>
      </c>
      <c r="G1509">
        <v>20</v>
      </c>
      <c r="H1509" t="s">
        <v>46</v>
      </c>
      <c r="I1509">
        <f t="shared" si="69"/>
        <v>20</v>
      </c>
      <c r="J1509" t="s">
        <v>39</v>
      </c>
      <c r="L1509">
        <v>999</v>
      </c>
      <c r="M1509" t="s">
        <v>1522</v>
      </c>
      <c r="N1509" t="s">
        <v>40</v>
      </c>
      <c r="P1509" t="s">
        <v>42</v>
      </c>
      <c r="Q1509" t="s">
        <v>42</v>
      </c>
      <c r="R1509" t="s">
        <v>42</v>
      </c>
      <c r="S1509" s="3">
        <v>42254</v>
      </c>
      <c r="T1509" s="3"/>
      <c r="U1509" s="11">
        <f>IFERROR(VLOOKUP(A1509,'Anc data'!$A$2:$H$117, 8,FALSE),"")</f>
        <v>5.38871318835076</v>
      </c>
      <c r="W1509" s="15">
        <f t="shared" si="70"/>
        <v>185.38748771406563</v>
      </c>
      <c r="X1509" s="9">
        <f t="shared" si="71"/>
        <v>1</v>
      </c>
      <c r="Y1509" s="9">
        <f>MAX(X1509,Parameters!$B$8)</f>
        <v>1</v>
      </c>
      <c r="AA1509" s="16" t="str">
        <f>IF(W1509&lt;&gt;0,IF(Y1509=1,IF(I1509&lt;=Parameters!$C$2,W1509,""),""),"")</f>
        <v/>
      </c>
      <c r="AB1509" s="16" t="str">
        <f>IF(W1509&lt;&gt;0,IF(Y1509=1,IF(AND(I1509&gt;Parameters!$B$3,I1509&lt;=Parameters!$C$3),W1509,""),""),"")</f>
        <v/>
      </c>
      <c r="AC1509" s="16" t="str">
        <f>IF(W1509&lt;&gt;0,IF(Y1509=1,IF(AND(I1509&gt;Parameters!$B$4,I1509&lt;=Parameters!$C$4),W1509,""),""),"")</f>
        <v/>
      </c>
      <c r="AD1509" s="16">
        <f>IF(W1509&lt;&gt;0,IF(Y1509=1,IF(AND(I1509&gt;Parameters!$B$5,I1509&lt;=Parameters!$C$5),W1509,""),""),"")</f>
        <v>185.38748771406563</v>
      </c>
      <c r="AE1509" s="16" t="str">
        <f>IF(W1509&lt;&gt;0,IF(Y1509=1,IF(I1509&gt;Parameters!$B$6,W1509,""),""),"")</f>
        <v/>
      </c>
    </row>
    <row r="1510" spans="1:31" x14ac:dyDescent="0.2">
      <c r="A1510" t="s">
        <v>1518</v>
      </c>
      <c r="B1510" t="s">
        <v>1519</v>
      </c>
      <c r="C1510" t="s">
        <v>1527</v>
      </c>
      <c r="D1510">
        <v>8</v>
      </c>
      <c r="E1510" t="s">
        <v>1528</v>
      </c>
      <c r="F1510" t="s">
        <v>148</v>
      </c>
      <c r="G1510">
        <v>40</v>
      </c>
      <c r="H1510" t="s">
        <v>46</v>
      </c>
      <c r="I1510">
        <f t="shared" si="69"/>
        <v>40</v>
      </c>
      <c r="J1510" t="s">
        <v>39</v>
      </c>
      <c r="L1510" s="2">
        <v>1799</v>
      </c>
      <c r="M1510" t="s">
        <v>1522</v>
      </c>
      <c r="N1510" t="s">
        <v>40</v>
      </c>
      <c r="P1510" t="s">
        <v>42</v>
      </c>
      <c r="Q1510" t="s">
        <v>42</v>
      </c>
      <c r="R1510" t="s">
        <v>42</v>
      </c>
      <c r="S1510" s="3">
        <v>42254</v>
      </c>
      <c r="T1510" s="3"/>
      <c r="U1510" s="11">
        <f>IFERROR(VLOOKUP(A1510,'Anc data'!$A$2:$H$117, 8,FALSE),"")</f>
        <v>5.38871318835076</v>
      </c>
      <c r="W1510" s="15">
        <f t="shared" si="70"/>
        <v>333.84593633393803</v>
      </c>
      <c r="X1510" s="9">
        <f t="shared" si="71"/>
        <v>1</v>
      </c>
      <c r="Y1510" s="9">
        <f>MAX(X1510,Parameters!$B$8)</f>
        <v>1</v>
      </c>
      <c r="AA1510" s="16" t="str">
        <f>IF(W1510&lt;&gt;0,IF(Y1510=1,IF(I1510&lt;=Parameters!$C$2,W1510,""),""),"")</f>
        <v/>
      </c>
      <c r="AB1510" s="16" t="str">
        <f>IF(W1510&lt;&gt;0,IF(Y1510=1,IF(AND(I1510&gt;Parameters!$B$3,I1510&lt;=Parameters!$C$3),W1510,""),""),"")</f>
        <v/>
      </c>
      <c r="AC1510" s="16" t="str">
        <f>IF(W1510&lt;&gt;0,IF(Y1510=1,IF(AND(I1510&gt;Parameters!$B$4,I1510&lt;=Parameters!$C$4),W1510,""),""),"")</f>
        <v/>
      </c>
      <c r="AD1510" s="16" t="str">
        <f>IF(W1510&lt;&gt;0,IF(Y1510=1,IF(AND(I1510&gt;Parameters!$B$5,I1510&lt;=Parameters!$C$5),W1510,""),""),"")</f>
        <v/>
      </c>
      <c r="AE1510" s="16">
        <f>IF(W1510&lt;&gt;0,IF(Y1510=1,IF(I1510&gt;Parameters!$B$6,W1510,""),""),"")</f>
        <v>333.84593633393803</v>
      </c>
    </row>
    <row r="1511" spans="1:31" x14ac:dyDescent="0.2">
      <c r="A1511" t="s">
        <v>1518</v>
      </c>
      <c r="B1511" t="s">
        <v>1519</v>
      </c>
      <c r="C1511" t="s">
        <v>1527</v>
      </c>
      <c r="D1511">
        <v>9</v>
      </c>
      <c r="E1511" t="s">
        <v>1529</v>
      </c>
      <c r="F1511" t="s">
        <v>61</v>
      </c>
      <c r="G1511">
        <v>10</v>
      </c>
      <c r="H1511" t="s">
        <v>46</v>
      </c>
      <c r="I1511">
        <f t="shared" si="69"/>
        <v>10</v>
      </c>
      <c r="J1511">
        <v>50</v>
      </c>
      <c r="K1511" t="s">
        <v>62</v>
      </c>
      <c r="L1511">
        <v>679</v>
      </c>
      <c r="M1511" t="s">
        <v>1522</v>
      </c>
      <c r="N1511" t="s">
        <v>40</v>
      </c>
      <c r="P1511" t="s">
        <v>42</v>
      </c>
      <c r="Q1511" t="s">
        <v>42</v>
      </c>
      <c r="R1511" t="s">
        <v>64</v>
      </c>
      <c r="S1511" s="3">
        <v>42254</v>
      </c>
      <c r="T1511" s="3"/>
      <c r="U1511" s="11">
        <f>IFERROR(VLOOKUP(A1511,'Anc data'!$A$2:$H$117, 8,FALSE),"")</f>
        <v>5.38871318835076</v>
      </c>
      <c r="W1511" s="15">
        <f t="shared" si="70"/>
        <v>126.00410826611669</v>
      </c>
      <c r="X1511" s="9">
        <f t="shared" si="71"/>
        <v>0</v>
      </c>
      <c r="Y1511" s="9">
        <f>MAX(X1511,Parameters!$B$8)</f>
        <v>1</v>
      </c>
      <c r="AA1511" s="16" t="str">
        <f>IF(W1511&lt;&gt;0,IF(Y1511=1,IF(I1511&lt;=Parameters!$C$2,W1511,""),""),"")</f>
        <v/>
      </c>
      <c r="AB1511" s="16" t="str">
        <f>IF(W1511&lt;&gt;0,IF(Y1511=1,IF(AND(I1511&gt;Parameters!$B$3,I1511&lt;=Parameters!$C$3),W1511,""),""),"")</f>
        <v/>
      </c>
      <c r="AC1511" s="16">
        <f>IF(W1511&lt;&gt;0,IF(Y1511=1,IF(AND(I1511&gt;Parameters!$B$4,I1511&lt;=Parameters!$C$4),W1511,""),""),"")</f>
        <v>126.00410826611669</v>
      </c>
      <c r="AD1511" s="16" t="str">
        <f>IF(W1511&lt;&gt;0,IF(Y1511=1,IF(AND(I1511&gt;Parameters!$B$5,I1511&lt;=Parameters!$C$5),W1511,""),""),"")</f>
        <v/>
      </c>
      <c r="AE1511" s="16" t="str">
        <f>IF(W1511&lt;&gt;0,IF(Y1511=1,IF(I1511&gt;Parameters!$B$6,W1511,""),""),"")</f>
        <v/>
      </c>
    </row>
    <row r="1512" spans="1:31" x14ac:dyDescent="0.2">
      <c r="A1512" t="s">
        <v>1518</v>
      </c>
      <c r="B1512" t="s">
        <v>1519</v>
      </c>
      <c r="C1512" t="s">
        <v>1527</v>
      </c>
      <c r="D1512">
        <v>10</v>
      </c>
      <c r="E1512" t="s">
        <v>1529</v>
      </c>
      <c r="F1512" t="s">
        <v>61</v>
      </c>
      <c r="G1512">
        <v>40</v>
      </c>
      <c r="H1512" t="s">
        <v>46</v>
      </c>
      <c r="I1512">
        <f t="shared" si="69"/>
        <v>40</v>
      </c>
      <c r="J1512">
        <v>100</v>
      </c>
      <c r="K1512" t="s">
        <v>62</v>
      </c>
      <c r="L1512">
        <v>999</v>
      </c>
      <c r="M1512" t="s">
        <v>1522</v>
      </c>
      <c r="N1512" t="s">
        <v>40</v>
      </c>
      <c r="P1512" t="s">
        <v>42</v>
      </c>
      <c r="Q1512" t="s">
        <v>42</v>
      </c>
      <c r="R1512" t="s">
        <v>64</v>
      </c>
      <c r="S1512" s="3">
        <v>42254</v>
      </c>
      <c r="T1512" s="3"/>
      <c r="U1512" s="11">
        <f>IFERROR(VLOOKUP(A1512,'Anc data'!$A$2:$H$117, 8,FALSE),"")</f>
        <v>5.38871318835076</v>
      </c>
      <c r="W1512" s="15">
        <f t="shared" si="70"/>
        <v>185.38748771406563</v>
      </c>
      <c r="X1512" s="9">
        <f t="shared" si="71"/>
        <v>0</v>
      </c>
      <c r="Y1512" s="9">
        <f>MAX(X1512,Parameters!$B$8)</f>
        <v>1</v>
      </c>
      <c r="AA1512" s="16" t="str">
        <f>IF(W1512&lt;&gt;0,IF(Y1512=1,IF(I1512&lt;=Parameters!$C$2,W1512,""),""),"")</f>
        <v/>
      </c>
      <c r="AB1512" s="16" t="str">
        <f>IF(W1512&lt;&gt;0,IF(Y1512=1,IF(AND(I1512&gt;Parameters!$B$3,I1512&lt;=Parameters!$C$3),W1512,""),""),"")</f>
        <v/>
      </c>
      <c r="AC1512" s="16" t="str">
        <f>IF(W1512&lt;&gt;0,IF(Y1512=1,IF(AND(I1512&gt;Parameters!$B$4,I1512&lt;=Parameters!$C$4),W1512,""),""),"")</f>
        <v/>
      </c>
      <c r="AD1512" s="16" t="str">
        <f>IF(W1512&lt;&gt;0,IF(Y1512=1,IF(AND(I1512&gt;Parameters!$B$5,I1512&lt;=Parameters!$C$5),W1512,""),""),"")</f>
        <v/>
      </c>
      <c r="AE1512" s="16">
        <f>IF(W1512&lt;&gt;0,IF(Y1512=1,IF(I1512&gt;Parameters!$B$6,W1512,""),""),"")</f>
        <v>185.38748771406563</v>
      </c>
    </row>
    <row r="1513" spans="1:31" x14ac:dyDescent="0.2">
      <c r="A1513" t="s">
        <v>1518</v>
      </c>
      <c r="B1513" t="s">
        <v>1519</v>
      </c>
      <c r="C1513" t="s">
        <v>1527</v>
      </c>
      <c r="D1513">
        <v>11</v>
      </c>
      <c r="E1513" t="s">
        <v>1529</v>
      </c>
      <c r="F1513" t="s">
        <v>61</v>
      </c>
      <c r="G1513">
        <v>100</v>
      </c>
      <c r="H1513" t="s">
        <v>46</v>
      </c>
      <c r="I1513">
        <f t="shared" si="69"/>
        <v>100</v>
      </c>
      <c r="J1513">
        <v>100</v>
      </c>
      <c r="K1513" t="s">
        <v>62</v>
      </c>
      <c r="L1513" s="2">
        <v>1099</v>
      </c>
      <c r="M1513" t="s">
        <v>1522</v>
      </c>
      <c r="N1513" t="s">
        <v>40</v>
      </c>
      <c r="P1513" t="s">
        <v>42</v>
      </c>
      <c r="Q1513" t="s">
        <v>42</v>
      </c>
      <c r="R1513" t="s">
        <v>64</v>
      </c>
      <c r="S1513" s="3">
        <v>42254</v>
      </c>
      <c r="T1513" s="3"/>
      <c r="U1513" s="11">
        <f>IFERROR(VLOOKUP(A1513,'Anc data'!$A$2:$H$117, 8,FALSE),"")</f>
        <v>5.38871318835076</v>
      </c>
      <c r="W1513" s="15">
        <f t="shared" si="70"/>
        <v>203.9447937915497</v>
      </c>
      <c r="X1513" s="9">
        <f t="shared" si="71"/>
        <v>0</v>
      </c>
      <c r="Y1513" s="9">
        <f>MAX(X1513,Parameters!$B$8)</f>
        <v>1</v>
      </c>
      <c r="AA1513" s="16" t="str">
        <f>IF(W1513&lt;&gt;0,IF(Y1513=1,IF(I1513&lt;=Parameters!$C$2,W1513,""),""),"")</f>
        <v/>
      </c>
      <c r="AB1513" s="16" t="str">
        <f>IF(W1513&lt;&gt;0,IF(Y1513=1,IF(AND(I1513&gt;Parameters!$B$3,I1513&lt;=Parameters!$C$3),W1513,""),""),"")</f>
        <v/>
      </c>
      <c r="AC1513" s="16" t="str">
        <f>IF(W1513&lt;&gt;0,IF(Y1513=1,IF(AND(I1513&gt;Parameters!$B$4,I1513&lt;=Parameters!$C$4),W1513,""),""),"")</f>
        <v/>
      </c>
      <c r="AD1513" s="16" t="str">
        <f>IF(W1513&lt;&gt;0,IF(Y1513=1,IF(AND(I1513&gt;Parameters!$B$5,I1513&lt;=Parameters!$C$5),W1513,""),""),"")</f>
        <v/>
      </c>
      <c r="AE1513" s="16">
        <f>IF(W1513&lt;&gt;0,IF(Y1513=1,IF(I1513&gt;Parameters!$B$6,W1513,""),""),"")</f>
        <v>203.9447937915497</v>
      </c>
    </row>
    <row r="1514" spans="1:31" x14ac:dyDescent="0.2">
      <c r="A1514" t="s">
        <v>1518</v>
      </c>
      <c r="B1514" t="s">
        <v>1519</v>
      </c>
      <c r="C1514" t="s">
        <v>1527</v>
      </c>
      <c r="D1514">
        <v>12</v>
      </c>
      <c r="E1514" t="s">
        <v>1530</v>
      </c>
      <c r="F1514" t="s">
        <v>61</v>
      </c>
      <c r="G1514">
        <v>20</v>
      </c>
      <c r="H1514" t="s">
        <v>46</v>
      </c>
      <c r="I1514">
        <f t="shared" si="69"/>
        <v>20</v>
      </c>
      <c r="J1514">
        <v>50</v>
      </c>
      <c r="K1514" t="s">
        <v>62</v>
      </c>
      <c r="L1514">
        <v>799</v>
      </c>
      <c r="M1514" t="s">
        <v>1522</v>
      </c>
      <c r="N1514" t="s">
        <v>40</v>
      </c>
      <c r="P1514" t="s">
        <v>42</v>
      </c>
      <c r="Q1514" t="s">
        <v>42</v>
      </c>
      <c r="R1514" t="s">
        <v>64</v>
      </c>
      <c r="S1514" s="3">
        <v>42262</v>
      </c>
      <c r="T1514" s="3"/>
      <c r="U1514" s="11">
        <f>IFERROR(VLOOKUP(A1514,'Anc data'!$A$2:$H$117, 8,FALSE),"")</f>
        <v>5.38871318835076</v>
      </c>
      <c r="W1514" s="15">
        <f t="shared" si="70"/>
        <v>148.27287555909754</v>
      </c>
      <c r="X1514" s="9">
        <f t="shared" si="71"/>
        <v>0</v>
      </c>
      <c r="Y1514" s="9">
        <f>MAX(X1514,Parameters!$B$8)</f>
        <v>1</v>
      </c>
      <c r="AA1514" s="16" t="str">
        <f>IF(W1514&lt;&gt;0,IF(Y1514=1,IF(I1514&lt;=Parameters!$C$2,W1514,""),""),"")</f>
        <v/>
      </c>
      <c r="AB1514" s="16" t="str">
        <f>IF(W1514&lt;&gt;0,IF(Y1514=1,IF(AND(I1514&gt;Parameters!$B$3,I1514&lt;=Parameters!$C$3),W1514,""),""),"")</f>
        <v/>
      </c>
      <c r="AC1514" s="16" t="str">
        <f>IF(W1514&lt;&gt;0,IF(Y1514=1,IF(AND(I1514&gt;Parameters!$B$4,I1514&lt;=Parameters!$C$4),W1514,""),""),"")</f>
        <v/>
      </c>
      <c r="AD1514" s="16">
        <f>IF(W1514&lt;&gt;0,IF(Y1514=1,IF(AND(I1514&gt;Parameters!$B$5,I1514&lt;=Parameters!$C$5),W1514,""),""),"")</f>
        <v>148.27287555909754</v>
      </c>
      <c r="AE1514" s="16" t="str">
        <f>IF(W1514&lt;&gt;0,IF(Y1514=1,IF(I1514&gt;Parameters!$B$6,W1514,""),""),"")</f>
        <v/>
      </c>
    </row>
    <row r="1515" spans="1:31" x14ac:dyDescent="0.2">
      <c r="A1515" t="s">
        <v>1518</v>
      </c>
      <c r="B1515" t="s">
        <v>1519</v>
      </c>
      <c r="C1515" t="s">
        <v>1531</v>
      </c>
      <c r="D1515">
        <v>1</v>
      </c>
      <c r="E1515" t="s">
        <v>1532</v>
      </c>
      <c r="F1515" t="s">
        <v>1533</v>
      </c>
      <c r="G1515">
        <v>3.1</v>
      </c>
      <c r="H1515" t="s">
        <v>46</v>
      </c>
      <c r="I1515">
        <f t="shared" si="69"/>
        <v>3.1</v>
      </c>
      <c r="J1515">
        <v>10</v>
      </c>
      <c r="K1515" t="s">
        <v>62</v>
      </c>
      <c r="L1515">
        <v>176</v>
      </c>
      <c r="M1515" t="s">
        <v>1522</v>
      </c>
      <c r="N1515">
        <v>1.8</v>
      </c>
      <c r="O1515" t="s">
        <v>46</v>
      </c>
      <c r="P1515" t="s">
        <v>42</v>
      </c>
      <c r="Q1515" t="s">
        <v>42</v>
      </c>
      <c r="R1515" t="s">
        <v>64</v>
      </c>
      <c r="S1515" s="3">
        <v>42262</v>
      </c>
      <c r="T1515" s="3"/>
      <c r="U1515" s="11">
        <f>IFERROR(VLOOKUP(A1515,'Anc data'!$A$2:$H$117, 8,FALSE),"")</f>
        <v>5.38871318835076</v>
      </c>
      <c r="W1515" s="15">
        <f t="shared" si="70"/>
        <v>32.660858696371925</v>
      </c>
      <c r="X1515" s="9">
        <f t="shared" si="71"/>
        <v>0</v>
      </c>
      <c r="Y1515" s="9">
        <f>MAX(X1515,Parameters!$B$8)</f>
        <v>1</v>
      </c>
      <c r="AA1515" s="16" t="str">
        <f>IF(W1515&lt;&gt;0,IF(Y1515=1,IF(I1515&lt;=Parameters!$C$2,W1515,""),""),"")</f>
        <v/>
      </c>
      <c r="AB1515" s="16">
        <f>IF(W1515&lt;&gt;0,IF(Y1515=1,IF(AND(I1515&gt;Parameters!$B$3,I1515&lt;=Parameters!$C$3),W1515,""),""),"")</f>
        <v>32.660858696371925</v>
      </c>
      <c r="AC1515" s="16" t="str">
        <f>IF(W1515&lt;&gt;0,IF(Y1515=1,IF(AND(I1515&gt;Parameters!$B$4,I1515&lt;=Parameters!$C$4),W1515,""),""),"")</f>
        <v/>
      </c>
      <c r="AD1515" s="16" t="str">
        <f>IF(W1515&lt;&gt;0,IF(Y1515=1,IF(AND(I1515&gt;Parameters!$B$5,I1515&lt;=Parameters!$C$5),W1515,""),""),"")</f>
        <v/>
      </c>
      <c r="AE1515" s="16" t="str">
        <f>IF(W1515&lt;&gt;0,IF(Y1515=1,IF(I1515&gt;Parameters!$B$6,W1515,""),""),"")</f>
        <v/>
      </c>
    </row>
    <row r="1516" spans="1:31" x14ac:dyDescent="0.2">
      <c r="A1516" t="s">
        <v>1518</v>
      </c>
      <c r="B1516" t="s">
        <v>1519</v>
      </c>
      <c r="C1516" t="s">
        <v>1534</v>
      </c>
      <c r="D1516">
        <v>1</v>
      </c>
      <c r="E1516">
        <v>2</v>
      </c>
      <c r="F1516" t="s">
        <v>51</v>
      </c>
      <c r="G1516">
        <v>2</v>
      </c>
      <c r="H1516" t="s">
        <v>46</v>
      </c>
      <c r="I1516">
        <f t="shared" si="69"/>
        <v>2</v>
      </c>
      <c r="J1516" t="s">
        <v>39</v>
      </c>
      <c r="L1516">
        <v>165</v>
      </c>
      <c r="M1516" t="s">
        <v>1522</v>
      </c>
      <c r="N1516" t="s">
        <v>40</v>
      </c>
      <c r="P1516" t="s">
        <v>42</v>
      </c>
      <c r="Q1516" t="s">
        <v>42</v>
      </c>
      <c r="R1516" t="s">
        <v>64</v>
      </c>
      <c r="S1516" s="3">
        <v>42254</v>
      </c>
      <c r="T1516" s="3"/>
      <c r="U1516" s="11">
        <f>IFERROR(VLOOKUP(A1516,'Anc data'!$A$2:$H$117, 8,FALSE),"")</f>
        <v>5.38871318835076</v>
      </c>
      <c r="W1516" s="15">
        <f t="shared" si="70"/>
        <v>30.61955502784868</v>
      </c>
      <c r="X1516" s="9">
        <f t="shared" si="71"/>
        <v>1</v>
      </c>
      <c r="Y1516" s="9">
        <f>MAX(X1516,Parameters!$B$8)</f>
        <v>1</v>
      </c>
      <c r="AA1516" s="16" t="str">
        <f>IF(W1516&lt;&gt;0,IF(Y1516=1,IF(I1516&lt;=Parameters!$C$2,W1516,""),""),"")</f>
        <v/>
      </c>
      <c r="AB1516" s="16">
        <f>IF(W1516&lt;&gt;0,IF(Y1516=1,IF(AND(I1516&gt;Parameters!$B$3,I1516&lt;=Parameters!$C$3),W1516,""),""),"")</f>
        <v>30.61955502784868</v>
      </c>
      <c r="AC1516" s="16" t="str">
        <f>IF(W1516&lt;&gt;0,IF(Y1516=1,IF(AND(I1516&gt;Parameters!$B$4,I1516&lt;=Parameters!$C$4),W1516,""),""),"")</f>
        <v/>
      </c>
      <c r="AD1516" s="16" t="str">
        <f>IF(W1516&lt;&gt;0,IF(Y1516=1,IF(AND(I1516&gt;Parameters!$B$5,I1516&lt;=Parameters!$C$5),W1516,""),""),"")</f>
        <v/>
      </c>
      <c r="AE1516" s="16" t="str">
        <f>IF(W1516&lt;&gt;0,IF(Y1516=1,IF(I1516&gt;Parameters!$B$6,W1516,""),""),"")</f>
        <v/>
      </c>
    </row>
    <row r="1517" spans="1:31" x14ac:dyDescent="0.2">
      <c r="A1517" t="s">
        <v>1518</v>
      </c>
      <c r="B1517" t="s">
        <v>1519</v>
      </c>
      <c r="C1517" t="s">
        <v>1534</v>
      </c>
      <c r="D1517">
        <v>2</v>
      </c>
      <c r="E1517">
        <v>4</v>
      </c>
      <c r="F1517" t="s">
        <v>51</v>
      </c>
      <c r="G1517">
        <v>4</v>
      </c>
      <c r="H1517" t="s">
        <v>46</v>
      </c>
      <c r="I1517">
        <f t="shared" si="69"/>
        <v>4</v>
      </c>
      <c r="J1517" t="s">
        <v>39</v>
      </c>
      <c r="L1517">
        <v>299</v>
      </c>
      <c r="M1517" t="s">
        <v>1522</v>
      </c>
      <c r="N1517" t="s">
        <v>40</v>
      </c>
      <c r="P1517" t="s">
        <v>42</v>
      </c>
      <c r="Q1517" t="s">
        <v>42</v>
      </c>
      <c r="R1517" t="s">
        <v>64</v>
      </c>
      <c r="S1517" s="3">
        <v>42254</v>
      </c>
      <c r="T1517" s="3"/>
      <c r="U1517" s="11">
        <f>IFERROR(VLOOKUP(A1517,'Anc data'!$A$2:$H$117, 8,FALSE),"")</f>
        <v>5.38871318835076</v>
      </c>
      <c r="W1517" s="15">
        <f t="shared" si="70"/>
        <v>55.486345171677307</v>
      </c>
      <c r="X1517" s="9">
        <f t="shared" si="71"/>
        <v>1</v>
      </c>
      <c r="Y1517" s="9">
        <f>MAX(X1517,Parameters!$B$8)</f>
        <v>1</v>
      </c>
      <c r="AA1517" s="16" t="str">
        <f>IF(W1517&lt;&gt;0,IF(Y1517=1,IF(I1517&lt;=Parameters!$C$2,W1517,""),""),"")</f>
        <v/>
      </c>
      <c r="AB1517" s="16">
        <f>IF(W1517&lt;&gt;0,IF(Y1517=1,IF(AND(I1517&gt;Parameters!$B$3,I1517&lt;=Parameters!$C$3),W1517,""),""),"")</f>
        <v>55.486345171677307</v>
      </c>
      <c r="AC1517" s="16" t="str">
        <f>IF(W1517&lt;&gt;0,IF(Y1517=1,IF(AND(I1517&gt;Parameters!$B$4,I1517&lt;=Parameters!$C$4),W1517,""),""),"")</f>
        <v/>
      </c>
      <c r="AD1517" s="16" t="str">
        <f>IF(W1517&lt;&gt;0,IF(Y1517=1,IF(AND(I1517&gt;Parameters!$B$5,I1517&lt;=Parameters!$C$5),W1517,""),""),"")</f>
        <v/>
      </c>
      <c r="AE1517" s="16" t="str">
        <f>IF(W1517&lt;&gt;0,IF(Y1517=1,IF(I1517&gt;Parameters!$B$6,W1517,""),""),"")</f>
        <v/>
      </c>
    </row>
    <row r="1518" spans="1:31" x14ac:dyDescent="0.2">
      <c r="A1518" t="s">
        <v>1518</v>
      </c>
      <c r="B1518" t="s">
        <v>1519</v>
      </c>
      <c r="C1518" t="s">
        <v>1534</v>
      </c>
      <c r="D1518">
        <v>3</v>
      </c>
      <c r="E1518">
        <v>10</v>
      </c>
      <c r="F1518" t="s">
        <v>51</v>
      </c>
      <c r="G1518">
        <v>10</v>
      </c>
      <c r="H1518" t="s">
        <v>46</v>
      </c>
      <c r="I1518">
        <f t="shared" si="69"/>
        <v>10</v>
      </c>
      <c r="J1518" t="s">
        <v>39</v>
      </c>
      <c r="L1518">
        <v>425</v>
      </c>
      <c r="M1518" t="s">
        <v>1522</v>
      </c>
      <c r="N1518" t="s">
        <v>40</v>
      </c>
      <c r="P1518" t="s">
        <v>42</v>
      </c>
      <c r="Q1518" t="s">
        <v>42</v>
      </c>
      <c r="R1518" t="s">
        <v>64</v>
      </c>
      <c r="S1518" s="3">
        <v>42254</v>
      </c>
      <c r="T1518" s="3"/>
      <c r="U1518" s="11">
        <f>IFERROR(VLOOKUP(A1518,'Anc data'!$A$2:$H$117, 8,FALSE),"")</f>
        <v>5.38871318835076</v>
      </c>
      <c r="W1518" s="15">
        <f t="shared" si="70"/>
        <v>78.86855082930721</v>
      </c>
      <c r="X1518" s="9">
        <f t="shared" si="71"/>
        <v>1</v>
      </c>
      <c r="Y1518" s="9">
        <f>MAX(X1518,Parameters!$B$8)</f>
        <v>1</v>
      </c>
      <c r="AA1518" s="16" t="str">
        <f>IF(W1518&lt;&gt;0,IF(Y1518=1,IF(I1518&lt;=Parameters!$C$2,W1518,""),""),"")</f>
        <v/>
      </c>
      <c r="AB1518" s="16" t="str">
        <f>IF(W1518&lt;&gt;0,IF(Y1518=1,IF(AND(I1518&gt;Parameters!$B$3,I1518&lt;=Parameters!$C$3),W1518,""),""),"")</f>
        <v/>
      </c>
      <c r="AC1518" s="16">
        <f>IF(W1518&lt;&gt;0,IF(Y1518=1,IF(AND(I1518&gt;Parameters!$B$4,I1518&lt;=Parameters!$C$4),W1518,""),""),"")</f>
        <v>78.86855082930721</v>
      </c>
      <c r="AD1518" s="16" t="str">
        <f>IF(W1518&lt;&gt;0,IF(Y1518=1,IF(AND(I1518&gt;Parameters!$B$5,I1518&lt;=Parameters!$C$5),W1518,""),""),"")</f>
        <v/>
      </c>
      <c r="AE1518" s="16" t="str">
        <f>IF(W1518&lt;&gt;0,IF(Y1518=1,IF(I1518&gt;Parameters!$B$6,W1518,""),""),"")</f>
        <v/>
      </c>
    </row>
    <row r="1519" spans="1:31" x14ac:dyDescent="0.2">
      <c r="A1519" t="s">
        <v>1518</v>
      </c>
      <c r="B1519" t="s">
        <v>1519</v>
      </c>
      <c r="C1519" t="s">
        <v>1534</v>
      </c>
      <c r="D1519">
        <v>4</v>
      </c>
      <c r="E1519">
        <v>20</v>
      </c>
      <c r="F1519" t="s">
        <v>51</v>
      </c>
      <c r="G1519">
        <v>20</v>
      </c>
      <c r="H1519" t="s">
        <v>46</v>
      </c>
      <c r="I1519">
        <f t="shared" si="69"/>
        <v>20</v>
      </c>
      <c r="J1519" t="s">
        <v>39</v>
      </c>
      <c r="L1519">
        <v>499</v>
      </c>
      <c r="M1519" t="s">
        <v>1522</v>
      </c>
      <c r="N1519" t="s">
        <v>40</v>
      </c>
      <c r="P1519" t="s">
        <v>42</v>
      </c>
      <c r="Q1519" t="s">
        <v>42</v>
      </c>
      <c r="R1519" t="s">
        <v>64</v>
      </c>
      <c r="S1519" s="3">
        <v>42254</v>
      </c>
      <c r="T1519" s="3"/>
      <c r="U1519" s="11">
        <f>IFERROR(VLOOKUP(A1519,'Anc data'!$A$2:$H$117, 8,FALSE),"")</f>
        <v>5.38871318835076</v>
      </c>
      <c r="W1519" s="15">
        <f t="shared" si="70"/>
        <v>92.6009573266454</v>
      </c>
      <c r="X1519" s="9">
        <f t="shared" si="71"/>
        <v>1</v>
      </c>
      <c r="Y1519" s="9">
        <f>MAX(X1519,Parameters!$B$8)</f>
        <v>1</v>
      </c>
      <c r="AA1519" s="16" t="str">
        <f>IF(W1519&lt;&gt;0,IF(Y1519=1,IF(I1519&lt;=Parameters!$C$2,W1519,""),""),"")</f>
        <v/>
      </c>
      <c r="AB1519" s="16" t="str">
        <f>IF(W1519&lt;&gt;0,IF(Y1519=1,IF(AND(I1519&gt;Parameters!$B$3,I1519&lt;=Parameters!$C$3),W1519,""),""),"")</f>
        <v/>
      </c>
      <c r="AC1519" s="16" t="str">
        <f>IF(W1519&lt;&gt;0,IF(Y1519=1,IF(AND(I1519&gt;Parameters!$B$4,I1519&lt;=Parameters!$C$4),W1519,""),""),"")</f>
        <v/>
      </c>
      <c r="AD1519" s="16">
        <f>IF(W1519&lt;&gt;0,IF(Y1519=1,IF(AND(I1519&gt;Parameters!$B$5,I1519&lt;=Parameters!$C$5),W1519,""),""),"")</f>
        <v>92.6009573266454</v>
      </c>
      <c r="AE1519" s="16" t="str">
        <f>IF(W1519&lt;&gt;0,IF(Y1519=1,IF(I1519&gt;Parameters!$B$6,W1519,""),""),"")</f>
        <v/>
      </c>
    </row>
    <row r="1520" spans="1:31" x14ac:dyDescent="0.2">
      <c r="A1520" t="s">
        <v>1518</v>
      </c>
      <c r="B1520" t="s">
        <v>1519</v>
      </c>
      <c r="C1520" t="s">
        <v>1534</v>
      </c>
      <c r="D1520">
        <v>5</v>
      </c>
      <c r="E1520">
        <v>40</v>
      </c>
      <c r="F1520" t="s">
        <v>51</v>
      </c>
      <c r="G1520">
        <v>40</v>
      </c>
      <c r="H1520" t="s">
        <v>46</v>
      </c>
      <c r="I1520">
        <f t="shared" si="69"/>
        <v>40</v>
      </c>
      <c r="J1520" t="s">
        <v>39</v>
      </c>
      <c r="L1520">
        <v>599</v>
      </c>
      <c r="M1520" t="s">
        <v>1522</v>
      </c>
      <c r="N1520" t="s">
        <v>40</v>
      </c>
      <c r="P1520" t="s">
        <v>42</v>
      </c>
      <c r="Q1520" t="s">
        <v>42</v>
      </c>
      <c r="R1520" t="s">
        <v>64</v>
      </c>
      <c r="S1520" s="3">
        <v>42254</v>
      </c>
      <c r="T1520" s="3"/>
      <c r="U1520" s="11">
        <f>IFERROR(VLOOKUP(A1520,'Anc data'!$A$2:$H$117, 8,FALSE),"")</f>
        <v>5.38871318835076</v>
      </c>
      <c r="W1520" s="15">
        <f t="shared" si="70"/>
        <v>111.15826340412944</v>
      </c>
      <c r="X1520" s="9">
        <f t="shared" si="71"/>
        <v>1</v>
      </c>
      <c r="Y1520" s="9">
        <f>MAX(X1520,Parameters!$B$8)</f>
        <v>1</v>
      </c>
      <c r="AA1520" s="16" t="str">
        <f>IF(W1520&lt;&gt;0,IF(Y1520=1,IF(I1520&lt;=Parameters!$C$2,W1520,""),""),"")</f>
        <v/>
      </c>
      <c r="AB1520" s="16" t="str">
        <f>IF(W1520&lt;&gt;0,IF(Y1520=1,IF(AND(I1520&gt;Parameters!$B$3,I1520&lt;=Parameters!$C$3),W1520,""),""),"")</f>
        <v/>
      </c>
      <c r="AC1520" s="16" t="str">
        <f>IF(W1520&lt;&gt;0,IF(Y1520=1,IF(AND(I1520&gt;Parameters!$B$4,I1520&lt;=Parameters!$C$4),W1520,""),""),"")</f>
        <v/>
      </c>
      <c r="AD1520" s="16" t="str">
        <f>IF(W1520&lt;&gt;0,IF(Y1520=1,IF(AND(I1520&gt;Parameters!$B$5,I1520&lt;=Parameters!$C$5),W1520,""),""),"")</f>
        <v/>
      </c>
      <c r="AE1520" s="16">
        <f>IF(W1520&lt;&gt;0,IF(Y1520=1,IF(I1520&gt;Parameters!$B$6,W1520,""),""),"")</f>
        <v>111.15826340412944</v>
      </c>
    </row>
    <row r="1521" spans="1:31" x14ac:dyDescent="0.2">
      <c r="A1521" t="s">
        <v>1518</v>
      </c>
      <c r="B1521" t="s">
        <v>1519</v>
      </c>
      <c r="C1521" t="s">
        <v>1534</v>
      </c>
      <c r="D1521">
        <v>6</v>
      </c>
      <c r="E1521">
        <v>10</v>
      </c>
      <c r="F1521" t="s">
        <v>61</v>
      </c>
      <c r="G1521">
        <v>10</v>
      </c>
      <c r="H1521" t="s">
        <v>46</v>
      </c>
      <c r="I1521">
        <f t="shared" si="69"/>
        <v>10</v>
      </c>
      <c r="J1521">
        <v>50</v>
      </c>
      <c r="K1521" t="s">
        <v>62</v>
      </c>
      <c r="L1521">
        <v>699</v>
      </c>
      <c r="M1521" t="s">
        <v>1522</v>
      </c>
      <c r="N1521" t="s">
        <v>40</v>
      </c>
      <c r="P1521" t="s">
        <v>42</v>
      </c>
      <c r="Q1521" t="s">
        <v>42</v>
      </c>
      <c r="R1521" t="s">
        <v>64</v>
      </c>
      <c r="S1521" s="3">
        <v>42254</v>
      </c>
      <c r="T1521" s="3"/>
      <c r="U1521" s="11">
        <f>IFERROR(VLOOKUP(A1521,'Anc data'!$A$2:$H$117, 8,FALSE),"")</f>
        <v>5.38871318835076</v>
      </c>
      <c r="W1521" s="15">
        <f t="shared" si="70"/>
        <v>129.7155694816135</v>
      </c>
      <c r="X1521" s="9">
        <f t="shared" si="71"/>
        <v>0</v>
      </c>
      <c r="Y1521" s="9">
        <f>MAX(X1521,Parameters!$B$8)</f>
        <v>1</v>
      </c>
      <c r="AA1521" s="16" t="str">
        <f>IF(W1521&lt;&gt;0,IF(Y1521=1,IF(I1521&lt;=Parameters!$C$2,W1521,""),""),"")</f>
        <v/>
      </c>
      <c r="AB1521" s="16" t="str">
        <f>IF(W1521&lt;&gt;0,IF(Y1521=1,IF(AND(I1521&gt;Parameters!$B$3,I1521&lt;=Parameters!$C$3),W1521,""),""),"")</f>
        <v/>
      </c>
      <c r="AC1521" s="16">
        <f>IF(W1521&lt;&gt;0,IF(Y1521=1,IF(AND(I1521&gt;Parameters!$B$4,I1521&lt;=Parameters!$C$4),W1521,""),""),"")</f>
        <v>129.7155694816135</v>
      </c>
      <c r="AD1521" s="16" t="str">
        <f>IF(W1521&lt;&gt;0,IF(Y1521=1,IF(AND(I1521&gt;Parameters!$B$5,I1521&lt;=Parameters!$C$5),W1521,""),""),"")</f>
        <v/>
      </c>
      <c r="AE1521" s="16" t="str">
        <f>IF(W1521&lt;&gt;0,IF(Y1521=1,IF(I1521&gt;Parameters!$B$6,W1521,""),""),"")</f>
        <v/>
      </c>
    </row>
    <row r="1522" spans="1:31" x14ac:dyDescent="0.2">
      <c r="A1522" t="s">
        <v>1518</v>
      </c>
      <c r="B1522" t="s">
        <v>1519</v>
      </c>
      <c r="C1522" t="s">
        <v>1534</v>
      </c>
      <c r="D1522">
        <v>7</v>
      </c>
      <c r="E1522">
        <v>20</v>
      </c>
      <c r="F1522" t="s">
        <v>61</v>
      </c>
      <c r="G1522">
        <v>20</v>
      </c>
      <c r="H1522" t="s">
        <v>46</v>
      </c>
      <c r="I1522">
        <f t="shared" si="69"/>
        <v>20</v>
      </c>
      <c r="J1522">
        <v>50</v>
      </c>
      <c r="K1522" t="s">
        <v>62</v>
      </c>
      <c r="L1522">
        <v>849</v>
      </c>
      <c r="M1522" t="s">
        <v>1522</v>
      </c>
      <c r="N1522" t="s">
        <v>40</v>
      </c>
      <c r="P1522" t="s">
        <v>42</v>
      </c>
      <c r="Q1522" t="s">
        <v>42</v>
      </c>
      <c r="R1522" t="s">
        <v>64</v>
      </c>
      <c r="S1522" s="3">
        <v>42254</v>
      </c>
      <c r="T1522" s="3"/>
      <c r="U1522" s="11">
        <f>IFERROR(VLOOKUP(A1522,'Anc data'!$A$2:$H$117, 8,FALSE),"")</f>
        <v>5.38871318835076</v>
      </c>
      <c r="W1522" s="15">
        <f t="shared" si="70"/>
        <v>157.55152859783956</v>
      </c>
      <c r="X1522" s="9">
        <f t="shared" si="71"/>
        <v>0</v>
      </c>
      <c r="Y1522" s="9">
        <f>MAX(X1522,Parameters!$B$8)</f>
        <v>1</v>
      </c>
      <c r="AA1522" s="16" t="str">
        <f>IF(W1522&lt;&gt;0,IF(Y1522=1,IF(I1522&lt;=Parameters!$C$2,W1522,""),""),"")</f>
        <v/>
      </c>
      <c r="AB1522" s="16" t="str">
        <f>IF(W1522&lt;&gt;0,IF(Y1522=1,IF(AND(I1522&gt;Parameters!$B$3,I1522&lt;=Parameters!$C$3),W1522,""),""),"")</f>
        <v/>
      </c>
      <c r="AC1522" s="16" t="str">
        <f>IF(W1522&lt;&gt;0,IF(Y1522=1,IF(AND(I1522&gt;Parameters!$B$4,I1522&lt;=Parameters!$C$4),W1522,""),""),"")</f>
        <v/>
      </c>
      <c r="AD1522" s="16">
        <f>IF(W1522&lt;&gt;0,IF(Y1522=1,IF(AND(I1522&gt;Parameters!$B$5,I1522&lt;=Parameters!$C$5),W1522,""),""),"")</f>
        <v>157.55152859783956</v>
      </c>
      <c r="AE1522" s="16" t="str">
        <f>IF(W1522&lt;&gt;0,IF(Y1522=1,IF(I1522&gt;Parameters!$B$6,W1522,""),""),"")</f>
        <v/>
      </c>
    </row>
    <row r="1523" spans="1:31" x14ac:dyDescent="0.2">
      <c r="A1523" t="s">
        <v>1518</v>
      </c>
      <c r="B1523" t="s">
        <v>1519</v>
      </c>
      <c r="C1523" t="s">
        <v>1534</v>
      </c>
      <c r="D1523">
        <v>8</v>
      </c>
      <c r="E1523">
        <v>40</v>
      </c>
      <c r="F1523" t="s">
        <v>61</v>
      </c>
      <c r="G1523">
        <v>40</v>
      </c>
      <c r="H1523" t="s">
        <v>46</v>
      </c>
      <c r="I1523">
        <f t="shared" si="69"/>
        <v>40</v>
      </c>
      <c r="J1523">
        <v>100</v>
      </c>
      <c r="K1523" t="s">
        <v>62</v>
      </c>
      <c r="L1523" s="2">
        <v>1099</v>
      </c>
      <c r="M1523" t="s">
        <v>1522</v>
      </c>
      <c r="N1523" t="s">
        <v>40</v>
      </c>
      <c r="P1523" t="s">
        <v>42</v>
      </c>
      <c r="Q1523" t="s">
        <v>42</v>
      </c>
      <c r="R1523" t="s">
        <v>64</v>
      </c>
      <c r="S1523" s="3">
        <v>42254</v>
      </c>
      <c r="T1523" s="3"/>
      <c r="U1523" s="11">
        <f>IFERROR(VLOOKUP(A1523,'Anc data'!$A$2:$H$117, 8,FALSE),"")</f>
        <v>5.38871318835076</v>
      </c>
      <c r="W1523" s="15">
        <f t="shared" si="70"/>
        <v>203.9447937915497</v>
      </c>
      <c r="X1523" s="9">
        <f t="shared" si="71"/>
        <v>0</v>
      </c>
      <c r="Y1523" s="9">
        <f>MAX(X1523,Parameters!$B$8)</f>
        <v>1</v>
      </c>
      <c r="AA1523" s="16" t="str">
        <f>IF(W1523&lt;&gt;0,IF(Y1523=1,IF(I1523&lt;=Parameters!$C$2,W1523,""),""),"")</f>
        <v/>
      </c>
      <c r="AB1523" s="16" t="str">
        <f>IF(W1523&lt;&gt;0,IF(Y1523=1,IF(AND(I1523&gt;Parameters!$B$3,I1523&lt;=Parameters!$C$3),W1523,""),""),"")</f>
        <v/>
      </c>
      <c r="AC1523" s="16" t="str">
        <f>IF(W1523&lt;&gt;0,IF(Y1523=1,IF(AND(I1523&gt;Parameters!$B$4,I1523&lt;=Parameters!$C$4),W1523,""),""),"")</f>
        <v/>
      </c>
      <c r="AD1523" s="16" t="str">
        <f>IF(W1523&lt;&gt;0,IF(Y1523=1,IF(AND(I1523&gt;Parameters!$B$5,I1523&lt;=Parameters!$C$5),W1523,""),""),"")</f>
        <v/>
      </c>
      <c r="AE1523" s="16">
        <f>IF(W1523&lt;&gt;0,IF(Y1523=1,IF(I1523&gt;Parameters!$B$6,W1523,""),""),"")</f>
        <v>203.9447937915497</v>
      </c>
    </row>
    <row r="1524" spans="1:31" x14ac:dyDescent="0.2">
      <c r="A1524" t="s">
        <v>1518</v>
      </c>
      <c r="B1524" t="s">
        <v>1519</v>
      </c>
      <c r="C1524" t="s">
        <v>1534</v>
      </c>
      <c r="D1524">
        <v>9</v>
      </c>
      <c r="E1524">
        <v>100</v>
      </c>
      <c r="F1524" t="s">
        <v>61</v>
      </c>
      <c r="G1524">
        <v>100</v>
      </c>
      <c r="H1524" t="s">
        <v>46</v>
      </c>
      <c r="I1524">
        <f t="shared" si="69"/>
        <v>100</v>
      </c>
      <c r="J1524">
        <v>200</v>
      </c>
      <c r="K1524" t="s">
        <v>62</v>
      </c>
      <c r="L1524" s="2">
        <v>1599</v>
      </c>
      <c r="M1524" t="s">
        <v>1522</v>
      </c>
      <c r="N1524" t="s">
        <v>40</v>
      </c>
      <c r="P1524" t="s">
        <v>42</v>
      </c>
      <c r="Q1524" t="s">
        <v>42</v>
      </c>
      <c r="R1524" t="s">
        <v>64</v>
      </c>
      <c r="S1524" s="3">
        <v>42254</v>
      </c>
      <c r="T1524" s="3"/>
      <c r="U1524" s="11">
        <f>IFERROR(VLOOKUP(A1524,'Anc data'!$A$2:$H$117, 8,FALSE),"")</f>
        <v>5.38871318835076</v>
      </c>
      <c r="W1524" s="15">
        <f t="shared" si="70"/>
        <v>296.73132417896994</v>
      </c>
      <c r="X1524" s="9">
        <f t="shared" si="71"/>
        <v>0</v>
      </c>
      <c r="Y1524" s="9">
        <f>MAX(X1524,Parameters!$B$8)</f>
        <v>1</v>
      </c>
      <c r="AA1524" s="16" t="str">
        <f>IF(W1524&lt;&gt;0,IF(Y1524=1,IF(I1524&lt;=Parameters!$C$2,W1524,""),""),"")</f>
        <v/>
      </c>
      <c r="AB1524" s="16" t="str">
        <f>IF(W1524&lt;&gt;0,IF(Y1524=1,IF(AND(I1524&gt;Parameters!$B$3,I1524&lt;=Parameters!$C$3),W1524,""),""),"")</f>
        <v/>
      </c>
      <c r="AC1524" s="16" t="str">
        <f>IF(W1524&lt;&gt;0,IF(Y1524=1,IF(AND(I1524&gt;Parameters!$B$4,I1524&lt;=Parameters!$C$4),W1524,""),""),"")</f>
        <v/>
      </c>
      <c r="AD1524" s="16" t="str">
        <f>IF(W1524&lt;&gt;0,IF(Y1524=1,IF(AND(I1524&gt;Parameters!$B$5,I1524&lt;=Parameters!$C$5),W1524,""),""),"")</f>
        <v/>
      </c>
      <c r="AE1524" s="16">
        <f>IF(W1524&lt;&gt;0,IF(Y1524=1,IF(I1524&gt;Parameters!$B$6,W1524,""),""),"")</f>
        <v>296.73132417896994</v>
      </c>
    </row>
    <row r="1525" spans="1:31" x14ac:dyDescent="0.2">
      <c r="A1525" t="s">
        <v>1518</v>
      </c>
      <c r="B1525" t="s">
        <v>1519</v>
      </c>
      <c r="C1525" t="s">
        <v>1535</v>
      </c>
      <c r="D1525">
        <v>1</v>
      </c>
      <c r="E1525" t="s">
        <v>1536</v>
      </c>
      <c r="F1525" t="s">
        <v>51</v>
      </c>
      <c r="G1525">
        <v>1</v>
      </c>
      <c r="H1525" t="s">
        <v>46</v>
      </c>
      <c r="I1525">
        <f t="shared" si="69"/>
        <v>1</v>
      </c>
      <c r="J1525" t="s">
        <v>39</v>
      </c>
      <c r="L1525">
        <v>199</v>
      </c>
      <c r="M1525" t="s">
        <v>1522</v>
      </c>
      <c r="N1525" t="s">
        <v>40</v>
      </c>
      <c r="P1525" t="s">
        <v>42</v>
      </c>
      <c r="Q1525" t="s">
        <v>42</v>
      </c>
      <c r="R1525" t="s">
        <v>42</v>
      </c>
      <c r="S1525" s="3">
        <v>42254</v>
      </c>
      <c r="T1525" s="3"/>
      <c r="U1525" s="11">
        <f>IFERROR(VLOOKUP(A1525,'Anc data'!$A$2:$H$117, 8,FALSE),"")</f>
        <v>5.38871318835076</v>
      </c>
      <c r="W1525" s="15">
        <f t="shared" si="70"/>
        <v>36.929039094193257</v>
      </c>
      <c r="X1525" s="9">
        <f t="shared" si="71"/>
        <v>1</v>
      </c>
      <c r="Y1525" s="9">
        <f>MAX(X1525,Parameters!$B$8)</f>
        <v>1</v>
      </c>
      <c r="AA1525" s="16">
        <f>IF(W1525&lt;&gt;0,IF(Y1525=1,IF(I1525&lt;=Parameters!$C$2,W1525,""),""),"")</f>
        <v>36.929039094193257</v>
      </c>
      <c r="AB1525" s="16" t="str">
        <f>IF(W1525&lt;&gt;0,IF(Y1525=1,IF(AND(I1525&gt;Parameters!$B$3,I1525&lt;=Parameters!$C$3),W1525,""),""),"")</f>
        <v/>
      </c>
      <c r="AC1525" s="16" t="str">
        <f>IF(W1525&lt;&gt;0,IF(Y1525=1,IF(AND(I1525&gt;Parameters!$B$4,I1525&lt;=Parameters!$C$4),W1525,""),""),"")</f>
        <v/>
      </c>
      <c r="AD1525" s="16" t="str">
        <f>IF(W1525&lt;&gt;0,IF(Y1525=1,IF(AND(I1525&gt;Parameters!$B$5,I1525&lt;=Parameters!$C$5),W1525,""),""),"")</f>
        <v/>
      </c>
      <c r="AE1525" s="16" t="str">
        <f>IF(W1525&lt;&gt;0,IF(Y1525=1,IF(I1525&gt;Parameters!$B$6,W1525,""),""),"")</f>
        <v/>
      </c>
    </row>
    <row r="1526" spans="1:31" x14ac:dyDescent="0.2">
      <c r="A1526" t="s">
        <v>1518</v>
      </c>
      <c r="B1526" t="s">
        <v>1519</v>
      </c>
      <c r="C1526" t="s">
        <v>1535</v>
      </c>
      <c r="D1526">
        <v>2</v>
      </c>
      <c r="E1526" t="s">
        <v>1536</v>
      </c>
      <c r="F1526" t="s">
        <v>51</v>
      </c>
      <c r="G1526">
        <v>2</v>
      </c>
      <c r="H1526" t="s">
        <v>46</v>
      </c>
      <c r="I1526">
        <f t="shared" si="69"/>
        <v>2</v>
      </c>
      <c r="J1526" t="s">
        <v>39</v>
      </c>
      <c r="L1526">
        <v>239</v>
      </c>
      <c r="M1526" t="s">
        <v>1522</v>
      </c>
      <c r="N1526" t="s">
        <v>40</v>
      </c>
      <c r="P1526" t="s">
        <v>42</v>
      </c>
      <c r="Q1526" t="s">
        <v>42</v>
      </c>
      <c r="R1526" t="s">
        <v>42</v>
      </c>
      <c r="S1526" s="3">
        <v>42254</v>
      </c>
      <c r="T1526" s="3"/>
      <c r="U1526" s="11">
        <f>IFERROR(VLOOKUP(A1526,'Anc data'!$A$2:$H$117, 8,FALSE),"")</f>
        <v>5.38871318835076</v>
      </c>
      <c r="W1526" s="15">
        <f t="shared" si="70"/>
        <v>44.351961525186873</v>
      </c>
      <c r="X1526" s="9">
        <f t="shared" si="71"/>
        <v>1</v>
      </c>
      <c r="Y1526" s="9">
        <f>MAX(X1526,Parameters!$B$8)</f>
        <v>1</v>
      </c>
      <c r="AA1526" s="16" t="str">
        <f>IF(W1526&lt;&gt;0,IF(Y1526=1,IF(I1526&lt;=Parameters!$C$2,W1526,""),""),"")</f>
        <v/>
      </c>
      <c r="AB1526" s="16">
        <f>IF(W1526&lt;&gt;0,IF(Y1526=1,IF(AND(I1526&gt;Parameters!$B$3,I1526&lt;=Parameters!$C$3),W1526,""),""),"")</f>
        <v>44.351961525186873</v>
      </c>
      <c r="AC1526" s="16" t="str">
        <f>IF(W1526&lt;&gt;0,IF(Y1526=1,IF(AND(I1526&gt;Parameters!$B$4,I1526&lt;=Parameters!$C$4),W1526,""),""),"")</f>
        <v/>
      </c>
      <c r="AD1526" s="16" t="str">
        <f>IF(W1526&lt;&gt;0,IF(Y1526=1,IF(AND(I1526&gt;Parameters!$B$5,I1526&lt;=Parameters!$C$5),W1526,""),""),"")</f>
        <v/>
      </c>
      <c r="AE1526" s="16" t="str">
        <f>IF(W1526&lt;&gt;0,IF(Y1526=1,IF(I1526&gt;Parameters!$B$6,W1526,""),""),"")</f>
        <v/>
      </c>
    </row>
    <row r="1527" spans="1:31" x14ac:dyDescent="0.2">
      <c r="A1527" t="s">
        <v>1518</v>
      </c>
      <c r="B1527" t="s">
        <v>1519</v>
      </c>
      <c r="C1527" t="s">
        <v>1535</v>
      </c>
      <c r="D1527">
        <v>3</v>
      </c>
      <c r="E1527" t="s">
        <v>1536</v>
      </c>
      <c r="F1527" t="s">
        <v>51</v>
      </c>
      <c r="G1527">
        <v>4</v>
      </c>
      <c r="H1527" t="s">
        <v>46</v>
      </c>
      <c r="I1527">
        <f t="shared" si="69"/>
        <v>4</v>
      </c>
      <c r="J1527" t="s">
        <v>39</v>
      </c>
      <c r="L1527">
        <v>359</v>
      </c>
      <c r="M1527" t="s">
        <v>1522</v>
      </c>
      <c r="N1527" t="s">
        <v>40</v>
      </c>
      <c r="P1527" t="s">
        <v>42</v>
      </c>
      <c r="Q1527" t="s">
        <v>42</v>
      </c>
      <c r="R1527" t="s">
        <v>42</v>
      </c>
      <c r="S1527" s="3">
        <v>42254</v>
      </c>
      <c r="T1527" s="3"/>
      <c r="U1527" s="11">
        <f>IFERROR(VLOOKUP(A1527,'Anc data'!$A$2:$H$117, 8,FALSE),"")</f>
        <v>5.38871318835076</v>
      </c>
      <c r="W1527" s="15">
        <f t="shared" si="70"/>
        <v>66.620728818167734</v>
      </c>
      <c r="X1527" s="9">
        <f t="shared" si="71"/>
        <v>1</v>
      </c>
      <c r="Y1527" s="9">
        <f>MAX(X1527,Parameters!$B$8)</f>
        <v>1</v>
      </c>
      <c r="AA1527" s="16" t="str">
        <f>IF(W1527&lt;&gt;0,IF(Y1527=1,IF(I1527&lt;=Parameters!$C$2,W1527,""),""),"")</f>
        <v/>
      </c>
      <c r="AB1527" s="16">
        <f>IF(W1527&lt;&gt;0,IF(Y1527=1,IF(AND(I1527&gt;Parameters!$B$3,I1527&lt;=Parameters!$C$3),W1527,""),""),"")</f>
        <v>66.620728818167734</v>
      </c>
      <c r="AC1527" s="16" t="str">
        <f>IF(W1527&lt;&gt;0,IF(Y1527=1,IF(AND(I1527&gt;Parameters!$B$4,I1527&lt;=Parameters!$C$4),W1527,""),""),"")</f>
        <v/>
      </c>
      <c r="AD1527" s="16" t="str">
        <f>IF(W1527&lt;&gt;0,IF(Y1527=1,IF(AND(I1527&gt;Parameters!$B$5,I1527&lt;=Parameters!$C$5),W1527,""),""),"")</f>
        <v/>
      </c>
      <c r="AE1527" s="16" t="str">
        <f>IF(W1527&lt;&gt;0,IF(Y1527=1,IF(I1527&gt;Parameters!$B$6,W1527,""),""),"")</f>
        <v/>
      </c>
    </row>
    <row r="1528" spans="1:31" x14ac:dyDescent="0.2">
      <c r="A1528" t="s">
        <v>1518</v>
      </c>
      <c r="B1528" t="s">
        <v>1519</v>
      </c>
      <c r="C1528" t="s">
        <v>1535</v>
      </c>
      <c r="D1528">
        <v>4</v>
      </c>
      <c r="E1528" t="s">
        <v>1536</v>
      </c>
      <c r="F1528" t="s">
        <v>51</v>
      </c>
      <c r="G1528">
        <v>10</v>
      </c>
      <c r="H1528" t="s">
        <v>46</v>
      </c>
      <c r="I1528">
        <f t="shared" si="69"/>
        <v>10</v>
      </c>
      <c r="J1528" t="s">
        <v>39</v>
      </c>
      <c r="L1528">
        <v>399</v>
      </c>
      <c r="M1528" t="s">
        <v>1522</v>
      </c>
      <c r="N1528" t="s">
        <v>40</v>
      </c>
      <c r="P1528" t="s">
        <v>42</v>
      </c>
      <c r="Q1528" t="s">
        <v>42</v>
      </c>
      <c r="R1528" t="s">
        <v>42</v>
      </c>
      <c r="S1528" s="3">
        <v>42254</v>
      </c>
      <c r="T1528" s="3"/>
      <c r="U1528" s="11">
        <f>IFERROR(VLOOKUP(A1528,'Anc data'!$A$2:$H$117, 8,FALSE),"")</f>
        <v>5.38871318835076</v>
      </c>
      <c r="W1528" s="15">
        <f t="shared" si="70"/>
        <v>74.043651249161357</v>
      </c>
      <c r="X1528" s="9">
        <f t="shared" si="71"/>
        <v>1</v>
      </c>
      <c r="Y1528" s="9">
        <f>MAX(X1528,Parameters!$B$8)</f>
        <v>1</v>
      </c>
      <c r="AA1528" s="16" t="str">
        <f>IF(W1528&lt;&gt;0,IF(Y1528=1,IF(I1528&lt;=Parameters!$C$2,W1528,""),""),"")</f>
        <v/>
      </c>
      <c r="AB1528" s="16" t="str">
        <f>IF(W1528&lt;&gt;0,IF(Y1528=1,IF(AND(I1528&gt;Parameters!$B$3,I1528&lt;=Parameters!$C$3),W1528,""),""),"")</f>
        <v/>
      </c>
      <c r="AC1528" s="16">
        <f>IF(W1528&lt;&gt;0,IF(Y1528=1,IF(AND(I1528&gt;Parameters!$B$4,I1528&lt;=Parameters!$C$4),W1528,""),""),"")</f>
        <v>74.043651249161357</v>
      </c>
      <c r="AD1528" s="16" t="str">
        <f>IF(W1528&lt;&gt;0,IF(Y1528=1,IF(AND(I1528&gt;Parameters!$B$5,I1528&lt;=Parameters!$C$5),W1528,""),""),"")</f>
        <v/>
      </c>
      <c r="AE1528" s="16" t="str">
        <f>IF(W1528&lt;&gt;0,IF(Y1528=1,IF(I1528&gt;Parameters!$B$6,W1528,""),""),"")</f>
        <v/>
      </c>
    </row>
    <row r="1529" spans="1:31" x14ac:dyDescent="0.2">
      <c r="A1529" t="s">
        <v>1518</v>
      </c>
      <c r="B1529" t="s">
        <v>1519</v>
      </c>
      <c r="C1529" t="s">
        <v>1535</v>
      </c>
      <c r="D1529">
        <v>5</v>
      </c>
      <c r="E1529" t="s">
        <v>1536</v>
      </c>
      <c r="F1529" t="s">
        <v>148</v>
      </c>
      <c r="G1529">
        <v>20</v>
      </c>
      <c r="H1529" t="s">
        <v>46</v>
      </c>
      <c r="I1529">
        <f t="shared" si="69"/>
        <v>20</v>
      </c>
      <c r="J1529" t="s">
        <v>39</v>
      </c>
      <c r="L1529">
        <v>999</v>
      </c>
      <c r="M1529" t="s">
        <v>1522</v>
      </c>
      <c r="N1529" t="s">
        <v>40</v>
      </c>
      <c r="P1529" t="s">
        <v>42</v>
      </c>
      <c r="Q1529" t="s">
        <v>42</v>
      </c>
      <c r="R1529" t="s">
        <v>42</v>
      </c>
      <c r="S1529" s="3">
        <v>42254</v>
      </c>
      <c r="T1529" s="3"/>
      <c r="U1529" s="11">
        <f>IFERROR(VLOOKUP(A1529,'Anc data'!$A$2:$H$117, 8,FALSE),"")</f>
        <v>5.38871318835076</v>
      </c>
      <c r="W1529" s="15">
        <f t="shared" si="70"/>
        <v>185.38748771406563</v>
      </c>
      <c r="X1529" s="9">
        <f t="shared" si="71"/>
        <v>1</v>
      </c>
      <c r="Y1529" s="9">
        <f>MAX(X1529,Parameters!$B$8)</f>
        <v>1</v>
      </c>
      <c r="AA1529" s="16" t="str">
        <f>IF(W1529&lt;&gt;0,IF(Y1529=1,IF(I1529&lt;=Parameters!$C$2,W1529,""),""),"")</f>
        <v/>
      </c>
      <c r="AB1529" s="16" t="str">
        <f>IF(W1529&lt;&gt;0,IF(Y1529=1,IF(AND(I1529&gt;Parameters!$B$3,I1529&lt;=Parameters!$C$3),W1529,""),""),"")</f>
        <v/>
      </c>
      <c r="AC1529" s="16" t="str">
        <f>IF(W1529&lt;&gt;0,IF(Y1529=1,IF(AND(I1529&gt;Parameters!$B$4,I1529&lt;=Parameters!$C$4),W1529,""),""),"")</f>
        <v/>
      </c>
      <c r="AD1529" s="16">
        <f>IF(W1529&lt;&gt;0,IF(Y1529=1,IF(AND(I1529&gt;Parameters!$B$5,I1529&lt;=Parameters!$C$5),W1529,""),""),"")</f>
        <v>185.38748771406563</v>
      </c>
      <c r="AE1529" s="16" t="str">
        <f>IF(W1529&lt;&gt;0,IF(Y1529=1,IF(I1529&gt;Parameters!$B$6,W1529,""),""),"")</f>
        <v/>
      </c>
    </row>
    <row r="1530" spans="1:31" x14ac:dyDescent="0.2">
      <c r="A1530" t="s">
        <v>1518</v>
      </c>
      <c r="B1530" t="s">
        <v>1519</v>
      </c>
      <c r="C1530" t="s">
        <v>1535</v>
      </c>
      <c r="D1530">
        <v>6</v>
      </c>
      <c r="E1530" t="s">
        <v>1536</v>
      </c>
      <c r="F1530" t="s">
        <v>148</v>
      </c>
      <c r="G1530">
        <v>40</v>
      </c>
      <c r="H1530" t="s">
        <v>46</v>
      </c>
      <c r="I1530">
        <f t="shared" si="69"/>
        <v>40</v>
      </c>
      <c r="J1530" t="s">
        <v>39</v>
      </c>
      <c r="L1530" s="2">
        <v>1399</v>
      </c>
      <c r="M1530" t="s">
        <v>1522</v>
      </c>
      <c r="N1530" t="s">
        <v>40</v>
      </c>
      <c r="P1530" t="s">
        <v>42</v>
      </c>
      <c r="Q1530" t="s">
        <v>42</v>
      </c>
      <c r="R1530" t="s">
        <v>42</v>
      </c>
      <c r="S1530" s="3">
        <v>42254</v>
      </c>
      <c r="T1530" s="3"/>
      <c r="U1530" s="11">
        <f>IFERROR(VLOOKUP(A1530,'Anc data'!$A$2:$H$117, 8,FALSE),"")</f>
        <v>5.38871318835076</v>
      </c>
      <c r="W1530" s="15">
        <f t="shared" si="70"/>
        <v>259.61671202400186</v>
      </c>
      <c r="X1530" s="9">
        <f t="shared" si="71"/>
        <v>1</v>
      </c>
      <c r="Y1530" s="9">
        <f>MAX(X1530,Parameters!$B$8)</f>
        <v>1</v>
      </c>
      <c r="AA1530" s="16" t="str">
        <f>IF(W1530&lt;&gt;0,IF(Y1530=1,IF(I1530&lt;=Parameters!$C$2,W1530,""),""),"")</f>
        <v/>
      </c>
      <c r="AB1530" s="16" t="str">
        <f>IF(W1530&lt;&gt;0,IF(Y1530=1,IF(AND(I1530&gt;Parameters!$B$3,I1530&lt;=Parameters!$C$3),W1530,""),""),"")</f>
        <v/>
      </c>
      <c r="AC1530" s="16" t="str">
        <f>IF(W1530&lt;&gt;0,IF(Y1530=1,IF(AND(I1530&gt;Parameters!$B$4,I1530&lt;=Parameters!$C$4),W1530,""),""),"")</f>
        <v/>
      </c>
      <c r="AD1530" s="16" t="str">
        <f>IF(W1530&lt;&gt;0,IF(Y1530=1,IF(AND(I1530&gt;Parameters!$B$5,I1530&lt;=Parameters!$C$5),W1530,""),""),"")</f>
        <v/>
      </c>
      <c r="AE1530" s="16">
        <f>IF(W1530&lt;&gt;0,IF(Y1530=1,IF(I1530&gt;Parameters!$B$6,W1530,""),""),"")</f>
        <v>259.61671202400186</v>
      </c>
    </row>
    <row r="1531" spans="1:31" x14ac:dyDescent="0.2">
      <c r="A1531" t="s">
        <v>1518</v>
      </c>
      <c r="B1531" t="s">
        <v>1519</v>
      </c>
      <c r="C1531" t="s">
        <v>1535</v>
      </c>
      <c r="D1531">
        <v>7</v>
      </c>
      <c r="E1531" t="s">
        <v>1537</v>
      </c>
      <c r="F1531" t="s">
        <v>94</v>
      </c>
      <c r="G1531">
        <v>20</v>
      </c>
      <c r="H1531" t="s">
        <v>46</v>
      </c>
      <c r="I1531">
        <f t="shared" si="69"/>
        <v>20</v>
      </c>
      <c r="J1531">
        <v>50</v>
      </c>
      <c r="K1531" t="s">
        <v>62</v>
      </c>
      <c r="L1531">
        <v>729</v>
      </c>
      <c r="M1531" t="s">
        <v>1522</v>
      </c>
      <c r="N1531" t="s">
        <v>40</v>
      </c>
      <c r="P1531" t="s">
        <v>42</v>
      </c>
      <c r="Q1531" t="s">
        <v>42</v>
      </c>
      <c r="R1531" t="s">
        <v>64</v>
      </c>
      <c r="S1531" s="3">
        <v>42266</v>
      </c>
      <c r="T1531" s="3"/>
      <c r="U1531" s="11">
        <f>IFERROR(VLOOKUP(A1531,'Anc data'!$A$2:$H$117, 8,FALSE),"")</f>
        <v>5.38871318835076</v>
      </c>
      <c r="W1531" s="15">
        <f t="shared" si="70"/>
        <v>135.28276130485872</v>
      </c>
      <c r="X1531" s="9">
        <f t="shared" si="71"/>
        <v>0</v>
      </c>
      <c r="Y1531" s="9">
        <f>MAX(X1531,Parameters!$B$8)</f>
        <v>1</v>
      </c>
      <c r="AA1531" s="16" t="str">
        <f>IF(W1531&lt;&gt;0,IF(Y1531=1,IF(I1531&lt;=Parameters!$C$2,W1531,""),""),"")</f>
        <v/>
      </c>
      <c r="AB1531" s="16" t="str">
        <f>IF(W1531&lt;&gt;0,IF(Y1531=1,IF(AND(I1531&gt;Parameters!$B$3,I1531&lt;=Parameters!$C$3),W1531,""),""),"")</f>
        <v/>
      </c>
      <c r="AC1531" s="16" t="str">
        <f>IF(W1531&lt;&gt;0,IF(Y1531=1,IF(AND(I1531&gt;Parameters!$B$4,I1531&lt;=Parameters!$C$4),W1531,""),""),"")</f>
        <v/>
      </c>
      <c r="AD1531" s="16">
        <f>IF(W1531&lt;&gt;0,IF(Y1531=1,IF(AND(I1531&gt;Parameters!$B$5,I1531&lt;=Parameters!$C$5),W1531,""),""),"")</f>
        <v>135.28276130485872</v>
      </c>
      <c r="AE1531" s="16" t="str">
        <f>IF(W1531&lt;&gt;0,IF(Y1531=1,IF(I1531&gt;Parameters!$B$6,W1531,""),""),"")</f>
        <v/>
      </c>
    </row>
    <row r="1532" spans="1:31" x14ac:dyDescent="0.2">
      <c r="A1532" t="s">
        <v>1518</v>
      </c>
      <c r="B1532" t="s">
        <v>1519</v>
      </c>
      <c r="C1532" t="s">
        <v>1535</v>
      </c>
      <c r="D1532">
        <v>8</v>
      </c>
      <c r="E1532" t="s">
        <v>1538</v>
      </c>
      <c r="F1532" t="s">
        <v>94</v>
      </c>
      <c r="G1532">
        <v>40</v>
      </c>
      <c r="H1532" t="s">
        <v>46</v>
      </c>
      <c r="I1532">
        <f t="shared" si="69"/>
        <v>40</v>
      </c>
      <c r="J1532">
        <v>50</v>
      </c>
      <c r="K1532" t="s">
        <v>62</v>
      </c>
      <c r="L1532">
        <v>809</v>
      </c>
      <c r="M1532" t="s">
        <v>1522</v>
      </c>
      <c r="N1532" t="s">
        <v>40</v>
      </c>
      <c r="P1532" t="s">
        <v>42</v>
      </c>
      <c r="Q1532" t="s">
        <v>42</v>
      </c>
      <c r="R1532" t="s">
        <v>64</v>
      </c>
      <c r="S1532" s="3">
        <v>42266</v>
      </c>
      <c r="T1532" s="3"/>
      <c r="U1532" s="11">
        <f>IFERROR(VLOOKUP(A1532,'Anc data'!$A$2:$H$117, 8,FALSE),"")</f>
        <v>5.38871318835076</v>
      </c>
      <c r="W1532" s="15">
        <f t="shared" si="70"/>
        <v>150.12860616684594</v>
      </c>
      <c r="X1532" s="9">
        <f t="shared" si="71"/>
        <v>0</v>
      </c>
      <c r="Y1532" s="9">
        <f>MAX(X1532,Parameters!$B$8)</f>
        <v>1</v>
      </c>
      <c r="AA1532" s="16" t="str">
        <f>IF(W1532&lt;&gt;0,IF(Y1532=1,IF(I1532&lt;=Parameters!$C$2,W1532,""),""),"")</f>
        <v/>
      </c>
      <c r="AB1532" s="16" t="str">
        <f>IF(W1532&lt;&gt;0,IF(Y1532=1,IF(AND(I1532&gt;Parameters!$B$3,I1532&lt;=Parameters!$C$3),W1532,""),""),"")</f>
        <v/>
      </c>
      <c r="AC1532" s="16" t="str">
        <f>IF(W1532&lt;&gt;0,IF(Y1532=1,IF(AND(I1532&gt;Parameters!$B$4,I1532&lt;=Parameters!$C$4),W1532,""),""),"")</f>
        <v/>
      </c>
      <c r="AD1532" s="16" t="str">
        <f>IF(W1532&lt;&gt;0,IF(Y1532=1,IF(AND(I1532&gt;Parameters!$B$5,I1532&lt;=Parameters!$C$5),W1532,""),""),"")</f>
        <v/>
      </c>
      <c r="AE1532" s="16">
        <f>IF(W1532&lt;&gt;0,IF(Y1532=1,IF(I1532&gt;Parameters!$B$6,W1532,""),""),"")</f>
        <v>150.12860616684594</v>
      </c>
    </row>
    <row r="1533" spans="1:31" x14ac:dyDescent="0.2">
      <c r="A1533" t="s">
        <v>1518</v>
      </c>
      <c r="B1533" t="s">
        <v>1519</v>
      </c>
      <c r="C1533" t="s">
        <v>1535</v>
      </c>
      <c r="D1533">
        <v>9</v>
      </c>
      <c r="E1533" t="s">
        <v>1539</v>
      </c>
      <c r="F1533" t="s">
        <v>94</v>
      </c>
      <c r="G1533">
        <v>100</v>
      </c>
      <c r="H1533" t="s">
        <v>46</v>
      </c>
      <c r="I1533">
        <f t="shared" si="69"/>
        <v>100</v>
      </c>
      <c r="J1533">
        <v>50</v>
      </c>
      <c r="K1533" t="s">
        <v>62</v>
      </c>
      <c r="L1533">
        <v>919</v>
      </c>
      <c r="M1533" t="s">
        <v>1522</v>
      </c>
      <c r="N1533" t="s">
        <v>40</v>
      </c>
      <c r="P1533" t="s">
        <v>42</v>
      </c>
      <c r="Q1533" t="s">
        <v>42</v>
      </c>
      <c r="R1533" t="s">
        <v>64</v>
      </c>
      <c r="S1533" s="3">
        <v>42266</v>
      </c>
      <c r="T1533" s="3"/>
      <c r="U1533" s="11">
        <f>IFERROR(VLOOKUP(A1533,'Anc data'!$A$2:$H$117, 8,FALSE),"")</f>
        <v>5.38871318835076</v>
      </c>
      <c r="W1533" s="15">
        <f t="shared" si="70"/>
        <v>170.54164285207841</v>
      </c>
      <c r="X1533" s="9">
        <f t="shared" si="71"/>
        <v>0</v>
      </c>
      <c r="Y1533" s="9">
        <f>MAX(X1533,Parameters!$B$8)</f>
        <v>1</v>
      </c>
      <c r="AA1533" s="16" t="str">
        <f>IF(W1533&lt;&gt;0,IF(Y1533=1,IF(I1533&lt;=Parameters!$C$2,W1533,""),""),"")</f>
        <v/>
      </c>
      <c r="AB1533" s="16" t="str">
        <f>IF(W1533&lt;&gt;0,IF(Y1533=1,IF(AND(I1533&gt;Parameters!$B$3,I1533&lt;=Parameters!$C$3),W1533,""),""),"")</f>
        <v/>
      </c>
      <c r="AC1533" s="16" t="str">
        <f>IF(W1533&lt;&gt;0,IF(Y1533=1,IF(AND(I1533&gt;Parameters!$B$4,I1533&lt;=Parameters!$C$4),W1533,""),""),"")</f>
        <v/>
      </c>
      <c r="AD1533" s="16" t="str">
        <f>IF(W1533&lt;&gt;0,IF(Y1533=1,IF(AND(I1533&gt;Parameters!$B$5,I1533&lt;=Parameters!$C$5),W1533,""),""),"")</f>
        <v/>
      </c>
      <c r="AE1533" s="16">
        <f>IF(W1533&lt;&gt;0,IF(Y1533=1,IF(I1533&gt;Parameters!$B$6,W1533,""),""),"")</f>
        <v>170.54164285207841</v>
      </c>
    </row>
    <row r="1534" spans="1:31" x14ac:dyDescent="0.2">
      <c r="A1534" t="s">
        <v>1518</v>
      </c>
      <c r="B1534" t="s">
        <v>1519</v>
      </c>
      <c r="C1534" t="s">
        <v>1535</v>
      </c>
      <c r="D1534">
        <v>10</v>
      </c>
      <c r="E1534" t="s">
        <v>1540</v>
      </c>
      <c r="F1534" t="s">
        <v>94</v>
      </c>
      <c r="G1534">
        <v>1</v>
      </c>
      <c r="H1534" t="s">
        <v>296</v>
      </c>
      <c r="I1534">
        <f t="shared" si="69"/>
        <v>1</v>
      </c>
      <c r="J1534">
        <v>1.2</v>
      </c>
      <c r="K1534" t="s">
        <v>1541</v>
      </c>
      <c r="L1534" s="2">
        <v>2599</v>
      </c>
      <c r="M1534" t="s">
        <v>1522</v>
      </c>
      <c r="N1534" t="s">
        <v>40</v>
      </c>
      <c r="P1534" t="s">
        <v>42</v>
      </c>
      <c r="Q1534" t="s">
        <v>42</v>
      </c>
      <c r="R1534" t="s">
        <v>64</v>
      </c>
      <c r="S1534" s="3">
        <v>42266</v>
      </c>
      <c r="T1534" s="3"/>
      <c r="U1534" s="11">
        <f>IFERROR(VLOOKUP(A1534,'Anc data'!$A$2:$H$117, 8,FALSE),"")</f>
        <v>5.38871318835076</v>
      </c>
      <c r="W1534" s="15">
        <f t="shared" si="70"/>
        <v>482.30438495381043</v>
      </c>
      <c r="X1534" s="9">
        <f t="shared" si="71"/>
        <v>0</v>
      </c>
      <c r="Y1534" s="9">
        <f>MAX(X1534,Parameters!$B$8)</f>
        <v>1</v>
      </c>
      <c r="AA1534" s="16">
        <f>IF(W1534&lt;&gt;0,IF(Y1534=1,IF(I1534&lt;=Parameters!$C$2,W1534,""),""),"")</f>
        <v>482.30438495381043</v>
      </c>
      <c r="AB1534" s="16" t="str">
        <f>IF(W1534&lt;&gt;0,IF(Y1534=1,IF(AND(I1534&gt;Parameters!$B$3,I1534&lt;=Parameters!$C$3),W1534,""),""),"")</f>
        <v/>
      </c>
      <c r="AC1534" s="16" t="str">
        <f>IF(W1534&lt;&gt;0,IF(Y1534=1,IF(AND(I1534&gt;Parameters!$B$4,I1534&lt;=Parameters!$C$4),W1534,""),""),"")</f>
        <v/>
      </c>
      <c r="AD1534" s="16" t="str">
        <f>IF(W1534&lt;&gt;0,IF(Y1534=1,IF(AND(I1534&gt;Parameters!$B$5,I1534&lt;=Parameters!$C$5),W1534,""),""),"")</f>
        <v/>
      </c>
      <c r="AE1534" s="16" t="str">
        <f>IF(W1534&lt;&gt;0,IF(Y1534=1,IF(I1534&gt;Parameters!$B$6,W1534,""),""),"")</f>
        <v/>
      </c>
    </row>
    <row r="1535" spans="1:31" x14ac:dyDescent="0.2">
      <c r="A1535" t="s">
        <v>1518</v>
      </c>
      <c r="B1535" t="s">
        <v>1519</v>
      </c>
      <c r="C1535" t="s">
        <v>1542</v>
      </c>
      <c r="D1535">
        <v>1</v>
      </c>
      <c r="E1535">
        <v>1</v>
      </c>
      <c r="F1535" t="s">
        <v>51</v>
      </c>
      <c r="G1535">
        <v>1</v>
      </c>
      <c r="H1535" t="s">
        <v>46</v>
      </c>
      <c r="I1535">
        <f t="shared" si="69"/>
        <v>1</v>
      </c>
      <c r="J1535" t="s">
        <v>39</v>
      </c>
      <c r="L1535">
        <v>179</v>
      </c>
      <c r="M1535" t="s">
        <v>1522</v>
      </c>
      <c r="N1535" t="s">
        <v>40</v>
      </c>
      <c r="P1535" t="s">
        <v>42</v>
      </c>
      <c r="Q1535" t="s">
        <v>42</v>
      </c>
      <c r="R1535" t="s">
        <v>42</v>
      </c>
      <c r="S1535" s="3">
        <v>42255</v>
      </c>
      <c r="T1535" s="3"/>
      <c r="U1535" s="11">
        <f>IFERROR(VLOOKUP(A1535,'Anc data'!$A$2:$H$117, 8,FALSE),"")</f>
        <v>5.38871318835076</v>
      </c>
      <c r="W1535" s="15">
        <f t="shared" si="70"/>
        <v>33.217577878696446</v>
      </c>
      <c r="X1535" s="9">
        <f t="shared" si="71"/>
        <v>1</v>
      </c>
      <c r="Y1535" s="9">
        <f>MAX(X1535,Parameters!$B$8)</f>
        <v>1</v>
      </c>
      <c r="AA1535" s="16">
        <f>IF(W1535&lt;&gt;0,IF(Y1535=1,IF(I1535&lt;=Parameters!$C$2,W1535,""),""),"")</f>
        <v>33.217577878696446</v>
      </c>
      <c r="AB1535" s="16" t="str">
        <f>IF(W1535&lt;&gt;0,IF(Y1535=1,IF(AND(I1535&gt;Parameters!$B$3,I1535&lt;=Parameters!$C$3),W1535,""),""),"")</f>
        <v/>
      </c>
      <c r="AC1535" s="16" t="str">
        <f>IF(W1535&lt;&gt;0,IF(Y1535=1,IF(AND(I1535&gt;Parameters!$B$4,I1535&lt;=Parameters!$C$4),W1535,""),""),"")</f>
        <v/>
      </c>
      <c r="AD1535" s="16" t="str">
        <f>IF(W1535&lt;&gt;0,IF(Y1535=1,IF(AND(I1535&gt;Parameters!$B$5,I1535&lt;=Parameters!$C$5),W1535,""),""),"")</f>
        <v/>
      </c>
      <c r="AE1535" s="16" t="str">
        <f>IF(W1535&lt;&gt;0,IF(Y1535=1,IF(I1535&gt;Parameters!$B$6,W1535,""),""),"")</f>
        <v/>
      </c>
    </row>
    <row r="1536" spans="1:31" x14ac:dyDescent="0.2">
      <c r="A1536" t="s">
        <v>1518</v>
      </c>
      <c r="B1536" t="s">
        <v>1519</v>
      </c>
      <c r="C1536" t="s">
        <v>1542</v>
      </c>
      <c r="D1536">
        <v>2</v>
      </c>
      <c r="E1536">
        <v>2</v>
      </c>
      <c r="F1536" t="s">
        <v>51</v>
      </c>
      <c r="G1536">
        <v>2</v>
      </c>
      <c r="H1536" t="s">
        <v>46</v>
      </c>
      <c r="I1536">
        <f t="shared" si="69"/>
        <v>2</v>
      </c>
      <c r="J1536" t="s">
        <v>39</v>
      </c>
      <c r="L1536">
        <v>199</v>
      </c>
      <c r="M1536" t="s">
        <v>1522</v>
      </c>
      <c r="N1536" t="s">
        <v>40</v>
      </c>
      <c r="P1536" t="s">
        <v>42</v>
      </c>
      <c r="Q1536" t="s">
        <v>42</v>
      </c>
      <c r="R1536" t="s">
        <v>42</v>
      </c>
      <c r="S1536" s="3">
        <v>42255</v>
      </c>
      <c r="T1536" s="3"/>
      <c r="U1536" s="11">
        <f>IFERROR(VLOOKUP(A1536,'Anc data'!$A$2:$H$117, 8,FALSE),"")</f>
        <v>5.38871318835076</v>
      </c>
      <c r="W1536" s="15">
        <f t="shared" si="70"/>
        <v>36.929039094193257</v>
      </c>
      <c r="X1536" s="9">
        <f t="shared" si="71"/>
        <v>1</v>
      </c>
      <c r="Y1536" s="9">
        <f>MAX(X1536,Parameters!$B$8)</f>
        <v>1</v>
      </c>
      <c r="AA1536" s="16" t="str">
        <f>IF(W1536&lt;&gt;0,IF(Y1536=1,IF(I1536&lt;=Parameters!$C$2,W1536,""),""),"")</f>
        <v/>
      </c>
      <c r="AB1536" s="16">
        <f>IF(W1536&lt;&gt;0,IF(Y1536=1,IF(AND(I1536&gt;Parameters!$B$3,I1536&lt;=Parameters!$C$3),W1536,""),""),"")</f>
        <v>36.929039094193257</v>
      </c>
      <c r="AC1536" s="16" t="str">
        <f>IF(W1536&lt;&gt;0,IF(Y1536=1,IF(AND(I1536&gt;Parameters!$B$4,I1536&lt;=Parameters!$C$4),W1536,""),""),"")</f>
        <v/>
      </c>
      <c r="AD1536" s="16" t="str">
        <f>IF(W1536&lt;&gt;0,IF(Y1536=1,IF(AND(I1536&gt;Parameters!$B$5,I1536&lt;=Parameters!$C$5),W1536,""),""),"")</f>
        <v/>
      </c>
      <c r="AE1536" s="16" t="str">
        <f>IF(W1536&lt;&gt;0,IF(Y1536=1,IF(I1536&gt;Parameters!$B$6,W1536,""),""),"")</f>
        <v/>
      </c>
    </row>
    <row r="1537" spans="1:31" x14ac:dyDescent="0.2">
      <c r="A1537" t="s">
        <v>1518</v>
      </c>
      <c r="B1537" t="s">
        <v>1519</v>
      </c>
      <c r="C1537" t="s">
        <v>1542</v>
      </c>
      <c r="D1537">
        <v>3</v>
      </c>
      <c r="E1537">
        <v>4</v>
      </c>
      <c r="F1537" t="s">
        <v>51</v>
      </c>
      <c r="G1537">
        <v>4</v>
      </c>
      <c r="H1537" t="s">
        <v>46</v>
      </c>
      <c r="I1537">
        <f t="shared" si="69"/>
        <v>4</v>
      </c>
      <c r="J1537" t="s">
        <v>39</v>
      </c>
      <c r="L1537">
        <v>299</v>
      </c>
      <c r="M1537" t="s">
        <v>1522</v>
      </c>
      <c r="N1537" t="s">
        <v>40</v>
      </c>
      <c r="P1537" t="s">
        <v>42</v>
      </c>
      <c r="Q1537" t="s">
        <v>42</v>
      </c>
      <c r="R1537" t="s">
        <v>42</v>
      </c>
      <c r="S1537" s="3">
        <v>42255</v>
      </c>
      <c r="T1537" s="3"/>
      <c r="U1537" s="11">
        <f>IFERROR(VLOOKUP(A1537,'Anc data'!$A$2:$H$117, 8,FALSE),"")</f>
        <v>5.38871318835076</v>
      </c>
      <c r="W1537" s="15">
        <f t="shared" si="70"/>
        <v>55.486345171677307</v>
      </c>
      <c r="X1537" s="9">
        <f t="shared" si="71"/>
        <v>1</v>
      </c>
      <c r="Y1537" s="9">
        <f>MAX(X1537,Parameters!$B$8)</f>
        <v>1</v>
      </c>
      <c r="AA1537" s="16" t="str">
        <f>IF(W1537&lt;&gt;0,IF(Y1537=1,IF(I1537&lt;=Parameters!$C$2,W1537,""),""),"")</f>
        <v/>
      </c>
      <c r="AB1537" s="16">
        <f>IF(W1537&lt;&gt;0,IF(Y1537=1,IF(AND(I1537&gt;Parameters!$B$3,I1537&lt;=Parameters!$C$3),W1537,""),""),"")</f>
        <v>55.486345171677307</v>
      </c>
      <c r="AC1537" s="16" t="str">
        <f>IF(W1537&lt;&gt;0,IF(Y1537=1,IF(AND(I1537&gt;Parameters!$B$4,I1537&lt;=Parameters!$C$4),W1537,""),""),"")</f>
        <v/>
      </c>
      <c r="AD1537" s="16" t="str">
        <f>IF(W1537&lt;&gt;0,IF(Y1537=1,IF(AND(I1537&gt;Parameters!$B$5,I1537&lt;=Parameters!$C$5),W1537,""),""),"")</f>
        <v/>
      </c>
      <c r="AE1537" s="16" t="str">
        <f>IF(W1537&lt;&gt;0,IF(Y1537=1,IF(I1537&gt;Parameters!$B$6,W1537,""),""),"")</f>
        <v/>
      </c>
    </row>
    <row r="1538" spans="1:31" x14ac:dyDescent="0.2">
      <c r="A1538" t="s">
        <v>1518</v>
      </c>
      <c r="B1538" t="s">
        <v>1519</v>
      </c>
      <c r="C1538" t="s">
        <v>1542</v>
      </c>
      <c r="D1538">
        <v>4</v>
      </c>
      <c r="E1538">
        <v>10</v>
      </c>
      <c r="F1538" t="s">
        <v>51</v>
      </c>
      <c r="G1538">
        <v>10</v>
      </c>
      <c r="H1538" t="s">
        <v>46</v>
      </c>
      <c r="I1538">
        <f t="shared" si="69"/>
        <v>10</v>
      </c>
      <c r="J1538" t="s">
        <v>39</v>
      </c>
      <c r="L1538">
        <v>499</v>
      </c>
      <c r="M1538" t="s">
        <v>1522</v>
      </c>
      <c r="N1538" t="s">
        <v>40</v>
      </c>
      <c r="P1538" t="s">
        <v>42</v>
      </c>
      <c r="Q1538" t="s">
        <v>42</v>
      </c>
      <c r="R1538" t="s">
        <v>42</v>
      </c>
      <c r="S1538" s="3">
        <v>42255</v>
      </c>
      <c r="T1538" s="3"/>
      <c r="U1538" s="11">
        <f>IFERROR(VLOOKUP(A1538,'Anc data'!$A$2:$H$117, 8,FALSE),"")</f>
        <v>5.38871318835076</v>
      </c>
      <c r="W1538" s="15">
        <f t="shared" si="70"/>
        <v>92.6009573266454</v>
      </c>
      <c r="X1538" s="9">
        <f t="shared" si="71"/>
        <v>1</v>
      </c>
      <c r="Y1538" s="9">
        <f>MAX(X1538,Parameters!$B$8)</f>
        <v>1</v>
      </c>
      <c r="AA1538" s="16" t="str">
        <f>IF(W1538&lt;&gt;0,IF(Y1538=1,IF(I1538&lt;=Parameters!$C$2,W1538,""),""),"")</f>
        <v/>
      </c>
      <c r="AB1538" s="16" t="str">
        <f>IF(W1538&lt;&gt;0,IF(Y1538=1,IF(AND(I1538&gt;Parameters!$B$3,I1538&lt;=Parameters!$C$3),W1538,""),""),"")</f>
        <v/>
      </c>
      <c r="AC1538" s="16">
        <f>IF(W1538&lt;&gt;0,IF(Y1538=1,IF(AND(I1538&gt;Parameters!$B$4,I1538&lt;=Parameters!$C$4),W1538,""),""),"")</f>
        <v>92.6009573266454</v>
      </c>
      <c r="AD1538" s="16" t="str">
        <f>IF(W1538&lt;&gt;0,IF(Y1538=1,IF(AND(I1538&gt;Parameters!$B$5,I1538&lt;=Parameters!$C$5),W1538,""),""),"")</f>
        <v/>
      </c>
      <c r="AE1538" s="16" t="str">
        <f>IF(W1538&lt;&gt;0,IF(Y1538=1,IF(I1538&gt;Parameters!$B$6,W1538,""),""),"")</f>
        <v/>
      </c>
    </row>
    <row r="1539" spans="1:31" x14ac:dyDescent="0.2">
      <c r="A1539" t="s">
        <v>1518</v>
      </c>
      <c r="B1539" t="s">
        <v>1519</v>
      </c>
      <c r="C1539" t="s">
        <v>1542</v>
      </c>
      <c r="D1539">
        <v>5</v>
      </c>
      <c r="E1539">
        <v>20</v>
      </c>
      <c r="F1539" t="s">
        <v>51</v>
      </c>
      <c r="G1539">
        <v>20</v>
      </c>
      <c r="H1539" t="s">
        <v>46</v>
      </c>
      <c r="I1539">
        <f t="shared" si="69"/>
        <v>20</v>
      </c>
      <c r="J1539" t="s">
        <v>39</v>
      </c>
      <c r="L1539">
        <v>999</v>
      </c>
      <c r="M1539" t="s">
        <v>1522</v>
      </c>
      <c r="N1539" t="s">
        <v>40</v>
      </c>
      <c r="P1539" t="s">
        <v>42</v>
      </c>
      <c r="Q1539" t="s">
        <v>42</v>
      </c>
      <c r="R1539" t="s">
        <v>42</v>
      </c>
      <c r="S1539" s="3">
        <v>42255</v>
      </c>
      <c r="T1539" s="3"/>
      <c r="U1539" s="11">
        <f>IFERROR(VLOOKUP(A1539,'Anc data'!$A$2:$H$117, 8,FALSE),"")</f>
        <v>5.38871318835076</v>
      </c>
      <c r="W1539" s="15">
        <f t="shared" si="70"/>
        <v>185.38748771406563</v>
      </c>
      <c r="X1539" s="9">
        <f t="shared" si="71"/>
        <v>1</v>
      </c>
      <c r="Y1539" s="9">
        <f>MAX(X1539,Parameters!$B$8)</f>
        <v>1</v>
      </c>
      <c r="AA1539" s="16" t="str">
        <f>IF(W1539&lt;&gt;0,IF(Y1539=1,IF(I1539&lt;=Parameters!$C$2,W1539,""),""),"")</f>
        <v/>
      </c>
      <c r="AB1539" s="16" t="str">
        <f>IF(W1539&lt;&gt;0,IF(Y1539=1,IF(AND(I1539&gt;Parameters!$B$3,I1539&lt;=Parameters!$C$3),W1539,""),""),"")</f>
        <v/>
      </c>
      <c r="AC1539" s="16" t="str">
        <f>IF(W1539&lt;&gt;0,IF(Y1539=1,IF(AND(I1539&gt;Parameters!$B$4,I1539&lt;=Parameters!$C$4),W1539,""),""),"")</f>
        <v/>
      </c>
      <c r="AD1539" s="16">
        <f>IF(W1539&lt;&gt;0,IF(Y1539=1,IF(AND(I1539&gt;Parameters!$B$5,I1539&lt;=Parameters!$C$5),W1539,""),""),"")</f>
        <v>185.38748771406563</v>
      </c>
      <c r="AE1539" s="16" t="str">
        <f>IF(W1539&lt;&gt;0,IF(Y1539=1,IF(I1539&gt;Parameters!$B$6,W1539,""),""),"")</f>
        <v/>
      </c>
    </row>
    <row r="1540" spans="1:31" x14ac:dyDescent="0.2">
      <c r="A1540" t="s">
        <v>1518</v>
      </c>
      <c r="B1540" t="s">
        <v>1519</v>
      </c>
      <c r="C1540" t="s">
        <v>1542</v>
      </c>
      <c r="D1540">
        <v>6</v>
      </c>
      <c r="E1540">
        <v>40</v>
      </c>
      <c r="F1540" t="s">
        <v>51</v>
      </c>
      <c r="G1540">
        <v>40</v>
      </c>
      <c r="H1540" t="s">
        <v>46</v>
      </c>
      <c r="I1540">
        <f t="shared" ref="I1540:I1603" si="72">IF(H1540="Kbps",G1540/1000,G1540)</f>
        <v>40</v>
      </c>
      <c r="J1540" t="s">
        <v>39</v>
      </c>
      <c r="L1540" s="2">
        <v>1399</v>
      </c>
      <c r="M1540" t="s">
        <v>1522</v>
      </c>
      <c r="N1540" t="s">
        <v>40</v>
      </c>
      <c r="P1540" t="s">
        <v>42</v>
      </c>
      <c r="Q1540" t="s">
        <v>42</v>
      </c>
      <c r="R1540" t="s">
        <v>42</v>
      </c>
      <c r="S1540" s="3">
        <v>42255</v>
      </c>
      <c r="T1540" s="3"/>
      <c r="U1540" s="11">
        <f>IFERROR(VLOOKUP(A1540,'Anc data'!$A$2:$H$117, 8,FALSE),"")</f>
        <v>5.38871318835076</v>
      </c>
      <c r="W1540" s="15">
        <f t="shared" ref="W1540:W1603" si="73">IFERROR(L1540/U1540,"")</f>
        <v>259.61671202400186</v>
      </c>
      <c r="X1540" s="9">
        <f t="shared" ref="X1540:X1603" si="74">IF(K1540="",1,0)</f>
        <v>1</v>
      </c>
      <c r="Y1540" s="9">
        <f>MAX(X1540,Parameters!$B$8)</f>
        <v>1</v>
      </c>
      <c r="AA1540" s="16" t="str">
        <f>IF(W1540&lt;&gt;0,IF(Y1540=1,IF(I1540&lt;=Parameters!$C$2,W1540,""),""),"")</f>
        <v/>
      </c>
      <c r="AB1540" s="16" t="str">
        <f>IF(W1540&lt;&gt;0,IF(Y1540=1,IF(AND(I1540&gt;Parameters!$B$3,I1540&lt;=Parameters!$C$3),W1540,""),""),"")</f>
        <v/>
      </c>
      <c r="AC1540" s="16" t="str">
        <f>IF(W1540&lt;&gt;0,IF(Y1540=1,IF(AND(I1540&gt;Parameters!$B$4,I1540&lt;=Parameters!$C$4),W1540,""),""),"")</f>
        <v/>
      </c>
      <c r="AD1540" s="16" t="str">
        <f>IF(W1540&lt;&gt;0,IF(Y1540=1,IF(AND(I1540&gt;Parameters!$B$5,I1540&lt;=Parameters!$C$5),W1540,""),""),"")</f>
        <v/>
      </c>
      <c r="AE1540" s="16">
        <f>IF(W1540&lt;&gt;0,IF(Y1540=1,IF(I1540&gt;Parameters!$B$6,W1540,""),""),"")</f>
        <v>259.61671202400186</v>
      </c>
    </row>
    <row r="1541" spans="1:31" x14ac:dyDescent="0.2">
      <c r="A1541" t="s">
        <v>1518</v>
      </c>
      <c r="B1541" t="s">
        <v>1519</v>
      </c>
      <c r="C1541" t="s">
        <v>1542</v>
      </c>
      <c r="D1541">
        <v>7</v>
      </c>
      <c r="E1541" t="s">
        <v>1543</v>
      </c>
      <c r="F1541" t="s">
        <v>61</v>
      </c>
      <c r="G1541">
        <v>4</v>
      </c>
      <c r="H1541" t="s">
        <v>46</v>
      </c>
      <c r="I1541">
        <f t="shared" si="72"/>
        <v>4</v>
      </c>
      <c r="J1541">
        <v>20</v>
      </c>
      <c r="K1541" t="s">
        <v>62</v>
      </c>
      <c r="L1541">
        <v>199</v>
      </c>
      <c r="M1541" t="s">
        <v>1522</v>
      </c>
      <c r="N1541" t="s">
        <v>40</v>
      </c>
      <c r="P1541" t="s">
        <v>42</v>
      </c>
      <c r="Q1541" t="s">
        <v>42</v>
      </c>
      <c r="R1541" t="s">
        <v>64</v>
      </c>
      <c r="S1541" s="3">
        <v>42255</v>
      </c>
      <c r="T1541" s="3"/>
      <c r="U1541" s="11">
        <f>IFERROR(VLOOKUP(A1541,'Anc data'!$A$2:$H$117, 8,FALSE),"")</f>
        <v>5.38871318835076</v>
      </c>
      <c r="W1541" s="15">
        <f t="shared" si="73"/>
        <v>36.929039094193257</v>
      </c>
      <c r="X1541" s="9">
        <f t="shared" si="74"/>
        <v>0</v>
      </c>
      <c r="Y1541" s="9">
        <f>MAX(X1541,Parameters!$B$8)</f>
        <v>1</v>
      </c>
      <c r="AA1541" s="16" t="str">
        <f>IF(W1541&lt;&gt;0,IF(Y1541=1,IF(I1541&lt;=Parameters!$C$2,W1541,""),""),"")</f>
        <v/>
      </c>
      <c r="AB1541" s="16">
        <f>IF(W1541&lt;&gt;0,IF(Y1541=1,IF(AND(I1541&gt;Parameters!$B$3,I1541&lt;=Parameters!$C$3),W1541,""),""),"")</f>
        <v>36.929039094193257</v>
      </c>
      <c r="AC1541" s="16" t="str">
        <f>IF(W1541&lt;&gt;0,IF(Y1541=1,IF(AND(I1541&gt;Parameters!$B$4,I1541&lt;=Parameters!$C$4),W1541,""),""),"")</f>
        <v/>
      </c>
      <c r="AD1541" s="16" t="str">
        <f>IF(W1541&lt;&gt;0,IF(Y1541=1,IF(AND(I1541&gt;Parameters!$B$5,I1541&lt;=Parameters!$C$5),W1541,""),""),"")</f>
        <v/>
      </c>
      <c r="AE1541" s="16" t="str">
        <f>IF(W1541&lt;&gt;0,IF(Y1541=1,IF(I1541&gt;Parameters!$B$6,W1541,""),""),"")</f>
        <v/>
      </c>
    </row>
    <row r="1542" spans="1:31" x14ac:dyDescent="0.2">
      <c r="A1542" t="s">
        <v>1518</v>
      </c>
      <c r="B1542" t="s">
        <v>1519</v>
      </c>
      <c r="C1542" t="s">
        <v>1542</v>
      </c>
      <c r="D1542">
        <v>8</v>
      </c>
      <c r="E1542" t="s">
        <v>1544</v>
      </c>
      <c r="F1542" t="s">
        <v>61</v>
      </c>
      <c r="G1542">
        <v>20</v>
      </c>
      <c r="H1542" t="s">
        <v>46</v>
      </c>
      <c r="I1542">
        <f t="shared" si="72"/>
        <v>20</v>
      </c>
      <c r="J1542">
        <v>200</v>
      </c>
      <c r="K1542" t="s">
        <v>62</v>
      </c>
      <c r="L1542">
        <v>769</v>
      </c>
      <c r="M1542" t="s">
        <v>1522</v>
      </c>
      <c r="N1542" t="s">
        <v>40</v>
      </c>
      <c r="P1542" t="s">
        <v>42</v>
      </c>
      <c r="Q1542" t="s">
        <v>42</v>
      </c>
      <c r="R1542" t="s">
        <v>64</v>
      </c>
      <c r="S1542" s="3">
        <v>42255</v>
      </c>
      <c r="T1542" s="3"/>
      <c r="U1542" s="11">
        <f>IFERROR(VLOOKUP(A1542,'Anc data'!$A$2:$H$117, 8,FALSE),"")</f>
        <v>5.38871318835076</v>
      </c>
      <c r="W1542" s="15">
        <f t="shared" si="73"/>
        <v>142.70568373585232</v>
      </c>
      <c r="X1542" s="9">
        <f t="shared" si="74"/>
        <v>0</v>
      </c>
      <c r="Y1542" s="9">
        <f>MAX(X1542,Parameters!$B$8)</f>
        <v>1</v>
      </c>
      <c r="AA1542" s="16" t="str">
        <f>IF(W1542&lt;&gt;0,IF(Y1542=1,IF(I1542&lt;=Parameters!$C$2,W1542,""),""),"")</f>
        <v/>
      </c>
      <c r="AB1542" s="16" t="str">
        <f>IF(W1542&lt;&gt;0,IF(Y1542=1,IF(AND(I1542&gt;Parameters!$B$3,I1542&lt;=Parameters!$C$3),W1542,""),""),"")</f>
        <v/>
      </c>
      <c r="AC1542" s="16" t="str">
        <f>IF(W1542&lt;&gt;0,IF(Y1542=1,IF(AND(I1542&gt;Parameters!$B$4,I1542&lt;=Parameters!$C$4),W1542,""),""),"")</f>
        <v/>
      </c>
      <c r="AD1542" s="16">
        <f>IF(W1542&lt;&gt;0,IF(Y1542=1,IF(AND(I1542&gt;Parameters!$B$5,I1542&lt;=Parameters!$C$5),W1542,""),""),"")</f>
        <v>142.70568373585232</v>
      </c>
      <c r="AE1542" s="16" t="str">
        <f>IF(W1542&lt;&gt;0,IF(Y1542=1,IF(I1542&gt;Parameters!$B$6,W1542,""),""),"")</f>
        <v/>
      </c>
    </row>
    <row r="1543" spans="1:31" x14ac:dyDescent="0.2">
      <c r="A1543" t="s">
        <v>1518</v>
      </c>
      <c r="B1543" t="s">
        <v>1519</v>
      </c>
      <c r="C1543" t="s">
        <v>1542</v>
      </c>
      <c r="D1543">
        <v>9</v>
      </c>
      <c r="E1543" t="s">
        <v>1545</v>
      </c>
      <c r="F1543" t="s">
        <v>61</v>
      </c>
      <c r="G1543">
        <v>50</v>
      </c>
      <c r="H1543" t="s">
        <v>46</v>
      </c>
      <c r="I1543">
        <f t="shared" si="72"/>
        <v>50</v>
      </c>
      <c r="J1543">
        <v>200</v>
      </c>
      <c r="K1543" t="s">
        <v>62</v>
      </c>
      <c r="L1543">
        <v>899</v>
      </c>
      <c r="M1543" t="s">
        <v>1522</v>
      </c>
      <c r="N1543" t="s">
        <v>40</v>
      </c>
      <c r="P1543" t="s">
        <v>42</v>
      </c>
      <c r="Q1543" t="s">
        <v>42</v>
      </c>
      <c r="R1543" t="s">
        <v>64</v>
      </c>
      <c r="S1543" s="3">
        <v>42255</v>
      </c>
      <c r="T1543" s="3"/>
      <c r="U1543" s="11">
        <f>IFERROR(VLOOKUP(A1543,'Anc data'!$A$2:$H$117, 8,FALSE),"")</f>
        <v>5.38871318835076</v>
      </c>
      <c r="W1543" s="15">
        <f t="shared" si="73"/>
        <v>166.83018163658159</v>
      </c>
      <c r="X1543" s="9">
        <f t="shared" si="74"/>
        <v>0</v>
      </c>
      <c r="Y1543" s="9">
        <f>MAX(X1543,Parameters!$B$8)</f>
        <v>1</v>
      </c>
      <c r="AA1543" s="16" t="str">
        <f>IF(W1543&lt;&gt;0,IF(Y1543=1,IF(I1543&lt;=Parameters!$C$2,W1543,""),""),"")</f>
        <v/>
      </c>
      <c r="AB1543" s="16" t="str">
        <f>IF(W1543&lt;&gt;0,IF(Y1543=1,IF(AND(I1543&gt;Parameters!$B$3,I1543&lt;=Parameters!$C$3),W1543,""),""),"")</f>
        <v/>
      </c>
      <c r="AC1543" s="16" t="str">
        <f>IF(W1543&lt;&gt;0,IF(Y1543=1,IF(AND(I1543&gt;Parameters!$B$4,I1543&lt;=Parameters!$C$4),W1543,""),""),"")</f>
        <v/>
      </c>
      <c r="AD1543" s="16" t="str">
        <f>IF(W1543&lt;&gt;0,IF(Y1543=1,IF(AND(I1543&gt;Parameters!$B$5,I1543&lt;=Parameters!$C$5),W1543,""),""),"")</f>
        <v/>
      </c>
      <c r="AE1543" s="16">
        <f>IF(W1543&lt;&gt;0,IF(Y1543=1,IF(I1543&gt;Parameters!$B$6,W1543,""),""),"")</f>
        <v>166.83018163658159</v>
      </c>
    </row>
    <row r="1544" spans="1:31" x14ac:dyDescent="0.2">
      <c r="A1544" t="s">
        <v>1518</v>
      </c>
      <c r="B1544" t="s">
        <v>1519</v>
      </c>
      <c r="C1544" t="s">
        <v>1542</v>
      </c>
      <c r="D1544">
        <v>10</v>
      </c>
      <c r="E1544" t="s">
        <v>1546</v>
      </c>
      <c r="F1544" t="s">
        <v>61</v>
      </c>
      <c r="G1544">
        <v>100</v>
      </c>
      <c r="H1544" t="s">
        <v>46</v>
      </c>
      <c r="I1544">
        <f t="shared" si="72"/>
        <v>100</v>
      </c>
      <c r="J1544">
        <v>40</v>
      </c>
      <c r="K1544" t="s">
        <v>62</v>
      </c>
      <c r="L1544">
        <v>998</v>
      </c>
      <c r="M1544" t="s">
        <v>1522</v>
      </c>
      <c r="N1544" t="s">
        <v>40</v>
      </c>
      <c r="P1544" t="s">
        <v>42</v>
      </c>
      <c r="Q1544" t="s">
        <v>42</v>
      </c>
      <c r="R1544" t="s">
        <v>64</v>
      </c>
      <c r="S1544" s="3">
        <v>42255</v>
      </c>
      <c r="T1544" s="3"/>
      <c r="U1544" s="11">
        <f>IFERROR(VLOOKUP(A1544,'Anc data'!$A$2:$H$117, 8,FALSE),"")</f>
        <v>5.38871318835076</v>
      </c>
      <c r="W1544" s="15">
        <f t="shared" si="73"/>
        <v>185.2019146532908</v>
      </c>
      <c r="X1544" s="9">
        <f t="shared" si="74"/>
        <v>0</v>
      </c>
      <c r="Y1544" s="9">
        <f>MAX(X1544,Parameters!$B$8)</f>
        <v>1</v>
      </c>
      <c r="AA1544" s="16" t="str">
        <f>IF(W1544&lt;&gt;0,IF(Y1544=1,IF(I1544&lt;=Parameters!$C$2,W1544,""),""),"")</f>
        <v/>
      </c>
      <c r="AB1544" s="16" t="str">
        <f>IF(W1544&lt;&gt;0,IF(Y1544=1,IF(AND(I1544&gt;Parameters!$B$3,I1544&lt;=Parameters!$C$3),W1544,""),""),"")</f>
        <v/>
      </c>
      <c r="AC1544" s="16" t="str">
        <f>IF(W1544&lt;&gt;0,IF(Y1544=1,IF(AND(I1544&gt;Parameters!$B$4,I1544&lt;=Parameters!$C$4),W1544,""),""),"")</f>
        <v/>
      </c>
      <c r="AD1544" s="16" t="str">
        <f>IF(W1544&lt;&gt;0,IF(Y1544=1,IF(AND(I1544&gt;Parameters!$B$5,I1544&lt;=Parameters!$C$5),W1544,""),""),"")</f>
        <v/>
      </c>
      <c r="AE1544" s="16">
        <f>IF(W1544&lt;&gt;0,IF(Y1544=1,IF(I1544&gt;Parameters!$B$6,W1544,""),""),"")</f>
        <v>185.2019146532908</v>
      </c>
    </row>
    <row r="1545" spans="1:31" x14ac:dyDescent="0.2">
      <c r="A1545" t="s">
        <v>1518</v>
      </c>
      <c r="B1545" t="s">
        <v>1519</v>
      </c>
      <c r="C1545" t="s">
        <v>1542</v>
      </c>
      <c r="D1545">
        <v>11</v>
      </c>
      <c r="E1545" t="s">
        <v>1547</v>
      </c>
      <c r="F1545" t="s">
        <v>61</v>
      </c>
      <c r="G1545">
        <v>10</v>
      </c>
      <c r="H1545" t="s">
        <v>46</v>
      </c>
      <c r="I1545">
        <f t="shared" si="72"/>
        <v>10</v>
      </c>
      <c r="J1545">
        <v>40</v>
      </c>
      <c r="K1545" t="s">
        <v>62</v>
      </c>
      <c r="L1545">
        <v>688</v>
      </c>
      <c r="M1545" t="s">
        <v>1522</v>
      </c>
      <c r="N1545" t="s">
        <v>40</v>
      </c>
      <c r="P1545" t="s">
        <v>42</v>
      </c>
      <c r="Q1545" t="s">
        <v>42</v>
      </c>
      <c r="R1545" t="s">
        <v>64</v>
      </c>
      <c r="S1545" s="3">
        <v>42255</v>
      </c>
      <c r="T1545" s="3"/>
      <c r="U1545" s="11">
        <f>IFERROR(VLOOKUP(A1545,'Anc data'!$A$2:$H$117, 8,FALSE),"")</f>
        <v>5.38871318835076</v>
      </c>
      <c r="W1545" s="15">
        <f t="shared" si="73"/>
        <v>127.67426581309024</v>
      </c>
      <c r="X1545" s="9">
        <f t="shared" si="74"/>
        <v>0</v>
      </c>
      <c r="Y1545" s="9">
        <f>MAX(X1545,Parameters!$B$8)</f>
        <v>1</v>
      </c>
      <c r="AA1545" s="16" t="str">
        <f>IF(W1545&lt;&gt;0,IF(Y1545=1,IF(I1545&lt;=Parameters!$C$2,W1545,""),""),"")</f>
        <v/>
      </c>
      <c r="AB1545" s="16" t="str">
        <f>IF(W1545&lt;&gt;0,IF(Y1545=1,IF(AND(I1545&gt;Parameters!$B$3,I1545&lt;=Parameters!$C$3),W1545,""),""),"")</f>
        <v/>
      </c>
      <c r="AC1545" s="16">
        <f>IF(W1545&lt;&gt;0,IF(Y1545=1,IF(AND(I1545&gt;Parameters!$B$4,I1545&lt;=Parameters!$C$4),W1545,""),""),"")</f>
        <v>127.67426581309024</v>
      </c>
      <c r="AD1545" s="16" t="str">
        <f>IF(W1545&lt;&gt;0,IF(Y1545=1,IF(AND(I1545&gt;Parameters!$B$5,I1545&lt;=Parameters!$C$5),W1545,""),""),"")</f>
        <v/>
      </c>
      <c r="AE1545" s="16" t="str">
        <f>IF(W1545&lt;&gt;0,IF(Y1545=1,IF(I1545&gt;Parameters!$B$6,W1545,""),""),"")</f>
        <v/>
      </c>
    </row>
    <row r="1546" spans="1:31" x14ac:dyDescent="0.2">
      <c r="A1546" t="s">
        <v>1518</v>
      </c>
      <c r="B1546" t="s">
        <v>1519</v>
      </c>
      <c r="C1546" t="s">
        <v>1542</v>
      </c>
      <c r="D1546">
        <v>12</v>
      </c>
      <c r="E1546" t="s">
        <v>1548</v>
      </c>
      <c r="F1546" t="s">
        <v>61</v>
      </c>
      <c r="G1546">
        <v>40</v>
      </c>
      <c r="H1546" t="s">
        <v>46</v>
      </c>
      <c r="I1546">
        <f t="shared" si="72"/>
        <v>40</v>
      </c>
      <c r="J1546">
        <v>40</v>
      </c>
      <c r="K1546" t="s">
        <v>62</v>
      </c>
      <c r="L1546">
        <v>888</v>
      </c>
      <c r="M1546" t="s">
        <v>1522</v>
      </c>
      <c r="N1546" t="s">
        <v>40</v>
      </c>
      <c r="P1546" t="s">
        <v>42</v>
      </c>
      <c r="Q1546" t="s">
        <v>42</v>
      </c>
      <c r="R1546" t="s">
        <v>64</v>
      </c>
      <c r="S1546" s="3">
        <v>42255</v>
      </c>
      <c r="T1546" s="3"/>
      <c r="U1546" s="11">
        <f>IFERROR(VLOOKUP(A1546,'Anc data'!$A$2:$H$117, 8,FALSE),"")</f>
        <v>5.38871318835076</v>
      </c>
      <c r="W1546" s="15">
        <f t="shared" si="73"/>
        <v>164.78887796805836</v>
      </c>
      <c r="X1546" s="9">
        <f t="shared" si="74"/>
        <v>0</v>
      </c>
      <c r="Y1546" s="9">
        <f>MAX(X1546,Parameters!$B$8)</f>
        <v>1</v>
      </c>
      <c r="AA1546" s="16" t="str">
        <f>IF(W1546&lt;&gt;0,IF(Y1546=1,IF(I1546&lt;=Parameters!$C$2,W1546,""),""),"")</f>
        <v/>
      </c>
      <c r="AB1546" s="16" t="str">
        <f>IF(W1546&lt;&gt;0,IF(Y1546=1,IF(AND(I1546&gt;Parameters!$B$3,I1546&lt;=Parameters!$C$3),W1546,""),""),"")</f>
        <v/>
      </c>
      <c r="AC1546" s="16" t="str">
        <f>IF(W1546&lt;&gt;0,IF(Y1546=1,IF(AND(I1546&gt;Parameters!$B$4,I1546&lt;=Parameters!$C$4),W1546,""),""),"")</f>
        <v/>
      </c>
      <c r="AD1546" s="16" t="str">
        <f>IF(W1546&lt;&gt;0,IF(Y1546=1,IF(AND(I1546&gt;Parameters!$B$5,I1546&lt;=Parameters!$C$5),W1546,""),""),"")</f>
        <v/>
      </c>
      <c r="AE1546" s="16">
        <f>IF(W1546&lt;&gt;0,IF(Y1546=1,IF(I1546&gt;Parameters!$B$6,W1546,""),""),"")</f>
        <v>164.78887796805836</v>
      </c>
    </row>
    <row r="1547" spans="1:31" x14ac:dyDescent="0.2">
      <c r="A1547" t="s">
        <v>1549</v>
      </c>
      <c r="B1547" t="s">
        <v>1550</v>
      </c>
      <c r="C1547" t="s">
        <v>1551</v>
      </c>
      <c r="D1547">
        <v>1</v>
      </c>
      <c r="E1547" t="s">
        <v>1174</v>
      </c>
      <c r="F1547" t="s">
        <v>61</v>
      </c>
      <c r="G1547">
        <v>50</v>
      </c>
      <c r="H1547" t="s">
        <v>46</v>
      </c>
      <c r="I1547">
        <f t="shared" si="72"/>
        <v>50</v>
      </c>
      <c r="J1547" t="s">
        <v>39</v>
      </c>
      <c r="L1547" s="2">
        <v>28050</v>
      </c>
      <c r="M1547" t="s">
        <v>1552</v>
      </c>
      <c r="N1547" t="s">
        <v>40</v>
      </c>
      <c r="P1547" t="s">
        <v>42</v>
      </c>
      <c r="Q1547" t="s">
        <v>42</v>
      </c>
      <c r="R1547" t="s">
        <v>42</v>
      </c>
      <c r="S1547" s="3">
        <v>42255</v>
      </c>
      <c r="T1547" s="3"/>
      <c r="U1547" s="11" t="str">
        <f>IFERROR(VLOOKUP(A1547,'Anc data'!$A$2:$H$117, 8,FALSE),"")</f>
        <v/>
      </c>
      <c r="W1547" s="15" t="str">
        <f t="shared" si="73"/>
        <v/>
      </c>
      <c r="X1547" s="9">
        <f t="shared" si="74"/>
        <v>1</v>
      </c>
      <c r="Y1547" s="9">
        <f>MAX(X1547,Parameters!$B$8)</f>
        <v>1</v>
      </c>
      <c r="AA1547" s="16" t="str">
        <f>IF(W1547&lt;&gt;0,IF(Y1547=1,IF(I1547&lt;=Parameters!$C$2,W1547,""),""),"")</f>
        <v/>
      </c>
      <c r="AB1547" s="16" t="str">
        <f>IF(W1547&lt;&gt;0,IF(Y1547=1,IF(AND(I1547&gt;Parameters!$B$3,I1547&lt;=Parameters!$C$3),W1547,""),""),"")</f>
        <v/>
      </c>
      <c r="AC1547" s="16" t="str">
        <f>IF(W1547&lt;&gt;0,IF(Y1547=1,IF(AND(I1547&gt;Parameters!$B$4,I1547&lt;=Parameters!$C$4),W1547,""),""),"")</f>
        <v/>
      </c>
      <c r="AD1547" s="16" t="str">
        <f>IF(W1547&lt;&gt;0,IF(Y1547=1,IF(AND(I1547&gt;Parameters!$B$5,I1547&lt;=Parameters!$C$5),W1547,""),""),"")</f>
        <v/>
      </c>
      <c r="AE1547" s="16" t="str">
        <f>IF(W1547&lt;&gt;0,IF(Y1547=1,IF(I1547&gt;Parameters!$B$6,W1547,""),""),"")</f>
        <v/>
      </c>
    </row>
    <row r="1548" spans="1:31" x14ac:dyDescent="0.2">
      <c r="A1548" t="s">
        <v>1549</v>
      </c>
      <c r="B1548" t="s">
        <v>1550</v>
      </c>
      <c r="C1548" t="s">
        <v>1551</v>
      </c>
      <c r="D1548">
        <v>2</v>
      </c>
      <c r="E1548" t="s">
        <v>1553</v>
      </c>
      <c r="F1548" t="s">
        <v>61</v>
      </c>
      <c r="G1548">
        <v>100</v>
      </c>
      <c r="H1548" t="s">
        <v>46</v>
      </c>
      <c r="I1548">
        <f t="shared" si="72"/>
        <v>100</v>
      </c>
      <c r="J1548" t="s">
        <v>39</v>
      </c>
      <c r="L1548" s="2">
        <v>31680</v>
      </c>
      <c r="M1548" t="s">
        <v>1552</v>
      </c>
      <c r="N1548" t="s">
        <v>40</v>
      </c>
      <c r="P1548" t="s">
        <v>42</v>
      </c>
      <c r="Q1548" t="s">
        <v>42</v>
      </c>
      <c r="R1548" t="s">
        <v>42</v>
      </c>
      <c r="S1548" s="3">
        <v>42255</v>
      </c>
      <c r="T1548" s="3"/>
      <c r="U1548" s="11" t="str">
        <f>IFERROR(VLOOKUP(A1548,'Anc data'!$A$2:$H$117, 8,FALSE),"")</f>
        <v/>
      </c>
      <c r="W1548" s="15" t="str">
        <f t="shared" si="73"/>
        <v/>
      </c>
      <c r="X1548" s="9">
        <f t="shared" si="74"/>
        <v>1</v>
      </c>
      <c r="Y1548" s="9">
        <f>MAX(X1548,Parameters!$B$8)</f>
        <v>1</v>
      </c>
      <c r="AA1548" s="16" t="str">
        <f>IF(W1548&lt;&gt;0,IF(Y1548=1,IF(I1548&lt;=Parameters!$C$2,W1548,""),""),"")</f>
        <v/>
      </c>
      <c r="AB1548" s="16" t="str">
        <f>IF(W1548&lt;&gt;0,IF(Y1548=1,IF(AND(I1548&gt;Parameters!$B$3,I1548&lt;=Parameters!$C$3),W1548,""),""),"")</f>
        <v/>
      </c>
      <c r="AC1548" s="16" t="str">
        <f>IF(W1548&lt;&gt;0,IF(Y1548=1,IF(AND(I1548&gt;Parameters!$B$4,I1548&lt;=Parameters!$C$4),W1548,""),""),"")</f>
        <v/>
      </c>
      <c r="AD1548" s="16" t="str">
        <f>IF(W1548&lt;&gt;0,IF(Y1548=1,IF(AND(I1548&gt;Parameters!$B$5,I1548&lt;=Parameters!$C$5),W1548,""),""),"")</f>
        <v/>
      </c>
      <c r="AE1548" s="16" t="str">
        <f>IF(W1548&lt;&gt;0,IF(Y1548=1,IF(I1548&gt;Parameters!$B$6,W1548,""),""),"")</f>
        <v/>
      </c>
    </row>
    <row r="1549" spans="1:31" x14ac:dyDescent="0.2">
      <c r="A1549" t="s">
        <v>1549</v>
      </c>
      <c r="B1549" t="s">
        <v>1550</v>
      </c>
      <c r="C1549" t="s">
        <v>1551</v>
      </c>
      <c r="D1549">
        <v>3</v>
      </c>
      <c r="E1549" t="s">
        <v>1554</v>
      </c>
      <c r="F1549" t="s">
        <v>61</v>
      </c>
      <c r="G1549">
        <v>1</v>
      </c>
      <c r="H1549" t="s">
        <v>296</v>
      </c>
      <c r="I1549">
        <f t="shared" si="72"/>
        <v>1</v>
      </c>
      <c r="J1549" t="s">
        <v>39</v>
      </c>
      <c r="L1549" s="2">
        <v>50000</v>
      </c>
      <c r="M1549" t="s">
        <v>1552</v>
      </c>
      <c r="N1549" t="s">
        <v>40</v>
      </c>
      <c r="P1549" t="s">
        <v>42</v>
      </c>
      <c r="Q1549" t="s">
        <v>42</v>
      </c>
      <c r="R1549" t="s">
        <v>42</v>
      </c>
      <c r="S1549" s="3">
        <v>42257</v>
      </c>
      <c r="T1549" s="3"/>
      <c r="U1549" s="11" t="str">
        <f>IFERROR(VLOOKUP(A1549,'Anc data'!$A$2:$H$117, 8,FALSE),"")</f>
        <v/>
      </c>
      <c r="W1549" s="15" t="str">
        <f t="shared" si="73"/>
        <v/>
      </c>
      <c r="X1549" s="9">
        <f t="shared" si="74"/>
        <v>1</v>
      </c>
      <c r="Y1549" s="9">
        <f>MAX(X1549,Parameters!$B$8)</f>
        <v>1</v>
      </c>
      <c r="AA1549" s="16" t="str">
        <f>IF(W1549&lt;&gt;0,IF(Y1549=1,IF(I1549&lt;=Parameters!$C$2,W1549,""),""),"")</f>
        <v/>
      </c>
      <c r="AB1549" s="16" t="str">
        <f>IF(W1549&lt;&gt;0,IF(Y1549=1,IF(AND(I1549&gt;Parameters!$B$3,I1549&lt;=Parameters!$C$3),W1549,""),""),"")</f>
        <v/>
      </c>
      <c r="AC1549" s="16" t="str">
        <f>IF(W1549&lt;&gt;0,IF(Y1549=1,IF(AND(I1549&gt;Parameters!$B$4,I1549&lt;=Parameters!$C$4),W1549,""),""),"")</f>
        <v/>
      </c>
      <c r="AD1549" s="16" t="str">
        <f>IF(W1549&lt;&gt;0,IF(Y1549=1,IF(AND(I1549&gt;Parameters!$B$5,I1549&lt;=Parameters!$C$5),W1549,""),""),"")</f>
        <v/>
      </c>
      <c r="AE1549" s="16" t="str">
        <f>IF(W1549&lt;&gt;0,IF(Y1549=1,IF(I1549&gt;Parameters!$B$6,W1549,""),""),"")</f>
        <v/>
      </c>
    </row>
    <row r="1550" spans="1:31" x14ac:dyDescent="0.2">
      <c r="A1550" t="s">
        <v>1549</v>
      </c>
      <c r="B1550" t="s">
        <v>1550</v>
      </c>
      <c r="C1550" t="s">
        <v>1551</v>
      </c>
      <c r="D1550">
        <v>4</v>
      </c>
      <c r="E1550" t="s">
        <v>1555</v>
      </c>
      <c r="F1550" t="s">
        <v>61</v>
      </c>
      <c r="G1550">
        <v>500</v>
      </c>
      <c r="H1550" t="s">
        <v>46</v>
      </c>
      <c r="I1550">
        <f t="shared" si="72"/>
        <v>500</v>
      </c>
      <c r="J1550" t="s">
        <v>39</v>
      </c>
      <c r="L1550" s="2">
        <v>42000</v>
      </c>
      <c r="M1550" t="s">
        <v>1552</v>
      </c>
      <c r="N1550" t="s">
        <v>40</v>
      </c>
      <c r="P1550" t="s">
        <v>42</v>
      </c>
      <c r="Q1550" t="s">
        <v>42</v>
      </c>
      <c r="R1550" t="s">
        <v>42</v>
      </c>
      <c r="S1550" s="3">
        <v>42257</v>
      </c>
      <c r="T1550" s="3"/>
      <c r="U1550" s="11" t="str">
        <f>IFERROR(VLOOKUP(A1550,'Anc data'!$A$2:$H$117, 8,FALSE),"")</f>
        <v/>
      </c>
      <c r="W1550" s="15" t="str">
        <f t="shared" si="73"/>
        <v/>
      </c>
      <c r="X1550" s="9">
        <f t="shared" si="74"/>
        <v>1</v>
      </c>
      <c r="Y1550" s="9">
        <f>MAX(X1550,Parameters!$B$8)</f>
        <v>1</v>
      </c>
      <c r="AA1550" s="16" t="str">
        <f>IF(W1550&lt;&gt;0,IF(Y1550=1,IF(I1550&lt;=Parameters!$C$2,W1550,""),""),"")</f>
        <v/>
      </c>
      <c r="AB1550" s="16" t="str">
        <f>IF(W1550&lt;&gt;0,IF(Y1550=1,IF(AND(I1550&gt;Parameters!$B$3,I1550&lt;=Parameters!$C$3),W1550,""),""),"")</f>
        <v/>
      </c>
      <c r="AC1550" s="16" t="str">
        <f>IF(W1550&lt;&gt;0,IF(Y1550=1,IF(AND(I1550&gt;Parameters!$B$4,I1550&lt;=Parameters!$C$4),W1550,""),""),"")</f>
        <v/>
      </c>
      <c r="AD1550" s="16" t="str">
        <f>IF(W1550&lt;&gt;0,IF(Y1550=1,IF(AND(I1550&gt;Parameters!$B$5,I1550&lt;=Parameters!$C$5),W1550,""),""),"")</f>
        <v/>
      </c>
      <c r="AE1550" s="16" t="str">
        <f>IF(W1550&lt;&gt;0,IF(Y1550=1,IF(I1550&gt;Parameters!$B$6,W1550,""),""),"")</f>
        <v/>
      </c>
    </row>
    <row r="1551" spans="1:31" x14ac:dyDescent="0.2">
      <c r="A1551" t="s">
        <v>1549</v>
      </c>
      <c r="B1551" t="s">
        <v>1550</v>
      </c>
      <c r="C1551" t="s">
        <v>1556</v>
      </c>
      <c r="D1551">
        <v>1</v>
      </c>
      <c r="E1551">
        <v>500</v>
      </c>
      <c r="F1551" t="s">
        <v>61</v>
      </c>
      <c r="G1551">
        <v>500</v>
      </c>
      <c r="H1551" t="s">
        <v>46</v>
      </c>
      <c r="I1551">
        <f t="shared" si="72"/>
        <v>500</v>
      </c>
      <c r="J1551" t="s">
        <v>39</v>
      </c>
      <c r="L1551" s="2">
        <v>42000</v>
      </c>
      <c r="M1551" t="s">
        <v>1552</v>
      </c>
      <c r="N1551" t="s">
        <v>40</v>
      </c>
      <c r="P1551" t="s">
        <v>42</v>
      </c>
      <c r="Q1551" t="s">
        <v>42</v>
      </c>
      <c r="R1551" t="s">
        <v>42</v>
      </c>
      <c r="S1551" s="3">
        <v>42270</v>
      </c>
      <c r="T1551" s="3"/>
      <c r="U1551" s="11" t="str">
        <f>IFERROR(VLOOKUP(A1551,'Anc data'!$A$2:$H$117, 8,FALSE),"")</f>
        <v/>
      </c>
      <c r="W1551" s="15" t="str">
        <f t="shared" si="73"/>
        <v/>
      </c>
      <c r="X1551" s="9">
        <f t="shared" si="74"/>
        <v>1</v>
      </c>
      <c r="Y1551" s="9">
        <f>MAX(X1551,Parameters!$B$8)</f>
        <v>1</v>
      </c>
      <c r="AA1551" s="16" t="str">
        <f>IF(W1551&lt;&gt;0,IF(Y1551=1,IF(I1551&lt;=Parameters!$C$2,W1551,""),""),"")</f>
        <v/>
      </c>
      <c r="AB1551" s="16" t="str">
        <f>IF(W1551&lt;&gt;0,IF(Y1551=1,IF(AND(I1551&gt;Parameters!$B$3,I1551&lt;=Parameters!$C$3),W1551,""),""),"")</f>
        <v/>
      </c>
      <c r="AC1551" s="16" t="str">
        <f>IF(W1551&lt;&gt;0,IF(Y1551=1,IF(AND(I1551&gt;Parameters!$B$4,I1551&lt;=Parameters!$C$4),W1551,""),""),"")</f>
        <v/>
      </c>
      <c r="AD1551" s="16" t="str">
        <f>IF(W1551&lt;&gt;0,IF(Y1551=1,IF(AND(I1551&gt;Parameters!$B$5,I1551&lt;=Parameters!$C$5),W1551,""),""),"")</f>
        <v/>
      </c>
      <c r="AE1551" s="16" t="str">
        <f>IF(W1551&lt;&gt;0,IF(Y1551=1,IF(I1551&gt;Parameters!$B$6,W1551,""),""),"")</f>
        <v/>
      </c>
    </row>
    <row r="1552" spans="1:31" x14ac:dyDescent="0.2">
      <c r="A1552" t="s">
        <v>1549</v>
      </c>
      <c r="B1552" t="s">
        <v>1550</v>
      </c>
      <c r="C1552" t="s">
        <v>1556</v>
      </c>
      <c r="D1552">
        <v>2</v>
      </c>
      <c r="E1552">
        <v>1</v>
      </c>
      <c r="F1552" t="s">
        <v>61</v>
      </c>
      <c r="G1552">
        <v>1</v>
      </c>
      <c r="H1552" t="s">
        <v>296</v>
      </c>
      <c r="I1552">
        <f t="shared" si="72"/>
        <v>1</v>
      </c>
      <c r="J1552" t="s">
        <v>39</v>
      </c>
      <c r="L1552" s="2">
        <v>50000</v>
      </c>
      <c r="M1552" t="s">
        <v>1552</v>
      </c>
      <c r="N1552" t="s">
        <v>40</v>
      </c>
      <c r="P1552" t="s">
        <v>42</v>
      </c>
      <c r="Q1552" t="s">
        <v>42</v>
      </c>
      <c r="R1552" t="s">
        <v>42</v>
      </c>
      <c r="S1552" s="3">
        <v>42270</v>
      </c>
      <c r="T1552" s="3"/>
      <c r="U1552" s="11" t="str">
        <f>IFERROR(VLOOKUP(A1552,'Anc data'!$A$2:$H$117, 8,FALSE),"")</f>
        <v/>
      </c>
      <c r="W1552" s="15" t="str">
        <f t="shared" si="73"/>
        <v/>
      </c>
      <c r="X1552" s="9">
        <f t="shared" si="74"/>
        <v>1</v>
      </c>
      <c r="Y1552" s="9">
        <f>MAX(X1552,Parameters!$B$8)</f>
        <v>1</v>
      </c>
      <c r="AA1552" s="16" t="str">
        <f>IF(W1552&lt;&gt;0,IF(Y1552=1,IF(I1552&lt;=Parameters!$C$2,W1552,""),""),"")</f>
        <v/>
      </c>
      <c r="AB1552" s="16" t="str">
        <f>IF(W1552&lt;&gt;0,IF(Y1552=1,IF(AND(I1552&gt;Parameters!$B$3,I1552&lt;=Parameters!$C$3),W1552,""),""),"")</f>
        <v/>
      </c>
      <c r="AC1552" s="16" t="str">
        <f>IF(W1552&lt;&gt;0,IF(Y1552=1,IF(AND(I1552&gt;Parameters!$B$4,I1552&lt;=Parameters!$C$4),W1552,""),""),"")</f>
        <v/>
      </c>
      <c r="AD1552" s="16" t="str">
        <f>IF(W1552&lt;&gt;0,IF(Y1552=1,IF(AND(I1552&gt;Parameters!$B$5,I1552&lt;=Parameters!$C$5),W1552,""),""),"")</f>
        <v/>
      </c>
      <c r="AE1552" s="16" t="str">
        <f>IF(W1552&lt;&gt;0,IF(Y1552=1,IF(I1552&gt;Parameters!$B$6,W1552,""),""),"")</f>
        <v/>
      </c>
    </row>
    <row r="1553" spans="1:31" x14ac:dyDescent="0.2">
      <c r="A1553" t="s">
        <v>1549</v>
      </c>
      <c r="B1553" t="s">
        <v>1550</v>
      </c>
      <c r="C1553" t="s">
        <v>1557</v>
      </c>
      <c r="D1553">
        <v>1</v>
      </c>
      <c r="E1553" t="s">
        <v>1558</v>
      </c>
      <c r="F1553" t="s">
        <v>94</v>
      </c>
      <c r="G1553">
        <v>100</v>
      </c>
      <c r="H1553" t="s">
        <v>46</v>
      </c>
      <c r="I1553">
        <f t="shared" si="72"/>
        <v>100</v>
      </c>
      <c r="J1553" t="s">
        <v>39</v>
      </c>
      <c r="L1553" s="2">
        <v>20000</v>
      </c>
      <c r="M1553" t="s">
        <v>1552</v>
      </c>
      <c r="N1553" t="s">
        <v>40</v>
      </c>
      <c r="P1553" t="s">
        <v>42</v>
      </c>
      <c r="Q1553" t="s">
        <v>42</v>
      </c>
      <c r="R1553" t="s">
        <v>64</v>
      </c>
      <c r="S1553" s="3">
        <v>42257</v>
      </c>
      <c r="T1553" s="3"/>
      <c r="U1553" s="11" t="str">
        <f>IFERROR(VLOOKUP(A1553,'Anc data'!$A$2:$H$117, 8,FALSE),"")</f>
        <v/>
      </c>
      <c r="W1553" s="15" t="str">
        <f t="shared" si="73"/>
        <v/>
      </c>
      <c r="X1553" s="9">
        <f t="shared" si="74"/>
        <v>1</v>
      </c>
      <c r="Y1553" s="9">
        <f>MAX(X1553,Parameters!$B$8)</f>
        <v>1</v>
      </c>
      <c r="AA1553" s="16" t="str">
        <f>IF(W1553&lt;&gt;0,IF(Y1553=1,IF(I1553&lt;=Parameters!$C$2,W1553,""),""),"")</f>
        <v/>
      </c>
      <c r="AB1553" s="16" t="str">
        <f>IF(W1553&lt;&gt;0,IF(Y1553=1,IF(AND(I1553&gt;Parameters!$B$3,I1553&lt;=Parameters!$C$3),W1553,""),""),"")</f>
        <v/>
      </c>
      <c r="AC1553" s="16" t="str">
        <f>IF(W1553&lt;&gt;0,IF(Y1553=1,IF(AND(I1553&gt;Parameters!$B$4,I1553&lt;=Parameters!$C$4),W1553,""),""),"")</f>
        <v/>
      </c>
      <c r="AD1553" s="16" t="str">
        <f>IF(W1553&lt;&gt;0,IF(Y1553=1,IF(AND(I1553&gt;Parameters!$B$5,I1553&lt;=Parameters!$C$5),W1553,""),""),"")</f>
        <v/>
      </c>
      <c r="AE1553" s="16" t="str">
        <f>IF(W1553&lt;&gt;0,IF(Y1553=1,IF(I1553&gt;Parameters!$B$6,W1553,""),""),"")</f>
        <v/>
      </c>
    </row>
    <row r="1554" spans="1:31" x14ac:dyDescent="0.2">
      <c r="A1554" t="s">
        <v>1549</v>
      </c>
      <c r="B1554" t="s">
        <v>1550</v>
      </c>
      <c r="C1554" t="s">
        <v>1557</v>
      </c>
      <c r="D1554">
        <v>2</v>
      </c>
      <c r="E1554" t="s">
        <v>1559</v>
      </c>
      <c r="F1554" t="s">
        <v>94</v>
      </c>
      <c r="G1554">
        <v>1</v>
      </c>
      <c r="H1554" t="s">
        <v>296</v>
      </c>
      <c r="I1554">
        <f t="shared" si="72"/>
        <v>1</v>
      </c>
      <c r="J1554" t="s">
        <v>39</v>
      </c>
      <c r="L1554" s="2">
        <v>50000</v>
      </c>
      <c r="M1554" t="s">
        <v>1552</v>
      </c>
      <c r="N1554" t="s">
        <v>40</v>
      </c>
      <c r="P1554" t="s">
        <v>64</v>
      </c>
      <c r="Q1554" t="s">
        <v>64</v>
      </c>
      <c r="R1554" t="s">
        <v>42</v>
      </c>
      <c r="S1554" s="3">
        <v>42257</v>
      </c>
      <c r="T1554" s="3"/>
      <c r="U1554" s="11" t="str">
        <f>IFERROR(VLOOKUP(A1554,'Anc data'!$A$2:$H$117, 8,FALSE),"")</f>
        <v/>
      </c>
      <c r="W1554" s="15" t="str">
        <f t="shared" si="73"/>
        <v/>
      </c>
      <c r="X1554" s="9">
        <f t="shared" si="74"/>
        <v>1</v>
      </c>
      <c r="Y1554" s="9">
        <f>MAX(X1554,Parameters!$B$8)</f>
        <v>1</v>
      </c>
      <c r="AA1554" s="16" t="str">
        <f>IF(W1554&lt;&gt;0,IF(Y1554=1,IF(I1554&lt;=Parameters!$C$2,W1554,""),""),"")</f>
        <v/>
      </c>
      <c r="AB1554" s="16" t="str">
        <f>IF(W1554&lt;&gt;0,IF(Y1554=1,IF(AND(I1554&gt;Parameters!$B$3,I1554&lt;=Parameters!$C$3),W1554,""),""),"")</f>
        <v/>
      </c>
      <c r="AC1554" s="16" t="str">
        <f>IF(W1554&lt;&gt;0,IF(Y1554=1,IF(AND(I1554&gt;Parameters!$B$4,I1554&lt;=Parameters!$C$4),W1554,""),""),"")</f>
        <v/>
      </c>
      <c r="AD1554" s="16" t="str">
        <f>IF(W1554&lt;&gt;0,IF(Y1554=1,IF(AND(I1554&gt;Parameters!$B$5,I1554&lt;=Parameters!$C$5),W1554,""),""),"")</f>
        <v/>
      </c>
      <c r="AE1554" s="16" t="str">
        <f>IF(W1554&lt;&gt;0,IF(Y1554=1,IF(I1554&gt;Parameters!$B$6,W1554,""),""),"")</f>
        <v/>
      </c>
    </row>
    <row r="1555" spans="1:31" x14ac:dyDescent="0.2">
      <c r="A1555" t="s">
        <v>1549</v>
      </c>
      <c r="B1555" t="s">
        <v>1550</v>
      </c>
      <c r="C1555" t="s">
        <v>1557</v>
      </c>
      <c r="D1555">
        <v>3</v>
      </c>
      <c r="E1555" t="s">
        <v>1560</v>
      </c>
      <c r="F1555" t="s">
        <v>94</v>
      </c>
      <c r="G1555">
        <v>500</v>
      </c>
      <c r="H1555" t="s">
        <v>46</v>
      </c>
      <c r="I1555">
        <f t="shared" si="72"/>
        <v>500</v>
      </c>
      <c r="J1555" t="s">
        <v>39</v>
      </c>
      <c r="L1555" s="2">
        <v>45000</v>
      </c>
      <c r="M1555" t="s">
        <v>1552</v>
      </c>
      <c r="N1555" t="s">
        <v>40</v>
      </c>
      <c r="P1555" t="s">
        <v>64</v>
      </c>
      <c r="Q1555" t="s">
        <v>64</v>
      </c>
      <c r="R1555" t="s">
        <v>42</v>
      </c>
      <c r="S1555" s="3">
        <v>42257</v>
      </c>
      <c r="T1555" s="3"/>
      <c r="U1555" s="11" t="str">
        <f>IFERROR(VLOOKUP(A1555,'Anc data'!$A$2:$H$117, 8,FALSE),"")</f>
        <v/>
      </c>
      <c r="W1555" s="15" t="str">
        <f t="shared" si="73"/>
        <v/>
      </c>
      <c r="X1555" s="9">
        <f t="shared" si="74"/>
        <v>1</v>
      </c>
      <c r="Y1555" s="9">
        <f>MAX(X1555,Parameters!$B$8)</f>
        <v>1</v>
      </c>
      <c r="AA1555" s="16" t="str">
        <f>IF(W1555&lt;&gt;0,IF(Y1555=1,IF(I1555&lt;=Parameters!$C$2,W1555,""),""),"")</f>
        <v/>
      </c>
      <c r="AB1555" s="16" t="str">
        <f>IF(W1555&lt;&gt;0,IF(Y1555=1,IF(AND(I1555&gt;Parameters!$B$3,I1555&lt;=Parameters!$C$3),W1555,""),""),"")</f>
        <v/>
      </c>
      <c r="AC1555" s="16" t="str">
        <f>IF(W1555&lt;&gt;0,IF(Y1555=1,IF(AND(I1555&gt;Parameters!$B$4,I1555&lt;=Parameters!$C$4),W1555,""),""),"")</f>
        <v/>
      </c>
      <c r="AD1555" s="16" t="str">
        <f>IF(W1555&lt;&gt;0,IF(Y1555=1,IF(AND(I1555&gt;Parameters!$B$5,I1555&lt;=Parameters!$C$5),W1555,""),""),"")</f>
        <v/>
      </c>
      <c r="AE1555" s="16" t="str">
        <f>IF(W1555&lt;&gt;0,IF(Y1555=1,IF(I1555&gt;Parameters!$B$6,W1555,""),""),"")</f>
        <v/>
      </c>
    </row>
    <row r="1556" spans="1:31" x14ac:dyDescent="0.2">
      <c r="A1556" t="s">
        <v>1561</v>
      </c>
      <c r="B1556" t="s">
        <v>1562</v>
      </c>
      <c r="C1556" t="s">
        <v>1563</v>
      </c>
      <c r="D1556">
        <v>1</v>
      </c>
      <c r="E1556" t="s">
        <v>1564</v>
      </c>
      <c r="F1556" t="s">
        <v>61</v>
      </c>
      <c r="G1556">
        <v>350</v>
      </c>
      <c r="H1556" t="s">
        <v>46</v>
      </c>
      <c r="I1556">
        <f t="shared" si="72"/>
        <v>350</v>
      </c>
      <c r="J1556" t="s">
        <v>39</v>
      </c>
      <c r="L1556">
        <v>62.9</v>
      </c>
      <c r="M1556" t="s">
        <v>63</v>
      </c>
      <c r="N1556" t="s">
        <v>40</v>
      </c>
      <c r="P1556" t="s">
        <v>64</v>
      </c>
      <c r="Q1556" t="s">
        <v>42</v>
      </c>
      <c r="R1556" t="s">
        <v>42</v>
      </c>
      <c r="S1556" s="3">
        <v>42257</v>
      </c>
      <c r="T1556" s="3"/>
      <c r="U1556" s="11">
        <f>IFERROR(VLOOKUP(A1556,'Anc data'!$A$2:$H$117, 8,FALSE),"")</f>
        <v>0.67557100000000003</v>
      </c>
      <c r="W1556" s="15">
        <f t="shared" si="73"/>
        <v>93.106424047213395</v>
      </c>
      <c r="X1556" s="9">
        <f t="shared" si="74"/>
        <v>1</v>
      </c>
      <c r="Y1556" s="9">
        <f>MAX(X1556,Parameters!$B$8)</f>
        <v>1</v>
      </c>
      <c r="AA1556" s="16" t="str">
        <f>IF(W1556&lt;&gt;0,IF(Y1556=1,IF(I1556&lt;=Parameters!$C$2,W1556,""),""),"")</f>
        <v/>
      </c>
      <c r="AB1556" s="16" t="str">
        <f>IF(W1556&lt;&gt;0,IF(Y1556=1,IF(AND(I1556&gt;Parameters!$B$3,I1556&lt;=Parameters!$C$3),W1556,""),""),"")</f>
        <v/>
      </c>
      <c r="AC1556" s="16" t="str">
        <f>IF(W1556&lt;&gt;0,IF(Y1556=1,IF(AND(I1556&gt;Parameters!$B$4,I1556&lt;=Parameters!$C$4),W1556,""),""),"")</f>
        <v/>
      </c>
      <c r="AD1556" s="16" t="str">
        <f>IF(W1556&lt;&gt;0,IF(Y1556=1,IF(AND(I1556&gt;Parameters!$B$5,I1556&lt;=Parameters!$C$5),W1556,""),""),"")</f>
        <v/>
      </c>
      <c r="AE1556" s="16">
        <f>IF(W1556&lt;&gt;0,IF(Y1556=1,IF(I1556&gt;Parameters!$B$6,W1556,""),""),"")</f>
        <v>93.106424047213395</v>
      </c>
    </row>
    <row r="1557" spans="1:31" x14ac:dyDescent="0.2">
      <c r="A1557" t="s">
        <v>1561</v>
      </c>
      <c r="B1557" t="s">
        <v>1562</v>
      </c>
      <c r="C1557" t="s">
        <v>1563</v>
      </c>
      <c r="D1557">
        <v>2</v>
      </c>
      <c r="E1557" t="s">
        <v>1565</v>
      </c>
      <c r="F1557" t="s">
        <v>61</v>
      </c>
      <c r="G1557">
        <v>150</v>
      </c>
      <c r="H1557" t="s">
        <v>46</v>
      </c>
      <c r="I1557">
        <f t="shared" si="72"/>
        <v>150</v>
      </c>
      <c r="J1557" t="s">
        <v>39</v>
      </c>
      <c r="L1557">
        <v>50.9</v>
      </c>
      <c r="M1557" t="s">
        <v>63</v>
      </c>
      <c r="N1557" t="s">
        <v>40</v>
      </c>
      <c r="P1557" t="s">
        <v>64</v>
      </c>
      <c r="Q1557" t="s">
        <v>42</v>
      </c>
      <c r="R1557" t="s">
        <v>42</v>
      </c>
      <c r="S1557" s="3">
        <v>42257</v>
      </c>
      <c r="T1557" s="3"/>
      <c r="U1557" s="11">
        <f>IFERROR(VLOOKUP(A1557,'Anc data'!$A$2:$H$117, 8,FALSE),"")</f>
        <v>0.67557100000000003</v>
      </c>
      <c r="W1557" s="15">
        <f t="shared" si="73"/>
        <v>75.343672241703672</v>
      </c>
      <c r="X1557" s="9">
        <f t="shared" si="74"/>
        <v>1</v>
      </c>
      <c r="Y1557" s="9">
        <f>MAX(X1557,Parameters!$B$8)</f>
        <v>1</v>
      </c>
      <c r="AA1557" s="16" t="str">
        <f>IF(W1557&lt;&gt;0,IF(Y1557=1,IF(I1557&lt;=Parameters!$C$2,W1557,""),""),"")</f>
        <v/>
      </c>
      <c r="AB1557" s="16" t="str">
        <f>IF(W1557&lt;&gt;0,IF(Y1557=1,IF(AND(I1557&gt;Parameters!$B$3,I1557&lt;=Parameters!$C$3),W1557,""),""),"")</f>
        <v/>
      </c>
      <c r="AC1557" s="16" t="str">
        <f>IF(W1557&lt;&gt;0,IF(Y1557=1,IF(AND(I1557&gt;Parameters!$B$4,I1557&lt;=Parameters!$C$4),W1557,""),""),"")</f>
        <v/>
      </c>
      <c r="AD1557" s="16" t="str">
        <f>IF(W1557&lt;&gt;0,IF(Y1557=1,IF(AND(I1557&gt;Parameters!$B$5,I1557&lt;=Parameters!$C$5),W1557,""),""),"")</f>
        <v/>
      </c>
      <c r="AE1557" s="16">
        <f>IF(W1557&lt;&gt;0,IF(Y1557=1,IF(I1557&gt;Parameters!$B$6,W1557,""),""),"")</f>
        <v>75.343672241703672</v>
      </c>
    </row>
    <row r="1558" spans="1:31" x14ac:dyDescent="0.2">
      <c r="A1558" t="s">
        <v>1561</v>
      </c>
      <c r="B1558" t="s">
        <v>1562</v>
      </c>
      <c r="C1558" t="s">
        <v>1563</v>
      </c>
      <c r="D1558">
        <v>3</v>
      </c>
      <c r="E1558" t="s">
        <v>1566</v>
      </c>
      <c r="F1558" t="s">
        <v>61</v>
      </c>
      <c r="G1558">
        <v>50</v>
      </c>
      <c r="H1558" t="s">
        <v>46</v>
      </c>
      <c r="I1558">
        <f t="shared" si="72"/>
        <v>50</v>
      </c>
      <c r="J1558" t="s">
        <v>39</v>
      </c>
      <c r="L1558">
        <v>44.9</v>
      </c>
      <c r="M1558" t="s">
        <v>63</v>
      </c>
      <c r="N1558" t="s">
        <v>40</v>
      </c>
      <c r="P1558" t="s">
        <v>64</v>
      </c>
      <c r="Q1558" t="s">
        <v>42</v>
      </c>
      <c r="R1558" t="s">
        <v>42</v>
      </c>
      <c r="S1558" s="3">
        <v>42257</v>
      </c>
      <c r="T1558" s="3"/>
      <c r="U1558" s="11">
        <f>IFERROR(VLOOKUP(A1558,'Anc data'!$A$2:$H$117, 8,FALSE),"")</f>
        <v>0.67557100000000003</v>
      </c>
      <c r="W1558" s="15">
        <f t="shared" si="73"/>
        <v>66.462296338948818</v>
      </c>
      <c r="X1558" s="9">
        <f t="shared" si="74"/>
        <v>1</v>
      </c>
      <c r="Y1558" s="9">
        <f>MAX(X1558,Parameters!$B$8)</f>
        <v>1</v>
      </c>
      <c r="AA1558" s="16" t="str">
        <f>IF(W1558&lt;&gt;0,IF(Y1558=1,IF(I1558&lt;=Parameters!$C$2,W1558,""),""),"")</f>
        <v/>
      </c>
      <c r="AB1558" s="16" t="str">
        <f>IF(W1558&lt;&gt;0,IF(Y1558=1,IF(AND(I1558&gt;Parameters!$B$3,I1558&lt;=Parameters!$C$3),W1558,""),""),"")</f>
        <v/>
      </c>
      <c r="AC1558" s="16" t="str">
        <f>IF(W1558&lt;&gt;0,IF(Y1558=1,IF(AND(I1558&gt;Parameters!$B$4,I1558&lt;=Parameters!$C$4),W1558,""),""),"")</f>
        <v/>
      </c>
      <c r="AD1558" s="16" t="str">
        <f>IF(W1558&lt;&gt;0,IF(Y1558=1,IF(AND(I1558&gt;Parameters!$B$5,I1558&lt;=Parameters!$C$5),W1558,""),""),"")</f>
        <v/>
      </c>
      <c r="AE1558" s="16">
        <f>IF(W1558&lt;&gt;0,IF(Y1558=1,IF(I1558&gt;Parameters!$B$6,W1558,""),""),"")</f>
        <v>66.462296338948818</v>
      </c>
    </row>
    <row r="1559" spans="1:31" x14ac:dyDescent="0.2">
      <c r="A1559" t="s">
        <v>1561</v>
      </c>
      <c r="B1559" t="s">
        <v>1562</v>
      </c>
      <c r="C1559" t="s">
        <v>1563</v>
      </c>
      <c r="D1559">
        <v>4</v>
      </c>
      <c r="E1559">
        <v>512</v>
      </c>
      <c r="F1559" t="s">
        <v>51</v>
      </c>
      <c r="G1559">
        <v>512</v>
      </c>
      <c r="H1559" t="s">
        <v>38</v>
      </c>
      <c r="I1559">
        <f t="shared" si="72"/>
        <v>0.51200000000000001</v>
      </c>
      <c r="J1559" t="s">
        <v>39</v>
      </c>
      <c r="L1559">
        <v>35.9</v>
      </c>
      <c r="M1559" t="s">
        <v>63</v>
      </c>
      <c r="N1559">
        <v>320</v>
      </c>
      <c r="O1559" t="s">
        <v>38</v>
      </c>
      <c r="P1559" t="s">
        <v>42</v>
      </c>
      <c r="Q1559" t="s">
        <v>42</v>
      </c>
      <c r="R1559" t="s">
        <v>42</v>
      </c>
      <c r="S1559" s="3">
        <v>42257</v>
      </c>
      <c r="T1559" s="3"/>
      <c r="U1559" s="11">
        <f>IFERROR(VLOOKUP(A1559,'Anc data'!$A$2:$H$117, 8,FALSE),"")</f>
        <v>0.67557100000000003</v>
      </c>
      <c r="W1559" s="15">
        <f t="shared" si="73"/>
        <v>53.140232484816543</v>
      </c>
      <c r="X1559" s="9">
        <f t="shared" si="74"/>
        <v>1</v>
      </c>
      <c r="Y1559" s="9">
        <f>MAX(X1559,Parameters!$B$8)</f>
        <v>1</v>
      </c>
      <c r="AA1559" s="16">
        <f>IF(W1559&lt;&gt;0,IF(Y1559=1,IF(I1559&lt;=Parameters!$C$2,W1559,""),""),"")</f>
        <v>53.140232484816543</v>
      </c>
      <c r="AB1559" s="16" t="str">
        <f>IF(W1559&lt;&gt;0,IF(Y1559=1,IF(AND(I1559&gt;Parameters!$B$3,I1559&lt;=Parameters!$C$3),W1559,""),""),"")</f>
        <v/>
      </c>
      <c r="AC1559" s="16" t="str">
        <f>IF(W1559&lt;&gt;0,IF(Y1559=1,IF(AND(I1559&gt;Parameters!$B$4,I1559&lt;=Parameters!$C$4),W1559,""),""),"")</f>
        <v/>
      </c>
      <c r="AD1559" s="16" t="str">
        <f>IF(W1559&lt;&gt;0,IF(Y1559=1,IF(AND(I1559&gt;Parameters!$B$5,I1559&lt;=Parameters!$C$5),W1559,""),""),"")</f>
        <v/>
      </c>
      <c r="AE1559" s="16" t="str">
        <f>IF(W1559&lt;&gt;0,IF(Y1559=1,IF(I1559&gt;Parameters!$B$6,W1559,""),""),"")</f>
        <v/>
      </c>
    </row>
    <row r="1560" spans="1:31" x14ac:dyDescent="0.2">
      <c r="A1560" t="s">
        <v>1561</v>
      </c>
      <c r="B1560" t="s">
        <v>1562</v>
      </c>
      <c r="C1560" t="s">
        <v>1563</v>
      </c>
      <c r="D1560">
        <v>5</v>
      </c>
      <c r="E1560">
        <v>4</v>
      </c>
      <c r="F1560" t="s">
        <v>51</v>
      </c>
      <c r="G1560">
        <v>4</v>
      </c>
      <c r="H1560" t="s">
        <v>46</v>
      </c>
      <c r="I1560">
        <f t="shared" si="72"/>
        <v>4</v>
      </c>
      <c r="J1560" t="s">
        <v>39</v>
      </c>
      <c r="L1560">
        <v>148.54</v>
      </c>
      <c r="M1560" t="s">
        <v>63</v>
      </c>
      <c r="N1560">
        <v>512</v>
      </c>
      <c r="O1560" t="s">
        <v>38</v>
      </c>
      <c r="P1560" t="s">
        <v>42</v>
      </c>
      <c r="Q1560" t="s">
        <v>42</v>
      </c>
      <c r="R1560" t="s">
        <v>42</v>
      </c>
      <c r="S1560" s="3">
        <v>42257</v>
      </c>
      <c r="T1560" s="3"/>
      <c r="U1560" s="11">
        <f>IFERROR(VLOOKUP(A1560,'Anc data'!$A$2:$H$117, 8,FALSE),"")</f>
        <v>0.67557100000000003</v>
      </c>
      <c r="W1560" s="15">
        <f t="shared" si="73"/>
        <v>219.87326276586768</v>
      </c>
      <c r="X1560" s="9">
        <f t="shared" si="74"/>
        <v>1</v>
      </c>
      <c r="Y1560" s="9">
        <f>MAX(X1560,Parameters!$B$8)</f>
        <v>1</v>
      </c>
      <c r="AA1560" s="16" t="str">
        <f>IF(W1560&lt;&gt;0,IF(Y1560=1,IF(I1560&lt;=Parameters!$C$2,W1560,""),""),"")</f>
        <v/>
      </c>
      <c r="AB1560" s="16">
        <f>IF(W1560&lt;&gt;0,IF(Y1560=1,IF(AND(I1560&gt;Parameters!$B$3,I1560&lt;=Parameters!$C$3),W1560,""),""),"")</f>
        <v>219.87326276586768</v>
      </c>
      <c r="AC1560" s="16" t="str">
        <f>IF(W1560&lt;&gt;0,IF(Y1560=1,IF(AND(I1560&gt;Parameters!$B$4,I1560&lt;=Parameters!$C$4),W1560,""),""),"")</f>
        <v/>
      </c>
      <c r="AD1560" s="16" t="str">
        <f>IF(W1560&lt;&gt;0,IF(Y1560=1,IF(AND(I1560&gt;Parameters!$B$5,I1560&lt;=Parameters!$C$5),W1560,""),""),"")</f>
        <v/>
      </c>
      <c r="AE1560" s="16" t="str">
        <f>IF(W1560&lt;&gt;0,IF(Y1560=1,IF(I1560&gt;Parameters!$B$6,W1560,""),""),"")</f>
        <v/>
      </c>
    </row>
    <row r="1561" spans="1:31" x14ac:dyDescent="0.2">
      <c r="A1561" t="s">
        <v>1561</v>
      </c>
      <c r="B1561" t="s">
        <v>1562</v>
      </c>
      <c r="C1561" t="s">
        <v>1563</v>
      </c>
      <c r="D1561">
        <v>6</v>
      </c>
      <c r="E1561">
        <v>8</v>
      </c>
      <c r="F1561" t="s">
        <v>51</v>
      </c>
      <c r="G1561">
        <v>8</v>
      </c>
      <c r="H1561" t="s">
        <v>46</v>
      </c>
      <c r="I1561">
        <f t="shared" si="72"/>
        <v>8</v>
      </c>
      <c r="J1561" t="s">
        <v>39</v>
      </c>
      <c r="L1561">
        <v>186.29</v>
      </c>
      <c r="M1561" t="s">
        <v>63</v>
      </c>
      <c r="N1561">
        <v>640</v>
      </c>
      <c r="O1561" t="s">
        <v>38</v>
      </c>
      <c r="P1561" t="s">
        <v>42</v>
      </c>
      <c r="Q1561" t="s">
        <v>42</v>
      </c>
      <c r="R1561" t="s">
        <v>42</v>
      </c>
      <c r="S1561" s="3">
        <v>42257</v>
      </c>
      <c r="T1561" s="3"/>
      <c r="U1561" s="11">
        <f>IFERROR(VLOOKUP(A1561,'Anc data'!$A$2:$H$117, 8,FALSE),"")</f>
        <v>0.67557100000000003</v>
      </c>
      <c r="W1561" s="15">
        <f t="shared" si="73"/>
        <v>275.75191948736693</v>
      </c>
      <c r="X1561" s="9">
        <f t="shared" si="74"/>
        <v>1</v>
      </c>
      <c r="Y1561" s="9">
        <f>MAX(X1561,Parameters!$B$8)</f>
        <v>1</v>
      </c>
      <c r="AA1561" s="16" t="str">
        <f>IF(W1561&lt;&gt;0,IF(Y1561=1,IF(I1561&lt;=Parameters!$C$2,W1561,""),""),"")</f>
        <v/>
      </c>
      <c r="AB1561" s="16" t="str">
        <f>IF(W1561&lt;&gt;0,IF(Y1561=1,IF(AND(I1561&gt;Parameters!$B$3,I1561&lt;=Parameters!$C$3),W1561,""),""),"")</f>
        <v/>
      </c>
      <c r="AC1561" s="16">
        <f>IF(W1561&lt;&gt;0,IF(Y1561=1,IF(AND(I1561&gt;Parameters!$B$4,I1561&lt;=Parameters!$C$4),W1561,""),""),"")</f>
        <v>275.75191948736693</v>
      </c>
      <c r="AD1561" s="16" t="str">
        <f>IF(W1561&lt;&gt;0,IF(Y1561=1,IF(AND(I1561&gt;Parameters!$B$5,I1561&lt;=Parameters!$C$5),W1561,""),""),"")</f>
        <v/>
      </c>
      <c r="AE1561" s="16" t="str">
        <f>IF(W1561&lt;&gt;0,IF(Y1561=1,IF(I1561&gt;Parameters!$B$6,W1561,""),""),"")</f>
        <v/>
      </c>
    </row>
    <row r="1562" spans="1:31" x14ac:dyDescent="0.2">
      <c r="A1562" t="s">
        <v>1561</v>
      </c>
      <c r="B1562" t="s">
        <v>1562</v>
      </c>
      <c r="C1562" t="s">
        <v>1563</v>
      </c>
      <c r="D1562">
        <v>7</v>
      </c>
      <c r="E1562">
        <v>1</v>
      </c>
      <c r="F1562" t="s">
        <v>73</v>
      </c>
      <c r="G1562">
        <v>1</v>
      </c>
      <c r="H1562" t="s">
        <v>46</v>
      </c>
      <c r="I1562">
        <f t="shared" si="72"/>
        <v>1</v>
      </c>
      <c r="J1562" t="s">
        <v>39</v>
      </c>
      <c r="L1562">
        <v>26.82</v>
      </c>
      <c r="M1562" t="s">
        <v>63</v>
      </c>
      <c r="N1562">
        <v>600</v>
      </c>
      <c r="O1562" t="s">
        <v>38</v>
      </c>
      <c r="P1562" t="s">
        <v>42</v>
      </c>
      <c r="Q1562" t="s">
        <v>42</v>
      </c>
      <c r="R1562" t="s">
        <v>64</v>
      </c>
      <c r="S1562" s="3">
        <v>42257</v>
      </c>
      <c r="T1562" s="3"/>
      <c r="U1562" s="11">
        <f>IFERROR(VLOOKUP(A1562,'Anc data'!$A$2:$H$117, 8,FALSE),"")</f>
        <v>0.67557100000000003</v>
      </c>
      <c r="W1562" s="15">
        <f t="shared" si="73"/>
        <v>39.699750285314202</v>
      </c>
      <c r="X1562" s="9">
        <f t="shared" si="74"/>
        <v>1</v>
      </c>
      <c r="Y1562" s="9">
        <f>MAX(X1562,Parameters!$B$8)</f>
        <v>1</v>
      </c>
      <c r="AA1562" s="16">
        <f>IF(W1562&lt;&gt;0,IF(Y1562=1,IF(I1562&lt;=Parameters!$C$2,W1562,""),""),"")</f>
        <v>39.699750285314202</v>
      </c>
      <c r="AB1562" s="16" t="str">
        <f>IF(W1562&lt;&gt;0,IF(Y1562=1,IF(AND(I1562&gt;Parameters!$B$3,I1562&lt;=Parameters!$C$3),W1562,""),""),"")</f>
        <v/>
      </c>
      <c r="AC1562" s="16" t="str">
        <f>IF(W1562&lt;&gt;0,IF(Y1562=1,IF(AND(I1562&gt;Parameters!$B$4,I1562&lt;=Parameters!$C$4),W1562,""),""),"")</f>
        <v/>
      </c>
      <c r="AD1562" s="16" t="str">
        <f>IF(W1562&lt;&gt;0,IF(Y1562=1,IF(AND(I1562&gt;Parameters!$B$5,I1562&lt;=Parameters!$C$5),W1562,""),""),"")</f>
        <v/>
      </c>
      <c r="AE1562" s="16" t="str">
        <f>IF(W1562&lt;&gt;0,IF(Y1562=1,IF(I1562&gt;Parameters!$B$6,W1562,""),""),"")</f>
        <v/>
      </c>
    </row>
    <row r="1563" spans="1:31" x14ac:dyDescent="0.2">
      <c r="A1563" t="s">
        <v>1561</v>
      </c>
      <c r="B1563" t="s">
        <v>1562</v>
      </c>
      <c r="C1563" t="s">
        <v>1563</v>
      </c>
      <c r="D1563">
        <v>8</v>
      </c>
      <c r="E1563">
        <v>2</v>
      </c>
      <c r="F1563" t="s">
        <v>73</v>
      </c>
      <c r="G1563">
        <v>2</v>
      </c>
      <c r="H1563" t="s">
        <v>46</v>
      </c>
      <c r="I1563">
        <f t="shared" si="72"/>
        <v>2</v>
      </c>
      <c r="J1563" t="s">
        <v>39</v>
      </c>
      <c r="L1563">
        <v>47.19</v>
      </c>
      <c r="M1563" t="s">
        <v>63</v>
      </c>
      <c r="N1563">
        <v>600</v>
      </c>
      <c r="O1563" t="s">
        <v>38</v>
      </c>
      <c r="P1563" t="s">
        <v>42</v>
      </c>
      <c r="Q1563" t="s">
        <v>42</v>
      </c>
      <c r="R1563" t="s">
        <v>64</v>
      </c>
      <c r="S1563" s="3">
        <v>42257</v>
      </c>
      <c r="T1563" s="3"/>
      <c r="U1563" s="11">
        <f>IFERROR(VLOOKUP(A1563,'Anc data'!$A$2:$H$117, 8,FALSE),"")</f>
        <v>0.67557100000000003</v>
      </c>
      <c r="W1563" s="15">
        <f t="shared" si="73"/>
        <v>69.852021475166922</v>
      </c>
      <c r="X1563" s="9">
        <f t="shared" si="74"/>
        <v>1</v>
      </c>
      <c r="Y1563" s="9">
        <f>MAX(X1563,Parameters!$B$8)</f>
        <v>1</v>
      </c>
      <c r="AA1563" s="16" t="str">
        <f>IF(W1563&lt;&gt;0,IF(Y1563=1,IF(I1563&lt;=Parameters!$C$2,W1563,""),""),"")</f>
        <v/>
      </c>
      <c r="AB1563" s="16">
        <f>IF(W1563&lt;&gt;0,IF(Y1563=1,IF(AND(I1563&gt;Parameters!$B$3,I1563&lt;=Parameters!$C$3),W1563,""),""),"")</f>
        <v>69.852021475166922</v>
      </c>
      <c r="AC1563" s="16" t="str">
        <f>IF(W1563&lt;&gt;0,IF(Y1563=1,IF(AND(I1563&gt;Parameters!$B$4,I1563&lt;=Parameters!$C$4),W1563,""),""),"")</f>
        <v/>
      </c>
      <c r="AD1563" s="16" t="str">
        <f>IF(W1563&lt;&gt;0,IF(Y1563=1,IF(AND(I1563&gt;Parameters!$B$5,I1563&lt;=Parameters!$C$5),W1563,""),""),"")</f>
        <v/>
      </c>
      <c r="AE1563" s="16" t="str">
        <f>IF(W1563&lt;&gt;0,IF(Y1563=1,IF(I1563&gt;Parameters!$B$6,W1563,""),""),"")</f>
        <v/>
      </c>
    </row>
    <row r="1564" spans="1:31" x14ac:dyDescent="0.2">
      <c r="A1564" t="s">
        <v>1561</v>
      </c>
      <c r="B1564" t="s">
        <v>1562</v>
      </c>
      <c r="C1564" t="s">
        <v>1563</v>
      </c>
      <c r="D1564">
        <v>9</v>
      </c>
      <c r="E1564">
        <v>3</v>
      </c>
      <c r="F1564" t="s">
        <v>73</v>
      </c>
      <c r="G1564">
        <v>3</v>
      </c>
      <c r="H1564" t="s">
        <v>46</v>
      </c>
      <c r="I1564">
        <f t="shared" si="72"/>
        <v>3</v>
      </c>
      <c r="J1564" t="s">
        <v>39</v>
      </c>
      <c r="L1564">
        <v>90.75</v>
      </c>
      <c r="M1564" t="s">
        <v>63</v>
      </c>
      <c r="N1564">
        <v>600</v>
      </c>
      <c r="O1564" t="s">
        <v>38</v>
      </c>
      <c r="P1564" t="s">
        <v>42</v>
      </c>
      <c r="Q1564" t="s">
        <v>42</v>
      </c>
      <c r="R1564" t="s">
        <v>64</v>
      </c>
      <c r="S1564" s="3">
        <v>42257</v>
      </c>
      <c r="T1564" s="3"/>
      <c r="U1564" s="11">
        <f>IFERROR(VLOOKUP(A1564,'Anc data'!$A$2:$H$117, 8,FALSE),"")</f>
        <v>0.67557100000000003</v>
      </c>
      <c r="W1564" s="15">
        <f t="shared" si="73"/>
        <v>134.33081052916717</v>
      </c>
      <c r="X1564" s="9">
        <f t="shared" si="74"/>
        <v>1</v>
      </c>
      <c r="Y1564" s="9">
        <f>MAX(X1564,Parameters!$B$8)</f>
        <v>1</v>
      </c>
      <c r="AA1564" s="16" t="str">
        <f>IF(W1564&lt;&gt;0,IF(Y1564=1,IF(I1564&lt;=Parameters!$C$2,W1564,""),""),"")</f>
        <v/>
      </c>
      <c r="AB1564" s="16">
        <f>IF(W1564&lt;&gt;0,IF(Y1564=1,IF(AND(I1564&gt;Parameters!$B$3,I1564&lt;=Parameters!$C$3),W1564,""),""),"")</f>
        <v>134.33081052916717</v>
      </c>
      <c r="AC1564" s="16" t="str">
        <f>IF(W1564&lt;&gt;0,IF(Y1564=1,IF(AND(I1564&gt;Parameters!$B$4,I1564&lt;=Parameters!$C$4),W1564,""),""),"")</f>
        <v/>
      </c>
      <c r="AD1564" s="16" t="str">
        <f>IF(W1564&lt;&gt;0,IF(Y1564=1,IF(AND(I1564&gt;Parameters!$B$5,I1564&lt;=Parameters!$C$5),W1564,""),""),"")</f>
        <v/>
      </c>
      <c r="AE1564" s="16" t="str">
        <f>IF(W1564&lt;&gt;0,IF(Y1564=1,IF(I1564&gt;Parameters!$B$6,W1564,""),""),"")</f>
        <v/>
      </c>
    </row>
    <row r="1565" spans="1:31" x14ac:dyDescent="0.2">
      <c r="A1565" t="s">
        <v>1561</v>
      </c>
      <c r="B1565" t="s">
        <v>1562</v>
      </c>
      <c r="C1565" t="s">
        <v>1567</v>
      </c>
      <c r="D1565">
        <v>1</v>
      </c>
      <c r="E1565" t="s">
        <v>1568</v>
      </c>
      <c r="F1565" t="s">
        <v>61</v>
      </c>
      <c r="G1565">
        <v>50</v>
      </c>
      <c r="H1565" t="s">
        <v>46</v>
      </c>
      <c r="I1565">
        <f t="shared" si="72"/>
        <v>50</v>
      </c>
      <c r="J1565" t="s">
        <v>39</v>
      </c>
      <c r="L1565">
        <v>17.899999999999999</v>
      </c>
      <c r="M1565" t="s">
        <v>63</v>
      </c>
      <c r="N1565" t="s">
        <v>40</v>
      </c>
      <c r="P1565" t="s">
        <v>64</v>
      </c>
      <c r="Q1565" t="s">
        <v>42</v>
      </c>
      <c r="R1565" t="s">
        <v>42</v>
      </c>
      <c r="S1565" s="3">
        <v>42257</v>
      </c>
      <c r="T1565" s="3"/>
      <c r="U1565" s="11">
        <f>IFERROR(VLOOKUP(A1565,'Anc data'!$A$2:$H$117, 8,FALSE),"")</f>
        <v>0.67557100000000003</v>
      </c>
      <c r="W1565" s="15">
        <f t="shared" si="73"/>
        <v>26.496104776551981</v>
      </c>
      <c r="X1565" s="9">
        <f t="shared" si="74"/>
        <v>1</v>
      </c>
      <c r="Y1565" s="9">
        <f>MAX(X1565,Parameters!$B$8)</f>
        <v>1</v>
      </c>
      <c r="AA1565" s="16" t="str">
        <f>IF(W1565&lt;&gt;0,IF(Y1565=1,IF(I1565&lt;=Parameters!$C$2,W1565,""),""),"")</f>
        <v/>
      </c>
      <c r="AB1565" s="16" t="str">
        <f>IF(W1565&lt;&gt;0,IF(Y1565=1,IF(AND(I1565&gt;Parameters!$B$3,I1565&lt;=Parameters!$C$3),W1565,""),""),"")</f>
        <v/>
      </c>
      <c r="AC1565" s="16" t="str">
        <f>IF(W1565&lt;&gt;0,IF(Y1565=1,IF(AND(I1565&gt;Parameters!$B$4,I1565&lt;=Parameters!$C$4),W1565,""),""),"")</f>
        <v/>
      </c>
      <c r="AD1565" s="16" t="str">
        <f>IF(W1565&lt;&gt;0,IF(Y1565=1,IF(AND(I1565&gt;Parameters!$B$5,I1565&lt;=Parameters!$C$5),W1565,""),""),"")</f>
        <v/>
      </c>
      <c r="AE1565" s="16">
        <f>IF(W1565&lt;&gt;0,IF(Y1565=1,IF(I1565&gt;Parameters!$B$6,W1565,""),""),"")</f>
        <v>26.496104776551981</v>
      </c>
    </row>
    <row r="1566" spans="1:31" x14ac:dyDescent="0.2">
      <c r="A1566" t="s">
        <v>1561</v>
      </c>
      <c r="B1566" t="s">
        <v>1562</v>
      </c>
      <c r="C1566" t="s">
        <v>1567</v>
      </c>
      <c r="D1566">
        <v>2</v>
      </c>
      <c r="E1566" t="s">
        <v>1569</v>
      </c>
      <c r="F1566" t="s">
        <v>61</v>
      </c>
      <c r="G1566">
        <v>120</v>
      </c>
      <c r="H1566" t="s">
        <v>46</v>
      </c>
      <c r="I1566">
        <f t="shared" si="72"/>
        <v>120</v>
      </c>
      <c r="J1566" t="s">
        <v>39</v>
      </c>
      <c r="L1566">
        <v>28.9</v>
      </c>
      <c r="M1566" t="s">
        <v>63</v>
      </c>
      <c r="N1566" t="s">
        <v>40</v>
      </c>
      <c r="P1566" t="s">
        <v>64</v>
      </c>
      <c r="Q1566" t="s">
        <v>42</v>
      </c>
      <c r="R1566" t="s">
        <v>42</v>
      </c>
      <c r="S1566" s="3">
        <v>42257</v>
      </c>
      <c r="T1566" s="3"/>
      <c r="U1566" s="11">
        <f>IFERROR(VLOOKUP(A1566,'Anc data'!$A$2:$H$117, 8,FALSE),"")</f>
        <v>0.67557100000000003</v>
      </c>
      <c r="W1566" s="15">
        <f t="shared" si="73"/>
        <v>42.778627264935878</v>
      </c>
      <c r="X1566" s="9">
        <f t="shared" si="74"/>
        <v>1</v>
      </c>
      <c r="Y1566" s="9">
        <f>MAX(X1566,Parameters!$B$8)</f>
        <v>1</v>
      </c>
      <c r="AA1566" s="16" t="str">
        <f>IF(W1566&lt;&gt;0,IF(Y1566=1,IF(I1566&lt;=Parameters!$C$2,W1566,""),""),"")</f>
        <v/>
      </c>
      <c r="AB1566" s="16" t="str">
        <f>IF(W1566&lt;&gt;0,IF(Y1566=1,IF(AND(I1566&gt;Parameters!$B$3,I1566&lt;=Parameters!$C$3),W1566,""),""),"")</f>
        <v/>
      </c>
      <c r="AC1566" s="16" t="str">
        <f>IF(W1566&lt;&gt;0,IF(Y1566=1,IF(AND(I1566&gt;Parameters!$B$4,I1566&lt;=Parameters!$C$4),W1566,""),""),"")</f>
        <v/>
      </c>
      <c r="AD1566" s="16" t="str">
        <f>IF(W1566&lt;&gt;0,IF(Y1566=1,IF(AND(I1566&gt;Parameters!$B$5,I1566&lt;=Parameters!$C$5),W1566,""),""),"")</f>
        <v/>
      </c>
      <c r="AE1566" s="16">
        <f>IF(W1566&lt;&gt;0,IF(Y1566=1,IF(I1566&gt;Parameters!$B$6,W1566,""),""),"")</f>
        <v>42.778627264935878</v>
      </c>
    </row>
    <row r="1567" spans="1:31" x14ac:dyDescent="0.2">
      <c r="A1567" t="s">
        <v>1561</v>
      </c>
      <c r="B1567" t="s">
        <v>1562</v>
      </c>
      <c r="C1567" t="s">
        <v>1567</v>
      </c>
      <c r="D1567">
        <v>3</v>
      </c>
      <c r="E1567" t="s">
        <v>1570</v>
      </c>
      <c r="F1567" t="s">
        <v>61</v>
      </c>
      <c r="G1567">
        <v>300</v>
      </c>
      <c r="H1567" t="s">
        <v>46</v>
      </c>
      <c r="I1567">
        <f t="shared" si="72"/>
        <v>300</v>
      </c>
      <c r="J1567" t="s">
        <v>39</v>
      </c>
      <c r="L1567">
        <v>32.9</v>
      </c>
      <c r="M1567" t="s">
        <v>63</v>
      </c>
      <c r="N1567" t="s">
        <v>40</v>
      </c>
      <c r="P1567" t="s">
        <v>64</v>
      </c>
      <c r="Q1567" t="s">
        <v>42</v>
      </c>
      <c r="R1567" t="s">
        <v>42</v>
      </c>
      <c r="S1567" s="3">
        <v>42257</v>
      </c>
      <c r="T1567" s="3"/>
      <c r="U1567" s="11">
        <f>IFERROR(VLOOKUP(A1567,'Anc data'!$A$2:$H$117, 8,FALSE),"")</f>
        <v>0.67557100000000003</v>
      </c>
      <c r="W1567" s="15">
        <f t="shared" si="73"/>
        <v>48.699544533439116</v>
      </c>
      <c r="X1567" s="9">
        <f t="shared" si="74"/>
        <v>1</v>
      </c>
      <c r="Y1567" s="9">
        <f>MAX(X1567,Parameters!$B$8)</f>
        <v>1</v>
      </c>
      <c r="AA1567" s="16" t="str">
        <f>IF(W1567&lt;&gt;0,IF(Y1567=1,IF(I1567&lt;=Parameters!$C$2,W1567,""),""),"")</f>
        <v/>
      </c>
      <c r="AB1567" s="16" t="str">
        <f>IF(W1567&lt;&gt;0,IF(Y1567=1,IF(AND(I1567&gt;Parameters!$B$3,I1567&lt;=Parameters!$C$3),W1567,""),""),"")</f>
        <v/>
      </c>
      <c r="AC1567" s="16" t="str">
        <f>IF(W1567&lt;&gt;0,IF(Y1567=1,IF(AND(I1567&gt;Parameters!$B$4,I1567&lt;=Parameters!$C$4),W1567,""),""),"")</f>
        <v/>
      </c>
      <c r="AD1567" s="16" t="str">
        <f>IF(W1567&lt;&gt;0,IF(Y1567=1,IF(AND(I1567&gt;Parameters!$B$5,I1567&lt;=Parameters!$C$5),W1567,""),""),"")</f>
        <v/>
      </c>
      <c r="AE1567" s="16">
        <f>IF(W1567&lt;&gt;0,IF(Y1567=1,IF(I1567&gt;Parameters!$B$6,W1567,""),""),"")</f>
        <v>48.699544533439116</v>
      </c>
    </row>
    <row r="1568" spans="1:31" x14ac:dyDescent="0.2">
      <c r="A1568" t="s">
        <v>1561</v>
      </c>
      <c r="B1568" t="s">
        <v>1562</v>
      </c>
      <c r="C1568" t="s">
        <v>1571</v>
      </c>
      <c r="D1568">
        <v>1</v>
      </c>
      <c r="E1568" t="s">
        <v>1572</v>
      </c>
      <c r="F1568" t="s">
        <v>61</v>
      </c>
      <c r="G1568">
        <v>20</v>
      </c>
      <c r="H1568" t="s">
        <v>46</v>
      </c>
      <c r="I1568">
        <f t="shared" si="72"/>
        <v>20</v>
      </c>
      <c r="J1568" t="s">
        <v>39</v>
      </c>
      <c r="L1568">
        <v>19.3</v>
      </c>
      <c r="M1568" t="s">
        <v>63</v>
      </c>
      <c r="N1568" t="s">
        <v>40</v>
      </c>
      <c r="P1568" t="s">
        <v>64</v>
      </c>
      <c r="Q1568" t="s">
        <v>42</v>
      </c>
      <c r="R1568" t="s">
        <v>42</v>
      </c>
      <c r="S1568" s="3">
        <v>42257</v>
      </c>
      <c r="T1568" s="3"/>
      <c r="U1568" s="11">
        <f>IFERROR(VLOOKUP(A1568,'Anc data'!$A$2:$H$117, 8,FALSE),"")</f>
        <v>0.67557100000000003</v>
      </c>
      <c r="W1568" s="15">
        <f t="shared" si="73"/>
        <v>28.568425820528116</v>
      </c>
      <c r="X1568" s="9">
        <f t="shared" si="74"/>
        <v>1</v>
      </c>
      <c r="Y1568" s="9">
        <f>MAX(X1568,Parameters!$B$8)</f>
        <v>1</v>
      </c>
      <c r="AA1568" s="16" t="str">
        <f>IF(W1568&lt;&gt;0,IF(Y1568=1,IF(I1568&lt;=Parameters!$C$2,W1568,""),""),"")</f>
        <v/>
      </c>
      <c r="AB1568" s="16" t="str">
        <f>IF(W1568&lt;&gt;0,IF(Y1568=1,IF(AND(I1568&gt;Parameters!$B$3,I1568&lt;=Parameters!$C$3),W1568,""),""),"")</f>
        <v/>
      </c>
      <c r="AC1568" s="16" t="str">
        <f>IF(W1568&lt;&gt;0,IF(Y1568=1,IF(AND(I1568&gt;Parameters!$B$4,I1568&lt;=Parameters!$C$4),W1568,""),""),"")</f>
        <v/>
      </c>
      <c r="AD1568" s="16">
        <f>IF(W1568&lt;&gt;0,IF(Y1568=1,IF(AND(I1568&gt;Parameters!$B$5,I1568&lt;=Parameters!$C$5),W1568,""),""),"")</f>
        <v>28.568425820528116</v>
      </c>
      <c r="AE1568" s="16" t="str">
        <f>IF(W1568&lt;&gt;0,IF(Y1568=1,IF(I1568&gt;Parameters!$B$6,W1568,""),""),"")</f>
        <v/>
      </c>
    </row>
    <row r="1569" spans="1:31" x14ac:dyDescent="0.2">
      <c r="A1569" t="s">
        <v>1561</v>
      </c>
      <c r="B1569" t="s">
        <v>1562</v>
      </c>
      <c r="C1569" t="s">
        <v>1571</v>
      </c>
      <c r="D1569">
        <v>2</v>
      </c>
      <c r="E1569" t="s">
        <v>1573</v>
      </c>
      <c r="F1569" t="s">
        <v>61</v>
      </c>
      <c r="G1569">
        <v>50</v>
      </c>
      <c r="H1569" t="s">
        <v>46</v>
      </c>
      <c r="I1569">
        <f t="shared" si="72"/>
        <v>50</v>
      </c>
      <c r="J1569" t="s">
        <v>39</v>
      </c>
      <c r="L1569">
        <v>24.14</v>
      </c>
      <c r="M1569" t="s">
        <v>63</v>
      </c>
      <c r="N1569" t="s">
        <v>40</v>
      </c>
      <c r="P1569" t="s">
        <v>64</v>
      </c>
      <c r="Q1569" t="s">
        <v>42</v>
      </c>
      <c r="R1569" t="s">
        <v>42</v>
      </c>
      <c r="S1569" s="3">
        <v>42257</v>
      </c>
      <c r="T1569" s="3"/>
      <c r="U1569" s="11">
        <f>IFERROR(VLOOKUP(A1569,'Anc data'!$A$2:$H$117, 8,FALSE),"")</f>
        <v>0.67557100000000003</v>
      </c>
      <c r="W1569" s="15">
        <f t="shared" si="73"/>
        <v>35.732735715417029</v>
      </c>
      <c r="X1569" s="9">
        <f t="shared" si="74"/>
        <v>1</v>
      </c>
      <c r="Y1569" s="9">
        <f>MAX(X1569,Parameters!$B$8)</f>
        <v>1</v>
      </c>
      <c r="AA1569" s="16" t="str">
        <f>IF(W1569&lt;&gt;0,IF(Y1569=1,IF(I1569&lt;=Parameters!$C$2,W1569,""),""),"")</f>
        <v/>
      </c>
      <c r="AB1569" s="16" t="str">
        <f>IF(W1569&lt;&gt;0,IF(Y1569=1,IF(AND(I1569&gt;Parameters!$B$3,I1569&lt;=Parameters!$C$3),W1569,""),""),"")</f>
        <v/>
      </c>
      <c r="AC1569" s="16" t="str">
        <f>IF(W1569&lt;&gt;0,IF(Y1569=1,IF(AND(I1569&gt;Parameters!$B$4,I1569&lt;=Parameters!$C$4),W1569,""),""),"")</f>
        <v/>
      </c>
      <c r="AD1569" s="16" t="str">
        <f>IF(W1569&lt;&gt;0,IF(Y1569=1,IF(AND(I1569&gt;Parameters!$B$5,I1569&lt;=Parameters!$C$5),W1569,""),""),"")</f>
        <v/>
      </c>
      <c r="AE1569" s="16">
        <f>IF(W1569&lt;&gt;0,IF(Y1569=1,IF(I1569&gt;Parameters!$B$6,W1569,""),""),"")</f>
        <v>35.732735715417029</v>
      </c>
    </row>
    <row r="1570" spans="1:31" x14ac:dyDescent="0.2">
      <c r="A1570" t="s">
        <v>1561</v>
      </c>
      <c r="B1570" t="s">
        <v>1562</v>
      </c>
      <c r="C1570" t="s">
        <v>1571</v>
      </c>
      <c r="D1570">
        <v>3</v>
      </c>
      <c r="E1570" t="s">
        <v>1574</v>
      </c>
      <c r="F1570" t="s">
        <v>61</v>
      </c>
      <c r="G1570">
        <v>200</v>
      </c>
      <c r="H1570" t="s">
        <v>46</v>
      </c>
      <c r="I1570">
        <f t="shared" si="72"/>
        <v>200</v>
      </c>
      <c r="J1570" t="s">
        <v>39</v>
      </c>
      <c r="L1570">
        <v>36.24</v>
      </c>
      <c r="M1570" t="s">
        <v>63</v>
      </c>
      <c r="N1570" t="s">
        <v>40</v>
      </c>
      <c r="P1570" t="s">
        <v>64</v>
      </c>
      <c r="Q1570" t="s">
        <v>42</v>
      </c>
      <c r="R1570" t="s">
        <v>42</v>
      </c>
      <c r="S1570" s="3">
        <v>42257</v>
      </c>
      <c r="T1570" s="3"/>
      <c r="U1570" s="11">
        <f>IFERROR(VLOOKUP(A1570,'Anc data'!$A$2:$H$117, 8,FALSE),"")</f>
        <v>0.67557100000000003</v>
      </c>
      <c r="W1570" s="15">
        <f t="shared" si="73"/>
        <v>53.643510452639326</v>
      </c>
      <c r="X1570" s="9">
        <f t="shared" si="74"/>
        <v>1</v>
      </c>
      <c r="Y1570" s="9">
        <f>MAX(X1570,Parameters!$B$8)</f>
        <v>1</v>
      </c>
      <c r="AA1570" s="16" t="str">
        <f>IF(W1570&lt;&gt;0,IF(Y1570=1,IF(I1570&lt;=Parameters!$C$2,W1570,""),""),"")</f>
        <v/>
      </c>
      <c r="AB1570" s="16" t="str">
        <f>IF(W1570&lt;&gt;0,IF(Y1570=1,IF(AND(I1570&gt;Parameters!$B$3,I1570&lt;=Parameters!$C$3),W1570,""),""),"")</f>
        <v/>
      </c>
      <c r="AC1570" s="16" t="str">
        <f>IF(W1570&lt;&gt;0,IF(Y1570=1,IF(AND(I1570&gt;Parameters!$B$4,I1570&lt;=Parameters!$C$4),W1570,""),""),"")</f>
        <v/>
      </c>
      <c r="AD1570" s="16" t="str">
        <f>IF(W1570&lt;&gt;0,IF(Y1570=1,IF(AND(I1570&gt;Parameters!$B$5,I1570&lt;=Parameters!$C$5),W1570,""),""),"")</f>
        <v/>
      </c>
      <c r="AE1570" s="16">
        <f>IF(W1570&lt;&gt;0,IF(Y1570=1,IF(I1570&gt;Parameters!$B$6,W1570,""),""),"")</f>
        <v>53.643510452639326</v>
      </c>
    </row>
    <row r="1571" spans="1:31" x14ac:dyDescent="0.2">
      <c r="A1571" t="s">
        <v>1561</v>
      </c>
      <c r="B1571" t="s">
        <v>1562</v>
      </c>
      <c r="C1571" t="s">
        <v>1571</v>
      </c>
      <c r="D1571">
        <v>4</v>
      </c>
      <c r="E1571" t="s">
        <v>1575</v>
      </c>
      <c r="F1571" t="s">
        <v>148</v>
      </c>
      <c r="G1571">
        <v>30</v>
      </c>
      <c r="H1571" t="s">
        <v>46</v>
      </c>
      <c r="I1571">
        <f t="shared" si="72"/>
        <v>30</v>
      </c>
      <c r="J1571" t="s">
        <v>39</v>
      </c>
      <c r="L1571">
        <v>24.14</v>
      </c>
      <c r="M1571" t="s">
        <v>63</v>
      </c>
      <c r="N1571" t="s">
        <v>40</v>
      </c>
      <c r="P1571" t="s">
        <v>64</v>
      </c>
      <c r="Q1571" t="s">
        <v>42</v>
      </c>
      <c r="R1571" t="s">
        <v>42</v>
      </c>
      <c r="S1571" s="3">
        <v>42257</v>
      </c>
      <c r="T1571" s="3"/>
      <c r="U1571" s="11">
        <f>IFERROR(VLOOKUP(A1571,'Anc data'!$A$2:$H$117, 8,FALSE),"")</f>
        <v>0.67557100000000003</v>
      </c>
      <c r="W1571" s="15">
        <f t="shared" si="73"/>
        <v>35.732735715417029</v>
      </c>
      <c r="X1571" s="9">
        <f t="shared" si="74"/>
        <v>1</v>
      </c>
      <c r="Y1571" s="9">
        <f>MAX(X1571,Parameters!$B$8)</f>
        <v>1</v>
      </c>
      <c r="AA1571" s="16" t="str">
        <f>IF(W1571&lt;&gt;0,IF(Y1571=1,IF(I1571&lt;=Parameters!$C$2,W1571,""),""),"")</f>
        <v/>
      </c>
      <c r="AB1571" s="16" t="str">
        <f>IF(W1571&lt;&gt;0,IF(Y1571=1,IF(AND(I1571&gt;Parameters!$B$3,I1571&lt;=Parameters!$C$3),W1571,""),""),"")</f>
        <v/>
      </c>
      <c r="AC1571" s="16" t="str">
        <f>IF(W1571&lt;&gt;0,IF(Y1571=1,IF(AND(I1571&gt;Parameters!$B$4,I1571&lt;=Parameters!$C$4),W1571,""),""),"")</f>
        <v/>
      </c>
      <c r="AD1571" s="16" t="str">
        <f>IF(W1571&lt;&gt;0,IF(Y1571=1,IF(AND(I1571&gt;Parameters!$B$5,I1571&lt;=Parameters!$C$5),W1571,""),""),"")</f>
        <v/>
      </c>
      <c r="AE1571" s="16">
        <f>IF(W1571&lt;&gt;0,IF(Y1571=1,IF(I1571&gt;Parameters!$B$6,W1571,""),""),"")</f>
        <v>35.732735715417029</v>
      </c>
    </row>
    <row r="1572" spans="1:31" x14ac:dyDescent="0.2">
      <c r="A1572" t="s">
        <v>1561</v>
      </c>
      <c r="B1572" t="s">
        <v>1562</v>
      </c>
      <c r="C1572" t="s">
        <v>1571</v>
      </c>
      <c r="D1572">
        <v>5</v>
      </c>
      <c r="E1572" t="s">
        <v>1576</v>
      </c>
      <c r="F1572" t="s">
        <v>51</v>
      </c>
      <c r="G1572">
        <v>12</v>
      </c>
      <c r="H1572" t="s">
        <v>46</v>
      </c>
      <c r="I1572">
        <f t="shared" si="72"/>
        <v>12</v>
      </c>
      <c r="J1572" t="s">
        <v>39</v>
      </c>
      <c r="L1572">
        <v>19.3</v>
      </c>
      <c r="M1572" t="s">
        <v>63</v>
      </c>
      <c r="N1572" t="s">
        <v>40</v>
      </c>
      <c r="P1572" t="s">
        <v>64</v>
      </c>
      <c r="Q1572" t="s">
        <v>42</v>
      </c>
      <c r="R1572" t="s">
        <v>42</v>
      </c>
      <c r="S1572" s="3">
        <v>42257</v>
      </c>
      <c r="T1572" s="3"/>
      <c r="U1572" s="11">
        <f>IFERROR(VLOOKUP(A1572,'Anc data'!$A$2:$H$117, 8,FALSE),"")</f>
        <v>0.67557100000000003</v>
      </c>
      <c r="W1572" s="15">
        <f t="shared" si="73"/>
        <v>28.568425820528116</v>
      </c>
      <c r="X1572" s="9">
        <f t="shared" si="74"/>
        <v>1</v>
      </c>
      <c r="Y1572" s="9">
        <f>MAX(X1572,Parameters!$B$8)</f>
        <v>1</v>
      </c>
      <c r="AA1572" s="16" t="str">
        <f>IF(W1572&lt;&gt;0,IF(Y1572=1,IF(I1572&lt;=Parameters!$C$2,W1572,""),""),"")</f>
        <v/>
      </c>
      <c r="AB1572" s="16" t="str">
        <f>IF(W1572&lt;&gt;0,IF(Y1572=1,IF(AND(I1572&gt;Parameters!$B$3,I1572&lt;=Parameters!$C$3),W1572,""),""),"")</f>
        <v/>
      </c>
      <c r="AC1572" s="16" t="str">
        <f>IF(W1572&lt;&gt;0,IF(Y1572=1,IF(AND(I1572&gt;Parameters!$B$4,I1572&lt;=Parameters!$C$4),W1572,""),""),"")</f>
        <v/>
      </c>
      <c r="AD1572" s="16">
        <f>IF(W1572&lt;&gt;0,IF(Y1572=1,IF(AND(I1572&gt;Parameters!$B$5,I1572&lt;=Parameters!$C$5),W1572,""),""),"")</f>
        <v>28.568425820528116</v>
      </c>
      <c r="AE1572" s="16" t="str">
        <f>IF(W1572&lt;&gt;0,IF(Y1572=1,IF(I1572&gt;Parameters!$B$6,W1572,""),""),"")</f>
        <v/>
      </c>
    </row>
    <row r="1573" spans="1:31" x14ac:dyDescent="0.2">
      <c r="A1573" t="s">
        <v>1561</v>
      </c>
      <c r="B1573" t="s">
        <v>1562</v>
      </c>
      <c r="C1573" t="s">
        <v>1577</v>
      </c>
      <c r="D1573">
        <v>1</v>
      </c>
      <c r="E1573" t="s">
        <v>1578</v>
      </c>
      <c r="F1573" t="s">
        <v>61</v>
      </c>
      <c r="G1573">
        <v>100</v>
      </c>
      <c r="H1573" t="s">
        <v>46</v>
      </c>
      <c r="I1573">
        <f t="shared" si="72"/>
        <v>100</v>
      </c>
      <c r="J1573" t="s">
        <v>39</v>
      </c>
      <c r="L1573">
        <v>37.950000000000003</v>
      </c>
      <c r="M1573" t="s">
        <v>63</v>
      </c>
      <c r="N1573" t="s">
        <v>40</v>
      </c>
      <c r="P1573" t="s">
        <v>64</v>
      </c>
      <c r="Q1573" t="s">
        <v>42</v>
      </c>
      <c r="R1573" t="s">
        <v>42</v>
      </c>
      <c r="S1573" s="3">
        <v>42257</v>
      </c>
      <c r="T1573" s="3"/>
      <c r="U1573" s="11">
        <f>IFERROR(VLOOKUP(A1573,'Anc data'!$A$2:$H$117, 8,FALSE),"")</f>
        <v>0.67557100000000003</v>
      </c>
      <c r="W1573" s="15">
        <f t="shared" si="73"/>
        <v>56.174702584924461</v>
      </c>
      <c r="X1573" s="9">
        <f t="shared" si="74"/>
        <v>1</v>
      </c>
      <c r="Y1573" s="9">
        <f>MAX(X1573,Parameters!$B$8)</f>
        <v>1</v>
      </c>
      <c r="AA1573" s="16" t="str">
        <f>IF(W1573&lt;&gt;0,IF(Y1573=1,IF(I1573&lt;=Parameters!$C$2,W1573,""),""),"")</f>
        <v/>
      </c>
      <c r="AB1573" s="16" t="str">
        <f>IF(W1573&lt;&gt;0,IF(Y1573=1,IF(AND(I1573&gt;Parameters!$B$3,I1573&lt;=Parameters!$C$3),W1573,""),""),"")</f>
        <v/>
      </c>
      <c r="AC1573" s="16" t="str">
        <f>IF(W1573&lt;&gt;0,IF(Y1573=1,IF(AND(I1573&gt;Parameters!$B$4,I1573&lt;=Parameters!$C$4),W1573,""),""),"")</f>
        <v/>
      </c>
      <c r="AD1573" s="16" t="str">
        <f>IF(W1573&lt;&gt;0,IF(Y1573=1,IF(AND(I1573&gt;Parameters!$B$5,I1573&lt;=Parameters!$C$5),W1573,""),""),"")</f>
        <v/>
      </c>
      <c r="AE1573" s="16">
        <f>IF(W1573&lt;&gt;0,IF(Y1573=1,IF(I1573&gt;Parameters!$B$6,W1573,""),""),"")</f>
        <v>56.174702584924461</v>
      </c>
    </row>
    <row r="1574" spans="1:31" x14ac:dyDescent="0.2">
      <c r="A1574" t="s">
        <v>1561</v>
      </c>
      <c r="B1574" t="s">
        <v>1562</v>
      </c>
      <c r="C1574" t="s">
        <v>1577</v>
      </c>
      <c r="D1574">
        <v>2</v>
      </c>
      <c r="E1574" t="s">
        <v>1579</v>
      </c>
      <c r="F1574" t="s">
        <v>61</v>
      </c>
      <c r="G1574">
        <v>30</v>
      </c>
      <c r="H1574" t="s">
        <v>46</v>
      </c>
      <c r="I1574">
        <f t="shared" si="72"/>
        <v>30</v>
      </c>
      <c r="J1574" t="s">
        <v>39</v>
      </c>
      <c r="L1574">
        <v>25.95</v>
      </c>
      <c r="M1574" t="s">
        <v>63</v>
      </c>
      <c r="N1574" t="s">
        <v>40</v>
      </c>
      <c r="P1574" t="s">
        <v>64</v>
      </c>
      <c r="Q1574" t="s">
        <v>42</v>
      </c>
      <c r="R1574" t="s">
        <v>42</v>
      </c>
      <c r="S1574" s="3">
        <v>42257</v>
      </c>
      <c r="T1574" s="3"/>
      <c r="U1574" s="11">
        <f>IFERROR(VLOOKUP(A1574,'Anc data'!$A$2:$H$117, 8,FALSE),"")</f>
        <v>0.67557100000000003</v>
      </c>
      <c r="W1574" s="15">
        <f t="shared" si="73"/>
        <v>38.411950779414745</v>
      </c>
      <c r="X1574" s="9">
        <f t="shared" si="74"/>
        <v>1</v>
      </c>
      <c r="Y1574" s="9">
        <f>MAX(X1574,Parameters!$B$8)</f>
        <v>1</v>
      </c>
      <c r="AA1574" s="16" t="str">
        <f>IF(W1574&lt;&gt;0,IF(Y1574=1,IF(I1574&lt;=Parameters!$C$2,W1574,""),""),"")</f>
        <v/>
      </c>
      <c r="AB1574" s="16" t="str">
        <f>IF(W1574&lt;&gt;0,IF(Y1574=1,IF(AND(I1574&gt;Parameters!$B$3,I1574&lt;=Parameters!$C$3),W1574,""),""),"")</f>
        <v/>
      </c>
      <c r="AC1574" s="16" t="str">
        <f>IF(W1574&lt;&gt;0,IF(Y1574=1,IF(AND(I1574&gt;Parameters!$B$4,I1574&lt;=Parameters!$C$4),W1574,""),""),"")</f>
        <v/>
      </c>
      <c r="AD1574" s="16" t="str">
        <f>IF(W1574&lt;&gt;0,IF(Y1574=1,IF(AND(I1574&gt;Parameters!$B$5,I1574&lt;=Parameters!$C$5),W1574,""),""),"")</f>
        <v/>
      </c>
      <c r="AE1574" s="16">
        <f>IF(W1574&lt;&gt;0,IF(Y1574=1,IF(I1574&gt;Parameters!$B$6,W1574,""),""),"")</f>
        <v>38.411950779414745</v>
      </c>
    </row>
    <row r="1575" spans="1:31" x14ac:dyDescent="0.2">
      <c r="A1575" t="s">
        <v>1561</v>
      </c>
      <c r="B1575" t="s">
        <v>1562</v>
      </c>
      <c r="C1575" t="s">
        <v>1577</v>
      </c>
      <c r="D1575">
        <v>3</v>
      </c>
      <c r="E1575" t="s">
        <v>1580</v>
      </c>
      <c r="F1575" t="s">
        <v>51</v>
      </c>
      <c r="G1575">
        <v>20</v>
      </c>
      <c r="H1575" t="s">
        <v>46</v>
      </c>
      <c r="I1575">
        <f t="shared" si="72"/>
        <v>20</v>
      </c>
      <c r="J1575" t="s">
        <v>39</v>
      </c>
      <c r="L1575">
        <v>19.95</v>
      </c>
      <c r="M1575" t="s">
        <v>63</v>
      </c>
      <c r="N1575" t="s">
        <v>40</v>
      </c>
      <c r="P1575" t="s">
        <v>64</v>
      </c>
      <c r="Q1575" t="s">
        <v>42</v>
      </c>
      <c r="R1575" t="s">
        <v>42</v>
      </c>
      <c r="S1575" s="3">
        <v>42257</v>
      </c>
      <c r="T1575" s="3"/>
      <c r="U1575" s="11">
        <f>IFERROR(VLOOKUP(A1575,'Anc data'!$A$2:$H$117, 8,FALSE),"")</f>
        <v>0.67557100000000003</v>
      </c>
      <c r="W1575" s="15">
        <f t="shared" si="73"/>
        <v>29.530574876659891</v>
      </c>
      <c r="X1575" s="9">
        <f t="shared" si="74"/>
        <v>1</v>
      </c>
      <c r="Y1575" s="9">
        <f>MAX(X1575,Parameters!$B$8)</f>
        <v>1</v>
      </c>
      <c r="AA1575" s="16" t="str">
        <f>IF(W1575&lt;&gt;0,IF(Y1575=1,IF(I1575&lt;=Parameters!$C$2,W1575,""),""),"")</f>
        <v/>
      </c>
      <c r="AB1575" s="16" t="str">
        <f>IF(W1575&lt;&gt;0,IF(Y1575=1,IF(AND(I1575&gt;Parameters!$B$3,I1575&lt;=Parameters!$C$3),W1575,""),""),"")</f>
        <v/>
      </c>
      <c r="AC1575" s="16" t="str">
        <f>IF(W1575&lt;&gt;0,IF(Y1575=1,IF(AND(I1575&gt;Parameters!$B$4,I1575&lt;=Parameters!$C$4),W1575,""),""),"")</f>
        <v/>
      </c>
      <c r="AD1575" s="16">
        <f>IF(W1575&lt;&gt;0,IF(Y1575=1,IF(AND(I1575&gt;Parameters!$B$5,I1575&lt;=Parameters!$C$5),W1575,""),""),"")</f>
        <v>29.530574876659891</v>
      </c>
      <c r="AE1575" s="16" t="str">
        <f>IF(W1575&lt;&gt;0,IF(Y1575=1,IF(I1575&gt;Parameters!$B$6,W1575,""),""),"")</f>
        <v/>
      </c>
    </row>
    <row r="1576" spans="1:31" x14ac:dyDescent="0.2">
      <c r="A1576" t="s">
        <v>1561</v>
      </c>
      <c r="B1576" t="s">
        <v>1562</v>
      </c>
      <c r="C1576" t="s">
        <v>1581</v>
      </c>
      <c r="D1576">
        <v>1</v>
      </c>
      <c r="I1576">
        <f t="shared" si="72"/>
        <v>0</v>
      </c>
      <c r="U1576" s="11">
        <f>IFERROR(VLOOKUP(A1576,'Anc data'!$A$2:$H$117, 8,FALSE),"")</f>
        <v>0.67557100000000003</v>
      </c>
      <c r="W1576" s="15">
        <f t="shared" si="73"/>
        <v>0</v>
      </c>
      <c r="X1576" s="9">
        <f t="shared" si="74"/>
        <v>1</v>
      </c>
      <c r="Y1576" s="9">
        <f>MAX(X1576,Parameters!$B$8)</f>
        <v>1</v>
      </c>
      <c r="AA1576" s="16" t="str">
        <f>IF(W1576&lt;&gt;0,IF(Y1576=1,IF(I1576&lt;=Parameters!$C$2,W1576,""),""),"")</f>
        <v/>
      </c>
      <c r="AB1576" s="16" t="str">
        <f>IF(W1576&lt;&gt;0,IF(Y1576=1,IF(AND(I1576&gt;Parameters!$B$3,I1576&lt;=Parameters!$C$3),W1576,""),""),"")</f>
        <v/>
      </c>
      <c r="AC1576" s="16" t="str">
        <f>IF(W1576&lt;&gt;0,IF(Y1576=1,IF(AND(I1576&gt;Parameters!$B$4,I1576&lt;=Parameters!$C$4),W1576,""),""),"")</f>
        <v/>
      </c>
      <c r="AD1576" s="16" t="str">
        <f>IF(W1576&lt;&gt;0,IF(Y1576=1,IF(AND(I1576&gt;Parameters!$B$5,I1576&lt;=Parameters!$C$5),W1576,""),""),"")</f>
        <v/>
      </c>
      <c r="AE1576" s="16" t="str">
        <f>IF(W1576&lt;&gt;0,IF(Y1576=1,IF(I1576&gt;Parameters!$B$6,W1576,""),""),"")</f>
        <v/>
      </c>
    </row>
    <row r="1577" spans="1:31" x14ac:dyDescent="0.2">
      <c r="A1577" t="s">
        <v>1561</v>
      </c>
      <c r="B1577" t="s">
        <v>1562</v>
      </c>
      <c r="C1577" t="s">
        <v>1582</v>
      </c>
      <c r="D1577">
        <v>1</v>
      </c>
      <c r="E1577" t="s">
        <v>1583</v>
      </c>
      <c r="F1577" t="s">
        <v>61</v>
      </c>
      <c r="G1577">
        <v>30</v>
      </c>
      <c r="H1577" t="s">
        <v>46</v>
      </c>
      <c r="I1577">
        <f t="shared" si="72"/>
        <v>30</v>
      </c>
      <c r="J1577" t="s">
        <v>39</v>
      </c>
      <c r="L1577">
        <v>24.32</v>
      </c>
      <c r="M1577" t="s">
        <v>63</v>
      </c>
      <c r="N1577" t="s">
        <v>40</v>
      </c>
      <c r="P1577" t="s">
        <v>64</v>
      </c>
      <c r="Q1577" t="s">
        <v>42</v>
      </c>
      <c r="R1577" t="s">
        <v>64</v>
      </c>
      <c r="S1577" s="3">
        <v>42257</v>
      </c>
      <c r="T1577" s="3"/>
      <c r="U1577" s="11">
        <f>IFERROR(VLOOKUP(A1577,'Anc data'!$A$2:$H$117, 8,FALSE),"")</f>
        <v>0.67557100000000003</v>
      </c>
      <c r="W1577" s="15">
        <f t="shared" si="73"/>
        <v>35.999176992499677</v>
      </c>
      <c r="X1577" s="9">
        <f t="shared" si="74"/>
        <v>1</v>
      </c>
      <c r="Y1577" s="9">
        <f>MAX(X1577,Parameters!$B$8)</f>
        <v>1</v>
      </c>
      <c r="AA1577" s="16" t="str">
        <f>IF(W1577&lt;&gt;0,IF(Y1577=1,IF(I1577&lt;=Parameters!$C$2,W1577,""),""),"")</f>
        <v/>
      </c>
      <c r="AB1577" s="16" t="str">
        <f>IF(W1577&lt;&gt;0,IF(Y1577=1,IF(AND(I1577&gt;Parameters!$B$3,I1577&lt;=Parameters!$C$3),W1577,""),""),"")</f>
        <v/>
      </c>
      <c r="AC1577" s="16" t="str">
        <f>IF(W1577&lt;&gt;0,IF(Y1577=1,IF(AND(I1577&gt;Parameters!$B$4,I1577&lt;=Parameters!$C$4),W1577,""),""),"")</f>
        <v/>
      </c>
      <c r="AD1577" s="16" t="str">
        <f>IF(W1577&lt;&gt;0,IF(Y1577=1,IF(AND(I1577&gt;Parameters!$B$5,I1577&lt;=Parameters!$C$5),W1577,""),""),"")</f>
        <v/>
      </c>
      <c r="AE1577" s="16">
        <f>IF(W1577&lt;&gt;0,IF(Y1577=1,IF(I1577&gt;Parameters!$B$6,W1577,""),""),"")</f>
        <v>35.999176992499677</v>
      </c>
    </row>
    <row r="1578" spans="1:31" x14ac:dyDescent="0.2">
      <c r="A1578" t="s">
        <v>1561</v>
      </c>
      <c r="B1578" t="s">
        <v>1562</v>
      </c>
      <c r="C1578" t="s">
        <v>1582</v>
      </c>
      <c r="D1578">
        <v>2</v>
      </c>
      <c r="E1578" t="s">
        <v>1584</v>
      </c>
      <c r="F1578" t="s">
        <v>61</v>
      </c>
      <c r="G1578">
        <v>300</v>
      </c>
      <c r="H1578" t="s">
        <v>46</v>
      </c>
      <c r="I1578">
        <f t="shared" si="72"/>
        <v>300</v>
      </c>
      <c r="J1578" t="s">
        <v>39</v>
      </c>
      <c r="L1578">
        <v>38</v>
      </c>
      <c r="M1578" t="s">
        <v>63</v>
      </c>
      <c r="N1578" t="s">
        <v>40</v>
      </c>
      <c r="P1578" t="s">
        <v>64</v>
      </c>
      <c r="Q1578" t="s">
        <v>42</v>
      </c>
      <c r="R1578" t="s">
        <v>64</v>
      </c>
      <c r="S1578" s="3">
        <v>42257</v>
      </c>
      <c r="T1578" s="3"/>
      <c r="U1578" s="11">
        <f>IFERROR(VLOOKUP(A1578,'Anc data'!$A$2:$H$117, 8,FALSE),"")</f>
        <v>0.67557100000000003</v>
      </c>
      <c r="W1578" s="15">
        <f t="shared" si="73"/>
        <v>56.248714050780741</v>
      </c>
      <c r="X1578" s="9">
        <f t="shared" si="74"/>
        <v>1</v>
      </c>
      <c r="Y1578" s="9">
        <f>MAX(X1578,Parameters!$B$8)</f>
        <v>1</v>
      </c>
      <c r="AA1578" s="16" t="str">
        <f>IF(W1578&lt;&gt;0,IF(Y1578=1,IF(I1578&lt;=Parameters!$C$2,W1578,""),""),"")</f>
        <v/>
      </c>
      <c r="AB1578" s="16" t="str">
        <f>IF(W1578&lt;&gt;0,IF(Y1578=1,IF(AND(I1578&gt;Parameters!$B$3,I1578&lt;=Parameters!$C$3),W1578,""),""),"")</f>
        <v/>
      </c>
      <c r="AC1578" s="16" t="str">
        <f>IF(W1578&lt;&gt;0,IF(Y1578=1,IF(AND(I1578&gt;Parameters!$B$4,I1578&lt;=Parameters!$C$4),W1578,""),""),"")</f>
        <v/>
      </c>
      <c r="AD1578" s="16" t="str">
        <f>IF(W1578&lt;&gt;0,IF(Y1578=1,IF(AND(I1578&gt;Parameters!$B$5,I1578&lt;=Parameters!$C$5),W1578,""),""),"")</f>
        <v/>
      </c>
      <c r="AE1578" s="16">
        <f>IF(W1578&lt;&gt;0,IF(Y1578=1,IF(I1578&gt;Parameters!$B$6,W1578,""),""),"")</f>
        <v>56.248714050780741</v>
      </c>
    </row>
    <row r="1579" spans="1:31" x14ac:dyDescent="0.2">
      <c r="A1579" t="s">
        <v>1561</v>
      </c>
      <c r="B1579" t="s">
        <v>1562</v>
      </c>
      <c r="C1579" t="s">
        <v>1582</v>
      </c>
      <c r="D1579">
        <v>3</v>
      </c>
      <c r="E1579" t="s">
        <v>1585</v>
      </c>
      <c r="F1579" t="s">
        <v>51</v>
      </c>
      <c r="G1579">
        <v>1</v>
      </c>
      <c r="H1579" t="s">
        <v>46</v>
      </c>
      <c r="I1579">
        <f t="shared" si="72"/>
        <v>1</v>
      </c>
      <c r="J1579">
        <v>5</v>
      </c>
      <c r="K1579" t="s">
        <v>62</v>
      </c>
      <c r="L1579">
        <v>24.08</v>
      </c>
      <c r="M1579" t="s">
        <v>63</v>
      </c>
      <c r="N1579" t="s">
        <v>40</v>
      </c>
      <c r="P1579" t="s">
        <v>42</v>
      </c>
      <c r="Q1579" t="s">
        <v>42</v>
      </c>
      <c r="R1579" t="s">
        <v>42</v>
      </c>
      <c r="S1579" s="3">
        <v>42257</v>
      </c>
      <c r="T1579" s="3"/>
      <c r="U1579" s="11">
        <f>IFERROR(VLOOKUP(A1579,'Anc data'!$A$2:$H$117, 8,FALSE),"")</f>
        <v>0.67557100000000003</v>
      </c>
      <c r="W1579" s="15">
        <f t="shared" si="73"/>
        <v>35.643921956389477</v>
      </c>
      <c r="X1579" s="9">
        <f t="shared" si="74"/>
        <v>0</v>
      </c>
      <c r="Y1579" s="9">
        <f>MAX(X1579,Parameters!$B$8)</f>
        <v>1</v>
      </c>
      <c r="AA1579" s="16">
        <f>IF(W1579&lt;&gt;0,IF(Y1579=1,IF(I1579&lt;=Parameters!$C$2,W1579,""),""),"")</f>
        <v>35.643921956389477</v>
      </c>
      <c r="AB1579" s="16" t="str">
        <f>IF(W1579&lt;&gt;0,IF(Y1579=1,IF(AND(I1579&gt;Parameters!$B$3,I1579&lt;=Parameters!$C$3),W1579,""),""),"")</f>
        <v/>
      </c>
      <c r="AC1579" s="16" t="str">
        <f>IF(W1579&lt;&gt;0,IF(Y1579=1,IF(AND(I1579&gt;Parameters!$B$4,I1579&lt;=Parameters!$C$4),W1579,""),""),"")</f>
        <v/>
      </c>
      <c r="AD1579" s="16" t="str">
        <f>IF(W1579&lt;&gt;0,IF(Y1579=1,IF(AND(I1579&gt;Parameters!$B$5,I1579&lt;=Parameters!$C$5),W1579,""),""),"")</f>
        <v/>
      </c>
      <c r="AE1579" s="16" t="str">
        <f>IF(W1579&lt;&gt;0,IF(Y1579=1,IF(I1579&gt;Parameters!$B$6,W1579,""),""),"")</f>
        <v/>
      </c>
    </row>
    <row r="1580" spans="1:31" x14ac:dyDescent="0.2">
      <c r="A1580" t="s">
        <v>1561</v>
      </c>
      <c r="B1580" t="s">
        <v>1562</v>
      </c>
      <c r="C1580" t="s">
        <v>1586</v>
      </c>
      <c r="D1580">
        <v>1</v>
      </c>
      <c r="E1580" t="s">
        <v>1587</v>
      </c>
      <c r="F1580" t="s">
        <v>61</v>
      </c>
      <c r="G1580">
        <v>30</v>
      </c>
      <c r="H1580" t="s">
        <v>46</v>
      </c>
      <c r="I1580">
        <f t="shared" si="72"/>
        <v>30</v>
      </c>
      <c r="J1580" t="s">
        <v>39</v>
      </c>
      <c r="L1580">
        <v>24.85</v>
      </c>
      <c r="M1580" t="s">
        <v>63</v>
      </c>
      <c r="N1580" t="s">
        <v>40</v>
      </c>
      <c r="P1580" t="s">
        <v>64</v>
      </c>
      <c r="Q1580" t="s">
        <v>42</v>
      </c>
      <c r="R1580" t="s">
        <v>64</v>
      </c>
      <c r="S1580" s="3">
        <v>42257</v>
      </c>
      <c r="T1580" s="3"/>
      <c r="U1580" s="11">
        <f>IFERROR(VLOOKUP(A1580,'Anc data'!$A$2:$H$117, 8,FALSE),"")</f>
        <v>0.67557100000000003</v>
      </c>
      <c r="W1580" s="15">
        <f t="shared" si="73"/>
        <v>36.783698530576359</v>
      </c>
      <c r="X1580" s="9">
        <f t="shared" si="74"/>
        <v>1</v>
      </c>
      <c r="Y1580" s="9">
        <f>MAX(X1580,Parameters!$B$8)</f>
        <v>1</v>
      </c>
      <c r="AA1580" s="16" t="str">
        <f>IF(W1580&lt;&gt;0,IF(Y1580=1,IF(I1580&lt;=Parameters!$C$2,W1580,""),""),"")</f>
        <v/>
      </c>
      <c r="AB1580" s="16" t="str">
        <f>IF(W1580&lt;&gt;0,IF(Y1580=1,IF(AND(I1580&gt;Parameters!$B$3,I1580&lt;=Parameters!$C$3),W1580,""),""),"")</f>
        <v/>
      </c>
      <c r="AC1580" s="16" t="str">
        <f>IF(W1580&lt;&gt;0,IF(Y1580=1,IF(AND(I1580&gt;Parameters!$B$4,I1580&lt;=Parameters!$C$4),W1580,""),""),"")</f>
        <v/>
      </c>
      <c r="AD1580" s="16" t="str">
        <f>IF(W1580&lt;&gt;0,IF(Y1580=1,IF(AND(I1580&gt;Parameters!$B$5,I1580&lt;=Parameters!$C$5),W1580,""),""),"")</f>
        <v/>
      </c>
      <c r="AE1580" s="16">
        <f>IF(W1580&lt;&gt;0,IF(Y1580=1,IF(I1580&gt;Parameters!$B$6,W1580,""),""),"")</f>
        <v>36.783698530576359</v>
      </c>
    </row>
    <row r="1581" spans="1:31" x14ac:dyDescent="0.2">
      <c r="A1581" t="s">
        <v>1561</v>
      </c>
      <c r="B1581" t="s">
        <v>1562</v>
      </c>
      <c r="C1581" t="s">
        <v>1586</v>
      </c>
      <c r="D1581">
        <v>2</v>
      </c>
      <c r="E1581" t="s">
        <v>1568</v>
      </c>
      <c r="F1581" t="s">
        <v>61</v>
      </c>
      <c r="G1581">
        <v>50</v>
      </c>
      <c r="H1581" t="s">
        <v>46</v>
      </c>
      <c r="I1581">
        <f t="shared" si="72"/>
        <v>50</v>
      </c>
      <c r="J1581" t="s">
        <v>39</v>
      </c>
      <c r="L1581">
        <v>28.85</v>
      </c>
      <c r="M1581" t="s">
        <v>63</v>
      </c>
      <c r="N1581" t="s">
        <v>40</v>
      </c>
      <c r="P1581" t="s">
        <v>64</v>
      </c>
      <c r="Q1581" t="s">
        <v>42</v>
      </c>
      <c r="R1581" t="s">
        <v>64</v>
      </c>
      <c r="S1581" s="3">
        <v>42257</v>
      </c>
      <c r="T1581" s="3"/>
      <c r="U1581" s="11">
        <f>IFERROR(VLOOKUP(A1581,'Anc data'!$A$2:$H$117, 8,FALSE),"")</f>
        <v>0.67557100000000003</v>
      </c>
      <c r="W1581" s="15">
        <f t="shared" si="73"/>
        <v>42.70461579907959</v>
      </c>
      <c r="X1581" s="9">
        <f t="shared" si="74"/>
        <v>1</v>
      </c>
      <c r="Y1581" s="9">
        <f>MAX(X1581,Parameters!$B$8)</f>
        <v>1</v>
      </c>
      <c r="AA1581" s="16" t="str">
        <f>IF(W1581&lt;&gt;0,IF(Y1581=1,IF(I1581&lt;=Parameters!$C$2,W1581,""),""),"")</f>
        <v/>
      </c>
      <c r="AB1581" s="16" t="str">
        <f>IF(W1581&lt;&gt;0,IF(Y1581=1,IF(AND(I1581&gt;Parameters!$B$3,I1581&lt;=Parameters!$C$3),W1581,""),""),"")</f>
        <v/>
      </c>
      <c r="AC1581" s="16" t="str">
        <f>IF(W1581&lt;&gt;0,IF(Y1581=1,IF(AND(I1581&gt;Parameters!$B$4,I1581&lt;=Parameters!$C$4),W1581,""),""),"")</f>
        <v/>
      </c>
      <c r="AD1581" s="16" t="str">
        <f>IF(W1581&lt;&gt;0,IF(Y1581=1,IF(AND(I1581&gt;Parameters!$B$5,I1581&lt;=Parameters!$C$5),W1581,""),""),"")</f>
        <v/>
      </c>
      <c r="AE1581" s="16">
        <f>IF(W1581&lt;&gt;0,IF(Y1581=1,IF(I1581&gt;Parameters!$B$6,W1581,""),""),"")</f>
        <v>42.70461579907959</v>
      </c>
    </row>
    <row r="1582" spans="1:31" x14ac:dyDescent="0.2">
      <c r="A1582" t="s">
        <v>1561</v>
      </c>
      <c r="B1582" t="s">
        <v>1562</v>
      </c>
      <c r="C1582" t="s">
        <v>1586</v>
      </c>
      <c r="D1582">
        <v>3</v>
      </c>
      <c r="E1582" t="s">
        <v>1569</v>
      </c>
      <c r="F1582" t="s">
        <v>61</v>
      </c>
      <c r="G1582">
        <v>120</v>
      </c>
      <c r="H1582" t="s">
        <v>46</v>
      </c>
      <c r="I1582">
        <f t="shared" si="72"/>
        <v>120</v>
      </c>
      <c r="J1582" t="s">
        <v>39</v>
      </c>
      <c r="L1582">
        <v>36.85</v>
      </c>
      <c r="M1582" t="s">
        <v>63</v>
      </c>
      <c r="N1582" t="s">
        <v>40</v>
      </c>
      <c r="P1582" t="s">
        <v>64</v>
      </c>
      <c r="Q1582" t="s">
        <v>42</v>
      </c>
      <c r="R1582" t="s">
        <v>64</v>
      </c>
      <c r="S1582" s="3">
        <v>42257</v>
      </c>
      <c r="T1582" s="3"/>
      <c r="U1582" s="11">
        <f>IFERROR(VLOOKUP(A1582,'Anc data'!$A$2:$H$117, 8,FALSE),"")</f>
        <v>0.67557100000000003</v>
      </c>
      <c r="W1582" s="15">
        <f t="shared" si="73"/>
        <v>54.546450336086068</v>
      </c>
      <c r="X1582" s="9">
        <f t="shared" si="74"/>
        <v>1</v>
      </c>
      <c r="Y1582" s="9">
        <f>MAX(X1582,Parameters!$B$8)</f>
        <v>1</v>
      </c>
      <c r="AA1582" s="16" t="str">
        <f>IF(W1582&lt;&gt;0,IF(Y1582=1,IF(I1582&lt;=Parameters!$C$2,W1582,""),""),"")</f>
        <v/>
      </c>
      <c r="AB1582" s="16" t="str">
        <f>IF(W1582&lt;&gt;0,IF(Y1582=1,IF(AND(I1582&gt;Parameters!$B$3,I1582&lt;=Parameters!$C$3),W1582,""),""),"")</f>
        <v/>
      </c>
      <c r="AC1582" s="16" t="str">
        <f>IF(W1582&lt;&gt;0,IF(Y1582=1,IF(AND(I1582&gt;Parameters!$B$4,I1582&lt;=Parameters!$C$4),W1582,""),""),"")</f>
        <v/>
      </c>
      <c r="AD1582" s="16" t="str">
        <f>IF(W1582&lt;&gt;0,IF(Y1582=1,IF(AND(I1582&gt;Parameters!$B$5,I1582&lt;=Parameters!$C$5),W1582,""),""),"")</f>
        <v/>
      </c>
      <c r="AE1582" s="16">
        <f>IF(W1582&lt;&gt;0,IF(Y1582=1,IF(I1582&gt;Parameters!$B$6,W1582,""),""),"")</f>
        <v>54.546450336086068</v>
      </c>
    </row>
    <row r="1583" spans="1:31" x14ac:dyDescent="0.2">
      <c r="A1583" t="s">
        <v>1561</v>
      </c>
      <c r="B1583" t="s">
        <v>1562</v>
      </c>
      <c r="C1583" t="s">
        <v>1586</v>
      </c>
      <c r="D1583">
        <v>4</v>
      </c>
      <c r="E1583" t="s">
        <v>1570</v>
      </c>
      <c r="F1583" t="s">
        <v>61</v>
      </c>
      <c r="G1583">
        <v>300</v>
      </c>
      <c r="H1583" t="s">
        <v>46</v>
      </c>
      <c r="I1583">
        <f t="shared" si="72"/>
        <v>300</v>
      </c>
      <c r="J1583" t="s">
        <v>39</v>
      </c>
      <c r="L1583">
        <v>40.85</v>
      </c>
      <c r="M1583" t="s">
        <v>63</v>
      </c>
      <c r="N1583" t="s">
        <v>40</v>
      </c>
      <c r="P1583" t="s">
        <v>64</v>
      </c>
      <c r="Q1583" t="s">
        <v>42</v>
      </c>
      <c r="R1583" t="s">
        <v>64</v>
      </c>
      <c r="S1583" s="3">
        <v>42257</v>
      </c>
      <c r="T1583" s="3"/>
      <c r="U1583" s="11">
        <f>IFERROR(VLOOKUP(A1583,'Anc data'!$A$2:$H$117, 8,FALSE),"")</f>
        <v>0.67557100000000003</v>
      </c>
      <c r="W1583" s="15">
        <f t="shared" si="73"/>
        <v>60.467367604589299</v>
      </c>
      <c r="X1583" s="9">
        <f t="shared" si="74"/>
        <v>1</v>
      </c>
      <c r="Y1583" s="9">
        <f>MAX(X1583,Parameters!$B$8)</f>
        <v>1</v>
      </c>
      <c r="AA1583" s="16" t="str">
        <f>IF(W1583&lt;&gt;0,IF(Y1583=1,IF(I1583&lt;=Parameters!$C$2,W1583,""),""),"")</f>
        <v/>
      </c>
      <c r="AB1583" s="16" t="str">
        <f>IF(W1583&lt;&gt;0,IF(Y1583=1,IF(AND(I1583&gt;Parameters!$B$3,I1583&lt;=Parameters!$C$3),W1583,""),""),"")</f>
        <v/>
      </c>
      <c r="AC1583" s="16" t="str">
        <f>IF(W1583&lt;&gt;0,IF(Y1583=1,IF(AND(I1583&gt;Parameters!$B$4,I1583&lt;=Parameters!$C$4),W1583,""),""),"")</f>
        <v/>
      </c>
      <c r="AD1583" s="16" t="str">
        <f>IF(W1583&lt;&gt;0,IF(Y1583=1,IF(AND(I1583&gt;Parameters!$B$5,I1583&lt;=Parameters!$C$5),W1583,""),""),"")</f>
        <v/>
      </c>
      <c r="AE1583" s="16">
        <f>IF(W1583&lt;&gt;0,IF(Y1583=1,IF(I1583&gt;Parameters!$B$6,W1583,""),""),"")</f>
        <v>60.467367604589299</v>
      </c>
    </row>
    <row r="1584" spans="1:31" x14ac:dyDescent="0.2">
      <c r="A1584" t="s">
        <v>1588</v>
      </c>
      <c r="B1584" t="s">
        <v>1589</v>
      </c>
      <c r="C1584" t="s">
        <v>1590</v>
      </c>
      <c r="D1584">
        <v>1</v>
      </c>
      <c r="E1584" t="s">
        <v>1591</v>
      </c>
      <c r="F1584" t="s">
        <v>73</v>
      </c>
      <c r="G1584">
        <v>4</v>
      </c>
      <c r="H1584" t="s">
        <v>46</v>
      </c>
      <c r="I1584">
        <f t="shared" si="72"/>
        <v>4</v>
      </c>
      <c r="J1584">
        <v>4</v>
      </c>
      <c r="K1584" t="s">
        <v>62</v>
      </c>
      <c r="L1584">
        <v>600</v>
      </c>
      <c r="M1584" t="s">
        <v>1592</v>
      </c>
      <c r="N1584">
        <v>1</v>
      </c>
      <c r="O1584" t="s">
        <v>46</v>
      </c>
      <c r="P1584" t="s">
        <v>42</v>
      </c>
      <c r="Q1584" t="s">
        <v>42</v>
      </c>
      <c r="R1584" t="s">
        <v>42</v>
      </c>
      <c r="S1584" s="3">
        <v>42257</v>
      </c>
      <c r="T1584" s="3"/>
      <c r="U1584" s="11">
        <f>IFERROR(VLOOKUP(A1584,'Anc data'!$A$2:$H$117, 8,FALSE),"")</f>
        <v>45.033024200387104</v>
      </c>
      <c r="W1584" s="15">
        <f t="shared" si="73"/>
        <v>13.323555560695443</v>
      </c>
      <c r="X1584" s="9">
        <f t="shared" si="74"/>
        <v>0</v>
      </c>
      <c r="Y1584" s="9">
        <f>MAX(X1584,Parameters!$B$8)</f>
        <v>1</v>
      </c>
      <c r="AA1584" s="16" t="str">
        <f>IF(W1584&lt;&gt;0,IF(Y1584=1,IF(I1584&lt;=Parameters!$C$2,W1584,""),""),"")</f>
        <v/>
      </c>
      <c r="AB1584" s="16">
        <f>IF(W1584&lt;&gt;0,IF(Y1584=1,IF(AND(I1584&gt;Parameters!$B$3,I1584&lt;=Parameters!$C$3),W1584,""),""),"")</f>
        <v>13.323555560695443</v>
      </c>
      <c r="AC1584" s="16" t="str">
        <f>IF(W1584&lt;&gt;0,IF(Y1584=1,IF(AND(I1584&gt;Parameters!$B$4,I1584&lt;=Parameters!$C$4),W1584,""),""),"")</f>
        <v/>
      </c>
      <c r="AD1584" s="16" t="str">
        <f>IF(W1584&lt;&gt;0,IF(Y1584=1,IF(AND(I1584&gt;Parameters!$B$5,I1584&lt;=Parameters!$C$5),W1584,""),""),"")</f>
        <v/>
      </c>
      <c r="AE1584" s="16" t="str">
        <f>IF(W1584&lt;&gt;0,IF(Y1584=1,IF(I1584&gt;Parameters!$B$6,W1584,""),""),"")</f>
        <v/>
      </c>
    </row>
    <row r="1585" spans="1:31" x14ac:dyDescent="0.2">
      <c r="A1585" t="s">
        <v>1588</v>
      </c>
      <c r="B1585" t="s">
        <v>1589</v>
      </c>
      <c r="C1585" t="s">
        <v>1593</v>
      </c>
      <c r="D1585">
        <v>1</v>
      </c>
      <c r="E1585" t="s">
        <v>1594</v>
      </c>
      <c r="F1585" t="s">
        <v>73</v>
      </c>
      <c r="G1585">
        <v>1</v>
      </c>
      <c r="H1585" t="s">
        <v>46</v>
      </c>
      <c r="I1585">
        <f t="shared" si="72"/>
        <v>1</v>
      </c>
      <c r="J1585" t="s">
        <v>39</v>
      </c>
      <c r="L1585" s="2">
        <v>3000</v>
      </c>
      <c r="M1585" t="s">
        <v>1592</v>
      </c>
      <c r="N1585">
        <v>256</v>
      </c>
      <c r="O1585" t="s">
        <v>38</v>
      </c>
      <c r="P1585" t="s">
        <v>42</v>
      </c>
      <c r="Q1585" t="s">
        <v>42</v>
      </c>
      <c r="R1585" t="s">
        <v>42</v>
      </c>
      <c r="S1585" s="3">
        <v>42265</v>
      </c>
      <c r="T1585" s="3"/>
      <c r="U1585" s="11">
        <f>IFERROR(VLOOKUP(A1585,'Anc data'!$A$2:$H$117, 8,FALSE),"")</f>
        <v>45.033024200387104</v>
      </c>
      <c r="W1585" s="15">
        <f t="shared" si="73"/>
        <v>66.61777780347721</v>
      </c>
      <c r="X1585" s="9">
        <f t="shared" si="74"/>
        <v>1</v>
      </c>
      <c r="Y1585" s="9">
        <f>MAX(X1585,Parameters!$B$8)</f>
        <v>1</v>
      </c>
      <c r="AA1585" s="16">
        <f>IF(W1585&lt;&gt;0,IF(Y1585=1,IF(I1585&lt;=Parameters!$C$2,W1585,""),""),"")</f>
        <v>66.61777780347721</v>
      </c>
      <c r="AB1585" s="16" t="str">
        <f>IF(W1585&lt;&gt;0,IF(Y1585=1,IF(AND(I1585&gt;Parameters!$B$3,I1585&lt;=Parameters!$C$3),W1585,""),""),"")</f>
        <v/>
      </c>
      <c r="AC1585" s="16" t="str">
        <f>IF(W1585&lt;&gt;0,IF(Y1585=1,IF(AND(I1585&gt;Parameters!$B$4,I1585&lt;=Parameters!$C$4),W1585,""),""),"")</f>
        <v/>
      </c>
      <c r="AD1585" s="16" t="str">
        <f>IF(W1585&lt;&gt;0,IF(Y1585=1,IF(AND(I1585&gt;Parameters!$B$5,I1585&lt;=Parameters!$C$5),W1585,""),""),"")</f>
        <v/>
      </c>
      <c r="AE1585" s="16" t="str">
        <f>IF(W1585&lt;&gt;0,IF(Y1585=1,IF(I1585&gt;Parameters!$B$6,W1585,""),""),"")</f>
        <v/>
      </c>
    </row>
    <row r="1586" spans="1:31" x14ac:dyDescent="0.2">
      <c r="A1586" t="s">
        <v>1588</v>
      </c>
      <c r="B1586" t="s">
        <v>1589</v>
      </c>
      <c r="C1586" t="s">
        <v>1593</v>
      </c>
      <c r="D1586">
        <v>2</v>
      </c>
      <c r="E1586" t="s">
        <v>1595</v>
      </c>
      <c r="F1586" t="s">
        <v>73</v>
      </c>
      <c r="G1586">
        <v>1</v>
      </c>
      <c r="H1586" t="s">
        <v>46</v>
      </c>
      <c r="I1586">
        <f t="shared" si="72"/>
        <v>1</v>
      </c>
      <c r="J1586">
        <v>10</v>
      </c>
      <c r="K1586" t="s">
        <v>62</v>
      </c>
      <c r="L1586">
        <v>500</v>
      </c>
      <c r="M1586" t="s">
        <v>1592</v>
      </c>
      <c r="N1586">
        <v>256</v>
      </c>
      <c r="O1586" t="s">
        <v>38</v>
      </c>
      <c r="P1586" t="s">
        <v>42</v>
      </c>
      <c r="Q1586" t="s">
        <v>42</v>
      </c>
      <c r="R1586" t="s">
        <v>64</v>
      </c>
      <c r="S1586" s="3">
        <v>42265</v>
      </c>
      <c r="T1586" s="3"/>
      <c r="U1586" s="11">
        <f>IFERROR(VLOOKUP(A1586,'Anc data'!$A$2:$H$117, 8,FALSE),"")</f>
        <v>45.033024200387104</v>
      </c>
      <c r="W1586" s="15">
        <f t="shared" si="73"/>
        <v>11.102962967246201</v>
      </c>
      <c r="X1586" s="9">
        <f t="shared" si="74"/>
        <v>0</v>
      </c>
      <c r="Y1586" s="9">
        <f>MAX(X1586,Parameters!$B$8)</f>
        <v>1</v>
      </c>
      <c r="AA1586" s="16">
        <f>IF(W1586&lt;&gt;0,IF(Y1586=1,IF(I1586&lt;=Parameters!$C$2,W1586,""),""),"")</f>
        <v>11.102962967246201</v>
      </c>
      <c r="AB1586" s="16" t="str">
        <f>IF(W1586&lt;&gt;0,IF(Y1586=1,IF(AND(I1586&gt;Parameters!$B$3,I1586&lt;=Parameters!$C$3),W1586,""),""),"")</f>
        <v/>
      </c>
      <c r="AC1586" s="16" t="str">
        <f>IF(W1586&lt;&gt;0,IF(Y1586=1,IF(AND(I1586&gt;Parameters!$B$4,I1586&lt;=Parameters!$C$4),W1586,""),""),"")</f>
        <v/>
      </c>
      <c r="AD1586" s="16" t="str">
        <f>IF(W1586&lt;&gt;0,IF(Y1586=1,IF(AND(I1586&gt;Parameters!$B$5,I1586&lt;=Parameters!$C$5),W1586,""),""),"")</f>
        <v/>
      </c>
      <c r="AE1586" s="16" t="str">
        <f>IF(W1586&lt;&gt;0,IF(Y1586=1,IF(I1586&gt;Parameters!$B$6,W1586,""),""),"")</f>
        <v/>
      </c>
    </row>
    <row r="1587" spans="1:31" x14ac:dyDescent="0.2">
      <c r="A1587" t="s">
        <v>1588</v>
      </c>
      <c r="B1587" t="s">
        <v>1589</v>
      </c>
      <c r="C1587" t="s">
        <v>1593</v>
      </c>
      <c r="D1587">
        <v>3</v>
      </c>
      <c r="E1587" t="s">
        <v>1596</v>
      </c>
      <c r="F1587" t="s">
        <v>73</v>
      </c>
      <c r="G1587">
        <v>2</v>
      </c>
      <c r="H1587" t="s">
        <v>46</v>
      </c>
      <c r="I1587">
        <f t="shared" si="72"/>
        <v>2</v>
      </c>
      <c r="J1587" t="s">
        <v>39</v>
      </c>
      <c r="L1587" s="2">
        <v>5500</v>
      </c>
      <c r="M1587" t="s">
        <v>1592</v>
      </c>
      <c r="N1587">
        <v>512</v>
      </c>
      <c r="O1587" t="s">
        <v>38</v>
      </c>
      <c r="P1587" t="s">
        <v>42</v>
      </c>
      <c r="Q1587" t="s">
        <v>42</v>
      </c>
      <c r="R1587" t="s">
        <v>42</v>
      </c>
      <c r="S1587" s="3">
        <v>42265</v>
      </c>
      <c r="T1587" s="3"/>
      <c r="U1587" s="11">
        <f>IFERROR(VLOOKUP(A1587,'Anc data'!$A$2:$H$117, 8,FALSE),"")</f>
        <v>45.033024200387104</v>
      </c>
      <c r="W1587" s="15">
        <f t="shared" si="73"/>
        <v>122.13259263970822</v>
      </c>
      <c r="X1587" s="9">
        <f t="shared" si="74"/>
        <v>1</v>
      </c>
      <c r="Y1587" s="9">
        <f>MAX(X1587,Parameters!$B$8)</f>
        <v>1</v>
      </c>
      <c r="AA1587" s="16" t="str">
        <f>IF(W1587&lt;&gt;0,IF(Y1587=1,IF(I1587&lt;=Parameters!$C$2,W1587,""),""),"")</f>
        <v/>
      </c>
      <c r="AB1587" s="16">
        <f>IF(W1587&lt;&gt;0,IF(Y1587=1,IF(AND(I1587&gt;Parameters!$B$3,I1587&lt;=Parameters!$C$3),W1587,""),""),"")</f>
        <v>122.13259263970822</v>
      </c>
      <c r="AC1587" s="16" t="str">
        <f>IF(W1587&lt;&gt;0,IF(Y1587=1,IF(AND(I1587&gt;Parameters!$B$4,I1587&lt;=Parameters!$C$4),W1587,""),""),"")</f>
        <v/>
      </c>
      <c r="AD1587" s="16" t="str">
        <f>IF(W1587&lt;&gt;0,IF(Y1587=1,IF(AND(I1587&gt;Parameters!$B$5,I1587&lt;=Parameters!$C$5),W1587,""),""),"")</f>
        <v/>
      </c>
      <c r="AE1587" s="16" t="str">
        <f>IF(W1587&lt;&gt;0,IF(Y1587=1,IF(I1587&gt;Parameters!$B$6,W1587,""),""),"")</f>
        <v/>
      </c>
    </row>
    <row r="1588" spans="1:31" x14ac:dyDescent="0.2">
      <c r="A1588" t="s">
        <v>1588</v>
      </c>
      <c r="B1588" t="s">
        <v>1589</v>
      </c>
      <c r="C1588" t="s">
        <v>1593</v>
      </c>
      <c r="D1588">
        <v>4</v>
      </c>
      <c r="E1588" t="s">
        <v>1597</v>
      </c>
      <c r="F1588" t="s">
        <v>73</v>
      </c>
      <c r="G1588">
        <v>2</v>
      </c>
      <c r="H1588" t="s">
        <v>46</v>
      </c>
      <c r="I1588">
        <f t="shared" si="72"/>
        <v>2</v>
      </c>
      <c r="J1588">
        <v>25</v>
      </c>
      <c r="K1588" t="s">
        <v>62</v>
      </c>
      <c r="L1588" s="2">
        <v>2750</v>
      </c>
      <c r="M1588" t="s">
        <v>1592</v>
      </c>
      <c r="N1588">
        <v>512</v>
      </c>
      <c r="O1588" t="s">
        <v>38</v>
      </c>
      <c r="P1588" t="s">
        <v>42</v>
      </c>
      <c r="Q1588" t="s">
        <v>42</v>
      </c>
      <c r="R1588" t="s">
        <v>64</v>
      </c>
      <c r="S1588" s="3">
        <v>42265</v>
      </c>
      <c r="T1588" s="3"/>
      <c r="U1588" s="11">
        <f>IFERROR(VLOOKUP(A1588,'Anc data'!$A$2:$H$117, 8,FALSE),"")</f>
        <v>45.033024200387104</v>
      </c>
      <c r="W1588" s="15">
        <f t="shared" si="73"/>
        <v>61.066296319854111</v>
      </c>
      <c r="X1588" s="9">
        <f t="shared" si="74"/>
        <v>0</v>
      </c>
      <c r="Y1588" s="9">
        <f>MAX(X1588,Parameters!$B$8)</f>
        <v>1</v>
      </c>
      <c r="AA1588" s="16" t="str">
        <f>IF(W1588&lt;&gt;0,IF(Y1588=1,IF(I1588&lt;=Parameters!$C$2,W1588,""),""),"")</f>
        <v/>
      </c>
      <c r="AB1588" s="16">
        <f>IF(W1588&lt;&gt;0,IF(Y1588=1,IF(AND(I1588&gt;Parameters!$B$3,I1588&lt;=Parameters!$C$3),W1588,""),""),"")</f>
        <v>61.066296319854111</v>
      </c>
      <c r="AC1588" s="16" t="str">
        <f>IF(W1588&lt;&gt;0,IF(Y1588=1,IF(AND(I1588&gt;Parameters!$B$4,I1588&lt;=Parameters!$C$4),W1588,""),""),"")</f>
        <v/>
      </c>
      <c r="AD1588" s="16" t="str">
        <f>IF(W1588&lt;&gt;0,IF(Y1588=1,IF(AND(I1588&gt;Parameters!$B$5,I1588&lt;=Parameters!$C$5),W1588,""),""),"")</f>
        <v/>
      </c>
      <c r="AE1588" s="16" t="str">
        <f>IF(W1588&lt;&gt;0,IF(Y1588=1,IF(I1588&gt;Parameters!$B$6,W1588,""),""),"")</f>
        <v/>
      </c>
    </row>
    <row r="1589" spans="1:31" x14ac:dyDescent="0.2">
      <c r="A1589" t="s">
        <v>1588</v>
      </c>
      <c r="B1589" t="s">
        <v>1589</v>
      </c>
      <c r="C1589" t="s">
        <v>1593</v>
      </c>
      <c r="D1589">
        <v>5</v>
      </c>
      <c r="E1589" t="s">
        <v>1598</v>
      </c>
      <c r="F1589" t="s">
        <v>73</v>
      </c>
      <c r="G1589">
        <v>4</v>
      </c>
      <c r="H1589" t="s">
        <v>46</v>
      </c>
      <c r="I1589">
        <f t="shared" si="72"/>
        <v>4</v>
      </c>
      <c r="J1589" t="s">
        <v>39</v>
      </c>
      <c r="L1589" s="2">
        <v>10500</v>
      </c>
      <c r="M1589" t="s">
        <v>1592</v>
      </c>
      <c r="N1589">
        <v>1</v>
      </c>
      <c r="O1589" t="s">
        <v>38</v>
      </c>
      <c r="P1589" t="s">
        <v>42</v>
      </c>
      <c r="Q1589" t="s">
        <v>42</v>
      </c>
      <c r="R1589" t="s">
        <v>42</v>
      </c>
      <c r="S1589" s="3">
        <v>42265</v>
      </c>
      <c r="T1589" s="3"/>
      <c r="U1589" s="11">
        <f>IFERROR(VLOOKUP(A1589,'Anc data'!$A$2:$H$117, 8,FALSE),"")</f>
        <v>45.033024200387104</v>
      </c>
      <c r="W1589" s="15">
        <f t="shared" si="73"/>
        <v>233.16222231217023</v>
      </c>
      <c r="X1589" s="9">
        <f t="shared" si="74"/>
        <v>1</v>
      </c>
      <c r="Y1589" s="9">
        <f>MAX(X1589,Parameters!$B$8)</f>
        <v>1</v>
      </c>
      <c r="AA1589" s="16" t="str">
        <f>IF(W1589&lt;&gt;0,IF(Y1589=1,IF(I1589&lt;=Parameters!$C$2,W1589,""),""),"")</f>
        <v/>
      </c>
      <c r="AB1589" s="16">
        <f>IF(W1589&lt;&gt;0,IF(Y1589=1,IF(AND(I1589&gt;Parameters!$B$3,I1589&lt;=Parameters!$C$3),W1589,""),""),"")</f>
        <v>233.16222231217023</v>
      </c>
      <c r="AC1589" s="16" t="str">
        <f>IF(W1589&lt;&gt;0,IF(Y1589=1,IF(AND(I1589&gt;Parameters!$B$4,I1589&lt;=Parameters!$C$4),W1589,""),""),"")</f>
        <v/>
      </c>
      <c r="AD1589" s="16" t="str">
        <f>IF(W1589&lt;&gt;0,IF(Y1589=1,IF(AND(I1589&gt;Parameters!$B$5,I1589&lt;=Parameters!$C$5),W1589,""),""),"")</f>
        <v/>
      </c>
      <c r="AE1589" s="16" t="str">
        <f>IF(W1589&lt;&gt;0,IF(Y1589=1,IF(I1589&gt;Parameters!$B$6,W1589,""),""),"")</f>
        <v/>
      </c>
    </row>
    <row r="1590" spans="1:31" x14ac:dyDescent="0.2">
      <c r="A1590" t="s">
        <v>1588</v>
      </c>
      <c r="B1590" t="s">
        <v>1589</v>
      </c>
      <c r="C1590" t="s">
        <v>1593</v>
      </c>
      <c r="D1590">
        <v>6</v>
      </c>
      <c r="E1590" t="s">
        <v>1599</v>
      </c>
      <c r="F1590" t="s">
        <v>73</v>
      </c>
      <c r="G1590">
        <v>4</v>
      </c>
      <c r="H1590" t="s">
        <v>46</v>
      </c>
      <c r="I1590">
        <f t="shared" si="72"/>
        <v>4</v>
      </c>
      <c r="J1590">
        <v>200</v>
      </c>
      <c r="K1590" t="s">
        <v>62</v>
      </c>
      <c r="L1590" s="2">
        <v>8000</v>
      </c>
      <c r="M1590" t="s">
        <v>1592</v>
      </c>
      <c r="N1590">
        <v>1</v>
      </c>
      <c r="O1590" t="s">
        <v>38</v>
      </c>
      <c r="P1590" t="s">
        <v>42</v>
      </c>
      <c r="Q1590" t="s">
        <v>42</v>
      </c>
      <c r="R1590" t="s">
        <v>64</v>
      </c>
      <c r="S1590" s="3">
        <v>42265</v>
      </c>
      <c r="T1590" s="3"/>
      <c r="U1590" s="11">
        <f>IFERROR(VLOOKUP(A1590,'Anc data'!$A$2:$H$117, 8,FALSE),"")</f>
        <v>45.033024200387104</v>
      </c>
      <c r="W1590" s="15">
        <f t="shared" si="73"/>
        <v>177.64740747593922</v>
      </c>
      <c r="X1590" s="9">
        <f t="shared" si="74"/>
        <v>0</v>
      </c>
      <c r="Y1590" s="9">
        <f>MAX(X1590,Parameters!$B$8)</f>
        <v>1</v>
      </c>
      <c r="AA1590" s="16" t="str">
        <f>IF(W1590&lt;&gt;0,IF(Y1590=1,IF(I1590&lt;=Parameters!$C$2,W1590,""),""),"")</f>
        <v/>
      </c>
      <c r="AB1590" s="16">
        <f>IF(W1590&lt;&gt;0,IF(Y1590=1,IF(AND(I1590&gt;Parameters!$B$3,I1590&lt;=Parameters!$C$3),W1590,""),""),"")</f>
        <v>177.64740747593922</v>
      </c>
      <c r="AC1590" s="16" t="str">
        <f>IF(W1590&lt;&gt;0,IF(Y1590=1,IF(AND(I1590&gt;Parameters!$B$4,I1590&lt;=Parameters!$C$4),W1590,""),""),"")</f>
        <v/>
      </c>
      <c r="AD1590" s="16" t="str">
        <f>IF(W1590&lt;&gt;0,IF(Y1590=1,IF(AND(I1590&gt;Parameters!$B$5,I1590&lt;=Parameters!$C$5),W1590,""),""),"")</f>
        <v/>
      </c>
      <c r="AE1590" s="16" t="str">
        <f>IF(W1590&lt;&gt;0,IF(Y1590=1,IF(I1590&gt;Parameters!$B$6,W1590,""),""),"")</f>
        <v/>
      </c>
    </row>
    <row r="1591" spans="1:31" x14ac:dyDescent="0.2">
      <c r="A1591" t="s">
        <v>1588</v>
      </c>
      <c r="B1591" t="s">
        <v>1589</v>
      </c>
      <c r="C1591" t="s">
        <v>1600</v>
      </c>
      <c r="D1591">
        <v>1</v>
      </c>
      <c r="E1591" t="s">
        <v>1601</v>
      </c>
      <c r="F1591" t="s">
        <v>51</v>
      </c>
      <c r="G1591">
        <v>4</v>
      </c>
      <c r="H1591" t="s">
        <v>46</v>
      </c>
      <c r="I1591">
        <f t="shared" si="72"/>
        <v>4</v>
      </c>
      <c r="J1591">
        <v>3</v>
      </c>
      <c r="K1591" t="s">
        <v>62</v>
      </c>
      <c r="L1591">
        <v>450</v>
      </c>
      <c r="M1591" t="s">
        <v>1592</v>
      </c>
      <c r="N1591">
        <v>512</v>
      </c>
      <c r="O1591" t="s">
        <v>38</v>
      </c>
      <c r="P1591" t="s">
        <v>42</v>
      </c>
      <c r="Q1591" t="s">
        <v>42</v>
      </c>
      <c r="R1591" t="s">
        <v>42</v>
      </c>
      <c r="S1591" s="3">
        <v>42257</v>
      </c>
      <c r="T1591" s="3"/>
      <c r="U1591" s="11">
        <f>IFERROR(VLOOKUP(A1591,'Anc data'!$A$2:$H$117, 8,FALSE),"")</f>
        <v>45.033024200387104</v>
      </c>
      <c r="W1591" s="15">
        <f t="shared" si="73"/>
        <v>9.9926666705215812</v>
      </c>
      <c r="X1591" s="9">
        <f t="shared" si="74"/>
        <v>0</v>
      </c>
      <c r="Y1591" s="9">
        <f>MAX(X1591,Parameters!$B$8)</f>
        <v>1</v>
      </c>
      <c r="AA1591" s="16" t="str">
        <f>IF(W1591&lt;&gt;0,IF(Y1591=1,IF(I1591&lt;=Parameters!$C$2,W1591,""),""),"")</f>
        <v/>
      </c>
      <c r="AB1591" s="16">
        <f>IF(W1591&lt;&gt;0,IF(Y1591=1,IF(AND(I1591&gt;Parameters!$B$3,I1591&lt;=Parameters!$C$3),W1591,""),""),"")</f>
        <v>9.9926666705215812</v>
      </c>
      <c r="AC1591" s="16" t="str">
        <f>IF(W1591&lt;&gt;0,IF(Y1591=1,IF(AND(I1591&gt;Parameters!$B$4,I1591&lt;=Parameters!$C$4),W1591,""),""),"")</f>
        <v/>
      </c>
      <c r="AD1591" s="16" t="str">
        <f>IF(W1591&lt;&gt;0,IF(Y1591=1,IF(AND(I1591&gt;Parameters!$B$5,I1591&lt;=Parameters!$C$5),W1591,""),""),"")</f>
        <v/>
      </c>
      <c r="AE1591" s="16" t="str">
        <f>IF(W1591&lt;&gt;0,IF(Y1591=1,IF(I1591&gt;Parameters!$B$6,W1591,""),""),"")</f>
        <v/>
      </c>
    </row>
    <row r="1592" spans="1:31" x14ac:dyDescent="0.2">
      <c r="A1592" t="s">
        <v>1588</v>
      </c>
      <c r="B1592" t="s">
        <v>1589</v>
      </c>
      <c r="C1592" t="s">
        <v>1600</v>
      </c>
      <c r="D1592">
        <v>2</v>
      </c>
      <c r="E1592" t="s">
        <v>1602</v>
      </c>
      <c r="F1592" t="s">
        <v>51</v>
      </c>
      <c r="G1592">
        <v>16</v>
      </c>
      <c r="H1592" t="s">
        <v>46</v>
      </c>
      <c r="I1592">
        <f t="shared" si="72"/>
        <v>16</v>
      </c>
      <c r="J1592">
        <v>30</v>
      </c>
      <c r="K1592" t="s">
        <v>62</v>
      </c>
      <c r="L1592" s="2">
        <v>1490</v>
      </c>
      <c r="M1592" t="s">
        <v>1592</v>
      </c>
      <c r="N1592">
        <v>2</v>
      </c>
      <c r="O1592" t="s">
        <v>46</v>
      </c>
      <c r="P1592" t="s">
        <v>42</v>
      </c>
      <c r="Q1592" t="s">
        <v>42</v>
      </c>
      <c r="R1592" t="s">
        <v>42</v>
      </c>
      <c r="S1592" s="3">
        <v>42257</v>
      </c>
      <c r="T1592" s="3"/>
      <c r="U1592" s="11">
        <f>IFERROR(VLOOKUP(A1592,'Anc data'!$A$2:$H$117, 8,FALSE),"")</f>
        <v>45.033024200387104</v>
      </c>
      <c r="W1592" s="15">
        <f t="shared" si="73"/>
        <v>33.086829642393681</v>
      </c>
      <c r="X1592" s="9">
        <f t="shared" si="74"/>
        <v>0</v>
      </c>
      <c r="Y1592" s="9">
        <f>MAX(X1592,Parameters!$B$8)</f>
        <v>1</v>
      </c>
      <c r="AA1592" s="16" t="str">
        <f>IF(W1592&lt;&gt;0,IF(Y1592=1,IF(I1592&lt;=Parameters!$C$2,W1592,""),""),"")</f>
        <v/>
      </c>
      <c r="AB1592" s="16" t="str">
        <f>IF(W1592&lt;&gt;0,IF(Y1592=1,IF(AND(I1592&gt;Parameters!$B$3,I1592&lt;=Parameters!$C$3),W1592,""),""),"")</f>
        <v/>
      </c>
      <c r="AC1592" s="16" t="str">
        <f>IF(W1592&lt;&gt;0,IF(Y1592=1,IF(AND(I1592&gt;Parameters!$B$4,I1592&lt;=Parameters!$C$4),W1592,""),""),"")</f>
        <v/>
      </c>
      <c r="AD1592" s="16">
        <f>IF(W1592&lt;&gt;0,IF(Y1592=1,IF(AND(I1592&gt;Parameters!$B$5,I1592&lt;=Parameters!$C$5),W1592,""),""),"")</f>
        <v>33.086829642393681</v>
      </c>
      <c r="AE1592" s="16" t="str">
        <f>IF(W1592&lt;&gt;0,IF(Y1592=1,IF(I1592&gt;Parameters!$B$6,W1592,""),""),"")</f>
        <v/>
      </c>
    </row>
    <row r="1593" spans="1:31" x14ac:dyDescent="0.2">
      <c r="A1593" t="s">
        <v>1588</v>
      </c>
      <c r="B1593" t="s">
        <v>1589</v>
      </c>
      <c r="C1593" t="s">
        <v>1600</v>
      </c>
      <c r="D1593">
        <v>3</v>
      </c>
      <c r="E1593" t="s">
        <v>1602</v>
      </c>
      <c r="F1593" t="s">
        <v>94</v>
      </c>
      <c r="G1593">
        <v>50</v>
      </c>
      <c r="H1593" t="s">
        <v>46</v>
      </c>
      <c r="I1593">
        <f t="shared" si="72"/>
        <v>50</v>
      </c>
      <c r="J1593">
        <v>30</v>
      </c>
      <c r="K1593" t="s">
        <v>62</v>
      </c>
      <c r="L1593" s="2">
        <v>1490</v>
      </c>
      <c r="M1593" t="s">
        <v>1592</v>
      </c>
      <c r="N1593">
        <v>25</v>
      </c>
      <c r="O1593" t="s">
        <v>46</v>
      </c>
      <c r="P1593" t="s">
        <v>42</v>
      </c>
      <c r="Q1593" t="s">
        <v>42</v>
      </c>
      <c r="R1593" t="s">
        <v>42</v>
      </c>
      <c r="S1593" s="3">
        <v>42257</v>
      </c>
      <c r="T1593" s="3"/>
      <c r="U1593" s="11">
        <f>IFERROR(VLOOKUP(A1593,'Anc data'!$A$2:$H$117, 8,FALSE),"")</f>
        <v>45.033024200387104</v>
      </c>
      <c r="W1593" s="15">
        <f t="shared" si="73"/>
        <v>33.086829642393681</v>
      </c>
      <c r="X1593" s="9">
        <f t="shared" si="74"/>
        <v>0</v>
      </c>
      <c r="Y1593" s="9">
        <f>MAX(X1593,Parameters!$B$8)</f>
        <v>1</v>
      </c>
      <c r="AA1593" s="16" t="str">
        <f>IF(W1593&lt;&gt;0,IF(Y1593=1,IF(I1593&lt;=Parameters!$C$2,W1593,""),""),"")</f>
        <v/>
      </c>
      <c r="AB1593" s="16" t="str">
        <f>IF(W1593&lt;&gt;0,IF(Y1593=1,IF(AND(I1593&gt;Parameters!$B$3,I1593&lt;=Parameters!$C$3),W1593,""),""),"")</f>
        <v/>
      </c>
      <c r="AC1593" s="16" t="str">
        <f>IF(W1593&lt;&gt;0,IF(Y1593=1,IF(AND(I1593&gt;Parameters!$B$4,I1593&lt;=Parameters!$C$4),W1593,""),""),"")</f>
        <v/>
      </c>
      <c r="AD1593" s="16" t="str">
        <f>IF(W1593&lt;&gt;0,IF(Y1593=1,IF(AND(I1593&gt;Parameters!$B$5,I1593&lt;=Parameters!$C$5),W1593,""),""),"")</f>
        <v/>
      </c>
      <c r="AE1593" s="16">
        <f>IF(W1593&lt;&gt;0,IF(Y1593=1,IF(I1593&gt;Parameters!$B$6,W1593,""),""),"")</f>
        <v>33.086829642393681</v>
      </c>
    </row>
    <row r="1594" spans="1:31" x14ac:dyDescent="0.2">
      <c r="A1594" t="s">
        <v>1588</v>
      </c>
      <c r="B1594" t="s">
        <v>1589</v>
      </c>
      <c r="C1594" t="s">
        <v>1600</v>
      </c>
      <c r="D1594">
        <v>4</v>
      </c>
      <c r="E1594" t="s">
        <v>1603</v>
      </c>
      <c r="F1594" t="s">
        <v>94</v>
      </c>
      <c r="G1594">
        <v>100</v>
      </c>
      <c r="H1594" t="s">
        <v>46</v>
      </c>
      <c r="I1594">
        <f t="shared" si="72"/>
        <v>100</v>
      </c>
      <c r="J1594">
        <v>140</v>
      </c>
      <c r="K1594" t="s">
        <v>62</v>
      </c>
      <c r="L1594" s="2">
        <v>8890</v>
      </c>
      <c r="M1594" t="s">
        <v>1592</v>
      </c>
      <c r="N1594">
        <v>50</v>
      </c>
      <c r="O1594" t="s">
        <v>46</v>
      </c>
      <c r="P1594" t="s">
        <v>42</v>
      </c>
      <c r="Q1594" t="s">
        <v>42</v>
      </c>
      <c r="R1594" t="s">
        <v>42</v>
      </c>
      <c r="S1594" s="3">
        <v>42257</v>
      </c>
      <c r="T1594" s="3"/>
      <c r="U1594" s="11">
        <f>IFERROR(VLOOKUP(A1594,'Anc data'!$A$2:$H$117, 8,FALSE),"")</f>
        <v>45.033024200387104</v>
      </c>
      <c r="W1594" s="15">
        <f t="shared" si="73"/>
        <v>197.41068155763747</v>
      </c>
      <c r="X1594" s="9">
        <f t="shared" si="74"/>
        <v>0</v>
      </c>
      <c r="Y1594" s="9">
        <f>MAX(X1594,Parameters!$B$8)</f>
        <v>1</v>
      </c>
      <c r="AA1594" s="16" t="str">
        <f>IF(W1594&lt;&gt;0,IF(Y1594=1,IF(I1594&lt;=Parameters!$C$2,W1594,""),""),"")</f>
        <v/>
      </c>
      <c r="AB1594" s="16" t="str">
        <f>IF(W1594&lt;&gt;0,IF(Y1594=1,IF(AND(I1594&gt;Parameters!$B$3,I1594&lt;=Parameters!$C$3),W1594,""),""),"")</f>
        <v/>
      </c>
      <c r="AC1594" s="16" t="str">
        <f>IF(W1594&lt;&gt;0,IF(Y1594=1,IF(AND(I1594&gt;Parameters!$B$4,I1594&lt;=Parameters!$C$4),W1594,""),""),"")</f>
        <v/>
      </c>
      <c r="AD1594" s="16" t="str">
        <f>IF(W1594&lt;&gt;0,IF(Y1594=1,IF(AND(I1594&gt;Parameters!$B$5,I1594&lt;=Parameters!$C$5),W1594,""),""),"")</f>
        <v/>
      </c>
      <c r="AE1594" s="16">
        <f>IF(W1594&lt;&gt;0,IF(Y1594=1,IF(I1594&gt;Parameters!$B$6,W1594,""),""),"")</f>
        <v>197.41068155763747</v>
      </c>
    </row>
    <row r="1595" spans="1:31" x14ac:dyDescent="0.2">
      <c r="A1595" t="s">
        <v>1604</v>
      </c>
      <c r="B1595" t="s">
        <v>1605</v>
      </c>
      <c r="C1595" t="s">
        <v>1606</v>
      </c>
      <c r="D1595">
        <v>1</v>
      </c>
      <c r="E1595" t="s">
        <v>1607</v>
      </c>
      <c r="F1595" t="s">
        <v>73</v>
      </c>
      <c r="G1595">
        <v>5</v>
      </c>
      <c r="H1595" t="s">
        <v>46</v>
      </c>
      <c r="I1595">
        <f t="shared" si="72"/>
        <v>5</v>
      </c>
      <c r="J1595" t="s">
        <v>39</v>
      </c>
      <c r="L1595">
        <v>450</v>
      </c>
      <c r="M1595" t="s">
        <v>1608</v>
      </c>
      <c r="N1595">
        <v>512</v>
      </c>
      <c r="O1595" t="s">
        <v>38</v>
      </c>
      <c r="P1595" t="s">
        <v>42</v>
      </c>
      <c r="Q1595" t="s">
        <v>42</v>
      </c>
      <c r="R1595" t="s">
        <v>42</v>
      </c>
      <c r="S1595" s="3">
        <v>42257</v>
      </c>
      <c r="T1595" s="3"/>
      <c r="U1595" s="11">
        <f>IFERROR(VLOOKUP(A1595,'Anc data'!$A$2:$H$117, 8,FALSE),"")</f>
        <v>2.6448503917330402</v>
      </c>
      <c r="W1595" s="15">
        <f t="shared" si="73"/>
        <v>170.14194882499089</v>
      </c>
      <c r="X1595" s="9">
        <f t="shared" si="74"/>
        <v>1</v>
      </c>
      <c r="Y1595" s="9">
        <f>MAX(X1595,Parameters!$B$8)</f>
        <v>1</v>
      </c>
      <c r="AA1595" s="16" t="str">
        <f>IF(W1595&lt;&gt;0,IF(Y1595=1,IF(I1595&lt;=Parameters!$C$2,W1595,""),""),"")</f>
        <v/>
      </c>
      <c r="AB1595" s="16" t="str">
        <f>IF(W1595&lt;&gt;0,IF(Y1595=1,IF(AND(I1595&gt;Parameters!$B$3,I1595&lt;=Parameters!$C$3),W1595,""),""),"")</f>
        <v/>
      </c>
      <c r="AC1595" s="16">
        <f>IF(W1595&lt;&gt;0,IF(Y1595=1,IF(AND(I1595&gt;Parameters!$B$4,I1595&lt;=Parameters!$C$4),W1595,""),""),"")</f>
        <v>170.14194882499089</v>
      </c>
      <c r="AD1595" s="16" t="str">
        <f>IF(W1595&lt;&gt;0,IF(Y1595=1,IF(AND(I1595&gt;Parameters!$B$5,I1595&lt;=Parameters!$C$5),W1595,""),""),"")</f>
        <v/>
      </c>
      <c r="AE1595" s="16" t="str">
        <f>IF(W1595&lt;&gt;0,IF(Y1595=1,IF(I1595&gt;Parameters!$B$6,W1595,""),""),"")</f>
        <v/>
      </c>
    </row>
    <row r="1596" spans="1:31" x14ac:dyDescent="0.2">
      <c r="A1596" t="s">
        <v>1604</v>
      </c>
      <c r="B1596" t="s">
        <v>1605</v>
      </c>
      <c r="C1596" t="s">
        <v>1606</v>
      </c>
      <c r="D1596">
        <v>2</v>
      </c>
      <c r="E1596" t="s">
        <v>179</v>
      </c>
      <c r="F1596" t="s">
        <v>73</v>
      </c>
      <c r="G1596">
        <v>8</v>
      </c>
      <c r="H1596" t="s">
        <v>46</v>
      </c>
      <c r="I1596">
        <f t="shared" si="72"/>
        <v>8</v>
      </c>
      <c r="J1596" t="s">
        <v>39</v>
      </c>
      <c r="L1596">
        <v>850</v>
      </c>
      <c r="M1596" t="s">
        <v>1608</v>
      </c>
      <c r="N1596">
        <v>1</v>
      </c>
      <c r="O1596" t="s">
        <v>46</v>
      </c>
      <c r="P1596" t="s">
        <v>42</v>
      </c>
      <c r="Q1596" t="s">
        <v>42</v>
      </c>
      <c r="R1596" t="s">
        <v>42</v>
      </c>
      <c r="S1596" s="3">
        <v>42257</v>
      </c>
      <c r="T1596" s="3"/>
      <c r="U1596" s="11">
        <f>IFERROR(VLOOKUP(A1596,'Anc data'!$A$2:$H$117, 8,FALSE),"")</f>
        <v>2.6448503917330402</v>
      </c>
      <c r="W1596" s="15">
        <f t="shared" si="73"/>
        <v>321.3792366694272</v>
      </c>
      <c r="X1596" s="9">
        <f t="shared" si="74"/>
        <v>1</v>
      </c>
      <c r="Y1596" s="9">
        <f>MAX(X1596,Parameters!$B$8)</f>
        <v>1</v>
      </c>
      <c r="AA1596" s="16" t="str">
        <f>IF(W1596&lt;&gt;0,IF(Y1596=1,IF(I1596&lt;=Parameters!$C$2,W1596,""),""),"")</f>
        <v/>
      </c>
      <c r="AB1596" s="16" t="str">
        <f>IF(W1596&lt;&gt;0,IF(Y1596=1,IF(AND(I1596&gt;Parameters!$B$3,I1596&lt;=Parameters!$C$3),W1596,""),""),"")</f>
        <v/>
      </c>
      <c r="AC1596" s="16">
        <f>IF(W1596&lt;&gt;0,IF(Y1596=1,IF(AND(I1596&gt;Parameters!$B$4,I1596&lt;=Parameters!$C$4),W1596,""),""),"")</f>
        <v>321.3792366694272</v>
      </c>
      <c r="AD1596" s="16" t="str">
        <f>IF(W1596&lt;&gt;0,IF(Y1596=1,IF(AND(I1596&gt;Parameters!$B$5,I1596&lt;=Parameters!$C$5),W1596,""),""),"")</f>
        <v/>
      </c>
      <c r="AE1596" s="16" t="str">
        <f>IF(W1596&lt;&gt;0,IF(Y1596=1,IF(I1596&gt;Parameters!$B$6,W1596,""),""),"")</f>
        <v/>
      </c>
    </row>
    <row r="1597" spans="1:31" x14ac:dyDescent="0.2">
      <c r="A1597" t="s">
        <v>1604</v>
      </c>
      <c r="B1597" t="s">
        <v>1605</v>
      </c>
      <c r="C1597" t="s">
        <v>1606</v>
      </c>
      <c r="D1597">
        <v>3</v>
      </c>
      <c r="E1597" t="s">
        <v>180</v>
      </c>
      <c r="F1597" t="s">
        <v>73</v>
      </c>
      <c r="G1597">
        <v>10</v>
      </c>
      <c r="H1597" t="s">
        <v>46</v>
      </c>
      <c r="I1597">
        <f t="shared" si="72"/>
        <v>10</v>
      </c>
      <c r="J1597" t="s">
        <v>39</v>
      </c>
      <c r="L1597" s="2">
        <v>1700</v>
      </c>
      <c r="M1597" t="s">
        <v>1608</v>
      </c>
      <c r="N1597">
        <v>2</v>
      </c>
      <c r="O1597" t="s">
        <v>46</v>
      </c>
      <c r="P1597" t="s">
        <v>42</v>
      </c>
      <c r="Q1597" t="s">
        <v>42</v>
      </c>
      <c r="R1597" t="s">
        <v>42</v>
      </c>
      <c r="S1597" s="3">
        <v>42257</v>
      </c>
      <c r="T1597" s="3"/>
      <c r="U1597" s="11">
        <f>IFERROR(VLOOKUP(A1597,'Anc data'!$A$2:$H$117, 8,FALSE),"")</f>
        <v>2.6448503917330402</v>
      </c>
      <c r="W1597" s="15">
        <f t="shared" si="73"/>
        <v>642.7584733388544</v>
      </c>
      <c r="X1597" s="9">
        <f t="shared" si="74"/>
        <v>1</v>
      </c>
      <c r="Y1597" s="9">
        <f>MAX(X1597,Parameters!$B$8)</f>
        <v>1</v>
      </c>
      <c r="AA1597" s="16" t="str">
        <f>IF(W1597&lt;&gt;0,IF(Y1597=1,IF(I1597&lt;=Parameters!$C$2,W1597,""),""),"")</f>
        <v/>
      </c>
      <c r="AB1597" s="16" t="str">
        <f>IF(W1597&lt;&gt;0,IF(Y1597=1,IF(AND(I1597&gt;Parameters!$B$3,I1597&lt;=Parameters!$C$3),W1597,""),""),"")</f>
        <v/>
      </c>
      <c r="AC1597" s="16">
        <f>IF(W1597&lt;&gt;0,IF(Y1597=1,IF(AND(I1597&gt;Parameters!$B$4,I1597&lt;=Parameters!$C$4),W1597,""),""),"")</f>
        <v>642.7584733388544</v>
      </c>
      <c r="AD1597" s="16" t="str">
        <f>IF(W1597&lt;&gt;0,IF(Y1597=1,IF(AND(I1597&gt;Parameters!$B$5,I1597&lt;=Parameters!$C$5),W1597,""),""),"")</f>
        <v/>
      </c>
      <c r="AE1597" s="16" t="str">
        <f>IF(W1597&lt;&gt;0,IF(Y1597=1,IF(I1597&gt;Parameters!$B$6,W1597,""),""),"")</f>
        <v/>
      </c>
    </row>
    <row r="1598" spans="1:31" x14ac:dyDescent="0.2">
      <c r="A1598" t="s">
        <v>1604</v>
      </c>
      <c r="B1598" t="s">
        <v>1605</v>
      </c>
      <c r="C1598" t="s">
        <v>1609</v>
      </c>
      <c r="D1598">
        <v>1</v>
      </c>
      <c r="E1598" t="s">
        <v>1610</v>
      </c>
      <c r="F1598" t="s">
        <v>51</v>
      </c>
      <c r="G1598">
        <v>512</v>
      </c>
      <c r="H1598" t="s">
        <v>38</v>
      </c>
      <c r="I1598">
        <f t="shared" si="72"/>
        <v>0.51200000000000001</v>
      </c>
      <c r="J1598">
        <v>10</v>
      </c>
      <c r="K1598" t="s">
        <v>62</v>
      </c>
      <c r="L1598">
        <v>60</v>
      </c>
      <c r="M1598" t="s">
        <v>1608</v>
      </c>
      <c r="N1598" t="s">
        <v>40</v>
      </c>
      <c r="P1598" t="s">
        <v>64</v>
      </c>
      <c r="Q1598" t="s">
        <v>42</v>
      </c>
      <c r="R1598" t="s">
        <v>42</v>
      </c>
      <c r="S1598" s="3">
        <v>42257</v>
      </c>
      <c r="T1598" s="3"/>
      <c r="U1598" s="11">
        <f>IFERROR(VLOOKUP(A1598,'Anc data'!$A$2:$H$117, 8,FALSE),"")</f>
        <v>2.6448503917330402</v>
      </c>
      <c r="W1598" s="15">
        <f t="shared" si="73"/>
        <v>22.685593176665449</v>
      </c>
      <c r="X1598" s="9">
        <f t="shared" si="74"/>
        <v>0</v>
      </c>
      <c r="Y1598" s="9">
        <f>MAX(X1598,Parameters!$B$8)</f>
        <v>1</v>
      </c>
      <c r="AA1598" s="16">
        <f>IF(W1598&lt;&gt;0,IF(Y1598=1,IF(I1598&lt;=Parameters!$C$2,W1598,""),""),"")</f>
        <v>22.685593176665449</v>
      </c>
      <c r="AB1598" s="16" t="str">
        <f>IF(W1598&lt;&gt;0,IF(Y1598=1,IF(AND(I1598&gt;Parameters!$B$3,I1598&lt;=Parameters!$C$3),W1598,""),""),"")</f>
        <v/>
      </c>
      <c r="AC1598" s="16" t="str">
        <f>IF(W1598&lt;&gt;0,IF(Y1598=1,IF(AND(I1598&gt;Parameters!$B$4,I1598&lt;=Parameters!$C$4),W1598,""),""),"")</f>
        <v/>
      </c>
      <c r="AD1598" s="16" t="str">
        <f>IF(W1598&lt;&gt;0,IF(Y1598=1,IF(AND(I1598&gt;Parameters!$B$5,I1598&lt;=Parameters!$C$5),W1598,""),""),"")</f>
        <v/>
      </c>
      <c r="AE1598" s="16" t="str">
        <f>IF(W1598&lt;&gt;0,IF(Y1598=1,IF(I1598&gt;Parameters!$B$6,W1598,""),""),"")</f>
        <v/>
      </c>
    </row>
    <row r="1599" spans="1:31" x14ac:dyDescent="0.2">
      <c r="A1599" t="s">
        <v>1604</v>
      </c>
      <c r="B1599" t="s">
        <v>1605</v>
      </c>
      <c r="C1599" t="s">
        <v>1609</v>
      </c>
      <c r="D1599">
        <v>2</v>
      </c>
      <c r="E1599" t="s">
        <v>1611</v>
      </c>
      <c r="F1599" t="s">
        <v>51</v>
      </c>
      <c r="G1599">
        <v>1</v>
      </c>
      <c r="H1599" t="s">
        <v>46</v>
      </c>
      <c r="I1599">
        <f t="shared" si="72"/>
        <v>1</v>
      </c>
      <c r="J1599">
        <v>40</v>
      </c>
      <c r="K1599" t="s">
        <v>62</v>
      </c>
      <c r="L1599">
        <v>150</v>
      </c>
      <c r="M1599" t="s">
        <v>1608</v>
      </c>
      <c r="N1599" t="s">
        <v>40</v>
      </c>
      <c r="P1599" t="s">
        <v>64</v>
      </c>
      <c r="Q1599" t="s">
        <v>42</v>
      </c>
      <c r="R1599" t="s">
        <v>42</v>
      </c>
      <c r="S1599" s="3">
        <v>42257</v>
      </c>
      <c r="T1599" s="3"/>
      <c r="U1599" s="11">
        <f>IFERROR(VLOOKUP(A1599,'Anc data'!$A$2:$H$117, 8,FALSE),"")</f>
        <v>2.6448503917330402</v>
      </c>
      <c r="W1599" s="15">
        <f t="shared" si="73"/>
        <v>56.713982941663623</v>
      </c>
      <c r="X1599" s="9">
        <f t="shared" si="74"/>
        <v>0</v>
      </c>
      <c r="Y1599" s="9">
        <f>MAX(X1599,Parameters!$B$8)</f>
        <v>1</v>
      </c>
      <c r="AA1599" s="16">
        <f>IF(W1599&lt;&gt;0,IF(Y1599=1,IF(I1599&lt;=Parameters!$C$2,W1599,""),""),"")</f>
        <v>56.713982941663623</v>
      </c>
      <c r="AB1599" s="16" t="str">
        <f>IF(W1599&lt;&gt;0,IF(Y1599=1,IF(AND(I1599&gt;Parameters!$B$3,I1599&lt;=Parameters!$C$3),W1599,""),""),"")</f>
        <v/>
      </c>
      <c r="AC1599" s="16" t="str">
        <f>IF(W1599&lt;&gt;0,IF(Y1599=1,IF(AND(I1599&gt;Parameters!$B$4,I1599&lt;=Parameters!$C$4),W1599,""),""),"")</f>
        <v/>
      </c>
      <c r="AD1599" s="16" t="str">
        <f>IF(W1599&lt;&gt;0,IF(Y1599=1,IF(AND(I1599&gt;Parameters!$B$5,I1599&lt;=Parameters!$C$5),W1599,""),""),"")</f>
        <v/>
      </c>
      <c r="AE1599" s="16" t="str">
        <f>IF(W1599&lt;&gt;0,IF(Y1599=1,IF(I1599&gt;Parameters!$B$6,W1599,""),""),"")</f>
        <v/>
      </c>
    </row>
    <row r="1600" spans="1:31" x14ac:dyDescent="0.2">
      <c r="A1600" t="s">
        <v>1604</v>
      </c>
      <c r="B1600" t="s">
        <v>1605</v>
      </c>
      <c r="C1600" t="s">
        <v>1609</v>
      </c>
      <c r="D1600">
        <v>3</v>
      </c>
      <c r="E1600" t="s">
        <v>1612</v>
      </c>
      <c r="F1600" t="s">
        <v>51</v>
      </c>
      <c r="G1600">
        <v>2</v>
      </c>
      <c r="H1600" t="s">
        <v>46</v>
      </c>
      <c r="I1600">
        <f t="shared" si="72"/>
        <v>2</v>
      </c>
      <c r="J1600">
        <v>100</v>
      </c>
      <c r="K1600" t="s">
        <v>62</v>
      </c>
      <c r="L1600">
        <v>250</v>
      </c>
      <c r="M1600" t="s">
        <v>1608</v>
      </c>
      <c r="N1600" t="s">
        <v>40</v>
      </c>
      <c r="P1600" t="s">
        <v>64</v>
      </c>
      <c r="Q1600" t="s">
        <v>42</v>
      </c>
      <c r="R1600" t="s">
        <v>42</v>
      </c>
      <c r="S1600" s="3">
        <v>42257</v>
      </c>
      <c r="T1600" s="3"/>
      <c r="U1600" s="11">
        <f>IFERROR(VLOOKUP(A1600,'Anc data'!$A$2:$H$117, 8,FALSE),"")</f>
        <v>2.6448503917330402</v>
      </c>
      <c r="W1600" s="15">
        <f t="shared" si="73"/>
        <v>94.523304902772708</v>
      </c>
      <c r="X1600" s="9">
        <f t="shared" si="74"/>
        <v>0</v>
      </c>
      <c r="Y1600" s="9">
        <f>MAX(X1600,Parameters!$B$8)</f>
        <v>1</v>
      </c>
      <c r="AA1600" s="16" t="str">
        <f>IF(W1600&lt;&gt;0,IF(Y1600=1,IF(I1600&lt;=Parameters!$C$2,W1600,""),""),"")</f>
        <v/>
      </c>
      <c r="AB1600" s="16">
        <f>IF(W1600&lt;&gt;0,IF(Y1600=1,IF(AND(I1600&gt;Parameters!$B$3,I1600&lt;=Parameters!$C$3),W1600,""),""),"")</f>
        <v>94.523304902772708</v>
      </c>
      <c r="AC1600" s="16" t="str">
        <f>IF(W1600&lt;&gt;0,IF(Y1600=1,IF(AND(I1600&gt;Parameters!$B$4,I1600&lt;=Parameters!$C$4),W1600,""),""),"")</f>
        <v/>
      </c>
      <c r="AD1600" s="16" t="str">
        <f>IF(W1600&lt;&gt;0,IF(Y1600=1,IF(AND(I1600&gt;Parameters!$B$5,I1600&lt;=Parameters!$C$5),W1600,""),""),"")</f>
        <v/>
      </c>
      <c r="AE1600" s="16" t="str">
        <f>IF(W1600&lt;&gt;0,IF(Y1600=1,IF(I1600&gt;Parameters!$B$6,W1600,""),""),"")</f>
        <v/>
      </c>
    </row>
    <row r="1601" spans="1:31" x14ac:dyDescent="0.2">
      <c r="A1601" t="s">
        <v>1604</v>
      </c>
      <c r="B1601" t="s">
        <v>1605</v>
      </c>
      <c r="C1601" t="s">
        <v>1609</v>
      </c>
      <c r="D1601">
        <v>4</v>
      </c>
      <c r="E1601" t="s">
        <v>1613</v>
      </c>
      <c r="F1601" t="s">
        <v>51</v>
      </c>
      <c r="G1601">
        <v>512</v>
      </c>
      <c r="H1601" t="s">
        <v>38</v>
      </c>
      <c r="I1601">
        <f t="shared" si="72"/>
        <v>0.51200000000000001</v>
      </c>
      <c r="J1601" t="s">
        <v>39</v>
      </c>
      <c r="L1601">
        <v>300</v>
      </c>
      <c r="M1601" t="s">
        <v>1608</v>
      </c>
      <c r="N1601" t="s">
        <v>40</v>
      </c>
      <c r="P1601" t="s">
        <v>64</v>
      </c>
      <c r="Q1601" t="s">
        <v>42</v>
      </c>
      <c r="R1601" t="s">
        <v>42</v>
      </c>
      <c r="S1601" s="3">
        <v>42257</v>
      </c>
      <c r="T1601" s="3"/>
      <c r="U1601" s="11">
        <f>IFERROR(VLOOKUP(A1601,'Anc data'!$A$2:$H$117, 8,FALSE),"")</f>
        <v>2.6448503917330402</v>
      </c>
      <c r="W1601" s="15">
        <f t="shared" si="73"/>
        <v>113.42796588332725</v>
      </c>
      <c r="X1601" s="9">
        <f t="shared" si="74"/>
        <v>1</v>
      </c>
      <c r="Y1601" s="9">
        <f>MAX(X1601,Parameters!$B$8)</f>
        <v>1</v>
      </c>
      <c r="AA1601" s="16">
        <f>IF(W1601&lt;&gt;0,IF(Y1601=1,IF(I1601&lt;=Parameters!$C$2,W1601,""),""),"")</f>
        <v>113.42796588332725</v>
      </c>
      <c r="AB1601" s="16" t="str">
        <f>IF(W1601&lt;&gt;0,IF(Y1601=1,IF(AND(I1601&gt;Parameters!$B$3,I1601&lt;=Parameters!$C$3),W1601,""),""),"")</f>
        <v/>
      </c>
      <c r="AC1601" s="16" t="str">
        <f>IF(W1601&lt;&gt;0,IF(Y1601=1,IF(AND(I1601&gt;Parameters!$B$4,I1601&lt;=Parameters!$C$4),W1601,""),""),"")</f>
        <v/>
      </c>
      <c r="AD1601" s="16" t="str">
        <f>IF(W1601&lt;&gt;0,IF(Y1601=1,IF(AND(I1601&gt;Parameters!$B$5,I1601&lt;=Parameters!$C$5),W1601,""),""),"")</f>
        <v/>
      </c>
      <c r="AE1601" s="16" t="str">
        <f>IF(W1601&lt;&gt;0,IF(Y1601=1,IF(I1601&gt;Parameters!$B$6,W1601,""),""),"")</f>
        <v/>
      </c>
    </row>
    <row r="1602" spans="1:31" x14ac:dyDescent="0.2">
      <c r="A1602" t="s">
        <v>1604</v>
      </c>
      <c r="B1602" t="s">
        <v>1605</v>
      </c>
      <c r="C1602" t="s">
        <v>1609</v>
      </c>
      <c r="D1602">
        <v>5</v>
      </c>
      <c r="E1602" t="s">
        <v>1614</v>
      </c>
      <c r="F1602" t="s">
        <v>51</v>
      </c>
      <c r="G1602">
        <v>1</v>
      </c>
      <c r="H1602" t="s">
        <v>46</v>
      </c>
      <c r="I1602">
        <f t="shared" si="72"/>
        <v>1</v>
      </c>
      <c r="J1602" t="s">
        <v>39</v>
      </c>
      <c r="L1602">
        <v>450</v>
      </c>
      <c r="M1602" t="s">
        <v>1608</v>
      </c>
      <c r="N1602" t="s">
        <v>40</v>
      </c>
      <c r="P1602" t="s">
        <v>64</v>
      </c>
      <c r="Q1602" t="s">
        <v>42</v>
      </c>
      <c r="R1602" t="s">
        <v>42</v>
      </c>
      <c r="S1602" s="3">
        <v>42257</v>
      </c>
      <c r="T1602" s="3"/>
      <c r="U1602" s="11">
        <f>IFERROR(VLOOKUP(A1602,'Anc data'!$A$2:$H$117, 8,FALSE),"")</f>
        <v>2.6448503917330402</v>
      </c>
      <c r="W1602" s="15">
        <f t="shared" si="73"/>
        <v>170.14194882499089</v>
      </c>
      <c r="X1602" s="9">
        <f t="shared" si="74"/>
        <v>1</v>
      </c>
      <c r="Y1602" s="9">
        <f>MAX(X1602,Parameters!$B$8)</f>
        <v>1</v>
      </c>
      <c r="AA1602" s="16">
        <f>IF(W1602&lt;&gt;0,IF(Y1602=1,IF(I1602&lt;=Parameters!$C$2,W1602,""),""),"")</f>
        <v>170.14194882499089</v>
      </c>
      <c r="AB1602" s="16" t="str">
        <f>IF(W1602&lt;&gt;0,IF(Y1602=1,IF(AND(I1602&gt;Parameters!$B$3,I1602&lt;=Parameters!$C$3),W1602,""),""),"")</f>
        <v/>
      </c>
      <c r="AC1602" s="16" t="str">
        <f>IF(W1602&lt;&gt;0,IF(Y1602=1,IF(AND(I1602&gt;Parameters!$B$4,I1602&lt;=Parameters!$C$4),W1602,""),""),"")</f>
        <v/>
      </c>
      <c r="AD1602" s="16" t="str">
        <f>IF(W1602&lt;&gt;0,IF(Y1602=1,IF(AND(I1602&gt;Parameters!$B$5,I1602&lt;=Parameters!$C$5),W1602,""),""),"")</f>
        <v/>
      </c>
      <c r="AE1602" s="16" t="str">
        <f>IF(W1602&lt;&gt;0,IF(Y1602=1,IF(I1602&gt;Parameters!$B$6,W1602,""),""),"")</f>
        <v/>
      </c>
    </row>
    <row r="1603" spans="1:31" x14ac:dyDescent="0.2">
      <c r="A1603" t="s">
        <v>1604</v>
      </c>
      <c r="B1603" t="s">
        <v>1605</v>
      </c>
      <c r="C1603" t="s">
        <v>1609</v>
      </c>
      <c r="D1603">
        <v>6</v>
      </c>
      <c r="E1603" t="s">
        <v>1615</v>
      </c>
      <c r="F1603" t="s">
        <v>51</v>
      </c>
      <c r="G1603">
        <v>4</v>
      </c>
      <c r="H1603" t="s">
        <v>46</v>
      </c>
      <c r="I1603">
        <f t="shared" si="72"/>
        <v>4</v>
      </c>
      <c r="J1603" t="s">
        <v>39</v>
      </c>
      <c r="L1603">
        <v>700</v>
      </c>
      <c r="M1603" t="s">
        <v>1608</v>
      </c>
      <c r="N1603" t="s">
        <v>40</v>
      </c>
      <c r="P1603" t="s">
        <v>64</v>
      </c>
      <c r="Q1603" t="s">
        <v>42</v>
      </c>
      <c r="R1603" t="s">
        <v>42</v>
      </c>
      <c r="S1603" s="3">
        <v>42257</v>
      </c>
      <c r="T1603" s="3"/>
      <c r="U1603" s="11">
        <f>IFERROR(VLOOKUP(A1603,'Anc data'!$A$2:$H$117, 8,FALSE),"")</f>
        <v>2.6448503917330402</v>
      </c>
      <c r="W1603" s="15">
        <f t="shared" si="73"/>
        <v>264.66525372776357</v>
      </c>
      <c r="X1603" s="9">
        <f t="shared" si="74"/>
        <v>1</v>
      </c>
      <c r="Y1603" s="9">
        <f>MAX(X1603,Parameters!$B$8)</f>
        <v>1</v>
      </c>
      <c r="AA1603" s="16" t="str">
        <f>IF(W1603&lt;&gt;0,IF(Y1603=1,IF(I1603&lt;=Parameters!$C$2,W1603,""),""),"")</f>
        <v/>
      </c>
      <c r="AB1603" s="16">
        <f>IF(W1603&lt;&gt;0,IF(Y1603=1,IF(AND(I1603&gt;Parameters!$B$3,I1603&lt;=Parameters!$C$3),W1603,""),""),"")</f>
        <v>264.66525372776357</v>
      </c>
      <c r="AC1603" s="16" t="str">
        <f>IF(W1603&lt;&gt;0,IF(Y1603=1,IF(AND(I1603&gt;Parameters!$B$4,I1603&lt;=Parameters!$C$4),W1603,""),""),"")</f>
        <v/>
      </c>
      <c r="AD1603" s="16" t="str">
        <f>IF(W1603&lt;&gt;0,IF(Y1603=1,IF(AND(I1603&gt;Parameters!$B$5,I1603&lt;=Parameters!$C$5),W1603,""),""),"")</f>
        <v/>
      </c>
      <c r="AE1603" s="16" t="str">
        <f>IF(W1603&lt;&gt;0,IF(Y1603=1,IF(I1603&gt;Parameters!$B$6,W1603,""),""),"")</f>
        <v/>
      </c>
    </row>
    <row r="1604" spans="1:31" x14ac:dyDescent="0.2">
      <c r="A1604" t="s">
        <v>1616</v>
      </c>
      <c r="B1604" t="s">
        <v>1617</v>
      </c>
      <c r="C1604" t="s">
        <v>1618</v>
      </c>
      <c r="D1604">
        <v>1</v>
      </c>
      <c r="E1604" t="s">
        <v>1619</v>
      </c>
      <c r="F1604" t="s">
        <v>61</v>
      </c>
      <c r="G1604">
        <v>50</v>
      </c>
      <c r="H1604" t="s">
        <v>46</v>
      </c>
      <c r="I1604">
        <f t="shared" ref="I1604:I1667" si="75">IF(H1604="Kbps",G1604/1000,G1604)</f>
        <v>50</v>
      </c>
      <c r="J1604" t="s">
        <v>39</v>
      </c>
      <c r="L1604">
        <v>299</v>
      </c>
      <c r="M1604" t="s">
        <v>1620</v>
      </c>
      <c r="N1604">
        <v>10</v>
      </c>
      <c r="O1604" t="s">
        <v>46</v>
      </c>
      <c r="P1604" t="s">
        <v>42</v>
      </c>
      <c r="Q1604" t="s">
        <v>42</v>
      </c>
      <c r="R1604" t="s">
        <v>42</v>
      </c>
      <c r="S1604" s="3">
        <v>42257</v>
      </c>
      <c r="T1604" s="3"/>
      <c r="U1604" s="11">
        <f>IFERROR(VLOOKUP(A1604,'Anc data'!$A$2:$H$117, 8,FALSE),"")</f>
        <v>8.9495179999999994</v>
      </c>
      <c r="W1604" s="15">
        <f t="shared" ref="W1604:W1667" si="76">IFERROR(L1604/U1604,"")</f>
        <v>33.409620495763015</v>
      </c>
      <c r="X1604" s="9">
        <f t="shared" ref="X1604:X1667" si="77">IF(K1604="",1,0)</f>
        <v>1</v>
      </c>
      <c r="Y1604" s="9">
        <f>MAX(X1604,Parameters!$B$8)</f>
        <v>1</v>
      </c>
      <c r="AA1604" s="16" t="str">
        <f>IF(W1604&lt;&gt;0,IF(Y1604=1,IF(I1604&lt;=Parameters!$C$2,W1604,""),""),"")</f>
        <v/>
      </c>
      <c r="AB1604" s="16" t="str">
        <f>IF(W1604&lt;&gt;0,IF(Y1604=1,IF(AND(I1604&gt;Parameters!$B$3,I1604&lt;=Parameters!$C$3),W1604,""),""),"")</f>
        <v/>
      </c>
      <c r="AC1604" s="16" t="str">
        <f>IF(W1604&lt;&gt;0,IF(Y1604=1,IF(AND(I1604&gt;Parameters!$B$4,I1604&lt;=Parameters!$C$4),W1604,""),""),"")</f>
        <v/>
      </c>
      <c r="AD1604" s="16" t="str">
        <f>IF(W1604&lt;&gt;0,IF(Y1604=1,IF(AND(I1604&gt;Parameters!$B$5,I1604&lt;=Parameters!$C$5),W1604,""),""),"")</f>
        <v/>
      </c>
      <c r="AE1604" s="16">
        <f>IF(W1604&lt;&gt;0,IF(Y1604=1,IF(I1604&gt;Parameters!$B$6,W1604,""),""),"")</f>
        <v>33.409620495763015</v>
      </c>
    </row>
    <row r="1605" spans="1:31" x14ac:dyDescent="0.2">
      <c r="A1605" t="s">
        <v>1616</v>
      </c>
      <c r="B1605" t="s">
        <v>1617</v>
      </c>
      <c r="C1605" t="s">
        <v>1618</v>
      </c>
      <c r="D1605">
        <v>2</v>
      </c>
      <c r="E1605" t="s">
        <v>1621</v>
      </c>
      <c r="F1605" t="s">
        <v>61</v>
      </c>
      <c r="G1605">
        <v>100</v>
      </c>
      <c r="H1605" t="s">
        <v>46</v>
      </c>
      <c r="I1605">
        <f t="shared" si="75"/>
        <v>100</v>
      </c>
      <c r="J1605" t="s">
        <v>39</v>
      </c>
      <c r="L1605">
        <v>349</v>
      </c>
      <c r="M1605" t="s">
        <v>1620</v>
      </c>
      <c r="N1605">
        <v>10</v>
      </c>
      <c r="O1605" t="s">
        <v>46</v>
      </c>
      <c r="P1605" t="s">
        <v>42</v>
      </c>
      <c r="Q1605" t="s">
        <v>42</v>
      </c>
      <c r="R1605" t="s">
        <v>42</v>
      </c>
      <c r="S1605" s="3">
        <v>42257</v>
      </c>
      <c r="T1605" s="3"/>
      <c r="U1605" s="11">
        <f>IFERROR(VLOOKUP(A1605,'Anc data'!$A$2:$H$117, 8,FALSE),"")</f>
        <v>8.9495179999999994</v>
      </c>
      <c r="W1605" s="15">
        <f t="shared" si="76"/>
        <v>38.996513555255156</v>
      </c>
      <c r="X1605" s="9">
        <f t="shared" si="77"/>
        <v>1</v>
      </c>
      <c r="Y1605" s="9">
        <f>MAX(X1605,Parameters!$B$8)</f>
        <v>1</v>
      </c>
      <c r="AA1605" s="16" t="str">
        <f>IF(W1605&lt;&gt;0,IF(Y1605=1,IF(I1605&lt;=Parameters!$C$2,W1605,""),""),"")</f>
        <v/>
      </c>
      <c r="AB1605" s="16" t="str">
        <f>IF(W1605&lt;&gt;0,IF(Y1605=1,IF(AND(I1605&gt;Parameters!$B$3,I1605&lt;=Parameters!$C$3),W1605,""),""),"")</f>
        <v/>
      </c>
      <c r="AC1605" s="16" t="str">
        <f>IF(W1605&lt;&gt;0,IF(Y1605=1,IF(AND(I1605&gt;Parameters!$B$4,I1605&lt;=Parameters!$C$4),W1605,""),""),"")</f>
        <v/>
      </c>
      <c r="AD1605" s="16" t="str">
        <f>IF(W1605&lt;&gt;0,IF(Y1605=1,IF(AND(I1605&gt;Parameters!$B$5,I1605&lt;=Parameters!$C$5),W1605,""),""),"")</f>
        <v/>
      </c>
      <c r="AE1605" s="16">
        <f>IF(W1605&lt;&gt;0,IF(Y1605=1,IF(I1605&gt;Parameters!$B$6,W1605,""),""),"")</f>
        <v>38.996513555255156</v>
      </c>
    </row>
    <row r="1606" spans="1:31" x14ac:dyDescent="0.2">
      <c r="A1606" t="s">
        <v>1616</v>
      </c>
      <c r="B1606" t="s">
        <v>1617</v>
      </c>
      <c r="C1606" t="s">
        <v>1618</v>
      </c>
      <c r="D1606">
        <v>3</v>
      </c>
      <c r="E1606" t="s">
        <v>1622</v>
      </c>
      <c r="F1606" t="s">
        <v>61</v>
      </c>
      <c r="G1606">
        <v>250</v>
      </c>
      <c r="H1606" t="s">
        <v>46</v>
      </c>
      <c r="I1606">
        <f t="shared" si="75"/>
        <v>250</v>
      </c>
      <c r="J1606" t="s">
        <v>39</v>
      </c>
      <c r="L1606">
        <v>429</v>
      </c>
      <c r="M1606" t="s">
        <v>1620</v>
      </c>
      <c r="N1606">
        <v>10</v>
      </c>
      <c r="O1606" t="s">
        <v>46</v>
      </c>
      <c r="P1606" t="s">
        <v>42</v>
      </c>
      <c r="Q1606" t="s">
        <v>42</v>
      </c>
      <c r="R1606" t="s">
        <v>42</v>
      </c>
      <c r="S1606" s="3">
        <v>42257</v>
      </c>
      <c r="T1606" s="3"/>
      <c r="U1606" s="11">
        <f>IFERROR(VLOOKUP(A1606,'Anc data'!$A$2:$H$117, 8,FALSE),"")</f>
        <v>8.9495179999999994</v>
      </c>
      <c r="W1606" s="15">
        <f t="shared" si="76"/>
        <v>47.935542450442583</v>
      </c>
      <c r="X1606" s="9">
        <f t="shared" si="77"/>
        <v>1</v>
      </c>
      <c r="Y1606" s="9">
        <f>MAX(X1606,Parameters!$B$8)</f>
        <v>1</v>
      </c>
      <c r="AA1606" s="16" t="str">
        <f>IF(W1606&lt;&gt;0,IF(Y1606=1,IF(I1606&lt;=Parameters!$C$2,W1606,""),""),"")</f>
        <v/>
      </c>
      <c r="AB1606" s="16" t="str">
        <f>IF(W1606&lt;&gt;0,IF(Y1606=1,IF(AND(I1606&gt;Parameters!$B$3,I1606&lt;=Parameters!$C$3),W1606,""),""),"")</f>
        <v/>
      </c>
      <c r="AC1606" s="16" t="str">
        <f>IF(W1606&lt;&gt;0,IF(Y1606=1,IF(AND(I1606&gt;Parameters!$B$4,I1606&lt;=Parameters!$C$4),W1606,""),""),"")</f>
        <v/>
      </c>
      <c r="AD1606" s="16" t="str">
        <f>IF(W1606&lt;&gt;0,IF(Y1606=1,IF(AND(I1606&gt;Parameters!$B$5,I1606&lt;=Parameters!$C$5),W1606,""),""),"")</f>
        <v/>
      </c>
      <c r="AE1606" s="16">
        <f>IF(W1606&lt;&gt;0,IF(Y1606=1,IF(I1606&gt;Parameters!$B$6,W1606,""),""),"")</f>
        <v>47.935542450442583</v>
      </c>
    </row>
    <row r="1607" spans="1:31" x14ac:dyDescent="0.2">
      <c r="A1607" t="s">
        <v>1616</v>
      </c>
      <c r="B1607" t="s">
        <v>1617</v>
      </c>
      <c r="C1607" t="s">
        <v>1618</v>
      </c>
      <c r="D1607">
        <v>4</v>
      </c>
      <c r="E1607" t="s">
        <v>1623</v>
      </c>
      <c r="F1607" t="s">
        <v>61</v>
      </c>
      <c r="G1607">
        <v>500</v>
      </c>
      <c r="H1607" t="s">
        <v>46</v>
      </c>
      <c r="I1607">
        <f t="shared" si="75"/>
        <v>500</v>
      </c>
      <c r="J1607" t="s">
        <v>39</v>
      </c>
      <c r="L1607">
        <v>599</v>
      </c>
      <c r="M1607" t="s">
        <v>1620</v>
      </c>
      <c r="N1607">
        <v>50</v>
      </c>
      <c r="O1607" t="s">
        <v>46</v>
      </c>
      <c r="P1607" t="s">
        <v>42</v>
      </c>
      <c r="Q1607" t="s">
        <v>42</v>
      </c>
      <c r="R1607" t="s">
        <v>42</v>
      </c>
      <c r="S1607" s="3">
        <v>42257</v>
      </c>
      <c r="T1607" s="3"/>
      <c r="U1607" s="11">
        <f>IFERROR(VLOOKUP(A1607,'Anc data'!$A$2:$H$117, 8,FALSE),"")</f>
        <v>8.9495179999999994</v>
      </c>
      <c r="W1607" s="15">
        <f t="shared" si="76"/>
        <v>66.930978852715867</v>
      </c>
      <c r="X1607" s="9">
        <f t="shared" si="77"/>
        <v>1</v>
      </c>
      <c r="Y1607" s="9">
        <f>MAX(X1607,Parameters!$B$8)</f>
        <v>1</v>
      </c>
      <c r="AA1607" s="16" t="str">
        <f>IF(W1607&lt;&gt;0,IF(Y1607=1,IF(I1607&lt;=Parameters!$C$2,W1607,""),""),"")</f>
        <v/>
      </c>
      <c r="AB1607" s="16" t="str">
        <f>IF(W1607&lt;&gt;0,IF(Y1607=1,IF(AND(I1607&gt;Parameters!$B$3,I1607&lt;=Parameters!$C$3),W1607,""),""),"")</f>
        <v/>
      </c>
      <c r="AC1607" s="16" t="str">
        <f>IF(W1607&lt;&gt;0,IF(Y1607=1,IF(AND(I1607&gt;Parameters!$B$4,I1607&lt;=Parameters!$C$4),W1607,""),""),"")</f>
        <v/>
      </c>
      <c r="AD1607" s="16" t="str">
        <f>IF(W1607&lt;&gt;0,IF(Y1607=1,IF(AND(I1607&gt;Parameters!$B$5,I1607&lt;=Parameters!$C$5),W1607,""),""),"")</f>
        <v/>
      </c>
      <c r="AE1607" s="16">
        <f>IF(W1607&lt;&gt;0,IF(Y1607=1,IF(I1607&gt;Parameters!$B$6,W1607,""),""),"")</f>
        <v>66.930978852715867</v>
      </c>
    </row>
    <row r="1608" spans="1:31" x14ac:dyDescent="0.2">
      <c r="A1608" t="s">
        <v>1616</v>
      </c>
      <c r="B1608" t="s">
        <v>1617</v>
      </c>
      <c r="C1608" t="s">
        <v>1618</v>
      </c>
      <c r="D1608">
        <v>5</v>
      </c>
      <c r="E1608" t="s">
        <v>1624</v>
      </c>
      <c r="F1608" t="s">
        <v>61</v>
      </c>
      <c r="G1608">
        <v>1</v>
      </c>
      <c r="H1608" t="s">
        <v>296</v>
      </c>
      <c r="I1608">
        <f t="shared" si="75"/>
        <v>1</v>
      </c>
      <c r="J1608" t="s">
        <v>39</v>
      </c>
      <c r="L1608">
        <v>899</v>
      </c>
      <c r="M1608" t="s">
        <v>1620</v>
      </c>
      <c r="N1608">
        <v>100</v>
      </c>
      <c r="O1608" t="s">
        <v>46</v>
      </c>
      <c r="P1608" t="s">
        <v>42</v>
      </c>
      <c r="Q1608" t="s">
        <v>42</v>
      </c>
      <c r="R1608" t="s">
        <v>42</v>
      </c>
      <c r="S1608" s="3">
        <v>42257</v>
      </c>
      <c r="T1608" s="3"/>
      <c r="U1608" s="11">
        <f>IFERROR(VLOOKUP(A1608,'Anc data'!$A$2:$H$117, 8,FALSE),"")</f>
        <v>8.9495179999999994</v>
      </c>
      <c r="W1608" s="15">
        <f t="shared" si="76"/>
        <v>100.45233720966873</v>
      </c>
      <c r="X1608" s="9">
        <f t="shared" si="77"/>
        <v>1</v>
      </c>
      <c r="Y1608" s="9">
        <f>MAX(X1608,Parameters!$B$8)</f>
        <v>1</v>
      </c>
      <c r="AA1608" s="16">
        <f>IF(W1608&lt;&gt;0,IF(Y1608=1,IF(I1608&lt;=Parameters!$C$2,W1608,""),""),"")</f>
        <v>100.45233720966873</v>
      </c>
      <c r="AB1608" s="16" t="str">
        <f>IF(W1608&lt;&gt;0,IF(Y1608=1,IF(AND(I1608&gt;Parameters!$B$3,I1608&lt;=Parameters!$C$3),W1608,""),""),"")</f>
        <v/>
      </c>
      <c r="AC1608" s="16" t="str">
        <f>IF(W1608&lt;&gt;0,IF(Y1608=1,IF(AND(I1608&gt;Parameters!$B$4,I1608&lt;=Parameters!$C$4),W1608,""),""),"")</f>
        <v/>
      </c>
      <c r="AD1608" s="16" t="str">
        <f>IF(W1608&lt;&gt;0,IF(Y1608=1,IF(AND(I1608&gt;Parameters!$B$5,I1608&lt;=Parameters!$C$5),W1608,""),""),"")</f>
        <v/>
      </c>
      <c r="AE1608" s="16" t="str">
        <f>IF(W1608&lt;&gt;0,IF(Y1608=1,IF(I1608&gt;Parameters!$B$6,W1608,""),""),"")</f>
        <v/>
      </c>
    </row>
    <row r="1609" spans="1:31" x14ac:dyDescent="0.2">
      <c r="A1609" t="s">
        <v>1616</v>
      </c>
      <c r="B1609" t="s">
        <v>1617</v>
      </c>
      <c r="C1609" t="s">
        <v>1625</v>
      </c>
      <c r="D1609">
        <v>1</v>
      </c>
      <c r="E1609" t="s">
        <v>1626</v>
      </c>
      <c r="F1609" t="s">
        <v>51</v>
      </c>
      <c r="G1609">
        <v>2</v>
      </c>
      <c r="H1609" t="s">
        <v>46</v>
      </c>
      <c r="I1609">
        <f t="shared" si="75"/>
        <v>2</v>
      </c>
      <c r="J1609" t="s">
        <v>39</v>
      </c>
      <c r="L1609">
        <v>259</v>
      </c>
      <c r="M1609" t="s">
        <v>1620</v>
      </c>
      <c r="N1609" t="s">
        <v>40</v>
      </c>
      <c r="P1609" t="s">
        <v>42</v>
      </c>
      <c r="Q1609" t="s">
        <v>42</v>
      </c>
      <c r="R1609" t="s">
        <v>42</v>
      </c>
      <c r="S1609" s="3">
        <v>42257</v>
      </c>
      <c r="T1609" s="3"/>
      <c r="U1609" s="11">
        <f>IFERROR(VLOOKUP(A1609,'Anc data'!$A$2:$H$117, 8,FALSE),"")</f>
        <v>8.9495179999999994</v>
      </c>
      <c r="W1609" s="15">
        <f t="shared" si="76"/>
        <v>28.940106048169302</v>
      </c>
      <c r="X1609" s="9">
        <f t="shared" si="77"/>
        <v>1</v>
      </c>
      <c r="Y1609" s="9">
        <f>MAX(X1609,Parameters!$B$8)</f>
        <v>1</v>
      </c>
      <c r="AA1609" s="16" t="str">
        <f>IF(W1609&lt;&gt;0,IF(Y1609=1,IF(I1609&lt;=Parameters!$C$2,W1609,""),""),"")</f>
        <v/>
      </c>
      <c r="AB1609" s="16">
        <f>IF(W1609&lt;&gt;0,IF(Y1609=1,IF(AND(I1609&gt;Parameters!$B$3,I1609&lt;=Parameters!$C$3),W1609,""),""),"")</f>
        <v>28.940106048169302</v>
      </c>
      <c r="AC1609" s="16" t="str">
        <f>IF(W1609&lt;&gt;0,IF(Y1609=1,IF(AND(I1609&gt;Parameters!$B$4,I1609&lt;=Parameters!$C$4),W1609,""),""),"")</f>
        <v/>
      </c>
      <c r="AD1609" s="16" t="str">
        <f>IF(W1609&lt;&gt;0,IF(Y1609=1,IF(AND(I1609&gt;Parameters!$B$5,I1609&lt;=Parameters!$C$5),W1609,""),""),"")</f>
        <v/>
      </c>
      <c r="AE1609" s="16" t="str">
        <f>IF(W1609&lt;&gt;0,IF(Y1609=1,IF(I1609&gt;Parameters!$B$6,W1609,""),""),"")</f>
        <v/>
      </c>
    </row>
    <row r="1610" spans="1:31" x14ac:dyDescent="0.2">
      <c r="A1610" t="s">
        <v>1616</v>
      </c>
      <c r="B1610" t="s">
        <v>1617</v>
      </c>
      <c r="C1610" t="s">
        <v>1625</v>
      </c>
      <c r="D1610">
        <v>2</v>
      </c>
      <c r="E1610" t="s">
        <v>1627</v>
      </c>
      <c r="F1610" t="s">
        <v>51</v>
      </c>
      <c r="G1610">
        <v>8</v>
      </c>
      <c r="H1610" t="s">
        <v>46</v>
      </c>
      <c r="I1610">
        <f t="shared" si="75"/>
        <v>8</v>
      </c>
      <c r="J1610" t="s">
        <v>39</v>
      </c>
      <c r="L1610">
        <v>279</v>
      </c>
      <c r="M1610" t="s">
        <v>1620</v>
      </c>
      <c r="N1610" t="s">
        <v>40</v>
      </c>
      <c r="P1610" t="s">
        <v>42</v>
      </c>
      <c r="Q1610" t="s">
        <v>42</v>
      </c>
      <c r="R1610" t="s">
        <v>42</v>
      </c>
      <c r="S1610" s="3">
        <v>42257</v>
      </c>
      <c r="T1610" s="3"/>
      <c r="U1610" s="11">
        <f>IFERROR(VLOOKUP(A1610,'Anc data'!$A$2:$H$117, 8,FALSE),"")</f>
        <v>8.9495179999999994</v>
      </c>
      <c r="W1610" s="15">
        <f t="shared" si="76"/>
        <v>31.174863271966156</v>
      </c>
      <c r="X1610" s="9">
        <f t="shared" si="77"/>
        <v>1</v>
      </c>
      <c r="Y1610" s="9">
        <f>MAX(X1610,Parameters!$B$8)</f>
        <v>1</v>
      </c>
      <c r="AA1610" s="16" t="str">
        <f>IF(W1610&lt;&gt;0,IF(Y1610=1,IF(I1610&lt;=Parameters!$C$2,W1610,""),""),"")</f>
        <v/>
      </c>
      <c r="AB1610" s="16" t="str">
        <f>IF(W1610&lt;&gt;0,IF(Y1610=1,IF(AND(I1610&gt;Parameters!$B$3,I1610&lt;=Parameters!$C$3),W1610,""),""),"")</f>
        <v/>
      </c>
      <c r="AC1610" s="16">
        <f>IF(W1610&lt;&gt;0,IF(Y1610=1,IF(AND(I1610&gt;Parameters!$B$4,I1610&lt;=Parameters!$C$4),W1610,""),""),"")</f>
        <v>31.174863271966156</v>
      </c>
      <c r="AD1610" s="16" t="str">
        <f>IF(W1610&lt;&gt;0,IF(Y1610=1,IF(AND(I1610&gt;Parameters!$B$5,I1610&lt;=Parameters!$C$5),W1610,""),""),"")</f>
        <v/>
      </c>
      <c r="AE1610" s="16" t="str">
        <f>IF(W1610&lt;&gt;0,IF(Y1610=1,IF(I1610&gt;Parameters!$B$6,W1610,""),""),"")</f>
        <v/>
      </c>
    </row>
    <row r="1611" spans="1:31" x14ac:dyDescent="0.2">
      <c r="A1611" t="s">
        <v>1616</v>
      </c>
      <c r="B1611" t="s">
        <v>1617</v>
      </c>
      <c r="C1611" t="s">
        <v>1625</v>
      </c>
      <c r="D1611">
        <v>3</v>
      </c>
      <c r="E1611" t="s">
        <v>1628</v>
      </c>
      <c r="F1611" t="s">
        <v>51</v>
      </c>
      <c r="G1611">
        <v>24</v>
      </c>
      <c r="H1611" t="s">
        <v>46</v>
      </c>
      <c r="I1611">
        <f t="shared" si="75"/>
        <v>24</v>
      </c>
      <c r="J1611" t="s">
        <v>39</v>
      </c>
      <c r="L1611">
        <v>309</v>
      </c>
      <c r="M1611" t="s">
        <v>1620</v>
      </c>
      <c r="N1611" t="s">
        <v>40</v>
      </c>
      <c r="P1611" t="s">
        <v>42</v>
      </c>
      <c r="Q1611" t="s">
        <v>42</v>
      </c>
      <c r="R1611" t="s">
        <v>42</v>
      </c>
      <c r="S1611" s="3">
        <v>42257</v>
      </c>
      <c r="T1611" s="3"/>
      <c r="U1611" s="11">
        <f>IFERROR(VLOOKUP(A1611,'Anc data'!$A$2:$H$117, 8,FALSE),"")</f>
        <v>8.9495179999999994</v>
      </c>
      <c r="W1611" s="15">
        <f t="shared" si="76"/>
        <v>34.526999107661446</v>
      </c>
      <c r="X1611" s="9">
        <f t="shared" si="77"/>
        <v>1</v>
      </c>
      <c r="Y1611" s="9">
        <f>MAX(X1611,Parameters!$B$8)</f>
        <v>1</v>
      </c>
      <c r="AA1611" s="16" t="str">
        <f>IF(W1611&lt;&gt;0,IF(Y1611=1,IF(I1611&lt;=Parameters!$C$2,W1611,""),""),"")</f>
        <v/>
      </c>
      <c r="AB1611" s="16" t="str">
        <f>IF(W1611&lt;&gt;0,IF(Y1611=1,IF(AND(I1611&gt;Parameters!$B$3,I1611&lt;=Parameters!$C$3),W1611,""),""),"")</f>
        <v/>
      </c>
      <c r="AC1611" s="16" t="str">
        <f>IF(W1611&lt;&gt;0,IF(Y1611=1,IF(AND(I1611&gt;Parameters!$B$4,I1611&lt;=Parameters!$C$4),W1611,""),""),"")</f>
        <v/>
      </c>
      <c r="AD1611" s="16">
        <f>IF(W1611&lt;&gt;0,IF(Y1611=1,IF(AND(I1611&gt;Parameters!$B$5,I1611&lt;=Parameters!$C$5),W1611,""),""),"")</f>
        <v>34.526999107661446</v>
      </c>
      <c r="AE1611" s="16" t="str">
        <f>IF(W1611&lt;&gt;0,IF(Y1611=1,IF(I1611&gt;Parameters!$B$6,W1611,""),""),"")</f>
        <v/>
      </c>
    </row>
    <row r="1612" spans="1:31" x14ac:dyDescent="0.2">
      <c r="A1612" t="s">
        <v>1616</v>
      </c>
      <c r="B1612" t="s">
        <v>1617</v>
      </c>
      <c r="C1612" t="s">
        <v>1625</v>
      </c>
      <c r="D1612">
        <v>4</v>
      </c>
      <c r="E1612" t="s">
        <v>1629</v>
      </c>
      <c r="F1612" t="s">
        <v>51</v>
      </c>
      <c r="G1612">
        <v>30</v>
      </c>
      <c r="H1612" t="s">
        <v>46</v>
      </c>
      <c r="I1612">
        <f t="shared" si="75"/>
        <v>30</v>
      </c>
      <c r="J1612" t="s">
        <v>39</v>
      </c>
      <c r="L1612">
        <v>339</v>
      </c>
      <c r="M1612" t="s">
        <v>1620</v>
      </c>
      <c r="N1612" t="s">
        <v>40</v>
      </c>
      <c r="P1612" t="s">
        <v>42</v>
      </c>
      <c r="Q1612" t="s">
        <v>42</v>
      </c>
      <c r="R1612" t="s">
        <v>42</v>
      </c>
      <c r="S1612" s="3">
        <v>42257</v>
      </c>
      <c r="T1612" s="3"/>
      <c r="U1612" s="11">
        <f>IFERROR(VLOOKUP(A1612,'Anc data'!$A$2:$H$117, 8,FALSE),"")</f>
        <v>8.9495179999999994</v>
      </c>
      <c r="W1612" s="15">
        <f t="shared" si="76"/>
        <v>37.879134943356732</v>
      </c>
      <c r="X1612" s="9">
        <f t="shared" si="77"/>
        <v>1</v>
      </c>
      <c r="Y1612" s="9">
        <f>MAX(X1612,Parameters!$B$8)</f>
        <v>1</v>
      </c>
      <c r="AA1612" s="16" t="str">
        <f>IF(W1612&lt;&gt;0,IF(Y1612=1,IF(I1612&lt;=Parameters!$C$2,W1612,""),""),"")</f>
        <v/>
      </c>
      <c r="AB1612" s="16" t="str">
        <f>IF(W1612&lt;&gt;0,IF(Y1612=1,IF(AND(I1612&gt;Parameters!$B$3,I1612&lt;=Parameters!$C$3),W1612,""),""),"")</f>
        <v/>
      </c>
      <c r="AC1612" s="16" t="str">
        <f>IF(W1612&lt;&gt;0,IF(Y1612=1,IF(AND(I1612&gt;Parameters!$B$4,I1612&lt;=Parameters!$C$4),W1612,""),""),"")</f>
        <v/>
      </c>
      <c r="AD1612" s="16" t="str">
        <f>IF(W1612&lt;&gt;0,IF(Y1612=1,IF(AND(I1612&gt;Parameters!$B$5,I1612&lt;=Parameters!$C$5),W1612,""),""),"")</f>
        <v/>
      </c>
      <c r="AE1612" s="16">
        <f>IF(W1612&lt;&gt;0,IF(Y1612=1,IF(I1612&gt;Parameters!$B$6,W1612,""),""),"")</f>
        <v>37.879134943356732</v>
      </c>
    </row>
    <row r="1613" spans="1:31" x14ac:dyDescent="0.2">
      <c r="A1613" t="s">
        <v>1616</v>
      </c>
      <c r="B1613" t="s">
        <v>1617</v>
      </c>
      <c r="C1613" t="s">
        <v>1625</v>
      </c>
      <c r="D1613">
        <v>5</v>
      </c>
      <c r="E1613" t="s">
        <v>1630</v>
      </c>
      <c r="F1613" t="s">
        <v>51</v>
      </c>
      <c r="G1613">
        <v>60</v>
      </c>
      <c r="H1613" t="s">
        <v>46</v>
      </c>
      <c r="I1613">
        <f t="shared" si="75"/>
        <v>60</v>
      </c>
      <c r="J1613" t="s">
        <v>39</v>
      </c>
      <c r="L1613">
        <v>409</v>
      </c>
      <c r="M1613" t="s">
        <v>1620</v>
      </c>
      <c r="N1613" t="s">
        <v>40</v>
      </c>
      <c r="P1613" t="s">
        <v>42</v>
      </c>
      <c r="Q1613" t="s">
        <v>42</v>
      </c>
      <c r="R1613" t="s">
        <v>42</v>
      </c>
      <c r="S1613" s="3">
        <v>42257</v>
      </c>
      <c r="T1613" s="3"/>
      <c r="U1613" s="11">
        <f>IFERROR(VLOOKUP(A1613,'Anc data'!$A$2:$H$117, 8,FALSE),"")</f>
        <v>8.9495179999999994</v>
      </c>
      <c r="W1613" s="15">
        <f t="shared" si="76"/>
        <v>45.700785226645728</v>
      </c>
      <c r="X1613" s="9">
        <f t="shared" si="77"/>
        <v>1</v>
      </c>
      <c r="Y1613" s="9">
        <f>MAX(X1613,Parameters!$B$8)</f>
        <v>1</v>
      </c>
      <c r="AA1613" s="16" t="str">
        <f>IF(W1613&lt;&gt;0,IF(Y1613=1,IF(I1613&lt;=Parameters!$C$2,W1613,""),""),"")</f>
        <v/>
      </c>
      <c r="AB1613" s="16" t="str">
        <f>IF(W1613&lt;&gt;0,IF(Y1613=1,IF(AND(I1613&gt;Parameters!$B$3,I1613&lt;=Parameters!$C$3),W1613,""),""),"")</f>
        <v/>
      </c>
      <c r="AC1613" s="16" t="str">
        <f>IF(W1613&lt;&gt;0,IF(Y1613=1,IF(AND(I1613&gt;Parameters!$B$4,I1613&lt;=Parameters!$C$4),W1613,""),""),"")</f>
        <v/>
      </c>
      <c r="AD1613" s="16" t="str">
        <f>IF(W1613&lt;&gt;0,IF(Y1613=1,IF(AND(I1613&gt;Parameters!$B$5,I1613&lt;=Parameters!$C$5),W1613,""),""),"")</f>
        <v/>
      </c>
      <c r="AE1613" s="16">
        <f>IF(W1613&lt;&gt;0,IF(Y1613=1,IF(I1613&gt;Parameters!$B$6,W1613,""),""),"")</f>
        <v>45.700785226645728</v>
      </c>
    </row>
    <row r="1614" spans="1:31" x14ac:dyDescent="0.2">
      <c r="A1614" t="s">
        <v>1616</v>
      </c>
      <c r="B1614" t="s">
        <v>1617</v>
      </c>
      <c r="C1614" t="s">
        <v>1631</v>
      </c>
      <c r="D1614">
        <v>1</v>
      </c>
      <c r="E1614" t="s">
        <v>1632</v>
      </c>
      <c r="F1614" t="s">
        <v>45</v>
      </c>
      <c r="G1614">
        <v>24</v>
      </c>
      <c r="H1614" t="s">
        <v>46</v>
      </c>
      <c r="I1614">
        <f t="shared" si="75"/>
        <v>24</v>
      </c>
      <c r="J1614" t="s">
        <v>39</v>
      </c>
      <c r="L1614">
        <v>389</v>
      </c>
      <c r="M1614" t="s">
        <v>1620</v>
      </c>
      <c r="N1614">
        <v>3</v>
      </c>
      <c r="O1614" t="s">
        <v>46</v>
      </c>
      <c r="P1614" t="s">
        <v>42</v>
      </c>
      <c r="Q1614" t="s">
        <v>42</v>
      </c>
      <c r="R1614" t="s">
        <v>42</v>
      </c>
      <c r="S1614" s="3">
        <v>42257</v>
      </c>
      <c r="T1614" s="3"/>
      <c r="U1614" s="11">
        <f>IFERROR(VLOOKUP(A1614,'Anc data'!$A$2:$H$117, 8,FALSE),"")</f>
        <v>8.9495179999999994</v>
      </c>
      <c r="W1614" s="15">
        <f t="shared" si="76"/>
        <v>43.466028002848873</v>
      </c>
      <c r="X1614" s="9">
        <f t="shared" si="77"/>
        <v>1</v>
      </c>
      <c r="Y1614" s="9">
        <f>MAX(X1614,Parameters!$B$8)</f>
        <v>1</v>
      </c>
      <c r="AA1614" s="16" t="str">
        <f>IF(W1614&lt;&gt;0,IF(Y1614=1,IF(I1614&lt;=Parameters!$C$2,W1614,""),""),"")</f>
        <v/>
      </c>
      <c r="AB1614" s="16" t="str">
        <f>IF(W1614&lt;&gt;0,IF(Y1614=1,IF(AND(I1614&gt;Parameters!$B$3,I1614&lt;=Parameters!$C$3),W1614,""),""),"")</f>
        <v/>
      </c>
      <c r="AC1614" s="16" t="str">
        <f>IF(W1614&lt;&gt;0,IF(Y1614=1,IF(AND(I1614&gt;Parameters!$B$4,I1614&lt;=Parameters!$C$4),W1614,""),""),"")</f>
        <v/>
      </c>
      <c r="AD1614" s="16">
        <f>IF(W1614&lt;&gt;0,IF(Y1614=1,IF(AND(I1614&gt;Parameters!$B$5,I1614&lt;=Parameters!$C$5),W1614,""),""),"")</f>
        <v>43.466028002848873</v>
      </c>
      <c r="AE1614" s="16" t="str">
        <f>IF(W1614&lt;&gt;0,IF(Y1614=1,IF(I1614&gt;Parameters!$B$6,W1614,""),""),"")</f>
        <v/>
      </c>
    </row>
    <row r="1615" spans="1:31" x14ac:dyDescent="0.2">
      <c r="A1615" t="s">
        <v>1616</v>
      </c>
      <c r="B1615" t="s">
        <v>1617</v>
      </c>
      <c r="C1615" t="s">
        <v>1631</v>
      </c>
      <c r="D1615">
        <v>2</v>
      </c>
      <c r="E1615" t="s">
        <v>1633</v>
      </c>
      <c r="F1615" t="s">
        <v>45</v>
      </c>
      <c r="G1615">
        <v>60</v>
      </c>
      <c r="H1615" t="s">
        <v>46</v>
      </c>
      <c r="I1615">
        <f t="shared" si="75"/>
        <v>60</v>
      </c>
      <c r="J1615" t="s">
        <v>39</v>
      </c>
      <c r="L1615">
        <v>439</v>
      </c>
      <c r="M1615" t="s">
        <v>1620</v>
      </c>
      <c r="N1615">
        <v>20</v>
      </c>
      <c r="O1615" t="s">
        <v>46</v>
      </c>
      <c r="P1615" t="s">
        <v>42</v>
      </c>
      <c r="Q1615" t="s">
        <v>42</v>
      </c>
      <c r="R1615" t="s">
        <v>42</v>
      </c>
      <c r="S1615" s="3">
        <v>42257</v>
      </c>
      <c r="T1615" s="3"/>
      <c r="U1615" s="11">
        <f>IFERROR(VLOOKUP(A1615,'Anc data'!$A$2:$H$117, 8,FALSE),"")</f>
        <v>8.9495179999999994</v>
      </c>
      <c r="W1615" s="15">
        <f t="shared" si="76"/>
        <v>49.052921062341014</v>
      </c>
      <c r="X1615" s="9">
        <f t="shared" si="77"/>
        <v>1</v>
      </c>
      <c r="Y1615" s="9">
        <f>MAX(X1615,Parameters!$B$8)</f>
        <v>1</v>
      </c>
      <c r="AA1615" s="16" t="str">
        <f>IF(W1615&lt;&gt;0,IF(Y1615=1,IF(I1615&lt;=Parameters!$C$2,W1615,""),""),"")</f>
        <v/>
      </c>
      <c r="AB1615" s="16" t="str">
        <f>IF(W1615&lt;&gt;0,IF(Y1615=1,IF(AND(I1615&gt;Parameters!$B$3,I1615&lt;=Parameters!$C$3),W1615,""),""),"")</f>
        <v/>
      </c>
      <c r="AC1615" s="16" t="str">
        <f>IF(W1615&lt;&gt;0,IF(Y1615=1,IF(AND(I1615&gt;Parameters!$B$4,I1615&lt;=Parameters!$C$4),W1615,""),""),"")</f>
        <v/>
      </c>
      <c r="AD1615" s="16" t="str">
        <f>IF(W1615&lt;&gt;0,IF(Y1615=1,IF(AND(I1615&gt;Parameters!$B$5,I1615&lt;=Parameters!$C$5),W1615,""),""),"")</f>
        <v/>
      </c>
      <c r="AE1615" s="16">
        <f>IF(W1615&lt;&gt;0,IF(Y1615=1,IF(I1615&gt;Parameters!$B$6,W1615,""),""),"")</f>
        <v>49.052921062341014</v>
      </c>
    </row>
    <row r="1616" spans="1:31" x14ac:dyDescent="0.2">
      <c r="A1616" t="s">
        <v>1616</v>
      </c>
      <c r="B1616" t="s">
        <v>1617</v>
      </c>
      <c r="C1616" t="s">
        <v>1631</v>
      </c>
      <c r="D1616">
        <v>3</v>
      </c>
      <c r="E1616" t="s">
        <v>1634</v>
      </c>
      <c r="F1616" t="s">
        <v>61</v>
      </c>
      <c r="G1616">
        <v>100</v>
      </c>
      <c r="H1616" t="s">
        <v>46</v>
      </c>
      <c r="I1616">
        <f t="shared" si="75"/>
        <v>100</v>
      </c>
      <c r="J1616" t="s">
        <v>39</v>
      </c>
      <c r="L1616">
        <v>369</v>
      </c>
      <c r="M1616" t="s">
        <v>1620</v>
      </c>
      <c r="N1616">
        <v>100</v>
      </c>
      <c r="O1616" t="s">
        <v>46</v>
      </c>
      <c r="P1616" t="s">
        <v>42</v>
      </c>
      <c r="Q1616" t="s">
        <v>42</v>
      </c>
      <c r="R1616" t="s">
        <v>42</v>
      </c>
      <c r="S1616" s="3">
        <v>42257</v>
      </c>
      <c r="T1616" s="3"/>
      <c r="U1616" s="11">
        <f>IFERROR(VLOOKUP(A1616,'Anc data'!$A$2:$H$117, 8,FALSE),"")</f>
        <v>8.9495179999999994</v>
      </c>
      <c r="W1616" s="15">
        <f t="shared" si="76"/>
        <v>41.231270779052011</v>
      </c>
      <c r="X1616" s="9">
        <f t="shared" si="77"/>
        <v>1</v>
      </c>
      <c r="Y1616" s="9">
        <f>MAX(X1616,Parameters!$B$8)</f>
        <v>1</v>
      </c>
      <c r="AA1616" s="16" t="str">
        <f>IF(W1616&lt;&gt;0,IF(Y1616=1,IF(I1616&lt;=Parameters!$C$2,W1616,""),""),"")</f>
        <v/>
      </c>
      <c r="AB1616" s="16" t="str">
        <f>IF(W1616&lt;&gt;0,IF(Y1616=1,IF(AND(I1616&gt;Parameters!$B$3,I1616&lt;=Parameters!$C$3),W1616,""),""),"")</f>
        <v/>
      </c>
      <c r="AC1616" s="16" t="str">
        <f>IF(W1616&lt;&gt;0,IF(Y1616=1,IF(AND(I1616&gt;Parameters!$B$4,I1616&lt;=Parameters!$C$4),W1616,""),""),"")</f>
        <v/>
      </c>
      <c r="AD1616" s="16" t="str">
        <f>IF(W1616&lt;&gt;0,IF(Y1616=1,IF(AND(I1616&gt;Parameters!$B$5,I1616&lt;=Parameters!$C$5),W1616,""),""),"")</f>
        <v/>
      </c>
      <c r="AE1616" s="16">
        <f>IF(W1616&lt;&gt;0,IF(Y1616=1,IF(I1616&gt;Parameters!$B$6,W1616,""),""),"")</f>
        <v>41.231270779052011</v>
      </c>
    </row>
    <row r="1617" spans="1:31" x14ac:dyDescent="0.2">
      <c r="A1617" t="s">
        <v>1616</v>
      </c>
      <c r="B1617" t="s">
        <v>1617</v>
      </c>
      <c r="C1617" t="s">
        <v>1631</v>
      </c>
      <c r="D1617">
        <v>4</v>
      </c>
      <c r="E1617" t="s">
        <v>1635</v>
      </c>
      <c r="F1617" t="s">
        <v>61</v>
      </c>
      <c r="G1617">
        <v>250</v>
      </c>
      <c r="H1617" t="s">
        <v>46</v>
      </c>
      <c r="I1617">
        <f t="shared" si="75"/>
        <v>250</v>
      </c>
      <c r="J1617" t="s">
        <v>39</v>
      </c>
      <c r="L1617">
        <v>399</v>
      </c>
      <c r="M1617" t="s">
        <v>1620</v>
      </c>
      <c r="N1617">
        <v>100</v>
      </c>
      <c r="O1617" t="s">
        <v>46</v>
      </c>
      <c r="P1617" t="s">
        <v>42</v>
      </c>
      <c r="Q1617" t="s">
        <v>42</v>
      </c>
      <c r="R1617" t="s">
        <v>42</v>
      </c>
      <c r="S1617" s="3">
        <v>42257</v>
      </c>
      <c r="T1617" s="3"/>
      <c r="U1617" s="11">
        <f>IFERROR(VLOOKUP(A1617,'Anc data'!$A$2:$H$117, 8,FALSE),"")</f>
        <v>8.9495179999999994</v>
      </c>
      <c r="W1617" s="15">
        <f t="shared" si="76"/>
        <v>44.583406614747297</v>
      </c>
      <c r="X1617" s="9">
        <f t="shared" si="77"/>
        <v>1</v>
      </c>
      <c r="Y1617" s="9">
        <f>MAX(X1617,Parameters!$B$8)</f>
        <v>1</v>
      </c>
      <c r="AA1617" s="16" t="str">
        <f>IF(W1617&lt;&gt;0,IF(Y1617=1,IF(I1617&lt;=Parameters!$C$2,W1617,""),""),"")</f>
        <v/>
      </c>
      <c r="AB1617" s="16" t="str">
        <f>IF(W1617&lt;&gt;0,IF(Y1617=1,IF(AND(I1617&gt;Parameters!$B$3,I1617&lt;=Parameters!$C$3),W1617,""),""),"")</f>
        <v/>
      </c>
      <c r="AC1617" s="16" t="str">
        <f>IF(W1617&lt;&gt;0,IF(Y1617=1,IF(AND(I1617&gt;Parameters!$B$4,I1617&lt;=Parameters!$C$4),W1617,""),""),"")</f>
        <v/>
      </c>
      <c r="AD1617" s="16" t="str">
        <f>IF(W1617&lt;&gt;0,IF(Y1617=1,IF(AND(I1617&gt;Parameters!$B$5,I1617&lt;=Parameters!$C$5),W1617,""),""),"")</f>
        <v/>
      </c>
      <c r="AE1617" s="16">
        <f>IF(W1617&lt;&gt;0,IF(Y1617=1,IF(I1617&gt;Parameters!$B$6,W1617,""),""),"")</f>
        <v>44.583406614747297</v>
      </c>
    </row>
    <row r="1618" spans="1:31" x14ac:dyDescent="0.2">
      <c r="A1618" t="s">
        <v>1616</v>
      </c>
      <c r="B1618" t="s">
        <v>1617</v>
      </c>
      <c r="C1618" t="s">
        <v>1631</v>
      </c>
      <c r="D1618">
        <v>5</v>
      </c>
      <c r="E1618" t="s">
        <v>1636</v>
      </c>
      <c r="F1618" t="s">
        <v>61</v>
      </c>
      <c r="G1618">
        <v>500</v>
      </c>
      <c r="H1618" t="s">
        <v>46</v>
      </c>
      <c r="I1618">
        <f t="shared" si="75"/>
        <v>500</v>
      </c>
      <c r="J1618" t="s">
        <v>39</v>
      </c>
      <c r="L1618">
        <v>599</v>
      </c>
      <c r="M1618" t="s">
        <v>1620</v>
      </c>
      <c r="N1618">
        <v>100</v>
      </c>
      <c r="O1618" t="s">
        <v>46</v>
      </c>
      <c r="P1618" t="s">
        <v>42</v>
      </c>
      <c r="Q1618" t="s">
        <v>42</v>
      </c>
      <c r="R1618" t="s">
        <v>42</v>
      </c>
      <c r="S1618" s="3">
        <v>42257</v>
      </c>
      <c r="T1618" s="3"/>
      <c r="U1618" s="11">
        <f>IFERROR(VLOOKUP(A1618,'Anc data'!$A$2:$H$117, 8,FALSE),"")</f>
        <v>8.9495179999999994</v>
      </c>
      <c r="W1618" s="15">
        <f t="shared" si="76"/>
        <v>66.930978852715867</v>
      </c>
      <c r="X1618" s="9">
        <f t="shared" si="77"/>
        <v>1</v>
      </c>
      <c r="Y1618" s="9">
        <f>MAX(X1618,Parameters!$B$8)</f>
        <v>1</v>
      </c>
      <c r="AA1618" s="16" t="str">
        <f>IF(W1618&lt;&gt;0,IF(Y1618=1,IF(I1618&lt;=Parameters!$C$2,W1618,""),""),"")</f>
        <v/>
      </c>
      <c r="AB1618" s="16" t="str">
        <f>IF(W1618&lt;&gt;0,IF(Y1618=1,IF(AND(I1618&gt;Parameters!$B$3,I1618&lt;=Parameters!$C$3),W1618,""),""),"")</f>
        <v/>
      </c>
      <c r="AC1618" s="16" t="str">
        <f>IF(W1618&lt;&gt;0,IF(Y1618=1,IF(AND(I1618&gt;Parameters!$B$4,I1618&lt;=Parameters!$C$4),W1618,""),""),"")</f>
        <v/>
      </c>
      <c r="AD1618" s="16" t="str">
        <f>IF(W1618&lt;&gt;0,IF(Y1618=1,IF(AND(I1618&gt;Parameters!$B$5,I1618&lt;=Parameters!$C$5),W1618,""),""),"")</f>
        <v/>
      </c>
      <c r="AE1618" s="16">
        <f>IF(W1618&lt;&gt;0,IF(Y1618=1,IF(I1618&gt;Parameters!$B$6,W1618,""),""),"")</f>
        <v>66.930978852715867</v>
      </c>
    </row>
    <row r="1619" spans="1:31" x14ac:dyDescent="0.2">
      <c r="A1619" t="s">
        <v>1616</v>
      </c>
      <c r="B1619" t="s">
        <v>1617</v>
      </c>
      <c r="C1619" t="s">
        <v>1631</v>
      </c>
      <c r="D1619">
        <v>6</v>
      </c>
      <c r="E1619" t="s">
        <v>1637</v>
      </c>
      <c r="F1619" t="s">
        <v>61</v>
      </c>
      <c r="G1619">
        <v>1000</v>
      </c>
      <c r="H1619" t="s">
        <v>46</v>
      </c>
      <c r="I1619">
        <f t="shared" si="75"/>
        <v>1000</v>
      </c>
      <c r="J1619" t="s">
        <v>39</v>
      </c>
      <c r="L1619">
        <v>899</v>
      </c>
      <c r="M1619" t="s">
        <v>1620</v>
      </c>
      <c r="N1619">
        <v>100</v>
      </c>
      <c r="O1619" t="s">
        <v>46</v>
      </c>
      <c r="P1619" t="s">
        <v>42</v>
      </c>
      <c r="Q1619" t="s">
        <v>42</v>
      </c>
      <c r="R1619" t="s">
        <v>42</v>
      </c>
      <c r="S1619" s="3">
        <v>42257</v>
      </c>
      <c r="T1619" s="3"/>
      <c r="U1619" s="11">
        <f>IFERROR(VLOOKUP(A1619,'Anc data'!$A$2:$H$117, 8,FALSE),"")</f>
        <v>8.9495179999999994</v>
      </c>
      <c r="W1619" s="15">
        <f t="shared" si="76"/>
        <v>100.45233720966873</v>
      </c>
      <c r="X1619" s="9">
        <f t="shared" si="77"/>
        <v>1</v>
      </c>
      <c r="Y1619" s="9">
        <f>MAX(X1619,Parameters!$B$8)</f>
        <v>1</v>
      </c>
      <c r="AA1619" s="16" t="str">
        <f>IF(W1619&lt;&gt;0,IF(Y1619=1,IF(I1619&lt;=Parameters!$C$2,W1619,""),""),"")</f>
        <v/>
      </c>
      <c r="AB1619" s="16" t="str">
        <f>IF(W1619&lt;&gt;0,IF(Y1619=1,IF(AND(I1619&gt;Parameters!$B$3,I1619&lt;=Parameters!$C$3),W1619,""),""),"")</f>
        <v/>
      </c>
      <c r="AC1619" s="16" t="str">
        <f>IF(W1619&lt;&gt;0,IF(Y1619=1,IF(AND(I1619&gt;Parameters!$B$4,I1619&lt;=Parameters!$C$4),W1619,""),""),"")</f>
        <v/>
      </c>
      <c r="AD1619" s="16" t="str">
        <f>IF(W1619&lt;&gt;0,IF(Y1619=1,IF(AND(I1619&gt;Parameters!$B$5,I1619&lt;=Parameters!$C$5),W1619,""),""),"")</f>
        <v/>
      </c>
      <c r="AE1619" s="16">
        <f>IF(W1619&lt;&gt;0,IF(Y1619=1,IF(I1619&gt;Parameters!$B$6,W1619,""),""),"")</f>
        <v>100.45233720966873</v>
      </c>
    </row>
    <row r="1620" spans="1:31" x14ac:dyDescent="0.2">
      <c r="A1620" t="s">
        <v>1616</v>
      </c>
      <c r="B1620" t="s">
        <v>1617</v>
      </c>
      <c r="C1620" t="s">
        <v>1638</v>
      </c>
      <c r="D1620">
        <v>1</v>
      </c>
      <c r="E1620" t="s">
        <v>1639</v>
      </c>
      <c r="F1620" t="s">
        <v>61</v>
      </c>
      <c r="G1620">
        <v>10</v>
      </c>
      <c r="H1620" t="s">
        <v>46</v>
      </c>
      <c r="I1620">
        <f t="shared" si="75"/>
        <v>10</v>
      </c>
      <c r="J1620" t="s">
        <v>39</v>
      </c>
      <c r="L1620">
        <v>329</v>
      </c>
      <c r="M1620" t="s">
        <v>1620</v>
      </c>
      <c r="N1620">
        <v>10</v>
      </c>
      <c r="O1620" t="s">
        <v>46</v>
      </c>
      <c r="P1620" t="s">
        <v>42</v>
      </c>
      <c r="Q1620" t="s">
        <v>42</v>
      </c>
      <c r="R1620" t="s">
        <v>42</v>
      </c>
      <c r="S1620" s="3">
        <v>42257</v>
      </c>
      <c r="T1620" s="3"/>
      <c r="U1620" s="11">
        <f>IFERROR(VLOOKUP(A1620,'Anc data'!$A$2:$H$117, 8,FALSE),"")</f>
        <v>8.9495179999999994</v>
      </c>
      <c r="W1620" s="15">
        <f t="shared" si="76"/>
        <v>36.761756331458301</v>
      </c>
      <c r="X1620" s="9">
        <f t="shared" si="77"/>
        <v>1</v>
      </c>
      <c r="Y1620" s="9">
        <f>MAX(X1620,Parameters!$B$8)</f>
        <v>1</v>
      </c>
      <c r="AA1620" s="16" t="str">
        <f>IF(W1620&lt;&gt;0,IF(Y1620=1,IF(I1620&lt;=Parameters!$C$2,W1620,""),""),"")</f>
        <v/>
      </c>
      <c r="AB1620" s="16" t="str">
        <f>IF(W1620&lt;&gt;0,IF(Y1620=1,IF(AND(I1620&gt;Parameters!$B$3,I1620&lt;=Parameters!$C$3),W1620,""),""),"")</f>
        <v/>
      </c>
      <c r="AC1620" s="16">
        <f>IF(W1620&lt;&gt;0,IF(Y1620=1,IF(AND(I1620&gt;Parameters!$B$4,I1620&lt;=Parameters!$C$4),W1620,""),""),"")</f>
        <v>36.761756331458301</v>
      </c>
      <c r="AD1620" s="16" t="str">
        <f>IF(W1620&lt;&gt;0,IF(Y1620=1,IF(AND(I1620&gt;Parameters!$B$5,I1620&lt;=Parameters!$C$5),W1620,""),""),"")</f>
        <v/>
      </c>
      <c r="AE1620" s="16" t="str">
        <f>IF(W1620&lt;&gt;0,IF(Y1620=1,IF(I1620&gt;Parameters!$B$6,W1620,""),""),"")</f>
        <v/>
      </c>
    </row>
    <row r="1621" spans="1:31" x14ac:dyDescent="0.2">
      <c r="A1621" t="s">
        <v>1616</v>
      </c>
      <c r="B1621" t="s">
        <v>1617</v>
      </c>
      <c r="C1621" t="s">
        <v>1638</v>
      </c>
      <c r="D1621">
        <v>2</v>
      </c>
      <c r="E1621" t="s">
        <v>1239</v>
      </c>
      <c r="F1621" t="s">
        <v>61</v>
      </c>
      <c r="G1621">
        <v>100</v>
      </c>
      <c r="H1621" t="s">
        <v>46</v>
      </c>
      <c r="I1621">
        <f t="shared" si="75"/>
        <v>100</v>
      </c>
      <c r="J1621" t="s">
        <v>39</v>
      </c>
      <c r="L1621">
        <v>379</v>
      </c>
      <c r="M1621" t="s">
        <v>1620</v>
      </c>
      <c r="N1621">
        <v>100</v>
      </c>
      <c r="O1621" t="s">
        <v>46</v>
      </c>
      <c r="P1621" t="s">
        <v>42</v>
      </c>
      <c r="Q1621" t="s">
        <v>42</v>
      </c>
      <c r="R1621" t="s">
        <v>42</v>
      </c>
      <c r="S1621" s="3">
        <v>42257</v>
      </c>
      <c r="T1621" s="3"/>
      <c r="U1621" s="11">
        <f>IFERROR(VLOOKUP(A1621,'Anc data'!$A$2:$H$117, 8,FALSE),"")</f>
        <v>8.9495179999999994</v>
      </c>
      <c r="W1621" s="15">
        <f t="shared" si="76"/>
        <v>42.348649390950442</v>
      </c>
      <c r="X1621" s="9">
        <f t="shared" si="77"/>
        <v>1</v>
      </c>
      <c r="Y1621" s="9">
        <f>MAX(X1621,Parameters!$B$8)</f>
        <v>1</v>
      </c>
      <c r="AA1621" s="16" t="str">
        <f>IF(W1621&lt;&gt;0,IF(Y1621=1,IF(I1621&lt;=Parameters!$C$2,W1621,""),""),"")</f>
        <v/>
      </c>
      <c r="AB1621" s="16" t="str">
        <f>IF(W1621&lt;&gt;0,IF(Y1621=1,IF(AND(I1621&gt;Parameters!$B$3,I1621&lt;=Parameters!$C$3),W1621,""),""),"")</f>
        <v/>
      </c>
      <c r="AC1621" s="16" t="str">
        <f>IF(W1621&lt;&gt;0,IF(Y1621=1,IF(AND(I1621&gt;Parameters!$B$4,I1621&lt;=Parameters!$C$4),W1621,""),""),"")</f>
        <v/>
      </c>
      <c r="AD1621" s="16" t="str">
        <f>IF(W1621&lt;&gt;0,IF(Y1621=1,IF(AND(I1621&gt;Parameters!$B$5,I1621&lt;=Parameters!$C$5),W1621,""),""),"")</f>
        <v/>
      </c>
      <c r="AE1621" s="16">
        <f>IF(W1621&lt;&gt;0,IF(Y1621=1,IF(I1621&gt;Parameters!$B$6,W1621,""),""),"")</f>
        <v>42.348649390950442</v>
      </c>
    </row>
    <row r="1622" spans="1:31" x14ac:dyDescent="0.2">
      <c r="A1622" t="s">
        <v>1616</v>
      </c>
      <c r="B1622" t="s">
        <v>1617</v>
      </c>
      <c r="C1622" t="s">
        <v>1638</v>
      </c>
      <c r="D1622">
        <v>3</v>
      </c>
      <c r="E1622" t="s">
        <v>1622</v>
      </c>
      <c r="F1622" t="s">
        <v>61</v>
      </c>
      <c r="G1622">
        <v>250</v>
      </c>
      <c r="H1622" t="s">
        <v>46</v>
      </c>
      <c r="I1622">
        <f t="shared" si="75"/>
        <v>250</v>
      </c>
      <c r="J1622" t="s">
        <v>39</v>
      </c>
      <c r="L1622">
        <v>499</v>
      </c>
      <c r="M1622" t="s">
        <v>1620</v>
      </c>
      <c r="N1622">
        <v>100</v>
      </c>
      <c r="O1622" t="s">
        <v>46</v>
      </c>
      <c r="P1622" t="s">
        <v>42</v>
      </c>
      <c r="Q1622" t="s">
        <v>42</v>
      </c>
      <c r="R1622" t="s">
        <v>42</v>
      </c>
      <c r="S1622" s="3">
        <v>42257</v>
      </c>
      <c r="T1622" s="3"/>
      <c r="U1622" s="11">
        <f>IFERROR(VLOOKUP(A1622,'Anc data'!$A$2:$H$117, 8,FALSE),"")</f>
        <v>8.9495179999999994</v>
      </c>
      <c r="W1622" s="15">
        <f t="shared" si="76"/>
        <v>55.757192733731586</v>
      </c>
      <c r="X1622" s="9">
        <f t="shared" si="77"/>
        <v>1</v>
      </c>
      <c r="Y1622" s="9">
        <f>MAX(X1622,Parameters!$B$8)</f>
        <v>1</v>
      </c>
      <c r="AA1622" s="16" t="str">
        <f>IF(W1622&lt;&gt;0,IF(Y1622=1,IF(I1622&lt;=Parameters!$C$2,W1622,""),""),"")</f>
        <v/>
      </c>
      <c r="AB1622" s="16" t="str">
        <f>IF(W1622&lt;&gt;0,IF(Y1622=1,IF(AND(I1622&gt;Parameters!$B$3,I1622&lt;=Parameters!$C$3),W1622,""),""),"")</f>
        <v/>
      </c>
      <c r="AC1622" s="16" t="str">
        <f>IF(W1622&lt;&gt;0,IF(Y1622=1,IF(AND(I1622&gt;Parameters!$B$4,I1622&lt;=Parameters!$C$4),W1622,""),""),"")</f>
        <v/>
      </c>
      <c r="AD1622" s="16" t="str">
        <f>IF(W1622&lt;&gt;0,IF(Y1622=1,IF(AND(I1622&gt;Parameters!$B$5,I1622&lt;=Parameters!$C$5),W1622,""),""),"")</f>
        <v/>
      </c>
      <c r="AE1622" s="16">
        <f>IF(W1622&lt;&gt;0,IF(Y1622=1,IF(I1622&gt;Parameters!$B$6,W1622,""),""),"")</f>
        <v>55.757192733731586</v>
      </c>
    </row>
    <row r="1623" spans="1:31" x14ac:dyDescent="0.2">
      <c r="A1623" t="s">
        <v>1616</v>
      </c>
      <c r="B1623" t="s">
        <v>1617</v>
      </c>
      <c r="C1623" t="s">
        <v>1638</v>
      </c>
      <c r="D1623">
        <v>4</v>
      </c>
      <c r="E1623" t="s">
        <v>1640</v>
      </c>
      <c r="F1623" t="s">
        <v>61</v>
      </c>
      <c r="G1623">
        <v>1000</v>
      </c>
      <c r="H1623" t="s">
        <v>46</v>
      </c>
      <c r="I1623">
        <f t="shared" si="75"/>
        <v>1000</v>
      </c>
      <c r="J1623" t="s">
        <v>39</v>
      </c>
      <c r="L1623">
        <v>999</v>
      </c>
      <c r="M1623" t="s">
        <v>1620</v>
      </c>
      <c r="N1623">
        <v>100</v>
      </c>
      <c r="O1623" t="s">
        <v>46</v>
      </c>
      <c r="P1623" t="s">
        <v>42</v>
      </c>
      <c r="Q1623" t="s">
        <v>42</v>
      </c>
      <c r="R1623" t="s">
        <v>42</v>
      </c>
      <c r="S1623" s="3">
        <v>42257</v>
      </c>
      <c r="T1623" s="3"/>
      <c r="U1623" s="11">
        <f>IFERROR(VLOOKUP(A1623,'Anc data'!$A$2:$H$117, 8,FALSE),"")</f>
        <v>8.9495179999999994</v>
      </c>
      <c r="W1623" s="15">
        <f t="shared" si="76"/>
        <v>111.62612332865301</v>
      </c>
      <c r="X1623" s="9">
        <f t="shared" si="77"/>
        <v>1</v>
      </c>
      <c r="Y1623" s="9">
        <f>MAX(X1623,Parameters!$B$8)</f>
        <v>1</v>
      </c>
      <c r="AA1623" s="16" t="str">
        <f>IF(W1623&lt;&gt;0,IF(Y1623=1,IF(I1623&lt;=Parameters!$C$2,W1623,""),""),"")</f>
        <v/>
      </c>
      <c r="AB1623" s="16" t="str">
        <f>IF(W1623&lt;&gt;0,IF(Y1623=1,IF(AND(I1623&gt;Parameters!$B$3,I1623&lt;=Parameters!$C$3),W1623,""),""),"")</f>
        <v/>
      </c>
      <c r="AC1623" s="16" t="str">
        <f>IF(W1623&lt;&gt;0,IF(Y1623=1,IF(AND(I1623&gt;Parameters!$B$4,I1623&lt;=Parameters!$C$4),W1623,""),""),"")</f>
        <v/>
      </c>
      <c r="AD1623" s="16" t="str">
        <f>IF(W1623&lt;&gt;0,IF(Y1623=1,IF(AND(I1623&gt;Parameters!$B$5,I1623&lt;=Parameters!$C$5),W1623,""),""),"")</f>
        <v/>
      </c>
      <c r="AE1623" s="16">
        <f>IF(W1623&lt;&gt;0,IF(Y1623=1,IF(I1623&gt;Parameters!$B$6,W1623,""),""),"")</f>
        <v>111.62612332865301</v>
      </c>
    </row>
    <row r="1624" spans="1:31" x14ac:dyDescent="0.2">
      <c r="A1624" t="s">
        <v>1616</v>
      </c>
      <c r="B1624" t="s">
        <v>1617</v>
      </c>
      <c r="C1624" t="s">
        <v>1638</v>
      </c>
      <c r="D1624">
        <v>5</v>
      </c>
      <c r="E1624" t="s">
        <v>1641</v>
      </c>
      <c r="F1624" t="s">
        <v>51</v>
      </c>
      <c r="G1624">
        <v>2</v>
      </c>
      <c r="H1624" t="s">
        <v>46</v>
      </c>
      <c r="I1624">
        <f t="shared" si="75"/>
        <v>2</v>
      </c>
      <c r="J1624" t="s">
        <v>39</v>
      </c>
      <c r="L1624">
        <v>269</v>
      </c>
      <c r="M1624" t="s">
        <v>1620</v>
      </c>
      <c r="N1624">
        <v>0.4</v>
      </c>
      <c r="O1624" t="s">
        <v>46</v>
      </c>
      <c r="P1624" t="s">
        <v>42</v>
      </c>
      <c r="Q1624" t="s">
        <v>42</v>
      </c>
      <c r="R1624" t="s">
        <v>42</v>
      </c>
      <c r="S1624" s="3">
        <v>42257</v>
      </c>
      <c r="T1624" s="3"/>
      <c r="U1624" s="11">
        <f>IFERROR(VLOOKUP(A1624,'Anc data'!$A$2:$H$117, 8,FALSE),"")</f>
        <v>8.9495179999999994</v>
      </c>
      <c r="W1624" s="15">
        <f t="shared" si="76"/>
        <v>30.057484660067729</v>
      </c>
      <c r="X1624" s="9">
        <f t="shared" si="77"/>
        <v>1</v>
      </c>
      <c r="Y1624" s="9">
        <f>MAX(X1624,Parameters!$B$8)</f>
        <v>1</v>
      </c>
      <c r="AA1624" s="16" t="str">
        <f>IF(W1624&lt;&gt;0,IF(Y1624=1,IF(I1624&lt;=Parameters!$C$2,W1624,""),""),"")</f>
        <v/>
      </c>
      <c r="AB1624" s="16">
        <f>IF(W1624&lt;&gt;0,IF(Y1624=1,IF(AND(I1624&gt;Parameters!$B$3,I1624&lt;=Parameters!$C$3),W1624,""),""),"")</f>
        <v>30.057484660067729</v>
      </c>
      <c r="AC1624" s="16" t="str">
        <f>IF(W1624&lt;&gt;0,IF(Y1624=1,IF(AND(I1624&gt;Parameters!$B$4,I1624&lt;=Parameters!$C$4),W1624,""),""),"")</f>
        <v/>
      </c>
      <c r="AD1624" s="16" t="str">
        <f>IF(W1624&lt;&gt;0,IF(Y1624=1,IF(AND(I1624&gt;Parameters!$B$5,I1624&lt;=Parameters!$C$5),W1624,""),""),"")</f>
        <v/>
      </c>
      <c r="AE1624" s="16" t="str">
        <f>IF(W1624&lt;&gt;0,IF(Y1624=1,IF(I1624&gt;Parameters!$B$6,W1624,""),""),"")</f>
        <v/>
      </c>
    </row>
    <row r="1625" spans="1:31" x14ac:dyDescent="0.2">
      <c r="A1625" t="s">
        <v>1616</v>
      </c>
      <c r="B1625" t="s">
        <v>1617</v>
      </c>
      <c r="C1625" t="s">
        <v>1638</v>
      </c>
      <c r="D1625">
        <v>6</v>
      </c>
      <c r="E1625" t="s">
        <v>1642</v>
      </c>
      <c r="F1625" t="s">
        <v>148</v>
      </c>
      <c r="G1625">
        <v>8</v>
      </c>
      <c r="H1625" t="s">
        <v>46</v>
      </c>
      <c r="I1625">
        <f t="shared" si="75"/>
        <v>8</v>
      </c>
      <c r="J1625" t="s">
        <v>39</v>
      </c>
      <c r="L1625">
        <v>329</v>
      </c>
      <c r="M1625" t="s">
        <v>1620</v>
      </c>
      <c r="N1625">
        <v>0.8</v>
      </c>
      <c r="O1625" t="s">
        <v>46</v>
      </c>
      <c r="P1625" t="s">
        <v>42</v>
      </c>
      <c r="Q1625" t="s">
        <v>42</v>
      </c>
      <c r="R1625" t="s">
        <v>42</v>
      </c>
      <c r="S1625" s="3">
        <v>42257</v>
      </c>
      <c r="T1625" s="3"/>
      <c r="U1625" s="11">
        <f>IFERROR(VLOOKUP(A1625,'Anc data'!$A$2:$H$117, 8,FALSE),"")</f>
        <v>8.9495179999999994</v>
      </c>
      <c r="W1625" s="15">
        <f t="shared" si="76"/>
        <v>36.761756331458301</v>
      </c>
      <c r="X1625" s="9">
        <f t="shared" si="77"/>
        <v>1</v>
      </c>
      <c r="Y1625" s="9">
        <f>MAX(X1625,Parameters!$B$8)</f>
        <v>1</v>
      </c>
      <c r="AA1625" s="16" t="str">
        <f>IF(W1625&lt;&gt;0,IF(Y1625=1,IF(I1625&lt;=Parameters!$C$2,W1625,""),""),"")</f>
        <v/>
      </c>
      <c r="AB1625" s="16" t="str">
        <f>IF(W1625&lt;&gt;0,IF(Y1625=1,IF(AND(I1625&gt;Parameters!$B$3,I1625&lt;=Parameters!$C$3),W1625,""),""),"")</f>
        <v/>
      </c>
      <c r="AC1625" s="16">
        <f>IF(W1625&lt;&gt;0,IF(Y1625=1,IF(AND(I1625&gt;Parameters!$B$4,I1625&lt;=Parameters!$C$4),W1625,""),""),"")</f>
        <v>36.761756331458301</v>
      </c>
      <c r="AD1625" s="16" t="str">
        <f>IF(W1625&lt;&gt;0,IF(Y1625=1,IF(AND(I1625&gt;Parameters!$B$5,I1625&lt;=Parameters!$C$5),W1625,""),""),"")</f>
        <v/>
      </c>
      <c r="AE1625" s="16" t="str">
        <f>IF(W1625&lt;&gt;0,IF(Y1625=1,IF(I1625&gt;Parameters!$B$6,W1625,""),""),"")</f>
        <v/>
      </c>
    </row>
    <row r="1626" spans="1:31" x14ac:dyDescent="0.2">
      <c r="A1626" t="s">
        <v>1616</v>
      </c>
      <c r="B1626" t="s">
        <v>1617</v>
      </c>
      <c r="C1626" t="s">
        <v>1638</v>
      </c>
      <c r="D1626">
        <v>7</v>
      </c>
      <c r="E1626" t="s">
        <v>1643</v>
      </c>
      <c r="F1626" t="s">
        <v>599</v>
      </c>
      <c r="G1626">
        <v>30</v>
      </c>
      <c r="H1626" t="s">
        <v>46</v>
      </c>
      <c r="I1626">
        <f t="shared" si="75"/>
        <v>30</v>
      </c>
      <c r="J1626" t="s">
        <v>39</v>
      </c>
      <c r="L1626">
        <v>359</v>
      </c>
      <c r="M1626" t="s">
        <v>1620</v>
      </c>
      <c r="N1626">
        <v>12</v>
      </c>
      <c r="O1626" t="s">
        <v>46</v>
      </c>
      <c r="P1626" t="s">
        <v>42</v>
      </c>
      <c r="Q1626" t="s">
        <v>42</v>
      </c>
      <c r="R1626" t="s">
        <v>42</v>
      </c>
      <c r="S1626" s="3">
        <v>42257</v>
      </c>
      <c r="T1626" s="3"/>
      <c r="U1626" s="11">
        <f>IFERROR(VLOOKUP(A1626,'Anc data'!$A$2:$H$117, 8,FALSE),"")</f>
        <v>8.9495179999999994</v>
      </c>
      <c r="W1626" s="15">
        <f t="shared" si="76"/>
        <v>40.113892167153587</v>
      </c>
      <c r="X1626" s="9">
        <f t="shared" si="77"/>
        <v>1</v>
      </c>
      <c r="Y1626" s="9">
        <f>MAX(X1626,Parameters!$B$8)</f>
        <v>1</v>
      </c>
      <c r="AA1626" s="16" t="str">
        <f>IF(W1626&lt;&gt;0,IF(Y1626=1,IF(I1626&lt;=Parameters!$C$2,W1626,""),""),"")</f>
        <v/>
      </c>
      <c r="AB1626" s="16" t="str">
        <f>IF(W1626&lt;&gt;0,IF(Y1626=1,IF(AND(I1626&gt;Parameters!$B$3,I1626&lt;=Parameters!$C$3),W1626,""),""),"")</f>
        <v/>
      </c>
      <c r="AC1626" s="16" t="str">
        <f>IF(W1626&lt;&gt;0,IF(Y1626=1,IF(AND(I1626&gt;Parameters!$B$4,I1626&lt;=Parameters!$C$4),W1626,""),""),"")</f>
        <v/>
      </c>
      <c r="AD1626" s="16" t="str">
        <f>IF(W1626&lt;&gt;0,IF(Y1626=1,IF(AND(I1626&gt;Parameters!$B$5,I1626&lt;=Parameters!$C$5),W1626,""),""),"")</f>
        <v/>
      </c>
      <c r="AE1626" s="16">
        <f>IF(W1626&lt;&gt;0,IF(Y1626=1,IF(I1626&gt;Parameters!$B$6,W1626,""),""),"")</f>
        <v>40.113892167153587</v>
      </c>
    </row>
    <row r="1627" spans="1:31" x14ac:dyDescent="0.2">
      <c r="A1627" t="s">
        <v>1616</v>
      </c>
      <c r="B1627" t="s">
        <v>1617</v>
      </c>
      <c r="C1627" t="s">
        <v>1638</v>
      </c>
      <c r="D1627">
        <v>8</v>
      </c>
      <c r="E1627" t="s">
        <v>1644</v>
      </c>
      <c r="F1627" t="s">
        <v>599</v>
      </c>
      <c r="G1627">
        <v>60</v>
      </c>
      <c r="H1627" t="s">
        <v>46</v>
      </c>
      <c r="I1627">
        <f t="shared" si="75"/>
        <v>60</v>
      </c>
      <c r="J1627" t="s">
        <v>39</v>
      </c>
      <c r="L1627">
        <v>419</v>
      </c>
      <c r="M1627" t="s">
        <v>1620</v>
      </c>
      <c r="N1627">
        <v>12</v>
      </c>
      <c r="O1627" t="s">
        <v>46</v>
      </c>
      <c r="P1627" t="s">
        <v>42</v>
      </c>
      <c r="Q1627" t="s">
        <v>42</v>
      </c>
      <c r="R1627" t="s">
        <v>42</v>
      </c>
      <c r="S1627" s="3">
        <v>42257</v>
      </c>
      <c r="T1627" s="3"/>
      <c r="U1627" s="11">
        <f>IFERROR(VLOOKUP(A1627,'Anc data'!$A$2:$H$117, 8,FALSE),"")</f>
        <v>8.9495179999999994</v>
      </c>
      <c r="W1627" s="15">
        <f t="shared" si="76"/>
        <v>46.818163838544159</v>
      </c>
      <c r="X1627" s="9">
        <f t="shared" si="77"/>
        <v>1</v>
      </c>
      <c r="Y1627" s="9">
        <f>MAX(X1627,Parameters!$B$8)</f>
        <v>1</v>
      </c>
      <c r="AA1627" s="16" t="str">
        <f>IF(W1627&lt;&gt;0,IF(Y1627=1,IF(I1627&lt;=Parameters!$C$2,W1627,""),""),"")</f>
        <v/>
      </c>
      <c r="AB1627" s="16" t="str">
        <f>IF(W1627&lt;&gt;0,IF(Y1627=1,IF(AND(I1627&gt;Parameters!$B$3,I1627&lt;=Parameters!$C$3),W1627,""),""),"")</f>
        <v/>
      </c>
      <c r="AC1627" s="16" t="str">
        <f>IF(W1627&lt;&gt;0,IF(Y1627=1,IF(AND(I1627&gt;Parameters!$B$4,I1627&lt;=Parameters!$C$4),W1627,""),""),"")</f>
        <v/>
      </c>
      <c r="AD1627" s="16" t="str">
        <f>IF(W1627&lt;&gt;0,IF(Y1627=1,IF(AND(I1627&gt;Parameters!$B$5,I1627&lt;=Parameters!$C$5),W1627,""),""),"")</f>
        <v/>
      </c>
      <c r="AE1627" s="16">
        <f>IF(W1627&lt;&gt;0,IF(Y1627=1,IF(I1627&gt;Parameters!$B$6,W1627,""),""),"")</f>
        <v>46.818163838544159</v>
      </c>
    </row>
    <row r="1628" spans="1:31" x14ac:dyDescent="0.2">
      <c r="A1628" t="s">
        <v>1645</v>
      </c>
      <c r="B1628" t="s">
        <v>1646</v>
      </c>
      <c r="C1628" t="s">
        <v>1647</v>
      </c>
      <c r="D1628">
        <v>1</v>
      </c>
      <c r="E1628" t="s">
        <v>1648</v>
      </c>
      <c r="F1628" t="s">
        <v>61</v>
      </c>
      <c r="G1628">
        <v>20</v>
      </c>
      <c r="H1628" t="s">
        <v>46</v>
      </c>
      <c r="I1628">
        <f t="shared" si="75"/>
        <v>20</v>
      </c>
      <c r="J1628" t="s">
        <v>39</v>
      </c>
      <c r="L1628">
        <v>40</v>
      </c>
      <c r="M1628" t="s">
        <v>1649</v>
      </c>
      <c r="N1628">
        <v>4</v>
      </c>
      <c r="O1628" t="s">
        <v>46</v>
      </c>
      <c r="P1628" t="s">
        <v>42</v>
      </c>
      <c r="Q1628" t="s">
        <v>42</v>
      </c>
      <c r="R1628" t="s">
        <v>42</v>
      </c>
      <c r="S1628" s="3">
        <v>42257</v>
      </c>
      <c r="T1628" s="3"/>
      <c r="U1628" s="11">
        <f>IFERROR(VLOOKUP(A1628,'Anc data'!$A$2:$H$117, 8,FALSE),"")</f>
        <v>1.370088</v>
      </c>
      <c r="W1628" s="15">
        <f t="shared" si="76"/>
        <v>29.195204979534161</v>
      </c>
      <c r="X1628" s="9">
        <f t="shared" si="77"/>
        <v>1</v>
      </c>
      <c r="Y1628" s="9">
        <f>MAX(X1628,Parameters!$B$8)</f>
        <v>1</v>
      </c>
      <c r="AA1628" s="16" t="str">
        <f>IF(W1628&lt;&gt;0,IF(Y1628=1,IF(I1628&lt;=Parameters!$C$2,W1628,""),""),"")</f>
        <v/>
      </c>
      <c r="AB1628" s="16" t="str">
        <f>IF(W1628&lt;&gt;0,IF(Y1628=1,IF(AND(I1628&gt;Parameters!$B$3,I1628&lt;=Parameters!$C$3),W1628,""),""),"")</f>
        <v/>
      </c>
      <c r="AC1628" s="16" t="str">
        <f>IF(W1628&lt;&gt;0,IF(Y1628=1,IF(AND(I1628&gt;Parameters!$B$4,I1628&lt;=Parameters!$C$4),W1628,""),""),"")</f>
        <v/>
      </c>
      <c r="AD1628" s="16">
        <f>IF(W1628&lt;&gt;0,IF(Y1628=1,IF(AND(I1628&gt;Parameters!$B$5,I1628&lt;=Parameters!$C$5),W1628,""),""),"")</f>
        <v>29.195204979534161</v>
      </c>
      <c r="AE1628" s="16" t="str">
        <f>IF(W1628&lt;&gt;0,IF(Y1628=1,IF(I1628&gt;Parameters!$B$6,W1628,""),""),"")</f>
        <v/>
      </c>
    </row>
    <row r="1629" spans="1:31" x14ac:dyDescent="0.2">
      <c r="A1629" t="s">
        <v>1645</v>
      </c>
      <c r="B1629" t="s">
        <v>1646</v>
      </c>
      <c r="C1629" t="s">
        <v>1647</v>
      </c>
      <c r="D1629">
        <v>2</v>
      </c>
      <c r="E1629" t="s">
        <v>1650</v>
      </c>
      <c r="F1629" t="s">
        <v>61</v>
      </c>
      <c r="G1629">
        <v>100</v>
      </c>
      <c r="H1629" t="s">
        <v>46</v>
      </c>
      <c r="I1629">
        <f t="shared" si="75"/>
        <v>100</v>
      </c>
      <c r="J1629" t="s">
        <v>39</v>
      </c>
      <c r="L1629">
        <v>65</v>
      </c>
      <c r="M1629" t="s">
        <v>1649</v>
      </c>
      <c r="N1629">
        <v>20</v>
      </c>
      <c r="O1629" t="s">
        <v>46</v>
      </c>
      <c r="P1629" t="s">
        <v>42</v>
      </c>
      <c r="Q1629" t="s">
        <v>42</v>
      </c>
      <c r="R1629" t="s">
        <v>42</v>
      </c>
      <c r="S1629" s="3">
        <v>42257</v>
      </c>
      <c r="T1629" s="3"/>
      <c r="U1629" s="11">
        <f>IFERROR(VLOOKUP(A1629,'Anc data'!$A$2:$H$117, 8,FALSE),"")</f>
        <v>1.370088</v>
      </c>
      <c r="W1629" s="15">
        <f t="shared" si="76"/>
        <v>47.442208091743012</v>
      </c>
      <c r="X1629" s="9">
        <f t="shared" si="77"/>
        <v>1</v>
      </c>
      <c r="Y1629" s="9">
        <f>MAX(X1629,Parameters!$B$8)</f>
        <v>1</v>
      </c>
      <c r="AA1629" s="16" t="str">
        <f>IF(W1629&lt;&gt;0,IF(Y1629=1,IF(I1629&lt;=Parameters!$C$2,W1629,""),""),"")</f>
        <v/>
      </c>
      <c r="AB1629" s="16" t="str">
        <f>IF(W1629&lt;&gt;0,IF(Y1629=1,IF(AND(I1629&gt;Parameters!$B$3,I1629&lt;=Parameters!$C$3),W1629,""),""),"")</f>
        <v/>
      </c>
      <c r="AC1629" s="16" t="str">
        <f>IF(W1629&lt;&gt;0,IF(Y1629=1,IF(AND(I1629&gt;Parameters!$B$4,I1629&lt;=Parameters!$C$4),W1629,""),""),"")</f>
        <v/>
      </c>
      <c r="AD1629" s="16" t="str">
        <f>IF(W1629&lt;&gt;0,IF(Y1629=1,IF(AND(I1629&gt;Parameters!$B$5,I1629&lt;=Parameters!$C$5),W1629,""),""),"")</f>
        <v/>
      </c>
      <c r="AE1629" s="16">
        <f>IF(W1629&lt;&gt;0,IF(Y1629=1,IF(I1629&gt;Parameters!$B$6,W1629,""),""),"")</f>
        <v>47.442208091743012</v>
      </c>
    </row>
    <row r="1630" spans="1:31" x14ac:dyDescent="0.2">
      <c r="A1630" t="s">
        <v>1645</v>
      </c>
      <c r="B1630" t="s">
        <v>1646</v>
      </c>
      <c r="C1630" t="s">
        <v>1647</v>
      </c>
      <c r="D1630">
        <v>3</v>
      </c>
      <c r="E1630" t="s">
        <v>1651</v>
      </c>
      <c r="F1630" t="s">
        <v>61</v>
      </c>
      <c r="G1630">
        <v>1</v>
      </c>
      <c r="H1630" t="s">
        <v>296</v>
      </c>
      <c r="I1630">
        <f t="shared" si="75"/>
        <v>1</v>
      </c>
      <c r="J1630" t="s">
        <v>39</v>
      </c>
      <c r="L1630">
        <v>105</v>
      </c>
      <c r="M1630" t="s">
        <v>1649</v>
      </c>
      <c r="N1630">
        <v>1</v>
      </c>
      <c r="O1630" t="s">
        <v>296</v>
      </c>
      <c r="P1630" t="s">
        <v>42</v>
      </c>
      <c r="Q1630" t="s">
        <v>42</v>
      </c>
      <c r="R1630" t="s">
        <v>42</v>
      </c>
      <c r="S1630" s="3">
        <v>42257</v>
      </c>
      <c r="T1630" s="3"/>
      <c r="U1630" s="11">
        <f>IFERROR(VLOOKUP(A1630,'Anc data'!$A$2:$H$117, 8,FALSE),"")</f>
        <v>1.370088</v>
      </c>
      <c r="W1630" s="15">
        <f t="shared" si="76"/>
        <v>76.63741307127718</v>
      </c>
      <c r="X1630" s="9">
        <f t="shared" si="77"/>
        <v>1</v>
      </c>
      <c r="Y1630" s="9">
        <f>MAX(X1630,Parameters!$B$8)</f>
        <v>1</v>
      </c>
      <c r="AA1630" s="16">
        <f>IF(W1630&lt;&gt;0,IF(Y1630=1,IF(I1630&lt;=Parameters!$C$2,W1630,""),""),"")</f>
        <v>76.63741307127718</v>
      </c>
      <c r="AB1630" s="16" t="str">
        <f>IF(W1630&lt;&gt;0,IF(Y1630=1,IF(AND(I1630&gt;Parameters!$B$3,I1630&lt;=Parameters!$C$3),W1630,""),""),"")</f>
        <v/>
      </c>
      <c r="AC1630" s="16" t="str">
        <f>IF(W1630&lt;&gt;0,IF(Y1630=1,IF(AND(I1630&gt;Parameters!$B$4,I1630&lt;=Parameters!$C$4),W1630,""),""),"")</f>
        <v/>
      </c>
      <c r="AD1630" s="16" t="str">
        <f>IF(W1630&lt;&gt;0,IF(Y1630=1,IF(AND(I1630&gt;Parameters!$B$5,I1630&lt;=Parameters!$C$5),W1630,""),""),"")</f>
        <v/>
      </c>
      <c r="AE1630" s="16" t="str">
        <f>IF(W1630&lt;&gt;0,IF(Y1630=1,IF(I1630&gt;Parameters!$B$6,W1630,""),""),"")</f>
        <v/>
      </c>
    </row>
    <row r="1631" spans="1:31" x14ac:dyDescent="0.2">
      <c r="A1631" t="s">
        <v>1645</v>
      </c>
      <c r="B1631" t="s">
        <v>1646</v>
      </c>
      <c r="C1631" t="s">
        <v>1652</v>
      </c>
      <c r="D1631">
        <v>1</v>
      </c>
      <c r="E1631" t="s">
        <v>1653</v>
      </c>
      <c r="F1631" t="s">
        <v>61</v>
      </c>
      <c r="G1631">
        <v>1</v>
      </c>
      <c r="H1631" t="s">
        <v>296</v>
      </c>
      <c r="I1631">
        <f t="shared" si="75"/>
        <v>1</v>
      </c>
      <c r="J1631" t="s">
        <v>39</v>
      </c>
      <c r="L1631">
        <v>139</v>
      </c>
      <c r="M1631" t="s">
        <v>1649</v>
      </c>
      <c r="N1631">
        <v>1</v>
      </c>
      <c r="O1631" t="s">
        <v>296</v>
      </c>
      <c r="P1631" t="s">
        <v>42</v>
      </c>
      <c r="Q1631" t="s">
        <v>64</v>
      </c>
      <c r="R1631" t="s">
        <v>42</v>
      </c>
      <c r="S1631" s="3">
        <v>42258</v>
      </c>
      <c r="T1631" s="3"/>
      <c r="U1631" s="11">
        <f>IFERROR(VLOOKUP(A1631,'Anc data'!$A$2:$H$117, 8,FALSE),"")</f>
        <v>1.370088</v>
      </c>
      <c r="W1631" s="15">
        <f t="shared" si="76"/>
        <v>101.45333730388121</v>
      </c>
      <c r="X1631" s="9">
        <f t="shared" si="77"/>
        <v>1</v>
      </c>
      <c r="Y1631" s="9">
        <f>MAX(X1631,Parameters!$B$8)</f>
        <v>1</v>
      </c>
      <c r="AA1631" s="16">
        <f>IF(W1631&lt;&gt;0,IF(Y1631=1,IF(I1631&lt;=Parameters!$C$2,W1631,""),""),"")</f>
        <v>101.45333730388121</v>
      </c>
      <c r="AB1631" s="16" t="str">
        <f>IF(W1631&lt;&gt;0,IF(Y1631=1,IF(AND(I1631&gt;Parameters!$B$3,I1631&lt;=Parameters!$C$3),W1631,""),""),"")</f>
        <v/>
      </c>
      <c r="AC1631" s="16" t="str">
        <f>IF(W1631&lt;&gt;0,IF(Y1631=1,IF(AND(I1631&gt;Parameters!$B$4,I1631&lt;=Parameters!$C$4),W1631,""),""),"")</f>
        <v/>
      </c>
      <c r="AD1631" s="16" t="str">
        <f>IF(W1631&lt;&gt;0,IF(Y1631=1,IF(AND(I1631&gt;Parameters!$B$5,I1631&lt;=Parameters!$C$5),W1631,""),""),"")</f>
        <v/>
      </c>
      <c r="AE1631" s="16" t="str">
        <f>IF(W1631&lt;&gt;0,IF(Y1631=1,IF(I1631&gt;Parameters!$B$6,W1631,""),""),"")</f>
        <v/>
      </c>
    </row>
    <row r="1632" spans="1:31" x14ac:dyDescent="0.2">
      <c r="A1632" t="s">
        <v>1645</v>
      </c>
      <c r="B1632" t="s">
        <v>1646</v>
      </c>
      <c r="C1632" t="s">
        <v>1652</v>
      </c>
      <c r="D1632">
        <v>2</v>
      </c>
      <c r="E1632" t="s">
        <v>1654</v>
      </c>
      <c r="F1632" t="s">
        <v>61</v>
      </c>
      <c r="G1632">
        <v>200</v>
      </c>
      <c r="H1632" t="s">
        <v>46</v>
      </c>
      <c r="I1632">
        <f t="shared" si="75"/>
        <v>200</v>
      </c>
      <c r="J1632" t="s">
        <v>39</v>
      </c>
      <c r="L1632">
        <v>109</v>
      </c>
      <c r="M1632" t="s">
        <v>1649</v>
      </c>
      <c r="N1632">
        <v>200</v>
      </c>
      <c r="O1632" t="s">
        <v>46</v>
      </c>
      <c r="P1632" t="s">
        <v>42</v>
      </c>
      <c r="Q1632" t="s">
        <v>64</v>
      </c>
      <c r="R1632" t="s">
        <v>42</v>
      </c>
      <c r="S1632" s="3">
        <v>42258</v>
      </c>
      <c r="T1632" s="3"/>
      <c r="U1632" s="11">
        <f>IFERROR(VLOOKUP(A1632,'Anc data'!$A$2:$H$117, 8,FALSE),"")</f>
        <v>1.370088</v>
      </c>
      <c r="W1632" s="15">
        <f t="shared" si="76"/>
        <v>79.556933569230594</v>
      </c>
      <c r="X1632" s="9">
        <f t="shared" si="77"/>
        <v>1</v>
      </c>
      <c r="Y1632" s="9">
        <f>MAX(X1632,Parameters!$B$8)</f>
        <v>1</v>
      </c>
      <c r="AA1632" s="16" t="str">
        <f>IF(W1632&lt;&gt;0,IF(Y1632=1,IF(I1632&lt;=Parameters!$C$2,W1632,""),""),"")</f>
        <v/>
      </c>
      <c r="AB1632" s="16" t="str">
        <f>IF(W1632&lt;&gt;0,IF(Y1632=1,IF(AND(I1632&gt;Parameters!$B$3,I1632&lt;=Parameters!$C$3),W1632,""),""),"")</f>
        <v/>
      </c>
      <c r="AC1632" s="16" t="str">
        <f>IF(W1632&lt;&gt;0,IF(Y1632=1,IF(AND(I1632&gt;Parameters!$B$4,I1632&lt;=Parameters!$C$4),W1632,""),""),"")</f>
        <v/>
      </c>
      <c r="AD1632" s="16" t="str">
        <f>IF(W1632&lt;&gt;0,IF(Y1632=1,IF(AND(I1632&gt;Parameters!$B$5,I1632&lt;=Parameters!$C$5),W1632,""),""),"")</f>
        <v/>
      </c>
      <c r="AE1632" s="16">
        <f>IF(W1632&lt;&gt;0,IF(Y1632=1,IF(I1632&gt;Parameters!$B$6,W1632,""),""),"")</f>
        <v>79.556933569230594</v>
      </c>
    </row>
    <row r="1633" spans="1:31" x14ac:dyDescent="0.2">
      <c r="A1633" t="s">
        <v>1645</v>
      </c>
      <c r="B1633" t="s">
        <v>1646</v>
      </c>
      <c r="C1633" t="s">
        <v>1652</v>
      </c>
      <c r="D1633">
        <v>3</v>
      </c>
      <c r="E1633" t="s">
        <v>1655</v>
      </c>
      <c r="F1633" t="s">
        <v>61</v>
      </c>
      <c r="G1633">
        <v>100</v>
      </c>
      <c r="H1633" t="s">
        <v>46</v>
      </c>
      <c r="I1633">
        <f t="shared" si="75"/>
        <v>100</v>
      </c>
      <c r="J1633" t="s">
        <v>39</v>
      </c>
      <c r="L1633">
        <v>99</v>
      </c>
      <c r="M1633" t="s">
        <v>1649</v>
      </c>
      <c r="N1633">
        <v>100</v>
      </c>
      <c r="O1633" t="s">
        <v>46</v>
      </c>
      <c r="P1633" t="s">
        <v>42</v>
      </c>
      <c r="Q1633" t="s">
        <v>64</v>
      </c>
      <c r="R1633" t="s">
        <v>42</v>
      </c>
      <c r="S1633" s="3">
        <v>42258</v>
      </c>
      <c r="T1633" s="3"/>
      <c r="U1633" s="11">
        <f>IFERROR(VLOOKUP(A1633,'Anc data'!$A$2:$H$117, 8,FALSE),"")</f>
        <v>1.370088</v>
      </c>
      <c r="W1633" s="15">
        <f t="shared" si="76"/>
        <v>72.258132324347045</v>
      </c>
      <c r="X1633" s="9">
        <f t="shared" si="77"/>
        <v>1</v>
      </c>
      <c r="Y1633" s="9">
        <f>MAX(X1633,Parameters!$B$8)</f>
        <v>1</v>
      </c>
      <c r="AA1633" s="16" t="str">
        <f>IF(W1633&lt;&gt;0,IF(Y1633=1,IF(I1633&lt;=Parameters!$C$2,W1633,""),""),"")</f>
        <v/>
      </c>
      <c r="AB1633" s="16" t="str">
        <f>IF(W1633&lt;&gt;0,IF(Y1633=1,IF(AND(I1633&gt;Parameters!$B$3,I1633&lt;=Parameters!$C$3),W1633,""),""),"")</f>
        <v/>
      </c>
      <c r="AC1633" s="16" t="str">
        <f>IF(W1633&lt;&gt;0,IF(Y1633=1,IF(AND(I1633&gt;Parameters!$B$4,I1633&lt;=Parameters!$C$4),W1633,""),""),"")</f>
        <v/>
      </c>
      <c r="AD1633" s="16" t="str">
        <f>IF(W1633&lt;&gt;0,IF(Y1633=1,IF(AND(I1633&gt;Parameters!$B$5,I1633&lt;=Parameters!$C$5),W1633,""),""),"")</f>
        <v/>
      </c>
      <c r="AE1633" s="16">
        <f>IF(W1633&lt;&gt;0,IF(Y1633=1,IF(I1633&gt;Parameters!$B$6,W1633,""),""),"")</f>
        <v>72.258132324347045</v>
      </c>
    </row>
    <row r="1634" spans="1:31" x14ac:dyDescent="0.2">
      <c r="A1634" t="s">
        <v>1645</v>
      </c>
      <c r="B1634" t="s">
        <v>1646</v>
      </c>
      <c r="C1634" t="s">
        <v>1652</v>
      </c>
      <c r="D1634">
        <v>4</v>
      </c>
      <c r="E1634" t="s">
        <v>1656</v>
      </c>
      <c r="F1634" t="s">
        <v>61</v>
      </c>
      <c r="G1634">
        <v>20</v>
      </c>
      <c r="H1634" t="s">
        <v>46</v>
      </c>
      <c r="I1634">
        <f t="shared" si="75"/>
        <v>20</v>
      </c>
      <c r="J1634" t="s">
        <v>39</v>
      </c>
      <c r="L1634">
        <v>79</v>
      </c>
      <c r="M1634" t="s">
        <v>1649</v>
      </c>
      <c r="N1634">
        <v>20</v>
      </c>
      <c r="O1634" t="s">
        <v>46</v>
      </c>
      <c r="P1634" t="s">
        <v>42</v>
      </c>
      <c r="Q1634" t="s">
        <v>64</v>
      </c>
      <c r="R1634" t="s">
        <v>42</v>
      </c>
      <c r="S1634" s="3">
        <v>42258</v>
      </c>
      <c r="T1634" s="3"/>
      <c r="U1634" s="11">
        <f>IFERROR(VLOOKUP(A1634,'Anc data'!$A$2:$H$117, 8,FALSE),"")</f>
        <v>1.370088</v>
      </c>
      <c r="W1634" s="15">
        <f t="shared" si="76"/>
        <v>57.660529834579968</v>
      </c>
      <c r="X1634" s="9">
        <f t="shared" si="77"/>
        <v>1</v>
      </c>
      <c r="Y1634" s="9">
        <f>MAX(X1634,Parameters!$B$8)</f>
        <v>1</v>
      </c>
      <c r="AA1634" s="16" t="str">
        <f>IF(W1634&lt;&gt;0,IF(Y1634=1,IF(I1634&lt;=Parameters!$C$2,W1634,""),""),"")</f>
        <v/>
      </c>
      <c r="AB1634" s="16" t="str">
        <f>IF(W1634&lt;&gt;0,IF(Y1634=1,IF(AND(I1634&gt;Parameters!$B$3,I1634&lt;=Parameters!$C$3),W1634,""),""),"")</f>
        <v/>
      </c>
      <c r="AC1634" s="16" t="str">
        <f>IF(W1634&lt;&gt;0,IF(Y1634=1,IF(AND(I1634&gt;Parameters!$B$4,I1634&lt;=Parameters!$C$4),W1634,""),""),"")</f>
        <v/>
      </c>
      <c r="AD1634" s="16">
        <f>IF(W1634&lt;&gt;0,IF(Y1634=1,IF(AND(I1634&gt;Parameters!$B$5,I1634&lt;=Parameters!$C$5),W1634,""),""),"")</f>
        <v>57.660529834579968</v>
      </c>
      <c r="AE1634" s="16" t="str">
        <f>IF(W1634&lt;&gt;0,IF(Y1634=1,IF(I1634&gt;Parameters!$B$6,W1634,""),""),"")</f>
        <v/>
      </c>
    </row>
    <row r="1635" spans="1:31" x14ac:dyDescent="0.2">
      <c r="A1635" t="s">
        <v>1645</v>
      </c>
      <c r="B1635" t="s">
        <v>1646</v>
      </c>
      <c r="C1635" t="s">
        <v>1652</v>
      </c>
      <c r="D1635">
        <v>5</v>
      </c>
      <c r="E1635" t="s">
        <v>1657</v>
      </c>
      <c r="F1635" t="s">
        <v>61</v>
      </c>
      <c r="G1635">
        <v>10</v>
      </c>
      <c r="H1635" t="s">
        <v>46</v>
      </c>
      <c r="I1635">
        <f t="shared" si="75"/>
        <v>10</v>
      </c>
      <c r="J1635" t="s">
        <v>39</v>
      </c>
      <c r="L1635">
        <v>59</v>
      </c>
      <c r="M1635" t="s">
        <v>1649</v>
      </c>
      <c r="N1635">
        <v>10</v>
      </c>
      <c r="O1635" t="s">
        <v>46</v>
      </c>
      <c r="P1635" t="s">
        <v>42</v>
      </c>
      <c r="Q1635" t="s">
        <v>64</v>
      </c>
      <c r="R1635" t="s">
        <v>42</v>
      </c>
      <c r="S1635" s="3">
        <v>42258</v>
      </c>
      <c r="T1635" s="3"/>
      <c r="U1635" s="11">
        <f>IFERROR(VLOOKUP(A1635,'Anc data'!$A$2:$H$117, 8,FALSE),"")</f>
        <v>1.370088</v>
      </c>
      <c r="W1635" s="15">
        <f t="shared" si="76"/>
        <v>43.062927344812891</v>
      </c>
      <c r="X1635" s="9">
        <f t="shared" si="77"/>
        <v>1</v>
      </c>
      <c r="Y1635" s="9">
        <f>MAX(X1635,Parameters!$B$8)</f>
        <v>1</v>
      </c>
      <c r="AA1635" s="16" t="str">
        <f>IF(W1635&lt;&gt;0,IF(Y1635=1,IF(I1635&lt;=Parameters!$C$2,W1635,""),""),"")</f>
        <v/>
      </c>
      <c r="AB1635" s="16" t="str">
        <f>IF(W1635&lt;&gt;0,IF(Y1635=1,IF(AND(I1635&gt;Parameters!$B$3,I1635&lt;=Parameters!$C$3),W1635,""),""),"")</f>
        <v/>
      </c>
      <c r="AC1635" s="16">
        <f>IF(W1635&lt;&gt;0,IF(Y1635=1,IF(AND(I1635&gt;Parameters!$B$4,I1635&lt;=Parameters!$C$4),W1635,""),""),"")</f>
        <v>43.062927344812891</v>
      </c>
      <c r="AD1635" s="16" t="str">
        <f>IF(W1635&lt;&gt;0,IF(Y1635=1,IF(AND(I1635&gt;Parameters!$B$5,I1635&lt;=Parameters!$C$5),W1635,""),""),"")</f>
        <v/>
      </c>
      <c r="AE1635" s="16" t="str">
        <f>IF(W1635&lt;&gt;0,IF(Y1635=1,IF(I1635&gt;Parameters!$B$6,W1635,""),""),"")</f>
        <v/>
      </c>
    </row>
    <row r="1636" spans="1:31" x14ac:dyDescent="0.2">
      <c r="A1636" t="s">
        <v>1645</v>
      </c>
      <c r="B1636" t="s">
        <v>1646</v>
      </c>
      <c r="C1636" t="s">
        <v>1652</v>
      </c>
      <c r="D1636">
        <v>6</v>
      </c>
      <c r="E1636" t="s">
        <v>1658</v>
      </c>
      <c r="F1636" t="s">
        <v>61</v>
      </c>
      <c r="G1636">
        <v>250</v>
      </c>
      <c r="H1636" t="s">
        <v>46</v>
      </c>
      <c r="I1636">
        <f t="shared" si="75"/>
        <v>250</v>
      </c>
      <c r="J1636" t="s">
        <v>39</v>
      </c>
      <c r="L1636">
        <v>99</v>
      </c>
      <c r="M1636" t="s">
        <v>1649</v>
      </c>
      <c r="N1636">
        <v>50</v>
      </c>
      <c r="O1636" t="s">
        <v>46</v>
      </c>
      <c r="P1636" t="s">
        <v>42</v>
      </c>
      <c r="Q1636" t="s">
        <v>42</v>
      </c>
      <c r="R1636" t="s">
        <v>42</v>
      </c>
      <c r="S1636" s="3">
        <v>42258</v>
      </c>
      <c r="T1636" s="3"/>
      <c r="U1636" s="11">
        <f>IFERROR(VLOOKUP(A1636,'Anc data'!$A$2:$H$117, 8,FALSE),"")</f>
        <v>1.370088</v>
      </c>
      <c r="W1636" s="15">
        <f t="shared" si="76"/>
        <v>72.258132324347045</v>
      </c>
      <c r="X1636" s="9">
        <f t="shared" si="77"/>
        <v>1</v>
      </c>
      <c r="Y1636" s="9">
        <f>MAX(X1636,Parameters!$B$8)</f>
        <v>1</v>
      </c>
      <c r="AA1636" s="16" t="str">
        <f>IF(W1636&lt;&gt;0,IF(Y1636=1,IF(I1636&lt;=Parameters!$C$2,W1636,""),""),"")</f>
        <v/>
      </c>
      <c r="AB1636" s="16" t="str">
        <f>IF(W1636&lt;&gt;0,IF(Y1636=1,IF(AND(I1636&gt;Parameters!$B$3,I1636&lt;=Parameters!$C$3),W1636,""),""),"")</f>
        <v/>
      </c>
      <c r="AC1636" s="16" t="str">
        <f>IF(W1636&lt;&gt;0,IF(Y1636=1,IF(AND(I1636&gt;Parameters!$B$4,I1636&lt;=Parameters!$C$4),W1636,""),""),"")</f>
        <v/>
      </c>
      <c r="AD1636" s="16" t="str">
        <f>IF(W1636&lt;&gt;0,IF(Y1636=1,IF(AND(I1636&gt;Parameters!$B$5,I1636&lt;=Parameters!$C$5),W1636,""),""),"")</f>
        <v/>
      </c>
      <c r="AE1636" s="16">
        <f>IF(W1636&lt;&gt;0,IF(Y1636=1,IF(I1636&gt;Parameters!$B$6,W1636,""),""),"")</f>
        <v>72.258132324347045</v>
      </c>
    </row>
    <row r="1637" spans="1:31" x14ac:dyDescent="0.2">
      <c r="A1637" t="s">
        <v>1645</v>
      </c>
      <c r="B1637" t="s">
        <v>1646</v>
      </c>
      <c r="C1637" t="s">
        <v>1652</v>
      </c>
      <c r="D1637">
        <v>7</v>
      </c>
      <c r="E1637" t="s">
        <v>383</v>
      </c>
      <c r="F1637" t="s">
        <v>61</v>
      </c>
      <c r="G1637">
        <v>50</v>
      </c>
      <c r="H1637" t="s">
        <v>46</v>
      </c>
      <c r="I1637">
        <f t="shared" si="75"/>
        <v>50</v>
      </c>
      <c r="J1637" t="s">
        <v>39</v>
      </c>
      <c r="L1637">
        <v>79</v>
      </c>
      <c r="M1637" t="s">
        <v>1649</v>
      </c>
      <c r="N1637">
        <v>10</v>
      </c>
      <c r="O1637" t="s">
        <v>46</v>
      </c>
      <c r="P1637" t="s">
        <v>42</v>
      </c>
      <c r="Q1637" t="s">
        <v>42</v>
      </c>
      <c r="R1637" t="s">
        <v>42</v>
      </c>
      <c r="S1637" s="3">
        <v>42258</v>
      </c>
      <c r="T1637" s="3"/>
      <c r="U1637" s="11">
        <f>IFERROR(VLOOKUP(A1637,'Anc data'!$A$2:$H$117, 8,FALSE),"")</f>
        <v>1.370088</v>
      </c>
      <c r="W1637" s="15">
        <f t="shared" si="76"/>
        <v>57.660529834579968</v>
      </c>
      <c r="X1637" s="9">
        <f t="shared" si="77"/>
        <v>1</v>
      </c>
      <c r="Y1637" s="9">
        <f>MAX(X1637,Parameters!$B$8)</f>
        <v>1</v>
      </c>
      <c r="AA1637" s="16" t="str">
        <f>IF(W1637&lt;&gt;0,IF(Y1637=1,IF(I1637&lt;=Parameters!$C$2,W1637,""),""),"")</f>
        <v/>
      </c>
      <c r="AB1637" s="16" t="str">
        <f>IF(W1637&lt;&gt;0,IF(Y1637=1,IF(AND(I1637&gt;Parameters!$B$3,I1637&lt;=Parameters!$C$3),W1637,""),""),"")</f>
        <v/>
      </c>
      <c r="AC1637" s="16" t="str">
        <f>IF(W1637&lt;&gt;0,IF(Y1637=1,IF(AND(I1637&gt;Parameters!$B$4,I1637&lt;=Parameters!$C$4),W1637,""),""),"")</f>
        <v/>
      </c>
      <c r="AD1637" s="16" t="str">
        <f>IF(W1637&lt;&gt;0,IF(Y1637=1,IF(AND(I1637&gt;Parameters!$B$5,I1637&lt;=Parameters!$C$5),W1637,""),""),"")</f>
        <v/>
      </c>
      <c r="AE1637" s="16">
        <f>IF(W1637&lt;&gt;0,IF(Y1637=1,IF(I1637&gt;Parameters!$B$6,W1637,""),""),"")</f>
        <v>57.660529834579968</v>
      </c>
    </row>
    <row r="1638" spans="1:31" x14ac:dyDescent="0.2">
      <c r="A1638" t="s">
        <v>1645</v>
      </c>
      <c r="B1638" t="s">
        <v>1646</v>
      </c>
      <c r="C1638" t="s">
        <v>1652</v>
      </c>
      <c r="D1638">
        <v>8</v>
      </c>
      <c r="E1638" t="s">
        <v>1659</v>
      </c>
      <c r="F1638" t="s">
        <v>45</v>
      </c>
      <c r="G1638">
        <v>5</v>
      </c>
      <c r="H1638" t="s">
        <v>46</v>
      </c>
      <c r="I1638">
        <f t="shared" si="75"/>
        <v>5</v>
      </c>
      <c r="J1638" t="s">
        <v>39</v>
      </c>
      <c r="L1638">
        <v>34</v>
      </c>
      <c r="M1638" t="s">
        <v>1649</v>
      </c>
      <c r="N1638">
        <v>0.5</v>
      </c>
      <c r="O1638" t="s">
        <v>46</v>
      </c>
      <c r="P1638" t="s">
        <v>42</v>
      </c>
      <c r="Q1638" t="s">
        <v>42</v>
      </c>
      <c r="R1638" t="s">
        <v>42</v>
      </c>
      <c r="S1638" s="3">
        <v>42258</v>
      </c>
      <c r="T1638" s="3"/>
      <c r="U1638" s="11">
        <f>IFERROR(VLOOKUP(A1638,'Anc data'!$A$2:$H$117, 8,FALSE),"")</f>
        <v>1.370088</v>
      </c>
      <c r="W1638" s="15">
        <f t="shared" si="76"/>
        <v>24.815924232604036</v>
      </c>
      <c r="X1638" s="9">
        <f t="shared" si="77"/>
        <v>1</v>
      </c>
      <c r="Y1638" s="9">
        <f>MAX(X1638,Parameters!$B$8)</f>
        <v>1</v>
      </c>
      <c r="AA1638" s="16" t="str">
        <f>IF(W1638&lt;&gt;0,IF(Y1638=1,IF(I1638&lt;=Parameters!$C$2,W1638,""),""),"")</f>
        <v/>
      </c>
      <c r="AB1638" s="16" t="str">
        <f>IF(W1638&lt;&gt;0,IF(Y1638=1,IF(AND(I1638&gt;Parameters!$B$3,I1638&lt;=Parameters!$C$3),W1638,""),""),"")</f>
        <v/>
      </c>
      <c r="AC1638" s="16">
        <f>IF(W1638&lt;&gt;0,IF(Y1638=1,IF(AND(I1638&gt;Parameters!$B$4,I1638&lt;=Parameters!$C$4),W1638,""),""),"")</f>
        <v>24.815924232604036</v>
      </c>
      <c r="AD1638" s="16" t="str">
        <f>IF(W1638&lt;&gt;0,IF(Y1638=1,IF(AND(I1638&gt;Parameters!$B$5,I1638&lt;=Parameters!$C$5),W1638,""),""),"")</f>
        <v/>
      </c>
      <c r="AE1638" s="16" t="str">
        <f>IF(W1638&lt;&gt;0,IF(Y1638=1,IF(I1638&gt;Parameters!$B$6,W1638,""),""),"")</f>
        <v/>
      </c>
    </row>
    <row r="1639" spans="1:31" x14ac:dyDescent="0.2">
      <c r="A1639" t="s">
        <v>1645</v>
      </c>
      <c r="B1639" t="s">
        <v>1646</v>
      </c>
      <c r="C1639" t="s">
        <v>1660</v>
      </c>
      <c r="D1639">
        <v>1</v>
      </c>
      <c r="E1639" t="s">
        <v>1661</v>
      </c>
      <c r="F1639" t="s">
        <v>79</v>
      </c>
      <c r="G1639">
        <v>20</v>
      </c>
      <c r="H1639" t="s">
        <v>46</v>
      </c>
      <c r="I1639">
        <f t="shared" si="75"/>
        <v>20</v>
      </c>
      <c r="J1639" t="s">
        <v>39</v>
      </c>
      <c r="L1639">
        <v>49</v>
      </c>
      <c r="M1639" t="s">
        <v>1649</v>
      </c>
      <c r="N1639">
        <v>2</v>
      </c>
      <c r="O1639" t="s">
        <v>46</v>
      </c>
      <c r="P1639" t="s">
        <v>42</v>
      </c>
      <c r="Q1639" t="s">
        <v>42</v>
      </c>
      <c r="R1639" t="s">
        <v>42</v>
      </c>
      <c r="S1639" s="3">
        <v>42258</v>
      </c>
      <c r="T1639" s="3"/>
      <c r="U1639" s="11">
        <f>IFERROR(VLOOKUP(A1639,'Anc data'!$A$2:$H$117, 8,FALSE),"")</f>
        <v>1.370088</v>
      </c>
      <c r="W1639" s="15">
        <f t="shared" si="76"/>
        <v>35.764126099929349</v>
      </c>
      <c r="X1639" s="9">
        <f t="shared" si="77"/>
        <v>1</v>
      </c>
      <c r="Y1639" s="9">
        <f>MAX(X1639,Parameters!$B$8)</f>
        <v>1</v>
      </c>
      <c r="AA1639" s="16" t="str">
        <f>IF(W1639&lt;&gt;0,IF(Y1639=1,IF(I1639&lt;=Parameters!$C$2,W1639,""),""),"")</f>
        <v/>
      </c>
      <c r="AB1639" s="16" t="str">
        <f>IF(W1639&lt;&gt;0,IF(Y1639=1,IF(AND(I1639&gt;Parameters!$B$3,I1639&lt;=Parameters!$C$3),W1639,""),""),"")</f>
        <v/>
      </c>
      <c r="AC1639" s="16" t="str">
        <f>IF(W1639&lt;&gt;0,IF(Y1639=1,IF(AND(I1639&gt;Parameters!$B$4,I1639&lt;=Parameters!$C$4),W1639,""),""),"")</f>
        <v/>
      </c>
      <c r="AD1639" s="16">
        <f>IF(W1639&lt;&gt;0,IF(Y1639=1,IF(AND(I1639&gt;Parameters!$B$5,I1639&lt;=Parameters!$C$5),W1639,""),""),"")</f>
        <v>35.764126099929349</v>
      </c>
      <c r="AE1639" s="16" t="str">
        <f>IF(W1639&lt;&gt;0,IF(Y1639=1,IF(I1639&gt;Parameters!$B$6,W1639,""),""),"")</f>
        <v/>
      </c>
    </row>
    <row r="1640" spans="1:31" x14ac:dyDescent="0.2">
      <c r="A1640" t="s">
        <v>1645</v>
      </c>
      <c r="B1640" t="s">
        <v>1646</v>
      </c>
      <c r="C1640" t="s">
        <v>1660</v>
      </c>
      <c r="D1640">
        <v>2</v>
      </c>
      <c r="E1640" t="s">
        <v>383</v>
      </c>
      <c r="F1640" t="s">
        <v>79</v>
      </c>
      <c r="G1640">
        <v>50</v>
      </c>
      <c r="H1640" t="s">
        <v>46</v>
      </c>
      <c r="I1640">
        <f t="shared" si="75"/>
        <v>50</v>
      </c>
      <c r="J1640" t="s">
        <v>39</v>
      </c>
      <c r="L1640">
        <v>59</v>
      </c>
      <c r="M1640" t="s">
        <v>1649</v>
      </c>
      <c r="N1640">
        <v>5</v>
      </c>
      <c r="O1640" t="s">
        <v>46</v>
      </c>
      <c r="P1640" t="s">
        <v>42</v>
      </c>
      <c r="Q1640" t="s">
        <v>42</v>
      </c>
      <c r="R1640" t="s">
        <v>42</v>
      </c>
      <c r="S1640" s="3">
        <v>42258</v>
      </c>
      <c r="T1640" s="3"/>
      <c r="U1640" s="11">
        <f>IFERROR(VLOOKUP(A1640,'Anc data'!$A$2:$H$117, 8,FALSE),"")</f>
        <v>1.370088</v>
      </c>
      <c r="W1640" s="15">
        <f t="shared" si="76"/>
        <v>43.062927344812891</v>
      </c>
      <c r="X1640" s="9">
        <f t="shared" si="77"/>
        <v>1</v>
      </c>
      <c r="Y1640" s="9">
        <f>MAX(X1640,Parameters!$B$8)</f>
        <v>1</v>
      </c>
      <c r="AA1640" s="16" t="str">
        <f>IF(W1640&lt;&gt;0,IF(Y1640=1,IF(I1640&lt;=Parameters!$C$2,W1640,""),""),"")</f>
        <v/>
      </c>
      <c r="AB1640" s="16" t="str">
        <f>IF(W1640&lt;&gt;0,IF(Y1640=1,IF(AND(I1640&gt;Parameters!$B$3,I1640&lt;=Parameters!$C$3),W1640,""),""),"")</f>
        <v/>
      </c>
      <c r="AC1640" s="16" t="str">
        <f>IF(W1640&lt;&gt;0,IF(Y1640=1,IF(AND(I1640&gt;Parameters!$B$4,I1640&lt;=Parameters!$C$4),W1640,""),""),"")</f>
        <v/>
      </c>
      <c r="AD1640" s="16" t="str">
        <f>IF(W1640&lt;&gt;0,IF(Y1640=1,IF(AND(I1640&gt;Parameters!$B$5,I1640&lt;=Parameters!$C$5),W1640,""),""),"")</f>
        <v/>
      </c>
      <c r="AE1640" s="16">
        <f>IF(W1640&lt;&gt;0,IF(Y1640=1,IF(I1640&gt;Parameters!$B$6,W1640,""),""),"")</f>
        <v>43.062927344812891</v>
      </c>
    </row>
    <row r="1641" spans="1:31" x14ac:dyDescent="0.2">
      <c r="A1641" t="s">
        <v>1645</v>
      </c>
      <c r="B1641" t="s">
        <v>1646</v>
      </c>
      <c r="C1641" t="s">
        <v>1660</v>
      </c>
      <c r="D1641">
        <v>3</v>
      </c>
      <c r="E1641" t="s">
        <v>1662</v>
      </c>
      <c r="F1641" t="s">
        <v>79</v>
      </c>
      <c r="G1641">
        <v>200</v>
      </c>
      <c r="H1641" t="s">
        <v>46</v>
      </c>
      <c r="I1641">
        <f t="shared" si="75"/>
        <v>200</v>
      </c>
      <c r="J1641" t="s">
        <v>39</v>
      </c>
      <c r="L1641">
        <v>89</v>
      </c>
      <c r="M1641" t="s">
        <v>1649</v>
      </c>
      <c r="N1641">
        <v>15</v>
      </c>
      <c r="O1641" t="s">
        <v>46</v>
      </c>
      <c r="P1641" t="s">
        <v>42</v>
      </c>
      <c r="Q1641" t="s">
        <v>42</v>
      </c>
      <c r="R1641" t="s">
        <v>42</v>
      </c>
      <c r="S1641" s="3">
        <v>42258</v>
      </c>
      <c r="T1641" s="3"/>
      <c r="U1641" s="11">
        <f>IFERROR(VLOOKUP(A1641,'Anc data'!$A$2:$H$117, 8,FALSE),"")</f>
        <v>1.370088</v>
      </c>
      <c r="W1641" s="15">
        <f t="shared" si="76"/>
        <v>64.95933107946351</v>
      </c>
      <c r="X1641" s="9">
        <f t="shared" si="77"/>
        <v>1</v>
      </c>
      <c r="Y1641" s="9">
        <f>MAX(X1641,Parameters!$B$8)</f>
        <v>1</v>
      </c>
      <c r="AA1641" s="16" t="str">
        <f>IF(W1641&lt;&gt;0,IF(Y1641=1,IF(I1641&lt;=Parameters!$C$2,W1641,""),""),"")</f>
        <v/>
      </c>
      <c r="AB1641" s="16" t="str">
        <f>IF(W1641&lt;&gt;0,IF(Y1641=1,IF(AND(I1641&gt;Parameters!$B$3,I1641&lt;=Parameters!$C$3),W1641,""),""),"")</f>
        <v/>
      </c>
      <c r="AC1641" s="16" t="str">
        <f>IF(W1641&lt;&gt;0,IF(Y1641=1,IF(AND(I1641&gt;Parameters!$B$4,I1641&lt;=Parameters!$C$4),W1641,""),""),"")</f>
        <v/>
      </c>
      <c r="AD1641" s="16" t="str">
        <f>IF(W1641&lt;&gt;0,IF(Y1641=1,IF(AND(I1641&gt;Parameters!$B$5,I1641&lt;=Parameters!$C$5),W1641,""),""),"")</f>
        <v/>
      </c>
      <c r="AE1641" s="16">
        <f>IF(W1641&lt;&gt;0,IF(Y1641=1,IF(I1641&gt;Parameters!$B$6,W1641,""),""),"")</f>
        <v>64.95933107946351</v>
      </c>
    </row>
    <row r="1642" spans="1:31" x14ac:dyDescent="0.2">
      <c r="A1642" t="s">
        <v>1645</v>
      </c>
      <c r="B1642" t="s">
        <v>1646</v>
      </c>
      <c r="C1642" t="s">
        <v>1660</v>
      </c>
      <c r="D1642">
        <v>4</v>
      </c>
      <c r="E1642" t="s">
        <v>1663</v>
      </c>
      <c r="F1642" t="s">
        <v>79</v>
      </c>
      <c r="G1642">
        <v>500</v>
      </c>
      <c r="H1642" t="s">
        <v>46</v>
      </c>
      <c r="I1642">
        <f t="shared" si="75"/>
        <v>500</v>
      </c>
      <c r="J1642" t="s">
        <v>39</v>
      </c>
      <c r="L1642">
        <v>129</v>
      </c>
      <c r="M1642" t="s">
        <v>1649</v>
      </c>
      <c r="N1642">
        <v>15</v>
      </c>
      <c r="O1642" t="s">
        <v>46</v>
      </c>
      <c r="P1642" t="s">
        <v>64</v>
      </c>
      <c r="Q1642" t="s">
        <v>64</v>
      </c>
      <c r="R1642" t="s">
        <v>64</v>
      </c>
      <c r="S1642" s="3">
        <v>42258</v>
      </c>
      <c r="T1642" s="3"/>
      <c r="U1642" s="11">
        <f>IFERROR(VLOOKUP(A1642,'Anc data'!$A$2:$H$117, 8,FALSE),"")</f>
        <v>1.370088</v>
      </c>
      <c r="W1642" s="15">
        <f t="shared" si="76"/>
        <v>94.154536058997678</v>
      </c>
      <c r="X1642" s="9">
        <f t="shared" si="77"/>
        <v>1</v>
      </c>
      <c r="Y1642" s="9">
        <f>MAX(X1642,Parameters!$B$8)</f>
        <v>1</v>
      </c>
      <c r="AA1642" s="16" t="str">
        <f>IF(W1642&lt;&gt;0,IF(Y1642=1,IF(I1642&lt;=Parameters!$C$2,W1642,""),""),"")</f>
        <v/>
      </c>
      <c r="AB1642" s="16" t="str">
        <f>IF(W1642&lt;&gt;0,IF(Y1642=1,IF(AND(I1642&gt;Parameters!$B$3,I1642&lt;=Parameters!$C$3),W1642,""),""),"")</f>
        <v/>
      </c>
      <c r="AC1642" s="16" t="str">
        <f>IF(W1642&lt;&gt;0,IF(Y1642=1,IF(AND(I1642&gt;Parameters!$B$4,I1642&lt;=Parameters!$C$4),W1642,""),""),"")</f>
        <v/>
      </c>
      <c r="AD1642" s="16" t="str">
        <f>IF(W1642&lt;&gt;0,IF(Y1642=1,IF(AND(I1642&gt;Parameters!$B$5,I1642&lt;=Parameters!$C$5),W1642,""),""),"")</f>
        <v/>
      </c>
      <c r="AE1642" s="16">
        <f>IF(W1642&lt;&gt;0,IF(Y1642=1,IF(I1642&gt;Parameters!$B$6,W1642,""),""),"")</f>
        <v>94.154536058997678</v>
      </c>
    </row>
    <row r="1643" spans="1:31" x14ac:dyDescent="0.2">
      <c r="A1643" t="s">
        <v>1664</v>
      </c>
      <c r="B1643" t="s">
        <v>1665</v>
      </c>
      <c r="C1643" t="s">
        <v>1666</v>
      </c>
      <c r="D1643">
        <v>1</v>
      </c>
      <c r="E1643">
        <v>256</v>
      </c>
      <c r="F1643" t="s">
        <v>51</v>
      </c>
      <c r="G1643">
        <v>256</v>
      </c>
      <c r="H1643" t="s">
        <v>38</v>
      </c>
      <c r="I1643">
        <f t="shared" si="75"/>
        <v>0.25600000000000001</v>
      </c>
      <c r="J1643">
        <v>2</v>
      </c>
      <c r="K1643" t="s">
        <v>62</v>
      </c>
      <c r="L1643">
        <v>800</v>
      </c>
      <c r="M1643" t="s">
        <v>1667</v>
      </c>
      <c r="N1643" t="s">
        <v>40</v>
      </c>
      <c r="P1643" t="s">
        <v>42</v>
      </c>
      <c r="Q1643" t="s">
        <v>42</v>
      </c>
      <c r="R1643" t="s">
        <v>42</v>
      </c>
      <c r="S1643" s="3">
        <v>42258</v>
      </c>
      <c r="T1643" s="3"/>
      <c r="U1643" s="11">
        <f>IFERROR(VLOOKUP(A1643,'Anc data'!$A$2:$H$117, 8,FALSE),"")</f>
        <v>0</v>
      </c>
      <c r="W1643" s="15" t="str">
        <f t="shared" si="76"/>
        <v/>
      </c>
      <c r="X1643" s="9">
        <f t="shared" si="77"/>
        <v>0</v>
      </c>
      <c r="Y1643" s="9">
        <f>MAX(X1643,Parameters!$B$8)</f>
        <v>1</v>
      </c>
      <c r="AA1643" s="16" t="str">
        <f>IF(W1643&lt;&gt;0,IF(Y1643=1,IF(I1643&lt;=Parameters!$C$2,W1643,""),""),"")</f>
        <v/>
      </c>
      <c r="AB1643" s="16" t="str">
        <f>IF(W1643&lt;&gt;0,IF(Y1643=1,IF(AND(I1643&gt;Parameters!$B$3,I1643&lt;=Parameters!$C$3),W1643,""),""),"")</f>
        <v/>
      </c>
      <c r="AC1643" s="16" t="str">
        <f>IF(W1643&lt;&gt;0,IF(Y1643=1,IF(AND(I1643&gt;Parameters!$B$4,I1643&lt;=Parameters!$C$4),W1643,""),""),"")</f>
        <v/>
      </c>
      <c r="AD1643" s="16" t="str">
        <f>IF(W1643&lt;&gt;0,IF(Y1643=1,IF(AND(I1643&gt;Parameters!$B$5,I1643&lt;=Parameters!$C$5),W1643,""),""),"")</f>
        <v/>
      </c>
      <c r="AE1643" s="16" t="str">
        <f>IF(W1643&lt;&gt;0,IF(Y1643=1,IF(I1643&gt;Parameters!$B$6,W1643,""),""),"")</f>
        <v/>
      </c>
    </row>
    <row r="1644" spans="1:31" x14ac:dyDescent="0.2">
      <c r="A1644" t="s">
        <v>1664</v>
      </c>
      <c r="B1644" t="s">
        <v>1665</v>
      </c>
      <c r="C1644" t="s">
        <v>1666</v>
      </c>
      <c r="D1644">
        <v>2</v>
      </c>
      <c r="E1644">
        <v>512</v>
      </c>
      <c r="F1644" t="s">
        <v>51</v>
      </c>
      <c r="G1644">
        <v>512</v>
      </c>
      <c r="H1644" t="s">
        <v>38</v>
      </c>
      <c r="I1644">
        <f t="shared" si="75"/>
        <v>0.51200000000000001</v>
      </c>
      <c r="J1644">
        <v>5</v>
      </c>
      <c r="K1644" t="s">
        <v>62</v>
      </c>
      <c r="L1644">
        <v>950</v>
      </c>
      <c r="M1644" t="s">
        <v>1667</v>
      </c>
      <c r="N1644" t="s">
        <v>40</v>
      </c>
      <c r="P1644" t="s">
        <v>42</v>
      </c>
      <c r="Q1644" t="s">
        <v>42</v>
      </c>
      <c r="R1644" t="s">
        <v>42</v>
      </c>
      <c r="S1644" s="3">
        <v>42272</v>
      </c>
      <c r="T1644" s="3"/>
      <c r="U1644" s="11">
        <f>IFERROR(VLOOKUP(A1644,'Anc data'!$A$2:$H$117, 8,FALSE),"")</f>
        <v>0</v>
      </c>
      <c r="W1644" s="15" t="str">
        <f t="shared" si="76"/>
        <v/>
      </c>
      <c r="X1644" s="9">
        <f t="shared" si="77"/>
        <v>0</v>
      </c>
      <c r="Y1644" s="9">
        <f>MAX(X1644,Parameters!$B$8)</f>
        <v>1</v>
      </c>
      <c r="AA1644" s="16" t="str">
        <f>IF(W1644&lt;&gt;0,IF(Y1644=1,IF(I1644&lt;=Parameters!$C$2,W1644,""),""),"")</f>
        <v/>
      </c>
      <c r="AB1644" s="16" t="str">
        <f>IF(W1644&lt;&gt;0,IF(Y1644=1,IF(AND(I1644&gt;Parameters!$B$3,I1644&lt;=Parameters!$C$3),W1644,""),""),"")</f>
        <v/>
      </c>
      <c r="AC1644" s="16" t="str">
        <f>IF(W1644&lt;&gt;0,IF(Y1644=1,IF(AND(I1644&gt;Parameters!$B$4,I1644&lt;=Parameters!$C$4),W1644,""),""),"")</f>
        <v/>
      </c>
      <c r="AD1644" s="16" t="str">
        <f>IF(W1644&lt;&gt;0,IF(Y1644=1,IF(AND(I1644&gt;Parameters!$B$5,I1644&lt;=Parameters!$C$5),W1644,""),""),"")</f>
        <v/>
      </c>
      <c r="AE1644" s="16" t="str">
        <f>IF(W1644&lt;&gt;0,IF(Y1644=1,IF(I1644&gt;Parameters!$B$6,W1644,""),""),"")</f>
        <v/>
      </c>
    </row>
    <row r="1645" spans="1:31" x14ac:dyDescent="0.2">
      <c r="A1645" t="s">
        <v>1664</v>
      </c>
      <c r="B1645" t="s">
        <v>1665</v>
      </c>
      <c r="C1645" t="s">
        <v>1666</v>
      </c>
      <c r="D1645">
        <v>3</v>
      </c>
      <c r="E1645">
        <v>1</v>
      </c>
      <c r="F1645" t="s">
        <v>51</v>
      </c>
      <c r="G1645">
        <v>1</v>
      </c>
      <c r="H1645" t="s">
        <v>46</v>
      </c>
      <c r="I1645">
        <f t="shared" si="75"/>
        <v>1</v>
      </c>
      <c r="J1645">
        <v>14</v>
      </c>
      <c r="K1645" t="s">
        <v>62</v>
      </c>
      <c r="L1645" s="2">
        <v>1500</v>
      </c>
      <c r="M1645" t="s">
        <v>1667</v>
      </c>
      <c r="N1645" t="s">
        <v>40</v>
      </c>
      <c r="P1645" t="s">
        <v>42</v>
      </c>
      <c r="Q1645" t="s">
        <v>42</v>
      </c>
      <c r="R1645" t="s">
        <v>42</v>
      </c>
      <c r="S1645" s="3">
        <v>42272</v>
      </c>
      <c r="T1645" s="3"/>
      <c r="U1645" s="11">
        <f>IFERROR(VLOOKUP(A1645,'Anc data'!$A$2:$H$117, 8,FALSE),"")</f>
        <v>0</v>
      </c>
      <c r="W1645" s="15" t="str">
        <f t="shared" si="76"/>
        <v/>
      </c>
      <c r="X1645" s="9">
        <f t="shared" si="77"/>
        <v>0</v>
      </c>
      <c r="Y1645" s="9">
        <f>MAX(X1645,Parameters!$B$8)</f>
        <v>1</v>
      </c>
      <c r="AA1645" s="16" t="str">
        <f>IF(W1645&lt;&gt;0,IF(Y1645=1,IF(I1645&lt;=Parameters!$C$2,W1645,""),""),"")</f>
        <v/>
      </c>
      <c r="AB1645" s="16" t="str">
        <f>IF(W1645&lt;&gt;0,IF(Y1645=1,IF(AND(I1645&gt;Parameters!$B$3,I1645&lt;=Parameters!$C$3),W1645,""),""),"")</f>
        <v/>
      </c>
      <c r="AC1645" s="16" t="str">
        <f>IF(W1645&lt;&gt;0,IF(Y1645=1,IF(AND(I1645&gt;Parameters!$B$4,I1645&lt;=Parameters!$C$4),W1645,""),""),"")</f>
        <v/>
      </c>
      <c r="AD1645" s="16" t="str">
        <f>IF(W1645&lt;&gt;0,IF(Y1645=1,IF(AND(I1645&gt;Parameters!$B$5,I1645&lt;=Parameters!$C$5),W1645,""),""),"")</f>
        <v/>
      </c>
      <c r="AE1645" s="16" t="str">
        <f>IF(W1645&lt;&gt;0,IF(Y1645=1,IF(I1645&gt;Parameters!$B$6,W1645,""),""),"")</f>
        <v/>
      </c>
    </row>
    <row r="1646" spans="1:31" x14ac:dyDescent="0.2">
      <c r="A1646" t="s">
        <v>1664</v>
      </c>
      <c r="B1646" t="s">
        <v>1665</v>
      </c>
      <c r="C1646" t="s">
        <v>1666</v>
      </c>
      <c r="D1646">
        <v>4</v>
      </c>
      <c r="E1646">
        <v>2</v>
      </c>
      <c r="F1646" t="s">
        <v>51</v>
      </c>
      <c r="G1646">
        <v>2</v>
      </c>
      <c r="H1646" t="s">
        <v>46</v>
      </c>
      <c r="I1646">
        <f t="shared" si="75"/>
        <v>2</v>
      </c>
      <c r="J1646">
        <v>25</v>
      </c>
      <c r="K1646" t="s">
        <v>62</v>
      </c>
      <c r="L1646" s="2">
        <v>2500</v>
      </c>
      <c r="M1646" t="s">
        <v>1667</v>
      </c>
      <c r="N1646" t="s">
        <v>40</v>
      </c>
      <c r="P1646" t="s">
        <v>42</v>
      </c>
      <c r="Q1646" t="s">
        <v>42</v>
      </c>
      <c r="R1646" t="s">
        <v>42</v>
      </c>
      <c r="S1646" s="3">
        <v>42272</v>
      </c>
      <c r="T1646" s="3"/>
      <c r="U1646" s="11">
        <f>IFERROR(VLOOKUP(A1646,'Anc data'!$A$2:$H$117, 8,FALSE),"")</f>
        <v>0</v>
      </c>
      <c r="W1646" s="15" t="str">
        <f t="shared" si="76"/>
        <v/>
      </c>
      <c r="X1646" s="9">
        <f t="shared" si="77"/>
        <v>0</v>
      </c>
      <c r="Y1646" s="9">
        <f>MAX(X1646,Parameters!$B$8)</f>
        <v>1</v>
      </c>
      <c r="AA1646" s="16" t="str">
        <f>IF(W1646&lt;&gt;0,IF(Y1646=1,IF(I1646&lt;=Parameters!$C$2,W1646,""),""),"")</f>
        <v/>
      </c>
      <c r="AB1646" s="16" t="str">
        <f>IF(W1646&lt;&gt;0,IF(Y1646=1,IF(AND(I1646&gt;Parameters!$B$3,I1646&lt;=Parameters!$C$3),W1646,""),""),"")</f>
        <v/>
      </c>
      <c r="AC1646" s="16" t="str">
        <f>IF(W1646&lt;&gt;0,IF(Y1646=1,IF(AND(I1646&gt;Parameters!$B$4,I1646&lt;=Parameters!$C$4),W1646,""),""),"")</f>
        <v/>
      </c>
      <c r="AD1646" s="16" t="str">
        <f>IF(W1646&lt;&gt;0,IF(Y1646=1,IF(AND(I1646&gt;Parameters!$B$5,I1646&lt;=Parameters!$C$5),W1646,""),""),"")</f>
        <v/>
      </c>
      <c r="AE1646" s="16" t="str">
        <f>IF(W1646&lt;&gt;0,IF(Y1646=1,IF(I1646&gt;Parameters!$B$6,W1646,""),""),"")</f>
        <v/>
      </c>
    </row>
    <row r="1647" spans="1:31" x14ac:dyDescent="0.2">
      <c r="A1647" t="s">
        <v>1664</v>
      </c>
      <c r="B1647" t="s">
        <v>1665</v>
      </c>
      <c r="C1647" t="s">
        <v>1666</v>
      </c>
      <c r="D1647">
        <v>5</v>
      </c>
      <c r="E1647">
        <v>4</v>
      </c>
      <c r="F1647" t="s">
        <v>51</v>
      </c>
      <c r="G1647">
        <v>4</v>
      </c>
      <c r="H1647" t="s">
        <v>46</v>
      </c>
      <c r="I1647">
        <f t="shared" si="75"/>
        <v>4</v>
      </c>
      <c r="J1647">
        <v>50</v>
      </c>
      <c r="K1647" t="s">
        <v>62</v>
      </c>
      <c r="L1647" s="2">
        <v>5100</v>
      </c>
      <c r="M1647" t="s">
        <v>1667</v>
      </c>
      <c r="N1647" t="s">
        <v>40</v>
      </c>
      <c r="P1647" t="s">
        <v>42</v>
      </c>
      <c r="Q1647" t="s">
        <v>42</v>
      </c>
      <c r="R1647" t="s">
        <v>42</v>
      </c>
      <c r="S1647" s="3">
        <v>42272</v>
      </c>
      <c r="T1647" s="3"/>
      <c r="U1647" s="11">
        <f>IFERROR(VLOOKUP(A1647,'Anc data'!$A$2:$H$117, 8,FALSE),"")</f>
        <v>0</v>
      </c>
      <c r="W1647" s="15" t="str">
        <f t="shared" si="76"/>
        <v/>
      </c>
      <c r="X1647" s="9">
        <f t="shared" si="77"/>
        <v>0</v>
      </c>
      <c r="Y1647" s="9">
        <f>MAX(X1647,Parameters!$B$8)</f>
        <v>1</v>
      </c>
      <c r="AA1647" s="16" t="str">
        <f>IF(W1647&lt;&gt;0,IF(Y1647=1,IF(I1647&lt;=Parameters!$C$2,W1647,""),""),"")</f>
        <v/>
      </c>
      <c r="AB1647" s="16" t="str">
        <f>IF(W1647&lt;&gt;0,IF(Y1647=1,IF(AND(I1647&gt;Parameters!$B$3,I1647&lt;=Parameters!$C$3),W1647,""),""),"")</f>
        <v/>
      </c>
      <c r="AC1647" s="16" t="str">
        <f>IF(W1647&lt;&gt;0,IF(Y1647=1,IF(AND(I1647&gt;Parameters!$B$4,I1647&lt;=Parameters!$C$4),W1647,""),""),"")</f>
        <v/>
      </c>
      <c r="AD1647" s="16" t="str">
        <f>IF(W1647&lt;&gt;0,IF(Y1647=1,IF(AND(I1647&gt;Parameters!$B$5,I1647&lt;=Parameters!$C$5),W1647,""),""),"")</f>
        <v/>
      </c>
      <c r="AE1647" s="16" t="str">
        <f>IF(W1647&lt;&gt;0,IF(Y1647=1,IF(I1647&gt;Parameters!$B$6,W1647,""),""),"")</f>
        <v/>
      </c>
    </row>
    <row r="1648" spans="1:31" x14ac:dyDescent="0.2">
      <c r="A1648" t="s">
        <v>1664</v>
      </c>
      <c r="B1648" t="s">
        <v>1665</v>
      </c>
      <c r="C1648" t="s">
        <v>1666</v>
      </c>
      <c r="D1648">
        <v>6</v>
      </c>
      <c r="E1648">
        <v>256</v>
      </c>
      <c r="F1648" t="s">
        <v>51</v>
      </c>
      <c r="G1648">
        <v>256</v>
      </c>
      <c r="H1648" t="s">
        <v>38</v>
      </c>
      <c r="I1648">
        <f t="shared" si="75"/>
        <v>0.25600000000000001</v>
      </c>
      <c r="J1648" t="s">
        <v>39</v>
      </c>
      <c r="L1648">
        <v>950</v>
      </c>
      <c r="M1648" t="s">
        <v>1667</v>
      </c>
      <c r="N1648" t="s">
        <v>40</v>
      </c>
      <c r="P1648" t="s">
        <v>42</v>
      </c>
      <c r="Q1648" t="s">
        <v>42</v>
      </c>
      <c r="R1648" t="s">
        <v>42</v>
      </c>
      <c r="S1648" s="3">
        <v>42272</v>
      </c>
      <c r="T1648" s="3"/>
      <c r="U1648" s="11">
        <f>IFERROR(VLOOKUP(A1648,'Anc data'!$A$2:$H$117, 8,FALSE),"")</f>
        <v>0</v>
      </c>
      <c r="W1648" s="15" t="str">
        <f t="shared" si="76"/>
        <v/>
      </c>
      <c r="X1648" s="9">
        <f t="shared" si="77"/>
        <v>1</v>
      </c>
      <c r="Y1648" s="9">
        <f>MAX(X1648,Parameters!$B$8)</f>
        <v>1</v>
      </c>
      <c r="AA1648" s="16" t="str">
        <f>IF(W1648&lt;&gt;0,IF(Y1648=1,IF(I1648&lt;=Parameters!$C$2,W1648,""),""),"")</f>
        <v/>
      </c>
      <c r="AB1648" s="16" t="str">
        <f>IF(W1648&lt;&gt;0,IF(Y1648=1,IF(AND(I1648&gt;Parameters!$B$3,I1648&lt;=Parameters!$C$3),W1648,""),""),"")</f>
        <v/>
      </c>
      <c r="AC1648" s="16" t="str">
        <f>IF(W1648&lt;&gt;0,IF(Y1648=1,IF(AND(I1648&gt;Parameters!$B$4,I1648&lt;=Parameters!$C$4),W1648,""),""),"")</f>
        <v/>
      </c>
      <c r="AD1648" s="16" t="str">
        <f>IF(W1648&lt;&gt;0,IF(Y1648=1,IF(AND(I1648&gt;Parameters!$B$5,I1648&lt;=Parameters!$C$5),W1648,""),""),"")</f>
        <v/>
      </c>
      <c r="AE1648" s="16" t="str">
        <f>IF(W1648&lt;&gt;0,IF(Y1648=1,IF(I1648&gt;Parameters!$B$6,W1648,""),""),"")</f>
        <v/>
      </c>
    </row>
    <row r="1649" spans="1:31" x14ac:dyDescent="0.2">
      <c r="A1649" t="s">
        <v>1664</v>
      </c>
      <c r="B1649" t="s">
        <v>1665</v>
      </c>
      <c r="C1649" t="s">
        <v>1666</v>
      </c>
      <c r="D1649">
        <v>7</v>
      </c>
      <c r="E1649">
        <v>512</v>
      </c>
      <c r="F1649" t="s">
        <v>51</v>
      </c>
      <c r="G1649">
        <v>512</v>
      </c>
      <c r="H1649" t="s">
        <v>38</v>
      </c>
      <c r="I1649">
        <f t="shared" si="75"/>
        <v>0.51200000000000001</v>
      </c>
      <c r="J1649" t="s">
        <v>39</v>
      </c>
      <c r="L1649" s="2">
        <v>1250</v>
      </c>
      <c r="M1649" t="s">
        <v>1667</v>
      </c>
      <c r="N1649" t="s">
        <v>40</v>
      </c>
      <c r="P1649" t="s">
        <v>42</v>
      </c>
      <c r="Q1649" t="s">
        <v>42</v>
      </c>
      <c r="R1649" t="s">
        <v>42</v>
      </c>
      <c r="S1649" s="3">
        <v>42258</v>
      </c>
      <c r="T1649" s="3"/>
      <c r="U1649" s="11">
        <f>IFERROR(VLOOKUP(A1649,'Anc data'!$A$2:$H$117, 8,FALSE),"")</f>
        <v>0</v>
      </c>
      <c r="W1649" s="15" t="str">
        <f t="shared" si="76"/>
        <v/>
      </c>
      <c r="X1649" s="9">
        <f t="shared" si="77"/>
        <v>1</v>
      </c>
      <c r="Y1649" s="9">
        <f>MAX(X1649,Parameters!$B$8)</f>
        <v>1</v>
      </c>
      <c r="AA1649" s="16" t="str">
        <f>IF(W1649&lt;&gt;0,IF(Y1649=1,IF(I1649&lt;=Parameters!$C$2,W1649,""),""),"")</f>
        <v/>
      </c>
      <c r="AB1649" s="16" t="str">
        <f>IF(W1649&lt;&gt;0,IF(Y1649=1,IF(AND(I1649&gt;Parameters!$B$3,I1649&lt;=Parameters!$C$3),W1649,""),""),"")</f>
        <v/>
      </c>
      <c r="AC1649" s="16" t="str">
        <f>IF(W1649&lt;&gt;0,IF(Y1649=1,IF(AND(I1649&gt;Parameters!$B$4,I1649&lt;=Parameters!$C$4),W1649,""),""),"")</f>
        <v/>
      </c>
      <c r="AD1649" s="16" t="str">
        <f>IF(W1649&lt;&gt;0,IF(Y1649=1,IF(AND(I1649&gt;Parameters!$B$5,I1649&lt;=Parameters!$C$5),W1649,""),""),"")</f>
        <v/>
      </c>
      <c r="AE1649" s="16" t="str">
        <f>IF(W1649&lt;&gt;0,IF(Y1649=1,IF(I1649&gt;Parameters!$B$6,W1649,""),""),"")</f>
        <v/>
      </c>
    </row>
    <row r="1650" spans="1:31" x14ac:dyDescent="0.2">
      <c r="A1650" t="s">
        <v>1664</v>
      </c>
      <c r="B1650" t="s">
        <v>1665</v>
      </c>
      <c r="C1650" t="s">
        <v>1666</v>
      </c>
      <c r="D1650">
        <v>8</v>
      </c>
      <c r="E1650">
        <v>1</v>
      </c>
      <c r="F1650" t="s">
        <v>51</v>
      </c>
      <c r="G1650">
        <v>1</v>
      </c>
      <c r="H1650" t="s">
        <v>46</v>
      </c>
      <c r="I1650">
        <f t="shared" si="75"/>
        <v>1</v>
      </c>
      <c r="J1650" t="s">
        <v>39</v>
      </c>
      <c r="L1650" s="2">
        <v>1900</v>
      </c>
      <c r="M1650" t="s">
        <v>1667</v>
      </c>
      <c r="N1650" t="s">
        <v>40</v>
      </c>
      <c r="P1650" t="s">
        <v>42</v>
      </c>
      <c r="Q1650" t="s">
        <v>42</v>
      </c>
      <c r="R1650" t="s">
        <v>42</v>
      </c>
      <c r="S1650" s="3">
        <v>42258</v>
      </c>
      <c r="T1650" s="3"/>
      <c r="U1650" s="11">
        <f>IFERROR(VLOOKUP(A1650,'Anc data'!$A$2:$H$117, 8,FALSE),"")</f>
        <v>0</v>
      </c>
      <c r="W1650" s="15" t="str">
        <f t="shared" si="76"/>
        <v/>
      </c>
      <c r="X1650" s="9">
        <f t="shared" si="77"/>
        <v>1</v>
      </c>
      <c r="Y1650" s="9">
        <f>MAX(X1650,Parameters!$B$8)</f>
        <v>1</v>
      </c>
      <c r="AA1650" s="16" t="str">
        <f>IF(W1650&lt;&gt;0,IF(Y1650=1,IF(I1650&lt;=Parameters!$C$2,W1650,""),""),"")</f>
        <v/>
      </c>
      <c r="AB1650" s="16" t="str">
        <f>IF(W1650&lt;&gt;0,IF(Y1650=1,IF(AND(I1650&gt;Parameters!$B$3,I1650&lt;=Parameters!$C$3),W1650,""),""),"")</f>
        <v/>
      </c>
      <c r="AC1650" s="16" t="str">
        <f>IF(W1650&lt;&gt;0,IF(Y1650=1,IF(AND(I1650&gt;Parameters!$B$4,I1650&lt;=Parameters!$C$4),W1650,""),""),"")</f>
        <v/>
      </c>
      <c r="AD1650" s="16" t="str">
        <f>IF(W1650&lt;&gt;0,IF(Y1650=1,IF(AND(I1650&gt;Parameters!$B$5,I1650&lt;=Parameters!$C$5),W1650,""),""),"")</f>
        <v/>
      </c>
      <c r="AE1650" s="16" t="str">
        <f>IF(W1650&lt;&gt;0,IF(Y1650=1,IF(I1650&gt;Parameters!$B$6,W1650,""),""),"")</f>
        <v/>
      </c>
    </row>
    <row r="1651" spans="1:31" x14ac:dyDescent="0.2">
      <c r="A1651" t="s">
        <v>1664</v>
      </c>
      <c r="B1651" t="s">
        <v>1665</v>
      </c>
      <c r="C1651" t="s">
        <v>1666</v>
      </c>
      <c r="D1651">
        <v>9</v>
      </c>
      <c r="E1651">
        <v>2</v>
      </c>
      <c r="F1651" t="s">
        <v>51</v>
      </c>
      <c r="G1651">
        <v>2</v>
      </c>
      <c r="H1651" t="s">
        <v>46</v>
      </c>
      <c r="I1651">
        <f t="shared" si="75"/>
        <v>2</v>
      </c>
      <c r="J1651" t="s">
        <v>39</v>
      </c>
      <c r="L1651" s="2">
        <v>3100</v>
      </c>
      <c r="M1651" t="s">
        <v>1667</v>
      </c>
      <c r="N1651" t="s">
        <v>40</v>
      </c>
      <c r="P1651" t="s">
        <v>42</v>
      </c>
      <c r="Q1651" t="s">
        <v>42</v>
      </c>
      <c r="R1651" t="s">
        <v>42</v>
      </c>
      <c r="S1651" s="3">
        <v>42258</v>
      </c>
      <c r="T1651" s="3"/>
      <c r="U1651" s="11">
        <f>IFERROR(VLOOKUP(A1651,'Anc data'!$A$2:$H$117, 8,FALSE),"")</f>
        <v>0</v>
      </c>
      <c r="W1651" s="15" t="str">
        <f t="shared" si="76"/>
        <v/>
      </c>
      <c r="X1651" s="9">
        <f t="shared" si="77"/>
        <v>1</v>
      </c>
      <c r="Y1651" s="9">
        <f>MAX(X1651,Parameters!$B$8)</f>
        <v>1</v>
      </c>
      <c r="AA1651" s="16" t="str">
        <f>IF(W1651&lt;&gt;0,IF(Y1651=1,IF(I1651&lt;=Parameters!$C$2,W1651,""),""),"")</f>
        <v/>
      </c>
      <c r="AB1651" s="16" t="str">
        <f>IF(W1651&lt;&gt;0,IF(Y1651=1,IF(AND(I1651&gt;Parameters!$B$3,I1651&lt;=Parameters!$C$3),W1651,""),""),"")</f>
        <v/>
      </c>
      <c r="AC1651" s="16" t="str">
        <f>IF(W1651&lt;&gt;0,IF(Y1651=1,IF(AND(I1651&gt;Parameters!$B$4,I1651&lt;=Parameters!$C$4),W1651,""),""),"")</f>
        <v/>
      </c>
      <c r="AD1651" s="16" t="str">
        <f>IF(W1651&lt;&gt;0,IF(Y1651=1,IF(AND(I1651&gt;Parameters!$B$5,I1651&lt;=Parameters!$C$5),W1651,""),""),"")</f>
        <v/>
      </c>
      <c r="AE1651" s="16" t="str">
        <f>IF(W1651&lt;&gt;0,IF(Y1651=1,IF(I1651&gt;Parameters!$B$6,W1651,""),""),"")</f>
        <v/>
      </c>
    </row>
    <row r="1652" spans="1:31" x14ac:dyDescent="0.2">
      <c r="A1652" t="s">
        <v>1664</v>
      </c>
      <c r="B1652" t="s">
        <v>1665</v>
      </c>
      <c r="C1652" t="s">
        <v>1666</v>
      </c>
      <c r="D1652">
        <v>10</v>
      </c>
      <c r="E1652">
        <v>4</v>
      </c>
      <c r="F1652" t="s">
        <v>51</v>
      </c>
      <c r="G1652">
        <v>4</v>
      </c>
      <c r="H1652" t="s">
        <v>46</v>
      </c>
      <c r="I1652">
        <f t="shared" si="75"/>
        <v>4</v>
      </c>
      <c r="J1652" t="s">
        <v>39</v>
      </c>
      <c r="L1652" s="2">
        <v>5600</v>
      </c>
      <c r="M1652" t="s">
        <v>1667</v>
      </c>
      <c r="N1652" t="s">
        <v>40</v>
      </c>
      <c r="P1652" t="s">
        <v>42</v>
      </c>
      <c r="Q1652" t="s">
        <v>42</v>
      </c>
      <c r="R1652" t="s">
        <v>42</v>
      </c>
      <c r="S1652" s="3">
        <v>42258</v>
      </c>
      <c r="T1652" s="3"/>
      <c r="U1652" s="11">
        <f>IFERROR(VLOOKUP(A1652,'Anc data'!$A$2:$H$117, 8,FALSE),"")</f>
        <v>0</v>
      </c>
      <c r="W1652" s="15" t="str">
        <f t="shared" si="76"/>
        <v/>
      </c>
      <c r="X1652" s="9">
        <f t="shared" si="77"/>
        <v>1</v>
      </c>
      <c r="Y1652" s="9">
        <f>MAX(X1652,Parameters!$B$8)</f>
        <v>1</v>
      </c>
      <c r="AA1652" s="16" t="str">
        <f>IF(W1652&lt;&gt;0,IF(Y1652=1,IF(I1652&lt;=Parameters!$C$2,W1652,""),""),"")</f>
        <v/>
      </c>
      <c r="AB1652" s="16" t="str">
        <f>IF(W1652&lt;&gt;0,IF(Y1652=1,IF(AND(I1652&gt;Parameters!$B$3,I1652&lt;=Parameters!$C$3),W1652,""),""),"")</f>
        <v/>
      </c>
      <c r="AC1652" s="16" t="str">
        <f>IF(W1652&lt;&gt;0,IF(Y1652=1,IF(AND(I1652&gt;Parameters!$B$4,I1652&lt;=Parameters!$C$4),W1652,""),""),"")</f>
        <v/>
      </c>
      <c r="AD1652" s="16" t="str">
        <f>IF(W1652&lt;&gt;0,IF(Y1652=1,IF(AND(I1652&gt;Parameters!$B$5,I1652&lt;=Parameters!$C$5),W1652,""),""),"")</f>
        <v/>
      </c>
      <c r="AE1652" s="16" t="str">
        <f>IF(W1652&lt;&gt;0,IF(Y1652=1,IF(I1652&gt;Parameters!$B$6,W1652,""),""),"")</f>
        <v/>
      </c>
    </row>
    <row r="1653" spans="1:31" x14ac:dyDescent="0.2">
      <c r="A1653" t="s">
        <v>1664</v>
      </c>
      <c r="B1653" t="s">
        <v>1665</v>
      </c>
      <c r="C1653" t="s">
        <v>1666</v>
      </c>
      <c r="D1653">
        <v>11</v>
      </c>
      <c r="E1653">
        <v>8</v>
      </c>
      <c r="F1653" t="s">
        <v>51</v>
      </c>
      <c r="G1653">
        <v>8</v>
      </c>
      <c r="H1653" t="s">
        <v>46</v>
      </c>
      <c r="I1653">
        <f t="shared" si="75"/>
        <v>8</v>
      </c>
      <c r="J1653" t="s">
        <v>39</v>
      </c>
      <c r="L1653" s="2">
        <v>11000</v>
      </c>
      <c r="M1653" t="s">
        <v>1667</v>
      </c>
      <c r="N1653" t="s">
        <v>40</v>
      </c>
      <c r="P1653" t="s">
        <v>42</v>
      </c>
      <c r="Q1653" t="s">
        <v>42</v>
      </c>
      <c r="R1653" t="s">
        <v>42</v>
      </c>
      <c r="S1653" s="3">
        <v>42258</v>
      </c>
      <c r="T1653" s="3"/>
      <c r="U1653" s="11">
        <f>IFERROR(VLOOKUP(A1653,'Anc data'!$A$2:$H$117, 8,FALSE),"")</f>
        <v>0</v>
      </c>
      <c r="W1653" s="15" t="str">
        <f t="shared" si="76"/>
        <v/>
      </c>
      <c r="X1653" s="9">
        <f t="shared" si="77"/>
        <v>1</v>
      </c>
      <c r="Y1653" s="9">
        <f>MAX(X1653,Parameters!$B$8)</f>
        <v>1</v>
      </c>
      <c r="AA1653" s="16" t="str">
        <f>IF(W1653&lt;&gt;0,IF(Y1653=1,IF(I1653&lt;=Parameters!$C$2,W1653,""),""),"")</f>
        <v/>
      </c>
      <c r="AB1653" s="16" t="str">
        <f>IF(W1653&lt;&gt;0,IF(Y1653=1,IF(AND(I1653&gt;Parameters!$B$3,I1653&lt;=Parameters!$C$3),W1653,""),""),"")</f>
        <v/>
      </c>
      <c r="AC1653" s="16" t="str">
        <f>IF(W1653&lt;&gt;0,IF(Y1653=1,IF(AND(I1653&gt;Parameters!$B$4,I1653&lt;=Parameters!$C$4),W1653,""),""),"")</f>
        <v/>
      </c>
      <c r="AD1653" s="16" t="str">
        <f>IF(W1653&lt;&gt;0,IF(Y1653=1,IF(AND(I1653&gt;Parameters!$B$5,I1653&lt;=Parameters!$C$5),W1653,""),""),"")</f>
        <v/>
      </c>
      <c r="AE1653" s="16" t="str">
        <f>IF(W1653&lt;&gt;0,IF(Y1653=1,IF(I1653&gt;Parameters!$B$6,W1653,""),""),"")</f>
        <v/>
      </c>
    </row>
    <row r="1654" spans="1:31" x14ac:dyDescent="0.2">
      <c r="A1654" t="s">
        <v>1664</v>
      </c>
      <c r="B1654" t="s">
        <v>1665</v>
      </c>
      <c r="C1654" t="s">
        <v>1666</v>
      </c>
      <c r="D1654">
        <v>12</v>
      </c>
      <c r="E1654">
        <v>16</v>
      </c>
      <c r="F1654" t="s">
        <v>51</v>
      </c>
      <c r="G1654">
        <v>16</v>
      </c>
      <c r="H1654" t="s">
        <v>46</v>
      </c>
      <c r="I1654">
        <f t="shared" si="75"/>
        <v>16</v>
      </c>
      <c r="J1654" t="s">
        <v>39</v>
      </c>
      <c r="L1654" s="2">
        <v>20000</v>
      </c>
      <c r="M1654" t="s">
        <v>1667</v>
      </c>
      <c r="N1654" t="s">
        <v>40</v>
      </c>
      <c r="P1654" t="s">
        <v>42</v>
      </c>
      <c r="Q1654" t="s">
        <v>42</v>
      </c>
      <c r="R1654" t="s">
        <v>42</v>
      </c>
      <c r="S1654" s="3">
        <v>42272</v>
      </c>
      <c r="T1654" s="3"/>
      <c r="U1654" s="11">
        <f>IFERROR(VLOOKUP(A1654,'Anc data'!$A$2:$H$117, 8,FALSE),"")</f>
        <v>0</v>
      </c>
      <c r="W1654" s="15" t="str">
        <f t="shared" si="76"/>
        <v/>
      </c>
      <c r="X1654" s="9">
        <f t="shared" si="77"/>
        <v>1</v>
      </c>
      <c r="Y1654" s="9">
        <f>MAX(X1654,Parameters!$B$8)</f>
        <v>1</v>
      </c>
      <c r="AA1654" s="16" t="str">
        <f>IF(W1654&lt;&gt;0,IF(Y1654=1,IF(I1654&lt;=Parameters!$C$2,W1654,""),""),"")</f>
        <v/>
      </c>
      <c r="AB1654" s="16" t="str">
        <f>IF(W1654&lt;&gt;0,IF(Y1654=1,IF(AND(I1654&gt;Parameters!$B$3,I1654&lt;=Parameters!$C$3),W1654,""),""),"")</f>
        <v/>
      </c>
      <c r="AC1654" s="16" t="str">
        <f>IF(W1654&lt;&gt;0,IF(Y1654=1,IF(AND(I1654&gt;Parameters!$B$4,I1654&lt;=Parameters!$C$4),W1654,""),""),"")</f>
        <v/>
      </c>
      <c r="AD1654" s="16" t="str">
        <f>IF(W1654&lt;&gt;0,IF(Y1654=1,IF(AND(I1654&gt;Parameters!$B$5,I1654&lt;=Parameters!$C$5),W1654,""),""),"")</f>
        <v/>
      </c>
      <c r="AE1654" s="16" t="str">
        <f>IF(W1654&lt;&gt;0,IF(Y1654=1,IF(I1654&gt;Parameters!$B$6,W1654,""),""),"")</f>
        <v/>
      </c>
    </row>
    <row r="1655" spans="1:31" x14ac:dyDescent="0.2">
      <c r="A1655" t="s">
        <v>1664</v>
      </c>
      <c r="B1655" t="s">
        <v>1665</v>
      </c>
      <c r="C1655" t="s">
        <v>1668</v>
      </c>
      <c r="D1655">
        <v>1</v>
      </c>
      <c r="E1655">
        <v>256</v>
      </c>
      <c r="F1655" t="s">
        <v>51</v>
      </c>
      <c r="G1655">
        <v>256</v>
      </c>
      <c r="H1655" t="s">
        <v>38</v>
      </c>
      <c r="I1655">
        <f t="shared" si="75"/>
        <v>0.25600000000000001</v>
      </c>
      <c r="J1655" t="s">
        <v>39</v>
      </c>
      <c r="L1655">
        <v>950</v>
      </c>
      <c r="M1655" t="s">
        <v>1667</v>
      </c>
      <c r="N1655" t="s">
        <v>40</v>
      </c>
      <c r="P1655" t="s">
        <v>42</v>
      </c>
      <c r="Q1655" t="s">
        <v>42</v>
      </c>
      <c r="R1655" t="s">
        <v>42</v>
      </c>
      <c r="S1655" s="3">
        <v>42258</v>
      </c>
      <c r="T1655" s="3"/>
      <c r="U1655" s="11">
        <f>IFERROR(VLOOKUP(A1655,'Anc data'!$A$2:$H$117, 8,FALSE),"")</f>
        <v>0</v>
      </c>
      <c r="W1655" s="15" t="str">
        <f t="shared" si="76"/>
        <v/>
      </c>
      <c r="X1655" s="9">
        <f t="shared" si="77"/>
        <v>1</v>
      </c>
      <c r="Y1655" s="9">
        <f>MAX(X1655,Parameters!$B$8)</f>
        <v>1</v>
      </c>
      <c r="AA1655" s="16" t="str">
        <f>IF(W1655&lt;&gt;0,IF(Y1655=1,IF(I1655&lt;=Parameters!$C$2,W1655,""),""),"")</f>
        <v/>
      </c>
      <c r="AB1655" s="16" t="str">
        <f>IF(W1655&lt;&gt;0,IF(Y1655=1,IF(AND(I1655&gt;Parameters!$B$3,I1655&lt;=Parameters!$C$3),W1655,""),""),"")</f>
        <v/>
      </c>
      <c r="AC1655" s="16" t="str">
        <f>IF(W1655&lt;&gt;0,IF(Y1655=1,IF(AND(I1655&gt;Parameters!$B$4,I1655&lt;=Parameters!$C$4),W1655,""),""),"")</f>
        <v/>
      </c>
      <c r="AD1655" s="16" t="str">
        <f>IF(W1655&lt;&gt;0,IF(Y1655=1,IF(AND(I1655&gt;Parameters!$B$5,I1655&lt;=Parameters!$C$5),W1655,""),""),"")</f>
        <v/>
      </c>
      <c r="AE1655" s="16" t="str">
        <f>IF(W1655&lt;&gt;0,IF(Y1655=1,IF(I1655&gt;Parameters!$B$6,W1655,""),""),"")</f>
        <v/>
      </c>
    </row>
    <row r="1656" spans="1:31" x14ac:dyDescent="0.2">
      <c r="A1656" t="s">
        <v>1664</v>
      </c>
      <c r="B1656" t="s">
        <v>1665</v>
      </c>
      <c r="C1656" t="s">
        <v>1668</v>
      </c>
      <c r="D1656">
        <v>2</v>
      </c>
      <c r="E1656">
        <v>512</v>
      </c>
      <c r="F1656" t="s">
        <v>51</v>
      </c>
      <c r="G1656">
        <v>512</v>
      </c>
      <c r="H1656" t="s">
        <v>38</v>
      </c>
      <c r="I1656">
        <f t="shared" si="75"/>
        <v>0.51200000000000001</v>
      </c>
      <c r="J1656" t="s">
        <v>39</v>
      </c>
      <c r="L1656" s="2">
        <v>1250</v>
      </c>
      <c r="M1656" t="s">
        <v>1667</v>
      </c>
      <c r="N1656" t="s">
        <v>40</v>
      </c>
      <c r="P1656" t="s">
        <v>42</v>
      </c>
      <c r="Q1656" t="s">
        <v>42</v>
      </c>
      <c r="R1656" t="s">
        <v>42</v>
      </c>
      <c r="S1656" s="3">
        <v>42258</v>
      </c>
      <c r="T1656" s="3"/>
      <c r="U1656" s="11">
        <f>IFERROR(VLOOKUP(A1656,'Anc data'!$A$2:$H$117, 8,FALSE),"")</f>
        <v>0</v>
      </c>
      <c r="W1656" s="15" t="str">
        <f t="shared" si="76"/>
        <v/>
      </c>
      <c r="X1656" s="9">
        <f t="shared" si="77"/>
        <v>1</v>
      </c>
      <c r="Y1656" s="9">
        <f>MAX(X1656,Parameters!$B$8)</f>
        <v>1</v>
      </c>
      <c r="AA1656" s="16" t="str">
        <f>IF(W1656&lt;&gt;0,IF(Y1656=1,IF(I1656&lt;=Parameters!$C$2,W1656,""),""),"")</f>
        <v/>
      </c>
      <c r="AB1656" s="16" t="str">
        <f>IF(W1656&lt;&gt;0,IF(Y1656=1,IF(AND(I1656&gt;Parameters!$B$3,I1656&lt;=Parameters!$C$3),W1656,""),""),"")</f>
        <v/>
      </c>
      <c r="AC1656" s="16" t="str">
        <f>IF(W1656&lt;&gt;0,IF(Y1656=1,IF(AND(I1656&gt;Parameters!$B$4,I1656&lt;=Parameters!$C$4),W1656,""),""),"")</f>
        <v/>
      </c>
      <c r="AD1656" s="16" t="str">
        <f>IF(W1656&lt;&gt;0,IF(Y1656=1,IF(AND(I1656&gt;Parameters!$B$5,I1656&lt;=Parameters!$C$5),W1656,""),""),"")</f>
        <v/>
      </c>
      <c r="AE1656" s="16" t="str">
        <f>IF(W1656&lt;&gt;0,IF(Y1656=1,IF(I1656&gt;Parameters!$B$6,W1656,""),""),"")</f>
        <v/>
      </c>
    </row>
    <row r="1657" spans="1:31" x14ac:dyDescent="0.2">
      <c r="A1657" t="s">
        <v>1664</v>
      </c>
      <c r="B1657" t="s">
        <v>1665</v>
      </c>
      <c r="C1657" t="s">
        <v>1668</v>
      </c>
      <c r="D1657">
        <v>3</v>
      </c>
      <c r="E1657">
        <v>1</v>
      </c>
      <c r="F1657" t="s">
        <v>51</v>
      </c>
      <c r="G1657">
        <v>1</v>
      </c>
      <c r="H1657" t="s">
        <v>46</v>
      </c>
      <c r="I1657">
        <f t="shared" si="75"/>
        <v>1</v>
      </c>
      <c r="J1657" t="s">
        <v>39</v>
      </c>
      <c r="L1657" s="2">
        <v>1950</v>
      </c>
      <c r="M1657" t="s">
        <v>1667</v>
      </c>
      <c r="N1657" t="s">
        <v>40</v>
      </c>
      <c r="P1657" t="s">
        <v>42</v>
      </c>
      <c r="Q1657" t="s">
        <v>42</v>
      </c>
      <c r="R1657" t="s">
        <v>42</v>
      </c>
      <c r="S1657" s="3">
        <v>42258</v>
      </c>
      <c r="T1657" s="3"/>
      <c r="U1657" s="11">
        <f>IFERROR(VLOOKUP(A1657,'Anc data'!$A$2:$H$117, 8,FALSE),"")</f>
        <v>0</v>
      </c>
      <c r="W1657" s="15" t="str">
        <f t="shared" si="76"/>
        <v/>
      </c>
      <c r="X1657" s="9">
        <f t="shared" si="77"/>
        <v>1</v>
      </c>
      <c r="Y1657" s="9">
        <f>MAX(X1657,Parameters!$B$8)</f>
        <v>1</v>
      </c>
      <c r="AA1657" s="16" t="str">
        <f>IF(W1657&lt;&gt;0,IF(Y1657=1,IF(I1657&lt;=Parameters!$C$2,W1657,""),""),"")</f>
        <v/>
      </c>
      <c r="AB1657" s="16" t="str">
        <f>IF(W1657&lt;&gt;0,IF(Y1657=1,IF(AND(I1657&gt;Parameters!$B$3,I1657&lt;=Parameters!$C$3),W1657,""),""),"")</f>
        <v/>
      </c>
      <c r="AC1657" s="16" t="str">
        <f>IF(W1657&lt;&gt;0,IF(Y1657=1,IF(AND(I1657&gt;Parameters!$B$4,I1657&lt;=Parameters!$C$4),W1657,""),""),"")</f>
        <v/>
      </c>
      <c r="AD1657" s="16" t="str">
        <f>IF(W1657&lt;&gt;0,IF(Y1657=1,IF(AND(I1657&gt;Parameters!$B$5,I1657&lt;=Parameters!$C$5),W1657,""),""),"")</f>
        <v/>
      </c>
      <c r="AE1657" s="16" t="str">
        <f>IF(W1657&lt;&gt;0,IF(Y1657=1,IF(I1657&gt;Parameters!$B$6,W1657,""),""),"")</f>
        <v/>
      </c>
    </row>
    <row r="1658" spans="1:31" x14ac:dyDescent="0.2">
      <c r="A1658" t="s">
        <v>1664</v>
      </c>
      <c r="B1658" t="s">
        <v>1665</v>
      </c>
      <c r="C1658" t="s">
        <v>1668</v>
      </c>
      <c r="D1658">
        <v>4</v>
      </c>
      <c r="E1658">
        <v>2</v>
      </c>
      <c r="F1658" t="s">
        <v>51</v>
      </c>
      <c r="G1658">
        <v>2</v>
      </c>
      <c r="H1658" t="s">
        <v>46</v>
      </c>
      <c r="I1658">
        <f t="shared" si="75"/>
        <v>2</v>
      </c>
      <c r="J1658" t="s">
        <v>39</v>
      </c>
      <c r="L1658" s="2">
        <v>3250</v>
      </c>
      <c r="M1658" t="s">
        <v>1667</v>
      </c>
      <c r="N1658" t="s">
        <v>40</v>
      </c>
      <c r="P1658" t="s">
        <v>42</v>
      </c>
      <c r="Q1658" t="s">
        <v>42</v>
      </c>
      <c r="R1658" t="s">
        <v>42</v>
      </c>
      <c r="S1658" s="3">
        <v>42258</v>
      </c>
      <c r="T1658" s="3"/>
      <c r="U1658" s="11">
        <f>IFERROR(VLOOKUP(A1658,'Anc data'!$A$2:$H$117, 8,FALSE),"")</f>
        <v>0</v>
      </c>
      <c r="W1658" s="15" t="str">
        <f t="shared" si="76"/>
        <v/>
      </c>
      <c r="X1658" s="9">
        <f t="shared" si="77"/>
        <v>1</v>
      </c>
      <c r="Y1658" s="9">
        <f>MAX(X1658,Parameters!$B$8)</f>
        <v>1</v>
      </c>
      <c r="AA1658" s="16" t="str">
        <f>IF(W1658&lt;&gt;0,IF(Y1658=1,IF(I1658&lt;=Parameters!$C$2,W1658,""),""),"")</f>
        <v/>
      </c>
      <c r="AB1658" s="16" t="str">
        <f>IF(W1658&lt;&gt;0,IF(Y1658=1,IF(AND(I1658&gt;Parameters!$B$3,I1658&lt;=Parameters!$C$3),W1658,""),""),"")</f>
        <v/>
      </c>
      <c r="AC1658" s="16" t="str">
        <f>IF(W1658&lt;&gt;0,IF(Y1658=1,IF(AND(I1658&gt;Parameters!$B$4,I1658&lt;=Parameters!$C$4),W1658,""),""),"")</f>
        <v/>
      </c>
      <c r="AD1658" s="16" t="str">
        <f>IF(W1658&lt;&gt;0,IF(Y1658=1,IF(AND(I1658&gt;Parameters!$B$5,I1658&lt;=Parameters!$C$5),W1658,""),""),"")</f>
        <v/>
      </c>
      <c r="AE1658" s="16" t="str">
        <f>IF(W1658&lt;&gt;0,IF(Y1658=1,IF(I1658&gt;Parameters!$B$6,W1658,""),""),"")</f>
        <v/>
      </c>
    </row>
    <row r="1659" spans="1:31" x14ac:dyDescent="0.2">
      <c r="A1659" t="s">
        <v>1664</v>
      </c>
      <c r="B1659" t="s">
        <v>1665</v>
      </c>
      <c r="C1659" t="s">
        <v>1668</v>
      </c>
      <c r="D1659">
        <v>5</v>
      </c>
      <c r="E1659">
        <v>4</v>
      </c>
      <c r="F1659" t="s">
        <v>51</v>
      </c>
      <c r="G1659">
        <v>4</v>
      </c>
      <c r="H1659" t="s">
        <v>46</v>
      </c>
      <c r="I1659">
        <f t="shared" si="75"/>
        <v>4</v>
      </c>
      <c r="J1659" t="s">
        <v>39</v>
      </c>
      <c r="L1659" s="2">
        <v>5850</v>
      </c>
      <c r="M1659" t="s">
        <v>1667</v>
      </c>
      <c r="N1659" t="s">
        <v>40</v>
      </c>
      <c r="P1659" t="s">
        <v>42</v>
      </c>
      <c r="Q1659" t="s">
        <v>42</v>
      </c>
      <c r="R1659" t="s">
        <v>42</v>
      </c>
      <c r="S1659" s="3">
        <v>42258</v>
      </c>
      <c r="T1659" s="3"/>
      <c r="U1659" s="11">
        <f>IFERROR(VLOOKUP(A1659,'Anc data'!$A$2:$H$117, 8,FALSE),"")</f>
        <v>0</v>
      </c>
      <c r="W1659" s="15" t="str">
        <f t="shared" si="76"/>
        <v/>
      </c>
      <c r="X1659" s="9">
        <f t="shared" si="77"/>
        <v>1</v>
      </c>
      <c r="Y1659" s="9">
        <f>MAX(X1659,Parameters!$B$8)</f>
        <v>1</v>
      </c>
      <c r="AA1659" s="16" t="str">
        <f>IF(W1659&lt;&gt;0,IF(Y1659=1,IF(I1659&lt;=Parameters!$C$2,W1659,""),""),"")</f>
        <v/>
      </c>
      <c r="AB1659" s="16" t="str">
        <f>IF(W1659&lt;&gt;0,IF(Y1659=1,IF(AND(I1659&gt;Parameters!$B$3,I1659&lt;=Parameters!$C$3),W1659,""),""),"")</f>
        <v/>
      </c>
      <c r="AC1659" s="16" t="str">
        <f>IF(W1659&lt;&gt;0,IF(Y1659=1,IF(AND(I1659&gt;Parameters!$B$4,I1659&lt;=Parameters!$C$4),W1659,""),""),"")</f>
        <v/>
      </c>
      <c r="AD1659" s="16" t="str">
        <f>IF(W1659&lt;&gt;0,IF(Y1659=1,IF(AND(I1659&gt;Parameters!$B$5,I1659&lt;=Parameters!$C$5),W1659,""),""),"")</f>
        <v/>
      </c>
      <c r="AE1659" s="16" t="str">
        <f>IF(W1659&lt;&gt;0,IF(Y1659=1,IF(I1659&gt;Parameters!$B$6,W1659,""),""),"")</f>
        <v/>
      </c>
    </row>
    <row r="1660" spans="1:31" x14ac:dyDescent="0.2">
      <c r="A1660" t="s">
        <v>1664</v>
      </c>
      <c r="B1660" t="s">
        <v>1665</v>
      </c>
      <c r="C1660" t="s">
        <v>1668</v>
      </c>
      <c r="D1660">
        <v>6</v>
      </c>
      <c r="E1660">
        <v>8</v>
      </c>
      <c r="F1660" t="s">
        <v>51</v>
      </c>
      <c r="G1660">
        <v>8</v>
      </c>
      <c r="H1660" t="s">
        <v>46</v>
      </c>
      <c r="I1660">
        <f t="shared" si="75"/>
        <v>8</v>
      </c>
      <c r="J1660" t="s">
        <v>39</v>
      </c>
      <c r="L1660" s="2">
        <v>11500</v>
      </c>
      <c r="M1660" t="s">
        <v>1667</v>
      </c>
      <c r="N1660" t="s">
        <v>40</v>
      </c>
      <c r="P1660" t="s">
        <v>42</v>
      </c>
      <c r="Q1660" t="s">
        <v>42</v>
      </c>
      <c r="R1660" t="s">
        <v>42</v>
      </c>
      <c r="S1660" s="3">
        <v>42258</v>
      </c>
      <c r="T1660" s="3"/>
      <c r="U1660" s="11">
        <f>IFERROR(VLOOKUP(A1660,'Anc data'!$A$2:$H$117, 8,FALSE),"")</f>
        <v>0</v>
      </c>
      <c r="W1660" s="15" t="str">
        <f t="shared" si="76"/>
        <v/>
      </c>
      <c r="X1660" s="9">
        <f t="shared" si="77"/>
        <v>1</v>
      </c>
      <c r="Y1660" s="9">
        <f>MAX(X1660,Parameters!$B$8)</f>
        <v>1</v>
      </c>
      <c r="AA1660" s="16" t="str">
        <f>IF(W1660&lt;&gt;0,IF(Y1660=1,IF(I1660&lt;=Parameters!$C$2,W1660,""),""),"")</f>
        <v/>
      </c>
      <c r="AB1660" s="16" t="str">
        <f>IF(W1660&lt;&gt;0,IF(Y1660=1,IF(AND(I1660&gt;Parameters!$B$3,I1660&lt;=Parameters!$C$3),W1660,""),""),"")</f>
        <v/>
      </c>
      <c r="AC1660" s="16" t="str">
        <f>IF(W1660&lt;&gt;0,IF(Y1660=1,IF(AND(I1660&gt;Parameters!$B$4,I1660&lt;=Parameters!$C$4),W1660,""),""),"")</f>
        <v/>
      </c>
      <c r="AD1660" s="16" t="str">
        <f>IF(W1660&lt;&gt;0,IF(Y1660=1,IF(AND(I1660&gt;Parameters!$B$5,I1660&lt;=Parameters!$C$5),W1660,""),""),"")</f>
        <v/>
      </c>
      <c r="AE1660" s="16" t="str">
        <f>IF(W1660&lt;&gt;0,IF(Y1660=1,IF(I1660&gt;Parameters!$B$6,W1660,""),""),"")</f>
        <v/>
      </c>
    </row>
    <row r="1661" spans="1:31" x14ac:dyDescent="0.2">
      <c r="A1661" t="s">
        <v>1664</v>
      </c>
      <c r="B1661" t="s">
        <v>1665</v>
      </c>
      <c r="C1661" t="s">
        <v>1669</v>
      </c>
      <c r="D1661">
        <v>1</v>
      </c>
      <c r="E1661">
        <v>256</v>
      </c>
      <c r="F1661" t="s">
        <v>51</v>
      </c>
      <c r="G1661">
        <v>256</v>
      </c>
      <c r="H1661" t="s">
        <v>38</v>
      </c>
      <c r="I1661">
        <f t="shared" si="75"/>
        <v>0.25600000000000001</v>
      </c>
      <c r="J1661" t="s">
        <v>39</v>
      </c>
      <c r="L1661">
        <v>600</v>
      </c>
      <c r="M1661" t="s">
        <v>1667</v>
      </c>
      <c r="N1661" t="s">
        <v>40</v>
      </c>
      <c r="P1661" t="s">
        <v>42</v>
      </c>
      <c r="Q1661" t="s">
        <v>42</v>
      </c>
      <c r="R1661" t="s">
        <v>42</v>
      </c>
      <c r="S1661" s="3">
        <v>42274</v>
      </c>
      <c r="T1661" s="3"/>
      <c r="U1661" s="11">
        <f>IFERROR(VLOOKUP(A1661,'Anc data'!$A$2:$H$117, 8,FALSE),"")</f>
        <v>0</v>
      </c>
      <c r="W1661" s="15" t="str">
        <f t="shared" si="76"/>
        <v/>
      </c>
      <c r="X1661" s="9">
        <f t="shared" si="77"/>
        <v>1</v>
      </c>
      <c r="Y1661" s="9">
        <f>MAX(X1661,Parameters!$B$8)</f>
        <v>1</v>
      </c>
      <c r="AA1661" s="16" t="str">
        <f>IF(W1661&lt;&gt;0,IF(Y1661=1,IF(I1661&lt;=Parameters!$C$2,W1661,""),""),"")</f>
        <v/>
      </c>
      <c r="AB1661" s="16" t="str">
        <f>IF(W1661&lt;&gt;0,IF(Y1661=1,IF(AND(I1661&gt;Parameters!$B$3,I1661&lt;=Parameters!$C$3),W1661,""),""),"")</f>
        <v/>
      </c>
      <c r="AC1661" s="16" t="str">
        <f>IF(W1661&lt;&gt;0,IF(Y1661=1,IF(AND(I1661&gt;Parameters!$B$4,I1661&lt;=Parameters!$C$4),W1661,""),""),"")</f>
        <v/>
      </c>
      <c r="AD1661" s="16" t="str">
        <f>IF(W1661&lt;&gt;0,IF(Y1661=1,IF(AND(I1661&gt;Parameters!$B$5,I1661&lt;=Parameters!$C$5),W1661,""),""),"")</f>
        <v/>
      </c>
      <c r="AE1661" s="16" t="str">
        <f>IF(W1661&lt;&gt;0,IF(Y1661=1,IF(I1661&gt;Parameters!$B$6,W1661,""),""),"")</f>
        <v/>
      </c>
    </row>
    <row r="1662" spans="1:31" x14ac:dyDescent="0.2">
      <c r="A1662" t="s">
        <v>1664</v>
      </c>
      <c r="B1662" t="s">
        <v>1665</v>
      </c>
      <c r="C1662" t="s">
        <v>1669</v>
      </c>
      <c r="D1662">
        <v>2</v>
      </c>
      <c r="E1662">
        <v>512</v>
      </c>
      <c r="F1662" t="s">
        <v>51</v>
      </c>
      <c r="G1662">
        <v>512</v>
      </c>
      <c r="H1662" t="s">
        <v>38</v>
      </c>
      <c r="I1662">
        <f t="shared" si="75"/>
        <v>0.51200000000000001</v>
      </c>
      <c r="J1662" t="s">
        <v>39</v>
      </c>
      <c r="L1662">
        <v>900</v>
      </c>
      <c r="M1662" t="s">
        <v>1667</v>
      </c>
      <c r="N1662" t="s">
        <v>40</v>
      </c>
      <c r="P1662" t="s">
        <v>42</v>
      </c>
      <c r="Q1662" t="s">
        <v>42</v>
      </c>
      <c r="R1662" t="s">
        <v>42</v>
      </c>
      <c r="S1662" s="3">
        <v>42274</v>
      </c>
      <c r="T1662" s="3"/>
      <c r="U1662" s="11">
        <f>IFERROR(VLOOKUP(A1662,'Anc data'!$A$2:$H$117, 8,FALSE),"")</f>
        <v>0</v>
      </c>
      <c r="W1662" s="15" t="str">
        <f t="shared" si="76"/>
        <v/>
      </c>
      <c r="X1662" s="9">
        <f t="shared" si="77"/>
        <v>1</v>
      </c>
      <c r="Y1662" s="9">
        <f>MAX(X1662,Parameters!$B$8)</f>
        <v>1</v>
      </c>
      <c r="AA1662" s="16" t="str">
        <f>IF(W1662&lt;&gt;0,IF(Y1662=1,IF(I1662&lt;=Parameters!$C$2,W1662,""),""),"")</f>
        <v/>
      </c>
      <c r="AB1662" s="16" t="str">
        <f>IF(W1662&lt;&gt;0,IF(Y1662=1,IF(AND(I1662&gt;Parameters!$B$3,I1662&lt;=Parameters!$C$3),W1662,""),""),"")</f>
        <v/>
      </c>
      <c r="AC1662" s="16" t="str">
        <f>IF(W1662&lt;&gt;0,IF(Y1662=1,IF(AND(I1662&gt;Parameters!$B$4,I1662&lt;=Parameters!$C$4),W1662,""),""),"")</f>
        <v/>
      </c>
      <c r="AD1662" s="16" t="str">
        <f>IF(W1662&lt;&gt;0,IF(Y1662=1,IF(AND(I1662&gt;Parameters!$B$5,I1662&lt;=Parameters!$C$5),W1662,""),""),"")</f>
        <v/>
      </c>
      <c r="AE1662" s="16" t="str">
        <f>IF(W1662&lt;&gt;0,IF(Y1662=1,IF(I1662&gt;Parameters!$B$6,W1662,""),""),"")</f>
        <v/>
      </c>
    </row>
    <row r="1663" spans="1:31" x14ac:dyDescent="0.2">
      <c r="A1663" t="s">
        <v>1664</v>
      </c>
      <c r="B1663" t="s">
        <v>1665</v>
      </c>
      <c r="C1663" t="s">
        <v>1669</v>
      </c>
      <c r="D1663">
        <v>3</v>
      </c>
      <c r="E1663">
        <v>1</v>
      </c>
      <c r="F1663" t="s">
        <v>51</v>
      </c>
      <c r="G1663">
        <v>1</v>
      </c>
      <c r="H1663" t="s">
        <v>46</v>
      </c>
      <c r="I1663">
        <f t="shared" si="75"/>
        <v>1</v>
      </c>
      <c r="J1663" t="s">
        <v>39</v>
      </c>
      <c r="L1663" s="2">
        <v>1400</v>
      </c>
      <c r="M1663" t="s">
        <v>1667</v>
      </c>
      <c r="N1663" t="s">
        <v>40</v>
      </c>
      <c r="P1663" t="s">
        <v>42</v>
      </c>
      <c r="Q1663" t="s">
        <v>42</v>
      </c>
      <c r="R1663" t="s">
        <v>42</v>
      </c>
      <c r="S1663" s="3">
        <v>42274</v>
      </c>
      <c r="T1663" s="3"/>
      <c r="U1663" s="11">
        <f>IFERROR(VLOOKUP(A1663,'Anc data'!$A$2:$H$117, 8,FALSE),"")</f>
        <v>0</v>
      </c>
      <c r="W1663" s="15" t="str">
        <f t="shared" si="76"/>
        <v/>
      </c>
      <c r="X1663" s="9">
        <f t="shared" si="77"/>
        <v>1</v>
      </c>
      <c r="Y1663" s="9">
        <f>MAX(X1663,Parameters!$B$8)</f>
        <v>1</v>
      </c>
      <c r="AA1663" s="16" t="str">
        <f>IF(W1663&lt;&gt;0,IF(Y1663=1,IF(I1663&lt;=Parameters!$C$2,W1663,""),""),"")</f>
        <v/>
      </c>
      <c r="AB1663" s="16" t="str">
        <f>IF(W1663&lt;&gt;0,IF(Y1663=1,IF(AND(I1663&gt;Parameters!$B$3,I1663&lt;=Parameters!$C$3),W1663,""),""),"")</f>
        <v/>
      </c>
      <c r="AC1663" s="16" t="str">
        <f>IF(W1663&lt;&gt;0,IF(Y1663=1,IF(AND(I1663&gt;Parameters!$B$4,I1663&lt;=Parameters!$C$4),W1663,""),""),"")</f>
        <v/>
      </c>
      <c r="AD1663" s="16" t="str">
        <f>IF(W1663&lt;&gt;0,IF(Y1663=1,IF(AND(I1663&gt;Parameters!$B$5,I1663&lt;=Parameters!$C$5),W1663,""),""),"")</f>
        <v/>
      </c>
      <c r="AE1663" s="16" t="str">
        <f>IF(W1663&lt;&gt;0,IF(Y1663=1,IF(I1663&gt;Parameters!$B$6,W1663,""),""),"")</f>
        <v/>
      </c>
    </row>
    <row r="1664" spans="1:31" x14ac:dyDescent="0.2">
      <c r="A1664" t="s">
        <v>1664</v>
      </c>
      <c r="B1664" t="s">
        <v>1665</v>
      </c>
      <c r="C1664" t="s">
        <v>1669</v>
      </c>
      <c r="D1664">
        <v>4</v>
      </c>
      <c r="E1664">
        <v>2</v>
      </c>
      <c r="F1664" t="s">
        <v>51</v>
      </c>
      <c r="G1664">
        <v>2</v>
      </c>
      <c r="H1664" t="s">
        <v>46</v>
      </c>
      <c r="I1664">
        <f t="shared" si="75"/>
        <v>2</v>
      </c>
      <c r="J1664" t="s">
        <v>39</v>
      </c>
      <c r="L1664" s="2">
        <v>2400</v>
      </c>
      <c r="M1664" t="s">
        <v>1667</v>
      </c>
      <c r="N1664" t="s">
        <v>40</v>
      </c>
      <c r="P1664" t="s">
        <v>42</v>
      </c>
      <c r="Q1664" t="s">
        <v>42</v>
      </c>
      <c r="R1664" t="s">
        <v>42</v>
      </c>
      <c r="S1664" s="3">
        <v>42274</v>
      </c>
      <c r="T1664" s="3"/>
      <c r="U1664" s="11">
        <f>IFERROR(VLOOKUP(A1664,'Anc data'!$A$2:$H$117, 8,FALSE),"")</f>
        <v>0</v>
      </c>
      <c r="W1664" s="15" t="str">
        <f t="shared" si="76"/>
        <v/>
      </c>
      <c r="X1664" s="9">
        <f t="shared" si="77"/>
        <v>1</v>
      </c>
      <c r="Y1664" s="9">
        <f>MAX(X1664,Parameters!$B$8)</f>
        <v>1</v>
      </c>
      <c r="AA1664" s="16" t="str">
        <f>IF(W1664&lt;&gt;0,IF(Y1664=1,IF(I1664&lt;=Parameters!$C$2,W1664,""),""),"")</f>
        <v/>
      </c>
      <c r="AB1664" s="16" t="str">
        <f>IF(W1664&lt;&gt;0,IF(Y1664=1,IF(AND(I1664&gt;Parameters!$B$3,I1664&lt;=Parameters!$C$3),W1664,""),""),"")</f>
        <v/>
      </c>
      <c r="AC1664" s="16" t="str">
        <f>IF(W1664&lt;&gt;0,IF(Y1664=1,IF(AND(I1664&gt;Parameters!$B$4,I1664&lt;=Parameters!$C$4),W1664,""),""),"")</f>
        <v/>
      </c>
      <c r="AD1664" s="16" t="str">
        <f>IF(W1664&lt;&gt;0,IF(Y1664=1,IF(AND(I1664&gt;Parameters!$B$5,I1664&lt;=Parameters!$C$5),W1664,""),""),"")</f>
        <v/>
      </c>
      <c r="AE1664" s="16" t="str">
        <f>IF(W1664&lt;&gt;0,IF(Y1664=1,IF(I1664&gt;Parameters!$B$6,W1664,""),""),"")</f>
        <v/>
      </c>
    </row>
    <row r="1665" spans="1:31" x14ac:dyDescent="0.2">
      <c r="A1665" t="s">
        <v>1664</v>
      </c>
      <c r="B1665" t="s">
        <v>1665</v>
      </c>
      <c r="C1665" t="s">
        <v>1669</v>
      </c>
      <c r="D1665">
        <v>5</v>
      </c>
      <c r="E1665">
        <v>4</v>
      </c>
      <c r="F1665" t="s">
        <v>51</v>
      </c>
      <c r="G1665">
        <v>4</v>
      </c>
      <c r="H1665" t="s">
        <v>46</v>
      </c>
      <c r="I1665">
        <f t="shared" si="75"/>
        <v>4</v>
      </c>
      <c r="J1665" t="s">
        <v>39</v>
      </c>
      <c r="L1665" s="2">
        <v>4400</v>
      </c>
      <c r="M1665" t="s">
        <v>1667</v>
      </c>
      <c r="N1665" t="s">
        <v>40</v>
      </c>
      <c r="P1665" t="s">
        <v>42</v>
      </c>
      <c r="Q1665" t="s">
        <v>42</v>
      </c>
      <c r="R1665" t="s">
        <v>42</v>
      </c>
      <c r="S1665" s="3">
        <v>42274</v>
      </c>
      <c r="T1665" s="3"/>
      <c r="U1665" s="11">
        <f>IFERROR(VLOOKUP(A1665,'Anc data'!$A$2:$H$117, 8,FALSE),"")</f>
        <v>0</v>
      </c>
      <c r="W1665" s="15" t="str">
        <f t="shared" si="76"/>
        <v/>
      </c>
      <c r="X1665" s="9">
        <f t="shared" si="77"/>
        <v>1</v>
      </c>
      <c r="Y1665" s="9">
        <f>MAX(X1665,Parameters!$B$8)</f>
        <v>1</v>
      </c>
      <c r="AA1665" s="16" t="str">
        <f>IF(W1665&lt;&gt;0,IF(Y1665=1,IF(I1665&lt;=Parameters!$C$2,W1665,""),""),"")</f>
        <v/>
      </c>
      <c r="AB1665" s="16" t="str">
        <f>IF(W1665&lt;&gt;0,IF(Y1665=1,IF(AND(I1665&gt;Parameters!$B$3,I1665&lt;=Parameters!$C$3),W1665,""),""),"")</f>
        <v/>
      </c>
      <c r="AC1665" s="16" t="str">
        <f>IF(W1665&lt;&gt;0,IF(Y1665=1,IF(AND(I1665&gt;Parameters!$B$4,I1665&lt;=Parameters!$C$4),W1665,""),""),"")</f>
        <v/>
      </c>
      <c r="AD1665" s="16" t="str">
        <f>IF(W1665&lt;&gt;0,IF(Y1665=1,IF(AND(I1665&gt;Parameters!$B$5,I1665&lt;=Parameters!$C$5),W1665,""),""),"")</f>
        <v/>
      </c>
      <c r="AE1665" s="16" t="str">
        <f>IF(W1665&lt;&gt;0,IF(Y1665=1,IF(I1665&gt;Parameters!$B$6,W1665,""),""),"")</f>
        <v/>
      </c>
    </row>
    <row r="1666" spans="1:31" x14ac:dyDescent="0.2">
      <c r="A1666" t="s">
        <v>1664</v>
      </c>
      <c r="B1666" t="s">
        <v>1665</v>
      </c>
      <c r="C1666" t="s">
        <v>1669</v>
      </c>
      <c r="D1666">
        <v>6</v>
      </c>
      <c r="E1666">
        <v>8</v>
      </c>
      <c r="F1666" t="s">
        <v>51</v>
      </c>
      <c r="G1666">
        <v>8</v>
      </c>
      <c r="H1666" t="s">
        <v>46</v>
      </c>
      <c r="I1666">
        <f t="shared" si="75"/>
        <v>8</v>
      </c>
      <c r="J1666" t="s">
        <v>39</v>
      </c>
      <c r="L1666" s="2">
        <v>8500</v>
      </c>
      <c r="M1666" t="s">
        <v>1667</v>
      </c>
      <c r="N1666" t="s">
        <v>40</v>
      </c>
      <c r="P1666" t="s">
        <v>42</v>
      </c>
      <c r="Q1666" t="s">
        <v>42</v>
      </c>
      <c r="R1666" t="s">
        <v>42</v>
      </c>
      <c r="S1666" s="3">
        <v>42274</v>
      </c>
      <c r="T1666" s="3"/>
      <c r="U1666" s="11">
        <f>IFERROR(VLOOKUP(A1666,'Anc data'!$A$2:$H$117, 8,FALSE),"")</f>
        <v>0</v>
      </c>
      <c r="W1666" s="15" t="str">
        <f t="shared" si="76"/>
        <v/>
      </c>
      <c r="X1666" s="9">
        <f t="shared" si="77"/>
        <v>1</v>
      </c>
      <c r="Y1666" s="9">
        <f>MAX(X1666,Parameters!$B$8)</f>
        <v>1</v>
      </c>
      <c r="AA1666" s="16" t="str">
        <f>IF(W1666&lt;&gt;0,IF(Y1666=1,IF(I1666&lt;=Parameters!$C$2,W1666,""),""),"")</f>
        <v/>
      </c>
      <c r="AB1666" s="16" t="str">
        <f>IF(W1666&lt;&gt;0,IF(Y1666=1,IF(AND(I1666&gt;Parameters!$B$3,I1666&lt;=Parameters!$C$3),W1666,""),""),"")</f>
        <v/>
      </c>
      <c r="AC1666" s="16" t="str">
        <f>IF(W1666&lt;&gt;0,IF(Y1666=1,IF(AND(I1666&gt;Parameters!$B$4,I1666&lt;=Parameters!$C$4),W1666,""),""),"")</f>
        <v/>
      </c>
      <c r="AD1666" s="16" t="str">
        <f>IF(W1666&lt;&gt;0,IF(Y1666=1,IF(AND(I1666&gt;Parameters!$B$5,I1666&lt;=Parameters!$C$5),W1666,""),""),"")</f>
        <v/>
      </c>
      <c r="AE1666" s="16" t="str">
        <f>IF(W1666&lt;&gt;0,IF(Y1666=1,IF(I1666&gt;Parameters!$B$6,W1666,""),""),"")</f>
        <v/>
      </c>
    </row>
    <row r="1667" spans="1:31" x14ac:dyDescent="0.2">
      <c r="A1667" t="s">
        <v>1670</v>
      </c>
      <c r="B1667" t="s">
        <v>1671</v>
      </c>
      <c r="C1667" t="s">
        <v>1672</v>
      </c>
      <c r="D1667">
        <v>1</v>
      </c>
      <c r="E1667">
        <v>6</v>
      </c>
      <c r="F1667" t="s">
        <v>61</v>
      </c>
      <c r="G1667">
        <v>6</v>
      </c>
      <c r="H1667" t="s">
        <v>46</v>
      </c>
      <c r="I1667">
        <f t="shared" si="75"/>
        <v>6</v>
      </c>
      <c r="J1667" t="s">
        <v>39</v>
      </c>
      <c r="L1667">
        <v>341</v>
      </c>
      <c r="M1667" t="s">
        <v>1673</v>
      </c>
      <c r="N1667">
        <v>2</v>
      </c>
      <c r="O1667" t="s">
        <v>46</v>
      </c>
      <c r="P1667" t="s">
        <v>42</v>
      </c>
      <c r="Q1667" t="s">
        <v>42</v>
      </c>
      <c r="R1667" t="s">
        <v>42</v>
      </c>
      <c r="S1667" s="3">
        <v>42271</v>
      </c>
      <c r="T1667" s="3"/>
      <c r="U1667" s="11" t="str">
        <f>IFERROR(VLOOKUP(A1667,'Anc data'!$A$2:$H$117, 8,FALSE),"")</f>
        <v/>
      </c>
      <c r="W1667" s="15" t="str">
        <f t="shared" si="76"/>
        <v/>
      </c>
      <c r="X1667" s="9">
        <f t="shared" si="77"/>
        <v>1</v>
      </c>
      <c r="Y1667" s="9">
        <f>MAX(X1667,Parameters!$B$8)</f>
        <v>1</v>
      </c>
      <c r="AA1667" s="16" t="str">
        <f>IF(W1667&lt;&gt;0,IF(Y1667=1,IF(I1667&lt;=Parameters!$C$2,W1667,""),""),"")</f>
        <v/>
      </c>
      <c r="AB1667" s="16" t="str">
        <f>IF(W1667&lt;&gt;0,IF(Y1667=1,IF(AND(I1667&gt;Parameters!$B$3,I1667&lt;=Parameters!$C$3),W1667,""),""),"")</f>
        <v/>
      </c>
      <c r="AC1667" s="16" t="str">
        <f>IF(W1667&lt;&gt;0,IF(Y1667=1,IF(AND(I1667&gt;Parameters!$B$4,I1667&lt;=Parameters!$C$4),W1667,""),""),"")</f>
        <v/>
      </c>
      <c r="AD1667" s="16" t="str">
        <f>IF(W1667&lt;&gt;0,IF(Y1667=1,IF(AND(I1667&gt;Parameters!$B$5,I1667&lt;=Parameters!$C$5),W1667,""),""),"")</f>
        <v/>
      </c>
      <c r="AE1667" s="16" t="str">
        <f>IF(W1667&lt;&gt;0,IF(Y1667=1,IF(I1667&gt;Parameters!$B$6,W1667,""),""),"")</f>
        <v/>
      </c>
    </row>
    <row r="1668" spans="1:31" x14ac:dyDescent="0.2">
      <c r="A1668" t="s">
        <v>1670</v>
      </c>
      <c r="B1668" t="s">
        <v>1671</v>
      </c>
      <c r="C1668" t="s">
        <v>1672</v>
      </c>
      <c r="D1668">
        <v>2</v>
      </c>
      <c r="E1668">
        <v>20</v>
      </c>
      <c r="F1668" t="s">
        <v>61</v>
      </c>
      <c r="G1668">
        <v>20</v>
      </c>
      <c r="H1668" t="s">
        <v>46</v>
      </c>
      <c r="I1668">
        <f t="shared" ref="I1668:I1731" si="78">IF(H1668="Kbps",G1668/1000,G1668)</f>
        <v>20</v>
      </c>
      <c r="J1668" t="s">
        <v>39</v>
      </c>
      <c r="L1668">
        <v>413</v>
      </c>
      <c r="M1668" t="s">
        <v>1673</v>
      </c>
      <c r="N1668">
        <v>5</v>
      </c>
      <c r="O1668" t="s">
        <v>46</v>
      </c>
      <c r="P1668" t="s">
        <v>42</v>
      </c>
      <c r="Q1668" t="s">
        <v>42</v>
      </c>
      <c r="R1668" t="s">
        <v>42</v>
      </c>
      <c r="S1668" s="3">
        <v>42271</v>
      </c>
      <c r="T1668" s="3"/>
      <c r="U1668" s="11" t="str">
        <f>IFERROR(VLOOKUP(A1668,'Anc data'!$A$2:$H$117, 8,FALSE),"")</f>
        <v/>
      </c>
      <c r="W1668" s="15" t="str">
        <f t="shared" ref="W1668:W1731" si="79">IFERROR(L1668/U1668,"")</f>
        <v/>
      </c>
      <c r="X1668" s="9">
        <f t="shared" ref="X1668:X1731" si="80">IF(K1668="",1,0)</f>
        <v>1</v>
      </c>
      <c r="Y1668" s="9">
        <f>MAX(X1668,Parameters!$B$8)</f>
        <v>1</v>
      </c>
      <c r="AA1668" s="16" t="str">
        <f>IF(W1668&lt;&gt;0,IF(Y1668=1,IF(I1668&lt;=Parameters!$C$2,W1668,""),""),"")</f>
        <v/>
      </c>
      <c r="AB1668" s="16" t="str">
        <f>IF(W1668&lt;&gt;0,IF(Y1668=1,IF(AND(I1668&gt;Parameters!$B$3,I1668&lt;=Parameters!$C$3),W1668,""),""),"")</f>
        <v/>
      </c>
      <c r="AC1668" s="16" t="str">
        <f>IF(W1668&lt;&gt;0,IF(Y1668=1,IF(AND(I1668&gt;Parameters!$B$4,I1668&lt;=Parameters!$C$4),W1668,""),""),"")</f>
        <v/>
      </c>
      <c r="AD1668" s="16" t="str">
        <f>IF(W1668&lt;&gt;0,IF(Y1668=1,IF(AND(I1668&gt;Parameters!$B$5,I1668&lt;=Parameters!$C$5),W1668,""),""),"")</f>
        <v/>
      </c>
      <c r="AE1668" s="16" t="str">
        <f>IF(W1668&lt;&gt;0,IF(Y1668=1,IF(I1668&gt;Parameters!$B$6,W1668,""),""),"")</f>
        <v/>
      </c>
    </row>
    <row r="1669" spans="1:31" x14ac:dyDescent="0.2">
      <c r="A1669" t="s">
        <v>1670</v>
      </c>
      <c r="B1669" t="s">
        <v>1671</v>
      </c>
      <c r="C1669" t="s">
        <v>1672</v>
      </c>
      <c r="D1669">
        <v>3</v>
      </c>
      <c r="E1669">
        <v>60</v>
      </c>
      <c r="F1669" t="s">
        <v>61</v>
      </c>
      <c r="G1669">
        <v>60</v>
      </c>
      <c r="H1669" t="s">
        <v>46</v>
      </c>
      <c r="I1669">
        <f t="shared" si="78"/>
        <v>60</v>
      </c>
      <c r="J1669" t="s">
        <v>39</v>
      </c>
      <c r="L1669">
        <v>459</v>
      </c>
      <c r="M1669" t="s">
        <v>1673</v>
      </c>
      <c r="N1669">
        <v>20</v>
      </c>
      <c r="O1669" t="s">
        <v>46</v>
      </c>
      <c r="P1669" t="s">
        <v>42</v>
      </c>
      <c r="Q1669" t="s">
        <v>42</v>
      </c>
      <c r="R1669" t="s">
        <v>42</v>
      </c>
      <c r="S1669" s="3">
        <v>42271</v>
      </c>
      <c r="T1669" s="3"/>
      <c r="U1669" s="11" t="str">
        <f>IFERROR(VLOOKUP(A1669,'Anc data'!$A$2:$H$117, 8,FALSE),"")</f>
        <v/>
      </c>
      <c r="W1669" s="15" t="str">
        <f t="shared" si="79"/>
        <v/>
      </c>
      <c r="X1669" s="9">
        <f t="shared" si="80"/>
        <v>1</v>
      </c>
      <c r="Y1669" s="9">
        <f>MAX(X1669,Parameters!$B$8)</f>
        <v>1</v>
      </c>
      <c r="AA1669" s="16" t="str">
        <f>IF(W1669&lt;&gt;0,IF(Y1669=1,IF(I1669&lt;=Parameters!$C$2,W1669,""),""),"")</f>
        <v/>
      </c>
      <c r="AB1669" s="16" t="str">
        <f>IF(W1669&lt;&gt;0,IF(Y1669=1,IF(AND(I1669&gt;Parameters!$B$3,I1669&lt;=Parameters!$C$3),W1669,""),""),"")</f>
        <v/>
      </c>
      <c r="AC1669" s="16" t="str">
        <f>IF(W1669&lt;&gt;0,IF(Y1669=1,IF(AND(I1669&gt;Parameters!$B$4,I1669&lt;=Parameters!$C$4),W1669,""),""),"")</f>
        <v/>
      </c>
      <c r="AD1669" s="16" t="str">
        <f>IF(W1669&lt;&gt;0,IF(Y1669=1,IF(AND(I1669&gt;Parameters!$B$5,I1669&lt;=Parameters!$C$5),W1669,""),""),"")</f>
        <v/>
      </c>
      <c r="AE1669" s="16" t="str">
        <f>IF(W1669&lt;&gt;0,IF(Y1669=1,IF(I1669&gt;Parameters!$B$6,W1669,""),""),"")</f>
        <v/>
      </c>
    </row>
    <row r="1670" spans="1:31" x14ac:dyDescent="0.2">
      <c r="A1670" t="s">
        <v>1670</v>
      </c>
      <c r="B1670" t="s">
        <v>1671</v>
      </c>
      <c r="C1670" t="s">
        <v>1672</v>
      </c>
      <c r="D1670">
        <v>4</v>
      </c>
      <c r="E1670">
        <v>100</v>
      </c>
      <c r="F1670" t="s">
        <v>61</v>
      </c>
      <c r="G1670">
        <v>100</v>
      </c>
      <c r="H1670" t="s">
        <v>46</v>
      </c>
      <c r="I1670">
        <f t="shared" si="78"/>
        <v>100</v>
      </c>
      <c r="J1670" t="s">
        <v>39</v>
      </c>
      <c r="L1670">
        <v>466</v>
      </c>
      <c r="M1670" t="s">
        <v>1673</v>
      </c>
      <c r="N1670">
        <v>40</v>
      </c>
      <c r="O1670" t="s">
        <v>46</v>
      </c>
      <c r="P1670" t="s">
        <v>42</v>
      </c>
      <c r="Q1670" t="s">
        <v>42</v>
      </c>
      <c r="R1670" t="s">
        <v>42</v>
      </c>
      <c r="S1670" s="3">
        <v>42271</v>
      </c>
      <c r="T1670" s="3"/>
      <c r="U1670" s="11" t="str">
        <f>IFERROR(VLOOKUP(A1670,'Anc data'!$A$2:$H$117, 8,FALSE),"")</f>
        <v/>
      </c>
      <c r="W1670" s="15" t="str">
        <f t="shared" si="79"/>
        <v/>
      </c>
      <c r="X1670" s="9">
        <f t="shared" si="80"/>
        <v>1</v>
      </c>
      <c r="Y1670" s="9">
        <f>MAX(X1670,Parameters!$B$8)</f>
        <v>1</v>
      </c>
      <c r="AA1670" s="16" t="str">
        <f>IF(W1670&lt;&gt;0,IF(Y1670=1,IF(I1670&lt;=Parameters!$C$2,W1670,""),""),"")</f>
        <v/>
      </c>
      <c r="AB1670" s="16" t="str">
        <f>IF(W1670&lt;&gt;0,IF(Y1670=1,IF(AND(I1670&gt;Parameters!$B$3,I1670&lt;=Parameters!$C$3),W1670,""),""),"")</f>
        <v/>
      </c>
      <c r="AC1670" s="16" t="str">
        <f>IF(W1670&lt;&gt;0,IF(Y1670=1,IF(AND(I1670&gt;Parameters!$B$4,I1670&lt;=Parameters!$C$4),W1670,""),""),"")</f>
        <v/>
      </c>
      <c r="AD1670" s="16" t="str">
        <f>IF(W1670&lt;&gt;0,IF(Y1670=1,IF(AND(I1670&gt;Parameters!$B$5,I1670&lt;=Parameters!$C$5),W1670,""),""),"")</f>
        <v/>
      </c>
      <c r="AE1670" s="16" t="str">
        <f>IF(W1670&lt;&gt;0,IF(Y1670=1,IF(I1670&gt;Parameters!$B$6,W1670,""),""),"")</f>
        <v/>
      </c>
    </row>
    <row r="1671" spans="1:31" x14ac:dyDescent="0.2">
      <c r="A1671" t="s">
        <v>1670</v>
      </c>
      <c r="B1671" t="s">
        <v>1671</v>
      </c>
      <c r="C1671" t="s">
        <v>1672</v>
      </c>
      <c r="D1671">
        <v>5</v>
      </c>
      <c r="E1671">
        <v>300</v>
      </c>
      <c r="F1671" t="s">
        <v>61</v>
      </c>
      <c r="G1671">
        <v>300</v>
      </c>
      <c r="H1671" t="s">
        <v>46</v>
      </c>
      <c r="I1671">
        <f t="shared" si="78"/>
        <v>300</v>
      </c>
      <c r="J1671" t="s">
        <v>39</v>
      </c>
      <c r="L1671">
        <v>816</v>
      </c>
      <c r="M1671" t="s">
        <v>1673</v>
      </c>
      <c r="N1671">
        <v>100</v>
      </c>
      <c r="O1671" t="s">
        <v>46</v>
      </c>
      <c r="P1671" t="s">
        <v>42</v>
      </c>
      <c r="Q1671" t="s">
        <v>42</v>
      </c>
      <c r="R1671" t="s">
        <v>42</v>
      </c>
      <c r="S1671" s="3">
        <v>42271</v>
      </c>
      <c r="T1671" s="3"/>
      <c r="U1671" s="11" t="str">
        <f>IFERROR(VLOOKUP(A1671,'Anc data'!$A$2:$H$117, 8,FALSE),"")</f>
        <v/>
      </c>
      <c r="W1671" s="15" t="str">
        <f t="shared" si="79"/>
        <v/>
      </c>
      <c r="X1671" s="9">
        <f t="shared" si="80"/>
        <v>1</v>
      </c>
      <c r="Y1671" s="9">
        <f>MAX(X1671,Parameters!$B$8)</f>
        <v>1</v>
      </c>
      <c r="AA1671" s="16" t="str">
        <f>IF(W1671&lt;&gt;0,IF(Y1671=1,IF(I1671&lt;=Parameters!$C$2,W1671,""),""),"")</f>
        <v/>
      </c>
      <c r="AB1671" s="16" t="str">
        <f>IF(W1671&lt;&gt;0,IF(Y1671=1,IF(AND(I1671&gt;Parameters!$B$3,I1671&lt;=Parameters!$C$3),W1671,""),""),"")</f>
        <v/>
      </c>
      <c r="AC1671" s="16" t="str">
        <f>IF(W1671&lt;&gt;0,IF(Y1671=1,IF(AND(I1671&gt;Parameters!$B$4,I1671&lt;=Parameters!$C$4),W1671,""),""),"")</f>
        <v/>
      </c>
      <c r="AD1671" s="16" t="str">
        <f>IF(W1671&lt;&gt;0,IF(Y1671=1,IF(AND(I1671&gt;Parameters!$B$5,I1671&lt;=Parameters!$C$5),W1671,""),""),"")</f>
        <v/>
      </c>
      <c r="AE1671" s="16" t="str">
        <f>IF(W1671&lt;&gt;0,IF(Y1671=1,IF(I1671&gt;Parameters!$B$6,W1671,""),""),"")</f>
        <v/>
      </c>
    </row>
    <row r="1672" spans="1:31" x14ac:dyDescent="0.2">
      <c r="A1672" t="s">
        <v>1670</v>
      </c>
      <c r="B1672" t="s">
        <v>1671</v>
      </c>
      <c r="C1672" t="s">
        <v>1672</v>
      </c>
      <c r="D1672">
        <v>6</v>
      </c>
      <c r="E1672">
        <v>2</v>
      </c>
      <c r="F1672" t="s">
        <v>51</v>
      </c>
      <c r="G1672">
        <v>2</v>
      </c>
      <c r="H1672" t="s">
        <v>46</v>
      </c>
      <c r="I1672">
        <f t="shared" si="78"/>
        <v>2</v>
      </c>
      <c r="J1672" t="s">
        <v>39</v>
      </c>
      <c r="L1672">
        <v>121</v>
      </c>
      <c r="M1672" t="s">
        <v>1673</v>
      </c>
      <c r="N1672">
        <v>64</v>
      </c>
      <c r="O1672" t="s">
        <v>38</v>
      </c>
      <c r="P1672" t="s">
        <v>42</v>
      </c>
      <c r="Q1672" t="s">
        <v>42</v>
      </c>
      <c r="R1672" t="s">
        <v>42</v>
      </c>
      <c r="S1672" s="3">
        <v>42271</v>
      </c>
      <c r="T1672" s="3"/>
      <c r="U1672" s="11" t="str">
        <f>IFERROR(VLOOKUP(A1672,'Anc data'!$A$2:$H$117, 8,FALSE),"")</f>
        <v/>
      </c>
      <c r="W1672" s="15" t="str">
        <f t="shared" si="79"/>
        <v/>
      </c>
      <c r="X1672" s="9">
        <f t="shared" si="80"/>
        <v>1</v>
      </c>
      <c r="Y1672" s="9">
        <f>MAX(X1672,Parameters!$B$8)</f>
        <v>1</v>
      </c>
      <c r="AA1672" s="16" t="str">
        <f>IF(W1672&lt;&gt;0,IF(Y1672=1,IF(I1672&lt;=Parameters!$C$2,W1672,""),""),"")</f>
        <v/>
      </c>
      <c r="AB1672" s="16" t="str">
        <f>IF(W1672&lt;&gt;0,IF(Y1672=1,IF(AND(I1672&gt;Parameters!$B$3,I1672&lt;=Parameters!$C$3),W1672,""),""),"")</f>
        <v/>
      </c>
      <c r="AC1672" s="16" t="str">
        <f>IF(W1672&lt;&gt;0,IF(Y1672=1,IF(AND(I1672&gt;Parameters!$B$4,I1672&lt;=Parameters!$C$4),W1672,""),""),"")</f>
        <v/>
      </c>
      <c r="AD1672" s="16" t="str">
        <f>IF(W1672&lt;&gt;0,IF(Y1672=1,IF(AND(I1672&gt;Parameters!$B$5,I1672&lt;=Parameters!$C$5),W1672,""),""),"")</f>
        <v/>
      </c>
      <c r="AE1672" s="16" t="str">
        <f>IF(W1672&lt;&gt;0,IF(Y1672=1,IF(I1672&gt;Parameters!$B$6,W1672,""),""),"")</f>
        <v/>
      </c>
    </row>
    <row r="1673" spans="1:31" x14ac:dyDescent="0.2">
      <c r="A1673" t="s">
        <v>1670</v>
      </c>
      <c r="B1673" t="s">
        <v>1671</v>
      </c>
      <c r="C1673" t="s">
        <v>1672</v>
      </c>
      <c r="D1673">
        <v>7</v>
      </c>
      <c r="E1673">
        <v>5</v>
      </c>
      <c r="F1673" t="s">
        <v>51</v>
      </c>
      <c r="G1673">
        <v>5</v>
      </c>
      <c r="H1673" t="s">
        <v>46</v>
      </c>
      <c r="I1673">
        <f t="shared" si="78"/>
        <v>5</v>
      </c>
      <c r="J1673" t="s">
        <v>39</v>
      </c>
      <c r="L1673">
        <v>329</v>
      </c>
      <c r="M1673" t="s">
        <v>1673</v>
      </c>
      <c r="N1673">
        <v>384</v>
      </c>
      <c r="O1673" t="s">
        <v>38</v>
      </c>
      <c r="P1673" t="s">
        <v>42</v>
      </c>
      <c r="Q1673" t="s">
        <v>42</v>
      </c>
      <c r="R1673" t="s">
        <v>42</v>
      </c>
      <c r="S1673" s="3">
        <v>42271</v>
      </c>
      <c r="T1673" s="3"/>
      <c r="U1673" s="11" t="str">
        <f>IFERROR(VLOOKUP(A1673,'Anc data'!$A$2:$H$117, 8,FALSE),"")</f>
        <v/>
      </c>
      <c r="W1673" s="15" t="str">
        <f t="shared" si="79"/>
        <v/>
      </c>
      <c r="X1673" s="9">
        <f t="shared" si="80"/>
        <v>1</v>
      </c>
      <c r="Y1673" s="9">
        <f>MAX(X1673,Parameters!$B$8)</f>
        <v>1</v>
      </c>
      <c r="AA1673" s="16" t="str">
        <f>IF(W1673&lt;&gt;0,IF(Y1673=1,IF(I1673&lt;=Parameters!$C$2,W1673,""),""),"")</f>
        <v/>
      </c>
      <c r="AB1673" s="16" t="str">
        <f>IF(W1673&lt;&gt;0,IF(Y1673=1,IF(AND(I1673&gt;Parameters!$B$3,I1673&lt;=Parameters!$C$3),W1673,""),""),"")</f>
        <v/>
      </c>
      <c r="AC1673" s="16" t="str">
        <f>IF(W1673&lt;&gt;0,IF(Y1673=1,IF(AND(I1673&gt;Parameters!$B$4,I1673&lt;=Parameters!$C$4),W1673,""),""),"")</f>
        <v/>
      </c>
      <c r="AD1673" s="16" t="str">
        <f>IF(W1673&lt;&gt;0,IF(Y1673=1,IF(AND(I1673&gt;Parameters!$B$5,I1673&lt;=Parameters!$C$5),W1673,""),""),"")</f>
        <v/>
      </c>
      <c r="AE1673" s="16" t="str">
        <f>IF(W1673&lt;&gt;0,IF(Y1673=1,IF(I1673&gt;Parameters!$B$6,W1673,""),""),"")</f>
        <v/>
      </c>
    </row>
    <row r="1674" spans="1:31" x14ac:dyDescent="0.2">
      <c r="A1674" t="s">
        <v>1670</v>
      </c>
      <c r="B1674" t="s">
        <v>1671</v>
      </c>
      <c r="C1674" t="s">
        <v>1672</v>
      </c>
      <c r="D1674">
        <v>8</v>
      </c>
      <c r="E1674">
        <v>8</v>
      </c>
      <c r="F1674" t="s">
        <v>51</v>
      </c>
      <c r="G1674">
        <v>8</v>
      </c>
      <c r="H1674" t="s">
        <v>46</v>
      </c>
      <c r="I1674">
        <f t="shared" si="78"/>
        <v>8</v>
      </c>
      <c r="J1674" t="s">
        <v>39</v>
      </c>
      <c r="L1674">
        <v>389</v>
      </c>
      <c r="M1674" t="s">
        <v>1673</v>
      </c>
      <c r="N1674">
        <v>640</v>
      </c>
      <c r="O1674" t="s">
        <v>38</v>
      </c>
      <c r="P1674" t="s">
        <v>42</v>
      </c>
      <c r="Q1674" t="s">
        <v>42</v>
      </c>
      <c r="R1674" t="s">
        <v>42</v>
      </c>
      <c r="S1674" s="3">
        <v>42271</v>
      </c>
      <c r="T1674" s="3"/>
      <c r="U1674" s="11" t="str">
        <f>IFERROR(VLOOKUP(A1674,'Anc data'!$A$2:$H$117, 8,FALSE),"")</f>
        <v/>
      </c>
      <c r="W1674" s="15" t="str">
        <f t="shared" si="79"/>
        <v/>
      </c>
      <c r="X1674" s="9">
        <f t="shared" si="80"/>
        <v>1</v>
      </c>
      <c r="Y1674" s="9">
        <f>MAX(X1674,Parameters!$B$8)</f>
        <v>1</v>
      </c>
      <c r="AA1674" s="16" t="str">
        <f>IF(W1674&lt;&gt;0,IF(Y1674=1,IF(I1674&lt;=Parameters!$C$2,W1674,""),""),"")</f>
        <v/>
      </c>
      <c r="AB1674" s="16" t="str">
        <f>IF(W1674&lt;&gt;0,IF(Y1674=1,IF(AND(I1674&gt;Parameters!$B$3,I1674&lt;=Parameters!$C$3),W1674,""),""),"")</f>
        <v/>
      </c>
      <c r="AC1674" s="16" t="str">
        <f>IF(W1674&lt;&gt;0,IF(Y1674=1,IF(AND(I1674&gt;Parameters!$B$4,I1674&lt;=Parameters!$C$4),W1674,""),""),"")</f>
        <v/>
      </c>
      <c r="AD1674" s="16" t="str">
        <f>IF(W1674&lt;&gt;0,IF(Y1674=1,IF(AND(I1674&gt;Parameters!$B$5,I1674&lt;=Parameters!$C$5),W1674,""),""),"")</f>
        <v/>
      </c>
      <c r="AE1674" s="16" t="str">
        <f>IF(W1674&lt;&gt;0,IF(Y1674=1,IF(I1674&gt;Parameters!$B$6,W1674,""),""),"")</f>
        <v/>
      </c>
    </row>
    <row r="1675" spans="1:31" x14ac:dyDescent="0.2">
      <c r="A1675" t="s">
        <v>1670</v>
      </c>
      <c r="B1675" t="s">
        <v>1671</v>
      </c>
      <c r="C1675" t="s">
        <v>1674</v>
      </c>
      <c r="D1675">
        <v>1</v>
      </c>
      <c r="E1675" t="s">
        <v>1675</v>
      </c>
      <c r="F1675" t="s">
        <v>61</v>
      </c>
      <c r="G1675">
        <v>300</v>
      </c>
      <c r="H1675" t="s">
        <v>46</v>
      </c>
      <c r="I1675">
        <f t="shared" si="78"/>
        <v>300</v>
      </c>
      <c r="J1675" t="s">
        <v>39</v>
      </c>
      <c r="L1675">
        <v>624</v>
      </c>
      <c r="M1675" t="s">
        <v>1673</v>
      </c>
      <c r="N1675">
        <v>100</v>
      </c>
      <c r="O1675" t="s">
        <v>46</v>
      </c>
      <c r="P1675" t="s">
        <v>42</v>
      </c>
      <c r="Q1675" t="s">
        <v>42</v>
      </c>
      <c r="R1675" t="s">
        <v>64</v>
      </c>
      <c r="S1675" s="3">
        <v>42271</v>
      </c>
      <c r="T1675" s="3"/>
      <c r="U1675" s="11" t="str">
        <f>IFERROR(VLOOKUP(A1675,'Anc data'!$A$2:$H$117, 8,FALSE),"")</f>
        <v/>
      </c>
      <c r="W1675" s="15" t="str">
        <f t="shared" si="79"/>
        <v/>
      </c>
      <c r="X1675" s="9">
        <f t="shared" si="80"/>
        <v>1</v>
      </c>
      <c r="Y1675" s="9">
        <f>MAX(X1675,Parameters!$B$8)</f>
        <v>1</v>
      </c>
      <c r="AA1675" s="16" t="str">
        <f>IF(W1675&lt;&gt;0,IF(Y1675=1,IF(I1675&lt;=Parameters!$C$2,W1675,""),""),"")</f>
        <v/>
      </c>
      <c r="AB1675" s="16" t="str">
        <f>IF(W1675&lt;&gt;0,IF(Y1675=1,IF(AND(I1675&gt;Parameters!$B$3,I1675&lt;=Parameters!$C$3),W1675,""),""),"")</f>
        <v/>
      </c>
      <c r="AC1675" s="16" t="str">
        <f>IF(W1675&lt;&gt;0,IF(Y1675=1,IF(AND(I1675&gt;Parameters!$B$4,I1675&lt;=Parameters!$C$4),W1675,""),""),"")</f>
        <v/>
      </c>
      <c r="AD1675" s="16" t="str">
        <f>IF(W1675&lt;&gt;0,IF(Y1675=1,IF(AND(I1675&gt;Parameters!$B$5,I1675&lt;=Parameters!$C$5),W1675,""),""),"")</f>
        <v/>
      </c>
      <c r="AE1675" s="16" t="str">
        <f>IF(W1675&lt;&gt;0,IF(Y1675=1,IF(I1675&gt;Parameters!$B$6,W1675,""),""),"")</f>
        <v/>
      </c>
    </row>
    <row r="1676" spans="1:31" x14ac:dyDescent="0.2">
      <c r="A1676" t="s">
        <v>1670</v>
      </c>
      <c r="B1676" t="s">
        <v>1671</v>
      </c>
      <c r="C1676" t="s">
        <v>1674</v>
      </c>
      <c r="D1676">
        <v>2</v>
      </c>
      <c r="E1676" t="s">
        <v>1675</v>
      </c>
      <c r="F1676" t="s">
        <v>61</v>
      </c>
      <c r="G1676">
        <v>100</v>
      </c>
      <c r="H1676" t="s">
        <v>46</v>
      </c>
      <c r="I1676">
        <f t="shared" si="78"/>
        <v>100</v>
      </c>
      <c r="J1676" t="s">
        <v>39</v>
      </c>
      <c r="L1676">
        <v>466</v>
      </c>
      <c r="M1676" t="s">
        <v>1673</v>
      </c>
      <c r="N1676">
        <v>40</v>
      </c>
      <c r="O1676" t="s">
        <v>46</v>
      </c>
      <c r="P1676" t="s">
        <v>42</v>
      </c>
      <c r="Q1676" t="s">
        <v>42</v>
      </c>
      <c r="R1676" t="s">
        <v>64</v>
      </c>
      <c r="S1676" s="3">
        <v>42271</v>
      </c>
      <c r="T1676" s="3"/>
      <c r="U1676" s="11" t="str">
        <f>IFERROR(VLOOKUP(A1676,'Anc data'!$A$2:$H$117, 8,FALSE),"")</f>
        <v/>
      </c>
      <c r="W1676" s="15" t="str">
        <f t="shared" si="79"/>
        <v/>
      </c>
      <c r="X1676" s="9">
        <f t="shared" si="80"/>
        <v>1</v>
      </c>
      <c r="Y1676" s="9">
        <f>MAX(X1676,Parameters!$B$8)</f>
        <v>1</v>
      </c>
      <c r="AA1676" s="16" t="str">
        <f>IF(W1676&lt;&gt;0,IF(Y1676=1,IF(I1676&lt;=Parameters!$C$2,W1676,""),""),"")</f>
        <v/>
      </c>
      <c r="AB1676" s="16" t="str">
        <f>IF(W1676&lt;&gt;0,IF(Y1676=1,IF(AND(I1676&gt;Parameters!$B$3,I1676&lt;=Parameters!$C$3),W1676,""),""),"")</f>
        <v/>
      </c>
      <c r="AC1676" s="16" t="str">
        <f>IF(W1676&lt;&gt;0,IF(Y1676=1,IF(AND(I1676&gt;Parameters!$B$4,I1676&lt;=Parameters!$C$4),W1676,""),""),"")</f>
        <v/>
      </c>
      <c r="AD1676" s="16" t="str">
        <f>IF(W1676&lt;&gt;0,IF(Y1676=1,IF(AND(I1676&gt;Parameters!$B$5,I1676&lt;=Parameters!$C$5),W1676,""),""),"")</f>
        <v/>
      </c>
      <c r="AE1676" s="16" t="str">
        <f>IF(W1676&lt;&gt;0,IF(Y1676=1,IF(I1676&gt;Parameters!$B$6,W1676,""),""),"")</f>
        <v/>
      </c>
    </row>
    <row r="1677" spans="1:31" x14ac:dyDescent="0.2">
      <c r="A1677" t="s">
        <v>1670</v>
      </c>
      <c r="B1677" t="s">
        <v>1671</v>
      </c>
      <c r="C1677" t="s">
        <v>1674</v>
      </c>
      <c r="D1677">
        <v>3</v>
      </c>
      <c r="E1677" t="s">
        <v>1675</v>
      </c>
      <c r="F1677" t="s">
        <v>61</v>
      </c>
      <c r="G1677">
        <v>60</v>
      </c>
      <c r="H1677" t="s">
        <v>46</v>
      </c>
      <c r="I1677">
        <f t="shared" si="78"/>
        <v>60</v>
      </c>
      <c r="J1677" t="s">
        <v>39</v>
      </c>
      <c r="L1677">
        <v>459</v>
      </c>
      <c r="M1677" t="s">
        <v>1673</v>
      </c>
      <c r="N1677">
        <v>20</v>
      </c>
      <c r="O1677" t="s">
        <v>46</v>
      </c>
      <c r="P1677" t="s">
        <v>42</v>
      </c>
      <c r="Q1677" t="s">
        <v>42</v>
      </c>
      <c r="R1677" t="s">
        <v>64</v>
      </c>
      <c r="S1677" s="3">
        <v>42271</v>
      </c>
      <c r="T1677" s="3"/>
      <c r="U1677" s="11" t="str">
        <f>IFERROR(VLOOKUP(A1677,'Anc data'!$A$2:$H$117, 8,FALSE),"")</f>
        <v/>
      </c>
      <c r="W1677" s="15" t="str">
        <f t="shared" si="79"/>
        <v/>
      </c>
      <c r="X1677" s="9">
        <f t="shared" si="80"/>
        <v>1</v>
      </c>
      <c r="Y1677" s="9">
        <f>MAX(X1677,Parameters!$B$8)</f>
        <v>1</v>
      </c>
      <c r="AA1677" s="16" t="str">
        <f>IF(W1677&lt;&gt;0,IF(Y1677=1,IF(I1677&lt;=Parameters!$C$2,W1677,""),""),"")</f>
        <v/>
      </c>
      <c r="AB1677" s="16" t="str">
        <f>IF(W1677&lt;&gt;0,IF(Y1677=1,IF(AND(I1677&gt;Parameters!$B$3,I1677&lt;=Parameters!$C$3),W1677,""),""),"")</f>
        <v/>
      </c>
      <c r="AC1677" s="16" t="str">
        <f>IF(W1677&lt;&gt;0,IF(Y1677=1,IF(AND(I1677&gt;Parameters!$B$4,I1677&lt;=Parameters!$C$4),W1677,""),""),"")</f>
        <v/>
      </c>
      <c r="AD1677" s="16" t="str">
        <f>IF(W1677&lt;&gt;0,IF(Y1677=1,IF(AND(I1677&gt;Parameters!$B$5,I1677&lt;=Parameters!$C$5),W1677,""),""),"")</f>
        <v/>
      </c>
      <c r="AE1677" s="16" t="str">
        <f>IF(W1677&lt;&gt;0,IF(Y1677=1,IF(I1677&gt;Parameters!$B$6,W1677,""),""),"")</f>
        <v/>
      </c>
    </row>
    <row r="1678" spans="1:31" x14ac:dyDescent="0.2">
      <c r="A1678" t="s">
        <v>1670</v>
      </c>
      <c r="B1678" t="s">
        <v>1671</v>
      </c>
      <c r="C1678" t="s">
        <v>1674</v>
      </c>
      <c r="D1678">
        <v>4</v>
      </c>
      <c r="E1678" t="s">
        <v>1675</v>
      </c>
      <c r="F1678" t="s">
        <v>61</v>
      </c>
      <c r="G1678">
        <v>20</v>
      </c>
      <c r="H1678" t="s">
        <v>46</v>
      </c>
      <c r="I1678">
        <f t="shared" si="78"/>
        <v>20</v>
      </c>
      <c r="J1678" t="s">
        <v>39</v>
      </c>
      <c r="L1678">
        <v>413</v>
      </c>
      <c r="M1678" t="s">
        <v>1673</v>
      </c>
      <c r="N1678">
        <v>5</v>
      </c>
      <c r="O1678" t="s">
        <v>46</v>
      </c>
      <c r="P1678" t="s">
        <v>42</v>
      </c>
      <c r="Q1678" t="s">
        <v>42</v>
      </c>
      <c r="R1678" t="s">
        <v>64</v>
      </c>
      <c r="S1678" s="3">
        <v>42271</v>
      </c>
      <c r="T1678" s="3"/>
      <c r="U1678" s="11" t="str">
        <f>IFERROR(VLOOKUP(A1678,'Anc data'!$A$2:$H$117, 8,FALSE),"")</f>
        <v/>
      </c>
      <c r="W1678" s="15" t="str">
        <f t="shared" si="79"/>
        <v/>
      </c>
      <c r="X1678" s="9">
        <f t="shared" si="80"/>
        <v>1</v>
      </c>
      <c r="Y1678" s="9">
        <f>MAX(X1678,Parameters!$B$8)</f>
        <v>1</v>
      </c>
      <c r="AA1678" s="16" t="str">
        <f>IF(W1678&lt;&gt;0,IF(Y1678=1,IF(I1678&lt;=Parameters!$C$2,W1678,""),""),"")</f>
        <v/>
      </c>
      <c r="AB1678" s="16" t="str">
        <f>IF(W1678&lt;&gt;0,IF(Y1678=1,IF(AND(I1678&gt;Parameters!$B$3,I1678&lt;=Parameters!$C$3),W1678,""),""),"")</f>
        <v/>
      </c>
      <c r="AC1678" s="16" t="str">
        <f>IF(W1678&lt;&gt;0,IF(Y1678=1,IF(AND(I1678&gt;Parameters!$B$4,I1678&lt;=Parameters!$C$4),W1678,""),""),"")</f>
        <v/>
      </c>
      <c r="AD1678" s="16" t="str">
        <f>IF(W1678&lt;&gt;0,IF(Y1678=1,IF(AND(I1678&gt;Parameters!$B$5,I1678&lt;=Parameters!$C$5),W1678,""),""),"")</f>
        <v/>
      </c>
      <c r="AE1678" s="16" t="str">
        <f>IF(W1678&lt;&gt;0,IF(Y1678=1,IF(I1678&gt;Parameters!$B$6,W1678,""),""),"")</f>
        <v/>
      </c>
    </row>
    <row r="1679" spans="1:31" x14ac:dyDescent="0.2">
      <c r="A1679" t="s">
        <v>1670</v>
      </c>
      <c r="B1679" t="s">
        <v>1671</v>
      </c>
      <c r="C1679" t="s">
        <v>1674</v>
      </c>
      <c r="D1679">
        <v>5</v>
      </c>
      <c r="E1679" t="s">
        <v>1675</v>
      </c>
      <c r="F1679" t="s">
        <v>61</v>
      </c>
      <c r="G1679">
        <v>6</v>
      </c>
      <c r="H1679" t="s">
        <v>46</v>
      </c>
      <c r="I1679">
        <f t="shared" si="78"/>
        <v>6</v>
      </c>
      <c r="J1679" t="s">
        <v>39</v>
      </c>
      <c r="L1679">
        <v>341</v>
      </c>
      <c r="M1679" t="s">
        <v>1673</v>
      </c>
      <c r="N1679">
        <v>2</v>
      </c>
      <c r="O1679" t="s">
        <v>46</v>
      </c>
      <c r="P1679" t="s">
        <v>42</v>
      </c>
      <c r="Q1679" t="s">
        <v>42</v>
      </c>
      <c r="R1679" t="s">
        <v>64</v>
      </c>
      <c r="S1679" s="3">
        <v>42271</v>
      </c>
      <c r="T1679" s="3"/>
      <c r="U1679" s="11" t="str">
        <f>IFERROR(VLOOKUP(A1679,'Anc data'!$A$2:$H$117, 8,FALSE),"")</f>
        <v/>
      </c>
      <c r="W1679" s="15" t="str">
        <f t="shared" si="79"/>
        <v/>
      </c>
      <c r="X1679" s="9">
        <f t="shared" si="80"/>
        <v>1</v>
      </c>
      <c r="Y1679" s="9">
        <f>MAX(X1679,Parameters!$B$8)</f>
        <v>1</v>
      </c>
      <c r="AA1679" s="16" t="str">
        <f>IF(W1679&lt;&gt;0,IF(Y1679=1,IF(I1679&lt;=Parameters!$C$2,W1679,""),""),"")</f>
        <v/>
      </c>
      <c r="AB1679" s="16" t="str">
        <f>IF(W1679&lt;&gt;0,IF(Y1679=1,IF(AND(I1679&gt;Parameters!$B$3,I1679&lt;=Parameters!$C$3),W1679,""),""),"")</f>
        <v/>
      </c>
      <c r="AC1679" s="16" t="str">
        <f>IF(W1679&lt;&gt;0,IF(Y1679=1,IF(AND(I1679&gt;Parameters!$B$4,I1679&lt;=Parameters!$C$4),W1679,""),""),"")</f>
        <v/>
      </c>
      <c r="AD1679" s="16" t="str">
        <f>IF(W1679&lt;&gt;0,IF(Y1679=1,IF(AND(I1679&gt;Parameters!$B$5,I1679&lt;=Parameters!$C$5),W1679,""),""),"")</f>
        <v/>
      </c>
      <c r="AE1679" s="16" t="str">
        <f>IF(W1679&lt;&gt;0,IF(Y1679=1,IF(I1679&gt;Parameters!$B$6,W1679,""),""),"")</f>
        <v/>
      </c>
    </row>
    <row r="1680" spans="1:31" x14ac:dyDescent="0.2">
      <c r="A1680" t="s">
        <v>1670</v>
      </c>
      <c r="B1680" t="s">
        <v>1671</v>
      </c>
      <c r="C1680" t="s">
        <v>1674</v>
      </c>
      <c r="D1680">
        <v>6</v>
      </c>
      <c r="E1680" t="s">
        <v>1676</v>
      </c>
      <c r="F1680" t="s">
        <v>51</v>
      </c>
      <c r="G1680">
        <v>8</v>
      </c>
      <c r="H1680" t="s">
        <v>46</v>
      </c>
      <c r="I1680">
        <f t="shared" si="78"/>
        <v>8</v>
      </c>
      <c r="J1680" t="s">
        <v>39</v>
      </c>
      <c r="L1680">
        <v>389</v>
      </c>
      <c r="M1680" t="s">
        <v>1673</v>
      </c>
      <c r="N1680">
        <v>640</v>
      </c>
      <c r="O1680" t="s">
        <v>38</v>
      </c>
      <c r="P1680" t="s">
        <v>42</v>
      </c>
      <c r="Q1680" t="s">
        <v>42</v>
      </c>
      <c r="R1680" t="s">
        <v>64</v>
      </c>
      <c r="S1680" s="3">
        <v>42271</v>
      </c>
      <c r="T1680" s="3"/>
      <c r="U1680" s="11" t="str">
        <f>IFERROR(VLOOKUP(A1680,'Anc data'!$A$2:$H$117, 8,FALSE),"")</f>
        <v/>
      </c>
      <c r="W1680" s="15" t="str">
        <f t="shared" si="79"/>
        <v/>
      </c>
      <c r="X1680" s="9">
        <f t="shared" si="80"/>
        <v>1</v>
      </c>
      <c r="Y1680" s="9">
        <f>MAX(X1680,Parameters!$B$8)</f>
        <v>1</v>
      </c>
      <c r="AA1680" s="16" t="str">
        <f>IF(W1680&lt;&gt;0,IF(Y1680=1,IF(I1680&lt;=Parameters!$C$2,W1680,""),""),"")</f>
        <v/>
      </c>
      <c r="AB1680" s="16" t="str">
        <f>IF(W1680&lt;&gt;0,IF(Y1680=1,IF(AND(I1680&gt;Parameters!$B$3,I1680&lt;=Parameters!$C$3),W1680,""),""),"")</f>
        <v/>
      </c>
      <c r="AC1680" s="16" t="str">
        <f>IF(W1680&lt;&gt;0,IF(Y1680=1,IF(AND(I1680&gt;Parameters!$B$4,I1680&lt;=Parameters!$C$4),W1680,""),""),"")</f>
        <v/>
      </c>
      <c r="AD1680" s="16" t="str">
        <f>IF(W1680&lt;&gt;0,IF(Y1680=1,IF(AND(I1680&gt;Parameters!$B$5,I1680&lt;=Parameters!$C$5),W1680,""),""),"")</f>
        <v/>
      </c>
      <c r="AE1680" s="16" t="str">
        <f>IF(W1680&lt;&gt;0,IF(Y1680=1,IF(I1680&gt;Parameters!$B$6,W1680,""),""),"")</f>
        <v/>
      </c>
    </row>
    <row r="1681" spans="1:31" x14ac:dyDescent="0.2">
      <c r="A1681" t="s">
        <v>1670</v>
      </c>
      <c r="B1681" t="s">
        <v>1671</v>
      </c>
      <c r="C1681" t="s">
        <v>1674</v>
      </c>
      <c r="D1681">
        <v>7</v>
      </c>
      <c r="E1681" t="s">
        <v>1676</v>
      </c>
      <c r="F1681" t="s">
        <v>51</v>
      </c>
      <c r="G1681">
        <v>5</v>
      </c>
      <c r="H1681" t="s">
        <v>46</v>
      </c>
      <c r="I1681">
        <f t="shared" si="78"/>
        <v>5</v>
      </c>
      <c r="J1681" t="s">
        <v>39</v>
      </c>
      <c r="L1681">
        <v>329</v>
      </c>
      <c r="M1681" t="s">
        <v>1673</v>
      </c>
      <c r="N1681">
        <v>384</v>
      </c>
      <c r="O1681" t="s">
        <v>38</v>
      </c>
      <c r="P1681" t="s">
        <v>42</v>
      </c>
      <c r="Q1681" t="s">
        <v>42</v>
      </c>
      <c r="R1681" t="s">
        <v>64</v>
      </c>
      <c r="S1681" s="3">
        <v>42271</v>
      </c>
      <c r="T1681" s="3"/>
      <c r="U1681" s="11" t="str">
        <f>IFERROR(VLOOKUP(A1681,'Anc data'!$A$2:$H$117, 8,FALSE),"")</f>
        <v/>
      </c>
      <c r="W1681" s="15" t="str">
        <f t="shared" si="79"/>
        <v/>
      </c>
      <c r="X1681" s="9">
        <f t="shared" si="80"/>
        <v>1</v>
      </c>
      <c r="Y1681" s="9">
        <f>MAX(X1681,Parameters!$B$8)</f>
        <v>1</v>
      </c>
      <c r="AA1681" s="16" t="str">
        <f>IF(W1681&lt;&gt;0,IF(Y1681=1,IF(I1681&lt;=Parameters!$C$2,W1681,""),""),"")</f>
        <v/>
      </c>
      <c r="AB1681" s="16" t="str">
        <f>IF(W1681&lt;&gt;0,IF(Y1681=1,IF(AND(I1681&gt;Parameters!$B$3,I1681&lt;=Parameters!$C$3),W1681,""),""),"")</f>
        <v/>
      </c>
      <c r="AC1681" s="16" t="str">
        <f>IF(W1681&lt;&gt;0,IF(Y1681=1,IF(AND(I1681&gt;Parameters!$B$4,I1681&lt;=Parameters!$C$4),W1681,""),""),"")</f>
        <v/>
      </c>
      <c r="AD1681" s="16" t="str">
        <f>IF(W1681&lt;&gt;0,IF(Y1681=1,IF(AND(I1681&gt;Parameters!$B$5,I1681&lt;=Parameters!$C$5),W1681,""),""),"")</f>
        <v/>
      </c>
      <c r="AE1681" s="16" t="str">
        <f>IF(W1681&lt;&gt;0,IF(Y1681=1,IF(I1681&gt;Parameters!$B$6,W1681,""),""),"")</f>
        <v/>
      </c>
    </row>
    <row r="1682" spans="1:31" x14ac:dyDescent="0.2">
      <c r="A1682" t="s">
        <v>1670</v>
      </c>
      <c r="B1682" t="s">
        <v>1671</v>
      </c>
      <c r="C1682" t="s">
        <v>1674</v>
      </c>
      <c r="D1682">
        <v>8</v>
      </c>
      <c r="E1682" t="s">
        <v>1676</v>
      </c>
      <c r="F1682" t="s">
        <v>51</v>
      </c>
      <c r="G1682">
        <v>2</v>
      </c>
      <c r="H1682" t="s">
        <v>46</v>
      </c>
      <c r="I1682">
        <f t="shared" si="78"/>
        <v>2</v>
      </c>
      <c r="J1682" t="s">
        <v>39</v>
      </c>
      <c r="L1682">
        <v>121</v>
      </c>
      <c r="M1682" t="s">
        <v>1673</v>
      </c>
      <c r="N1682">
        <v>64</v>
      </c>
      <c r="O1682" t="s">
        <v>38</v>
      </c>
      <c r="P1682" t="s">
        <v>42</v>
      </c>
      <c r="Q1682" t="s">
        <v>42</v>
      </c>
      <c r="R1682" t="s">
        <v>64</v>
      </c>
      <c r="S1682" s="3">
        <v>42271</v>
      </c>
      <c r="T1682" s="3"/>
      <c r="U1682" s="11" t="str">
        <f>IFERROR(VLOOKUP(A1682,'Anc data'!$A$2:$H$117, 8,FALSE),"")</f>
        <v/>
      </c>
      <c r="W1682" s="15" t="str">
        <f t="shared" si="79"/>
        <v/>
      </c>
      <c r="X1682" s="9">
        <f t="shared" si="80"/>
        <v>1</v>
      </c>
      <c r="Y1682" s="9">
        <f>MAX(X1682,Parameters!$B$8)</f>
        <v>1</v>
      </c>
      <c r="AA1682" s="16" t="str">
        <f>IF(W1682&lt;&gt;0,IF(Y1682=1,IF(I1682&lt;=Parameters!$C$2,W1682,""),""),"")</f>
        <v/>
      </c>
      <c r="AB1682" s="16" t="str">
        <f>IF(W1682&lt;&gt;0,IF(Y1682=1,IF(AND(I1682&gt;Parameters!$B$3,I1682&lt;=Parameters!$C$3),W1682,""),""),"")</f>
        <v/>
      </c>
      <c r="AC1682" s="16" t="str">
        <f>IF(W1682&lt;&gt;0,IF(Y1682=1,IF(AND(I1682&gt;Parameters!$B$4,I1682&lt;=Parameters!$C$4),W1682,""),""),"")</f>
        <v/>
      </c>
      <c r="AD1682" s="16" t="str">
        <f>IF(W1682&lt;&gt;0,IF(Y1682=1,IF(AND(I1682&gt;Parameters!$B$5,I1682&lt;=Parameters!$C$5),W1682,""),""),"")</f>
        <v/>
      </c>
      <c r="AE1682" s="16" t="str">
        <f>IF(W1682&lt;&gt;0,IF(Y1682=1,IF(I1682&gt;Parameters!$B$6,W1682,""),""),"")</f>
        <v/>
      </c>
    </row>
    <row r="1683" spans="1:31" x14ac:dyDescent="0.2">
      <c r="A1683" t="s">
        <v>1670</v>
      </c>
      <c r="B1683" t="s">
        <v>1671</v>
      </c>
      <c r="C1683" t="s">
        <v>1677</v>
      </c>
      <c r="D1683">
        <v>1</v>
      </c>
      <c r="E1683">
        <v>12</v>
      </c>
      <c r="F1683" t="s">
        <v>79</v>
      </c>
      <c r="G1683">
        <v>12</v>
      </c>
      <c r="H1683" t="s">
        <v>46</v>
      </c>
      <c r="I1683">
        <f t="shared" si="78"/>
        <v>12</v>
      </c>
      <c r="J1683" t="s">
        <v>39</v>
      </c>
      <c r="L1683">
        <v>899</v>
      </c>
      <c r="M1683" t="s">
        <v>1673</v>
      </c>
      <c r="N1683">
        <v>3</v>
      </c>
      <c r="O1683" t="s">
        <v>46</v>
      </c>
      <c r="P1683" t="s">
        <v>42</v>
      </c>
      <c r="Q1683" t="s">
        <v>42</v>
      </c>
      <c r="R1683" t="s">
        <v>42</v>
      </c>
      <c r="S1683" s="3">
        <v>42259</v>
      </c>
      <c r="T1683" s="3"/>
      <c r="U1683" s="11" t="str">
        <f>IFERROR(VLOOKUP(A1683,'Anc data'!$A$2:$H$117, 8,FALSE),"")</f>
        <v/>
      </c>
      <c r="W1683" s="15" t="str">
        <f t="shared" si="79"/>
        <v/>
      </c>
      <c r="X1683" s="9">
        <f t="shared" si="80"/>
        <v>1</v>
      </c>
      <c r="Y1683" s="9">
        <f>MAX(X1683,Parameters!$B$8)</f>
        <v>1</v>
      </c>
      <c r="AA1683" s="16" t="str">
        <f>IF(W1683&lt;&gt;0,IF(Y1683=1,IF(I1683&lt;=Parameters!$C$2,W1683,""),""),"")</f>
        <v/>
      </c>
      <c r="AB1683" s="16" t="str">
        <f>IF(W1683&lt;&gt;0,IF(Y1683=1,IF(AND(I1683&gt;Parameters!$B$3,I1683&lt;=Parameters!$C$3),W1683,""),""),"")</f>
        <v/>
      </c>
      <c r="AC1683" s="16" t="str">
        <f>IF(W1683&lt;&gt;0,IF(Y1683=1,IF(AND(I1683&gt;Parameters!$B$4,I1683&lt;=Parameters!$C$4),W1683,""),""),"")</f>
        <v/>
      </c>
      <c r="AD1683" s="16" t="str">
        <f>IF(W1683&lt;&gt;0,IF(Y1683=1,IF(AND(I1683&gt;Parameters!$B$5,I1683&lt;=Parameters!$C$5),W1683,""),""),"")</f>
        <v/>
      </c>
      <c r="AE1683" s="16" t="str">
        <f>IF(W1683&lt;&gt;0,IF(Y1683=1,IF(I1683&gt;Parameters!$B$6,W1683,""),""),"")</f>
        <v/>
      </c>
    </row>
    <row r="1684" spans="1:31" x14ac:dyDescent="0.2">
      <c r="A1684" t="s">
        <v>1670</v>
      </c>
      <c r="B1684" t="s">
        <v>1671</v>
      </c>
      <c r="C1684" t="s">
        <v>1677</v>
      </c>
      <c r="D1684">
        <v>2</v>
      </c>
      <c r="E1684">
        <v>24</v>
      </c>
      <c r="F1684" t="s">
        <v>79</v>
      </c>
      <c r="G1684">
        <v>24</v>
      </c>
      <c r="H1684" t="s">
        <v>46</v>
      </c>
      <c r="I1684">
        <f t="shared" si="78"/>
        <v>24</v>
      </c>
      <c r="J1684" t="s">
        <v>39</v>
      </c>
      <c r="L1684">
        <v>999</v>
      </c>
      <c r="M1684" t="s">
        <v>1673</v>
      </c>
      <c r="N1684">
        <v>5</v>
      </c>
      <c r="O1684" t="s">
        <v>46</v>
      </c>
      <c r="P1684" t="s">
        <v>42</v>
      </c>
      <c r="Q1684" t="s">
        <v>42</v>
      </c>
      <c r="R1684" t="s">
        <v>42</v>
      </c>
      <c r="S1684" s="3">
        <v>42259</v>
      </c>
      <c r="T1684" s="3"/>
      <c r="U1684" s="11" t="str">
        <f>IFERROR(VLOOKUP(A1684,'Anc data'!$A$2:$H$117, 8,FALSE),"")</f>
        <v/>
      </c>
      <c r="W1684" s="15" t="str">
        <f t="shared" si="79"/>
        <v/>
      </c>
      <c r="X1684" s="9">
        <f t="shared" si="80"/>
        <v>1</v>
      </c>
      <c r="Y1684" s="9">
        <f>MAX(X1684,Parameters!$B$8)</f>
        <v>1</v>
      </c>
      <c r="AA1684" s="16" t="str">
        <f>IF(W1684&lt;&gt;0,IF(Y1684=1,IF(I1684&lt;=Parameters!$C$2,W1684,""),""),"")</f>
        <v/>
      </c>
      <c r="AB1684" s="16" t="str">
        <f>IF(W1684&lt;&gt;0,IF(Y1684=1,IF(AND(I1684&gt;Parameters!$B$3,I1684&lt;=Parameters!$C$3),W1684,""),""),"")</f>
        <v/>
      </c>
      <c r="AC1684" s="16" t="str">
        <f>IF(W1684&lt;&gt;0,IF(Y1684=1,IF(AND(I1684&gt;Parameters!$B$4,I1684&lt;=Parameters!$C$4),W1684,""),""),"")</f>
        <v/>
      </c>
      <c r="AD1684" s="16" t="str">
        <f>IF(W1684&lt;&gt;0,IF(Y1684=1,IF(AND(I1684&gt;Parameters!$B$5,I1684&lt;=Parameters!$C$5),W1684,""),""),"")</f>
        <v/>
      </c>
      <c r="AE1684" s="16" t="str">
        <f>IF(W1684&lt;&gt;0,IF(Y1684=1,IF(I1684&gt;Parameters!$B$6,W1684,""),""),"")</f>
        <v/>
      </c>
    </row>
    <row r="1685" spans="1:31" x14ac:dyDescent="0.2">
      <c r="A1685" t="s">
        <v>1670</v>
      </c>
      <c r="B1685" t="s">
        <v>1671</v>
      </c>
      <c r="C1685" t="s">
        <v>1677</v>
      </c>
      <c r="D1685">
        <v>3</v>
      </c>
      <c r="E1685">
        <v>60</v>
      </c>
      <c r="F1685" t="s">
        <v>79</v>
      </c>
      <c r="G1685">
        <v>60</v>
      </c>
      <c r="H1685" t="s">
        <v>46</v>
      </c>
      <c r="I1685">
        <f t="shared" si="78"/>
        <v>60</v>
      </c>
      <c r="J1685" t="s">
        <v>39</v>
      </c>
      <c r="L1685" s="2">
        <v>1099</v>
      </c>
      <c r="M1685" t="s">
        <v>1673</v>
      </c>
      <c r="N1685">
        <v>20</v>
      </c>
      <c r="O1685" t="s">
        <v>46</v>
      </c>
      <c r="P1685" t="s">
        <v>42</v>
      </c>
      <c r="Q1685" t="s">
        <v>42</v>
      </c>
      <c r="R1685" t="s">
        <v>42</v>
      </c>
      <c r="S1685" s="3">
        <v>42259</v>
      </c>
      <c r="T1685" s="3"/>
      <c r="U1685" s="11" t="str">
        <f>IFERROR(VLOOKUP(A1685,'Anc data'!$A$2:$H$117, 8,FALSE),"")</f>
        <v/>
      </c>
      <c r="W1685" s="15" t="str">
        <f t="shared" si="79"/>
        <v/>
      </c>
      <c r="X1685" s="9">
        <f t="shared" si="80"/>
        <v>1</v>
      </c>
      <c r="Y1685" s="9">
        <f>MAX(X1685,Parameters!$B$8)</f>
        <v>1</v>
      </c>
      <c r="AA1685" s="16" t="str">
        <f>IF(W1685&lt;&gt;0,IF(Y1685=1,IF(I1685&lt;=Parameters!$C$2,W1685,""),""),"")</f>
        <v/>
      </c>
      <c r="AB1685" s="16" t="str">
        <f>IF(W1685&lt;&gt;0,IF(Y1685=1,IF(AND(I1685&gt;Parameters!$B$3,I1685&lt;=Parameters!$C$3),W1685,""),""),"")</f>
        <v/>
      </c>
      <c r="AC1685" s="16" t="str">
        <f>IF(W1685&lt;&gt;0,IF(Y1685=1,IF(AND(I1685&gt;Parameters!$B$4,I1685&lt;=Parameters!$C$4),W1685,""),""),"")</f>
        <v/>
      </c>
      <c r="AD1685" s="16" t="str">
        <f>IF(W1685&lt;&gt;0,IF(Y1685=1,IF(AND(I1685&gt;Parameters!$B$5,I1685&lt;=Parameters!$C$5),W1685,""),""),"")</f>
        <v/>
      </c>
      <c r="AE1685" s="16" t="str">
        <f>IF(W1685&lt;&gt;0,IF(Y1685=1,IF(I1685&gt;Parameters!$B$6,W1685,""),""),"")</f>
        <v/>
      </c>
    </row>
    <row r="1686" spans="1:31" x14ac:dyDescent="0.2">
      <c r="A1686" t="s">
        <v>1670</v>
      </c>
      <c r="B1686" t="s">
        <v>1671</v>
      </c>
      <c r="C1686" t="s">
        <v>1677</v>
      </c>
      <c r="D1686">
        <v>4</v>
      </c>
      <c r="E1686">
        <v>120</v>
      </c>
      <c r="F1686" t="s">
        <v>79</v>
      </c>
      <c r="G1686">
        <v>120</v>
      </c>
      <c r="H1686" t="s">
        <v>46</v>
      </c>
      <c r="I1686">
        <f t="shared" si="78"/>
        <v>120</v>
      </c>
      <c r="J1686" t="s">
        <v>39</v>
      </c>
      <c r="L1686" s="2">
        <v>1199</v>
      </c>
      <c r="M1686" t="s">
        <v>1673</v>
      </c>
      <c r="N1686">
        <v>20</v>
      </c>
      <c r="O1686" t="s">
        <v>46</v>
      </c>
      <c r="P1686" t="s">
        <v>42</v>
      </c>
      <c r="Q1686" t="s">
        <v>42</v>
      </c>
      <c r="R1686" t="s">
        <v>42</v>
      </c>
      <c r="S1686" s="3">
        <v>42259</v>
      </c>
      <c r="T1686" s="3"/>
      <c r="U1686" s="11" t="str">
        <f>IFERROR(VLOOKUP(A1686,'Anc data'!$A$2:$H$117, 8,FALSE),"")</f>
        <v/>
      </c>
      <c r="W1686" s="15" t="str">
        <f t="shared" si="79"/>
        <v/>
      </c>
      <c r="X1686" s="9">
        <f t="shared" si="80"/>
        <v>1</v>
      </c>
      <c r="Y1686" s="9">
        <f>MAX(X1686,Parameters!$B$8)</f>
        <v>1</v>
      </c>
      <c r="AA1686" s="16" t="str">
        <f>IF(W1686&lt;&gt;0,IF(Y1686=1,IF(I1686&lt;=Parameters!$C$2,W1686,""),""),"")</f>
        <v/>
      </c>
      <c r="AB1686" s="16" t="str">
        <f>IF(W1686&lt;&gt;0,IF(Y1686=1,IF(AND(I1686&gt;Parameters!$B$3,I1686&lt;=Parameters!$C$3),W1686,""),""),"")</f>
        <v/>
      </c>
      <c r="AC1686" s="16" t="str">
        <f>IF(W1686&lt;&gt;0,IF(Y1686=1,IF(AND(I1686&gt;Parameters!$B$4,I1686&lt;=Parameters!$C$4),W1686,""),""),"")</f>
        <v/>
      </c>
      <c r="AD1686" s="16" t="str">
        <f>IF(W1686&lt;&gt;0,IF(Y1686=1,IF(AND(I1686&gt;Parameters!$B$5,I1686&lt;=Parameters!$C$5),W1686,""),""),"")</f>
        <v/>
      </c>
      <c r="AE1686" s="16" t="str">
        <f>IF(W1686&lt;&gt;0,IF(Y1686=1,IF(I1686&gt;Parameters!$B$6,W1686,""),""),"")</f>
        <v/>
      </c>
    </row>
    <row r="1687" spans="1:31" x14ac:dyDescent="0.2">
      <c r="A1687" t="s">
        <v>1670</v>
      </c>
      <c r="B1687" t="s">
        <v>1671</v>
      </c>
      <c r="C1687" t="s">
        <v>1677</v>
      </c>
      <c r="D1687">
        <v>5</v>
      </c>
      <c r="E1687">
        <v>200</v>
      </c>
      <c r="F1687" t="s">
        <v>79</v>
      </c>
      <c r="G1687">
        <v>200</v>
      </c>
      <c r="H1687" t="s">
        <v>46</v>
      </c>
      <c r="I1687">
        <f t="shared" si="78"/>
        <v>200</v>
      </c>
      <c r="J1687" t="s">
        <v>39</v>
      </c>
      <c r="L1687" s="2">
        <v>1299</v>
      </c>
      <c r="M1687" t="s">
        <v>1673</v>
      </c>
      <c r="N1687">
        <v>20</v>
      </c>
      <c r="O1687" t="s">
        <v>46</v>
      </c>
      <c r="P1687" t="s">
        <v>42</v>
      </c>
      <c r="Q1687" t="s">
        <v>42</v>
      </c>
      <c r="R1687" t="s">
        <v>42</v>
      </c>
      <c r="S1687" s="3">
        <v>42259</v>
      </c>
      <c r="T1687" s="3"/>
      <c r="U1687" s="11" t="str">
        <f>IFERROR(VLOOKUP(A1687,'Anc data'!$A$2:$H$117, 8,FALSE),"")</f>
        <v/>
      </c>
      <c r="W1687" s="15" t="str">
        <f t="shared" si="79"/>
        <v/>
      </c>
      <c r="X1687" s="9">
        <f t="shared" si="80"/>
        <v>1</v>
      </c>
      <c r="Y1687" s="9">
        <f>MAX(X1687,Parameters!$B$8)</f>
        <v>1</v>
      </c>
      <c r="AA1687" s="16" t="str">
        <f>IF(W1687&lt;&gt;0,IF(Y1687=1,IF(I1687&lt;=Parameters!$C$2,W1687,""),""),"")</f>
        <v/>
      </c>
      <c r="AB1687" s="16" t="str">
        <f>IF(W1687&lt;&gt;0,IF(Y1687=1,IF(AND(I1687&gt;Parameters!$B$3,I1687&lt;=Parameters!$C$3),W1687,""),""),"")</f>
        <v/>
      </c>
      <c r="AC1687" s="16" t="str">
        <f>IF(W1687&lt;&gt;0,IF(Y1687=1,IF(AND(I1687&gt;Parameters!$B$4,I1687&lt;=Parameters!$C$4),W1687,""),""),"")</f>
        <v/>
      </c>
      <c r="AD1687" s="16" t="str">
        <f>IF(W1687&lt;&gt;0,IF(Y1687=1,IF(AND(I1687&gt;Parameters!$B$5,I1687&lt;=Parameters!$C$5),W1687,""),""),"")</f>
        <v/>
      </c>
      <c r="AE1687" s="16" t="str">
        <f>IF(W1687&lt;&gt;0,IF(Y1687=1,IF(I1687&gt;Parameters!$B$6,W1687,""),""),"")</f>
        <v/>
      </c>
    </row>
    <row r="1688" spans="1:31" x14ac:dyDescent="0.2">
      <c r="A1688" t="s">
        <v>1670</v>
      </c>
      <c r="B1688" t="s">
        <v>1671</v>
      </c>
      <c r="C1688" t="s">
        <v>1677</v>
      </c>
      <c r="D1688">
        <v>6</v>
      </c>
      <c r="E1688">
        <v>300</v>
      </c>
      <c r="F1688" t="s">
        <v>79</v>
      </c>
      <c r="G1688">
        <v>300</v>
      </c>
      <c r="H1688" t="s">
        <v>46</v>
      </c>
      <c r="I1688">
        <f t="shared" si="78"/>
        <v>300</v>
      </c>
      <c r="J1688" t="s">
        <v>39</v>
      </c>
      <c r="L1688" s="2">
        <v>1699</v>
      </c>
      <c r="M1688" t="s">
        <v>1673</v>
      </c>
      <c r="N1688">
        <v>30</v>
      </c>
      <c r="O1688" t="s">
        <v>46</v>
      </c>
      <c r="P1688" t="s">
        <v>42</v>
      </c>
      <c r="Q1688" t="s">
        <v>42</v>
      </c>
      <c r="R1688" t="s">
        <v>42</v>
      </c>
      <c r="S1688" s="3">
        <v>42259</v>
      </c>
      <c r="T1688" s="3"/>
      <c r="U1688" s="11" t="str">
        <f>IFERROR(VLOOKUP(A1688,'Anc data'!$A$2:$H$117, 8,FALSE),"")</f>
        <v/>
      </c>
      <c r="W1688" s="15" t="str">
        <f t="shared" si="79"/>
        <v/>
      </c>
      <c r="X1688" s="9">
        <f t="shared" si="80"/>
        <v>1</v>
      </c>
      <c r="Y1688" s="9">
        <f>MAX(X1688,Parameters!$B$8)</f>
        <v>1</v>
      </c>
      <c r="AA1688" s="16" t="str">
        <f>IF(W1688&lt;&gt;0,IF(Y1688=1,IF(I1688&lt;=Parameters!$C$2,W1688,""),""),"")</f>
        <v/>
      </c>
      <c r="AB1688" s="16" t="str">
        <f>IF(W1688&lt;&gt;0,IF(Y1688=1,IF(AND(I1688&gt;Parameters!$B$3,I1688&lt;=Parameters!$C$3),W1688,""),""),"")</f>
        <v/>
      </c>
      <c r="AC1688" s="16" t="str">
        <f>IF(W1688&lt;&gt;0,IF(Y1688=1,IF(AND(I1688&gt;Parameters!$B$4,I1688&lt;=Parameters!$C$4),W1688,""),""),"")</f>
        <v/>
      </c>
      <c r="AD1688" s="16" t="str">
        <f>IF(W1688&lt;&gt;0,IF(Y1688=1,IF(AND(I1688&gt;Parameters!$B$5,I1688&lt;=Parameters!$C$5),W1688,""),""),"")</f>
        <v/>
      </c>
      <c r="AE1688" s="16" t="str">
        <f>IF(W1688&lt;&gt;0,IF(Y1688=1,IF(I1688&gt;Parameters!$B$6,W1688,""),""),"")</f>
        <v/>
      </c>
    </row>
    <row r="1689" spans="1:31" x14ac:dyDescent="0.2">
      <c r="A1689" t="s">
        <v>1670</v>
      </c>
      <c r="B1689" t="s">
        <v>1671</v>
      </c>
      <c r="C1689" t="s">
        <v>1678</v>
      </c>
      <c r="D1689">
        <v>1</v>
      </c>
      <c r="E1689">
        <v>8</v>
      </c>
      <c r="F1689" t="s">
        <v>79</v>
      </c>
      <c r="G1689">
        <v>8</v>
      </c>
      <c r="H1689" t="s">
        <v>46</v>
      </c>
      <c r="I1689">
        <f t="shared" si="78"/>
        <v>8</v>
      </c>
      <c r="J1689" t="s">
        <v>39</v>
      </c>
      <c r="L1689">
        <v>800</v>
      </c>
      <c r="M1689" t="s">
        <v>1673</v>
      </c>
      <c r="N1689">
        <v>720</v>
      </c>
      <c r="O1689" t="s">
        <v>38</v>
      </c>
      <c r="P1689" t="s">
        <v>42</v>
      </c>
      <c r="Q1689" t="s">
        <v>42</v>
      </c>
      <c r="R1689" t="s">
        <v>42</v>
      </c>
      <c r="S1689" s="3">
        <v>42259</v>
      </c>
      <c r="T1689" s="3"/>
      <c r="U1689" s="11" t="str">
        <f>IFERROR(VLOOKUP(A1689,'Anc data'!$A$2:$H$117, 8,FALSE),"")</f>
        <v/>
      </c>
      <c r="W1689" s="15" t="str">
        <f t="shared" si="79"/>
        <v/>
      </c>
      <c r="X1689" s="9">
        <f t="shared" si="80"/>
        <v>1</v>
      </c>
      <c r="Y1689" s="9">
        <f>MAX(X1689,Parameters!$B$8)</f>
        <v>1</v>
      </c>
      <c r="AA1689" s="16" t="str">
        <f>IF(W1689&lt;&gt;0,IF(Y1689=1,IF(I1689&lt;=Parameters!$C$2,W1689,""),""),"")</f>
        <v/>
      </c>
      <c r="AB1689" s="16" t="str">
        <f>IF(W1689&lt;&gt;0,IF(Y1689=1,IF(AND(I1689&gt;Parameters!$B$3,I1689&lt;=Parameters!$C$3),W1689,""),""),"")</f>
        <v/>
      </c>
      <c r="AC1689" s="16" t="str">
        <f>IF(W1689&lt;&gt;0,IF(Y1689=1,IF(AND(I1689&gt;Parameters!$B$4,I1689&lt;=Parameters!$C$4),W1689,""),""),"")</f>
        <v/>
      </c>
      <c r="AD1689" s="16" t="str">
        <f>IF(W1689&lt;&gt;0,IF(Y1689=1,IF(AND(I1689&gt;Parameters!$B$5,I1689&lt;=Parameters!$C$5),W1689,""),""),"")</f>
        <v/>
      </c>
      <c r="AE1689" s="16" t="str">
        <f>IF(W1689&lt;&gt;0,IF(Y1689=1,IF(I1689&gt;Parameters!$B$6,W1689,""),""),"")</f>
        <v/>
      </c>
    </row>
    <row r="1690" spans="1:31" x14ac:dyDescent="0.2">
      <c r="A1690" t="s">
        <v>1670</v>
      </c>
      <c r="B1690" t="s">
        <v>1671</v>
      </c>
      <c r="C1690" t="s">
        <v>1678</v>
      </c>
      <c r="D1690">
        <v>2</v>
      </c>
      <c r="E1690">
        <v>20</v>
      </c>
      <c r="F1690" t="s">
        <v>79</v>
      </c>
      <c r="G1690">
        <v>20</v>
      </c>
      <c r="H1690" t="s">
        <v>46</v>
      </c>
      <c r="I1690">
        <f t="shared" si="78"/>
        <v>20</v>
      </c>
      <c r="J1690" t="s">
        <v>39</v>
      </c>
      <c r="L1690" s="2">
        <v>1050</v>
      </c>
      <c r="M1690" t="s">
        <v>1673</v>
      </c>
      <c r="N1690">
        <v>3</v>
      </c>
      <c r="O1690" t="s">
        <v>46</v>
      </c>
      <c r="P1690" t="s">
        <v>42</v>
      </c>
      <c r="Q1690" t="s">
        <v>42</v>
      </c>
      <c r="R1690" t="s">
        <v>42</v>
      </c>
      <c r="S1690" s="3">
        <v>42259</v>
      </c>
      <c r="T1690" s="3"/>
      <c r="U1690" s="11" t="str">
        <f>IFERROR(VLOOKUP(A1690,'Anc data'!$A$2:$H$117, 8,FALSE),"")</f>
        <v/>
      </c>
      <c r="W1690" s="15" t="str">
        <f t="shared" si="79"/>
        <v/>
      </c>
      <c r="X1690" s="9">
        <f t="shared" si="80"/>
        <v>1</v>
      </c>
      <c r="Y1690" s="9">
        <f>MAX(X1690,Parameters!$B$8)</f>
        <v>1</v>
      </c>
      <c r="AA1690" s="16" t="str">
        <f>IF(W1690&lt;&gt;0,IF(Y1690=1,IF(I1690&lt;=Parameters!$C$2,W1690,""),""),"")</f>
        <v/>
      </c>
      <c r="AB1690" s="16" t="str">
        <f>IF(W1690&lt;&gt;0,IF(Y1690=1,IF(AND(I1690&gt;Parameters!$B$3,I1690&lt;=Parameters!$C$3),W1690,""),""),"")</f>
        <v/>
      </c>
      <c r="AC1690" s="16" t="str">
        <f>IF(W1690&lt;&gt;0,IF(Y1690=1,IF(AND(I1690&gt;Parameters!$B$4,I1690&lt;=Parameters!$C$4),W1690,""),""),"")</f>
        <v/>
      </c>
      <c r="AD1690" s="16" t="str">
        <f>IF(W1690&lt;&gt;0,IF(Y1690=1,IF(AND(I1690&gt;Parameters!$B$5,I1690&lt;=Parameters!$C$5),W1690,""),""),"")</f>
        <v/>
      </c>
      <c r="AE1690" s="16" t="str">
        <f>IF(W1690&lt;&gt;0,IF(Y1690=1,IF(I1690&gt;Parameters!$B$6,W1690,""),""),"")</f>
        <v/>
      </c>
    </row>
    <row r="1691" spans="1:31" x14ac:dyDescent="0.2">
      <c r="A1691" t="s">
        <v>1670</v>
      </c>
      <c r="B1691" t="s">
        <v>1671</v>
      </c>
      <c r="C1691" t="s">
        <v>1678</v>
      </c>
      <c r="D1691">
        <v>3</v>
      </c>
      <c r="E1691">
        <v>35</v>
      </c>
      <c r="F1691" t="s">
        <v>79</v>
      </c>
      <c r="G1691">
        <v>35</v>
      </c>
      <c r="H1691" t="s">
        <v>46</v>
      </c>
      <c r="I1691">
        <f t="shared" si="78"/>
        <v>35</v>
      </c>
      <c r="J1691" t="s">
        <v>39</v>
      </c>
      <c r="L1691" s="2">
        <v>1100</v>
      </c>
      <c r="M1691" t="s">
        <v>1673</v>
      </c>
      <c r="N1691">
        <v>3</v>
      </c>
      <c r="O1691" t="s">
        <v>46</v>
      </c>
      <c r="P1691" t="s">
        <v>42</v>
      </c>
      <c r="Q1691" t="s">
        <v>42</v>
      </c>
      <c r="R1691" t="s">
        <v>42</v>
      </c>
      <c r="S1691" s="3">
        <v>42259</v>
      </c>
      <c r="T1691" s="3"/>
      <c r="U1691" s="11" t="str">
        <f>IFERROR(VLOOKUP(A1691,'Anc data'!$A$2:$H$117, 8,FALSE),"")</f>
        <v/>
      </c>
      <c r="W1691" s="15" t="str">
        <f t="shared" si="79"/>
        <v/>
      </c>
      <c r="X1691" s="9">
        <f t="shared" si="80"/>
        <v>1</v>
      </c>
      <c r="Y1691" s="9">
        <f>MAX(X1691,Parameters!$B$8)</f>
        <v>1</v>
      </c>
      <c r="AA1691" s="16" t="str">
        <f>IF(W1691&lt;&gt;0,IF(Y1691=1,IF(I1691&lt;=Parameters!$C$2,W1691,""),""),"")</f>
        <v/>
      </c>
      <c r="AB1691" s="16" t="str">
        <f>IF(W1691&lt;&gt;0,IF(Y1691=1,IF(AND(I1691&gt;Parameters!$B$3,I1691&lt;=Parameters!$C$3),W1691,""),""),"")</f>
        <v/>
      </c>
      <c r="AC1691" s="16" t="str">
        <f>IF(W1691&lt;&gt;0,IF(Y1691=1,IF(AND(I1691&gt;Parameters!$B$4,I1691&lt;=Parameters!$C$4),W1691,""),""),"")</f>
        <v/>
      </c>
      <c r="AD1691" s="16" t="str">
        <f>IF(W1691&lt;&gt;0,IF(Y1691=1,IF(AND(I1691&gt;Parameters!$B$5,I1691&lt;=Parameters!$C$5),W1691,""),""),"")</f>
        <v/>
      </c>
      <c r="AE1691" s="16" t="str">
        <f>IF(W1691&lt;&gt;0,IF(Y1691=1,IF(I1691&gt;Parameters!$B$6,W1691,""),""),"")</f>
        <v/>
      </c>
    </row>
    <row r="1692" spans="1:31" x14ac:dyDescent="0.2">
      <c r="A1692" t="s">
        <v>1670</v>
      </c>
      <c r="B1692" t="s">
        <v>1671</v>
      </c>
      <c r="C1692" t="s">
        <v>1678</v>
      </c>
      <c r="D1692">
        <v>4</v>
      </c>
      <c r="E1692">
        <v>70</v>
      </c>
      <c r="F1692" t="s">
        <v>79</v>
      </c>
      <c r="G1692">
        <v>70</v>
      </c>
      <c r="H1692" t="s">
        <v>46</v>
      </c>
      <c r="I1692">
        <f t="shared" si="78"/>
        <v>70</v>
      </c>
      <c r="J1692" t="s">
        <v>39</v>
      </c>
      <c r="L1692" s="2">
        <v>1300</v>
      </c>
      <c r="M1692" t="s">
        <v>1673</v>
      </c>
      <c r="N1692">
        <v>5</v>
      </c>
      <c r="O1692" t="s">
        <v>46</v>
      </c>
      <c r="P1692" t="s">
        <v>42</v>
      </c>
      <c r="Q1692" t="s">
        <v>42</v>
      </c>
      <c r="R1692" t="s">
        <v>42</v>
      </c>
      <c r="S1692" s="3">
        <v>42259</v>
      </c>
      <c r="T1692" s="3"/>
      <c r="U1692" s="11" t="str">
        <f>IFERROR(VLOOKUP(A1692,'Anc data'!$A$2:$H$117, 8,FALSE),"")</f>
        <v/>
      </c>
      <c r="W1692" s="15" t="str">
        <f t="shared" si="79"/>
        <v/>
      </c>
      <c r="X1692" s="9">
        <f t="shared" si="80"/>
        <v>1</v>
      </c>
      <c r="Y1692" s="9">
        <f>MAX(X1692,Parameters!$B$8)</f>
        <v>1</v>
      </c>
      <c r="AA1692" s="16" t="str">
        <f>IF(W1692&lt;&gt;0,IF(Y1692=1,IF(I1692&lt;=Parameters!$C$2,W1692,""),""),"")</f>
        <v/>
      </c>
      <c r="AB1692" s="16" t="str">
        <f>IF(W1692&lt;&gt;0,IF(Y1692=1,IF(AND(I1692&gt;Parameters!$B$3,I1692&lt;=Parameters!$C$3),W1692,""),""),"")</f>
        <v/>
      </c>
      <c r="AC1692" s="16" t="str">
        <f>IF(W1692&lt;&gt;0,IF(Y1692=1,IF(AND(I1692&gt;Parameters!$B$4,I1692&lt;=Parameters!$C$4),W1692,""),""),"")</f>
        <v/>
      </c>
      <c r="AD1692" s="16" t="str">
        <f>IF(W1692&lt;&gt;0,IF(Y1692=1,IF(AND(I1692&gt;Parameters!$B$5,I1692&lt;=Parameters!$C$5),W1692,""),""),"")</f>
        <v/>
      </c>
      <c r="AE1692" s="16" t="str">
        <f>IF(W1692&lt;&gt;0,IF(Y1692=1,IF(I1692&gt;Parameters!$B$6,W1692,""),""),"")</f>
        <v/>
      </c>
    </row>
    <row r="1693" spans="1:31" x14ac:dyDescent="0.2">
      <c r="A1693" t="s">
        <v>1670</v>
      </c>
      <c r="B1693" t="s">
        <v>1671</v>
      </c>
      <c r="C1693" t="s">
        <v>1678</v>
      </c>
      <c r="D1693">
        <v>5</v>
      </c>
      <c r="E1693">
        <v>100</v>
      </c>
      <c r="F1693" t="s">
        <v>79</v>
      </c>
      <c r="G1693">
        <v>100</v>
      </c>
      <c r="H1693" t="s">
        <v>46</v>
      </c>
      <c r="I1693">
        <f t="shared" si="78"/>
        <v>100</v>
      </c>
      <c r="J1693" t="s">
        <v>39</v>
      </c>
      <c r="L1693" s="2">
        <v>1330</v>
      </c>
      <c r="M1693" t="s">
        <v>1673</v>
      </c>
      <c r="N1693">
        <v>10</v>
      </c>
      <c r="O1693" t="s">
        <v>46</v>
      </c>
      <c r="P1693" t="s">
        <v>42</v>
      </c>
      <c r="Q1693" t="s">
        <v>42</v>
      </c>
      <c r="R1693" t="s">
        <v>42</v>
      </c>
      <c r="S1693" s="3">
        <v>42259</v>
      </c>
      <c r="T1693" s="3"/>
      <c r="U1693" s="11" t="str">
        <f>IFERROR(VLOOKUP(A1693,'Anc data'!$A$2:$H$117, 8,FALSE),"")</f>
        <v/>
      </c>
      <c r="W1693" s="15" t="str">
        <f t="shared" si="79"/>
        <v/>
      </c>
      <c r="X1693" s="9">
        <f t="shared" si="80"/>
        <v>1</v>
      </c>
      <c r="Y1693" s="9">
        <f>MAX(X1693,Parameters!$B$8)</f>
        <v>1</v>
      </c>
      <c r="AA1693" s="16" t="str">
        <f>IF(W1693&lt;&gt;0,IF(Y1693=1,IF(I1693&lt;=Parameters!$C$2,W1693,""),""),"")</f>
        <v/>
      </c>
      <c r="AB1693" s="16" t="str">
        <f>IF(W1693&lt;&gt;0,IF(Y1693=1,IF(AND(I1693&gt;Parameters!$B$3,I1693&lt;=Parameters!$C$3),W1693,""),""),"")</f>
        <v/>
      </c>
      <c r="AC1693" s="16" t="str">
        <f>IF(W1693&lt;&gt;0,IF(Y1693=1,IF(AND(I1693&gt;Parameters!$B$4,I1693&lt;=Parameters!$C$4),W1693,""),""),"")</f>
        <v/>
      </c>
      <c r="AD1693" s="16" t="str">
        <f>IF(W1693&lt;&gt;0,IF(Y1693=1,IF(AND(I1693&gt;Parameters!$B$5,I1693&lt;=Parameters!$C$5),W1693,""),""),"")</f>
        <v/>
      </c>
      <c r="AE1693" s="16" t="str">
        <f>IF(W1693&lt;&gt;0,IF(Y1693=1,IF(I1693&gt;Parameters!$B$6,W1693,""),""),"")</f>
        <v/>
      </c>
    </row>
    <row r="1694" spans="1:31" x14ac:dyDescent="0.2">
      <c r="A1694" t="s">
        <v>1670</v>
      </c>
      <c r="B1694" t="s">
        <v>1671</v>
      </c>
      <c r="C1694" t="s">
        <v>1678</v>
      </c>
      <c r="D1694">
        <v>6</v>
      </c>
      <c r="E1694">
        <v>120</v>
      </c>
      <c r="F1694" t="s">
        <v>79</v>
      </c>
      <c r="G1694">
        <v>120</v>
      </c>
      <c r="H1694" t="s">
        <v>46</v>
      </c>
      <c r="I1694">
        <f t="shared" si="78"/>
        <v>120</v>
      </c>
      <c r="J1694" t="s">
        <v>39</v>
      </c>
      <c r="L1694" s="2">
        <v>1350</v>
      </c>
      <c r="M1694" t="s">
        <v>1673</v>
      </c>
      <c r="N1694">
        <v>10</v>
      </c>
      <c r="O1694" t="s">
        <v>46</v>
      </c>
      <c r="P1694" t="s">
        <v>42</v>
      </c>
      <c r="Q1694" t="s">
        <v>42</v>
      </c>
      <c r="R1694" t="s">
        <v>42</v>
      </c>
      <c r="S1694" s="3">
        <v>42259</v>
      </c>
      <c r="T1694" s="3"/>
      <c r="U1694" s="11" t="str">
        <f>IFERROR(VLOOKUP(A1694,'Anc data'!$A$2:$H$117, 8,FALSE),"")</f>
        <v/>
      </c>
      <c r="W1694" s="15" t="str">
        <f t="shared" si="79"/>
        <v/>
      </c>
      <c r="X1694" s="9">
        <f t="shared" si="80"/>
        <v>1</v>
      </c>
      <c r="Y1694" s="9">
        <f>MAX(X1694,Parameters!$B$8)</f>
        <v>1</v>
      </c>
      <c r="AA1694" s="16" t="str">
        <f>IF(W1694&lt;&gt;0,IF(Y1694=1,IF(I1694&lt;=Parameters!$C$2,W1694,""),""),"")</f>
        <v/>
      </c>
      <c r="AB1694" s="16" t="str">
        <f>IF(W1694&lt;&gt;0,IF(Y1694=1,IF(AND(I1694&gt;Parameters!$B$3,I1694&lt;=Parameters!$C$3),W1694,""),""),"")</f>
        <v/>
      </c>
      <c r="AC1694" s="16" t="str">
        <f>IF(W1694&lt;&gt;0,IF(Y1694=1,IF(AND(I1694&gt;Parameters!$B$4,I1694&lt;=Parameters!$C$4),W1694,""),""),"")</f>
        <v/>
      </c>
      <c r="AD1694" s="16" t="str">
        <f>IF(W1694&lt;&gt;0,IF(Y1694=1,IF(AND(I1694&gt;Parameters!$B$5,I1694&lt;=Parameters!$C$5),W1694,""),""),"")</f>
        <v/>
      </c>
      <c r="AE1694" s="16" t="str">
        <f>IF(W1694&lt;&gt;0,IF(Y1694=1,IF(I1694&gt;Parameters!$B$6,W1694,""),""),"")</f>
        <v/>
      </c>
    </row>
    <row r="1695" spans="1:31" x14ac:dyDescent="0.2">
      <c r="A1695" t="s">
        <v>1670</v>
      </c>
      <c r="B1695" t="s">
        <v>1671</v>
      </c>
      <c r="C1695" t="s">
        <v>1678</v>
      </c>
      <c r="D1695">
        <v>7</v>
      </c>
      <c r="E1695">
        <v>200</v>
      </c>
      <c r="F1695" t="s">
        <v>79</v>
      </c>
      <c r="G1695">
        <v>200</v>
      </c>
      <c r="H1695" t="s">
        <v>46</v>
      </c>
      <c r="I1695">
        <f t="shared" si="78"/>
        <v>200</v>
      </c>
      <c r="J1695" t="s">
        <v>39</v>
      </c>
      <c r="L1695" s="2">
        <v>1500</v>
      </c>
      <c r="M1695" t="s">
        <v>1673</v>
      </c>
      <c r="N1695">
        <v>15</v>
      </c>
      <c r="O1695" t="s">
        <v>46</v>
      </c>
      <c r="P1695" t="s">
        <v>42</v>
      </c>
      <c r="Q1695" t="s">
        <v>42</v>
      </c>
      <c r="R1695" t="s">
        <v>42</v>
      </c>
      <c r="S1695" s="3">
        <v>42259</v>
      </c>
      <c r="T1695" s="3"/>
      <c r="U1695" s="11" t="str">
        <f>IFERROR(VLOOKUP(A1695,'Anc data'!$A$2:$H$117, 8,FALSE),"")</f>
        <v/>
      </c>
      <c r="W1695" s="15" t="str">
        <f t="shared" si="79"/>
        <v/>
      </c>
      <c r="X1695" s="9">
        <f t="shared" si="80"/>
        <v>1</v>
      </c>
      <c r="Y1695" s="9">
        <f>MAX(X1695,Parameters!$B$8)</f>
        <v>1</v>
      </c>
      <c r="AA1695" s="16" t="str">
        <f>IF(W1695&lt;&gt;0,IF(Y1695=1,IF(I1695&lt;=Parameters!$C$2,W1695,""),""),"")</f>
        <v/>
      </c>
      <c r="AB1695" s="16" t="str">
        <f>IF(W1695&lt;&gt;0,IF(Y1695=1,IF(AND(I1695&gt;Parameters!$B$3,I1695&lt;=Parameters!$C$3),W1695,""),""),"")</f>
        <v/>
      </c>
      <c r="AC1695" s="16" t="str">
        <f>IF(W1695&lt;&gt;0,IF(Y1695=1,IF(AND(I1695&gt;Parameters!$B$4,I1695&lt;=Parameters!$C$4),W1695,""),""),"")</f>
        <v/>
      </c>
      <c r="AD1695" s="16" t="str">
        <f>IF(W1695&lt;&gt;0,IF(Y1695=1,IF(AND(I1695&gt;Parameters!$B$5,I1695&lt;=Parameters!$C$5),W1695,""),""),"")</f>
        <v/>
      </c>
      <c r="AE1695" s="16" t="str">
        <f>IF(W1695&lt;&gt;0,IF(Y1695=1,IF(I1695&gt;Parameters!$B$6,W1695,""),""),"")</f>
        <v/>
      </c>
    </row>
    <row r="1696" spans="1:31" x14ac:dyDescent="0.2">
      <c r="A1696" t="s">
        <v>1679</v>
      </c>
      <c r="B1696" t="s">
        <v>1680</v>
      </c>
      <c r="C1696" t="s">
        <v>1681</v>
      </c>
      <c r="D1696">
        <v>1</v>
      </c>
      <c r="E1696" t="s">
        <v>1682</v>
      </c>
      <c r="F1696" t="s">
        <v>51</v>
      </c>
      <c r="G1696">
        <v>512</v>
      </c>
      <c r="H1696" t="s">
        <v>38</v>
      </c>
      <c r="I1696">
        <f t="shared" si="78"/>
        <v>0.51200000000000001</v>
      </c>
      <c r="J1696">
        <v>512</v>
      </c>
      <c r="K1696" t="s">
        <v>1439</v>
      </c>
      <c r="L1696">
        <v>40</v>
      </c>
      <c r="M1696" t="s">
        <v>1683</v>
      </c>
      <c r="N1696">
        <v>512</v>
      </c>
      <c r="O1696" t="s">
        <v>38</v>
      </c>
      <c r="P1696" t="s">
        <v>42</v>
      </c>
      <c r="Q1696" t="s">
        <v>42</v>
      </c>
      <c r="R1696" t="s">
        <v>42</v>
      </c>
      <c r="S1696" s="3">
        <v>42259</v>
      </c>
      <c r="T1696" s="3"/>
      <c r="U1696" s="11">
        <f>IFERROR(VLOOKUP(A1696,'Anc data'!$A$2:$H$117, 8,FALSE),"")</f>
        <v>2.0430561304294401</v>
      </c>
      <c r="W1696" s="15">
        <f t="shared" si="79"/>
        <v>19.578512505964387</v>
      </c>
      <c r="X1696" s="9">
        <f t="shared" si="80"/>
        <v>0</v>
      </c>
      <c r="Y1696" s="9">
        <f>MAX(X1696,Parameters!$B$8)</f>
        <v>1</v>
      </c>
      <c r="AA1696" s="16">
        <f>IF(W1696&lt;&gt;0,IF(Y1696=1,IF(I1696&lt;=Parameters!$C$2,W1696,""),""),"")</f>
        <v>19.578512505964387</v>
      </c>
      <c r="AB1696" s="16" t="str">
        <f>IF(W1696&lt;&gt;0,IF(Y1696=1,IF(AND(I1696&gt;Parameters!$B$3,I1696&lt;=Parameters!$C$3),W1696,""),""),"")</f>
        <v/>
      </c>
      <c r="AC1696" s="16" t="str">
        <f>IF(W1696&lt;&gt;0,IF(Y1696=1,IF(AND(I1696&gt;Parameters!$B$4,I1696&lt;=Parameters!$C$4),W1696,""),""),"")</f>
        <v/>
      </c>
      <c r="AD1696" s="16" t="str">
        <f>IF(W1696&lt;&gt;0,IF(Y1696=1,IF(AND(I1696&gt;Parameters!$B$5,I1696&lt;=Parameters!$C$5),W1696,""),""),"")</f>
        <v/>
      </c>
      <c r="AE1696" s="16" t="str">
        <f>IF(W1696&lt;&gt;0,IF(Y1696=1,IF(I1696&gt;Parameters!$B$6,W1696,""),""),"")</f>
        <v/>
      </c>
    </row>
    <row r="1697" spans="1:31" x14ac:dyDescent="0.2">
      <c r="A1697" t="s">
        <v>1679</v>
      </c>
      <c r="B1697" t="s">
        <v>1680</v>
      </c>
      <c r="C1697" t="s">
        <v>1681</v>
      </c>
      <c r="D1697">
        <v>2</v>
      </c>
      <c r="E1697" t="s">
        <v>1682</v>
      </c>
      <c r="F1697" t="s">
        <v>51</v>
      </c>
      <c r="G1697">
        <v>1024</v>
      </c>
      <c r="H1697" t="s">
        <v>38</v>
      </c>
      <c r="I1697">
        <f t="shared" si="78"/>
        <v>1.024</v>
      </c>
      <c r="J1697">
        <v>3</v>
      </c>
      <c r="K1697" t="s">
        <v>62</v>
      </c>
      <c r="L1697">
        <v>75</v>
      </c>
      <c r="M1697" t="s">
        <v>1683</v>
      </c>
      <c r="N1697">
        <v>1024</v>
      </c>
      <c r="O1697" t="s">
        <v>38</v>
      </c>
      <c r="P1697" t="s">
        <v>42</v>
      </c>
      <c r="Q1697" t="s">
        <v>42</v>
      </c>
      <c r="R1697" t="s">
        <v>42</v>
      </c>
      <c r="S1697" s="3">
        <v>42259</v>
      </c>
      <c r="T1697" s="3"/>
      <c r="U1697" s="11">
        <f>IFERROR(VLOOKUP(A1697,'Anc data'!$A$2:$H$117, 8,FALSE),"")</f>
        <v>2.0430561304294401</v>
      </c>
      <c r="W1697" s="15">
        <f t="shared" si="79"/>
        <v>36.709710948683224</v>
      </c>
      <c r="X1697" s="9">
        <f t="shared" si="80"/>
        <v>0</v>
      </c>
      <c r="Y1697" s="9">
        <f>MAX(X1697,Parameters!$B$8)</f>
        <v>1</v>
      </c>
      <c r="AA1697" s="16" t="str">
        <f>IF(W1697&lt;&gt;0,IF(Y1697=1,IF(I1697&lt;=Parameters!$C$2,W1697,""),""),"")</f>
        <v/>
      </c>
      <c r="AB1697" s="16">
        <f>IF(W1697&lt;&gt;0,IF(Y1697=1,IF(AND(I1697&gt;Parameters!$B$3,I1697&lt;=Parameters!$C$3),W1697,""),""),"")</f>
        <v>36.709710948683224</v>
      </c>
      <c r="AC1697" s="16" t="str">
        <f>IF(W1697&lt;&gt;0,IF(Y1697=1,IF(AND(I1697&gt;Parameters!$B$4,I1697&lt;=Parameters!$C$4),W1697,""),""),"")</f>
        <v/>
      </c>
      <c r="AD1697" s="16" t="str">
        <f>IF(W1697&lt;&gt;0,IF(Y1697=1,IF(AND(I1697&gt;Parameters!$B$5,I1697&lt;=Parameters!$C$5),W1697,""),""),"")</f>
        <v/>
      </c>
      <c r="AE1697" s="16" t="str">
        <f>IF(W1697&lt;&gt;0,IF(Y1697=1,IF(I1697&gt;Parameters!$B$6,W1697,""),""),"")</f>
        <v/>
      </c>
    </row>
    <row r="1698" spans="1:31" x14ac:dyDescent="0.2">
      <c r="A1698" t="s">
        <v>1679</v>
      </c>
      <c r="B1698" t="s">
        <v>1680</v>
      </c>
      <c r="C1698" t="s">
        <v>1681</v>
      </c>
      <c r="D1698">
        <v>3</v>
      </c>
      <c r="E1698" t="s">
        <v>1682</v>
      </c>
      <c r="F1698" t="s">
        <v>51</v>
      </c>
      <c r="G1698">
        <v>2048</v>
      </c>
      <c r="H1698" t="s">
        <v>38</v>
      </c>
      <c r="I1698">
        <f t="shared" si="78"/>
        <v>2.048</v>
      </c>
      <c r="J1698">
        <v>6</v>
      </c>
      <c r="K1698" t="s">
        <v>62</v>
      </c>
      <c r="L1698">
        <v>125</v>
      </c>
      <c r="M1698" t="s">
        <v>1683</v>
      </c>
      <c r="N1698">
        <v>2048</v>
      </c>
      <c r="O1698" t="s">
        <v>38</v>
      </c>
      <c r="P1698" t="s">
        <v>42</v>
      </c>
      <c r="Q1698" t="s">
        <v>42</v>
      </c>
      <c r="R1698" t="s">
        <v>42</v>
      </c>
      <c r="S1698" s="3">
        <v>42259</v>
      </c>
      <c r="T1698" s="3"/>
      <c r="U1698" s="11">
        <f>IFERROR(VLOOKUP(A1698,'Anc data'!$A$2:$H$117, 8,FALSE),"")</f>
        <v>2.0430561304294401</v>
      </c>
      <c r="W1698" s="15">
        <f t="shared" si="79"/>
        <v>61.182851581138706</v>
      </c>
      <c r="X1698" s="9">
        <f t="shared" si="80"/>
        <v>0</v>
      </c>
      <c r="Y1698" s="9">
        <f>MAX(X1698,Parameters!$B$8)</f>
        <v>1</v>
      </c>
      <c r="AA1698" s="16" t="str">
        <f>IF(W1698&lt;&gt;0,IF(Y1698=1,IF(I1698&lt;=Parameters!$C$2,W1698,""),""),"")</f>
        <v/>
      </c>
      <c r="AB1698" s="16">
        <f>IF(W1698&lt;&gt;0,IF(Y1698=1,IF(AND(I1698&gt;Parameters!$B$3,I1698&lt;=Parameters!$C$3),W1698,""),""),"")</f>
        <v>61.182851581138706</v>
      </c>
      <c r="AC1698" s="16" t="str">
        <f>IF(W1698&lt;&gt;0,IF(Y1698=1,IF(AND(I1698&gt;Parameters!$B$4,I1698&lt;=Parameters!$C$4),W1698,""),""),"")</f>
        <v/>
      </c>
      <c r="AD1698" s="16" t="str">
        <f>IF(W1698&lt;&gt;0,IF(Y1698=1,IF(AND(I1698&gt;Parameters!$B$5,I1698&lt;=Parameters!$C$5),W1698,""),""),"")</f>
        <v/>
      </c>
      <c r="AE1698" s="16" t="str">
        <f>IF(W1698&lt;&gt;0,IF(Y1698=1,IF(I1698&gt;Parameters!$B$6,W1698,""),""),"")</f>
        <v/>
      </c>
    </row>
    <row r="1699" spans="1:31" x14ac:dyDescent="0.2">
      <c r="A1699" t="s">
        <v>1679</v>
      </c>
      <c r="B1699" t="s">
        <v>1680</v>
      </c>
      <c r="C1699" t="s">
        <v>1681</v>
      </c>
      <c r="D1699">
        <v>4</v>
      </c>
      <c r="E1699" t="s">
        <v>1682</v>
      </c>
      <c r="F1699" t="s">
        <v>51</v>
      </c>
      <c r="G1699">
        <v>3072</v>
      </c>
      <c r="H1699" t="s">
        <v>38</v>
      </c>
      <c r="I1699">
        <f t="shared" si="78"/>
        <v>3.0720000000000001</v>
      </c>
      <c r="J1699">
        <v>9</v>
      </c>
      <c r="K1699" t="s">
        <v>62</v>
      </c>
      <c r="L1699">
        <v>200</v>
      </c>
      <c r="M1699" t="s">
        <v>1683</v>
      </c>
      <c r="N1699">
        <v>3072</v>
      </c>
      <c r="O1699" t="s">
        <v>38</v>
      </c>
      <c r="P1699" t="s">
        <v>42</v>
      </c>
      <c r="Q1699" t="s">
        <v>42</v>
      </c>
      <c r="R1699" t="s">
        <v>42</v>
      </c>
      <c r="S1699" s="3">
        <v>42259</v>
      </c>
      <c r="T1699" s="3"/>
      <c r="U1699" s="11">
        <f>IFERROR(VLOOKUP(A1699,'Anc data'!$A$2:$H$117, 8,FALSE),"")</f>
        <v>2.0430561304294401</v>
      </c>
      <c r="W1699" s="15">
        <f t="shared" si="79"/>
        <v>97.89256252982193</v>
      </c>
      <c r="X1699" s="9">
        <f t="shared" si="80"/>
        <v>0</v>
      </c>
      <c r="Y1699" s="9">
        <f>MAX(X1699,Parameters!$B$8)</f>
        <v>1</v>
      </c>
      <c r="AA1699" s="16" t="str">
        <f>IF(W1699&lt;&gt;0,IF(Y1699=1,IF(I1699&lt;=Parameters!$C$2,W1699,""),""),"")</f>
        <v/>
      </c>
      <c r="AB1699" s="16">
        <f>IF(W1699&lt;&gt;0,IF(Y1699=1,IF(AND(I1699&gt;Parameters!$B$3,I1699&lt;=Parameters!$C$3),W1699,""),""),"")</f>
        <v>97.89256252982193</v>
      </c>
      <c r="AC1699" s="16" t="str">
        <f>IF(W1699&lt;&gt;0,IF(Y1699=1,IF(AND(I1699&gt;Parameters!$B$4,I1699&lt;=Parameters!$C$4),W1699,""),""),"")</f>
        <v/>
      </c>
      <c r="AD1699" s="16" t="str">
        <f>IF(W1699&lt;&gt;0,IF(Y1699=1,IF(AND(I1699&gt;Parameters!$B$5,I1699&lt;=Parameters!$C$5),W1699,""),""),"")</f>
        <v/>
      </c>
      <c r="AE1699" s="16" t="str">
        <f>IF(W1699&lt;&gt;0,IF(Y1699=1,IF(I1699&gt;Parameters!$B$6,W1699,""),""),"")</f>
        <v/>
      </c>
    </row>
    <row r="1700" spans="1:31" x14ac:dyDescent="0.2">
      <c r="A1700" t="s">
        <v>1679</v>
      </c>
      <c r="B1700" t="s">
        <v>1680</v>
      </c>
      <c r="C1700" t="s">
        <v>1681</v>
      </c>
      <c r="D1700">
        <v>5</v>
      </c>
      <c r="E1700" t="s">
        <v>1682</v>
      </c>
      <c r="F1700" t="s">
        <v>51</v>
      </c>
      <c r="G1700">
        <v>4096</v>
      </c>
      <c r="H1700" t="s">
        <v>38</v>
      </c>
      <c r="I1700">
        <f t="shared" si="78"/>
        <v>4.0960000000000001</v>
      </c>
      <c r="J1700">
        <v>12</v>
      </c>
      <c r="K1700" t="s">
        <v>62</v>
      </c>
      <c r="L1700">
        <v>350</v>
      </c>
      <c r="M1700" t="s">
        <v>1683</v>
      </c>
      <c r="N1700">
        <v>4096</v>
      </c>
      <c r="O1700" t="s">
        <v>38</v>
      </c>
      <c r="P1700" t="s">
        <v>42</v>
      </c>
      <c r="Q1700" t="s">
        <v>42</v>
      </c>
      <c r="R1700" t="s">
        <v>42</v>
      </c>
      <c r="S1700" s="3">
        <v>42259</v>
      </c>
      <c r="T1700" s="3"/>
      <c r="U1700" s="11">
        <f>IFERROR(VLOOKUP(A1700,'Anc data'!$A$2:$H$117, 8,FALSE),"")</f>
        <v>2.0430561304294401</v>
      </c>
      <c r="W1700" s="15">
        <f t="shared" si="79"/>
        <v>171.31198442718838</v>
      </c>
      <c r="X1700" s="9">
        <f t="shared" si="80"/>
        <v>0</v>
      </c>
      <c r="Y1700" s="9">
        <f>MAX(X1700,Parameters!$B$8)</f>
        <v>1</v>
      </c>
      <c r="AA1700" s="16" t="str">
        <f>IF(W1700&lt;&gt;0,IF(Y1700=1,IF(I1700&lt;=Parameters!$C$2,W1700,""),""),"")</f>
        <v/>
      </c>
      <c r="AB1700" s="16" t="str">
        <f>IF(W1700&lt;&gt;0,IF(Y1700=1,IF(AND(I1700&gt;Parameters!$B$3,I1700&lt;=Parameters!$C$3),W1700,""),""),"")</f>
        <v/>
      </c>
      <c r="AC1700" s="16">
        <f>IF(W1700&lt;&gt;0,IF(Y1700=1,IF(AND(I1700&gt;Parameters!$B$4,I1700&lt;=Parameters!$C$4),W1700,""),""),"")</f>
        <v>171.31198442718838</v>
      </c>
      <c r="AD1700" s="16" t="str">
        <f>IF(W1700&lt;&gt;0,IF(Y1700=1,IF(AND(I1700&gt;Parameters!$B$5,I1700&lt;=Parameters!$C$5),W1700,""),""),"")</f>
        <v/>
      </c>
      <c r="AE1700" s="16" t="str">
        <f>IF(W1700&lt;&gt;0,IF(Y1700=1,IF(I1700&gt;Parameters!$B$6,W1700,""),""),"")</f>
        <v/>
      </c>
    </row>
    <row r="1701" spans="1:31" x14ac:dyDescent="0.2">
      <c r="A1701" t="s">
        <v>1679</v>
      </c>
      <c r="B1701" t="s">
        <v>1680</v>
      </c>
      <c r="C1701" t="s">
        <v>1684</v>
      </c>
      <c r="D1701">
        <v>1</v>
      </c>
      <c r="E1701" t="s">
        <v>1685</v>
      </c>
      <c r="F1701" t="s">
        <v>51</v>
      </c>
      <c r="G1701">
        <v>128</v>
      </c>
      <c r="H1701" t="s">
        <v>38</v>
      </c>
      <c r="I1701">
        <f t="shared" si="78"/>
        <v>0.128</v>
      </c>
      <c r="J1701" t="s">
        <v>1686</v>
      </c>
      <c r="L1701">
        <v>123</v>
      </c>
      <c r="M1701" t="s">
        <v>1683</v>
      </c>
      <c r="N1701">
        <v>128</v>
      </c>
      <c r="O1701" t="s">
        <v>38</v>
      </c>
      <c r="P1701" t="s">
        <v>42</v>
      </c>
      <c r="Q1701" t="s">
        <v>42</v>
      </c>
      <c r="R1701" t="s">
        <v>42</v>
      </c>
      <c r="S1701" s="3">
        <v>42282</v>
      </c>
      <c r="T1701" s="3"/>
      <c r="U1701" s="11">
        <f>IFERROR(VLOOKUP(A1701,'Anc data'!$A$2:$H$117, 8,FALSE),"")</f>
        <v>2.0430561304294401</v>
      </c>
      <c r="W1701" s="15">
        <f t="shared" si="79"/>
        <v>60.203925955840489</v>
      </c>
      <c r="X1701" s="9">
        <f t="shared" si="80"/>
        <v>1</v>
      </c>
      <c r="Y1701" s="9">
        <f>MAX(X1701,Parameters!$B$8)</f>
        <v>1</v>
      </c>
      <c r="AA1701" s="16">
        <f>IF(W1701&lt;&gt;0,IF(Y1701=1,IF(I1701&lt;=Parameters!$C$2,W1701,""),""),"")</f>
        <v>60.203925955840489</v>
      </c>
      <c r="AB1701" s="16" t="str">
        <f>IF(W1701&lt;&gt;0,IF(Y1701=1,IF(AND(I1701&gt;Parameters!$B$3,I1701&lt;=Parameters!$C$3),W1701,""),""),"")</f>
        <v/>
      </c>
      <c r="AC1701" s="16" t="str">
        <f>IF(W1701&lt;&gt;0,IF(Y1701=1,IF(AND(I1701&gt;Parameters!$B$4,I1701&lt;=Parameters!$C$4),W1701,""),""),"")</f>
        <v/>
      </c>
      <c r="AD1701" s="16" t="str">
        <f>IF(W1701&lt;&gt;0,IF(Y1701=1,IF(AND(I1701&gt;Parameters!$B$5,I1701&lt;=Parameters!$C$5),W1701,""),""),"")</f>
        <v/>
      </c>
      <c r="AE1701" s="16" t="str">
        <f>IF(W1701&lt;&gt;0,IF(Y1701=1,IF(I1701&gt;Parameters!$B$6,W1701,""),""),"")</f>
        <v/>
      </c>
    </row>
    <row r="1702" spans="1:31" x14ac:dyDescent="0.2">
      <c r="A1702" t="s">
        <v>1679</v>
      </c>
      <c r="B1702" t="s">
        <v>1680</v>
      </c>
      <c r="C1702" t="s">
        <v>1684</v>
      </c>
      <c r="D1702">
        <v>2</v>
      </c>
      <c r="E1702" t="s">
        <v>1685</v>
      </c>
      <c r="F1702" t="s">
        <v>51</v>
      </c>
      <c r="G1702">
        <v>192</v>
      </c>
      <c r="H1702" t="s">
        <v>38</v>
      </c>
      <c r="I1702">
        <f t="shared" si="78"/>
        <v>0.192</v>
      </c>
      <c r="J1702" t="s">
        <v>1686</v>
      </c>
      <c r="L1702">
        <v>148</v>
      </c>
      <c r="M1702" t="s">
        <v>1683</v>
      </c>
      <c r="N1702">
        <v>192</v>
      </c>
      <c r="O1702" t="s">
        <v>38</v>
      </c>
      <c r="P1702" t="s">
        <v>42</v>
      </c>
      <c r="Q1702" t="s">
        <v>42</v>
      </c>
      <c r="R1702" t="s">
        <v>42</v>
      </c>
      <c r="S1702" s="3">
        <v>42282</v>
      </c>
      <c r="T1702" s="3"/>
      <c r="U1702" s="11">
        <f>IFERROR(VLOOKUP(A1702,'Anc data'!$A$2:$H$117, 8,FALSE),"")</f>
        <v>2.0430561304294401</v>
      </c>
      <c r="W1702" s="15">
        <f t="shared" si="79"/>
        <v>72.440496272068231</v>
      </c>
      <c r="X1702" s="9">
        <f t="shared" si="80"/>
        <v>1</v>
      </c>
      <c r="Y1702" s="9">
        <f>MAX(X1702,Parameters!$B$8)</f>
        <v>1</v>
      </c>
      <c r="AA1702" s="16">
        <f>IF(W1702&lt;&gt;0,IF(Y1702=1,IF(I1702&lt;=Parameters!$C$2,W1702,""),""),"")</f>
        <v>72.440496272068231</v>
      </c>
      <c r="AB1702" s="16" t="str">
        <f>IF(W1702&lt;&gt;0,IF(Y1702=1,IF(AND(I1702&gt;Parameters!$B$3,I1702&lt;=Parameters!$C$3),W1702,""),""),"")</f>
        <v/>
      </c>
      <c r="AC1702" s="16" t="str">
        <f>IF(W1702&lt;&gt;0,IF(Y1702=1,IF(AND(I1702&gt;Parameters!$B$4,I1702&lt;=Parameters!$C$4),W1702,""),""),"")</f>
        <v/>
      </c>
      <c r="AD1702" s="16" t="str">
        <f>IF(W1702&lt;&gt;0,IF(Y1702=1,IF(AND(I1702&gt;Parameters!$B$5,I1702&lt;=Parameters!$C$5),W1702,""),""),"")</f>
        <v/>
      </c>
      <c r="AE1702" s="16" t="str">
        <f>IF(W1702&lt;&gt;0,IF(Y1702=1,IF(I1702&gt;Parameters!$B$6,W1702,""),""),"")</f>
        <v/>
      </c>
    </row>
    <row r="1703" spans="1:31" x14ac:dyDescent="0.2">
      <c r="A1703" t="s">
        <v>1679</v>
      </c>
      <c r="B1703" t="s">
        <v>1680</v>
      </c>
      <c r="C1703" t="s">
        <v>1684</v>
      </c>
      <c r="D1703">
        <v>3</v>
      </c>
      <c r="E1703" t="s">
        <v>1685</v>
      </c>
      <c r="F1703" t="s">
        <v>51</v>
      </c>
      <c r="G1703">
        <v>256</v>
      </c>
      <c r="H1703" t="s">
        <v>38</v>
      </c>
      <c r="I1703">
        <f t="shared" si="78"/>
        <v>0.25600000000000001</v>
      </c>
      <c r="J1703" t="s">
        <v>1686</v>
      </c>
      <c r="L1703">
        <v>173</v>
      </c>
      <c r="M1703" t="s">
        <v>1683</v>
      </c>
      <c r="N1703">
        <v>256</v>
      </c>
      <c r="O1703" t="s">
        <v>38</v>
      </c>
      <c r="P1703" t="s">
        <v>42</v>
      </c>
      <c r="Q1703" t="s">
        <v>42</v>
      </c>
      <c r="R1703" t="s">
        <v>42</v>
      </c>
      <c r="S1703" s="3">
        <v>42282</v>
      </c>
      <c r="T1703" s="3"/>
      <c r="U1703" s="11">
        <f>IFERROR(VLOOKUP(A1703,'Anc data'!$A$2:$H$117, 8,FALSE),"")</f>
        <v>2.0430561304294401</v>
      </c>
      <c r="W1703" s="15">
        <f t="shared" si="79"/>
        <v>84.677066588295972</v>
      </c>
      <c r="X1703" s="9">
        <f t="shared" si="80"/>
        <v>1</v>
      </c>
      <c r="Y1703" s="9">
        <f>MAX(X1703,Parameters!$B$8)</f>
        <v>1</v>
      </c>
      <c r="AA1703" s="16">
        <f>IF(W1703&lt;&gt;0,IF(Y1703=1,IF(I1703&lt;=Parameters!$C$2,W1703,""),""),"")</f>
        <v>84.677066588295972</v>
      </c>
      <c r="AB1703" s="16" t="str">
        <f>IF(W1703&lt;&gt;0,IF(Y1703=1,IF(AND(I1703&gt;Parameters!$B$3,I1703&lt;=Parameters!$C$3),W1703,""),""),"")</f>
        <v/>
      </c>
      <c r="AC1703" s="16" t="str">
        <f>IF(W1703&lt;&gt;0,IF(Y1703=1,IF(AND(I1703&gt;Parameters!$B$4,I1703&lt;=Parameters!$C$4),W1703,""),""),"")</f>
        <v/>
      </c>
      <c r="AD1703" s="16" t="str">
        <f>IF(W1703&lt;&gt;0,IF(Y1703=1,IF(AND(I1703&gt;Parameters!$B$5,I1703&lt;=Parameters!$C$5),W1703,""),""),"")</f>
        <v/>
      </c>
      <c r="AE1703" s="16" t="str">
        <f>IF(W1703&lt;&gt;0,IF(Y1703=1,IF(I1703&gt;Parameters!$B$6,W1703,""),""),"")</f>
        <v/>
      </c>
    </row>
    <row r="1704" spans="1:31" x14ac:dyDescent="0.2">
      <c r="A1704" t="s">
        <v>1679</v>
      </c>
      <c r="B1704" t="s">
        <v>1680</v>
      </c>
      <c r="C1704" t="s">
        <v>1684</v>
      </c>
      <c r="D1704">
        <v>4</v>
      </c>
      <c r="E1704" t="s">
        <v>1685</v>
      </c>
      <c r="F1704" t="s">
        <v>51</v>
      </c>
      <c r="G1704">
        <v>512</v>
      </c>
      <c r="H1704" t="s">
        <v>38</v>
      </c>
      <c r="I1704">
        <f t="shared" si="78"/>
        <v>0.51200000000000001</v>
      </c>
      <c r="J1704" t="s">
        <v>1686</v>
      </c>
      <c r="L1704">
        <v>198</v>
      </c>
      <c r="M1704" t="s">
        <v>1683</v>
      </c>
      <c r="N1704">
        <v>512</v>
      </c>
      <c r="O1704" t="s">
        <v>38</v>
      </c>
      <c r="P1704" t="s">
        <v>42</v>
      </c>
      <c r="Q1704" t="s">
        <v>42</v>
      </c>
      <c r="R1704" t="s">
        <v>42</v>
      </c>
      <c r="S1704" s="3">
        <v>42282</v>
      </c>
      <c r="T1704" s="3"/>
      <c r="U1704" s="11">
        <f>IFERROR(VLOOKUP(A1704,'Anc data'!$A$2:$H$117, 8,FALSE),"")</f>
        <v>2.0430561304294401</v>
      </c>
      <c r="W1704" s="15">
        <f t="shared" si="79"/>
        <v>96.913636904523713</v>
      </c>
      <c r="X1704" s="9">
        <f t="shared" si="80"/>
        <v>1</v>
      </c>
      <c r="Y1704" s="9">
        <f>MAX(X1704,Parameters!$B$8)</f>
        <v>1</v>
      </c>
      <c r="AA1704" s="16">
        <f>IF(W1704&lt;&gt;0,IF(Y1704=1,IF(I1704&lt;=Parameters!$C$2,W1704,""),""),"")</f>
        <v>96.913636904523713</v>
      </c>
      <c r="AB1704" s="16" t="str">
        <f>IF(W1704&lt;&gt;0,IF(Y1704=1,IF(AND(I1704&gt;Parameters!$B$3,I1704&lt;=Parameters!$C$3),W1704,""),""),"")</f>
        <v/>
      </c>
      <c r="AC1704" s="16" t="str">
        <f>IF(W1704&lt;&gt;0,IF(Y1704=1,IF(AND(I1704&gt;Parameters!$B$4,I1704&lt;=Parameters!$C$4),W1704,""),""),"")</f>
        <v/>
      </c>
      <c r="AD1704" s="16" t="str">
        <f>IF(W1704&lt;&gt;0,IF(Y1704=1,IF(AND(I1704&gt;Parameters!$B$5,I1704&lt;=Parameters!$C$5),W1704,""),""),"")</f>
        <v/>
      </c>
      <c r="AE1704" s="16" t="str">
        <f>IF(W1704&lt;&gt;0,IF(Y1704=1,IF(I1704&gt;Parameters!$B$6,W1704,""),""),"")</f>
        <v/>
      </c>
    </row>
    <row r="1705" spans="1:31" x14ac:dyDescent="0.2">
      <c r="A1705" t="s">
        <v>1679</v>
      </c>
      <c r="B1705" t="s">
        <v>1680</v>
      </c>
      <c r="C1705" t="s">
        <v>1684</v>
      </c>
      <c r="D1705">
        <v>5</v>
      </c>
      <c r="E1705" t="s">
        <v>1687</v>
      </c>
      <c r="F1705" t="s">
        <v>51</v>
      </c>
      <c r="G1705">
        <v>1024</v>
      </c>
      <c r="H1705" t="s">
        <v>38</v>
      </c>
      <c r="I1705">
        <f t="shared" si="78"/>
        <v>1.024</v>
      </c>
      <c r="J1705">
        <v>11000</v>
      </c>
      <c r="K1705" t="s">
        <v>1439</v>
      </c>
      <c r="L1705">
        <v>278</v>
      </c>
      <c r="M1705" t="s">
        <v>1683</v>
      </c>
      <c r="N1705">
        <v>512</v>
      </c>
      <c r="O1705" t="s">
        <v>38</v>
      </c>
      <c r="P1705" t="s">
        <v>42</v>
      </c>
      <c r="Q1705" t="s">
        <v>42</v>
      </c>
      <c r="R1705" t="s">
        <v>42</v>
      </c>
      <c r="S1705" s="3">
        <v>42282</v>
      </c>
      <c r="T1705" s="3"/>
      <c r="U1705" s="11">
        <f>IFERROR(VLOOKUP(A1705,'Anc data'!$A$2:$H$117, 8,FALSE),"")</f>
        <v>2.0430561304294401</v>
      </c>
      <c r="W1705" s="15">
        <f t="shared" si="79"/>
        <v>136.07066191645248</v>
      </c>
      <c r="X1705" s="9">
        <f t="shared" si="80"/>
        <v>0</v>
      </c>
      <c r="Y1705" s="9">
        <f>MAX(X1705,Parameters!$B$8)</f>
        <v>1</v>
      </c>
      <c r="AA1705" s="16" t="str">
        <f>IF(W1705&lt;&gt;0,IF(Y1705=1,IF(I1705&lt;=Parameters!$C$2,W1705,""),""),"")</f>
        <v/>
      </c>
      <c r="AB1705" s="16">
        <f>IF(W1705&lt;&gt;0,IF(Y1705=1,IF(AND(I1705&gt;Parameters!$B$3,I1705&lt;=Parameters!$C$3),W1705,""),""),"")</f>
        <v>136.07066191645248</v>
      </c>
      <c r="AC1705" s="16" t="str">
        <f>IF(W1705&lt;&gt;0,IF(Y1705=1,IF(AND(I1705&gt;Parameters!$B$4,I1705&lt;=Parameters!$C$4),W1705,""),""),"")</f>
        <v/>
      </c>
      <c r="AD1705" s="16" t="str">
        <f>IF(W1705&lt;&gt;0,IF(Y1705=1,IF(AND(I1705&gt;Parameters!$B$5,I1705&lt;=Parameters!$C$5),W1705,""),""),"")</f>
        <v/>
      </c>
      <c r="AE1705" s="16" t="str">
        <f>IF(W1705&lt;&gt;0,IF(Y1705=1,IF(I1705&gt;Parameters!$B$6,W1705,""),""),"")</f>
        <v/>
      </c>
    </row>
    <row r="1706" spans="1:31" x14ac:dyDescent="0.2">
      <c r="A1706" t="s">
        <v>1688</v>
      </c>
      <c r="B1706" t="s">
        <v>1689</v>
      </c>
      <c r="C1706" t="s">
        <v>1690</v>
      </c>
      <c r="I1706">
        <f t="shared" si="78"/>
        <v>0</v>
      </c>
      <c r="U1706" s="11">
        <f>IFERROR(VLOOKUP(A1706,'Anc data'!$A$2:$H$117, 8,FALSE),"")</f>
        <v>622.14727500869196</v>
      </c>
      <c r="W1706" s="15">
        <f t="shared" si="79"/>
        <v>0</v>
      </c>
      <c r="X1706" s="9">
        <f t="shared" si="80"/>
        <v>1</v>
      </c>
      <c r="Y1706" s="9">
        <f>MAX(X1706,Parameters!$B$8)</f>
        <v>1</v>
      </c>
      <c r="AA1706" s="16" t="str">
        <f>IF(W1706&lt;&gt;0,IF(Y1706=1,IF(I1706&lt;=Parameters!$C$2,W1706,""),""),"")</f>
        <v/>
      </c>
      <c r="AB1706" s="16" t="str">
        <f>IF(W1706&lt;&gt;0,IF(Y1706=1,IF(AND(I1706&gt;Parameters!$B$3,I1706&lt;=Parameters!$C$3),W1706,""),""),"")</f>
        <v/>
      </c>
      <c r="AC1706" s="16" t="str">
        <f>IF(W1706&lt;&gt;0,IF(Y1706=1,IF(AND(I1706&gt;Parameters!$B$4,I1706&lt;=Parameters!$C$4),W1706,""),""),"")</f>
        <v/>
      </c>
      <c r="AD1706" s="16" t="str">
        <f>IF(W1706&lt;&gt;0,IF(Y1706=1,IF(AND(I1706&gt;Parameters!$B$5,I1706&lt;=Parameters!$C$5),W1706,""),""),"")</f>
        <v/>
      </c>
      <c r="AE1706" s="16" t="str">
        <f>IF(W1706&lt;&gt;0,IF(Y1706=1,IF(I1706&gt;Parameters!$B$6,W1706,""),""),"")</f>
        <v/>
      </c>
    </row>
    <row r="1707" spans="1:31" x14ac:dyDescent="0.2">
      <c r="A1707" t="s">
        <v>1688</v>
      </c>
      <c r="B1707" t="s">
        <v>1689</v>
      </c>
      <c r="C1707" t="s">
        <v>1691</v>
      </c>
      <c r="I1707">
        <f t="shared" si="78"/>
        <v>0</v>
      </c>
      <c r="U1707" s="11">
        <f>IFERROR(VLOOKUP(A1707,'Anc data'!$A$2:$H$117, 8,FALSE),"")</f>
        <v>622.14727500869196</v>
      </c>
      <c r="W1707" s="15">
        <f t="shared" si="79"/>
        <v>0</v>
      </c>
      <c r="X1707" s="9">
        <f t="shared" si="80"/>
        <v>1</v>
      </c>
      <c r="Y1707" s="9">
        <f>MAX(X1707,Parameters!$B$8)</f>
        <v>1</v>
      </c>
      <c r="AA1707" s="16" t="str">
        <f>IF(W1707&lt;&gt;0,IF(Y1707=1,IF(I1707&lt;=Parameters!$C$2,W1707,""),""),"")</f>
        <v/>
      </c>
      <c r="AB1707" s="16" t="str">
        <f>IF(W1707&lt;&gt;0,IF(Y1707=1,IF(AND(I1707&gt;Parameters!$B$3,I1707&lt;=Parameters!$C$3),W1707,""),""),"")</f>
        <v/>
      </c>
      <c r="AC1707" s="16" t="str">
        <f>IF(W1707&lt;&gt;0,IF(Y1707=1,IF(AND(I1707&gt;Parameters!$B$4,I1707&lt;=Parameters!$C$4),W1707,""),""),"")</f>
        <v/>
      </c>
      <c r="AD1707" s="16" t="str">
        <f>IF(W1707&lt;&gt;0,IF(Y1707=1,IF(AND(I1707&gt;Parameters!$B$5,I1707&lt;=Parameters!$C$5),W1707,""),""),"")</f>
        <v/>
      </c>
      <c r="AE1707" s="16" t="str">
        <f>IF(W1707&lt;&gt;0,IF(Y1707=1,IF(I1707&gt;Parameters!$B$6,W1707,""),""),"")</f>
        <v/>
      </c>
    </row>
    <row r="1708" spans="1:31" x14ac:dyDescent="0.2">
      <c r="A1708" t="s">
        <v>1688</v>
      </c>
      <c r="B1708" t="s">
        <v>1689</v>
      </c>
      <c r="C1708" t="s">
        <v>1692</v>
      </c>
      <c r="D1708">
        <v>1</v>
      </c>
      <c r="E1708" t="s">
        <v>1693</v>
      </c>
      <c r="F1708" t="s">
        <v>51</v>
      </c>
      <c r="G1708">
        <v>512</v>
      </c>
      <c r="H1708" t="s">
        <v>38</v>
      </c>
      <c r="I1708">
        <f t="shared" si="78"/>
        <v>0.51200000000000001</v>
      </c>
      <c r="J1708" t="s">
        <v>39</v>
      </c>
      <c r="L1708" s="2">
        <v>45000</v>
      </c>
      <c r="M1708" t="s">
        <v>1694</v>
      </c>
      <c r="N1708" t="s">
        <v>40</v>
      </c>
      <c r="P1708" t="s">
        <v>42</v>
      </c>
      <c r="Q1708" t="s">
        <v>42</v>
      </c>
      <c r="R1708" t="s">
        <v>42</v>
      </c>
      <c r="S1708" s="3">
        <v>42259</v>
      </c>
      <c r="T1708" s="3"/>
      <c r="U1708" s="11">
        <f>IFERROR(VLOOKUP(A1708,'Anc data'!$A$2:$H$117, 8,FALSE),"")</f>
        <v>622.14727500869196</v>
      </c>
      <c r="W1708" s="15">
        <f t="shared" si="79"/>
        <v>72.330140800458068</v>
      </c>
      <c r="X1708" s="9">
        <f t="shared" si="80"/>
        <v>1</v>
      </c>
      <c r="Y1708" s="9">
        <f>MAX(X1708,Parameters!$B$8)</f>
        <v>1</v>
      </c>
      <c r="AA1708" s="16">
        <f>IF(W1708&lt;&gt;0,IF(Y1708=1,IF(I1708&lt;=Parameters!$C$2,W1708,""),""),"")</f>
        <v>72.330140800458068</v>
      </c>
      <c r="AB1708" s="16" t="str">
        <f>IF(W1708&lt;&gt;0,IF(Y1708=1,IF(AND(I1708&gt;Parameters!$B$3,I1708&lt;=Parameters!$C$3),W1708,""),""),"")</f>
        <v/>
      </c>
      <c r="AC1708" s="16" t="str">
        <f>IF(W1708&lt;&gt;0,IF(Y1708=1,IF(AND(I1708&gt;Parameters!$B$4,I1708&lt;=Parameters!$C$4),W1708,""),""),"")</f>
        <v/>
      </c>
      <c r="AD1708" s="16" t="str">
        <f>IF(W1708&lt;&gt;0,IF(Y1708=1,IF(AND(I1708&gt;Parameters!$B$5,I1708&lt;=Parameters!$C$5),W1708,""),""),"")</f>
        <v/>
      </c>
      <c r="AE1708" s="16" t="str">
        <f>IF(W1708&lt;&gt;0,IF(Y1708=1,IF(I1708&gt;Parameters!$B$6,W1708,""),""),"")</f>
        <v/>
      </c>
    </row>
    <row r="1709" spans="1:31" x14ac:dyDescent="0.2">
      <c r="A1709" t="s">
        <v>1688</v>
      </c>
      <c r="B1709" t="s">
        <v>1689</v>
      </c>
      <c r="C1709" t="s">
        <v>1692</v>
      </c>
      <c r="D1709">
        <v>2</v>
      </c>
      <c r="E1709" t="s">
        <v>1695</v>
      </c>
      <c r="F1709" t="s">
        <v>51</v>
      </c>
      <c r="G1709">
        <v>1</v>
      </c>
      <c r="H1709" t="s">
        <v>46</v>
      </c>
      <c r="I1709">
        <f t="shared" si="78"/>
        <v>1</v>
      </c>
      <c r="J1709" t="s">
        <v>39</v>
      </c>
      <c r="L1709" s="2">
        <v>85000</v>
      </c>
      <c r="M1709" t="s">
        <v>1694</v>
      </c>
      <c r="N1709" t="s">
        <v>40</v>
      </c>
      <c r="P1709" t="s">
        <v>42</v>
      </c>
      <c r="Q1709" t="s">
        <v>42</v>
      </c>
      <c r="R1709" t="s">
        <v>42</v>
      </c>
      <c r="S1709" s="3">
        <v>42259</v>
      </c>
      <c r="T1709" s="3"/>
      <c r="U1709" s="11">
        <f>IFERROR(VLOOKUP(A1709,'Anc data'!$A$2:$H$117, 8,FALSE),"")</f>
        <v>622.14727500869196</v>
      </c>
      <c r="W1709" s="15">
        <f t="shared" si="79"/>
        <v>136.62359928975414</v>
      </c>
      <c r="X1709" s="9">
        <f t="shared" si="80"/>
        <v>1</v>
      </c>
      <c r="Y1709" s="9">
        <f>MAX(X1709,Parameters!$B$8)</f>
        <v>1</v>
      </c>
      <c r="AA1709" s="16">
        <f>IF(W1709&lt;&gt;0,IF(Y1709=1,IF(I1709&lt;=Parameters!$C$2,W1709,""),""),"")</f>
        <v>136.62359928975414</v>
      </c>
      <c r="AB1709" s="16" t="str">
        <f>IF(W1709&lt;&gt;0,IF(Y1709=1,IF(AND(I1709&gt;Parameters!$B$3,I1709&lt;=Parameters!$C$3),W1709,""),""),"")</f>
        <v/>
      </c>
      <c r="AC1709" s="16" t="str">
        <f>IF(W1709&lt;&gt;0,IF(Y1709=1,IF(AND(I1709&gt;Parameters!$B$4,I1709&lt;=Parameters!$C$4),W1709,""),""),"")</f>
        <v/>
      </c>
      <c r="AD1709" s="16" t="str">
        <f>IF(W1709&lt;&gt;0,IF(Y1709=1,IF(AND(I1709&gt;Parameters!$B$5,I1709&lt;=Parameters!$C$5),W1709,""),""),"")</f>
        <v/>
      </c>
      <c r="AE1709" s="16" t="str">
        <f>IF(W1709&lt;&gt;0,IF(Y1709=1,IF(I1709&gt;Parameters!$B$6,W1709,""),""),"")</f>
        <v/>
      </c>
    </row>
    <row r="1710" spans="1:31" x14ac:dyDescent="0.2">
      <c r="A1710" t="s">
        <v>1688</v>
      </c>
      <c r="B1710" t="s">
        <v>1689</v>
      </c>
      <c r="C1710" t="s">
        <v>1692</v>
      </c>
      <c r="D1710">
        <v>3</v>
      </c>
      <c r="E1710" t="s">
        <v>1696</v>
      </c>
      <c r="F1710" t="s">
        <v>51</v>
      </c>
      <c r="G1710">
        <v>2</v>
      </c>
      <c r="H1710" t="s">
        <v>46</v>
      </c>
      <c r="I1710">
        <f t="shared" si="78"/>
        <v>2</v>
      </c>
      <c r="J1710" t="s">
        <v>39</v>
      </c>
      <c r="L1710" s="2">
        <v>160000</v>
      </c>
      <c r="M1710" t="s">
        <v>1694</v>
      </c>
      <c r="N1710" t="s">
        <v>40</v>
      </c>
      <c r="P1710" t="s">
        <v>42</v>
      </c>
      <c r="Q1710" t="s">
        <v>42</v>
      </c>
      <c r="R1710" t="s">
        <v>42</v>
      </c>
      <c r="S1710" s="3">
        <v>42259</v>
      </c>
      <c r="T1710" s="3"/>
      <c r="U1710" s="11">
        <f>IFERROR(VLOOKUP(A1710,'Anc data'!$A$2:$H$117, 8,FALSE),"")</f>
        <v>622.14727500869196</v>
      </c>
      <c r="W1710" s="15">
        <f t="shared" si="79"/>
        <v>257.17383395718429</v>
      </c>
      <c r="X1710" s="9">
        <f t="shared" si="80"/>
        <v>1</v>
      </c>
      <c r="Y1710" s="9">
        <f>MAX(X1710,Parameters!$B$8)</f>
        <v>1</v>
      </c>
      <c r="AA1710" s="16" t="str">
        <f>IF(W1710&lt;&gt;0,IF(Y1710=1,IF(I1710&lt;=Parameters!$C$2,W1710,""),""),"")</f>
        <v/>
      </c>
      <c r="AB1710" s="16">
        <f>IF(W1710&lt;&gt;0,IF(Y1710=1,IF(AND(I1710&gt;Parameters!$B$3,I1710&lt;=Parameters!$C$3),W1710,""),""),"")</f>
        <v>257.17383395718429</v>
      </c>
      <c r="AC1710" s="16" t="str">
        <f>IF(W1710&lt;&gt;0,IF(Y1710=1,IF(AND(I1710&gt;Parameters!$B$4,I1710&lt;=Parameters!$C$4),W1710,""),""),"")</f>
        <v/>
      </c>
      <c r="AD1710" s="16" t="str">
        <f>IF(W1710&lt;&gt;0,IF(Y1710=1,IF(AND(I1710&gt;Parameters!$B$5,I1710&lt;=Parameters!$C$5),W1710,""),""),"")</f>
        <v/>
      </c>
      <c r="AE1710" s="16" t="str">
        <f>IF(W1710&lt;&gt;0,IF(Y1710=1,IF(I1710&gt;Parameters!$B$6,W1710,""),""),"")</f>
        <v/>
      </c>
    </row>
    <row r="1711" spans="1:31" x14ac:dyDescent="0.2">
      <c r="A1711" t="s">
        <v>1688</v>
      </c>
      <c r="B1711" t="s">
        <v>1689</v>
      </c>
      <c r="C1711" t="s">
        <v>1692</v>
      </c>
      <c r="D1711">
        <v>4</v>
      </c>
      <c r="E1711" t="s">
        <v>1697</v>
      </c>
      <c r="F1711" t="s">
        <v>51</v>
      </c>
      <c r="G1711">
        <v>4</v>
      </c>
      <c r="H1711" t="s">
        <v>46</v>
      </c>
      <c r="I1711">
        <f t="shared" si="78"/>
        <v>4</v>
      </c>
      <c r="J1711" t="s">
        <v>39</v>
      </c>
      <c r="L1711" s="2">
        <v>290000</v>
      </c>
      <c r="M1711" t="s">
        <v>1694</v>
      </c>
      <c r="N1711" t="s">
        <v>40</v>
      </c>
      <c r="P1711" t="s">
        <v>42</v>
      </c>
      <c r="Q1711" t="s">
        <v>42</v>
      </c>
      <c r="R1711" t="s">
        <v>42</v>
      </c>
      <c r="S1711" s="3">
        <v>42259</v>
      </c>
      <c r="T1711" s="3"/>
      <c r="U1711" s="11">
        <f>IFERROR(VLOOKUP(A1711,'Anc data'!$A$2:$H$117, 8,FALSE),"")</f>
        <v>622.14727500869196</v>
      </c>
      <c r="W1711" s="15">
        <f t="shared" si="79"/>
        <v>466.12757404739648</v>
      </c>
      <c r="X1711" s="9">
        <f t="shared" si="80"/>
        <v>1</v>
      </c>
      <c r="Y1711" s="9">
        <f>MAX(X1711,Parameters!$B$8)</f>
        <v>1</v>
      </c>
      <c r="AA1711" s="16" t="str">
        <f>IF(W1711&lt;&gt;0,IF(Y1711=1,IF(I1711&lt;=Parameters!$C$2,W1711,""),""),"")</f>
        <v/>
      </c>
      <c r="AB1711" s="16">
        <f>IF(W1711&lt;&gt;0,IF(Y1711=1,IF(AND(I1711&gt;Parameters!$B$3,I1711&lt;=Parameters!$C$3),W1711,""),""),"")</f>
        <v>466.12757404739648</v>
      </c>
      <c r="AC1711" s="16" t="str">
        <f>IF(W1711&lt;&gt;0,IF(Y1711=1,IF(AND(I1711&gt;Parameters!$B$4,I1711&lt;=Parameters!$C$4),W1711,""),""),"")</f>
        <v/>
      </c>
      <c r="AD1711" s="16" t="str">
        <f>IF(W1711&lt;&gt;0,IF(Y1711=1,IF(AND(I1711&gt;Parameters!$B$5,I1711&lt;=Parameters!$C$5),W1711,""),""),"")</f>
        <v/>
      </c>
      <c r="AE1711" s="16" t="str">
        <f>IF(W1711&lt;&gt;0,IF(Y1711=1,IF(I1711&gt;Parameters!$B$6,W1711,""),""),"")</f>
        <v/>
      </c>
    </row>
    <row r="1712" spans="1:31" x14ac:dyDescent="0.2">
      <c r="A1712" t="s">
        <v>1698</v>
      </c>
      <c r="B1712" t="s">
        <v>1699</v>
      </c>
      <c r="C1712" t="s">
        <v>1700</v>
      </c>
      <c r="D1712">
        <v>1</v>
      </c>
      <c r="E1712" t="s">
        <v>1701</v>
      </c>
      <c r="F1712" t="s">
        <v>133</v>
      </c>
      <c r="G1712">
        <v>4</v>
      </c>
      <c r="H1712" t="s">
        <v>46</v>
      </c>
      <c r="I1712">
        <f t="shared" si="78"/>
        <v>4</v>
      </c>
      <c r="J1712" t="s">
        <v>39</v>
      </c>
      <c r="L1712">
        <v>590</v>
      </c>
      <c r="M1712" t="s">
        <v>1702</v>
      </c>
      <c r="N1712">
        <v>512</v>
      </c>
      <c r="O1712" t="s">
        <v>38</v>
      </c>
      <c r="P1712" t="s">
        <v>42</v>
      </c>
      <c r="Q1712" t="s">
        <v>42</v>
      </c>
      <c r="R1712" t="s">
        <v>42</v>
      </c>
      <c r="S1712" s="3">
        <v>42269</v>
      </c>
      <c r="T1712" s="3"/>
      <c r="U1712" s="11">
        <f>IFERROR(VLOOKUP(A1712,'Anc data'!$A$2:$H$117, 8,FALSE),"")</f>
        <v>12.3194080630362</v>
      </c>
      <c r="W1712" s="15">
        <f t="shared" si="79"/>
        <v>47.891911444208674</v>
      </c>
      <c r="X1712" s="9">
        <f t="shared" si="80"/>
        <v>1</v>
      </c>
      <c r="Y1712" s="9">
        <f>MAX(X1712,Parameters!$B$8)</f>
        <v>1</v>
      </c>
      <c r="AA1712" s="16" t="str">
        <f>IF(W1712&lt;&gt;0,IF(Y1712=1,IF(I1712&lt;=Parameters!$C$2,W1712,""),""),"")</f>
        <v/>
      </c>
      <c r="AB1712" s="16">
        <f>IF(W1712&lt;&gt;0,IF(Y1712=1,IF(AND(I1712&gt;Parameters!$B$3,I1712&lt;=Parameters!$C$3),W1712,""),""),"")</f>
        <v>47.891911444208674</v>
      </c>
      <c r="AC1712" s="16" t="str">
        <f>IF(W1712&lt;&gt;0,IF(Y1712=1,IF(AND(I1712&gt;Parameters!$B$4,I1712&lt;=Parameters!$C$4),W1712,""),""),"")</f>
        <v/>
      </c>
      <c r="AD1712" s="16" t="str">
        <f>IF(W1712&lt;&gt;0,IF(Y1712=1,IF(AND(I1712&gt;Parameters!$B$5,I1712&lt;=Parameters!$C$5),W1712,""),""),"")</f>
        <v/>
      </c>
      <c r="AE1712" s="16" t="str">
        <f>IF(W1712&lt;&gt;0,IF(Y1712=1,IF(I1712&gt;Parameters!$B$6,W1712,""),""),"")</f>
        <v/>
      </c>
    </row>
    <row r="1713" spans="1:31" x14ac:dyDescent="0.2">
      <c r="A1713" t="s">
        <v>1698</v>
      </c>
      <c r="B1713" t="s">
        <v>1699</v>
      </c>
      <c r="C1713" t="s">
        <v>1700</v>
      </c>
      <c r="D1713">
        <v>2</v>
      </c>
      <c r="E1713" t="s">
        <v>1701</v>
      </c>
      <c r="F1713" t="s">
        <v>133</v>
      </c>
      <c r="G1713">
        <v>10</v>
      </c>
      <c r="H1713" t="s">
        <v>46</v>
      </c>
      <c r="I1713">
        <f t="shared" si="78"/>
        <v>10</v>
      </c>
      <c r="J1713" t="s">
        <v>39</v>
      </c>
      <c r="L1713">
        <v>990</v>
      </c>
      <c r="M1713" t="s">
        <v>1702</v>
      </c>
      <c r="N1713">
        <v>512</v>
      </c>
      <c r="O1713" t="s">
        <v>38</v>
      </c>
      <c r="P1713" t="s">
        <v>42</v>
      </c>
      <c r="Q1713" t="s">
        <v>42</v>
      </c>
      <c r="R1713" t="s">
        <v>42</v>
      </c>
      <c r="S1713" s="3">
        <v>42269</v>
      </c>
      <c r="T1713" s="3"/>
      <c r="U1713" s="11">
        <f>IFERROR(VLOOKUP(A1713,'Anc data'!$A$2:$H$117, 8,FALSE),"")</f>
        <v>12.3194080630362</v>
      </c>
      <c r="W1713" s="15">
        <f t="shared" si="79"/>
        <v>80.361003948756931</v>
      </c>
      <c r="X1713" s="9">
        <f t="shared" si="80"/>
        <v>1</v>
      </c>
      <c r="Y1713" s="9">
        <f>MAX(X1713,Parameters!$B$8)</f>
        <v>1</v>
      </c>
      <c r="AA1713" s="16" t="str">
        <f>IF(W1713&lt;&gt;0,IF(Y1713=1,IF(I1713&lt;=Parameters!$C$2,W1713,""),""),"")</f>
        <v/>
      </c>
      <c r="AB1713" s="16" t="str">
        <f>IF(W1713&lt;&gt;0,IF(Y1713=1,IF(AND(I1713&gt;Parameters!$B$3,I1713&lt;=Parameters!$C$3),W1713,""),""),"")</f>
        <v/>
      </c>
      <c r="AC1713" s="16">
        <f>IF(W1713&lt;&gt;0,IF(Y1713=1,IF(AND(I1713&gt;Parameters!$B$4,I1713&lt;=Parameters!$C$4),W1713,""),""),"")</f>
        <v>80.361003948756931</v>
      </c>
      <c r="AD1713" s="16" t="str">
        <f>IF(W1713&lt;&gt;0,IF(Y1713=1,IF(AND(I1713&gt;Parameters!$B$5,I1713&lt;=Parameters!$C$5),W1713,""),""),"")</f>
        <v/>
      </c>
      <c r="AE1713" s="16" t="str">
        <f>IF(W1713&lt;&gt;0,IF(Y1713=1,IF(I1713&gt;Parameters!$B$6,W1713,""),""),"")</f>
        <v/>
      </c>
    </row>
    <row r="1714" spans="1:31" x14ac:dyDescent="0.2">
      <c r="A1714" t="s">
        <v>1698</v>
      </c>
      <c r="B1714" t="s">
        <v>1699</v>
      </c>
      <c r="C1714" t="s">
        <v>1700</v>
      </c>
      <c r="D1714">
        <v>3</v>
      </c>
      <c r="E1714" t="s">
        <v>1701</v>
      </c>
      <c r="F1714" t="s">
        <v>133</v>
      </c>
      <c r="G1714">
        <v>2</v>
      </c>
      <c r="H1714" t="s">
        <v>46</v>
      </c>
      <c r="I1714">
        <f t="shared" si="78"/>
        <v>2</v>
      </c>
      <c r="J1714" t="s">
        <v>39</v>
      </c>
      <c r="L1714" s="2">
        <v>1490</v>
      </c>
      <c r="M1714" t="s">
        <v>1702</v>
      </c>
      <c r="N1714">
        <v>1</v>
      </c>
      <c r="O1714" t="s">
        <v>46</v>
      </c>
      <c r="P1714" t="s">
        <v>42</v>
      </c>
      <c r="Q1714" t="s">
        <v>42</v>
      </c>
      <c r="R1714" t="s">
        <v>42</v>
      </c>
      <c r="S1714" s="3">
        <v>42269</v>
      </c>
      <c r="T1714" s="3"/>
      <c r="U1714" s="11">
        <f>IFERROR(VLOOKUP(A1714,'Anc data'!$A$2:$H$117, 8,FALSE),"")</f>
        <v>12.3194080630362</v>
      </c>
      <c r="W1714" s="15">
        <f t="shared" si="79"/>
        <v>120.94736957944225</v>
      </c>
      <c r="X1714" s="9">
        <f t="shared" si="80"/>
        <v>1</v>
      </c>
      <c r="Y1714" s="9">
        <f>MAX(X1714,Parameters!$B$8)</f>
        <v>1</v>
      </c>
      <c r="AA1714" s="16" t="str">
        <f>IF(W1714&lt;&gt;0,IF(Y1714=1,IF(I1714&lt;=Parameters!$C$2,W1714,""),""),"")</f>
        <v/>
      </c>
      <c r="AB1714" s="16">
        <f>IF(W1714&lt;&gt;0,IF(Y1714=1,IF(AND(I1714&gt;Parameters!$B$3,I1714&lt;=Parameters!$C$3),W1714,""),""),"")</f>
        <v>120.94736957944225</v>
      </c>
      <c r="AC1714" s="16" t="str">
        <f>IF(W1714&lt;&gt;0,IF(Y1714=1,IF(AND(I1714&gt;Parameters!$B$4,I1714&lt;=Parameters!$C$4),W1714,""),""),"")</f>
        <v/>
      </c>
      <c r="AD1714" s="16" t="str">
        <f>IF(W1714&lt;&gt;0,IF(Y1714=1,IF(AND(I1714&gt;Parameters!$B$5,I1714&lt;=Parameters!$C$5),W1714,""),""),"")</f>
        <v/>
      </c>
      <c r="AE1714" s="16" t="str">
        <f>IF(W1714&lt;&gt;0,IF(Y1714=1,IF(I1714&gt;Parameters!$B$6,W1714,""),""),"")</f>
        <v/>
      </c>
    </row>
    <row r="1715" spans="1:31" x14ac:dyDescent="0.2">
      <c r="A1715" t="s">
        <v>1698</v>
      </c>
      <c r="B1715" t="s">
        <v>1699</v>
      </c>
      <c r="C1715" t="s">
        <v>1700</v>
      </c>
      <c r="D1715">
        <v>4</v>
      </c>
      <c r="E1715" t="s">
        <v>509</v>
      </c>
      <c r="F1715" t="s">
        <v>51</v>
      </c>
      <c r="G1715">
        <v>10</v>
      </c>
      <c r="H1715" t="s">
        <v>46</v>
      </c>
      <c r="I1715">
        <f t="shared" si="78"/>
        <v>10</v>
      </c>
      <c r="J1715" t="s">
        <v>39</v>
      </c>
      <c r="L1715">
        <v>690</v>
      </c>
      <c r="M1715" t="s">
        <v>1702</v>
      </c>
      <c r="N1715">
        <v>1</v>
      </c>
      <c r="O1715" t="s">
        <v>46</v>
      </c>
      <c r="P1715" t="s">
        <v>42</v>
      </c>
      <c r="Q1715" t="s">
        <v>42</v>
      </c>
      <c r="R1715" t="s">
        <v>42</v>
      </c>
      <c r="S1715" s="3">
        <v>42270</v>
      </c>
      <c r="T1715" s="3"/>
      <c r="U1715" s="11">
        <f>IFERROR(VLOOKUP(A1715,'Anc data'!$A$2:$H$117, 8,FALSE),"")</f>
        <v>12.3194080630362</v>
      </c>
      <c r="W1715" s="15">
        <f t="shared" si="79"/>
        <v>56.009184570345738</v>
      </c>
      <c r="X1715" s="9">
        <f t="shared" si="80"/>
        <v>1</v>
      </c>
      <c r="Y1715" s="9">
        <f>MAX(X1715,Parameters!$B$8)</f>
        <v>1</v>
      </c>
      <c r="AA1715" s="16" t="str">
        <f>IF(W1715&lt;&gt;0,IF(Y1715=1,IF(I1715&lt;=Parameters!$C$2,W1715,""),""),"")</f>
        <v/>
      </c>
      <c r="AB1715" s="16" t="str">
        <f>IF(W1715&lt;&gt;0,IF(Y1715=1,IF(AND(I1715&gt;Parameters!$B$3,I1715&lt;=Parameters!$C$3),W1715,""),""),"")</f>
        <v/>
      </c>
      <c r="AC1715" s="16">
        <f>IF(W1715&lt;&gt;0,IF(Y1715=1,IF(AND(I1715&gt;Parameters!$B$4,I1715&lt;=Parameters!$C$4),W1715,""),""),"")</f>
        <v>56.009184570345738</v>
      </c>
      <c r="AD1715" s="16" t="str">
        <f>IF(W1715&lt;&gt;0,IF(Y1715=1,IF(AND(I1715&gt;Parameters!$B$5,I1715&lt;=Parameters!$C$5),W1715,""),""),"")</f>
        <v/>
      </c>
      <c r="AE1715" s="16" t="str">
        <f>IF(W1715&lt;&gt;0,IF(Y1715=1,IF(I1715&gt;Parameters!$B$6,W1715,""),""),"")</f>
        <v/>
      </c>
    </row>
    <row r="1716" spans="1:31" x14ac:dyDescent="0.2">
      <c r="A1716" t="s">
        <v>1698</v>
      </c>
      <c r="B1716" t="s">
        <v>1699</v>
      </c>
      <c r="C1716" t="s">
        <v>1700</v>
      </c>
      <c r="D1716">
        <v>5</v>
      </c>
      <c r="E1716" t="s">
        <v>509</v>
      </c>
      <c r="F1716" t="s">
        <v>51</v>
      </c>
      <c r="G1716">
        <v>12</v>
      </c>
      <c r="H1716" t="s">
        <v>46</v>
      </c>
      <c r="I1716">
        <f t="shared" si="78"/>
        <v>12</v>
      </c>
      <c r="J1716" t="s">
        <v>39</v>
      </c>
      <c r="L1716">
        <v>890</v>
      </c>
      <c r="M1716" t="s">
        <v>1702</v>
      </c>
      <c r="N1716">
        <v>1</v>
      </c>
      <c r="O1716" t="s">
        <v>46</v>
      </c>
      <c r="P1716" t="s">
        <v>42</v>
      </c>
      <c r="Q1716" t="s">
        <v>42</v>
      </c>
      <c r="R1716" t="s">
        <v>42</v>
      </c>
      <c r="S1716" s="3">
        <v>42270</v>
      </c>
      <c r="T1716" s="3"/>
      <c r="U1716" s="11">
        <f>IFERROR(VLOOKUP(A1716,'Anc data'!$A$2:$H$117, 8,FALSE),"")</f>
        <v>12.3194080630362</v>
      </c>
      <c r="W1716" s="15">
        <f t="shared" si="79"/>
        <v>72.243730822619867</v>
      </c>
      <c r="X1716" s="9">
        <f t="shared" si="80"/>
        <v>1</v>
      </c>
      <c r="Y1716" s="9">
        <f>MAX(X1716,Parameters!$B$8)</f>
        <v>1</v>
      </c>
      <c r="AA1716" s="16" t="str">
        <f>IF(W1716&lt;&gt;0,IF(Y1716=1,IF(I1716&lt;=Parameters!$C$2,W1716,""),""),"")</f>
        <v/>
      </c>
      <c r="AB1716" s="16" t="str">
        <f>IF(W1716&lt;&gt;0,IF(Y1716=1,IF(AND(I1716&gt;Parameters!$B$3,I1716&lt;=Parameters!$C$3),W1716,""),""),"")</f>
        <v/>
      </c>
      <c r="AC1716" s="16" t="str">
        <f>IF(W1716&lt;&gt;0,IF(Y1716=1,IF(AND(I1716&gt;Parameters!$B$4,I1716&lt;=Parameters!$C$4),W1716,""),""),"")</f>
        <v/>
      </c>
      <c r="AD1716" s="16">
        <f>IF(W1716&lt;&gt;0,IF(Y1716=1,IF(AND(I1716&gt;Parameters!$B$5,I1716&lt;=Parameters!$C$5),W1716,""),""),"")</f>
        <v>72.243730822619867</v>
      </c>
      <c r="AE1716" s="16" t="str">
        <f>IF(W1716&lt;&gt;0,IF(Y1716=1,IF(I1716&gt;Parameters!$B$6,W1716,""),""),"")</f>
        <v/>
      </c>
    </row>
    <row r="1717" spans="1:31" x14ac:dyDescent="0.2">
      <c r="A1717" t="s">
        <v>1698</v>
      </c>
      <c r="B1717" t="s">
        <v>1699</v>
      </c>
      <c r="C1717" t="s">
        <v>1700</v>
      </c>
      <c r="D1717">
        <v>6</v>
      </c>
      <c r="E1717" t="s">
        <v>509</v>
      </c>
      <c r="F1717" t="s">
        <v>51</v>
      </c>
      <c r="G1717">
        <v>14</v>
      </c>
      <c r="H1717" t="s">
        <v>46</v>
      </c>
      <c r="I1717">
        <f t="shared" si="78"/>
        <v>14</v>
      </c>
      <c r="J1717" t="s">
        <v>39</v>
      </c>
      <c r="L1717" s="2">
        <v>1090</v>
      </c>
      <c r="M1717" t="s">
        <v>1702</v>
      </c>
      <c r="N1717">
        <v>1</v>
      </c>
      <c r="O1717" t="s">
        <v>46</v>
      </c>
      <c r="P1717" t="s">
        <v>42</v>
      </c>
      <c r="Q1717" t="s">
        <v>42</v>
      </c>
      <c r="R1717" t="s">
        <v>42</v>
      </c>
      <c r="S1717" s="3">
        <v>42270</v>
      </c>
      <c r="T1717" s="3"/>
      <c r="U1717" s="11">
        <f>IFERROR(VLOOKUP(A1717,'Anc data'!$A$2:$H$117, 8,FALSE),"")</f>
        <v>12.3194080630362</v>
      </c>
      <c r="W1717" s="15">
        <f t="shared" si="79"/>
        <v>88.478277074893995</v>
      </c>
      <c r="X1717" s="9">
        <f t="shared" si="80"/>
        <v>1</v>
      </c>
      <c r="Y1717" s="9">
        <f>MAX(X1717,Parameters!$B$8)</f>
        <v>1</v>
      </c>
      <c r="AA1717" s="16" t="str">
        <f>IF(W1717&lt;&gt;0,IF(Y1717=1,IF(I1717&lt;=Parameters!$C$2,W1717,""),""),"")</f>
        <v/>
      </c>
      <c r="AB1717" s="16" t="str">
        <f>IF(W1717&lt;&gt;0,IF(Y1717=1,IF(AND(I1717&gt;Parameters!$B$3,I1717&lt;=Parameters!$C$3),W1717,""),""),"")</f>
        <v/>
      </c>
      <c r="AC1717" s="16" t="str">
        <f>IF(W1717&lt;&gt;0,IF(Y1717=1,IF(AND(I1717&gt;Parameters!$B$4,I1717&lt;=Parameters!$C$4),W1717,""),""),"")</f>
        <v/>
      </c>
      <c r="AD1717" s="16">
        <f>IF(W1717&lt;&gt;0,IF(Y1717=1,IF(AND(I1717&gt;Parameters!$B$5,I1717&lt;=Parameters!$C$5),W1717,""),""),"")</f>
        <v>88.478277074893995</v>
      </c>
      <c r="AE1717" s="16" t="str">
        <f>IF(W1717&lt;&gt;0,IF(Y1717=1,IF(I1717&gt;Parameters!$B$6,W1717,""),""),"")</f>
        <v/>
      </c>
    </row>
    <row r="1718" spans="1:31" x14ac:dyDescent="0.2">
      <c r="A1718" t="s">
        <v>1698</v>
      </c>
      <c r="B1718" t="s">
        <v>1699</v>
      </c>
      <c r="C1718" t="s">
        <v>1700</v>
      </c>
      <c r="D1718">
        <v>7</v>
      </c>
      <c r="E1718" t="s">
        <v>509</v>
      </c>
      <c r="F1718" t="s">
        <v>51</v>
      </c>
      <c r="G1718">
        <v>16</v>
      </c>
      <c r="H1718" t="s">
        <v>46</v>
      </c>
      <c r="I1718">
        <f t="shared" si="78"/>
        <v>16</v>
      </c>
      <c r="J1718" t="s">
        <v>39</v>
      </c>
      <c r="L1718" s="2">
        <v>1490</v>
      </c>
      <c r="M1718" t="s">
        <v>1702</v>
      </c>
      <c r="N1718">
        <v>1</v>
      </c>
      <c r="O1718" t="s">
        <v>46</v>
      </c>
      <c r="P1718" t="s">
        <v>42</v>
      </c>
      <c r="Q1718" t="s">
        <v>42</v>
      </c>
      <c r="R1718" t="s">
        <v>42</v>
      </c>
      <c r="S1718" s="3">
        <v>42270</v>
      </c>
      <c r="T1718" s="3"/>
      <c r="U1718" s="11">
        <f>IFERROR(VLOOKUP(A1718,'Anc data'!$A$2:$H$117, 8,FALSE),"")</f>
        <v>12.3194080630362</v>
      </c>
      <c r="W1718" s="15">
        <f t="shared" si="79"/>
        <v>120.94736957944225</v>
      </c>
      <c r="X1718" s="9">
        <f t="shared" si="80"/>
        <v>1</v>
      </c>
      <c r="Y1718" s="9">
        <f>MAX(X1718,Parameters!$B$8)</f>
        <v>1</v>
      </c>
      <c r="AA1718" s="16" t="str">
        <f>IF(W1718&lt;&gt;0,IF(Y1718=1,IF(I1718&lt;=Parameters!$C$2,W1718,""),""),"")</f>
        <v/>
      </c>
      <c r="AB1718" s="16" t="str">
        <f>IF(W1718&lt;&gt;0,IF(Y1718=1,IF(AND(I1718&gt;Parameters!$B$3,I1718&lt;=Parameters!$C$3),W1718,""),""),"")</f>
        <v/>
      </c>
      <c r="AC1718" s="16" t="str">
        <f>IF(W1718&lt;&gt;0,IF(Y1718=1,IF(AND(I1718&gt;Parameters!$B$4,I1718&lt;=Parameters!$C$4),W1718,""),""),"")</f>
        <v/>
      </c>
      <c r="AD1718" s="16">
        <f>IF(W1718&lt;&gt;0,IF(Y1718=1,IF(AND(I1718&gt;Parameters!$B$5,I1718&lt;=Parameters!$C$5),W1718,""),""),"")</f>
        <v>120.94736957944225</v>
      </c>
      <c r="AE1718" s="16" t="str">
        <f>IF(W1718&lt;&gt;0,IF(Y1718=1,IF(I1718&gt;Parameters!$B$6,W1718,""),""),"")</f>
        <v/>
      </c>
    </row>
    <row r="1719" spans="1:31" x14ac:dyDescent="0.2">
      <c r="A1719" t="s">
        <v>1698</v>
      </c>
      <c r="B1719" t="s">
        <v>1699</v>
      </c>
      <c r="C1719" t="s">
        <v>1703</v>
      </c>
      <c r="D1719">
        <v>1</v>
      </c>
      <c r="E1719">
        <v>256</v>
      </c>
      <c r="F1719" t="s">
        <v>51</v>
      </c>
      <c r="G1719">
        <v>256</v>
      </c>
      <c r="H1719" t="s">
        <v>38</v>
      </c>
      <c r="I1719">
        <f t="shared" si="78"/>
        <v>0.25600000000000001</v>
      </c>
      <c r="J1719" t="s">
        <v>39</v>
      </c>
      <c r="L1719">
        <v>500</v>
      </c>
      <c r="M1719" t="s">
        <v>1702</v>
      </c>
      <c r="N1719">
        <v>128</v>
      </c>
      <c r="O1719" t="s">
        <v>38</v>
      </c>
      <c r="P1719" t="s">
        <v>42</v>
      </c>
      <c r="Q1719" t="s">
        <v>42</v>
      </c>
      <c r="R1719" t="s">
        <v>42</v>
      </c>
      <c r="S1719" s="3">
        <v>42259</v>
      </c>
      <c r="T1719" s="3"/>
      <c r="U1719" s="11">
        <f>IFERROR(VLOOKUP(A1719,'Anc data'!$A$2:$H$117, 8,FALSE),"")</f>
        <v>12.3194080630362</v>
      </c>
      <c r="W1719" s="15">
        <f t="shared" si="79"/>
        <v>40.586365630685322</v>
      </c>
      <c r="X1719" s="9">
        <f t="shared" si="80"/>
        <v>1</v>
      </c>
      <c r="Y1719" s="9">
        <f>MAX(X1719,Parameters!$B$8)</f>
        <v>1</v>
      </c>
      <c r="AA1719" s="16">
        <f>IF(W1719&lt;&gt;0,IF(Y1719=1,IF(I1719&lt;=Parameters!$C$2,W1719,""),""),"")</f>
        <v>40.586365630685322</v>
      </c>
      <c r="AB1719" s="16" t="str">
        <f>IF(W1719&lt;&gt;0,IF(Y1719=1,IF(AND(I1719&gt;Parameters!$B$3,I1719&lt;=Parameters!$C$3),W1719,""),""),"")</f>
        <v/>
      </c>
      <c r="AC1719" s="16" t="str">
        <f>IF(W1719&lt;&gt;0,IF(Y1719=1,IF(AND(I1719&gt;Parameters!$B$4,I1719&lt;=Parameters!$C$4),W1719,""),""),"")</f>
        <v/>
      </c>
      <c r="AD1719" s="16" t="str">
        <f>IF(W1719&lt;&gt;0,IF(Y1719=1,IF(AND(I1719&gt;Parameters!$B$5,I1719&lt;=Parameters!$C$5),W1719,""),""),"")</f>
        <v/>
      </c>
      <c r="AE1719" s="16" t="str">
        <f>IF(W1719&lt;&gt;0,IF(Y1719=1,IF(I1719&gt;Parameters!$B$6,W1719,""),""),"")</f>
        <v/>
      </c>
    </row>
    <row r="1720" spans="1:31" x14ac:dyDescent="0.2">
      <c r="A1720" t="s">
        <v>1698</v>
      </c>
      <c r="B1720" t="s">
        <v>1699</v>
      </c>
      <c r="C1720" t="s">
        <v>1703</v>
      </c>
      <c r="D1720">
        <v>2</v>
      </c>
      <c r="E1720">
        <v>512</v>
      </c>
      <c r="F1720" t="s">
        <v>51</v>
      </c>
      <c r="G1720">
        <v>512</v>
      </c>
      <c r="H1720" t="s">
        <v>38</v>
      </c>
      <c r="I1720">
        <f t="shared" si="78"/>
        <v>0.51200000000000001</v>
      </c>
      <c r="J1720" t="s">
        <v>39</v>
      </c>
      <c r="L1720">
        <v>700</v>
      </c>
      <c r="M1720" t="s">
        <v>1702</v>
      </c>
      <c r="N1720">
        <v>256</v>
      </c>
      <c r="O1720" t="s">
        <v>38</v>
      </c>
      <c r="P1720" t="s">
        <v>42</v>
      </c>
      <c r="Q1720" t="s">
        <v>42</v>
      </c>
      <c r="R1720" t="s">
        <v>42</v>
      </c>
      <c r="S1720" s="3">
        <v>42259</v>
      </c>
      <c r="T1720" s="3"/>
      <c r="U1720" s="11">
        <f>IFERROR(VLOOKUP(A1720,'Anc data'!$A$2:$H$117, 8,FALSE),"")</f>
        <v>12.3194080630362</v>
      </c>
      <c r="W1720" s="15">
        <f t="shared" si="79"/>
        <v>56.820911882959443</v>
      </c>
      <c r="X1720" s="9">
        <f t="shared" si="80"/>
        <v>1</v>
      </c>
      <c r="Y1720" s="9">
        <f>MAX(X1720,Parameters!$B$8)</f>
        <v>1</v>
      </c>
      <c r="AA1720" s="16">
        <f>IF(W1720&lt;&gt;0,IF(Y1720=1,IF(I1720&lt;=Parameters!$C$2,W1720,""),""),"")</f>
        <v>56.820911882959443</v>
      </c>
      <c r="AB1720" s="16" t="str">
        <f>IF(W1720&lt;&gt;0,IF(Y1720=1,IF(AND(I1720&gt;Parameters!$B$3,I1720&lt;=Parameters!$C$3),W1720,""),""),"")</f>
        <v/>
      </c>
      <c r="AC1720" s="16" t="str">
        <f>IF(W1720&lt;&gt;0,IF(Y1720=1,IF(AND(I1720&gt;Parameters!$B$4,I1720&lt;=Parameters!$C$4),W1720,""),""),"")</f>
        <v/>
      </c>
      <c r="AD1720" s="16" t="str">
        <f>IF(W1720&lt;&gt;0,IF(Y1720=1,IF(AND(I1720&gt;Parameters!$B$5,I1720&lt;=Parameters!$C$5),W1720,""),""),"")</f>
        <v/>
      </c>
      <c r="AE1720" s="16" t="str">
        <f>IF(W1720&lt;&gt;0,IF(Y1720=1,IF(I1720&gt;Parameters!$B$6,W1720,""),""),"")</f>
        <v/>
      </c>
    </row>
    <row r="1721" spans="1:31" x14ac:dyDescent="0.2">
      <c r="A1721" t="s">
        <v>1698</v>
      </c>
      <c r="B1721" t="s">
        <v>1699</v>
      </c>
      <c r="C1721" t="s">
        <v>1703</v>
      </c>
      <c r="D1721">
        <v>3</v>
      </c>
      <c r="E1721">
        <v>1</v>
      </c>
      <c r="F1721" t="s">
        <v>51</v>
      </c>
      <c r="G1721">
        <v>1</v>
      </c>
      <c r="H1721" t="s">
        <v>46</v>
      </c>
      <c r="I1721">
        <f t="shared" si="78"/>
        <v>1</v>
      </c>
      <c r="J1721" t="s">
        <v>39</v>
      </c>
      <c r="L1721" s="2">
        <v>1000</v>
      </c>
      <c r="M1721" t="s">
        <v>1702</v>
      </c>
      <c r="N1721">
        <v>512</v>
      </c>
      <c r="O1721" t="s">
        <v>38</v>
      </c>
      <c r="P1721" t="s">
        <v>42</v>
      </c>
      <c r="Q1721" t="s">
        <v>42</v>
      </c>
      <c r="R1721" t="s">
        <v>42</v>
      </c>
      <c r="S1721" s="3">
        <v>42259</v>
      </c>
      <c r="T1721" s="3"/>
      <c r="U1721" s="11">
        <f>IFERROR(VLOOKUP(A1721,'Anc data'!$A$2:$H$117, 8,FALSE),"")</f>
        <v>12.3194080630362</v>
      </c>
      <c r="W1721" s="15">
        <f t="shared" si="79"/>
        <v>81.172731261370643</v>
      </c>
      <c r="X1721" s="9">
        <f t="shared" si="80"/>
        <v>1</v>
      </c>
      <c r="Y1721" s="9">
        <f>MAX(X1721,Parameters!$B$8)</f>
        <v>1</v>
      </c>
      <c r="AA1721" s="16">
        <f>IF(W1721&lt;&gt;0,IF(Y1721=1,IF(I1721&lt;=Parameters!$C$2,W1721,""),""),"")</f>
        <v>81.172731261370643</v>
      </c>
      <c r="AB1721" s="16" t="str">
        <f>IF(W1721&lt;&gt;0,IF(Y1721=1,IF(AND(I1721&gt;Parameters!$B$3,I1721&lt;=Parameters!$C$3),W1721,""),""),"")</f>
        <v/>
      </c>
      <c r="AC1721" s="16" t="str">
        <f>IF(W1721&lt;&gt;0,IF(Y1721=1,IF(AND(I1721&gt;Parameters!$B$4,I1721&lt;=Parameters!$C$4),W1721,""),""),"")</f>
        <v/>
      </c>
      <c r="AD1721" s="16" t="str">
        <f>IF(W1721&lt;&gt;0,IF(Y1721=1,IF(AND(I1721&gt;Parameters!$B$5,I1721&lt;=Parameters!$C$5),W1721,""),""),"")</f>
        <v/>
      </c>
      <c r="AE1721" s="16" t="str">
        <f>IF(W1721&lt;&gt;0,IF(Y1721=1,IF(I1721&gt;Parameters!$B$6,W1721,""),""),"")</f>
        <v/>
      </c>
    </row>
    <row r="1722" spans="1:31" x14ac:dyDescent="0.2">
      <c r="A1722" t="s">
        <v>1698</v>
      </c>
      <c r="B1722" t="s">
        <v>1699</v>
      </c>
      <c r="C1722" t="s">
        <v>1703</v>
      </c>
      <c r="D1722">
        <v>4</v>
      </c>
      <c r="E1722">
        <v>1.5</v>
      </c>
      <c r="F1722" t="s">
        <v>51</v>
      </c>
      <c r="G1722">
        <v>1.5</v>
      </c>
      <c r="H1722" t="s">
        <v>46</v>
      </c>
      <c r="I1722">
        <f t="shared" si="78"/>
        <v>1.5</v>
      </c>
      <c r="J1722" t="s">
        <v>39</v>
      </c>
      <c r="L1722" s="2">
        <v>1200</v>
      </c>
      <c r="M1722" t="s">
        <v>1702</v>
      </c>
      <c r="N1722">
        <v>512</v>
      </c>
      <c r="O1722" t="s">
        <v>38</v>
      </c>
      <c r="P1722" t="s">
        <v>42</v>
      </c>
      <c r="Q1722" t="s">
        <v>42</v>
      </c>
      <c r="R1722" t="s">
        <v>42</v>
      </c>
      <c r="S1722" s="3">
        <v>42259</v>
      </c>
      <c r="T1722" s="3"/>
      <c r="U1722" s="11">
        <f>IFERROR(VLOOKUP(A1722,'Anc data'!$A$2:$H$117, 8,FALSE),"")</f>
        <v>12.3194080630362</v>
      </c>
      <c r="W1722" s="15">
        <f t="shared" si="79"/>
        <v>97.407277513644758</v>
      </c>
      <c r="X1722" s="9">
        <f t="shared" si="80"/>
        <v>1</v>
      </c>
      <c r="Y1722" s="9">
        <f>MAX(X1722,Parameters!$B$8)</f>
        <v>1</v>
      </c>
      <c r="AA1722" s="16" t="str">
        <f>IF(W1722&lt;&gt;0,IF(Y1722=1,IF(I1722&lt;=Parameters!$C$2,W1722,""),""),"")</f>
        <v/>
      </c>
      <c r="AB1722" s="16">
        <f>IF(W1722&lt;&gt;0,IF(Y1722=1,IF(AND(I1722&gt;Parameters!$B$3,I1722&lt;=Parameters!$C$3),W1722,""),""),"")</f>
        <v>97.407277513644758</v>
      </c>
      <c r="AC1722" s="16" t="str">
        <f>IF(W1722&lt;&gt;0,IF(Y1722=1,IF(AND(I1722&gt;Parameters!$B$4,I1722&lt;=Parameters!$C$4),W1722,""),""),"")</f>
        <v/>
      </c>
      <c r="AD1722" s="16" t="str">
        <f>IF(W1722&lt;&gt;0,IF(Y1722=1,IF(AND(I1722&gt;Parameters!$B$5,I1722&lt;=Parameters!$C$5),W1722,""),""),"")</f>
        <v/>
      </c>
      <c r="AE1722" s="16" t="str">
        <f>IF(W1722&lt;&gt;0,IF(Y1722=1,IF(I1722&gt;Parameters!$B$6,W1722,""),""),"")</f>
        <v/>
      </c>
    </row>
    <row r="1723" spans="1:31" x14ac:dyDescent="0.2">
      <c r="A1723" t="s">
        <v>1698</v>
      </c>
      <c r="B1723" t="s">
        <v>1699</v>
      </c>
      <c r="C1723" t="s">
        <v>1703</v>
      </c>
      <c r="D1723">
        <v>5</v>
      </c>
      <c r="E1723">
        <v>2</v>
      </c>
      <c r="F1723" t="s">
        <v>51</v>
      </c>
      <c r="G1723">
        <v>2</v>
      </c>
      <c r="H1723" t="s">
        <v>46</v>
      </c>
      <c r="I1723">
        <f t="shared" si="78"/>
        <v>2</v>
      </c>
      <c r="J1723" t="s">
        <v>39</v>
      </c>
      <c r="L1723" s="2">
        <v>1350</v>
      </c>
      <c r="M1723" t="s">
        <v>1702</v>
      </c>
      <c r="N1723">
        <v>512</v>
      </c>
      <c r="O1723" t="s">
        <v>38</v>
      </c>
      <c r="P1723" t="s">
        <v>42</v>
      </c>
      <c r="Q1723" t="s">
        <v>42</v>
      </c>
      <c r="R1723" t="s">
        <v>42</v>
      </c>
      <c r="S1723" s="3">
        <v>42259</v>
      </c>
      <c r="T1723" s="3"/>
      <c r="U1723" s="11">
        <f>IFERROR(VLOOKUP(A1723,'Anc data'!$A$2:$H$117, 8,FALSE),"")</f>
        <v>12.3194080630362</v>
      </c>
      <c r="W1723" s="15">
        <f t="shared" si="79"/>
        <v>109.58318720285035</v>
      </c>
      <c r="X1723" s="9">
        <f t="shared" si="80"/>
        <v>1</v>
      </c>
      <c r="Y1723" s="9">
        <f>MAX(X1723,Parameters!$B$8)</f>
        <v>1</v>
      </c>
      <c r="AA1723" s="16" t="str">
        <f>IF(W1723&lt;&gt;0,IF(Y1723=1,IF(I1723&lt;=Parameters!$C$2,W1723,""),""),"")</f>
        <v/>
      </c>
      <c r="AB1723" s="16">
        <f>IF(W1723&lt;&gt;0,IF(Y1723=1,IF(AND(I1723&gt;Parameters!$B$3,I1723&lt;=Parameters!$C$3),W1723,""),""),"")</f>
        <v>109.58318720285035</v>
      </c>
      <c r="AC1723" s="16" t="str">
        <f>IF(W1723&lt;&gt;0,IF(Y1723=1,IF(AND(I1723&gt;Parameters!$B$4,I1723&lt;=Parameters!$C$4),W1723,""),""),"")</f>
        <v/>
      </c>
      <c r="AD1723" s="16" t="str">
        <f>IF(W1723&lt;&gt;0,IF(Y1723=1,IF(AND(I1723&gt;Parameters!$B$5,I1723&lt;=Parameters!$C$5),W1723,""),""),"")</f>
        <v/>
      </c>
      <c r="AE1723" s="16" t="str">
        <f>IF(W1723&lt;&gt;0,IF(Y1723=1,IF(I1723&gt;Parameters!$B$6,W1723,""),""),"")</f>
        <v/>
      </c>
    </row>
    <row r="1724" spans="1:31" x14ac:dyDescent="0.2">
      <c r="A1724" t="s">
        <v>1698</v>
      </c>
      <c r="B1724" t="s">
        <v>1699</v>
      </c>
      <c r="C1724" t="s">
        <v>1703</v>
      </c>
      <c r="D1724">
        <v>6</v>
      </c>
      <c r="E1724">
        <v>2.5</v>
      </c>
      <c r="F1724" t="s">
        <v>51</v>
      </c>
      <c r="G1724">
        <v>2.5</v>
      </c>
      <c r="H1724" t="s">
        <v>46</v>
      </c>
      <c r="I1724">
        <f t="shared" si="78"/>
        <v>2.5</v>
      </c>
      <c r="J1724" t="s">
        <v>39</v>
      </c>
      <c r="L1724" s="2">
        <v>1600</v>
      </c>
      <c r="M1724" t="s">
        <v>1702</v>
      </c>
      <c r="N1724">
        <v>512</v>
      </c>
      <c r="O1724" t="s">
        <v>38</v>
      </c>
      <c r="P1724" t="s">
        <v>42</v>
      </c>
      <c r="Q1724" t="s">
        <v>42</v>
      </c>
      <c r="R1724" t="s">
        <v>42</v>
      </c>
      <c r="S1724" s="3">
        <v>42259</v>
      </c>
      <c r="T1724" s="3"/>
      <c r="U1724" s="11">
        <f>IFERROR(VLOOKUP(A1724,'Anc data'!$A$2:$H$117, 8,FALSE),"")</f>
        <v>12.3194080630362</v>
      </c>
      <c r="W1724" s="15">
        <f t="shared" si="79"/>
        <v>129.87637001819303</v>
      </c>
      <c r="X1724" s="9">
        <f t="shared" si="80"/>
        <v>1</v>
      </c>
      <c r="Y1724" s="9">
        <f>MAX(X1724,Parameters!$B$8)</f>
        <v>1</v>
      </c>
      <c r="AA1724" s="16" t="str">
        <f>IF(W1724&lt;&gt;0,IF(Y1724=1,IF(I1724&lt;=Parameters!$C$2,W1724,""),""),"")</f>
        <v/>
      </c>
      <c r="AB1724" s="16">
        <f>IF(W1724&lt;&gt;0,IF(Y1724=1,IF(AND(I1724&gt;Parameters!$B$3,I1724&lt;=Parameters!$C$3),W1724,""),""),"")</f>
        <v>129.87637001819303</v>
      </c>
      <c r="AC1724" s="16" t="str">
        <f>IF(W1724&lt;&gt;0,IF(Y1724=1,IF(AND(I1724&gt;Parameters!$B$4,I1724&lt;=Parameters!$C$4),W1724,""),""),"")</f>
        <v/>
      </c>
      <c r="AD1724" s="16" t="str">
        <f>IF(W1724&lt;&gt;0,IF(Y1724=1,IF(AND(I1724&gt;Parameters!$B$5,I1724&lt;=Parameters!$C$5),W1724,""),""),"")</f>
        <v/>
      </c>
      <c r="AE1724" s="16" t="str">
        <f>IF(W1724&lt;&gt;0,IF(Y1724=1,IF(I1724&gt;Parameters!$B$6,W1724,""),""),"")</f>
        <v/>
      </c>
    </row>
    <row r="1725" spans="1:31" x14ac:dyDescent="0.2">
      <c r="A1725" t="s">
        <v>1698</v>
      </c>
      <c r="B1725" t="s">
        <v>1699</v>
      </c>
      <c r="C1725" t="s">
        <v>1703</v>
      </c>
      <c r="D1725">
        <v>7</v>
      </c>
      <c r="E1725">
        <v>3</v>
      </c>
      <c r="F1725" t="s">
        <v>51</v>
      </c>
      <c r="G1725">
        <v>3</v>
      </c>
      <c r="H1725" t="s">
        <v>46</v>
      </c>
      <c r="I1725">
        <f t="shared" si="78"/>
        <v>3</v>
      </c>
      <c r="J1725" t="s">
        <v>39</v>
      </c>
      <c r="L1725" s="2">
        <v>1800</v>
      </c>
      <c r="M1725" t="s">
        <v>1702</v>
      </c>
      <c r="N1725">
        <v>512</v>
      </c>
      <c r="O1725" t="s">
        <v>38</v>
      </c>
      <c r="P1725" t="s">
        <v>42</v>
      </c>
      <c r="Q1725" t="s">
        <v>42</v>
      </c>
      <c r="R1725" t="s">
        <v>42</v>
      </c>
      <c r="S1725" s="3">
        <v>42259</v>
      </c>
      <c r="T1725" s="3"/>
      <c r="U1725" s="11">
        <f>IFERROR(VLOOKUP(A1725,'Anc data'!$A$2:$H$117, 8,FALSE),"")</f>
        <v>12.3194080630362</v>
      </c>
      <c r="W1725" s="15">
        <f t="shared" si="79"/>
        <v>146.11091627046716</v>
      </c>
      <c r="X1725" s="9">
        <f t="shared" si="80"/>
        <v>1</v>
      </c>
      <c r="Y1725" s="9">
        <f>MAX(X1725,Parameters!$B$8)</f>
        <v>1</v>
      </c>
      <c r="AA1725" s="16" t="str">
        <f>IF(W1725&lt;&gt;0,IF(Y1725=1,IF(I1725&lt;=Parameters!$C$2,W1725,""),""),"")</f>
        <v/>
      </c>
      <c r="AB1725" s="16">
        <f>IF(W1725&lt;&gt;0,IF(Y1725=1,IF(AND(I1725&gt;Parameters!$B$3,I1725&lt;=Parameters!$C$3),W1725,""),""),"")</f>
        <v>146.11091627046716</v>
      </c>
      <c r="AC1725" s="16" t="str">
        <f>IF(W1725&lt;&gt;0,IF(Y1725=1,IF(AND(I1725&gt;Parameters!$B$4,I1725&lt;=Parameters!$C$4),W1725,""),""),"")</f>
        <v/>
      </c>
      <c r="AD1725" s="16" t="str">
        <f>IF(W1725&lt;&gt;0,IF(Y1725=1,IF(AND(I1725&gt;Parameters!$B$5,I1725&lt;=Parameters!$C$5),W1725,""),""),"")</f>
        <v/>
      </c>
      <c r="AE1725" s="16" t="str">
        <f>IF(W1725&lt;&gt;0,IF(Y1725=1,IF(I1725&gt;Parameters!$B$6,W1725,""),""),"")</f>
        <v/>
      </c>
    </row>
    <row r="1726" spans="1:31" x14ac:dyDescent="0.2">
      <c r="A1726" t="s">
        <v>1698</v>
      </c>
      <c r="B1726" t="s">
        <v>1699</v>
      </c>
      <c r="C1726" t="s">
        <v>1703</v>
      </c>
      <c r="D1726">
        <v>8</v>
      </c>
      <c r="E1726">
        <v>3.5</v>
      </c>
      <c r="F1726" t="s">
        <v>51</v>
      </c>
      <c r="G1726">
        <v>3.5</v>
      </c>
      <c r="H1726" t="s">
        <v>46</v>
      </c>
      <c r="I1726">
        <f t="shared" si="78"/>
        <v>3.5</v>
      </c>
      <c r="J1726" t="s">
        <v>39</v>
      </c>
      <c r="L1726" s="2">
        <v>2000</v>
      </c>
      <c r="M1726" t="s">
        <v>1702</v>
      </c>
      <c r="N1726">
        <v>512</v>
      </c>
      <c r="O1726" t="s">
        <v>38</v>
      </c>
      <c r="P1726" t="s">
        <v>42</v>
      </c>
      <c r="Q1726" t="s">
        <v>42</v>
      </c>
      <c r="R1726" t="s">
        <v>42</v>
      </c>
      <c r="S1726" s="3">
        <v>42259</v>
      </c>
      <c r="T1726" s="3"/>
      <c r="U1726" s="11">
        <f>IFERROR(VLOOKUP(A1726,'Anc data'!$A$2:$H$117, 8,FALSE),"")</f>
        <v>12.3194080630362</v>
      </c>
      <c r="W1726" s="15">
        <f t="shared" si="79"/>
        <v>162.34546252274129</v>
      </c>
      <c r="X1726" s="9">
        <f t="shared" si="80"/>
        <v>1</v>
      </c>
      <c r="Y1726" s="9">
        <f>MAX(X1726,Parameters!$B$8)</f>
        <v>1</v>
      </c>
      <c r="AA1726" s="16" t="str">
        <f>IF(W1726&lt;&gt;0,IF(Y1726=1,IF(I1726&lt;=Parameters!$C$2,W1726,""),""),"")</f>
        <v/>
      </c>
      <c r="AB1726" s="16">
        <f>IF(W1726&lt;&gt;0,IF(Y1726=1,IF(AND(I1726&gt;Parameters!$B$3,I1726&lt;=Parameters!$C$3),W1726,""),""),"")</f>
        <v>162.34546252274129</v>
      </c>
      <c r="AC1726" s="16" t="str">
        <f>IF(W1726&lt;&gt;0,IF(Y1726=1,IF(AND(I1726&gt;Parameters!$B$4,I1726&lt;=Parameters!$C$4),W1726,""),""),"")</f>
        <v/>
      </c>
      <c r="AD1726" s="16" t="str">
        <f>IF(W1726&lt;&gt;0,IF(Y1726=1,IF(AND(I1726&gt;Parameters!$B$5,I1726&lt;=Parameters!$C$5),W1726,""),""),"")</f>
        <v/>
      </c>
      <c r="AE1726" s="16" t="str">
        <f>IF(W1726&lt;&gt;0,IF(Y1726=1,IF(I1726&gt;Parameters!$B$6,W1726,""),""),"")</f>
        <v/>
      </c>
    </row>
    <row r="1727" spans="1:31" x14ac:dyDescent="0.2">
      <c r="A1727" t="s">
        <v>1698</v>
      </c>
      <c r="B1727" t="s">
        <v>1699</v>
      </c>
      <c r="C1727" t="s">
        <v>1703</v>
      </c>
      <c r="D1727">
        <v>9</v>
      </c>
      <c r="E1727">
        <v>4</v>
      </c>
      <c r="F1727" t="s">
        <v>51</v>
      </c>
      <c r="G1727">
        <v>4</v>
      </c>
      <c r="H1727" t="s">
        <v>46</v>
      </c>
      <c r="I1727">
        <f t="shared" si="78"/>
        <v>4</v>
      </c>
      <c r="J1727" t="s">
        <v>39</v>
      </c>
      <c r="L1727" s="2">
        <v>2200</v>
      </c>
      <c r="M1727" t="s">
        <v>1702</v>
      </c>
      <c r="N1727">
        <v>512</v>
      </c>
      <c r="O1727" t="s">
        <v>38</v>
      </c>
      <c r="P1727" t="s">
        <v>42</v>
      </c>
      <c r="Q1727" t="s">
        <v>42</v>
      </c>
      <c r="R1727" t="s">
        <v>42</v>
      </c>
      <c r="S1727" s="3">
        <v>42259</v>
      </c>
      <c r="T1727" s="3"/>
      <c r="U1727" s="11">
        <f>IFERROR(VLOOKUP(A1727,'Anc data'!$A$2:$H$117, 8,FALSE),"")</f>
        <v>12.3194080630362</v>
      </c>
      <c r="W1727" s="15">
        <f t="shared" si="79"/>
        <v>178.58000877501541</v>
      </c>
      <c r="X1727" s="9">
        <f t="shared" si="80"/>
        <v>1</v>
      </c>
      <c r="Y1727" s="9">
        <f>MAX(X1727,Parameters!$B$8)</f>
        <v>1</v>
      </c>
      <c r="AA1727" s="16" t="str">
        <f>IF(W1727&lt;&gt;0,IF(Y1727=1,IF(I1727&lt;=Parameters!$C$2,W1727,""),""),"")</f>
        <v/>
      </c>
      <c r="AB1727" s="16">
        <f>IF(W1727&lt;&gt;0,IF(Y1727=1,IF(AND(I1727&gt;Parameters!$B$3,I1727&lt;=Parameters!$C$3),W1727,""),""),"")</f>
        <v>178.58000877501541</v>
      </c>
      <c r="AC1727" s="16" t="str">
        <f>IF(W1727&lt;&gt;0,IF(Y1727=1,IF(AND(I1727&gt;Parameters!$B$4,I1727&lt;=Parameters!$C$4),W1727,""),""),"")</f>
        <v/>
      </c>
      <c r="AD1727" s="16" t="str">
        <f>IF(W1727&lt;&gt;0,IF(Y1727=1,IF(AND(I1727&gt;Parameters!$B$5,I1727&lt;=Parameters!$C$5),W1727,""),""),"")</f>
        <v/>
      </c>
      <c r="AE1727" s="16" t="str">
        <f>IF(W1727&lt;&gt;0,IF(Y1727=1,IF(I1727&gt;Parameters!$B$6,W1727,""),""),"")</f>
        <v/>
      </c>
    </row>
    <row r="1728" spans="1:31" x14ac:dyDescent="0.2">
      <c r="A1728" t="s">
        <v>1698</v>
      </c>
      <c r="B1728" t="s">
        <v>1699</v>
      </c>
      <c r="C1728" t="s">
        <v>1703</v>
      </c>
      <c r="D1728">
        <v>10</v>
      </c>
      <c r="E1728">
        <v>5</v>
      </c>
      <c r="F1728" t="s">
        <v>51</v>
      </c>
      <c r="G1728">
        <v>5</v>
      </c>
      <c r="H1728" t="s">
        <v>46</v>
      </c>
      <c r="I1728">
        <f t="shared" si="78"/>
        <v>5</v>
      </c>
      <c r="J1728" t="s">
        <v>39</v>
      </c>
      <c r="L1728" s="2">
        <v>2500</v>
      </c>
      <c r="M1728" t="s">
        <v>1702</v>
      </c>
      <c r="N1728">
        <v>512</v>
      </c>
      <c r="O1728" t="s">
        <v>38</v>
      </c>
      <c r="P1728" t="s">
        <v>42</v>
      </c>
      <c r="Q1728" t="s">
        <v>42</v>
      </c>
      <c r="R1728" t="s">
        <v>42</v>
      </c>
      <c r="S1728" s="3">
        <v>42259</v>
      </c>
      <c r="T1728" s="3"/>
      <c r="U1728" s="11">
        <f>IFERROR(VLOOKUP(A1728,'Anc data'!$A$2:$H$117, 8,FALSE),"")</f>
        <v>12.3194080630362</v>
      </c>
      <c r="W1728" s="15">
        <f t="shared" si="79"/>
        <v>202.93182815342658</v>
      </c>
      <c r="X1728" s="9">
        <f t="shared" si="80"/>
        <v>1</v>
      </c>
      <c r="Y1728" s="9">
        <f>MAX(X1728,Parameters!$B$8)</f>
        <v>1</v>
      </c>
      <c r="AA1728" s="16" t="str">
        <f>IF(W1728&lt;&gt;0,IF(Y1728=1,IF(I1728&lt;=Parameters!$C$2,W1728,""),""),"")</f>
        <v/>
      </c>
      <c r="AB1728" s="16" t="str">
        <f>IF(W1728&lt;&gt;0,IF(Y1728=1,IF(AND(I1728&gt;Parameters!$B$3,I1728&lt;=Parameters!$C$3),W1728,""),""),"")</f>
        <v/>
      </c>
      <c r="AC1728" s="16">
        <f>IF(W1728&lt;&gt;0,IF(Y1728=1,IF(AND(I1728&gt;Parameters!$B$4,I1728&lt;=Parameters!$C$4),W1728,""),""),"")</f>
        <v>202.93182815342658</v>
      </c>
      <c r="AD1728" s="16" t="str">
        <f>IF(W1728&lt;&gt;0,IF(Y1728=1,IF(AND(I1728&gt;Parameters!$B$5,I1728&lt;=Parameters!$C$5),W1728,""),""),"")</f>
        <v/>
      </c>
      <c r="AE1728" s="16" t="str">
        <f>IF(W1728&lt;&gt;0,IF(Y1728=1,IF(I1728&gt;Parameters!$B$6,W1728,""),""),"")</f>
        <v/>
      </c>
    </row>
    <row r="1729" spans="1:31" x14ac:dyDescent="0.2">
      <c r="A1729" t="s">
        <v>1698</v>
      </c>
      <c r="B1729" t="s">
        <v>1699</v>
      </c>
      <c r="C1729" t="s">
        <v>1703</v>
      </c>
      <c r="D1729">
        <v>11</v>
      </c>
      <c r="E1729">
        <v>6</v>
      </c>
      <c r="F1729" t="s">
        <v>51</v>
      </c>
      <c r="G1729">
        <v>6</v>
      </c>
      <c r="H1729" t="s">
        <v>46</v>
      </c>
      <c r="I1729">
        <f t="shared" si="78"/>
        <v>6</v>
      </c>
      <c r="J1729" t="s">
        <v>39</v>
      </c>
      <c r="L1729" s="2">
        <v>2700</v>
      </c>
      <c r="M1729" t="s">
        <v>1702</v>
      </c>
      <c r="N1729">
        <v>512</v>
      </c>
      <c r="O1729" t="s">
        <v>38</v>
      </c>
      <c r="P1729" t="s">
        <v>42</v>
      </c>
      <c r="Q1729" t="s">
        <v>42</v>
      </c>
      <c r="R1729" t="s">
        <v>42</v>
      </c>
      <c r="S1729" s="3">
        <v>42259</v>
      </c>
      <c r="T1729" s="3"/>
      <c r="U1729" s="11">
        <f>IFERROR(VLOOKUP(A1729,'Anc data'!$A$2:$H$117, 8,FALSE),"")</f>
        <v>12.3194080630362</v>
      </c>
      <c r="W1729" s="15">
        <f t="shared" si="79"/>
        <v>219.16637440570071</v>
      </c>
      <c r="X1729" s="9">
        <f t="shared" si="80"/>
        <v>1</v>
      </c>
      <c r="Y1729" s="9">
        <f>MAX(X1729,Parameters!$B$8)</f>
        <v>1</v>
      </c>
      <c r="AA1729" s="16" t="str">
        <f>IF(W1729&lt;&gt;0,IF(Y1729=1,IF(I1729&lt;=Parameters!$C$2,W1729,""),""),"")</f>
        <v/>
      </c>
      <c r="AB1729" s="16" t="str">
        <f>IF(W1729&lt;&gt;0,IF(Y1729=1,IF(AND(I1729&gt;Parameters!$B$3,I1729&lt;=Parameters!$C$3),W1729,""),""),"")</f>
        <v/>
      </c>
      <c r="AC1729" s="16">
        <f>IF(W1729&lt;&gt;0,IF(Y1729=1,IF(AND(I1729&gt;Parameters!$B$4,I1729&lt;=Parameters!$C$4),W1729,""),""),"")</f>
        <v>219.16637440570071</v>
      </c>
      <c r="AD1729" s="16" t="str">
        <f>IF(W1729&lt;&gt;0,IF(Y1729=1,IF(AND(I1729&gt;Parameters!$B$5,I1729&lt;=Parameters!$C$5),W1729,""),""),"")</f>
        <v/>
      </c>
      <c r="AE1729" s="16" t="str">
        <f>IF(W1729&lt;&gt;0,IF(Y1729=1,IF(I1729&gt;Parameters!$B$6,W1729,""),""),"")</f>
        <v/>
      </c>
    </row>
    <row r="1730" spans="1:31" x14ac:dyDescent="0.2">
      <c r="A1730" t="s">
        <v>1698</v>
      </c>
      <c r="B1730" t="s">
        <v>1699</v>
      </c>
      <c r="C1730" t="s">
        <v>1703</v>
      </c>
      <c r="D1730">
        <v>12</v>
      </c>
      <c r="E1730">
        <v>7</v>
      </c>
      <c r="F1730" t="s">
        <v>51</v>
      </c>
      <c r="G1730">
        <v>7</v>
      </c>
      <c r="H1730" t="s">
        <v>46</v>
      </c>
      <c r="I1730">
        <f t="shared" si="78"/>
        <v>7</v>
      </c>
      <c r="J1730" t="s">
        <v>39</v>
      </c>
      <c r="L1730" s="2">
        <v>2900</v>
      </c>
      <c r="M1730" t="s">
        <v>1702</v>
      </c>
      <c r="N1730">
        <v>512</v>
      </c>
      <c r="O1730" t="s">
        <v>38</v>
      </c>
      <c r="P1730" t="s">
        <v>42</v>
      </c>
      <c r="Q1730" t="s">
        <v>42</v>
      </c>
      <c r="R1730" t="s">
        <v>42</v>
      </c>
      <c r="S1730" s="3">
        <v>42259</v>
      </c>
      <c r="T1730" s="3"/>
      <c r="U1730" s="11">
        <f>IFERROR(VLOOKUP(A1730,'Anc data'!$A$2:$H$117, 8,FALSE),"")</f>
        <v>12.3194080630362</v>
      </c>
      <c r="W1730" s="15">
        <f t="shared" si="79"/>
        <v>235.40092065797484</v>
      </c>
      <c r="X1730" s="9">
        <f t="shared" si="80"/>
        <v>1</v>
      </c>
      <c r="Y1730" s="9">
        <f>MAX(X1730,Parameters!$B$8)</f>
        <v>1</v>
      </c>
      <c r="AA1730" s="16" t="str">
        <f>IF(W1730&lt;&gt;0,IF(Y1730=1,IF(I1730&lt;=Parameters!$C$2,W1730,""),""),"")</f>
        <v/>
      </c>
      <c r="AB1730" s="16" t="str">
        <f>IF(W1730&lt;&gt;0,IF(Y1730=1,IF(AND(I1730&gt;Parameters!$B$3,I1730&lt;=Parameters!$C$3),W1730,""),""),"")</f>
        <v/>
      </c>
      <c r="AC1730" s="16">
        <f>IF(W1730&lt;&gt;0,IF(Y1730=1,IF(AND(I1730&gt;Parameters!$B$4,I1730&lt;=Parameters!$C$4),W1730,""),""),"")</f>
        <v>235.40092065797484</v>
      </c>
      <c r="AD1730" s="16" t="str">
        <f>IF(W1730&lt;&gt;0,IF(Y1730=1,IF(AND(I1730&gt;Parameters!$B$5,I1730&lt;=Parameters!$C$5),W1730,""),""),"")</f>
        <v/>
      </c>
      <c r="AE1730" s="16" t="str">
        <f>IF(W1730&lt;&gt;0,IF(Y1730=1,IF(I1730&gt;Parameters!$B$6,W1730,""),""),"")</f>
        <v/>
      </c>
    </row>
    <row r="1731" spans="1:31" x14ac:dyDescent="0.2">
      <c r="A1731" t="s">
        <v>1698</v>
      </c>
      <c r="B1731" t="s">
        <v>1699</v>
      </c>
      <c r="C1731" t="s">
        <v>1703</v>
      </c>
      <c r="D1731">
        <v>13</v>
      </c>
      <c r="E1731">
        <v>8</v>
      </c>
      <c r="F1731" t="s">
        <v>51</v>
      </c>
      <c r="G1731">
        <v>8</v>
      </c>
      <c r="H1731" t="s">
        <v>46</v>
      </c>
      <c r="I1731">
        <f t="shared" si="78"/>
        <v>8</v>
      </c>
      <c r="J1731" t="s">
        <v>39</v>
      </c>
      <c r="L1731" s="2">
        <v>3100</v>
      </c>
      <c r="M1731" t="s">
        <v>1702</v>
      </c>
      <c r="N1731">
        <v>512</v>
      </c>
      <c r="O1731" t="s">
        <v>38</v>
      </c>
      <c r="P1731" t="s">
        <v>42</v>
      </c>
      <c r="Q1731" t="s">
        <v>42</v>
      </c>
      <c r="R1731" t="s">
        <v>42</v>
      </c>
      <c r="S1731" s="3">
        <v>42259</v>
      </c>
      <c r="T1731" s="3"/>
      <c r="U1731" s="11">
        <f>IFERROR(VLOOKUP(A1731,'Anc data'!$A$2:$H$117, 8,FALSE),"")</f>
        <v>12.3194080630362</v>
      </c>
      <c r="W1731" s="15">
        <f t="shared" si="79"/>
        <v>251.63546691024897</v>
      </c>
      <c r="X1731" s="9">
        <f t="shared" si="80"/>
        <v>1</v>
      </c>
      <c r="Y1731" s="9">
        <f>MAX(X1731,Parameters!$B$8)</f>
        <v>1</v>
      </c>
      <c r="AA1731" s="16" t="str">
        <f>IF(W1731&lt;&gt;0,IF(Y1731=1,IF(I1731&lt;=Parameters!$C$2,W1731,""),""),"")</f>
        <v/>
      </c>
      <c r="AB1731" s="16" t="str">
        <f>IF(W1731&lt;&gt;0,IF(Y1731=1,IF(AND(I1731&gt;Parameters!$B$3,I1731&lt;=Parameters!$C$3),W1731,""),""),"")</f>
        <v/>
      </c>
      <c r="AC1731" s="16">
        <f>IF(W1731&lt;&gt;0,IF(Y1731=1,IF(AND(I1731&gt;Parameters!$B$4,I1731&lt;=Parameters!$C$4),W1731,""),""),"")</f>
        <v>251.63546691024897</v>
      </c>
      <c r="AD1731" s="16" t="str">
        <f>IF(W1731&lt;&gt;0,IF(Y1731=1,IF(AND(I1731&gt;Parameters!$B$5,I1731&lt;=Parameters!$C$5),W1731,""),""),"")</f>
        <v/>
      </c>
      <c r="AE1731" s="16" t="str">
        <f>IF(W1731&lt;&gt;0,IF(Y1731=1,IF(I1731&gt;Parameters!$B$6,W1731,""),""),"")</f>
        <v/>
      </c>
    </row>
    <row r="1732" spans="1:31" x14ac:dyDescent="0.2">
      <c r="A1732" t="s">
        <v>1698</v>
      </c>
      <c r="B1732" t="s">
        <v>1699</v>
      </c>
      <c r="C1732" t="s">
        <v>1703</v>
      </c>
      <c r="D1732">
        <v>14</v>
      </c>
      <c r="E1732">
        <v>10</v>
      </c>
      <c r="F1732" t="s">
        <v>51</v>
      </c>
      <c r="G1732">
        <v>10</v>
      </c>
      <c r="H1732" t="s">
        <v>46</v>
      </c>
      <c r="I1732">
        <f t="shared" ref="I1732:I1795" si="81">IF(H1732="Kbps",G1732/1000,G1732)</f>
        <v>10</v>
      </c>
      <c r="J1732" t="s">
        <v>39</v>
      </c>
      <c r="L1732" s="2">
        <v>3500</v>
      </c>
      <c r="M1732" t="s">
        <v>1702</v>
      </c>
      <c r="N1732">
        <v>512</v>
      </c>
      <c r="O1732" t="s">
        <v>38</v>
      </c>
      <c r="P1732" t="s">
        <v>42</v>
      </c>
      <c r="Q1732" t="s">
        <v>42</v>
      </c>
      <c r="R1732" t="s">
        <v>42</v>
      </c>
      <c r="S1732" s="3">
        <v>42259</v>
      </c>
      <c r="T1732" s="3"/>
      <c r="U1732" s="11">
        <f>IFERROR(VLOOKUP(A1732,'Anc data'!$A$2:$H$117, 8,FALSE),"")</f>
        <v>12.3194080630362</v>
      </c>
      <c r="W1732" s="15">
        <f t="shared" ref="W1732:W1795" si="82">IFERROR(L1732/U1732,"")</f>
        <v>284.10455941479722</v>
      </c>
      <c r="X1732" s="9">
        <f t="shared" ref="X1732:X1795" si="83">IF(K1732="",1,0)</f>
        <v>1</v>
      </c>
      <c r="Y1732" s="9">
        <f>MAX(X1732,Parameters!$B$8)</f>
        <v>1</v>
      </c>
      <c r="AA1732" s="16" t="str">
        <f>IF(W1732&lt;&gt;0,IF(Y1732=1,IF(I1732&lt;=Parameters!$C$2,W1732,""),""),"")</f>
        <v/>
      </c>
      <c r="AB1732" s="16" t="str">
        <f>IF(W1732&lt;&gt;0,IF(Y1732=1,IF(AND(I1732&gt;Parameters!$B$3,I1732&lt;=Parameters!$C$3),W1732,""),""),"")</f>
        <v/>
      </c>
      <c r="AC1732" s="16">
        <f>IF(W1732&lt;&gt;0,IF(Y1732=1,IF(AND(I1732&gt;Parameters!$B$4,I1732&lt;=Parameters!$C$4),W1732,""),""),"")</f>
        <v>284.10455941479722</v>
      </c>
      <c r="AD1732" s="16" t="str">
        <f>IF(W1732&lt;&gt;0,IF(Y1732=1,IF(AND(I1732&gt;Parameters!$B$5,I1732&lt;=Parameters!$C$5),W1732,""),""),"")</f>
        <v/>
      </c>
      <c r="AE1732" s="16" t="str">
        <f>IF(W1732&lt;&gt;0,IF(Y1732=1,IF(I1732&gt;Parameters!$B$6,W1732,""),""),"")</f>
        <v/>
      </c>
    </row>
    <row r="1733" spans="1:31" x14ac:dyDescent="0.2">
      <c r="A1733" t="s">
        <v>1698</v>
      </c>
      <c r="B1733" t="s">
        <v>1699</v>
      </c>
      <c r="C1733" t="s">
        <v>1703</v>
      </c>
      <c r="D1733">
        <v>15</v>
      </c>
      <c r="E1733">
        <v>12</v>
      </c>
      <c r="F1733" t="s">
        <v>51</v>
      </c>
      <c r="G1733">
        <v>12</v>
      </c>
      <c r="H1733" t="s">
        <v>46</v>
      </c>
      <c r="I1733">
        <f t="shared" si="81"/>
        <v>12</v>
      </c>
      <c r="J1733" t="s">
        <v>39</v>
      </c>
      <c r="L1733" s="2">
        <v>4000</v>
      </c>
      <c r="M1733" t="s">
        <v>1702</v>
      </c>
      <c r="N1733">
        <v>512</v>
      </c>
      <c r="O1733" t="s">
        <v>38</v>
      </c>
      <c r="P1733" t="s">
        <v>42</v>
      </c>
      <c r="Q1733" t="s">
        <v>42</v>
      </c>
      <c r="R1733" t="s">
        <v>42</v>
      </c>
      <c r="S1733" s="3">
        <v>42259</v>
      </c>
      <c r="T1733" s="3"/>
      <c r="U1733" s="11">
        <f>IFERROR(VLOOKUP(A1733,'Anc data'!$A$2:$H$117, 8,FALSE),"")</f>
        <v>12.3194080630362</v>
      </c>
      <c r="W1733" s="15">
        <f t="shared" si="82"/>
        <v>324.69092504548257</v>
      </c>
      <c r="X1733" s="9">
        <f t="shared" si="83"/>
        <v>1</v>
      </c>
      <c r="Y1733" s="9">
        <f>MAX(X1733,Parameters!$B$8)</f>
        <v>1</v>
      </c>
      <c r="AA1733" s="16" t="str">
        <f>IF(W1733&lt;&gt;0,IF(Y1733=1,IF(I1733&lt;=Parameters!$C$2,W1733,""),""),"")</f>
        <v/>
      </c>
      <c r="AB1733" s="16" t="str">
        <f>IF(W1733&lt;&gt;0,IF(Y1733=1,IF(AND(I1733&gt;Parameters!$B$3,I1733&lt;=Parameters!$C$3),W1733,""),""),"")</f>
        <v/>
      </c>
      <c r="AC1733" s="16" t="str">
        <f>IF(W1733&lt;&gt;0,IF(Y1733=1,IF(AND(I1733&gt;Parameters!$B$4,I1733&lt;=Parameters!$C$4),W1733,""),""),"")</f>
        <v/>
      </c>
      <c r="AD1733" s="16">
        <f>IF(W1733&lt;&gt;0,IF(Y1733=1,IF(AND(I1733&gt;Parameters!$B$5,I1733&lt;=Parameters!$C$5),W1733,""),""),"")</f>
        <v>324.69092504548257</v>
      </c>
      <c r="AE1733" s="16" t="str">
        <f>IF(W1733&lt;&gt;0,IF(Y1733=1,IF(I1733&gt;Parameters!$B$6,W1733,""),""),"")</f>
        <v/>
      </c>
    </row>
    <row r="1734" spans="1:31" x14ac:dyDescent="0.2">
      <c r="A1734" t="s">
        <v>1698</v>
      </c>
      <c r="B1734" t="s">
        <v>1699</v>
      </c>
      <c r="C1734" t="s">
        <v>1703</v>
      </c>
      <c r="D1734">
        <v>16</v>
      </c>
      <c r="E1734">
        <v>20</v>
      </c>
      <c r="F1734" t="s">
        <v>61</v>
      </c>
      <c r="G1734">
        <v>20</v>
      </c>
      <c r="H1734" t="s">
        <v>46</v>
      </c>
      <c r="I1734">
        <f t="shared" si="81"/>
        <v>20</v>
      </c>
      <c r="J1734" t="s">
        <v>39</v>
      </c>
      <c r="L1734">
        <v>700</v>
      </c>
      <c r="M1734" t="s">
        <v>1702</v>
      </c>
      <c r="N1734">
        <v>10</v>
      </c>
      <c r="O1734" t="s">
        <v>46</v>
      </c>
      <c r="P1734" t="s">
        <v>42</v>
      </c>
      <c r="Q1734" t="s">
        <v>42</v>
      </c>
      <c r="R1734" t="s">
        <v>64</v>
      </c>
      <c r="S1734" s="3">
        <v>42259</v>
      </c>
      <c r="T1734" s="3"/>
      <c r="U1734" s="11">
        <f>IFERROR(VLOOKUP(A1734,'Anc data'!$A$2:$H$117, 8,FALSE),"")</f>
        <v>12.3194080630362</v>
      </c>
      <c r="W1734" s="15">
        <f t="shared" si="82"/>
        <v>56.820911882959443</v>
      </c>
      <c r="X1734" s="9">
        <f t="shared" si="83"/>
        <v>1</v>
      </c>
      <c r="Y1734" s="9">
        <f>MAX(X1734,Parameters!$B$8)</f>
        <v>1</v>
      </c>
      <c r="AA1734" s="16" t="str">
        <f>IF(W1734&lt;&gt;0,IF(Y1734=1,IF(I1734&lt;=Parameters!$C$2,W1734,""),""),"")</f>
        <v/>
      </c>
      <c r="AB1734" s="16" t="str">
        <f>IF(W1734&lt;&gt;0,IF(Y1734=1,IF(AND(I1734&gt;Parameters!$B$3,I1734&lt;=Parameters!$C$3),W1734,""),""),"")</f>
        <v/>
      </c>
      <c r="AC1734" s="16" t="str">
        <f>IF(W1734&lt;&gt;0,IF(Y1734=1,IF(AND(I1734&gt;Parameters!$B$4,I1734&lt;=Parameters!$C$4),W1734,""),""),"")</f>
        <v/>
      </c>
      <c r="AD1734" s="16">
        <f>IF(W1734&lt;&gt;0,IF(Y1734=1,IF(AND(I1734&gt;Parameters!$B$5,I1734&lt;=Parameters!$C$5),W1734,""),""),"")</f>
        <v>56.820911882959443</v>
      </c>
      <c r="AE1734" s="16" t="str">
        <f>IF(W1734&lt;&gt;0,IF(Y1734=1,IF(I1734&gt;Parameters!$B$6,W1734,""),""),"")</f>
        <v/>
      </c>
    </row>
    <row r="1735" spans="1:31" x14ac:dyDescent="0.2">
      <c r="A1735" t="s">
        <v>1698</v>
      </c>
      <c r="B1735" t="s">
        <v>1699</v>
      </c>
      <c r="C1735" t="s">
        <v>1703</v>
      </c>
      <c r="D1735">
        <v>17</v>
      </c>
      <c r="E1735">
        <v>25</v>
      </c>
      <c r="F1735" t="s">
        <v>61</v>
      </c>
      <c r="G1735">
        <v>25</v>
      </c>
      <c r="H1735" t="s">
        <v>46</v>
      </c>
      <c r="I1735">
        <f t="shared" si="81"/>
        <v>25</v>
      </c>
      <c r="J1735" t="s">
        <v>39</v>
      </c>
      <c r="L1735">
        <v>990</v>
      </c>
      <c r="M1735" t="s">
        <v>1702</v>
      </c>
      <c r="N1735">
        <v>10</v>
      </c>
      <c r="O1735" t="s">
        <v>46</v>
      </c>
      <c r="P1735" t="s">
        <v>42</v>
      </c>
      <c r="Q1735" t="s">
        <v>42</v>
      </c>
      <c r="R1735" t="s">
        <v>64</v>
      </c>
      <c r="S1735" s="3">
        <v>42259</v>
      </c>
      <c r="T1735" s="3"/>
      <c r="U1735" s="11">
        <f>IFERROR(VLOOKUP(A1735,'Anc data'!$A$2:$H$117, 8,FALSE),"")</f>
        <v>12.3194080630362</v>
      </c>
      <c r="W1735" s="15">
        <f t="shared" si="82"/>
        <v>80.361003948756931</v>
      </c>
      <c r="X1735" s="9">
        <f t="shared" si="83"/>
        <v>1</v>
      </c>
      <c r="Y1735" s="9">
        <f>MAX(X1735,Parameters!$B$8)</f>
        <v>1</v>
      </c>
      <c r="AA1735" s="16" t="str">
        <f>IF(W1735&lt;&gt;0,IF(Y1735=1,IF(I1735&lt;=Parameters!$C$2,W1735,""),""),"")</f>
        <v/>
      </c>
      <c r="AB1735" s="16" t="str">
        <f>IF(W1735&lt;&gt;0,IF(Y1735=1,IF(AND(I1735&gt;Parameters!$B$3,I1735&lt;=Parameters!$C$3),W1735,""),""),"")</f>
        <v/>
      </c>
      <c r="AC1735" s="16" t="str">
        <f>IF(W1735&lt;&gt;0,IF(Y1735=1,IF(AND(I1735&gt;Parameters!$B$4,I1735&lt;=Parameters!$C$4),W1735,""),""),"")</f>
        <v/>
      </c>
      <c r="AD1735" s="16">
        <f>IF(W1735&lt;&gt;0,IF(Y1735=1,IF(AND(I1735&gt;Parameters!$B$5,I1735&lt;=Parameters!$C$5),W1735,""),""),"")</f>
        <v>80.361003948756931</v>
      </c>
      <c r="AE1735" s="16" t="str">
        <f>IF(W1735&lt;&gt;0,IF(Y1735=1,IF(I1735&gt;Parameters!$B$6,W1735,""),""),"")</f>
        <v/>
      </c>
    </row>
    <row r="1736" spans="1:31" x14ac:dyDescent="0.2">
      <c r="A1736" t="s">
        <v>1698</v>
      </c>
      <c r="B1736" t="s">
        <v>1699</v>
      </c>
      <c r="C1736" t="s">
        <v>1703</v>
      </c>
      <c r="D1736">
        <v>18</v>
      </c>
      <c r="E1736">
        <v>35</v>
      </c>
      <c r="F1736" t="s">
        <v>61</v>
      </c>
      <c r="G1736">
        <v>35</v>
      </c>
      <c r="H1736" t="s">
        <v>46</v>
      </c>
      <c r="I1736">
        <f t="shared" si="81"/>
        <v>35</v>
      </c>
      <c r="J1736" t="s">
        <v>39</v>
      </c>
      <c r="L1736" s="2">
        <v>1390</v>
      </c>
      <c r="M1736" t="s">
        <v>1702</v>
      </c>
      <c r="N1736">
        <v>15</v>
      </c>
      <c r="O1736" t="s">
        <v>46</v>
      </c>
      <c r="P1736" t="s">
        <v>42</v>
      </c>
      <c r="Q1736" t="s">
        <v>42</v>
      </c>
      <c r="R1736" t="s">
        <v>64</v>
      </c>
      <c r="S1736" s="3">
        <v>42259</v>
      </c>
      <c r="T1736" s="3"/>
      <c r="U1736" s="11">
        <f>IFERROR(VLOOKUP(A1736,'Anc data'!$A$2:$H$117, 8,FALSE),"")</f>
        <v>12.3194080630362</v>
      </c>
      <c r="W1736" s="15">
        <f t="shared" si="82"/>
        <v>112.83009645330519</v>
      </c>
      <c r="X1736" s="9">
        <f t="shared" si="83"/>
        <v>1</v>
      </c>
      <c r="Y1736" s="9">
        <f>MAX(X1736,Parameters!$B$8)</f>
        <v>1</v>
      </c>
      <c r="AA1736" s="16" t="str">
        <f>IF(W1736&lt;&gt;0,IF(Y1736=1,IF(I1736&lt;=Parameters!$C$2,W1736,""),""),"")</f>
        <v/>
      </c>
      <c r="AB1736" s="16" t="str">
        <f>IF(W1736&lt;&gt;0,IF(Y1736=1,IF(AND(I1736&gt;Parameters!$B$3,I1736&lt;=Parameters!$C$3),W1736,""),""),"")</f>
        <v/>
      </c>
      <c r="AC1736" s="16" t="str">
        <f>IF(W1736&lt;&gt;0,IF(Y1736=1,IF(AND(I1736&gt;Parameters!$B$4,I1736&lt;=Parameters!$C$4),W1736,""),""),"")</f>
        <v/>
      </c>
      <c r="AD1736" s="16" t="str">
        <f>IF(W1736&lt;&gt;0,IF(Y1736=1,IF(AND(I1736&gt;Parameters!$B$5,I1736&lt;=Parameters!$C$5),W1736,""),""),"")</f>
        <v/>
      </c>
      <c r="AE1736" s="16">
        <f>IF(W1736&lt;&gt;0,IF(Y1736=1,IF(I1736&gt;Parameters!$B$6,W1736,""),""),"")</f>
        <v>112.83009645330519</v>
      </c>
    </row>
    <row r="1737" spans="1:31" x14ac:dyDescent="0.2">
      <c r="A1737" t="s">
        <v>1698</v>
      </c>
      <c r="B1737" t="s">
        <v>1699</v>
      </c>
      <c r="C1737" t="s">
        <v>1703</v>
      </c>
      <c r="D1737">
        <v>19</v>
      </c>
      <c r="E1737">
        <v>45</v>
      </c>
      <c r="F1737" t="s">
        <v>61</v>
      </c>
      <c r="G1737">
        <v>45</v>
      </c>
      <c r="H1737" t="s">
        <v>46</v>
      </c>
      <c r="I1737">
        <f t="shared" si="81"/>
        <v>45</v>
      </c>
      <c r="J1737" t="s">
        <v>39</v>
      </c>
      <c r="L1737" s="2">
        <v>1890</v>
      </c>
      <c r="M1737" t="s">
        <v>1702</v>
      </c>
      <c r="N1737">
        <v>20</v>
      </c>
      <c r="O1737" t="s">
        <v>46</v>
      </c>
      <c r="P1737" t="s">
        <v>42</v>
      </c>
      <c r="Q1737" t="s">
        <v>42</v>
      </c>
      <c r="R1737" t="s">
        <v>64</v>
      </c>
      <c r="S1737" s="3">
        <v>42259</v>
      </c>
      <c r="T1737" s="3"/>
      <c r="U1737" s="11">
        <f>IFERROR(VLOOKUP(A1737,'Anc data'!$A$2:$H$117, 8,FALSE),"")</f>
        <v>12.3194080630362</v>
      </c>
      <c r="W1737" s="15">
        <f t="shared" si="82"/>
        <v>153.4164620839905</v>
      </c>
      <c r="X1737" s="9">
        <f t="shared" si="83"/>
        <v>1</v>
      </c>
      <c r="Y1737" s="9">
        <f>MAX(X1737,Parameters!$B$8)</f>
        <v>1</v>
      </c>
      <c r="AA1737" s="16" t="str">
        <f>IF(W1737&lt;&gt;0,IF(Y1737=1,IF(I1737&lt;=Parameters!$C$2,W1737,""),""),"")</f>
        <v/>
      </c>
      <c r="AB1737" s="16" t="str">
        <f>IF(W1737&lt;&gt;0,IF(Y1737=1,IF(AND(I1737&gt;Parameters!$B$3,I1737&lt;=Parameters!$C$3),W1737,""),""),"")</f>
        <v/>
      </c>
      <c r="AC1737" s="16" t="str">
        <f>IF(W1737&lt;&gt;0,IF(Y1737=1,IF(AND(I1737&gt;Parameters!$B$4,I1737&lt;=Parameters!$C$4),W1737,""),""),"")</f>
        <v/>
      </c>
      <c r="AD1737" s="16" t="str">
        <f>IF(W1737&lt;&gt;0,IF(Y1737=1,IF(AND(I1737&gt;Parameters!$B$5,I1737&lt;=Parameters!$C$5),W1737,""),""),"")</f>
        <v/>
      </c>
      <c r="AE1737" s="16">
        <f>IF(W1737&lt;&gt;0,IF(Y1737=1,IF(I1737&gt;Parameters!$B$6,W1737,""),""),"")</f>
        <v>153.4164620839905</v>
      </c>
    </row>
    <row r="1738" spans="1:31" x14ac:dyDescent="0.2">
      <c r="A1738" t="s">
        <v>1698</v>
      </c>
      <c r="B1738" t="s">
        <v>1699</v>
      </c>
      <c r="C1738" t="s">
        <v>1703</v>
      </c>
      <c r="D1738">
        <v>20</v>
      </c>
      <c r="E1738">
        <v>55</v>
      </c>
      <c r="F1738" t="s">
        <v>61</v>
      </c>
      <c r="G1738">
        <v>55</v>
      </c>
      <c r="H1738" t="s">
        <v>46</v>
      </c>
      <c r="I1738">
        <f t="shared" si="81"/>
        <v>55</v>
      </c>
      <c r="J1738" t="s">
        <v>39</v>
      </c>
      <c r="L1738" s="2">
        <v>2490</v>
      </c>
      <c r="M1738" t="s">
        <v>1702</v>
      </c>
      <c r="N1738">
        <v>25</v>
      </c>
      <c r="O1738" t="s">
        <v>46</v>
      </c>
      <c r="P1738" t="s">
        <v>42</v>
      </c>
      <c r="Q1738" t="s">
        <v>42</v>
      </c>
      <c r="R1738" t="s">
        <v>64</v>
      </c>
      <c r="S1738" s="3">
        <v>42259</v>
      </c>
      <c r="T1738" s="3"/>
      <c r="U1738" s="11">
        <f>IFERROR(VLOOKUP(A1738,'Anc data'!$A$2:$H$117, 8,FALSE),"")</f>
        <v>12.3194080630362</v>
      </c>
      <c r="W1738" s="15">
        <f t="shared" si="82"/>
        <v>202.12010084081288</v>
      </c>
      <c r="X1738" s="9">
        <f t="shared" si="83"/>
        <v>1</v>
      </c>
      <c r="Y1738" s="9">
        <f>MAX(X1738,Parameters!$B$8)</f>
        <v>1</v>
      </c>
      <c r="AA1738" s="16" t="str">
        <f>IF(W1738&lt;&gt;0,IF(Y1738=1,IF(I1738&lt;=Parameters!$C$2,W1738,""),""),"")</f>
        <v/>
      </c>
      <c r="AB1738" s="16" t="str">
        <f>IF(W1738&lt;&gt;0,IF(Y1738=1,IF(AND(I1738&gt;Parameters!$B$3,I1738&lt;=Parameters!$C$3),W1738,""),""),"")</f>
        <v/>
      </c>
      <c r="AC1738" s="16" t="str">
        <f>IF(W1738&lt;&gt;0,IF(Y1738=1,IF(AND(I1738&gt;Parameters!$B$4,I1738&lt;=Parameters!$C$4),W1738,""),""),"")</f>
        <v/>
      </c>
      <c r="AD1738" s="16" t="str">
        <f>IF(W1738&lt;&gt;0,IF(Y1738=1,IF(AND(I1738&gt;Parameters!$B$5,I1738&lt;=Parameters!$C$5),W1738,""),""),"")</f>
        <v/>
      </c>
      <c r="AE1738" s="16">
        <f>IF(W1738&lt;&gt;0,IF(Y1738=1,IF(I1738&gt;Parameters!$B$6,W1738,""),""),"")</f>
        <v>202.12010084081288</v>
      </c>
    </row>
    <row r="1739" spans="1:31" x14ac:dyDescent="0.2">
      <c r="A1739" t="s">
        <v>1698</v>
      </c>
      <c r="B1739" t="s">
        <v>1699</v>
      </c>
      <c r="C1739" t="s">
        <v>1704</v>
      </c>
      <c r="D1739">
        <v>1</v>
      </c>
      <c r="E1739">
        <v>30</v>
      </c>
      <c r="F1739" t="s">
        <v>61</v>
      </c>
      <c r="G1739">
        <v>30</v>
      </c>
      <c r="H1739" t="s">
        <v>46</v>
      </c>
      <c r="I1739">
        <f t="shared" si="81"/>
        <v>30</v>
      </c>
      <c r="J1739" t="s">
        <v>39</v>
      </c>
      <c r="L1739" s="2">
        <v>1200</v>
      </c>
      <c r="M1739" t="s">
        <v>1702</v>
      </c>
      <c r="N1739">
        <v>3</v>
      </c>
      <c r="O1739" t="s">
        <v>46</v>
      </c>
      <c r="P1739" t="s">
        <v>42</v>
      </c>
      <c r="Q1739" t="s">
        <v>42</v>
      </c>
      <c r="R1739" t="s">
        <v>42</v>
      </c>
      <c r="S1739" s="3">
        <v>42270</v>
      </c>
      <c r="T1739" s="3"/>
      <c r="U1739" s="11">
        <f>IFERROR(VLOOKUP(A1739,'Anc data'!$A$2:$H$117, 8,FALSE),"")</f>
        <v>12.3194080630362</v>
      </c>
      <c r="W1739" s="15">
        <f t="shared" si="82"/>
        <v>97.407277513644758</v>
      </c>
      <c r="X1739" s="9">
        <f t="shared" si="83"/>
        <v>1</v>
      </c>
      <c r="Y1739" s="9">
        <f>MAX(X1739,Parameters!$B$8)</f>
        <v>1</v>
      </c>
      <c r="AA1739" s="16" t="str">
        <f>IF(W1739&lt;&gt;0,IF(Y1739=1,IF(I1739&lt;=Parameters!$C$2,W1739,""),""),"")</f>
        <v/>
      </c>
      <c r="AB1739" s="16" t="str">
        <f>IF(W1739&lt;&gt;0,IF(Y1739=1,IF(AND(I1739&gt;Parameters!$B$3,I1739&lt;=Parameters!$C$3),W1739,""),""),"")</f>
        <v/>
      </c>
      <c r="AC1739" s="16" t="str">
        <f>IF(W1739&lt;&gt;0,IF(Y1739=1,IF(AND(I1739&gt;Parameters!$B$4,I1739&lt;=Parameters!$C$4),W1739,""),""),"")</f>
        <v/>
      </c>
      <c r="AD1739" s="16" t="str">
        <f>IF(W1739&lt;&gt;0,IF(Y1739=1,IF(AND(I1739&gt;Parameters!$B$5,I1739&lt;=Parameters!$C$5),W1739,""),""),"")</f>
        <v/>
      </c>
      <c r="AE1739" s="16">
        <f>IF(W1739&lt;&gt;0,IF(Y1739=1,IF(I1739&gt;Parameters!$B$6,W1739,""),""),"")</f>
        <v>97.407277513644758</v>
      </c>
    </row>
    <row r="1740" spans="1:31" x14ac:dyDescent="0.2">
      <c r="A1740" t="s">
        <v>1698</v>
      </c>
      <c r="B1740" t="s">
        <v>1699</v>
      </c>
      <c r="C1740" t="s">
        <v>1704</v>
      </c>
      <c r="D1740">
        <v>1</v>
      </c>
      <c r="E1740">
        <v>10</v>
      </c>
      <c r="F1740" t="s">
        <v>51</v>
      </c>
      <c r="G1740">
        <v>10</v>
      </c>
      <c r="H1740" t="s">
        <v>46</v>
      </c>
      <c r="I1740">
        <f t="shared" si="81"/>
        <v>10</v>
      </c>
      <c r="J1740" t="s">
        <v>39</v>
      </c>
      <c r="L1740">
        <v>590</v>
      </c>
      <c r="M1740" t="s">
        <v>1702</v>
      </c>
      <c r="N1740">
        <v>512</v>
      </c>
      <c r="O1740" t="s">
        <v>38</v>
      </c>
      <c r="P1740" t="s">
        <v>42</v>
      </c>
      <c r="Q1740" t="s">
        <v>42</v>
      </c>
      <c r="R1740" t="s">
        <v>42</v>
      </c>
      <c r="S1740" s="3">
        <v>42259</v>
      </c>
      <c r="T1740" s="3"/>
      <c r="U1740" s="11">
        <f>IFERROR(VLOOKUP(A1740,'Anc data'!$A$2:$H$117, 8,FALSE),"")</f>
        <v>12.3194080630362</v>
      </c>
      <c r="W1740" s="15">
        <f t="shared" si="82"/>
        <v>47.891911444208674</v>
      </c>
      <c r="X1740" s="9">
        <f t="shared" si="83"/>
        <v>1</v>
      </c>
      <c r="Y1740" s="9">
        <f>MAX(X1740,Parameters!$B$8)</f>
        <v>1</v>
      </c>
      <c r="AA1740" s="16" t="str">
        <f>IF(W1740&lt;&gt;0,IF(Y1740=1,IF(I1740&lt;=Parameters!$C$2,W1740,""),""),"")</f>
        <v/>
      </c>
      <c r="AB1740" s="16" t="str">
        <f>IF(W1740&lt;&gt;0,IF(Y1740=1,IF(AND(I1740&gt;Parameters!$B$3,I1740&lt;=Parameters!$C$3),W1740,""),""),"")</f>
        <v/>
      </c>
      <c r="AC1740" s="16">
        <f>IF(W1740&lt;&gt;0,IF(Y1740=1,IF(AND(I1740&gt;Parameters!$B$4,I1740&lt;=Parameters!$C$4),W1740,""),""),"")</f>
        <v>47.891911444208674</v>
      </c>
      <c r="AD1740" s="16" t="str">
        <f>IF(W1740&lt;&gt;0,IF(Y1740=1,IF(AND(I1740&gt;Parameters!$B$5,I1740&lt;=Parameters!$C$5),W1740,""),""),"")</f>
        <v/>
      </c>
      <c r="AE1740" s="16" t="str">
        <f>IF(W1740&lt;&gt;0,IF(Y1740=1,IF(I1740&gt;Parameters!$B$6,W1740,""),""),"")</f>
        <v/>
      </c>
    </row>
    <row r="1741" spans="1:31" x14ac:dyDescent="0.2">
      <c r="A1741" t="s">
        <v>1698</v>
      </c>
      <c r="B1741" t="s">
        <v>1699</v>
      </c>
      <c r="C1741" t="s">
        <v>1704</v>
      </c>
      <c r="D1741">
        <v>2</v>
      </c>
      <c r="E1741">
        <v>50</v>
      </c>
      <c r="F1741" t="s">
        <v>61</v>
      </c>
      <c r="G1741">
        <v>50</v>
      </c>
      <c r="H1741" t="s">
        <v>46</v>
      </c>
      <c r="I1741">
        <f t="shared" si="81"/>
        <v>50</v>
      </c>
      <c r="J1741" t="s">
        <v>39</v>
      </c>
      <c r="L1741" s="2">
        <v>2500</v>
      </c>
      <c r="M1741" t="s">
        <v>1702</v>
      </c>
      <c r="N1741">
        <v>10</v>
      </c>
      <c r="O1741" t="s">
        <v>46</v>
      </c>
      <c r="P1741" t="s">
        <v>42</v>
      </c>
      <c r="Q1741" t="s">
        <v>42</v>
      </c>
      <c r="R1741" t="s">
        <v>42</v>
      </c>
      <c r="S1741" s="3">
        <v>42270</v>
      </c>
      <c r="T1741" s="3"/>
      <c r="U1741" s="11">
        <f>IFERROR(VLOOKUP(A1741,'Anc data'!$A$2:$H$117, 8,FALSE),"")</f>
        <v>12.3194080630362</v>
      </c>
      <c r="W1741" s="15">
        <f t="shared" si="82"/>
        <v>202.93182815342658</v>
      </c>
      <c r="X1741" s="9">
        <f t="shared" si="83"/>
        <v>1</v>
      </c>
      <c r="Y1741" s="9">
        <f>MAX(X1741,Parameters!$B$8)</f>
        <v>1</v>
      </c>
      <c r="AA1741" s="16" t="str">
        <f>IF(W1741&lt;&gt;0,IF(Y1741=1,IF(I1741&lt;=Parameters!$C$2,W1741,""),""),"")</f>
        <v/>
      </c>
      <c r="AB1741" s="16" t="str">
        <f>IF(W1741&lt;&gt;0,IF(Y1741=1,IF(AND(I1741&gt;Parameters!$B$3,I1741&lt;=Parameters!$C$3),W1741,""),""),"")</f>
        <v/>
      </c>
      <c r="AC1741" s="16" t="str">
        <f>IF(W1741&lt;&gt;0,IF(Y1741=1,IF(AND(I1741&gt;Parameters!$B$4,I1741&lt;=Parameters!$C$4),W1741,""),""),"")</f>
        <v/>
      </c>
      <c r="AD1741" s="16" t="str">
        <f>IF(W1741&lt;&gt;0,IF(Y1741=1,IF(AND(I1741&gt;Parameters!$B$5,I1741&lt;=Parameters!$C$5),W1741,""),""),"")</f>
        <v/>
      </c>
      <c r="AE1741" s="16">
        <f>IF(W1741&lt;&gt;0,IF(Y1741=1,IF(I1741&gt;Parameters!$B$6,W1741,""),""),"")</f>
        <v>202.93182815342658</v>
      </c>
    </row>
    <row r="1742" spans="1:31" x14ac:dyDescent="0.2">
      <c r="A1742" t="s">
        <v>1698</v>
      </c>
      <c r="B1742" t="s">
        <v>1699</v>
      </c>
      <c r="C1742" t="s">
        <v>1704</v>
      </c>
      <c r="D1742">
        <v>2</v>
      </c>
      <c r="E1742">
        <v>15</v>
      </c>
      <c r="F1742" t="s">
        <v>51</v>
      </c>
      <c r="G1742">
        <v>15</v>
      </c>
      <c r="H1742" t="s">
        <v>46</v>
      </c>
      <c r="I1742">
        <f t="shared" si="81"/>
        <v>15</v>
      </c>
      <c r="J1742" t="s">
        <v>39</v>
      </c>
      <c r="L1742">
        <v>900</v>
      </c>
      <c r="M1742" t="s">
        <v>1702</v>
      </c>
      <c r="N1742">
        <v>1</v>
      </c>
      <c r="O1742" t="s">
        <v>46</v>
      </c>
      <c r="P1742" t="s">
        <v>42</v>
      </c>
      <c r="Q1742" t="s">
        <v>42</v>
      </c>
      <c r="R1742" t="s">
        <v>42</v>
      </c>
      <c r="S1742" s="3">
        <v>42259</v>
      </c>
      <c r="T1742" s="3"/>
      <c r="U1742" s="11">
        <f>IFERROR(VLOOKUP(A1742,'Anc data'!$A$2:$H$117, 8,FALSE),"")</f>
        <v>12.3194080630362</v>
      </c>
      <c r="W1742" s="15">
        <f t="shared" si="82"/>
        <v>73.055458135233579</v>
      </c>
      <c r="X1742" s="9">
        <f t="shared" si="83"/>
        <v>1</v>
      </c>
      <c r="Y1742" s="9">
        <f>MAX(X1742,Parameters!$B$8)</f>
        <v>1</v>
      </c>
      <c r="AA1742" s="16" t="str">
        <f>IF(W1742&lt;&gt;0,IF(Y1742=1,IF(I1742&lt;=Parameters!$C$2,W1742,""),""),"")</f>
        <v/>
      </c>
      <c r="AB1742" s="16" t="str">
        <f>IF(W1742&lt;&gt;0,IF(Y1742=1,IF(AND(I1742&gt;Parameters!$B$3,I1742&lt;=Parameters!$C$3),W1742,""),""),"")</f>
        <v/>
      </c>
      <c r="AC1742" s="16" t="str">
        <f>IF(W1742&lt;&gt;0,IF(Y1742=1,IF(AND(I1742&gt;Parameters!$B$4,I1742&lt;=Parameters!$C$4),W1742,""),""),"")</f>
        <v/>
      </c>
      <c r="AD1742" s="16">
        <f>IF(W1742&lt;&gt;0,IF(Y1742=1,IF(AND(I1742&gt;Parameters!$B$5,I1742&lt;=Parameters!$C$5),W1742,""),""),"")</f>
        <v>73.055458135233579</v>
      </c>
      <c r="AE1742" s="16" t="str">
        <f>IF(W1742&lt;&gt;0,IF(Y1742=1,IF(I1742&gt;Parameters!$B$6,W1742,""),""),"")</f>
        <v/>
      </c>
    </row>
    <row r="1743" spans="1:31" x14ac:dyDescent="0.2">
      <c r="A1743" t="s">
        <v>1698</v>
      </c>
      <c r="B1743" t="s">
        <v>1699</v>
      </c>
      <c r="C1743" t="s">
        <v>1704</v>
      </c>
      <c r="D1743">
        <v>3</v>
      </c>
      <c r="E1743">
        <v>100</v>
      </c>
      <c r="F1743" t="s">
        <v>61</v>
      </c>
      <c r="G1743">
        <v>100</v>
      </c>
      <c r="H1743" t="s">
        <v>46</v>
      </c>
      <c r="I1743">
        <f t="shared" si="81"/>
        <v>100</v>
      </c>
      <c r="J1743" t="s">
        <v>39</v>
      </c>
      <c r="L1743" s="2">
        <v>5900</v>
      </c>
      <c r="M1743" t="s">
        <v>1702</v>
      </c>
      <c r="N1743">
        <v>30</v>
      </c>
      <c r="O1743" t="s">
        <v>46</v>
      </c>
      <c r="P1743" t="s">
        <v>42</v>
      </c>
      <c r="Q1743" t="s">
        <v>42</v>
      </c>
      <c r="R1743" t="s">
        <v>42</v>
      </c>
      <c r="S1743" s="3">
        <v>42270</v>
      </c>
      <c r="T1743" s="3"/>
      <c r="U1743" s="11">
        <f>IFERROR(VLOOKUP(A1743,'Anc data'!$A$2:$H$117, 8,FALSE),"")</f>
        <v>12.3194080630362</v>
      </c>
      <c r="W1743" s="15">
        <f t="shared" si="82"/>
        <v>478.91911444208677</v>
      </c>
      <c r="X1743" s="9">
        <f t="shared" si="83"/>
        <v>1</v>
      </c>
      <c r="Y1743" s="9">
        <f>MAX(X1743,Parameters!$B$8)</f>
        <v>1</v>
      </c>
      <c r="AA1743" s="16" t="str">
        <f>IF(W1743&lt;&gt;0,IF(Y1743=1,IF(I1743&lt;=Parameters!$C$2,W1743,""),""),"")</f>
        <v/>
      </c>
      <c r="AB1743" s="16" t="str">
        <f>IF(W1743&lt;&gt;0,IF(Y1743=1,IF(AND(I1743&gt;Parameters!$B$3,I1743&lt;=Parameters!$C$3),W1743,""),""),"")</f>
        <v/>
      </c>
      <c r="AC1743" s="16" t="str">
        <f>IF(W1743&lt;&gt;0,IF(Y1743=1,IF(AND(I1743&gt;Parameters!$B$4,I1743&lt;=Parameters!$C$4),W1743,""),""),"")</f>
        <v/>
      </c>
      <c r="AD1743" s="16" t="str">
        <f>IF(W1743&lt;&gt;0,IF(Y1743=1,IF(AND(I1743&gt;Parameters!$B$5,I1743&lt;=Parameters!$C$5),W1743,""),""),"")</f>
        <v/>
      </c>
      <c r="AE1743" s="16">
        <f>IF(W1743&lt;&gt;0,IF(Y1743=1,IF(I1743&gt;Parameters!$B$6,W1743,""),""),"")</f>
        <v>478.91911444208677</v>
      </c>
    </row>
    <row r="1744" spans="1:31" x14ac:dyDescent="0.2">
      <c r="A1744" t="s">
        <v>1698</v>
      </c>
      <c r="B1744" t="s">
        <v>1699</v>
      </c>
      <c r="C1744" t="s">
        <v>1704</v>
      </c>
      <c r="D1744">
        <v>3</v>
      </c>
      <c r="E1744">
        <v>30</v>
      </c>
      <c r="F1744" t="s">
        <v>148</v>
      </c>
      <c r="G1744">
        <v>30</v>
      </c>
      <c r="H1744" t="s">
        <v>46</v>
      </c>
      <c r="I1744">
        <f t="shared" si="81"/>
        <v>30</v>
      </c>
      <c r="J1744" t="s">
        <v>39</v>
      </c>
      <c r="L1744" s="2">
        <v>1200</v>
      </c>
      <c r="M1744" t="s">
        <v>1702</v>
      </c>
      <c r="N1744">
        <v>3</v>
      </c>
      <c r="O1744" t="s">
        <v>46</v>
      </c>
      <c r="P1744" t="s">
        <v>42</v>
      </c>
      <c r="Q1744" t="s">
        <v>42</v>
      </c>
      <c r="R1744" t="s">
        <v>42</v>
      </c>
      <c r="S1744" s="3">
        <v>42259</v>
      </c>
      <c r="T1744" s="3"/>
      <c r="U1744" s="11">
        <f>IFERROR(VLOOKUP(A1744,'Anc data'!$A$2:$H$117, 8,FALSE),"")</f>
        <v>12.3194080630362</v>
      </c>
      <c r="W1744" s="15">
        <f t="shared" si="82"/>
        <v>97.407277513644758</v>
      </c>
      <c r="X1744" s="9">
        <f t="shared" si="83"/>
        <v>1</v>
      </c>
      <c r="Y1744" s="9">
        <f>MAX(X1744,Parameters!$B$8)</f>
        <v>1</v>
      </c>
      <c r="AA1744" s="16" t="str">
        <f>IF(W1744&lt;&gt;0,IF(Y1744=1,IF(I1744&lt;=Parameters!$C$2,W1744,""),""),"")</f>
        <v/>
      </c>
      <c r="AB1744" s="16" t="str">
        <f>IF(W1744&lt;&gt;0,IF(Y1744=1,IF(AND(I1744&gt;Parameters!$B$3,I1744&lt;=Parameters!$C$3),W1744,""),""),"")</f>
        <v/>
      </c>
      <c r="AC1744" s="16" t="str">
        <f>IF(W1744&lt;&gt;0,IF(Y1744=1,IF(AND(I1744&gt;Parameters!$B$4,I1744&lt;=Parameters!$C$4),W1744,""),""),"")</f>
        <v/>
      </c>
      <c r="AD1744" s="16" t="str">
        <f>IF(W1744&lt;&gt;0,IF(Y1744=1,IF(AND(I1744&gt;Parameters!$B$5,I1744&lt;=Parameters!$C$5),W1744,""),""),"")</f>
        <v/>
      </c>
      <c r="AE1744" s="16">
        <f>IF(W1744&lt;&gt;0,IF(Y1744=1,IF(I1744&gt;Parameters!$B$6,W1744,""),""),"")</f>
        <v>97.407277513644758</v>
      </c>
    </row>
    <row r="1745" spans="1:31" x14ac:dyDescent="0.2">
      <c r="A1745" t="s">
        <v>1698</v>
      </c>
      <c r="B1745" t="s">
        <v>1699</v>
      </c>
      <c r="C1745" t="s">
        <v>1704</v>
      </c>
      <c r="D1745">
        <v>4</v>
      </c>
      <c r="E1745">
        <v>200</v>
      </c>
      <c r="F1745" t="s">
        <v>61</v>
      </c>
      <c r="G1745">
        <v>200</v>
      </c>
      <c r="H1745" t="s">
        <v>46</v>
      </c>
      <c r="I1745">
        <f t="shared" si="81"/>
        <v>200</v>
      </c>
      <c r="J1745" t="s">
        <v>39</v>
      </c>
      <c r="L1745" s="2">
        <v>9900</v>
      </c>
      <c r="M1745" t="s">
        <v>1702</v>
      </c>
      <c r="N1745">
        <v>50</v>
      </c>
      <c r="O1745" t="s">
        <v>46</v>
      </c>
      <c r="P1745" t="s">
        <v>42</v>
      </c>
      <c r="Q1745" t="s">
        <v>42</v>
      </c>
      <c r="R1745" t="s">
        <v>42</v>
      </c>
      <c r="S1745" s="3">
        <v>42270</v>
      </c>
      <c r="T1745" s="3"/>
      <c r="U1745" s="11">
        <f>IFERROR(VLOOKUP(A1745,'Anc data'!$A$2:$H$117, 8,FALSE),"")</f>
        <v>12.3194080630362</v>
      </c>
      <c r="W1745" s="15">
        <f t="shared" si="82"/>
        <v>803.61003948756934</v>
      </c>
      <c r="X1745" s="9">
        <f t="shared" si="83"/>
        <v>1</v>
      </c>
      <c r="Y1745" s="9">
        <f>MAX(X1745,Parameters!$B$8)</f>
        <v>1</v>
      </c>
      <c r="AA1745" s="16" t="str">
        <f>IF(W1745&lt;&gt;0,IF(Y1745=1,IF(I1745&lt;=Parameters!$C$2,W1745,""),""),"")</f>
        <v/>
      </c>
      <c r="AB1745" s="16" t="str">
        <f>IF(W1745&lt;&gt;0,IF(Y1745=1,IF(AND(I1745&gt;Parameters!$B$3,I1745&lt;=Parameters!$C$3),W1745,""),""),"")</f>
        <v/>
      </c>
      <c r="AC1745" s="16" t="str">
        <f>IF(W1745&lt;&gt;0,IF(Y1745=1,IF(AND(I1745&gt;Parameters!$B$4,I1745&lt;=Parameters!$C$4),W1745,""),""),"")</f>
        <v/>
      </c>
      <c r="AD1745" s="16" t="str">
        <f>IF(W1745&lt;&gt;0,IF(Y1745=1,IF(AND(I1745&gt;Parameters!$B$5,I1745&lt;=Parameters!$C$5),W1745,""),""),"")</f>
        <v/>
      </c>
      <c r="AE1745" s="16">
        <f>IF(W1745&lt;&gt;0,IF(Y1745=1,IF(I1745&gt;Parameters!$B$6,W1745,""),""),"")</f>
        <v>803.61003948756934</v>
      </c>
    </row>
    <row r="1746" spans="1:31" x14ac:dyDescent="0.2">
      <c r="A1746" t="s">
        <v>1698</v>
      </c>
      <c r="B1746" t="s">
        <v>1699</v>
      </c>
      <c r="C1746" t="s">
        <v>1704</v>
      </c>
      <c r="D1746">
        <v>4</v>
      </c>
      <c r="E1746">
        <v>50</v>
      </c>
      <c r="F1746" t="s">
        <v>148</v>
      </c>
      <c r="G1746">
        <v>50</v>
      </c>
      <c r="H1746" t="s">
        <v>46</v>
      </c>
      <c r="I1746">
        <f t="shared" si="81"/>
        <v>50</v>
      </c>
      <c r="J1746" t="s">
        <v>39</v>
      </c>
      <c r="L1746" s="2">
        <v>2500</v>
      </c>
      <c r="M1746" t="s">
        <v>1702</v>
      </c>
      <c r="N1746">
        <v>10</v>
      </c>
      <c r="O1746" t="s">
        <v>46</v>
      </c>
      <c r="P1746" t="s">
        <v>42</v>
      </c>
      <c r="Q1746" t="s">
        <v>42</v>
      </c>
      <c r="R1746" t="s">
        <v>42</v>
      </c>
      <c r="S1746" s="3">
        <v>42259</v>
      </c>
      <c r="T1746" s="3"/>
      <c r="U1746" s="11">
        <f>IFERROR(VLOOKUP(A1746,'Anc data'!$A$2:$H$117, 8,FALSE),"")</f>
        <v>12.3194080630362</v>
      </c>
      <c r="W1746" s="15">
        <f t="shared" si="82"/>
        <v>202.93182815342658</v>
      </c>
      <c r="X1746" s="9">
        <f t="shared" si="83"/>
        <v>1</v>
      </c>
      <c r="Y1746" s="9">
        <f>MAX(X1746,Parameters!$B$8)</f>
        <v>1</v>
      </c>
      <c r="AA1746" s="16" t="str">
        <f>IF(W1746&lt;&gt;0,IF(Y1746=1,IF(I1746&lt;=Parameters!$C$2,W1746,""),""),"")</f>
        <v/>
      </c>
      <c r="AB1746" s="16" t="str">
        <f>IF(W1746&lt;&gt;0,IF(Y1746=1,IF(AND(I1746&gt;Parameters!$B$3,I1746&lt;=Parameters!$C$3),W1746,""),""),"")</f>
        <v/>
      </c>
      <c r="AC1746" s="16" t="str">
        <f>IF(W1746&lt;&gt;0,IF(Y1746=1,IF(AND(I1746&gt;Parameters!$B$4,I1746&lt;=Parameters!$C$4),W1746,""),""),"")</f>
        <v/>
      </c>
      <c r="AD1746" s="16" t="str">
        <f>IF(W1746&lt;&gt;0,IF(Y1746=1,IF(AND(I1746&gt;Parameters!$B$5,I1746&lt;=Parameters!$C$5),W1746,""),""),"")</f>
        <v/>
      </c>
      <c r="AE1746" s="16">
        <f>IF(W1746&lt;&gt;0,IF(Y1746=1,IF(I1746&gt;Parameters!$B$6,W1746,""),""),"")</f>
        <v>202.93182815342658</v>
      </c>
    </row>
    <row r="1747" spans="1:31" x14ac:dyDescent="0.2">
      <c r="A1747" t="s">
        <v>1698</v>
      </c>
      <c r="B1747" t="s">
        <v>1699</v>
      </c>
      <c r="C1747" t="s">
        <v>1705</v>
      </c>
      <c r="D1747">
        <v>1</v>
      </c>
      <c r="E1747" t="s">
        <v>1706</v>
      </c>
      <c r="F1747" t="s">
        <v>61</v>
      </c>
      <c r="G1747">
        <v>15</v>
      </c>
      <c r="H1747" t="s">
        <v>46</v>
      </c>
      <c r="I1747">
        <f t="shared" si="81"/>
        <v>15</v>
      </c>
      <c r="J1747" t="s">
        <v>39</v>
      </c>
      <c r="L1747">
        <v>599</v>
      </c>
      <c r="M1747" t="s">
        <v>1702</v>
      </c>
      <c r="N1747">
        <v>1.5</v>
      </c>
      <c r="O1747" t="s">
        <v>46</v>
      </c>
      <c r="P1747" t="s">
        <v>42</v>
      </c>
      <c r="Q1747" t="s">
        <v>42</v>
      </c>
      <c r="R1747" t="s">
        <v>42</v>
      </c>
      <c r="S1747" s="3">
        <v>42259</v>
      </c>
      <c r="T1747" s="3"/>
      <c r="U1747" s="11">
        <f>IFERROR(VLOOKUP(A1747,'Anc data'!$A$2:$H$117, 8,FALSE),"")</f>
        <v>12.3194080630362</v>
      </c>
      <c r="W1747" s="15">
        <f t="shared" si="82"/>
        <v>48.62246602556101</v>
      </c>
      <c r="X1747" s="9">
        <f t="shared" si="83"/>
        <v>1</v>
      </c>
      <c r="Y1747" s="9">
        <f>MAX(X1747,Parameters!$B$8)</f>
        <v>1</v>
      </c>
      <c r="AA1747" s="16" t="str">
        <f>IF(W1747&lt;&gt;0,IF(Y1747=1,IF(I1747&lt;=Parameters!$C$2,W1747,""),""),"")</f>
        <v/>
      </c>
      <c r="AB1747" s="16" t="str">
        <f>IF(W1747&lt;&gt;0,IF(Y1747=1,IF(AND(I1747&gt;Parameters!$B$3,I1747&lt;=Parameters!$C$3),W1747,""),""),"")</f>
        <v/>
      </c>
      <c r="AC1747" s="16" t="str">
        <f>IF(W1747&lt;&gt;0,IF(Y1747=1,IF(AND(I1747&gt;Parameters!$B$4,I1747&lt;=Parameters!$C$4),W1747,""),""),"")</f>
        <v/>
      </c>
      <c r="AD1747" s="16">
        <f>IF(W1747&lt;&gt;0,IF(Y1747=1,IF(AND(I1747&gt;Parameters!$B$5,I1747&lt;=Parameters!$C$5),W1747,""),""),"")</f>
        <v>48.62246602556101</v>
      </c>
      <c r="AE1747" s="16" t="str">
        <f>IF(W1747&lt;&gt;0,IF(Y1747=1,IF(I1747&gt;Parameters!$B$6,W1747,""),""),"")</f>
        <v/>
      </c>
    </row>
    <row r="1748" spans="1:31" x14ac:dyDescent="0.2">
      <c r="A1748" t="s">
        <v>1698</v>
      </c>
      <c r="B1748" t="s">
        <v>1699</v>
      </c>
      <c r="C1748" t="s">
        <v>1705</v>
      </c>
      <c r="D1748">
        <v>2</v>
      </c>
      <c r="E1748" t="s">
        <v>1706</v>
      </c>
      <c r="F1748" t="s">
        <v>61</v>
      </c>
      <c r="G1748">
        <v>30</v>
      </c>
      <c r="H1748" t="s">
        <v>46</v>
      </c>
      <c r="I1748">
        <f t="shared" si="81"/>
        <v>30</v>
      </c>
      <c r="J1748" t="s">
        <v>39</v>
      </c>
      <c r="L1748" s="2">
        <v>1299</v>
      </c>
      <c r="M1748" t="s">
        <v>1702</v>
      </c>
      <c r="N1748">
        <v>3</v>
      </c>
      <c r="O1748" t="s">
        <v>46</v>
      </c>
      <c r="P1748" t="s">
        <v>42</v>
      </c>
      <c r="Q1748" t="s">
        <v>42</v>
      </c>
      <c r="R1748" t="s">
        <v>42</v>
      </c>
      <c r="S1748" s="3">
        <v>42259</v>
      </c>
      <c r="T1748" s="3"/>
      <c r="U1748" s="11">
        <f>IFERROR(VLOOKUP(A1748,'Anc data'!$A$2:$H$117, 8,FALSE),"")</f>
        <v>12.3194080630362</v>
      </c>
      <c r="W1748" s="15">
        <f t="shared" si="82"/>
        <v>105.44337790852046</v>
      </c>
      <c r="X1748" s="9">
        <f t="shared" si="83"/>
        <v>1</v>
      </c>
      <c r="Y1748" s="9">
        <f>MAX(X1748,Parameters!$B$8)</f>
        <v>1</v>
      </c>
      <c r="AA1748" s="16" t="str">
        <f>IF(W1748&lt;&gt;0,IF(Y1748=1,IF(I1748&lt;=Parameters!$C$2,W1748,""),""),"")</f>
        <v/>
      </c>
      <c r="AB1748" s="16" t="str">
        <f>IF(W1748&lt;&gt;0,IF(Y1748=1,IF(AND(I1748&gt;Parameters!$B$3,I1748&lt;=Parameters!$C$3),W1748,""),""),"")</f>
        <v/>
      </c>
      <c r="AC1748" s="16" t="str">
        <f>IF(W1748&lt;&gt;0,IF(Y1748=1,IF(AND(I1748&gt;Parameters!$B$4,I1748&lt;=Parameters!$C$4),W1748,""),""),"")</f>
        <v/>
      </c>
      <c r="AD1748" s="16" t="str">
        <f>IF(W1748&lt;&gt;0,IF(Y1748=1,IF(AND(I1748&gt;Parameters!$B$5,I1748&lt;=Parameters!$C$5),W1748,""),""),"")</f>
        <v/>
      </c>
      <c r="AE1748" s="16">
        <f>IF(W1748&lt;&gt;0,IF(Y1748=1,IF(I1748&gt;Parameters!$B$6,W1748,""),""),"")</f>
        <v>105.44337790852046</v>
      </c>
    </row>
    <row r="1749" spans="1:31" x14ac:dyDescent="0.2">
      <c r="A1749" t="s">
        <v>1698</v>
      </c>
      <c r="B1749" t="s">
        <v>1699</v>
      </c>
      <c r="C1749" t="s">
        <v>1705</v>
      </c>
      <c r="D1749">
        <v>3</v>
      </c>
      <c r="E1749" t="s">
        <v>1706</v>
      </c>
      <c r="F1749" t="s">
        <v>61</v>
      </c>
      <c r="G1749">
        <v>50</v>
      </c>
      <c r="H1749" t="s">
        <v>46</v>
      </c>
      <c r="I1749">
        <f t="shared" si="81"/>
        <v>50</v>
      </c>
      <c r="J1749" t="s">
        <v>39</v>
      </c>
      <c r="L1749" s="2">
        <v>2799</v>
      </c>
      <c r="M1749" t="s">
        <v>1702</v>
      </c>
      <c r="N1749">
        <v>5</v>
      </c>
      <c r="O1749" t="s">
        <v>46</v>
      </c>
      <c r="P1749" t="s">
        <v>42</v>
      </c>
      <c r="Q1749" t="s">
        <v>42</v>
      </c>
      <c r="R1749" t="s">
        <v>42</v>
      </c>
      <c r="S1749" s="3">
        <v>42259</v>
      </c>
      <c r="T1749" s="3"/>
      <c r="U1749" s="11">
        <f>IFERROR(VLOOKUP(A1749,'Anc data'!$A$2:$H$117, 8,FALSE),"")</f>
        <v>12.3194080630362</v>
      </c>
      <c r="W1749" s="15">
        <f t="shared" si="82"/>
        <v>227.20247480057643</v>
      </c>
      <c r="X1749" s="9">
        <f t="shared" si="83"/>
        <v>1</v>
      </c>
      <c r="Y1749" s="9">
        <f>MAX(X1749,Parameters!$B$8)</f>
        <v>1</v>
      </c>
      <c r="AA1749" s="16" t="str">
        <f>IF(W1749&lt;&gt;0,IF(Y1749=1,IF(I1749&lt;=Parameters!$C$2,W1749,""),""),"")</f>
        <v/>
      </c>
      <c r="AB1749" s="16" t="str">
        <f>IF(W1749&lt;&gt;0,IF(Y1749=1,IF(AND(I1749&gt;Parameters!$B$3,I1749&lt;=Parameters!$C$3),W1749,""),""),"")</f>
        <v/>
      </c>
      <c r="AC1749" s="16" t="str">
        <f>IF(W1749&lt;&gt;0,IF(Y1749=1,IF(AND(I1749&gt;Parameters!$B$4,I1749&lt;=Parameters!$C$4),W1749,""),""),"")</f>
        <v/>
      </c>
      <c r="AD1749" s="16" t="str">
        <f>IF(W1749&lt;&gt;0,IF(Y1749=1,IF(AND(I1749&gt;Parameters!$B$5,I1749&lt;=Parameters!$C$5),W1749,""),""),"")</f>
        <v/>
      </c>
      <c r="AE1749" s="16">
        <f>IF(W1749&lt;&gt;0,IF(Y1749=1,IF(I1749&gt;Parameters!$B$6,W1749,""),""),"")</f>
        <v>227.20247480057643</v>
      </c>
    </row>
    <row r="1750" spans="1:31" x14ac:dyDescent="0.2">
      <c r="A1750" t="s">
        <v>1698</v>
      </c>
      <c r="B1750" t="s">
        <v>1699</v>
      </c>
      <c r="C1750" t="s">
        <v>1705</v>
      </c>
      <c r="D1750">
        <v>4</v>
      </c>
      <c r="E1750" t="s">
        <v>1706</v>
      </c>
      <c r="F1750" t="s">
        <v>61</v>
      </c>
      <c r="G1750">
        <v>100</v>
      </c>
      <c r="H1750" t="s">
        <v>46</v>
      </c>
      <c r="I1750">
        <f t="shared" si="81"/>
        <v>100</v>
      </c>
      <c r="J1750" t="s">
        <v>39</v>
      </c>
      <c r="L1750" s="2">
        <v>4999</v>
      </c>
      <c r="M1750" t="s">
        <v>1702</v>
      </c>
      <c r="N1750">
        <v>10</v>
      </c>
      <c r="O1750" t="s">
        <v>46</v>
      </c>
      <c r="P1750" t="s">
        <v>42</v>
      </c>
      <c r="Q1750" t="s">
        <v>42</v>
      </c>
      <c r="R1750" t="s">
        <v>42</v>
      </c>
      <c r="S1750" s="3">
        <v>42259</v>
      </c>
      <c r="T1750" s="3"/>
      <c r="U1750" s="11">
        <f>IFERROR(VLOOKUP(A1750,'Anc data'!$A$2:$H$117, 8,FALSE),"")</f>
        <v>12.3194080630362</v>
      </c>
      <c r="W1750" s="15">
        <f t="shared" si="82"/>
        <v>405.78248357559181</v>
      </c>
      <c r="X1750" s="9">
        <f t="shared" si="83"/>
        <v>1</v>
      </c>
      <c r="Y1750" s="9">
        <f>MAX(X1750,Parameters!$B$8)</f>
        <v>1</v>
      </c>
      <c r="AA1750" s="16" t="str">
        <f>IF(W1750&lt;&gt;0,IF(Y1750=1,IF(I1750&lt;=Parameters!$C$2,W1750,""),""),"")</f>
        <v/>
      </c>
      <c r="AB1750" s="16" t="str">
        <f>IF(W1750&lt;&gt;0,IF(Y1750=1,IF(AND(I1750&gt;Parameters!$B$3,I1750&lt;=Parameters!$C$3),W1750,""),""),"")</f>
        <v/>
      </c>
      <c r="AC1750" s="16" t="str">
        <f>IF(W1750&lt;&gt;0,IF(Y1750=1,IF(AND(I1750&gt;Parameters!$B$4,I1750&lt;=Parameters!$C$4),W1750,""),""),"")</f>
        <v/>
      </c>
      <c r="AD1750" s="16" t="str">
        <f>IF(W1750&lt;&gt;0,IF(Y1750=1,IF(AND(I1750&gt;Parameters!$B$5,I1750&lt;=Parameters!$C$5),W1750,""),""),"")</f>
        <v/>
      </c>
      <c r="AE1750" s="16">
        <f>IF(W1750&lt;&gt;0,IF(Y1750=1,IF(I1750&gt;Parameters!$B$6,W1750,""),""),"")</f>
        <v>405.78248357559181</v>
      </c>
    </row>
    <row r="1751" spans="1:31" x14ac:dyDescent="0.2">
      <c r="A1751" t="s">
        <v>1698</v>
      </c>
      <c r="B1751" t="s">
        <v>1699</v>
      </c>
      <c r="C1751" t="s">
        <v>1705</v>
      </c>
      <c r="D1751">
        <v>5</v>
      </c>
      <c r="E1751" t="s">
        <v>1706</v>
      </c>
      <c r="F1751" t="s">
        <v>61</v>
      </c>
      <c r="G1751">
        <v>200</v>
      </c>
      <c r="H1751" t="s">
        <v>46</v>
      </c>
      <c r="I1751">
        <f t="shared" si="81"/>
        <v>200</v>
      </c>
      <c r="J1751" t="s">
        <v>39</v>
      </c>
      <c r="L1751" s="2">
        <v>9999</v>
      </c>
      <c r="M1751" t="s">
        <v>1702</v>
      </c>
      <c r="N1751">
        <v>15</v>
      </c>
      <c r="O1751" t="s">
        <v>46</v>
      </c>
      <c r="P1751" t="s">
        <v>42</v>
      </c>
      <c r="Q1751" t="s">
        <v>42</v>
      </c>
      <c r="R1751" t="s">
        <v>42</v>
      </c>
      <c r="S1751" s="3">
        <v>42259</v>
      </c>
      <c r="T1751" s="3"/>
      <c r="U1751" s="11">
        <f>IFERROR(VLOOKUP(A1751,'Anc data'!$A$2:$H$117, 8,FALSE),"")</f>
        <v>12.3194080630362</v>
      </c>
      <c r="W1751" s="15">
        <f t="shared" si="82"/>
        <v>811.64613988244503</v>
      </c>
      <c r="X1751" s="9">
        <f t="shared" si="83"/>
        <v>1</v>
      </c>
      <c r="Y1751" s="9">
        <f>MAX(X1751,Parameters!$B$8)</f>
        <v>1</v>
      </c>
      <c r="AA1751" s="16" t="str">
        <f>IF(W1751&lt;&gt;0,IF(Y1751=1,IF(I1751&lt;=Parameters!$C$2,W1751,""),""),"")</f>
        <v/>
      </c>
      <c r="AB1751" s="16" t="str">
        <f>IF(W1751&lt;&gt;0,IF(Y1751=1,IF(AND(I1751&gt;Parameters!$B$3,I1751&lt;=Parameters!$C$3),W1751,""),""),"")</f>
        <v/>
      </c>
      <c r="AC1751" s="16" t="str">
        <f>IF(W1751&lt;&gt;0,IF(Y1751=1,IF(AND(I1751&gt;Parameters!$B$4,I1751&lt;=Parameters!$C$4),W1751,""),""),"")</f>
        <v/>
      </c>
      <c r="AD1751" s="16" t="str">
        <f>IF(W1751&lt;&gt;0,IF(Y1751=1,IF(AND(I1751&gt;Parameters!$B$5,I1751&lt;=Parameters!$C$5),W1751,""),""),"")</f>
        <v/>
      </c>
      <c r="AE1751" s="16">
        <f>IF(W1751&lt;&gt;0,IF(Y1751=1,IF(I1751&gt;Parameters!$B$6,W1751,""),""),"")</f>
        <v>811.64613988244503</v>
      </c>
    </row>
    <row r="1752" spans="1:31" x14ac:dyDescent="0.2">
      <c r="A1752" t="s">
        <v>1698</v>
      </c>
      <c r="B1752" t="s">
        <v>1699</v>
      </c>
      <c r="C1752" t="s">
        <v>1705</v>
      </c>
      <c r="D1752">
        <v>6</v>
      </c>
      <c r="E1752" t="s">
        <v>1706</v>
      </c>
      <c r="F1752" t="s">
        <v>61</v>
      </c>
      <c r="G1752">
        <v>1000</v>
      </c>
      <c r="H1752" t="s">
        <v>46</v>
      </c>
      <c r="I1752">
        <f t="shared" si="81"/>
        <v>1000</v>
      </c>
      <c r="J1752" t="s">
        <v>39</v>
      </c>
      <c r="L1752" s="2">
        <v>19999</v>
      </c>
      <c r="M1752" t="s">
        <v>1702</v>
      </c>
      <c r="N1752">
        <v>100</v>
      </c>
      <c r="O1752" t="s">
        <v>46</v>
      </c>
      <c r="P1752" t="s">
        <v>42</v>
      </c>
      <c r="Q1752" t="s">
        <v>42</v>
      </c>
      <c r="R1752" t="s">
        <v>42</v>
      </c>
      <c r="S1752" s="3">
        <v>42259</v>
      </c>
      <c r="T1752" s="3"/>
      <c r="U1752" s="11">
        <f>IFERROR(VLOOKUP(A1752,'Anc data'!$A$2:$H$117, 8,FALSE),"")</f>
        <v>12.3194080630362</v>
      </c>
      <c r="W1752" s="15">
        <f t="shared" si="82"/>
        <v>1623.3734524961515</v>
      </c>
      <c r="X1752" s="9">
        <f t="shared" si="83"/>
        <v>1</v>
      </c>
      <c r="Y1752" s="9">
        <f>MAX(X1752,Parameters!$B$8)</f>
        <v>1</v>
      </c>
      <c r="AA1752" s="16" t="str">
        <f>IF(W1752&lt;&gt;0,IF(Y1752=1,IF(I1752&lt;=Parameters!$C$2,W1752,""),""),"")</f>
        <v/>
      </c>
      <c r="AB1752" s="16" t="str">
        <f>IF(W1752&lt;&gt;0,IF(Y1752=1,IF(AND(I1752&gt;Parameters!$B$3,I1752&lt;=Parameters!$C$3),W1752,""),""),"")</f>
        <v/>
      </c>
      <c r="AC1752" s="16" t="str">
        <f>IF(W1752&lt;&gt;0,IF(Y1752=1,IF(AND(I1752&gt;Parameters!$B$4,I1752&lt;=Parameters!$C$4),W1752,""),""),"")</f>
        <v/>
      </c>
      <c r="AD1752" s="16" t="str">
        <f>IF(W1752&lt;&gt;0,IF(Y1752=1,IF(AND(I1752&gt;Parameters!$B$5,I1752&lt;=Parameters!$C$5),W1752,""),""),"")</f>
        <v/>
      </c>
      <c r="AE1752" s="16">
        <f>IF(W1752&lt;&gt;0,IF(Y1752=1,IF(I1752&gt;Parameters!$B$6,W1752,""),""),"")</f>
        <v>1623.3734524961515</v>
      </c>
    </row>
    <row r="1753" spans="1:31" x14ac:dyDescent="0.2">
      <c r="A1753" t="s">
        <v>1698</v>
      </c>
      <c r="B1753" t="s">
        <v>1699</v>
      </c>
      <c r="C1753" t="s">
        <v>1705</v>
      </c>
      <c r="D1753">
        <v>7</v>
      </c>
      <c r="E1753" t="s">
        <v>1707</v>
      </c>
      <c r="F1753" t="s">
        <v>61</v>
      </c>
      <c r="G1753">
        <v>18</v>
      </c>
      <c r="H1753" t="s">
        <v>46</v>
      </c>
      <c r="I1753">
        <f t="shared" si="81"/>
        <v>18</v>
      </c>
      <c r="J1753" t="s">
        <v>39</v>
      </c>
      <c r="L1753">
        <v>699</v>
      </c>
      <c r="M1753" t="s">
        <v>1702</v>
      </c>
      <c r="N1753" t="s">
        <v>40</v>
      </c>
      <c r="P1753" t="s">
        <v>42</v>
      </c>
      <c r="Q1753" t="s">
        <v>64</v>
      </c>
      <c r="R1753" t="s">
        <v>42</v>
      </c>
      <c r="S1753" s="3">
        <v>42259</v>
      </c>
      <c r="T1753" s="3"/>
      <c r="U1753" s="11">
        <f>IFERROR(VLOOKUP(A1753,'Anc data'!$A$2:$H$117, 8,FALSE),"")</f>
        <v>12.3194080630362</v>
      </c>
      <c r="W1753" s="15">
        <f t="shared" si="82"/>
        <v>56.739739151698075</v>
      </c>
      <c r="X1753" s="9">
        <f t="shared" si="83"/>
        <v>1</v>
      </c>
      <c r="Y1753" s="9">
        <f>MAX(X1753,Parameters!$B$8)</f>
        <v>1</v>
      </c>
      <c r="AA1753" s="16" t="str">
        <f>IF(W1753&lt;&gt;0,IF(Y1753=1,IF(I1753&lt;=Parameters!$C$2,W1753,""),""),"")</f>
        <v/>
      </c>
      <c r="AB1753" s="16" t="str">
        <f>IF(W1753&lt;&gt;0,IF(Y1753=1,IF(AND(I1753&gt;Parameters!$B$3,I1753&lt;=Parameters!$C$3),W1753,""),""),"")</f>
        <v/>
      </c>
      <c r="AC1753" s="16" t="str">
        <f>IF(W1753&lt;&gt;0,IF(Y1753=1,IF(AND(I1753&gt;Parameters!$B$4,I1753&lt;=Parameters!$C$4),W1753,""),""),"")</f>
        <v/>
      </c>
      <c r="AD1753" s="16">
        <f>IF(W1753&lt;&gt;0,IF(Y1753=1,IF(AND(I1753&gt;Parameters!$B$5,I1753&lt;=Parameters!$C$5),W1753,""),""),"")</f>
        <v>56.739739151698075</v>
      </c>
      <c r="AE1753" s="16" t="str">
        <f>IF(W1753&lt;&gt;0,IF(Y1753=1,IF(I1753&gt;Parameters!$B$6,W1753,""),""),"")</f>
        <v/>
      </c>
    </row>
    <row r="1754" spans="1:31" x14ac:dyDescent="0.2">
      <c r="A1754" t="s">
        <v>1698</v>
      </c>
      <c r="B1754" t="s">
        <v>1699</v>
      </c>
      <c r="C1754" t="s">
        <v>1705</v>
      </c>
      <c r="D1754">
        <v>8</v>
      </c>
      <c r="E1754" t="s">
        <v>1708</v>
      </c>
      <c r="F1754" t="s">
        <v>51</v>
      </c>
      <c r="G1754">
        <v>10</v>
      </c>
      <c r="H1754" t="s">
        <v>46</v>
      </c>
      <c r="I1754">
        <f t="shared" si="81"/>
        <v>10</v>
      </c>
      <c r="J1754" t="s">
        <v>39</v>
      </c>
      <c r="L1754">
        <v>599</v>
      </c>
      <c r="M1754" t="s">
        <v>1702</v>
      </c>
      <c r="N1754">
        <v>1</v>
      </c>
      <c r="O1754" t="s">
        <v>46</v>
      </c>
      <c r="P1754" t="s">
        <v>42</v>
      </c>
      <c r="Q1754" t="s">
        <v>42</v>
      </c>
      <c r="R1754" t="s">
        <v>42</v>
      </c>
      <c r="S1754" s="3">
        <v>42259</v>
      </c>
      <c r="T1754" s="3"/>
      <c r="U1754" s="11">
        <f>IFERROR(VLOOKUP(A1754,'Anc data'!$A$2:$H$117, 8,FALSE),"")</f>
        <v>12.3194080630362</v>
      </c>
      <c r="W1754" s="15">
        <f t="shared" si="82"/>
        <v>48.62246602556101</v>
      </c>
      <c r="X1754" s="9">
        <f t="shared" si="83"/>
        <v>1</v>
      </c>
      <c r="Y1754" s="9">
        <f>MAX(X1754,Parameters!$B$8)</f>
        <v>1</v>
      </c>
      <c r="AA1754" s="16" t="str">
        <f>IF(W1754&lt;&gt;0,IF(Y1754=1,IF(I1754&lt;=Parameters!$C$2,W1754,""),""),"")</f>
        <v/>
      </c>
      <c r="AB1754" s="16" t="str">
        <f>IF(W1754&lt;&gt;0,IF(Y1754=1,IF(AND(I1754&gt;Parameters!$B$3,I1754&lt;=Parameters!$C$3),W1754,""),""),"")</f>
        <v/>
      </c>
      <c r="AC1754" s="16">
        <f>IF(W1754&lt;&gt;0,IF(Y1754=1,IF(AND(I1754&gt;Parameters!$B$4,I1754&lt;=Parameters!$C$4),W1754,""),""),"")</f>
        <v>48.62246602556101</v>
      </c>
      <c r="AD1754" s="16" t="str">
        <f>IF(W1754&lt;&gt;0,IF(Y1754=1,IF(AND(I1754&gt;Parameters!$B$5,I1754&lt;=Parameters!$C$5),W1754,""),""),"")</f>
        <v/>
      </c>
      <c r="AE1754" s="16" t="str">
        <f>IF(W1754&lt;&gt;0,IF(Y1754=1,IF(I1754&gt;Parameters!$B$6,W1754,""),""),"")</f>
        <v/>
      </c>
    </row>
    <row r="1755" spans="1:31" x14ac:dyDescent="0.2">
      <c r="A1755" t="s">
        <v>1709</v>
      </c>
      <c r="B1755" t="s">
        <v>1710</v>
      </c>
      <c r="C1755" t="s">
        <v>1711</v>
      </c>
      <c r="D1755">
        <v>1</v>
      </c>
      <c r="E1755" t="s">
        <v>1712</v>
      </c>
      <c r="F1755" t="s">
        <v>45</v>
      </c>
      <c r="G1755">
        <v>256</v>
      </c>
      <c r="H1755" t="s">
        <v>38</v>
      </c>
      <c r="I1755">
        <f t="shared" si="81"/>
        <v>0.25600000000000001</v>
      </c>
      <c r="J1755" t="s">
        <v>39</v>
      </c>
      <c r="L1755" s="2">
        <v>22295</v>
      </c>
      <c r="M1755" t="s">
        <v>220</v>
      </c>
      <c r="N1755">
        <v>128</v>
      </c>
      <c r="O1755" t="s">
        <v>38</v>
      </c>
      <c r="P1755" t="s">
        <v>42</v>
      </c>
      <c r="Q1755" t="s">
        <v>42</v>
      </c>
      <c r="R1755" t="s">
        <v>42</v>
      </c>
      <c r="S1755" s="3">
        <v>42259</v>
      </c>
      <c r="T1755" s="3"/>
      <c r="U1755" s="11">
        <f>IFERROR(VLOOKUP(A1755,'Anc data'!$A$2:$H$117, 8,FALSE),"")</f>
        <v>219.744492422402</v>
      </c>
      <c r="W1755" s="15">
        <f t="shared" si="82"/>
        <v>101.45874308032086</v>
      </c>
      <c r="X1755" s="9">
        <f t="shared" si="83"/>
        <v>1</v>
      </c>
      <c r="Y1755" s="9">
        <f>MAX(X1755,Parameters!$B$8)</f>
        <v>1</v>
      </c>
      <c r="AA1755" s="16">
        <f>IF(W1755&lt;&gt;0,IF(Y1755=1,IF(I1755&lt;=Parameters!$C$2,W1755,""),""),"")</f>
        <v>101.45874308032086</v>
      </c>
      <c r="AB1755" s="16" t="str">
        <f>IF(W1755&lt;&gt;0,IF(Y1755=1,IF(AND(I1755&gt;Parameters!$B$3,I1755&lt;=Parameters!$C$3),W1755,""),""),"")</f>
        <v/>
      </c>
      <c r="AC1755" s="16" t="str">
        <f>IF(W1755&lt;&gt;0,IF(Y1755=1,IF(AND(I1755&gt;Parameters!$B$4,I1755&lt;=Parameters!$C$4),W1755,""),""),"")</f>
        <v/>
      </c>
      <c r="AD1755" s="16" t="str">
        <f>IF(W1755&lt;&gt;0,IF(Y1755=1,IF(AND(I1755&gt;Parameters!$B$5,I1755&lt;=Parameters!$C$5),W1755,""),""),"")</f>
        <v/>
      </c>
      <c r="AE1755" s="16" t="str">
        <f>IF(W1755&lt;&gt;0,IF(Y1755=1,IF(I1755&gt;Parameters!$B$6,W1755,""),""),"")</f>
        <v/>
      </c>
    </row>
    <row r="1756" spans="1:31" x14ac:dyDescent="0.2">
      <c r="A1756" t="s">
        <v>1709</v>
      </c>
      <c r="B1756" t="s">
        <v>1710</v>
      </c>
      <c r="C1756" t="s">
        <v>1711</v>
      </c>
      <c r="D1756">
        <v>2</v>
      </c>
      <c r="E1756" t="s">
        <v>1712</v>
      </c>
      <c r="F1756" t="s">
        <v>45</v>
      </c>
      <c r="G1756">
        <v>512</v>
      </c>
      <c r="H1756" t="s">
        <v>38</v>
      </c>
      <c r="I1756">
        <f t="shared" si="81"/>
        <v>0.51200000000000001</v>
      </c>
      <c r="J1756" t="s">
        <v>39</v>
      </c>
      <c r="L1756" s="2">
        <v>34685</v>
      </c>
      <c r="M1756" t="s">
        <v>220</v>
      </c>
      <c r="N1756">
        <v>128</v>
      </c>
      <c r="O1756" t="s">
        <v>38</v>
      </c>
      <c r="P1756" t="s">
        <v>42</v>
      </c>
      <c r="Q1756" t="s">
        <v>42</v>
      </c>
      <c r="R1756" t="s">
        <v>42</v>
      </c>
      <c r="S1756" s="3">
        <v>42259</v>
      </c>
      <c r="T1756" s="3"/>
      <c r="U1756" s="11">
        <f>IFERROR(VLOOKUP(A1756,'Anc data'!$A$2:$H$117, 8,FALSE),"")</f>
        <v>219.744492422402</v>
      </c>
      <c r="W1756" s="15">
        <f t="shared" si="82"/>
        <v>157.84240877958865</v>
      </c>
      <c r="X1756" s="9">
        <f t="shared" si="83"/>
        <v>1</v>
      </c>
      <c r="Y1756" s="9">
        <f>MAX(X1756,Parameters!$B$8)</f>
        <v>1</v>
      </c>
      <c r="AA1756" s="16">
        <f>IF(W1756&lt;&gt;0,IF(Y1756=1,IF(I1756&lt;=Parameters!$C$2,W1756,""),""),"")</f>
        <v>157.84240877958865</v>
      </c>
      <c r="AB1756" s="16" t="str">
        <f>IF(W1756&lt;&gt;0,IF(Y1756=1,IF(AND(I1756&gt;Parameters!$B$3,I1756&lt;=Parameters!$C$3),W1756,""),""),"")</f>
        <v/>
      </c>
      <c r="AC1756" s="16" t="str">
        <f>IF(W1756&lt;&gt;0,IF(Y1756=1,IF(AND(I1756&gt;Parameters!$B$4,I1756&lt;=Parameters!$C$4),W1756,""),""),"")</f>
        <v/>
      </c>
      <c r="AD1756" s="16" t="str">
        <f>IF(W1756&lt;&gt;0,IF(Y1756=1,IF(AND(I1756&gt;Parameters!$B$5,I1756&lt;=Parameters!$C$5),W1756,""),""),"")</f>
        <v/>
      </c>
      <c r="AE1756" s="16" t="str">
        <f>IF(W1756&lt;&gt;0,IF(Y1756=1,IF(I1756&gt;Parameters!$B$6,W1756,""),""),"")</f>
        <v/>
      </c>
    </row>
    <row r="1757" spans="1:31" x14ac:dyDescent="0.2">
      <c r="A1757" t="s">
        <v>1709</v>
      </c>
      <c r="B1757" t="s">
        <v>1710</v>
      </c>
      <c r="C1757" t="s">
        <v>1711</v>
      </c>
      <c r="D1757">
        <v>3</v>
      </c>
      <c r="E1757" t="s">
        <v>1712</v>
      </c>
      <c r="F1757" t="s">
        <v>45</v>
      </c>
      <c r="G1757">
        <v>1</v>
      </c>
      <c r="H1757" t="s">
        <v>46</v>
      </c>
      <c r="I1757">
        <f t="shared" si="81"/>
        <v>1</v>
      </c>
      <c r="J1757" t="s">
        <v>39</v>
      </c>
      <c r="L1757" s="2">
        <v>74340</v>
      </c>
      <c r="M1757" t="s">
        <v>220</v>
      </c>
      <c r="N1757">
        <v>256</v>
      </c>
      <c r="O1757" t="s">
        <v>38</v>
      </c>
      <c r="P1757" t="s">
        <v>42</v>
      </c>
      <c r="Q1757" t="s">
        <v>42</v>
      </c>
      <c r="R1757" t="s">
        <v>42</v>
      </c>
      <c r="S1757" s="3">
        <v>42259</v>
      </c>
      <c r="T1757" s="3"/>
      <c r="U1757" s="11">
        <f>IFERROR(VLOOKUP(A1757,'Anc data'!$A$2:$H$117, 8,FALSE),"")</f>
        <v>219.744492422402</v>
      </c>
      <c r="W1757" s="15">
        <f t="shared" si="82"/>
        <v>338.30199419560677</v>
      </c>
      <c r="X1757" s="9">
        <f t="shared" si="83"/>
        <v>1</v>
      </c>
      <c r="Y1757" s="9">
        <f>MAX(X1757,Parameters!$B$8)</f>
        <v>1</v>
      </c>
      <c r="AA1757" s="16">
        <f>IF(W1757&lt;&gt;0,IF(Y1757=1,IF(I1757&lt;=Parameters!$C$2,W1757,""),""),"")</f>
        <v>338.30199419560677</v>
      </c>
      <c r="AB1757" s="16" t="str">
        <f>IF(W1757&lt;&gt;0,IF(Y1757=1,IF(AND(I1757&gt;Parameters!$B$3,I1757&lt;=Parameters!$C$3),W1757,""),""),"")</f>
        <v/>
      </c>
      <c r="AC1757" s="16" t="str">
        <f>IF(W1757&lt;&gt;0,IF(Y1757=1,IF(AND(I1757&gt;Parameters!$B$4,I1757&lt;=Parameters!$C$4),W1757,""),""),"")</f>
        <v/>
      </c>
      <c r="AD1757" s="16" t="str">
        <f>IF(W1757&lt;&gt;0,IF(Y1757=1,IF(AND(I1757&gt;Parameters!$B$5,I1757&lt;=Parameters!$C$5),W1757,""),""),"")</f>
        <v/>
      </c>
      <c r="AE1757" s="16" t="str">
        <f>IF(W1757&lt;&gt;0,IF(Y1757=1,IF(I1757&gt;Parameters!$B$6,W1757,""),""),"")</f>
        <v/>
      </c>
    </row>
    <row r="1758" spans="1:31" x14ac:dyDescent="0.2">
      <c r="A1758" t="s">
        <v>1709</v>
      </c>
      <c r="B1758" t="s">
        <v>1710</v>
      </c>
      <c r="C1758" t="s">
        <v>1711</v>
      </c>
      <c r="D1758">
        <v>4</v>
      </c>
      <c r="E1758" t="s">
        <v>1712</v>
      </c>
      <c r="F1758" t="s">
        <v>45</v>
      </c>
      <c r="G1758">
        <v>2</v>
      </c>
      <c r="H1758" t="s">
        <v>46</v>
      </c>
      <c r="I1758">
        <f t="shared" si="81"/>
        <v>2</v>
      </c>
      <c r="J1758" t="s">
        <v>39</v>
      </c>
      <c r="L1758" s="2">
        <v>173630</v>
      </c>
      <c r="M1758" t="s">
        <v>220</v>
      </c>
      <c r="N1758">
        <v>512</v>
      </c>
      <c r="O1758" t="s">
        <v>38</v>
      </c>
      <c r="P1758" t="s">
        <v>42</v>
      </c>
      <c r="Q1758" t="s">
        <v>42</v>
      </c>
      <c r="R1758" t="s">
        <v>42</v>
      </c>
      <c r="S1758" s="3">
        <v>42259</v>
      </c>
      <c r="T1758" s="3"/>
      <c r="U1758" s="11">
        <f>IFERROR(VLOOKUP(A1758,'Anc data'!$A$2:$H$117, 8,FALSE),"")</f>
        <v>219.744492422402</v>
      </c>
      <c r="W1758" s="15">
        <f t="shared" si="82"/>
        <v>790.14494554994894</v>
      </c>
      <c r="X1758" s="9">
        <f t="shared" si="83"/>
        <v>1</v>
      </c>
      <c r="Y1758" s="9">
        <f>MAX(X1758,Parameters!$B$8)</f>
        <v>1</v>
      </c>
      <c r="AA1758" s="16" t="str">
        <f>IF(W1758&lt;&gt;0,IF(Y1758=1,IF(I1758&lt;=Parameters!$C$2,W1758,""),""),"")</f>
        <v/>
      </c>
      <c r="AB1758" s="16">
        <f>IF(W1758&lt;&gt;0,IF(Y1758=1,IF(AND(I1758&gt;Parameters!$B$3,I1758&lt;=Parameters!$C$3),W1758,""),""),"")</f>
        <v>790.14494554994894</v>
      </c>
      <c r="AC1758" s="16" t="str">
        <f>IF(W1758&lt;&gt;0,IF(Y1758=1,IF(AND(I1758&gt;Parameters!$B$4,I1758&lt;=Parameters!$C$4),W1758,""),""),"")</f>
        <v/>
      </c>
      <c r="AD1758" s="16" t="str">
        <f>IF(W1758&lt;&gt;0,IF(Y1758=1,IF(AND(I1758&gt;Parameters!$B$5,I1758&lt;=Parameters!$C$5),W1758,""),""),"")</f>
        <v/>
      </c>
      <c r="AE1758" s="16" t="str">
        <f>IF(W1758&lt;&gt;0,IF(Y1758=1,IF(I1758&gt;Parameters!$B$6,W1758,""),""),"")</f>
        <v/>
      </c>
    </row>
    <row r="1759" spans="1:31" x14ac:dyDescent="0.2">
      <c r="A1759" t="s">
        <v>1713</v>
      </c>
      <c r="B1759" t="s">
        <v>1714</v>
      </c>
      <c r="C1759" t="s">
        <v>1715</v>
      </c>
      <c r="I1759">
        <f t="shared" si="81"/>
        <v>0</v>
      </c>
      <c r="U1759" s="11" t="str">
        <f>IFERROR(VLOOKUP(A1759,'Anc data'!$A$2:$H$117, 8,FALSE),"")</f>
        <v/>
      </c>
      <c r="W1759" s="15" t="str">
        <f t="shared" si="82"/>
        <v/>
      </c>
      <c r="X1759" s="9">
        <f t="shared" si="83"/>
        <v>1</v>
      </c>
      <c r="Y1759" s="9">
        <f>MAX(X1759,Parameters!$B$8)</f>
        <v>1</v>
      </c>
      <c r="AA1759" s="16" t="str">
        <f>IF(W1759&lt;&gt;0,IF(Y1759=1,IF(I1759&lt;=Parameters!$C$2,W1759,""),""),"")</f>
        <v/>
      </c>
      <c r="AB1759" s="16" t="str">
        <f>IF(W1759&lt;&gt;0,IF(Y1759=1,IF(AND(I1759&gt;Parameters!$B$3,I1759&lt;=Parameters!$C$3),W1759,""),""),"")</f>
        <v/>
      </c>
      <c r="AC1759" s="16" t="str">
        <f>IF(W1759&lt;&gt;0,IF(Y1759=1,IF(AND(I1759&gt;Parameters!$B$4,I1759&lt;=Parameters!$C$4),W1759,""),""),"")</f>
        <v/>
      </c>
      <c r="AD1759" s="16" t="str">
        <f>IF(W1759&lt;&gt;0,IF(Y1759=1,IF(AND(I1759&gt;Parameters!$B$5,I1759&lt;=Parameters!$C$5),W1759,""),""),"")</f>
        <v/>
      </c>
      <c r="AE1759" s="16" t="str">
        <f>IF(W1759&lt;&gt;0,IF(Y1759=1,IF(I1759&gt;Parameters!$B$6,W1759,""),""),"")</f>
        <v/>
      </c>
    </row>
    <row r="1760" spans="1:31" x14ac:dyDescent="0.2">
      <c r="A1760" t="s">
        <v>1713</v>
      </c>
      <c r="B1760" t="s">
        <v>1714</v>
      </c>
      <c r="C1760" t="s">
        <v>1716</v>
      </c>
      <c r="I1760">
        <f t="shared" si="81"/>
        <v>0</v>
      </c>
      <c r="U1760" s="11" t="str">
        <f>IFERROR(VLOOKUP(A1760,'Anc data'!$A$2:$H$117, 8,FALSE),"")</f>
        <v/>
      </c>
      <c r="W1760" s="15" t="str">
        <f t="shared" si="82"/>
        <v/>
      </c>
      <c r="X1760" s="9">
        <f t="shared" si="83"/>
        <v>1</v>
      </c>
      <c r="Y1760" s="9">
        <f>MAX(X1760,Parameters!$B$8)</f>
        <v>1</v>
      </c>
      <c r="AA1760" s="16" t="str">
        <f>IF(W1760&lt;&gt;0,IF(Y1760=1,IF(I1760&lt;=Parameters!$C$2,W1760,""),""),"")</f>
        <v/>
      </c>
      <c r="AB1760" s="16" t="str">
        <f>IF(W1760&lt;&gt;0,IF(Y1760=1,IF(AND(I1760&gt;Parameters!$B$3,I1760&lt;=Parameters!$C$3),W1760,""),""),"")</f>
        <v/>
      </c>
      <c r="AC1760" s="16" t="str">
        <f>IF(W1760&lt;&gt;0,IF(Y1760=1,IF(AND(I1760&gt;Parameters!$B$4,I1760&lt;=Parameters!$C$4),W1760,""),""),"")</f>
        <v/>
      </c>
      <c r="AD1760" s="16" t="str">
        <f>IF(W1760&lt;&gt;0,IF(Y1760=1,IF(AND(I1760&gt;Parameters!$B$5,I1760&lt;=Parameters!$C$5),W1760,""),""),"")</f>
        <v/>
      </c>
      <c r="AE1760" s="16" t="str">
        <f>IF(W1760&lt;&gt;0,IF(Y1760=1,IF(I1760&gt;Parameters!$B$6,W1760,""),""),"")</f>
        <v/>
      </c>
    </row>
    <row r="1761" spans="1:31" x14ac:dyDescent="0.2">
      <c r="A1761" t="s">
        <v>1717</v>
      </c>
      <c r="B1761" t="s">
        <v>1718</v>
      </c>
      <c r="C1761" t="s">
        <v>1719</v>
      </c>
      <c r="D1761">
        <v>1</v>
      </c>
      <c r="E1761" t="s">
        <v>1720</v>
      </c>
      <c r="F1761" t="s">
        <v>61</v>
      </c>
      <c r="G1761">
        <v>5</v>
      </c>
      <c r="H1761" t="s">
        <v>46</v>
      </c>
      <c r="I1761">
        <f t="shared" si="81"/>
        <v>5</v>
      </c>
      <c r="J1761" t="s">
        <v>39</v>
      </c>
      <c r="L1761">
        <v>173.04</v>
      </c>
      <c r="M1761" t="s">
        <v>1721</v>
      </c>
      <c r="N1761">
        <v>2</v>
      </c>
      <c r="O1761" t="s">
        <v>46</v>
      </c>
      <c r="P1761" t="s">
        <v>42</v>
      </c>
      <c r="Q1761" t="s">
        <v>42</v>
      </c>
      <c r="R1761" t="s">
        <v>42</v>
      </c>
      <c r="S1761" s="3">
        <v>42260</v>
      </c>
      <c r="T1761" s="3"/>
      <c r="U1761" s="11" t="str">
        <f>IFERROR(VLOOKUP(A1761,'Anc data'!$A$2:$H$117, 8,FALSE),"")</f>
        <v/>
      </c>
      <c r="W1761" s="15" t="str">
        <f t="shared" si="82"/>
        <v/>
      </c>
      <c r="X1761" s="9">
        <f t="shared" si="83"/>
        <v>1</v>
      </c>
      <c r="Y1761" s="9">
        <f>MAX(X1761,Parameters!$B$8)</f>
        <v>1</v>
      </c>
      <c r="AA1761" s="16" t="str">
        <f>IF(W1761&lt;&gt;0,IF(Y1761=1,IF(I1761&lt;=Parameters!$C$2,W1761,""),""),"")</f>
        <v/>
      </c>
      <c r="AB1761" s="16" t="str">
        <f>IF(W1761&lt;&gt;0,IF(Y1761=1,IF(AND(I1761&gt;Parameters!$B$3,I1761&lt;=Parameters!$C$3),W1761,""),""),"")</f>
        <v/>
      </c>
      <c r="AC1761" s="16" t="str">
        <f>IF(W1761&lt;&gt;0,IF(Y1761=1,IF(AND(I1761&gt;Parameters!$B$4,I1761&lt;=Parameters!$C$4),W1761,""),""),"")</f>
        <v/>
      </c>
      <c r="AD1761" s="16" t="str">
        <f>IF(W1761&lt;&gt;0,IF(Y1761=1,IF(AND(I1761&gt;Parameters!$B$5,I1761&lt;=Parameters!$C$5),W1761,""),""),"")</f>
        <v/>
      </c>
      <c r="AE1761" s="16" t="str">
        <f>IF(W1761&lt;&gt;0,IF(Y1761=1,IF(I1761&gt;Parameters!$B$6,W1761,""),""),"")</f>
        <v/>
      </c>
    </row>
    <row r="1762" spans="1:31" x14ac:dyDescent="0.2">
      <c r="A1762" t="s">
        <v>1717</v>
      </c>
      <c r="B1762" t="s">
        <v>1718</v>
      </c>
      <c r="C1762" t="s">
        <v>1719</v>
      </c>
      <c r="D1762">
        <v>2</v>
      </c>
      <c r="E1762" t="s">
        <v>1722</v>
      </c>
      <c r="F1762" t="s">
        <v>61</v>
      </c>
      <c r="G1762">
        <v>10</v>
      </c>
      <c r="H1762" t="s">
        <v>46</v>
      </c>
      <c r="I1762">
        <f t="shared" si="81"/>
        <v>10</v>
      </c>
      <c r="J1762" t="s">
        <v>39</v>
      </c>
      <c r="L1762">
        <v>275</v>
      </c>
      <c r="M1762" t="s">
        <v>1721</v>
      </c>
      <c r="N1762">
        <v>2</v>
      </c>
      <c r="O1762" t="s">
        <v>46</v>
      </c>
      <c r="P1762" t="s">
        <v>42</v>
      </c>
      <c r="Q1762" t="s">
        <v>42</v>
      </c>
      <c r="R1762" t="s">
        <v>42</v>
      </c>
      <c r="S1762" s="3">
        <v>42260</v>
      </c>
      <c r="T1762" s="3"/>
      <c r="U1762" s="11" t="str">
        <f>IFERROR(VLOOKUP(A1762,'Anc data'!$A$2:$H$117, 8,FALSE),"")</f>
        <v/>
      </c>
      <c r="W1762" s="15" t="str">
        <f t="shared" si="82"/>
        <v/>
      </c>
      <c r="X1762" s="9">
        <f t="shared" si="83"/>
        <v>1</v>
      </c>
      <c r="Y1762" s="9">
        <f>MAX(X1762,Parameters!$B$8)</f>
        <v>1</v>
      </c>
      <c r="AA1762" s="16" t="str">
        <f>IF(W1762&lt;&gt;0,IF(Y1762=1,IF(I1762&lt;=Parameters!$C$2,W1762,""),""),"")</f>
        <v/>
      </c>
      <c r="AB1762" s="16" t="str">
        <f>IF(W1762&lt;&gt;0,IF(Y1762=1,IF(AND(I1762&gt;Parameters!$B$3,I1762&lt;=Parameters!$C$3),W1762,""),""),"")</f>
        <v/>
      </c>
      <c r="AC1762" s="16" t="str">
        <f>IF(W1762&lt;&gt;0,IF(Y1762=1,IF(AND(I1762&gt;Parameters!$B$4,I1762&lt;=Parameters!$C$4),W1762,""),""),"")</f>
        <v/>
      </c>
      <c r="AD1762" s="16" t="str">
        <f>IF(W1762&lt;&gt;0,IF(Y1762=1,IF(AND(I1762&gt;Parameters!$B$5,I1762&lt;=Parameters!$C$5),W1762,""),""),"")</f>
        <v/>
      </c>
      <c r="AE1762" s="16" t="str">
        <f>IF(W1762&lt;&gt;0,IF(Y1762=1,IF(I1762&gt;Parameters!$B$6,W1762,""),""),"")</f>
        <v/>
      </c>
    </row>
    <row r="1763" spans="1:31" x14ac:dyDescent="0.2">
      <c r="A1763" t="s">
        <v>1717</v>
      </c>
      <c r="B1763" t="s">
        <v>1718</v>
      </c>
      <c r="C1763" t="s">
        <v>1719</v>
      </c>
      <c r="D1763">
        <v>3</v>
      </c>
      <c r="E1763" t="s">
        <v>1723</v>
      </c>
      <c r="F1763" t="s">
        <v>61</v>
      </c>
      <c r="G1763">
        <v>20</v>
      </c>
      <c r="H1763" t="s">
        <v>46</v>
      </c>
      <c r="I1763">
        <f t="shared" si="81"/>
        <v>20</v>
      </c>
      <c r="J1763" t="s">
        <v>39</v>
      </c>
      <c r="L1763">
        <v>375</v>
      </c>
      <c r="M1763" t="s">
        <v>1721</v>
      </c>
      <c r="N1763">
        <v>3</v>
      </c>
      <c r="O1763" t="s">
        <v>46</v>
      </c>
      <c r="P1763" t="s">
        <v>42</v>
      </c>
      <c r="Q1763" t="s">
        <v>42</v>
      </c>
      <c r="R1763" t="s">
        <v>42</v>
      </c>
      <c r="S1763" s="3">
        <v>42260</v>
      </c>
      <c r="T1763" s="3"/>
      <c r="U1763" s="11" t="str">
        <f>IFERROR(VLOOKUP(A1763,'Anc data'!$A$2:$H$117, 8,FALSE),"")</f>
        <v/>
      </c>
      <c r="W1763" s="15" t="str">
        <f t="shared" si="82"/>
        <v/>
      </c>
      <c r="X1763" s="9">
        <f t="shared" si="83"/>
        <v>1</v>
      </c>
      <c r="Y1763" s="9">
        <f>MAX(X1763,Parameters!$B$8)</f>
        <v>1</v>
      </c>
      <c r="AA1763" s="16" t="str">
        <f>IF(W1763&lt;&gt;0,IF(Y1763=1,IF(I1763&lt;=Parameters!$C$2,W1763,""),""),"")</f>
        <v/>
      </c>
      <c r="AB1763" s="16" t="str">
        <f>IF(W1763&lt;&gt;0,IF(Y1763=1,IF(AND(I1763&gt;Parameters!$B$3,I1763&lt;=Parameters!$C$3),W1763,""),""),"")</f>
        <v/>
      </c>
      <c r="AC1763" s="16" t="str">
        <f>IF(W1763&lt;&gt;0,IF(Y1763=1,IF(AND(I1763&gt;Parameters!$B$4,I1763&lt;=Parameters!$C$4),W1763,""),""),"")</f>
        <v/>
      </c>
      <c r="AD1763" s="16" t="str">
        <f>IF(W1763&lt;&gt;0,IF(Y1763=1,IF(AND(I1763&gt;Parameters!$B$5,I1763&lt;=Parameters!$C$5),W1763,""),""),"")</f>
        <v/>
      </c>
      <c r="AE1763" s="16" t="str">
        <f>IF(W1763&lt;&gt;0,IF(Y1763=1,IF(I1763&gt;Parameters!$B$6,W1763,""),""),"")</f>
        <v/>
      </c>
    </row>
    <row r="1764" spans="1:31" x14ac:dyDescent="0.2">
      <c r="A1764" t="s">
        <v>1717</v>
      </c>
      <c r="B1764" t="s">
        <v>1718</v>
      </c>
      <c r="C1764" t="s">
        <v>1719</v>
      </c>
      <c r="D1764">
        <v>4</v>
      </c>
      <c r="E1764" t="s">
        <v>1724</v>
      </c>
      <c r="F1764" t="s">
        <v>61</v>
      </c>
      <c r="G1764">
        <v>40</v>
      </c>
      <c r="H1764" t="s">
        <v>46</v>
      </c>
      <c r="I1764">
        <f t="shared" si="81"/>
        <v>40</v>
      </c>
      <c r="J1764" t="s">
        <v>39</v>
      </c>
      <c r="L1764">
        <v>560</v>
      </c>
      <c r="M1764" t="s">
        <v>1721</v>
      </c>
      <c r="N1764">
        <v>4</v>
      </c>
      <c r="O1764" t="s">
        <v>46</v>
      </c>
      <c r="P1764" t="s">
        <v>42</v>
      </c>
      <c r="Q1764" t="s">
        <v>42</v>
      </c>
      <c r="R1764" t="s">
        <v>42</v>
      </c>
      <c r="S1764" s="3">
        <v>42260</v>
      </c>
      <c r="T1764" s="3"/>
      <c r="U1764" s="11" t="str">
        <f>IFERROR(VLOOKUP(A1764,'Anc data'!$A$2:$H$117, 8,FALSE),"")</f>
        <v/>
      </c>
      <c r="W1764" s="15" t="str">
        <f t="shared" si="82"/>
        <v/>
      </c>
      <c r="X1764" s="9">
        <f t="shared" si="83"/>
        <v>1</v>
      </c>
      <c r="Y1764" s="9">
        <f>MAX(X1764,Parameters!$B$8)</f>
        <v>1</v>
      </c>
      <c r="AA1764" s="16" t="str">
        <f>IF(W1764&lt;&gt;0,IF(Y1764=1,IF(I1764&lt;=Parameters!$C$2,W1764,""),""),"")</f>
        <v/>
      </c>
      <c r="AB1764" s="16" t="str">
        <f>IF(W1764&lt;&gt;0,IF(Y1764=1,IF(AND(I1764&gt;Parameters!$B$3,I1764&lt;=Parameters!$C$3),W1764,""),""),"")</f>
        <v/>
      </c>
      <c r="AC1764" s="16" t="str">
        <f>IF(W1764&lt;&gt;0,IF(Y1764=1,IF(AND(I1764&gt;Parameters!$B$4,I1764&lt;=Parameters!$C$4),W1764,""),""),"")</f>
        <v/>
      </c>
      <c r="AD1764" s="16" t="str">
        <f>IF(W1764&lt;&gt;0,IF(Y1764=1,IF(AND(I1764&gt;Parameters!$B$5,I1764&lt;=Parameters!$C$5),W1764,""),""),"")</f>
        <v/>
      </c>
      <c r="AE1764" s="16" t="str">
        <f>IF(W1764&lt;&gt;0,IF(Y1764=1,IF(I1764&gt;Parameters!$B$6,W1764,""),""),"")</f>
        <v/>
      </c>
    </row>
    <row r="1765" spans="1:31" x14ac:dyDescent="0.2">
      <c r="A1765" t="s">
        <v>1717</v>
      </c>
      <c r="B1765" t="s">
        <v>1718</v>
      </c>
      <c r="C1765" t="s">
        <v>1719</v>
      </c>
      <c r="D1765">
        <v>5</v>
      </c>
      <c r="E1765" t="s">
        <v>1725</v>
      </c>
      <c r="F1765" t="s">
        <v>126</v>
      </c>
      <c r="G1765">
        <v>1</v>
      </c>
      <c r="H1765" t="s">
        <v>46</v>
      </c>
      <c r="I1765">
        <f t="shared" si="81"/>
        <v>1</v>
      </c>
      <c r="J1765" t="s">
        <v>39</v>
      </c>
      <c r="L1765">
        <v>129</v>
      </c>
      <c r="M1765" t="s">
        <v>1721</v>
      </c>
      <c r="N1765">
        <v>256</v>
      </c>
      <c r="O1765" t="s">
        <v>38</v>
      </c>
      <c r="P1765" t="s">
        <v>42</v>
      </c>
      <c r="Q1765" t="s">
        <v>42</v>
      </c>
      <c r="R1765" t="s">
        <v>42</v>
      </c>
      <c r="S1765" s="3">
        <v>42260</v>
      </c>
      <c r="T1765" s="3"/>
      <c r="U1765" s="11" t="str">
        <f>IFERROR(VLOOKUP(A1765,'Anc data'!$A$2:$H$117, 8,FALSE),"")</f>
        <v/>
      </c>
      <c r="W1765" s="15" t="str">
        <f t="shared" si="82"/>
        <v/>
      </c>
      <c r="X1765" s="9">
        <f t="shared" si="83"/>
        <v>1</v>
      </c>
      <c r="Y1765" s="9">
        <f>MAX(X1765,Parameters!$B$8)</f>
        <v>1</v>
      </c>
      <c r="AA1765" s="16" t="str">
        <f>IF(W1765&lt;&gt;0,IF(Y1765=1,IF(I1765&lt;=Parameters!$C$2,W1765,""),""),"")</f>
        <v/>
      </c>
      <c r="AB1765" s="16" t="str">
        <f>IF(W1765&lt;&gt;0,IF(Y1765=1,IF(AND(I1765&gt;Parameters!$B$3,I1765&lt;=Parameters!$C$3),W1765,""),""),"")</f>
        <v/>
      </c>
      <c r="AC1765" s="16" t="str">
        <f>IF(W1765&lt;&gt;0,IF(Y1765=1,IF(AND(I1765&gt;Parameters!$B$4,I1765&lt;=Parameters!$C$4),W1765,""),""),"")</f>
        <v/>
      </c>
      <c r="AD1765" s="16" t="str">
        <f>IF(W1765&lt;&gt;0,IF(Y1765=1,IF(AND(I1765&gt;Parameters!$B$5,I1765&lt;=Parameters!$C$5),W1765,""),""),"")</f>
        <v/>
      </c>
      <c r="AE1765" s="16" t="str">
        <f>IF(W1765&lt;&gt;0,IF(Y1765=1,IF(I1765&gt;Parameters!$B$6,W1765,""),""),"")</f>
        <v/>
      </c>
    </row>
    <row r="1766" spans="1:31" x14ac:dyDescent="0.2">
      <c r="A1766" t="s">
        <v>1717</v>
      </c>
      <c r="B1766" t="s">
        <v>1718</v>
      </c>
      <c r="C1766" t="s">
        <v>1719</v>
      </c>
      <c r="D1766">
        <v>6</v>
      </c>
      <c r="E1766" t="s">
        <v>1726</v>
      </c>
      <c r="F1766" t="s">
        <v>126</v>
      </c>
      <c r="G1766">
        <v>2</v>
      </c>
      <c r="H1766" t="s">
        <v>46</v>
      </c>
      <c r="I1766">
        <f t="shared" si="81"/>
        <v>2</v>
      </c>
      <c r="J1766" t="s">
        <v>39</v>
      </c>
      <c r="L1766">
        <v>199</v>
      </c>
      <c r="M1766" t="s">
        <v>1721</v>
      </c>
      <c r="N1766">
        <v>512</v>
      </c>
      <c r="O1766" t="s">
        <v>38</v>
      </c>
      <c r="P1766" t="s">
        <v>42</v>
      </c>
      <c r="Q1766" t="s">
        <v>42</v>
      </c>
      <c r="R1766" t="s">
        <v>42</v>
      </c>
      <c r="S1766" s="3">
        <v>42260</v>
      </c>
      <c r="T1766" s="3"/>
      <c r="U1766" s="11" t="str">
        <f>IFERROR(VLOOKUP(A1766,'Anc data'!$A$2:$H$117, 8,FALSE),"")</f>
        <v/>
      </c>
      <c r="W1766" s="15" t="str">
        <f t="shared" si="82"/>
        <v/>
      </c>
      <c r="X1766" s="9">
        <f t="shared" si="83"/>
        <v>1</v>
      </c>
      <c r="Y1766" s="9">
        <f>MAX(X1766,Parameters!$B$8)</f>
        <v>1</v>
      </c>
      <c r="AA1766" s="16" t="str">
        <f>IF(W1766&lt;&gt;0,IF(Y1766=1,IF(I1766&lt;=Parameters!$C$2,W1766,""),""),"")</f>
        <v/>
      </c>
      <c r="AB1766" s="16" t="str">
        <f>IF(W1766&lt;&gt;0,IF(Y1766=1,IF(AND(I1766&gt;Parameters!$B$3,I1766&lt;=Parameters!$C$3),W1766,""),""),"")</f>
        <v/>
      </c>
      <c r="AC1766" s="16" t="str">
        <f>IF(W1766&lt;&gt;0,IF(Y1766=1,IF(AND(I1766&gt;Parameters!$B$4,I1766&lt;=Parameters!$C$4),W1766,""),""),"")</f>
        <v/>
      </c>
      <c r="AD1766" s="16" t="str">
        <f>IF(W1766&lt;&gt;0,IF(Y1766=1,IF(AND(I1766&gt;Parameters!$B$5,I1766&lt;=Parameters!$C$5),W1766,""),""),"")</f>
        <v/>
      </c>
      <c r="AE1766" s="16" t="str">
        <f>IF(W1766&lt;&gt;0,IF(Y1766=1,IF(I1766&gt;Parameters!$B$6,W1766,""),""),"")</f>
        <v/>
      </c>
    </row>
    <row r="1767" spans="1:31" x14ac:dyDescent="0.2">
      <c r="A1767" t="s">
        <v>1717</v>
      </c>
      <c r="B1767" t="s">
        <v>1718</v>
      </c>
      <c r="C1767" t="s">
        <v>1719</v>
      </c>
      <c r="D1767">
        <v>7</v>
      </c>
      <c r="E1767" t="s">
        <v>1727</v>
      </c>
      <c r="F1767" t="s">
        <v>126</v>
      </c>
      <c r="G1767">
        <v>4</v>
      </c>
      <c r="H1767" t="s">
        <v>46</v>
      </c>
      <c r="I1767">
        <f t="shared" si="81"/>
        <v>4</v>
      </c>
      <c r="J1767" t="s">
        <v>39</v>
      </c>
      <c r="L1767">
        <v>303</v>
      </c>
      <c r="M1767" t="s">
        <v>1721</v>
      </c>
      <c r="N1767">
        <v>768</v>
      </c>
      <c r="O1767" t="s">
        <v>38</v>
      </c>
      <c r="P1767" t="s">
        <v>42</v>
      </c>
      <c r="Q1767" t="s">
        <v>42</v>
      </c>
      <c r="R1767" t="s">
        <v>42</v>
      </c>
      <c r="S1767" s="3">
        <v>42260</v>
      </c>
      <c r="T1767" s="3"/>
      <c r="U1767" s="11" t="str">
        <f>IFERROR(VLOOKUP(A1767,'Anc data'!$A$2:$H$117, 8,FALSE),"")</f>
        <v/>
      </c>
      <c r="W1767" s="15" t="str">
        <f t="shared" si="82"/>
        <v/>
      </c>
      <c r="X1767" s="9">
        <f t="shared" si="83"/>
        <v>1</v>
      </c>
      <c r="Y1767" s="9">
        <f>MAX(X1767,Parameters!$B$8)</f>
        <v>1</v>
      </c>
      <c r="AA1767" s="16" t="str">
        <f>IF(W1767&lt;&gt;0,IF(Y1767=1,IF(I1767&lt;=Parameters!$C$2,W1767,""),""),"")</f>
        <v/>
      </c>
      <c r="AB1767" s="16" t="str">
        <f>IF(W1767&lt;&gt;0,IF(Y1767=1,IF(AND(I1767&gt;Parameters!$B$3,I1767&lt;=Parameters!$C$3),W1767,""),""),"")</f>
        <v/>
      </c>
      <c r="AC1767" s="16" t="str">
        <f>IF(W1767&lt;&gt;0,IF(Y1767=1,IF(AND(I1767&gt;Parameters!$B$4,I1767&lt;=Parameters!$C$4),W1767,""),""),"")</f>
        <v/>
      </c>
      <c r="AD1767" s="16" t="str">
        <f>IF(W1767&lt;&gt;0,IF(Y1767=1,IF(AND(I1767&gt;Parameters!$B$5,I1767&lt;=Parameters!$C$5),W1767,""),""),"")</f>
        <v/>
      </c>
      <c r="AE1767" s="16" t="str">
        <f>IF(W1767&lt;&gt;0,IF(Y1767=1,IF(I1767&gt;Parameters!$B$6,W1767,""),""),"")</f>
        <v/>
      </c>
    </row>
    <row r="1768" spans="1:31" x14ac:dyDescent="0.2">
      <c r="A1768" t="s">
        <v>1728</v>
      </c>
      <c r="B1768" t="s">
        <v>1729</v>
      </c>
      <c r="C1768" t="s">
        <v>1730</v>
      </c>
      <c r="D1768">
        <v>1</v>
      </c>
      <c r="E1768" t="s">
        <v>1731</v>
      </c>
      <c r="F1768" t="s">
        <v>126</v>
      </c>
      <c r="G1768">
        <v>2</v>
      </c>
      <c r="H1768" t="s">
        <v>46</v>
      </c>
      <c r="I1768">
        <f t="shared" si="81"/>
        <v>2</v>
      </c>
      <c r="J1768" t="s">
        <v>39</v>
      </c>
      <c r="L1768">
        <v>9</v>
      </c>
      <c r="M1768" t="s">
        <v>1732</v>
      </c>
      <c r="N1768" t="s">
        <v>40</v>
      </c>
      <c r="P1768" t="s">
        <v>42</v>
      </c>
      <c r="Q1768" t="s">
        <v>42</v>
      </c>
      <c r="R1768" t="s">
        <v>42</v>
      </c>
      <c r="S1768" s="3">
        <v>42260</v>
      </c>
      <c r="T1768" s="3"/>
      <c r="U1768" s="11">
        <f>IFERROR(VLOOKUP(A1768,'Anc data'!$A$2:$H$117, 8,FALSE),"")</f>
        <v>0</v>
      </c>
      <c r="W1768" s="15" t="str">
        <f t="shared" si="82"/>
        <v/>
      </c>
      <c r="X1768" s="9">
        <f t="shared" si="83"/>
        <v>1</v>
      </c>
      <c r="Y1768" s="9">
        <f>MAX(X1768,Parameters!$B$8)</f>
        <v>1</v>
      </c>
      <c r="AA1768" s="16" t="str">
        <f>IF(W1768&lt;&gt;0,IF(Y1768=1,IF(I1768&lt;=Parameters!$C$2,W1768,""),""),"")</f>
        <v/>
      </c>
      <c r="AB1768" s="16" t="str">
        <f>IF(W1768&lt;&gt;0,IF(Y1768=1,IF(AND(I1768&gt;Parameters!$B$3,I1768&lt;=Parameters!$C$3),W1768,""),""),"")</f>
        <v/>
      </c>
      <c r="AC1768" s="16" t="str">
        <f>IF(W1768&lt;&gt;0,IF(Y1768=1,IF(AND(I1768&gt;Parameters!$B$4,I1768&lt;=Parameters!$C$4),W1768,""),""),"")</f>
        <v/>
      </c>
      <c r="AD1768" s="16" t="str">
        <f>IF(W1768&lt;&gt;0,IF(Y1768=1,IF(AND(I1768&gt;Parameters!$B$5,I1768&lt;=Parameters!$C$5),W1768,""),""),"")</f>
        <v/>
      </c>
      <c r="AE1768" s="16" t="str">
        <f>IF(W1768&lt;&gt;0,IF(Y1768=1,IF(I1768&gt;Parameters!$B$6,W1768,""),""),"")</f>
        <v/>
      </c>
    </row>
    <row r="1769" spans="1:31" x14ac:dyDescent="0.2">
      <c r="A1769" t="s">
        <v>1728</v>
      </c>
      <c r="B1769" t="s">
        <v>1729</v>
      </c>
      <c r="C1769" t="s">
        <v>1730</v>
      </c>
      <c r="D1769">
        <v>2</v>
      </c>
      <c r="E1769" t="s">
        <v>1731</v>
      </c>
      <c r="F1769" t="s">
        <v>126</v>
      </c>
      <c r="G1769">
        <v>4</v>
      </c>
      <c r="H1769" t="s">
        <v>46</v>
      </c>
      <c r="I1769">
        <f t="shared" si="81"/>
        <v>4</v>
      </c>
      <c r="J1769" t="s">
        <v>39</v>
      </c>
      <c r="L1769">
        <v>13.5</v>
      </c>
      <c r="M1769" t="s">
        <v>1732</v>
      </c>
      <c r="N1769" t="s">
        <v>40</v>
      </c>
      <c r="P1769" t="s">
        <v>42</v>
      </c>
      <c r="Q1769" t="s">
        <v>42</v>
      </c>
      <c r="R1769" t="s">
        <v>42</v>
      </c>
      <c r="S1769" s="3">
        <v>42260</v>
      </c>
      <c r="T1769" s="3"/>
      <c r="U1769" s="11">
        <f>IFERROR(VLOOKUP(A1769,'Anc data'!$A$2:$H$117, 8,FALSE),"")</f>
        <v>0</v>
      </c>
      <c r="W1769" s="15" t="str">
        <f t="shared" si="82"/>
        <v/>
      </c>
      <c r="X1769" s="9">
        <f t="shared" si="83"/>
        <v>1</v>
      </c>
      <c r="Y1769" s="9">
        <f>MAX(X1769,Parameters!$B$8)</f>
        <v>1</v>
      </c>
      <c r="AA1769" s="16" t="str">
        <f>IF(W1769&lt;&gt;0,IF(Y1769=1,IF(I1769&lt;=Parameters!$C$2,W1769,""),""),"")</f>
        <v/>
      </c>
      <c r="AB1769" s="16" t="str">
        <f>IF(W1769&lt;&gt;0,IF(Y1769=1,IF(AND(I1769&gt;Parameters!$B$3,I1769&lt;=Parameters!$C$3),W1769,""),""),"")</f>
        <v/>
      </c>
      <c r="AC1769" s="16" t="str">
        <f>IF(W1769&lt;&gt;0,IF(Y1769=1,IF(AND(I1769&gt;Parameters!$B$4,I1769&lt;=Parameters!$C$4),W1769,""),""),"")</f>
        <v/>
      </c>
      <c r="AD1769" s="16" t="str">
        <f>IF(W1769&lt;&gt;0,IF(Y1769=1,IF(AND(I1769&gt;Parameters!$B$5,I1769&lt;=Parameters!$C$5),W1769,""),""),"")</f>
        <v/>
      </c>
      <c r="AE1769" s="16" t="str">
        <f>IF(W1769&lt;&gt;0,IF(Y1769=1,IF(I1769&gt;Parameters!$B$6,W1769,""),""),"")</f>
        <v/>
      </c>
    </row>
    <row r="1770" spans="1:31" x14ac:dyDescent="0.2">
      <c r="A1770" t="s">
        <v>1728</v>
      </c>
      <c r="B1770" t="s">
        <v>1729</v>
      </c>
      <c r="C1770" t="s">
        <v>1730</v>
      </c>
      <c r="D1770">
        <v>3</v>
      </c>
      <c r="E1770" t="s">
        <v>1731</v>
      </c>
      <c r="F1770" t="s">
        <v>126</v>
      </c>
      <c r="G1770">
        <v>8</v>
      </c>
      <c r="H1770" t="s">
        <v>46</v>
      </c>
      <c r="I1770">
        <f t="shared" si="81"/>
        <v>8</v>
      </c>
      <c r="J1770" t="s">
        <v>39</v>
      </c>
      <c r="L1770">
        <v>18</v>
      </c>
      <c r="M1770" t="s">
        <v>1732</v>
      </c>
      <c r="N1770" t="s">
        <v>40</v>
      </c>
      <c r="P1770" t="s">
        <v>42</v>
      </c>
      <c r="Q1770" t="s">
        <v>42</v>
      </c>
      <c r="R1770" t="s">
        <v>42</v>
      </c>
      <c r="S1770" s="3">
        <v>42260</v>
      </c>
      <c r="T1770" s="3"/>
      <c r="U1770" s="11">
        <f>IFERROR(VLOOKUP(A1770,'Anc data'!$A$2:$H$117, 8,FALSE),"")</f>
        <v>0</v>
      </c>
      <c r="W1770" s="15" t="str">
        <f t="shared" si="82"/>
        <v/>
      </c>
      <c r="X1770" s="9">
        <f t="shared" si="83"/>
        <v>1</v>
      </c>
      <c r="Y1770" s="9">
        <f>MAX(X1770,Parameters!$B$8)</f>
        <v>1</v>
      </c>
      <c r="AA1770" s="16" t="str">
        <f>IF(W1770&lt;&gt;0,IF(Y1770=1,IF(I1770&lt;=Parameters!$C$2,W1770,""),""),"")</f>
        <v/>
      </c>
      <c r="AB1770" s="16" t="str">
        <f>IF(W1770&lt;&gt;0,IF(Y1770=1,IF(AND(I1770&gt;Parameters!$B$3,I1770&lt;=Parameters!$C$3),W1770,""),""),"")</f>
        <v/>
      </c>
      <c r="AC1770" s="16" t="str">
        <f>IF(W1770&lt;&gt;0,IF(Y1770=1,IF(AND(I1770&gt;Parameters!$B$4,I1770&lt;=Parameters!$C$4),W1770,""),""),"")</f>
        <v/>
      </c>
      <c r="AD1770" s="16" t="str">
        <f>IF(W1770&lt;&gt;0,IF(Y1770=1,IF(AND(I1770&gt;Parameters!$B$5,I1770&lt;=Parameters!$C$5),W1770,""),""),"")</f>
        <v/>
      </c>
      <c r="AE1770" s="16" t="str">
        <f>IF(W1770&lt;&gt;0,IF(Y1770=1,IF(I1770&gt;Parameters!$B$6,W1770,""),""),"")</f>
        <v/>
      </c>
    </row>
    <row r="1771" spans="1:31" x14ac:dyDescent="0.2">
      <c r="A1771" t="s">
        <v>1728</v>
      </c>
      <c r="B1771" t="s">
        <v>1729</v>
      </c>
      <c r="C1771" t="s">
        <v>1730</v>
      </c>
      <c r="D1771">
        <v>4</v>
      </c>
      <c r="E1771" t="s">
        <v>1731</v>
      </c>
      <c r="F1771" t="s">
        <v>126</v>
      </c>
      <c r="G1771">
        <v>20</v>
      </c>
      <c r="H1771" t="s">
        <v>46</v>
      </c>
      <c r="I1771">
        <f t="shared" si="81"/>
        <v>20</v>
      </c>
      <c r="J1771" t="s">
        <v>39</v>
      </c>
      <c r="L1771">
        <v>24</v>
      </c>
      <c r="M1771" t="s">
        <v>1732</v>
      </c>
      <c r="N1771" t="s">
        <v>40</v>
      </c>
      <c r="P1771" t="s">
        <v>42</v>
      </c>
      <c r="Q1771" t="s">
        <v>42</v>
      </c>
      <c r="R1771" t="s">
        <v>42</v>
      </c>
      <c r="S1771" s="3">
        <v>42260</v>
      </c>
      <c r="T1771" s="3"/>
      <c r="U1771" s="11">
        <f>IFERROR(VLOOKUP(A1771,'Anc data'!$A$2:$H$117, 8,FALSE),"")</f>
        <v>0</v>
      </c>
      <c r="W1771" s="15" t="str">
        <f t="shared" si="82"/>
        <v/>
      </c>
      <c r="X1771" s="9">
        <f t="shared" si="83"/>
        <v>1</v>
      </c>
      <c r="Y1771" s="9">
        <f>MAX(X1771,Parameters!$B$8)</f>
        <v>1</v>
      </c>
      <c r="AA1771" s="16" t="str">
        <f>IF(W1771&lt;&gt;0,IF(Y1771=1,IF(I1771&lt;=Parameters!$C$2,W1771,""),""),"")</f>
        <v/>
      </c>
      <c r="AB1771" s="16" t="str">
        <f>IF(W1771&lt;&gt;0,IF(Y1771=1,IF(AND(I1771&gt;Parameters!$B$3,I1771&lt;=Parameters!$C$3),W1771,""),""),"")</f>
        <v/>
      </c>
      <c r="AC1771" s="16" t="str">
        <f>IF(W1771&lt;&gt;0,IF(Y1771=1,IF(AND(I1771&gt;Parameters!$B$4,I1771&lt;=Parameters!$C$4),W1771,""),""),"")</f>
        <v/>
      </c>
      <c r="AD1771" s="16" t="str">
        <f>IF(W1771&lt;&gt;0,IF(Y1771=1,IF(AND(I1771&gt;Parameters!$B$5,I1771&lt;=Parameters!$C$5),W1771,""),""),"")</f>
        <v/>
      </c>
      <c r="AE1771" s="16" t="str">
        <f>IF(W1771&lt;&gt;0,IF(Y1771=1,IF(I1771&gt;Parameters!$B$6,W1771,""),""),"")</f>
        <v/>
      </c>
    </row>
    <row r="1772" spans="1:31" x14ac:dyDescent="0.2">
      <c r="A1772" t="s">
        <v>1728</v>
      </c>
      <c r="B1772" t="s">
        <v>1729</v>
      </c>
      <c r="C1772" t="s">
        <v>1733</v>
      </c>
      <c r="D1772">
        <v>1</v>
      </c>
      <c r="E1772">
        <v>2</v>
      </c>
      <c r="F1772" t="s">
        <v>51</v>
      </c>
      <c r="G1772">
        <v>2</v>
      </c>
      <c r="H1772" t="s">
        <v>46</v>
      </c>
      <c r="I1772">
        <f t="shared" si="81"/>
        <v>2</v>
      </c>
      <c r="J1772" t="s">
        <v>39</v>
      </c>
      <c r="L1772">
        <v>15</v>
      </c>
      <c r="M1772" t="s">
        <v>1732</v>
      </c>
      <c r="N1772" t="s">
        <v>40</v>
      </c>
      <c r="P1772" t="s">
        <v>42</v>
      </c>
      <c r="Q1772" t="s">
        <v>42</v>
      </c>
      <c r="R1772" t="s">
        <v>42</v>
      </c>
      <c r="S1772" s="3">
        <v>42260</v>
      </c>
      <c r="T1772" s="3"/>
      <c r="U1772" s="11">
        <f>IFERROR(VLOOKUP(A1772,'Anc data'!$A$2:$H$117, 8,FALSE),"")</f>
        <v>0</v>
      </c>
      <c r="W1772" s="15" t="str">
        <f t="shared" si="82"/>
        <v/>
      </c>
      <c r="X1772" s="9">
        <f t="shared" si="83"/>
        <v>1</v>
      </c>
      <c r="Y1772" s="9">
        <f>MAX(X1772,Parameters!$B$8)</f>
        <v>1</v>
      </c>
      <c r="AA1772" s="16" t="str">
        <f>IF(W1772&lt;&gt;0,IF(Y1772=1,IF(I1772&lt;=Parameters!$C$2,W1772,""),""),"")</f>
        <v/>
      </c>
      <c r="AB1772" s="16" t="str">
        <f>IF(W1772&lt;&gt;0,IF(Y1772=1,IF(AND(I1772&gt;Parameters!$B$3,I1772&lt;=Parameters!$C$3),W1772,""),""),"")</f>
        <v/>
      </c>
      <c r="AC1772" s="16" t="str">
        <f>IF(W1772&lt;&gt;0,IF(Y1772=1,IF(AND(I1772&gt;Parameters!$B$4,I1772&lt;=Parameters!$C$4),W1772,""),""),"")</f>
        <v/>
      </c>
      <c r="AD1772" s="16" t="str">
        <f>IF(W1772&lt;&gt;0,IF(Y1772=1,IF(AND(I1772&gt;Parameters!$B$5,I1772&lt;=Parameters!$C$5),W1772,""),""),"")</f>
        <v/>
      </c>
      <c r="AE1772" s="16" t="str">
        <f>IF(W1772&lt;&gt;0,IF(Y1772=1,IF(I1772&gt;Parameters!$B$6,W1772,""),""),"")</f>
        <v/>
      </c>
    </row>
    <row r="1773" spans="1:31" x14ac:dyDescent="0.2">
      <c r="A1773" t="s">
        <v>1728</v>
      </c>
      <c r="B1773" t="s">
        <v>1729</v>
      </c>
      <c r="C1773" t="s">
        <v>1733</v>
      </c>
      <c r="D1773">
        <v>2</v>
      </c>
      <c r="E1773">
        <v>4</v>
      </c>
      <c r="F1773" t="s">
        <v>51</v>
      </c>
      <c r="G1773">
        <v>4</v>
      </c>
      <c r="H1773" t="s">
        <v>46</v>
      </c>
      <c r="I1773">
        <f t="shared" si="81"/>
        <v>4</v>
      </c>
      <c r="J1773" t="s">
        <v>39</v>
      </c>
      <c r="L1773">
        <v>15</v>
      </c>
      <c r="M1773" t="s">
        <v>1732</v>
      </c>
      <c r="N1773" t="s">
        <v>40</v>
      </c>
      <c r="P1773" t="s">
        <v>42</v>
      </c>
      <c r="Q1773" t="s">
        <v>42</v>
      </c>
      <c r="R1773" t="s">
        <v>42</v>
      </c>
      <c r="S1773" s="3">
        <v>42260</v>
      </c>
      <c r="T1773" s="3"/>
      <c r="U1773" s="11">
        <f>IFERROR(VLOOKUP(A1773,'Anc data'!$A$2:$H$117, 8,FALSE),"")</f>
        <v>0</v>
      </c>
      <c r="W1773" s="15" t="str">
        <f t="shared" si="82"/>
        <v/>
      </c>
      <c r="X1773" s="9">
        <f t="shared" si="83"/>
        <v>1</v>
      </c>
      <c r="Y1773" s="9">
        <f>MAX(X1773,Parameters!$B$8)</f>
        <v>1</v>
      </c>
      <c r="AA1773" s="16" t="str">
        <f>IF(W1773&lt;&gt;0,IF(Y1773=1,IF(I1773&lt;=Parameters!$C$2,W1773,""),""),"")</f>
        <v/>
      </c>
      <c r="AB1773" s="16" t="str">
        <f>IF(W1773&lt;&gt;0,IF(Y1773=1,IF(AND(I1773&gt;Parameters!$B$3,I1773&lt;=Parameters!$C$3),W1773,""),""),"")</f>
        <v/>
      </c>
      <c r="AC1773" s="16" t="str">
        <f>IF(W1773&lt;&gt;0,IF(Y1773=1,IF(AND(I1773&gt;Parameters!$B$4,I1773&lt;=Parameters!$C$4),W1773,""),""),"")</f>
        <v/>
      </c>
      <c r="AD1773" s="16" t="str">
        <f>IF(W1773&lt;&gt;0,IF(Y1773=1,IF(AND(I1773&gt;Parameters!$B$5,I1773&lt;=Parameters!$C$5),W1773,""),""),"")</f>
        <v/>
      </c>
      <c r="AE1773" s="16" t="str">
        <f>IF(W1773&lt;&gt;0,IF(Y1773=1,IF(I1773&gt;Parameters!$B$6,W1773,""),""),"")</f>
        <v/>
      </c>
    </row>
    <row r="1774" spans="1:31" x14ac:dyDescent="0.2">
      <c r="A1774" t="s">
        <v>1728</v>
      </c>
      <c r="B1774" t="s">
        <v>1729</v>
      </c>
      <c r="C1774" t="s">
        <v>1733</v>
      </c>
      <c r="D1774">
        <v>3</v>
      </c>
      <c r="E1774">
        <v>8</v>
      </c>
      <c r="F1774" t="s">
        <v>51</v>
      </c>
      <c r="G1774">
        <v>8</v>
      </c>
      <c r="H1774" t="s">
        <v>46</v>
      </c>
      <c r="I1774">
        <f t="shared" si="81"/>
        <v>8</v>
      </c>
      <c r="J1774" t="s">
        <v>39</v>
      </c>
      <c r="L1774">
        <v>20</v>
      </c>
      <c r="M1774" t="s">
        <v>1732</v>
      </c>
      <c r="N1774" t="s">
        <v>40</v>
      </c>
      <c r="P1774" t="s">
        <v>42</v>
      </c>
      <c r="Q1774" t="s">
        <v>42</v>
      </c>
      <c r="R1774" t="s">
        <v>42</v>
      </c>
      <c r="S1774" s="3">
        <v>42260</v>
      </c>
      <c r="T1774" s="3"/>
      <c r="U1774" s="11">
        <f>IFERROR(VLOOKUP(A1774,'Anc data'!$A$2:$H$117, 8,FALSE),"")</f>
        <v>0</v>
      </c>
      <c r="W1774" s="15" t="str">
        <f t="shared" si="82"/>
        <v/>
      </c>
      <c r="X1774" s="9">
        <f t="shared" si="83"/>
        <v>1</v>
      </c>
      <c r="Y1774" s="9">
        <f>MAX(X1774,Parameters!$B$8)</f>
        <v>1</v>
      </c>
      <c r="AA1774" s="16" t="str">
        <f>IF(W1774&lt;&gt;0,IF(Y1774=1,IF(I1774&lt;=Parameters!$C$2,W1774,""),""),"")</f>
        <v/>
      </c>
      <c r="AB1774" s="16" t="str">
        <f>IF(W1774&lt;&gt;0,IF(Y1774=1,IF(AND(I1774&gt;Parameters!$B$3,I1774&lt;=Parameters!$C$3),W1774,""),""),"")</f>
        <v/>
      </c>
      <c r="AC1774" s="16" t="str">
        <f>IF(W1774&lt;&gt;0,IF(Y1774=1,IF(AND(I1774&gt;Parameters!$B$4,I1774&lt;=Parameters!$C$4),W1774,""),""),"")</f>
        <v/>
      </c>
      <c r="AD1774" s="16" t="str">
        <f>IF(W1774&lt;&gt;0,IF(Y1774=1,IF(AND(I1774&gt;Parameters!$B$5,I1774&lt;=Parameters!$C$5),W1774,""),""),"")</f>
        <v/>
      </c>
      <c r="AE1774" s="16" t="str">
        <f>IF(W1774&lt;&gt;0,IF(Y1774=1,IF(I1774&gt;Parameters!$B$6,W1774,""),""),"")</f>
        <v/>
      </c>
    </row>
    <row r="1775" spans="1:31" x14ac:dyDescent="0.2">
      <c r="A1775" t="s">
        <v>1728</v>
      </c>
      <c r="B1775" t="s">
        <v>1729</v>
      </c>
      <c r="C1775" t="s">
        <v>1733</v>
      </c>
      <c r="D1775">
        <v>4</v>
      </c>
      <c r="E1775">
        <v>12</v>
      </c>
      <c r="F1775" t="s">
        <v>51</v>
      </c>
      <c r="G1775">
        <v>12</v>
      </c>
      <c r="H1775" t="s">
        <v>46</v>
      </c>
      <c r="I1775">
        <f t="shared" si="81"/>
        <v>12</v>
      </c>
      <c r="J1775" t="s">
        <v>39</v>
      </c>
      <c r="L1775">
        <v>30</v>
      </c>
      <c r="M1775" t="s">
        <v>1732</v>
      </c>
      <c r="N1775" t="s">
        <v>40</v>
      </c>
      <c r="P1775" t="s">
        <v>42</v>
      </c>
      <c r="Q1775" t="s">
        <v>42</v>
      </c>
      <c r="R1775" t="s">
        <v>42</v>
      </c>
      <c r="S1775" s="3">
        <v>42260</v>
      </c>
      <c r="T1775" s="3"/>
      <c r="U1775" s="11">
        <f>IFERROR(VLOOKUP(A1775,'Anc data'!$A$2:$H$117, 8,FALSE),"")</f>
        <v>0</v>
      </c>
      <c r="W1775" s="15" t="str">
        <f t="shared" si="82"/>
        <v/>
      </c>
      <c r="X1775" s="9">
        <f t="shared" si="83"/>
        <v>1</v>
      </c>
      <c r="Y1775" s="9">
        <f>MAX(X1775,Parameters!$B$8)</f>
        <v>1</v>
      </c>
      <c r="AA1775" s="16" t="str">
        <f>IF(W1775&lt;&gt;0,IF(Y1775=1,IF(I1775&lt;=Parameters!$C$2,W1775,""),""),"")</f>
        <v/>
      </c>
      <c r="AB1775" s="16" t="str">
        <f>IF(W1775&lt;&gt;0,IF(Y1775=1,IF(AND(I1775&gt;Parameters!$B$3,I1775&lt;=Parameters!$C$3),W1775,""),""),"")</f>
        <v/>
      </c>
      <c r="AC1775" s="16" t="str">
        <f>IF(W1775&lt;&gt;0,IF(Y1775=1,IF(AND(I1775&gt;Parameters!$B$4,I1775&lt;=Parameters!$C$4),W1775,""),""),"")</f>
        <v/>
      </c>
      <c r="AD1775" s="16" t="str">
        <f>IF(W1775&lt;&gt;0,IF(Y1775=1,IF(AND(I1775&gt;Parameters!$B$5,I1775&lt;=Parameters!$C$5),W1775,""),""),"")</f>
        <v/>
      </c>
      <c r="AE1775" s="16" t="str">
        <f>IF(W1775&lt;&gt;0,IF(Y1775=1,IF(I1775&gt;Parameters!$B$6,W1775,""),""),"")</f>
        <v/>
      </c>
    </row>
    <row r="1776" spans="1:31" x14ac:dyDescent="0.2">
      <c r="A1776" t="s">
        <v>1728</v>
      </c>
      <c r="B1776" t="s">
        <v>1729</v>
      </c>
      <c r="C1776" t="s">
        <v>1733</v>
      </c>
      <c r="D1776">
        <v>5</v>
      </c>
      <c r="E1776">
        <v>20</v>
      </c>
      <c r="F1776" t="s">
        <v>51</v>
      </c>
      <c r="G1776">
        <v>20</v>
      </c>
      <c r="H1776" t="s">
        <v>46</v>
      </c>
      <c r="I1776">
        <f t="shared" si="81"/>
        <v>20</v>
      </c>
      <c r="J1776" t="s">
        <v>39</v>
      </c>
      <c r="L1776">
        <v>50</v>
      </c>
      <c r="M1776" t="s">
        <v>1732</v>
      </c>
      <c r="N1776" t="s">
        <v>40</v>
      </c>
      <c r="P1776" t="s">
        <v>42</v>
      </c>
      <c r="Q1776" t="s">
        <v>42</v>
      </c>
      <c r="R1776" t="s">
        <v>42</v>
      </c>
      <c r="S1776" s="3">
        <v>42260</v>
      </c>
      <c r="T1776" s="3"/>
      <c r="U1776" s="11">
        <f>IFERROR(VLOOKUP(A1776,'Anc data'!$A$2:$H$117, 8,FALSE),"")</f>
        <v>0</v>
      </c>
      <c r="W1776" s="15" t="str">
        <f t="shared" si="82"/>
        <v/>
      </c>
      <c r="X1776" s="9">
        <f t="shared" si="83"/>
        <v>1</v>
      </c>
      <c r="Y1776" s="9">
        <f>MAX(X1776,Parameters!$B$8)</f>
        <v>1</v>
      </c>
      <c r="AA1776" s="16" t="str">
        <f>IF(W1776&lt;&gt;0,IF(Y1776=1,IF(I1776&lt;=Parameters!$C$2,W1776,""),""),"")</f>
        <v/>
      </c>
      <c r="AB1776" s="16" t="str">
        <f>IF(W1776&lt;&gt;0,IF(Y1776=1,IF(AND(I1776&gt;Parameters!$B$3,I1776&lt;=Parameters!$C$3),W1776,""),""),"")</f>
        <v/>
      </c>
      <c r="AC1776" s="16" t="str">
        <f>IF(W1776&lt;&gt;0,IF(Y1776=1,IF(AND(I1776&gt;Parameters!$B$4,I1776&lt;=Parameters!$C$4),W1776,""),""),"")</f>
        <v/>
      </c>
      <c r="AD1776" s="16" t="str">
        <f>IF(W1776&lt;&gt;0,IF(Y1776=1,IF(AND(I1776&gt;Parameters!$B$5,I1776&lt;=Parameters!$C$5),W1776,""),""),"")</f>
        <v/>
      </c>
      <c r="AE1776" s="16" t="str">
        <f>IF(W1776&lt;&gt;0,IF(Y1776=1,IF(I1776&gt;Parameters!$B$6,W1776,""),""),"")</f>
        <v/>
      </c>
    </row>
    <row r="1777" spans="1:31" x14ac:dyDescent="0.2">
      <c r="A1777" t="s">
        <v>1728</v>
      </c>
      <c r="B1777" t="s">
        <v>1729</v>
      </c>
      <c r="C1777" t="s">
        <v>1734</v>
      </c>
      <c r="D1777">
        <v>1</v>
      </c>
      <c r="E1777" t="s">
        <v>1735</v>
      </c>
      <c r="F1777" t="s">
        <v>51</v>
      </c>
      <c r="G1777">
        <v>4</v>
      </c>
      <c r="H1777" t="s">
        <v>46</v>
      </c>
      <c r="I1777">
        <f t="shared" si="81"/>
        <v>4</v>
      </c>
      <c r="J1777" t="s">
        <v>39</v>
      </c>
      <c r="L1777">
        <v>14.9</v>
      </c>
      <c r="M1777" t="s">
        <v>1732</v>
      </c>
      <c r="N1777" t="s">
        <v>40</v>
      </c>
      <c r="P1777" t="s">
        <v>42</v>
      </c>
      <c r="Q1777" t="s">
        <v>42</v>
      </c>
      <c r="R1777" t="s">
        <v>64</v>
      </c>
      <c r="S1777" s="3">
        <v>42273</v>
      </c>
      <c r="T1777" s="3"/>
      <c r="U1777" s="11">
        <f>IFERROR(VLOOKUP(A1777,'Anc data'!$A$2:$H$117, 8,FALSE),"")</f>
        <v>0</v>
      </c>
      <c r="W1777" s="15" t="str">
        <f t="shared" si="82"/>
        <v/>
      </c>
      <c r="X1777" s="9">
        <f t="shared" si="83"/>
        <v>1</v>
      </c>
      <c r="Y1777" s="9">
        <f>MAX(X1777,Parameters!$B$8)</f>
        <v>1</v>
      </c>
      <c r="AA1777" s="16" t="str">
        <f>IF(W1777&lt;&gt;0,IF(Y1777=1,IF(I1777&lt;=Parameters!$C$2,W1777,""),""),"")</f>
        <v/>
      </c>
      <c r="AB1777" s="16" t="str">
        <f>IF(W1777&lt;&gt;0,IF(Y1777=1,IF(AND(I1777&gt;Parameters!$B$3,I1777&lt;=Parameters!$C$3),W1777,""),""),"")</f>
        <v/>
      </c>
      <c r="AC1777" s="16" t="str">
        <f>IF(W1777&lt;&gt;0,IF(Y1777=1,IF(AND(I1777&gt;Parameters!$B$4,I1777&lt;=Parameters!$C$4),W1777,""),""),"")</f>
        <v/>
      </c>
      <c r="AD1777" s="16" t="str">
        <f>IF(W1777&lt;&gt;0,IF(Y1777=1,IF(AND(I1777&gt;Parameters!$B$5,I1777&lt;=Parameters!$C$5),W1777,""),""),"")</f>
        <v/>
      </c>
      <c r="AE1777" s="16" t="str">
        <f>IF(W1777&lt;&gt;0,IF(Y1777=1,IF(I1777&gt;Parameters!$B$6,W1777,""),""),"")</f>
        <v/>
      </c>
    </row>
    <row r="1778" spans="1:31" x14ac:dyDescent="0.2">
      <c r="A1778" t="s">
        <v>1728</v>
      </c>
      <c r="B1778" t="s">
        <v>1729</v>
      </c>
      <c r="C1778" t="s">
        <v>1734</v>
      </c>
      <c r="D1778">
        <v>2</v>
      </c>
      <c r="E1778" t="s">
        <v>1735</v>
      </c>
      <c r="F1778" t="s">
        <v>51</v>
      </c>
      <c r="G1778">
        <v>8</v>
      </c>
      <c r="H1778" t="s">
        <v>46</v>
      </c>
      <c r="I1778">
        <f t="shared" si="81"/>
        <v>8</v>
      </c>
      <c r="J1778" t="s">
        <v>39</v>
      </c>
      <c r="L1778">
        <v>19.899999999999999</v>
      </c>
      <c r="M1778" t="s">
        <v>1732</v>
      </c>
      <c r="N1778" t="s">
        <v>40</v>
      </c>
      <c r="P1778" t="s">
        <v>42</v>
      </c>
      <c r="Q1778" t="s">
        <v>42</v>
      </c>
      <c r="R1778" t="s">
        <v>64</v>
      </c>
      <c r="S1778" s="3">
        <v>42273</v>
      </c>
      <c r="T1778" s="3"/>
      <c r="U1778" s="11">
        <f>IFERROR(VLOOKUP(A1778,'Anc data'!$A$2:$H$117, 8,FALSE),"")</f>
        <v>0</v>
      </c>
      <c r="W1778" s="15" t="str">
        <f t="shared" si="82"/>
        <v/>
      </c>
      <c r="X1778" s="9">
        <f t="shared" si="83"/>
        <v>1</v>
      </c>
      <c r="Y1778" s="9">
        <f>MAX(X1778,Parameters!$B$8)</f>
        <v>1</v>
      </c>
      <c r="AA1778" s="16" t="str">
        <f>IF(W1778&lt;&gt;0,IF(Y1778=1,IF(I1778&lt;=Parameters!$C$2,W1778,""),""),"")</f>
        <v/>
      </c>
      <c r="AB1778" s="16" t="str">
        <f>IF(W1778&lt;&gt;0,IF(Y1778=1,IF(AND(I1778&gt;Parameters!$B$3,I1778&lt;=Parameters!$C$3),W1778,""),""),"")</f>
        <v/>
      </c>
      <c r="AC1778" s="16" t="str">
        <f>IF(W1778&lt;&gt;0,IF(Y1778=1,IF(AND(I1778&gt;Parameters!$B$4,I1778&lt;=Parameters!$C$4),W1778,""),""),"")</f>
        <v/>
      </c>
      <c r="AD1778" s="16" t="str">
        <f>IF(W1778&lt;&gt;0,IF(Y1778=1,IF(AND(I1778&gt;Parameters!$B$5,I1778&lt;=Parameters!$C$5),W1778,""),""),"")</f>
        <v/>
      </c>
      <c r="AE1778" s="16" t="str">
        <f>IF(W1778&lt;&gt;0,IF(Y1778=1,IF(I1778&gt;Parameters!$B$6,W1778,""),""),"")</f>
        <v/>
      </c>
    </row>
    <row r="1779" spans="1:31" x14ac:dyDescent="0.2">
      <c r="A1779" t="s">
        <v>1728</v>
      </c>
      <c r="B1779" t="s">
        <v>1729</v>
      </c>
      <c r="C1779" t="s">
        <v>1734</v>
      </c>
      <c r="D1779">
        <v>3</v>
      </c>
      <c r="E1779" t="s">
        <v>1735</v>
      </c>
      <c r="F1779" t="s">
        <v>51</v>
      </c>
      <c r="G1779">
        <v>12</v>
      </c>
      <c r="H1779" t="s">
        <v>46</v>
      </c>
      <c r="I1779">
        <f t="shared" si="81"/>
        <v>12</v>
      </c>
      <c r="J1779" t="s">
        <v>39</v>
      </c>
      <c r="L1779">
        <v>24.9</v>
      </c>
      <c r="M1779" t="s">
        <v>1732</v>
      </c>
      <c r="N1779" t="s">
        <v>40</v>
      </c>
      <c r="P1779" t="s">
        <v>42</v>
      </c>
      <c r="Q1779" t="s">
        <v>42</v>
      </c>
      <c r="R1779" t="s">
        <v>64</v>
      </c>
      <c r="S1779" s="3">
        <v>42273</v>
      </c>
      <c r="T1779" s="3"/>
      <c r="U1779" s="11">
        <f>IFERROR(VLOOKUP(A1779,'Anc data'!$A$2:$H$117, 8,FALSE),"")</f>
        <v>0</v>
      </c>
      <c r="W1779" s="15" t="str">
        <f t="shared" si="82"/>
        <v/>
      </c>
      <c r="X1779" s="9">
        <f t="shared" si="83"/>
        <v>1</v>
      </c>
      <c r="Y1779" s="9">
        <f>MAX(X1779,Parameters!$B$8)</f>
        <v>1</v>
      </c>
      <c r="AA1779" s="16" t="str">
        <f>IF(W1779&lt;&gt;0,IF(Y1779=1,IF(I1779&lt;=Parameters!$C$2,W1779,""),""),"")</f>
        <v/>
      </c>
      <c r="AB1779" s="16" t="str">
        <f>IF(W1779&lt;&gt;0,IF(Y1779=1,IF(AND(I1779&gt;Parameters!$B$3,I1779&lt;=Parameters!$C$3),W1779,""),""),"")</f>
        <v/>
      </c>
      <c r="AC1779" s="16" t="str">
        <f>IF(W1779&lt;&gt;0,IF(Y1779=1,IF(AND(I1779&gt;Parameters!$B$4,I1779&lt;=Parameters!$C$4),W1779,""),""),"")</f>
        <v/>
      </c>
      <c r="AD1779" s="16" t="str">
        <f>IF(W1779&lt;&gt;0,IF(Y1779=1,IF(AND(I1779&gt;Parameters!$B$5,I1779&lt;=Parameters!$C$5),W1779,""),""),"")</f>
        <v/>
      </c>
      <c r="AE1779" s="16" t="str">
        <f>IF(W1779&lt;&gt;0,IF(Y1779=1,IF(I1779&gt;Parameters!$B$6,W1779,""),""),"")</f>
        <v/>
      </c>
    </row>
    <row r="1780" spans="1:31" x14ac:dyDescent="0.2">
      <c r="A1780" t="s">
        <v>1728</v>
      </c>
      <c r="B1780" t="s">
        <v>1729</v>
      </c>
      <c r="C1780" t="s">
        <v>1734</v>
      </c>
      <c r="D1780">
        <v>4</v>
      </c>
      <c r="E1780" t="s">
        <v>1735</v>
      </c>
      <c r="F1780" t="s">
        <v>51</v>
      </c>
      <c r="G1780">
        <v>20</v>
      </c>
      <c r="H1780" t="s">
        <v>46</v>
      </c>
      <c r="I1780">
        <f t="shared" si="81"/>
        <v>20</v>
      </c>
      <c r="J1780" t="s">
        <v>39</v>
      </c>
      <c r="L1780">
        <v>29.9</v>
      </c>
      <c r="M1780" t="s">
        <v>1732</v>
      </c>
      <c r="N1780" t="s">
        <v>40</v>
      </c>
      <c r="P1780" t="s">
        <v>42</v>
      </c>
      <c r="Q1780" t="s">
        <v>42</v>
      </c>
      <c r="R1780" t="s">
        <v>64</v>
      </c>
      <c r="S1780" s="3">
        <v>42273</v>
      </c>
      <c r="T1780" s="3"/>
      <c r="U1780" s="11">
        <f>IFERROR(VLOOKUP(A1780,'Anc data'!$A$2:$H$117, 8,FALSE),"")</f>
        <v>0</v>
      </c>
      <c r="W1780" s="15" t="str">
        <f t="shared" si="82"/>
        <v/>
      </c>
      <c r="X1780" s="9">
        <f t="shared" si="83"/>
        <v>1</v>
      </c>
      <c r="Y1780" s="9">
        <f>MAX(X1780,Parameters!$B$8)</f>
        <v>1</v>
      </c>
      <c r="AA1780" s="16" t="str">
        <f>IF(W1780&lt;&gt;0,IF(Y1780=1,IF(I1780&lt;=Parameters!$C$2,W1780,""),""),"")</f>
        <v/>
      </c>
      <c r="AB1780" s="16" t="str">
        <f>IF(W1780&lt;&gt;0,IF(Y1780=1,IF(AND(I1780&gt;Parameters!$B$3,I1780&lt;=Parameters!$C$3),W1780,""),""),"")</f>
        <v/>
      </c>
      <c r="AC1780" s="16" t="str">
        <f>IF(W1780&lt;&gt;0,IF(Y1780=1,IF(AND(I1780&gt;Parameters!$B$4,I1780&lt;=Parameters!$C$4),W1780,""),""),"")</f>
        <v/>
      </c>
      <c r="AD1780" s="16" t="str">
        <f>IF(W1780&lt;&gt;0,IF(Y1780=1,IF(AND(I1780&gt;Parameters!$B$5,I1780&lt;=Parameters!$C$5),W1780,""),""),"")</f>
        <v/>
      </c>
      <c r="AE1780" s="16" t="str">
        <f>IF(W1780&lt;&gt;0,IF(Y1780=1,IF(I1780&gt;Parameters!$B$6,W1780,""),""),"")</f>
        <v/>
      </c>
    </row>
    <row r="1781" spans="1:31" x14ac:dyDescent="0.2">
      <c r="A1781" t="s">
        <v>1736</v>
      </c>
      <c r="B1781" t="s">
        <v>1737</v>
      </c>
      <c r="C1781" t="s">
        <v>1738</v>
      </c>
      <c r="D1781">
        <v>1</v>
      </c>
      <c r="E1781" t="s">
        <v>1739</v>
      </c>
      <c r="F1781" t="s">
        <v>61</v>
      </c>
      <c r="G1781">
        <v>8</v>
      </c>
      <c r="H1781" t="s">
        <v>46</v>
      </c>
      <c r="I1781">
        <f t="shared" si="81"/>
        <v>8</v>
      </c>
      <c r="J1781">
        <v>12</v>
      </c>
      <c r="K1781" t="s">
        <v>62</v>
      </c>
      <c r="L1781">
        <v>51</v>
      </c>
      <c r="M1781" t="s">
        <v>1740</v>
      </c>
      <c r="N1781" t="s">
        <v>40</v>
      </c>
      <c r="P1781" t="s">
        <v>42</v>
      </c>
      <c r="Q1781" t="s">
        <v>42</v>
      </c>
      <c r="R1781" t="s">
        <v>42</v>
      </c>
      <c r="S1781" s="3">
        <v>42260</v>
      </c>
      <c r="T1781" s="3"/>
      <c r="U1781" s="11">
        <f>IFERROR(VLOOKUP(A1781,'Anc data'!$A$2:$H$117, 8,FALSE),"")</f>
        <v>1.1985779999999999</v>
      </c>
      <c r="W1781" s="15">
        <f t="shared" si="82"/>
        <v>42.550422250366687</v>
      </c>
      <c r="X1781" s="9">
        <f t="shared" si="83"/>
        <v>0</v>
      </c>
      <c r="Y1781" s="9">
        <f>MAX(X1781,Parameters!$B$8)</f>
        <v>1</v>
      </c>
      <c r="AA1781" s="16" t="str">
        <f>IF(W1781&lt;&gt;0,IF(Y1781=1,IF(I1781&lt;=Parameters!$C$2,W1781,""),""),"")</f>
        <v/>
      </c>
      <c r="AB1781" s="16" t="str">
        <f>IF(W1781&lt;&gt;0,IF(Y1781=1,IF(AND(I1781&gt;Parameters!$B$3,I1781&lt;=Parameters!$C$3),W1781,""),""),"")</f>
        <v/>
      </c>
      <c r="AC1781" s="16">
        <f>IF(W1781&lt;&gt;0,IF(Y1781=1,IF(AND(I1781&gt;Parameters!$B$4,I1781&lt;=Parameters!$C$4),W1781,""),""),"")</f>
        <v>42.550422250366687</v>
      </c>
      <c r="AD1781" s="16" t="str">
        <f>IF(W1781&lt;&gt;0,IF(Y1781=1,IF(AND(I1781&gt;Parameters!$B$5,I1781&lt;=Parameters!$C$5),W1781,""),""),"")</f>
        <v/>
      </c>
      <c r="AE1781" s="16" t="str">
        <f>IF(W1781&lt;&gt;0,IF(Y1781=1,IF(I1781&gt;Parameters!$B$6,W1781,""),""),"")</f>
        <v/>
      </c>
    </row>
    <row r="1782" spans="1:31" x14ac:dyDescent="0.2">
      <c r="A1782" t="s">
        <v>1736</v>
      </c>
      <c r="B1782" t="s">
        <v>1737</v>
      </c>
      <c r="C1782" t="s">
        <v>1738</v>
      </c>
      <c r="D1782">
        <v>2</v>
      </c>
      <c r="E1782" t="s">
        <v>1739</v>
      </c>
      <c r="F1782" t="s">
        <v>61</v>
      </c>
      <c r="G1782">
        <v>16</v>
      </c>
      <c r="H1782" t="s">
        <v>46</v>
      </c>
      <c r="I1782">
        <f t="shared" si="81"/>
        <v>16</v>
      </c>
      <c r="J1782">
        <v>12</v>
      </c>
      <c r="K1782" t="s">
        <v>62</v>
      </c>
      <c r="L1782">
        <v>54</v>
      </c>
      <c r="M1782" t="s">
        <v>1740</v>
      </c>
      <c r="N1782" t="s">
        <v>40</v>
      </c>
      <c r="P1782" t="s">
        <v>42</v>
      </c>
      <c r="Q1782" t="s">
        <v>42</v>
      </c>
      <c r="R1782" t="s">
        <v>42</v>
      </c>
      <c r="S1782" s="3">
        <v>42260</v>
      </c>
      <c r="T1782" s="3"/>
      <c r="U1782" s="11">
        <f>IFERROR(VLOOKUP(A1782,'Anc data'!$A$2:$H$117, 8,FALSE),"")</f>
        <v>1.1985779999999999</v>
      </c>
      <c r="W1782" s="15">
        <f t="shared" si="82"/>
        <v>45.053388265094142</v>
      </c>
      <c r="X1782" s="9">
        <f t="shared" si="83"/>
        <v>0</v>
      </c>
      <c r="Y1782" s="9">
        <f>MAX(X1782,Parameters!$B$8)</f>
        <v>1</v>
      </c>
      <c r="AA1782" s="16" t="str">
        <f>IF(W1782&lt;&gt;0,IF(Y1782=1,IF(I1782&lt;=Parameters!$C$2,W1782,""),""),"")</f>
        <v/>
      </c>
      <c r="AB1782" s="16" t="str">
        <f>IF(W1782&lt;&gt;0,IF(Y1782=1,IF(AND(I1782&gt;Parameters!$B$3,I1782&lt;=Parameters!$C$3),W1782,""),""),"")</f>
        <v/>
      </c>
      <c r="AC1782" s="16" t="str">
        <f>IF(W1782&lt;&gt;0,IF(Y1782=1,IF(AND(I1782&gt;Parameters!$B$4,I1782&lt;=Parameters!$C$4),W1782,""),""),"")</f>
        <v/>
      </c>
      <c r="AD1782" s="16">
        <f>IF(W1782&lt;&gt;0,IF(Y1782=1,IF(AND(I1782&gt;Parameters!$B$5,I1782&lt;=Parameters!$C$5),W1782,""),""),"")</f>
        <v>45.053388265094142</v>
      </c>
      <c r="AE1782" s="16" t="str">
        <f>IF(W1782&lt;&gt;0,IF(Y1782=1,IF(I1782&gt;Parameters!$B$6,W1782,""),""),"")</f>
        <v/>
      </c>
    </row>
    <row r="1783" spans="1:31" x14ac:dyDescent="0.2">
      <c r="A1783" t="s">
        <v>1736</v>
      </c>
      <c r="B1783" t="s">
        <v>1737</v>
      </c>
      <c r="C1783" t="s">
        <v>1738</v>
      </c>
      <c r="D1783">
        <v>3</v>
      </c>
      <c r="E1783" t="s">
        <v>1739</v>
      </c>
      <c r="F1783" t="s">
        <v>61</v>
      </c>
      <c r="G1783">
        <v>20</v>
      </c>
      <c r="H1783" t="s">
        <v>46</v>
      </c>
      <c r="I1783">
        <f t="shared" si="81"/>
        <v>20</v>
      </c>
      <c r="J1783">
        <v>35</v>
      </c>
      <c r="K1783" t="s">
        <v>62</v>
      </c>
      <c r="L1783">
        <v>71</v>
      </c>
      <c r="M1783" t="s">
        <v>1740</v>
      </c>
      <c r="N1783" t="s">
        <v>40</v>
      </c>
      <c r="P1783" t="s">
        <v>42</v>
      </c>
      <c r="Q1783" t="s">
        <v>42</v>
      </c>
      <c r="R1783" t="s">
        <v>42</v>
      </c>
      <c r="S1783" s="3">
        <v>42260</v>
      </c>
      <c r="T1783" s="3"/>
      <c r="U1783" s="11">
        <f>IFERROR(VLOOKUP(A1783,'Anc data'!$A$2:$H$117, 8,FALSE),"")</f>
        <v>1.1985779999999999</v>
      </c>
      <c r="W1783" s="15">
        <f t="shared" si="82"/>
        <v>59.2368623485497</v>
      </c>
      <c r="X1783" s="9">
        <f t="shared" si="83"/>
        <v>0</v>
      </c>
      <c r="Y1783" s="9">
        <f>MAX(X1783,Parameters!$B$8)</f>
        <v>1</v>
      </c>
      <c r="AA1783" s="16" t="str">
        <f>IF(W1783&lt;&gt;0,IF(Y1783=1,IF(I1783&lt;=Parameters!$C$2,W1783,""),""),"")</f>
        <v/>
      </c>
      <c r="AB1783" s="16" t="str">
        <f>IF(W1783&lt;&gt;0,IF(Y1783=1,IF(AND(I1783&gt;Parameters!$B$3,I1783&lt;=Parameters!$C$3),W1783,""),""),"")</f>
        <v/>
      </c>
      <c r="AC1783" s="16" t="str">
        <f>IF(W1783&lt;&gt;0,IF(Y1783=1,IF(AND(I1783&gt;Parameters!$B$4,I1783&lt;=Parameters!$C$4),W1783,""),""),"")</f>
        <v/>
      </c>
      <c r="AD1783" s="16">
        <f>IF(W1783&lt;&gt;0,IF(Y1783=1,IF(AND(I1783&gt;Parameters!$B$5,I1783&lt;=Parameters!$C$5),W1783,""),""),"")</f>
        <v>59.2368623485497</v>
      </c>
      <c r="AE1783" s="16" t="str">
        <f>IF(W1783&lt;&gt;0,IF(Y1783=1,IF(I1783&gt;Parameters!$B$6,W1783,""),""),"")</f>
        <v/>
      </c>
    </row>
    <row r="1784" spans="1:31" x14ac:dyDescent="0.2">
      <c r="A1784" t="s">
        <v>1736</v>
      </c>
      <c r="B1784" t="s">
        <v>1737</v>
      </c>
      <c r="C1784" t="s">
        <v>1741</v>
      </c>
      <c r="D1784">
        <v>1</v>
      </c>
      <c r="E1784" t="s">
        <v>1742</v>
      </c>
      <c r="F1784" t="s">
        <v>45</v>
      </c>
      <c r="G1784">
        <v>1</v>
      </c>
      <c r="H1784" t="s">
        <v>46</v>
      </c>
      <c r="I1784">
        <f t="shared" si="81"/>
        <v>1</v>
      </c>
      <c r="J1784">
        <v>1</v>
      </c>
      <c r="K1784" t="s">
        <v>62</v>
      </c>
      <c r="L1784">
        <v>24</v>
      </c>
      <c r="M1784" t="s">
        <v>1740</v>
      </c>
      <c r="N1784" t="s">
        <v>40</v>
      </c>
      <c r="P1784" t="s">
        <v>42</v>
      </c>
      <c r="Q1784" t="s">
        <v>42</v>
      </c>
      <c r="R1784" t="s">
        <v>64</v>
      </c>
      <c r="S1784" s="3">
        <v>42260</v>
      </c>
      <c r="T1784" s="3"/>
      <c r="U1784" s="11">
        <f>IFERROR(VLOOKUP(A1784,'Anc data'!$A$2:$H$117, 8,FALSE),"")</f>
        <v>1.1985779999999999</v>
      </c>
      <c r="W1784" s="15">
        <f t="shared" si="82"/>
        <v>20.023728117819619</v>
      </c>
      <c r="X1784" s="9">
        <f t="shared" si="83"/>
        <v>0</v>
      </c>
      <c r="Y1784" s="9">
        <f>MAX(X1784,Parameters!$B$8)</f>
        <v>1</v>
      </c>
      <c r="AA1784" s="16">
        <f>IF(W1784&lt;&gt;0,IF(Y1784=1,IF(I1784&lt;=Parameters!$C$2,W1784,""),""),"")</f>
        <v>20.023728117819619</v>
      </c>
      <c r="AB1784" s="16" t="str">
        <f>IF(W1784&lt;&gt;0,IF(Y1784=1,IF(AND(I1784&gt;Parameters!$B$3,I1784&lt;=Parameters!$C$3),W1784,""),""),"")</f>
        <v/>
      </c>
      <c r="AC1784" s="16" t="str">
        <f>IF(W1784&lt;&gt;0,IF(Y1784=1,IF(AND(I1784&gt;Parameters!$B$4,I1784&lt;=Parameters!$C$4),W1784,""),""),"")</f>
        <v/>
      </c>
      <c r="AD1784" s="16" t="str">
        <f>IF(W1784&lt;&gt;0,IF(Y1784=1,IF(AND(I1784&gt;Parameters!$B$5,I1784&lt;=Parameters!$C$5),W1784,""),""),"")</f>
        <v/>
      </c>
      <c r="AE1784" s="16" t="str">
        <f>IF(W1784&lt;&gt;0,IF(Y1784=1,IF(I1784&gt;Parameters!$B$6,W1784,""),""),"")</f>
        <v/>
      </c>
    </row>
    <row r="1785" spans="1:31" x14ac:dyDescent="0.2">
      <c r="A1785" t="s">
        <v>1736</v>
      </c>
      <c r="B1785" t="s">
        <v>1737</v>
      </c>
      <c r="C1785" t="s">
        <v>1741</v>
      </c>
      <c r="D1785">
        <v>2</v>
      </c>
      <c r="E1785" t="s">
        <v>1743</v>
      </c>
      <c r="F1785" t="s">
        <v>61</v>
      </c>
      <c r="G1785">
        <v>24</v>
      </c>
      <c r="H1785" t="s">
        <v>46</v>
      </c>
      <c r="I1785">
        <f t="shared" si="81"/>
        <v>24</v>
      </c>
      <c r="J1785">
        <v>4</v>
      </c>
      <c r="K1785" t="s">
        <v>62</v>
      </c>
      <c r="L1785">
        <v>39</v>
      </c>
      <c r="M1785" t="s">
        <v>1740</v>
      </c>
      <c r="N1785" t="s">
        <v>40</v>
      </c>
      <c r="P1785" t="s">
        <v>42</v>
      </c>
      <c r="Q1785" t="s">
        <v>42</v>
      </c>
      <c r="R1785" t="s">
        <v>64</v>
      </c>
      <c r="S1785" s="3">
        <v>42260</v>
      </c>
      <c r="T1785" s="3"/>
      <c r="U1785" s="11">
        <f>IFERROR(VLOOKUP(A1785,'Anc data'!$A$2:$H$117, 8,FALSE),"")</f>
        <v>1.1985779999999999</v>
      </c>
      <c r="W1785" s="15">
        <f t="shared" si="82"/>
        <v>32.538558191456879</v>
      </c>
      <c r="X1785" s="9">
        <f t="shared" si="83"/>
        <v>0</v>
      </c>
      <c r="Y1785" s="9">
        <f>MAX(X1785,Parameters!$B$8)</f>
        <v>1</v>
      </c>
      <c r="AA1785" s="16" t="str">
        <f>IF(W1785&lt;&gt;0,IF(Y1785=1,IF(I1785&lt;=Parameters!$C$2,W1785,""),""),"")</f>
        <v/>
      </c>
      <c r="AB1785" s="16" t="str">
        <f>IF(W1785&lt;&gt;0,IF(Y1785=1,IF(AND(I1785&gt;Parameters!$B$3,I1785&lt;=Parameters!$C$3),W1785,""),""),"")</f>
        <v/>
      </c>
      <c r="AC1785" s="16" t="str">
        <f>IF(W1785&lt;&gt;0,IF(Y1785=1,IF(AND(I1785&gt;Parameters!$B$4,I1785&lt;=Parameters!$C$4),W1785,""),""),"")</f>
        <v/>
      </c>
      <c r="AD1785" s="16">
        <f>IF(W1785&lt;&gt;0,IF(Y1785=1,IF(AND(I1785&gt;Parameters!$B$5,I1785&lt;=Parameters!$C$5),W1785,""),""),"")</f>
        <v>32.538558191456879</v>
      </c>
      <c r="AE1785" s="16" t="str">
        <f>IF(W1785&lt;&gt;0,IF(Y1785=1,IF(I1785&gt;Parameters!$B$6,W1785,""),""),"")</f>
        <v/>
      </c>
    </row>
    <row r="1786" spans="1:31" x14ac:dyDescent="0.2">
      <c r="A1786" t="s">
        <v>1736</v>
      </c>
      <c r="B1786" t="s">
        <v>1737</v>
      </c>
      <c r="C1786" t="s">
        <v>1741</v>
      </c>
      <c r="D1786">
        <v>3</v>
      </c>
      <c r="E1786" t="s">
        <v>1744</v>
      </c>
      <c r="F1786" t="s">
        <v>61</v>
      </c>
      <c r="G1786">
        <v>35</v>
      </c>
      <c r="H1786" t="s">
        <v>46</v>
      </c>
      <c r="I1786">
        <f t="shared" si="81"/>
        <v>35</v>
      </c>
      <c r="J1786">
        <v>100</v>
      </c>
      <c r="K1786" t="s">
        <v>62</v>
      </c>
      <c r="L1786">
        <v>87</v>
      </c>
      <c r="M1786" t="s">
        <v>1740</v>
      </c>
      <c r="N1786" t="s">
        <v>40</v>
      </c>
      <c r="P1786" t="s">
        <v>42</v>
      </c>
      <c r="Q1786" t="s">
        <v>42</v>
      </c>
      <c r="R1786" t="s">
        <v>64</v>
      </c>
      <c r="S1786" s="3">
        <v>42260</v>
      </c>
      <c r="T1786" s="3"/>
      <c r="U1786" s="11">
        <f>IFERROR(VLOOKUP(A1786,'Anc data'!$A$2:$H$117, 8,FALSE),"")</f>
        <v>1.1985779999999999</v>
      </c>
      <c r="W1786" s="15">
        <f t="shared" si="82"/>
        <v>72.586014427096117</v>
      </c>
      <c r="X1786" s="9">
        <f t="shared" si="83"/>
        <v>0</v>
      </c>
      <c r="Y1786" s="9">
        <f>MAX(X1786,Parameters!$B$8)</f>
        <v>1</v>
      </c>
      <c r="AA1786" s="16" t="str">
        <f>IF(W1786&lt;&gt;0,IF(Y1786=1,IF(I1786&lt;=Parameters!$C$2,W1786,""),""),"")</f>
        <v/>
      </c>
      <c r="AB1786" s="16" t="str">
        <f>IF(W1786&lt;&gt;0,IF(Y1786=1,IF(AND(I1786&gt;Parameters!$B$3,I1786&lt;=Parameters!$C$3),W1786,""),""),"")</f>
        <v/>
      </c>
      <c r="AC1786" s="16" t="str">
        <f>IF(W1786&lt;&gt;0,IF(Y1786=1,IF(AND(I1786&gt;Parameters!$B$4,I1786&lt;=Parameters!$C$4),W1786,""),""),"")</f>
        <v/>
      </c>
      <c r="AD1786" s="16" t="str">
        <f>IF(W1786&lt;&gt;0,IF(Y1786=1,IF(AND(I1786&gt;Parameters!$B$5,I1786&lt;=Parameters!$C$5),W1786,""),""),"")</f>
        <v/>
      </c>
      <c r="AE1786" s="16">
        <f>IF(W1786&lt;&gt;0,IF(Y1786=1,IF(I1786&gt;Parameters!$B$6,W1786,""),""),"")</f>
        <v>72.586014427096117</v>
      </c>
    </row>
    <row r="1787" spans="1:31" x14ac:dyDescent="0.2">
      <c r="A1787" t="s">
        <v>1736</v>
      </c>
      <c r="B1787" t="s">
        <v>1737</v>
      </c>
      <c r="C1787" t="s">
        <v>1741</v>
      </c>
      <c r="D1787">
        <v>4</v>
      </c>
      <c r="E1787" t="s">
        <v>1744</v>
      </c>
      <c r="F1787" t="s">
        <v>61</v>
      </c>
      <c r="G1787">
        <v>50</v>
      </c>
      <c r="H1787" t="s">
        <v>46</v>
      </c>
      <c r="I1787">
        <f t="shared" si="81"/>
        <v>50</v>
      </c>
      <c r="J1787">
        <v>200</v>
      </c>
      <c r="K1787" t="s">
        <v>62</v>
      </c>
      <c r="L1787">
        <v>107</v>
      </c>
      <c r="M1787" t="s">
        <v>1740</v>
      </c>
      <c r="N1787" t="s">
        <v>40</v>
      </c>
      <c r="P1787" t="s">
        <v>42</v>
      </c>
      <c r="Q1787" t="s">
        <v>42</v>
      </c>
      <c r="R1787" t="s">
        <v>64</v>
      </c>
      <c r="S1787" s="3">
        <v>42260</v>
      </c>
      <c r="T1787" s="3"/>
      <c r="U1787" s="11">
        <f>IFERROR(VLOOKUP(A1787,'Anc data'!$A$2:$H$117, 8,FALSE),"")</f>
        <v>1.1985779999999999</v>
      </c>
      <c r="W1787" s="15">
        <f t="shared" si="82"/>
        <v>89.27245452527913</v>
      </c>
      <c r="X1787" s="9">
        <f t="shared" si="83"/>
        <v>0</v>
      </c>
      <c r="Y1787" s="9">
        <f>MAX(X1787,Parameters!$B$8)</f>
        <v>1</v>
      </c>
      <c r="AA1787" s="16" t="str">
        <f>IF(W1787&lt;&gt;0,IF(Y1787=1,IF(I1787&lt;=Parameters!$C$2,W1787,""),""),"")</f>
        <v/>
      </c>
      <c r="AB1787" s="16" t="str">
        <f>IF(W1787&lt;&gt;0,IF(Y1787=1,IF(AND(I1787&gt;Parameters!$B$3,I1787&lt;=Parameters!$C$3),W1787,""),""),"")</f>
        <v/>
      </c>
      <c r="AC1787" s="16" t="str">
        <f>IF(W1787&lt;&gt;0,IF(Y1787=1,IF(AND(I1787&gt;Parameters!$B$4,I1787&lt;=Parameters!$C$4),W1787,""),""),"")</f>
        <v/>
      </c>
      <c r="AD1787" s="16" t="str">
        <f>IF(W1787&lt;&gt;0,IF(Y1787=1,IF(AND(I1787&gt;Parameters!$B$5,I1787&lt;=Parameters!$C$5),W1787,""),""),"")</f>
        <v/>
      </c>
      <c r="AE1787" s="16">
        <f>IF(W1787&lt;&gt;0,IF(Y1787=1,IF(I1787&gt;Parameters!$B$6,W1787,""),""),"")</f>
        <v>89.27245452527913</v>
      </c>
    </row>
    <row r="1788" spans="1:31" x14ac:dyDescent="0.2">
      <c r="A1788" t="s">
        <v>1736</v>
      </c>
      <c r="B1788" t="s">
        <v>1737</v>
      </c>
      <c r="C1788" t="s">
        <v>1741</v>
      </c>
      <c r="D1788">
        <v>5</v>
      </c>
      <c r="E1788" t="s">
        <v>1744</v>
      </c>
      <c r="F1788" t="s">
        <v>61</v>
      </c>
      <c r="G1788">
        <v>100</v>
      </c>
      <c r="H1788" t="s">
        <v>46</v>
      </c>
      <c r="I1788">
        <f t="shared" si="81"/>
        <v>100</v>
      </c>
      <c r="J1788">
        <v>200</v>
      </c>
      <c r="K1788" t="s">
        <v>62</v>
      </c>
      <c r="L1788">
        <v>127</v>
      </c>
      <c r="M1788" t="s">
        <v>1740</v>
      </c>
      <c r="N1788" t="s">
        <v>40</v>
      </c>
      <c r="P1788" t="s">
        <v>42</v>
      </c>
      <c r="Q1788" t="s">
        <v>42</v>
      </c>
      <c r="R1788" t="s">
        <v>64</v>
      </c>
      <c r="S1788" s="3">
        <v>42260</v>
      </c>
      <c r="T1788" s="3"/>
      <c r="U1788" s="11">
        <f>IFERROR(VLOOKUP(A1788,'Anc data'!$A$2:$H$117, 8,FALSE),"")</f>
        <v>1.1985779999999999</v>
      </c>
      <c r="W1788" s="15">
        <f t="shared" si="82"/>
        <v>105.95889462346214</v>
      </c>
      <c r="X1788" s="9">
        <f t="shared" si="83"/>
        <v>0</v>
      </c>
      <c r="Y1788" s="9">
        <f>MAX(X1788,Parameters!$B$8)</f>
        <v>1</v>
      </c>
      <c r="AA1788" s="16" t="str">
        <f>IF(W1788&lt;&gt;0,IF(Y1788=1,IF(I1788&lt;=Parameters!$C$2,W1788,""),""),"")</f>
        <v/>
      </c>
      <c r="AB1788" s="16" t="str">
        <f>IF(W1788&lt;&gt;0,IF(Y1788=1,IF(AND(I1788&gt;Parameters!$B$3,I1788&lt;=Parameters!$C$3),W1788,""),""),"")</f>
        <v/>
      </c>
      <c r="AC1788" s="16" t="str">
        <f>IF(W1788&lt;&gt;0,IF(Y1788=1,IF(AND(I1788&gt;Parameters!$B$4,I1788&lt;=Parameters!$C$4),W1788,""),""),"")</f>
        <v/>
      </c>
      <c r="AD1788" s="16" t="str">
        <f>IF(W1788&lt;&gt;0,IF(Y1788=1,IF(AND(I1788&gt;Parameters!$B$5,I1788&lt;=Parameters!$C$5),W1788,""),""),"")</f>
        <v/>
      </c>
      <c r="AE1788" s="16">
        <f>IF(W1788&lt;&gt;0,IF(Y1788=1,IF(I1788&gt;Parameters!$B$6,W1788,""),""),"")</f>
        <v>105.95889462346214</v>
      </c>
    </row>
    <row r="1789" spans="1:31" x14ac:dyDescent="0.2">
      <c r="A1789" t="s">
        <v>1736</v>
      </c>
      <c r="B1789" t="s">
        <v>1737</v>
      </c>
      <c r="C1789" t="s">
        <v>1741</v>
      </c>
      <c r="D1789">
        <v>6</v>
      </c>
      <c r="E1789" t="s">
        <v>1745</v>
      </c>
      <c r="F1789" t="s">
        <v>61</v>
      </c>
      <c r="G1789">
        <v>24</v>
      </c>
      <c r="H1789" t="s">
        <v>46</v>
      </c>
      <c r="I1789">
        <f t="shared" si="81"/>
        <v>24</v>
      </c>
      <c r="J1789" t="s">
        <v>39</v>
      </c>
      <c r="L1789">
        <v>229</v>
      </c>
      <c r="M1789" t="s">
        <v>1740</v>
      </c>
      <c r="N1789" t="s">
        <v>40</v>
      </c>
      <c r="P1789" t="s">
        <v>42</v>
      </c>
      <c r="Q1789" t="s">
        <v>42</v>
      </c>
      <c r="R1789" t="s">
        <v>64</v>
      </c>
      <c r="S1789" s="3">
        <v>42260</v>
      </c>
      <c r="T1789" s="3"/>
      <c r="U1789" s="11">
        <f>IFERROR(VLOOKUP(A1789,'Anc data'!$A$2:$H$117, 8,FALSE),"")</f>
        <v>1.1985779999999999</v>
      </c>
      <c r="W1789" s="15">
        <f t="shared" si="82"/>
        <v>191.05973912419552</v>
      </c>
      <c r="X1789" s="9">
        <f t="shared" si="83"/>
        <v>1</v>
      </c>
      <c r="Y1789" s="9">
        <f>MAX(X1789,Parameters!$B$8)</f>
        <v>1</v>
      </c>
      <c r="AA1789" s="16" t="str">
        <f>IF(W1789&lt;&gt;0,IF(Y1789=1,IF(I1789&lt;=Parameters!$C$2,W1789,""),""),"")</f>
        <v/>
      </c>
      <c r="AB1789" s="16" t="str">
        <f>IF(W1789&lt;&gt;0,IF(Y1789=1,IF(AND(I1789&gt;Parameters!$B$3,I1789&lt;=Parameters!$C$3),W1789,""),""),"")</f>
        <v/>
      </c>
      <c r="AC1789" s="16" t="str">
        <f>IF(W1789&lt;&gt;0,IF(Y1789=1,IF(AND(I1789&gt;Parameters!$B$4,I1789&lt;=Parameters!$C$4),W1789,""),""),"")</f>
        <v/>
      </c>
      <c r="AD1789" s="16">
        <f>IF(W1789&lt;&gt;0,IF(Y1789=1,IF(AND(I1789&gt;Parameters!$B$5,I1789&lt;=Parameters!$C$5),W1789,""),""),"")</f>
        <v>191.05973912419552</v>
      </c>
      <c r="AE1789" s="16" t="str">
        <f>IF(W1789&lt;&gt;0,IF(Y1789=1,IF(I1789&gt;Parameters!$B$6,W1789,""),""),"")</f>
        <v/>
      </c>
    </row>
    <row r="1790" spans="1:31" x14ac:dyDescent="0.2">
      <c r="A1790" t="s">
        <v>1736</v>
      </c>
      <c r="B1790" t="s">
        <v>1737</v>
      </c>
      <c r="C1790" t="s">
        <v>1741</v>
      </c>
      <c r="D1790">
        <v>7</v>
      </c>
      <c r="E1790" t="s">
        <v>1745</v>
      </c>
      <c r="F1790" t="s">
        <v>61</v>
      </c>
      <c r="G1790">
        <v>35</v>
      </c>
      <c r="H1790" t="s">
        <v>46</v>
      </c>
      <c r="I1790">
        <f t="shared" si="81"/>
        <v>35</v>
      </c>
      <c r="J1790" t="s">
        <v>39</v>
      </c>
      <c r="L1790">
        <v>279</v>
      </c>
      <c r="M1790" t="s">
        <v>1740</v>
      </c>
      <c r="N1790" t="s">
        <v>40</v>
      </c>
      <c r="P1790" t="s">
        <v>42</v>
      </c>
      <c r="Q1790" t="s">
        <v>42</v>
      </c>
      <c r="R1790" t="s">
        <v>64</v>
      </c>
      <c r="S1790" s="3">
        <v>42260</v>
      </c>
      <c r="T1790" s="3"/>
      <c r="U1790" s="11">
        <f>IFERROR(VLOOKUP(A1790,'Anc data'!$A$2:$H$117, 8,FALSE),"")</f>
        <v>1.1985779999999999</v>
      </c>
      <c r="W1790" s="15">
        <f t="shared" si="82"/>
        <v>232.77583936965306</v>
      </c>
      <c r="X1790" s="9">
        <f t="shared" si="83"/>
        <v>1</v>
      </c>
      <c r="Y1790" s="9">
        <f>MAX(X1790,Parameters!$B$8)</f>
        <v>1</v>
      </c>
      <c r="AA1790" s="16" t="str">
        <f>IF(W1790&lt;&gt;0,IF(Y1790=1,IF(I1790&lt;=Parameters!$C$2,W1790,""),""),"")</f>
        <v/>
      </c>
      <c r="AB1790" s="16" t="str">
        <f>IF(W1790&lt;&gt;0,IF(Y1790=1,IF(AND(I1790&gt;Parameters!$B$3,I1790&lt;=Parameters!$C$3),W1790,""),""),"")</f>
        <v/>
      </c>
      <c r="AC1790" s="16" t="str">
        <f>IF(W1790&lt;&gt;0,IF(Y1790=1,IF(AND(I1790&gt;Parameters!$B$4,I1790&lt;=Parameters!$C$4),W1790,""),""),"")</f>
        <v/>
      </c>
      <c r="AD1790" s="16" t="str">
        <f>IF(W1790&lt;&gt;0,IF(Y1790=1,IF(AND(I1790&gt;Parameters!$B$5,I1790&lt;=Parameters!$C$5),W1790,""),""),"")</f>
        <v/>
      </c>
      <c r="AE1790" s="16">
        <f>IF(W1790&lt;&gt;0,IF(Y1790=1,IF(I1790&gt;Parameters!$B$6,W1790,""),""),"")</f>
        <v>232.77583936965306</v>
      </c>
    </row>
    <row r="1791" spans="1:31" x14ac:dyDescent="0.2">
      <c r="A1791" t="s">
        <v>1736</v>
      </c>
      <c r="B1791" t="s">
        <v>1737</v>
      </c>
      <c r="C1791" t="s">
        <v>1741</v>
      </c>
      <c r="D1791">
        <v>8</v>
      </c>
      <c r="E1791" t="s">
        <v>1745</v>
      </c>
      <c r="F1791" t="s">
        <v>61</v>
      </c>
      <c r="G1791">
        <v>50</v>
      </c>
      <c r="H1791" t="s">
        <v>46</v>
      </c>
      <c r="I1791">
        <f t="shared" si="81"/>
        <v>50</v>
      </c>
      <c r="J1791" t="s">
        <v>39</v>
      </c>
      <c r="L1791">
        <v>359</v>
      </c>
      <c r="M1791" t="s">
        <v>1740</v>
      </c>
      <c r="N1791" t="s">
        <v>40</v>
      </c>
      <c r="P1791" t="s">
        <v>42</v>
      </c>
      <c r="Q1791" t="s">
        <v>42</v>
      </c>
      <c r="R1791" t="s">
        <v>64</v>
      </c>
      <c r="S1791" s="3">
        <v>42260</v>
      </c>
      <c r="T1791" s="3"/>
      <c r="U1791" s="11">
        <f>IFERROR(VLOOKUP(A1791,'Anc data'!$A$2:$H$117, 8,FALSE),"")</f>
        <v>1.1985779999999999</v>
      </c>
      <c r="W1791" s="15">
        <f t="shared" si="82"/>
        <v>299.52159976238511</v>
      </c>
      <c r="X1791" s="9">
        <f t="shared" si="83"/>
        <v>1</v>
      </c>
      <c r="Y1791" s="9">
        <f>MAX(X1791,Parameters!$B$8)</f>
        <v>1</v>
      </c>
      <c r="AA1791" s="16" t="str">
        <f>IF(W1791&lt;&gt;0,IF(Y1791=1,IF(I1791&lt;=Parameters!$C$2,W1791,""),""),"")</f>
        <v/>
      </c>
      <c r="AB1791" s="16" t="str">
        <f>IF(W1791&lt;&gt;0,IF(Y1791=1,IF(AND(I1791&gt;Parameters!$B$3,I1791&lt;=Parameters!$C$3),W1791,""),""),"")</f>
        <v/>
      </c>
      <c r="AC1791" s="16" t="str">
        <f>IF(W1791&lt;&gt;0,IF(Y1791=1,IF(AND(I1791&gt;Parameters!$B$4,I1791&lt;=Parameters!$C$4),W1791,""),""),"")</f>
        <v/>
      </c>
      <c r="AD1791" s="16" t="str">
        <f>IF(W1791&lt;&gt;0,IF(Y1791=1,IF(AND(I1791&gt;Parameters!$B$5,I1791&lt;=Parameters!$C$5),W1791,""),""),"")</f>
        <v/>
      </c>
      <c r="AE1791" s="16">
        <f>IF(W1791&lt;&gt;0,IF(Y1791=1,IF(I1791&gt;Parameters!$B$6,W1791,""),""),"")</f>
        <v>299.52159976238511</v>
      </c>
    </row>
    <row r="1792" spans="1:31" x14ac:dyDescent="0.2">
      <c r="A1792" t="s">
        <v>1736</v>
      </c>
      <c r="B1792" t="s">
        <v>1737</v>
      </c>
      <c r="C1792" t="s">
        <v>1741</v>
      </c>
      <c r="D1792">
        <v>9</v>
      </c>
      <c r="E1792" t="s">
        <v>1745</v>
      </c>
      <c r="F1792" t="s">
        <v>61</v>
      </c>
      <c r="G1792">
        <v>100</v>
      </c>
      <c r="H1792" t="s">
        <v>46</v>
      </c>
      <c r="I1792">
        <f t="shared" si="81"/>
        <v>100</v>
      </c>
      <c r="J1792" t="s">
        <v>39</v>
      </c>
      <c r="L1792">
        <v>509</v>
      </c>
      <c r="M1792" t="s">
        <v>1740</v>
      </c>
      <c r="N1792" t="s">
        <v>40</v>
      </c>
      <c r="P1792" t="s">
        <v>42</v>
      </c>
      <c r="Q1792" t="s">
        <v>42</v>
      </c>
      <c r="R1792" t="s">
        <v>64</v>
      </c>
      <c r="S1792" s="3">
        <v>42260</v>
      </c>
      <c r="T1792" s="3"/>
      <c r="U1792" s="11">
        <f>IFERROR(VLOOKUP(A1792,'Anc data'!$A$2:$H$117, 8,FALSE),"")</f>
        <v>1.1985779999999999</v>
      </c>
      <c r="W1792" s="15">
        <f t="shared" si="82"/>
        <v>424.66990049875773</v>
      </c>
      <c r="X1792" s="9">
        <f t="shared" si="83"/>
        <v>1</v>
      </c>
      <c r="Y1792" s="9">
        <f>MAX(X1792,Parameters!$B$8)</f>
        <v>1</v>
      </c>
      <c r="AA1792" s="16" t="str">
        <f>IF(W1792&lt;&gt;0,IF(Y1792=1,IF(I1792&lt;=Parameters!$C$2,W1792,""),""),"")</f>
        <v/>
      </c>
      <c r="AB1792" s="16" t="str">
        <f>IF(W1792&lt;&gt;0,IF(Y1792=1,IF(AND(I1792&gt;Parameters!$B$3,I1792&lt;=Parameters!$C$3),W1792,""),""),"")</f>
        <v/>
      </c>
      <c r="AC1792" s="16" t="str">
        <f>IF(W1792&lt;&gt;0,IF(Y1792=1,IF(AND(I1792&gt;Parameters!$B$4,I1792&lt;=Parameters!$C$4),W1792,""),""),"")</f>
        <v/>
      </c>
      <c r="AD1792" s="16" t="str">
        <f>IF(W1792&lt;&gt;0,IF(Y1792=1,IF(AND(I1792&gt;Parameters!$B$5,I1792&lt;=Parameters!$C$5),W1792,""),""),"")</f>
        <v/>
      </c>
      <c r="AE1792" s="16">
        <f>IF(W1792&lt;&gt;0,IF(Y1792=1,IF(I1792&gt;Parameters!$B$6,W1792,""),""),"")</f>
        <v>424.66990049875773</v>
      </c>
    </row>
    <row r="1793" spans="1:31" x14ac:dyDescent="0.2">
      <c r="A1793" t="s">
        <v>1736</v>
      </c>
      <c r="B1793" t="s">
        <v>1737</v>
      </c>
      <c r="C1793" t="s">
        <v>1741</v>
      </c>
      <c r="D1793">
        <v>10</v>
      </c>
      <c r="E1793" t="s">
        <v>1745</v>
      </c>
      <c r="F1793" t="s">
        <v>61</v>
      </c>
      <c r="G1793">
        <v>1000</v>
      </c>
      <c r="H1793" t="s">
        <v>46</v>
      </c>
      <c r="I1793">
        <f t="shared" si="81"/>
        <v>1000</v>
      </c>
      <c r="J1793" t="s">
        <v>39</v>
      </c>
      <c r="L1793" s="2">
        <v>1109</v>
      </c>
      <c r="M1793" t="s">
        <v>1740</v>
      </c>
      <c r="N1793" t="s">
        <v>40</v>
      </c>
      <c r="P1793" t="s">
        <v>42</v>
      </c>
      <c r="Q1793" t="s">
        <v>42</v>
      </c>
      <c r="R1793" t="s">
        <v>64</v>
      </c>
      <c r="S1793" s="3">
        <v>42260</v>
      </c>
      <c r="T1793" s="3"/>
      <c r="U1793" s="11">
        <f>IFERROR(VLOOKUP(A1793,'Anc data'!$A$2:$H$117, 8,FALSE),"")</f>
        <v>1.1985779999999999</v>
      </c>
      <c r="W1793" s="15">
        <f t="shared" si="82"/>
        <v>925.26310344424815</v>
      </c>
      <c r="X1793" s="9">
        <f t="shared" si="83"/>
        <v>1</v>
      </c>
      <c r="Y1793" s="9">
        <f>MAX(X1793,Parameters!$B$8)</f>
        <v>1</v>
      </c>
      <c r="AA1793" s="16" t="str">
        <f>IF(W1793&lt;&gt;0,IF(Y1793=1,IF(I1793&lt;=Parameters!$C$2,W1793,""),""),"")</f>
        <v/>
      </c>
      <c r="AB1793" s="16" t="str">
        <f>IF(W1793&lt;&gt;0,IF(Y1793=1,IF(AND(I1793&gt;Parameters!$B$3,I1793&lt;=Parameters!$C$3),W1793,""),""),"")</f>
        <v/>
      </c>
      <c r="AC1793" s="16" t="str">
        <f>IF(W1793&lt;&gt;0,IF(Y1793=1,IF(AND(I1793&gt;Parameters!$B$4,I1793&lt;=Parameters!$C$4),W1793,""),""),"")</f>
        <v/>
      </c>
      <c r="AD1793" s="16" t="str">
        <f>IF(W1793&lt;&gt;0,IF(Y1793=1,IF(AND(I1793&gt;Parameters!$B$5,I1793&lt;=Parameters!$C$5),W1793,""),""),"")</f>
        <v/>
      </c>
      <c r="AE1793" s="16">
        <f>IF(W1793&lt;&gt;0,IF(Y1793=1,IF(I1793&gt;Parameters!$B$6,W1793,""),""),"")</f>
        <v>925.26310344424815</v>
      </c>
    </row>
    <row r="1794" spans="1:31" x14ac:dyDescent="0.2">
      <c r="A1794" t="s">
        <v>1736</v>
      </c>
      <c r="B1794" t="s">
        <v>1737</v>
      </c>
      <c r="C1794" t="s">
        <v>1741</v>
      </c>
      <c r="D1794">
        <v>11</v>
      </c>
      <c r="E1794" t="s">
        <v>1746</v>
      </c>
      <c r="F1794" t="s">
        <v>61</v>
      </c>
      <c r="G1794">
        <v>16</v>
      </c>
      <c r="H1794" t="s">
        <v>46</v>
      </c>
      <c r="I1794">
        <f t="shared" si="81"/>
        <v>16</v>
      </c>
      <c r="J1794">
        <v>6</v>
      </c>
      <c r="K1794" t="s">
        <v>62</v>
      </c>
      <c r="L1794">
        <v>39</v>
      </c>
      <c r="M1794" t="s">
        <v>1740</v>
      </c>
      <c r="N1794" t="s">
        <v>40</v>
      </c>
      <c r="P1794" t="s">
        <v>42</v>
      </c>
      <c r="Q1794" t="s">
        <v>42</v>
      </c>
      <c r="R1794" t="s">
        <v>64</v>
      </c>
      <c r="S1794" s="3">
        <v>42260</v>
      </c>
      <c r="T1794" s="3"/>
      <c r="U1794" s="11">
        <f>IFERROR(VLOOKUP(A1794,'Anc data'!$A$2:$H$117, 8,FALSE),"")</f>
        <v>1.1985779999999999</v>
      </c>
      <c r="W1794" s="15">
        <f t="shared" si="82"/>
        <v>32.538558191456879</v>
      </c>
      <c r="X1794" s="9">
        <f t="shared" si="83"/>
        <v>0</v>
      </c>
      <c r="Y1794" s="9">
        <f>MAX(X1794,Parameters!$B$8)</f>
        <v>1</v>
      </c>
      <c r="AA1794" s="16" t="str">
        <f>IF(W1794&lt;&gt;0,IF(Y1794=1,IF(I1794&lt;=Parameters!$C$2,W1794,""),""),"")</f>
        <v/>
      </c>
      <c r="AB1794" s="16" t="str">
        <f>IF(W1794&lt;&gt;0,IF(Y1794=1,IF(AND(I1794&gt;Parameters!$B$3,I1794&lt;=Parameters!$C$3),W1794,""),""),"")</f>
        <v/>
      </c>
      <c r="AC1794" s="16" t="str">
        <f>IF(W1794&lt;&gt;0,IF(Y1794=1,IF(AND(I1794&gt;Parameters!$B$4,I1794&lt;=Parameters!$C$4),W1794,""),""),"")</f>
        <v/>
      </c>
      <c r="AD1794" s="16">
        <f>IF(W1794&lt;&gt;0,IF(Y1794=1,IF(AND(I1794&gt;Parameters!$B$5,I1794&lt;=Parameters!$C$5),W1794,""),""),"")</f>
        <v>32.538558191456879</v>
      </c>
      <c r="AE1794" s="16" t="str">
        <f>IF(W1794&lt;&gt;0,IF(Y1794=1,IF(I1794&gt;Parameters!$B$6,W1794,""),""),"")</f>
        <v/>
      </c>
    </row>
    <row r="1795" spans="1:31" x14ac:dyDescent="0.2">
      <c r="A1795" t="s">
        <v>1736</v>
      </c>
      <c r="B1795" t="s">
        <v>1737</v>
      </c>
      <c r="C1795" t="s">
        <v>1741</v>
      </c>
      <c r="D1795">
        <v>12</v>
      </c>
      <c r="E1795" t="s">
        <v>1747</v>
      </c>
      <c r="F1795" t="s">
        <v>51</v>
      </c>
      <c r="G1795">
        <v>4</v>
      </c>
      <c r="H1795" t="s">
        <v>46</v>
      </c>
      <c r="I1795">
        <f t="shared" si="81"/>
        <v>4</v>
      </c>
      <c r="J1795">
        <v>4</v>
      </c>
      <c r="K1795" t="s">
        <v>62</v>
      </c>
      <c r="L1795">
        <v>31</v>
      </c>
      <c r="M1795" t="s">
        <v>1740</v>
      </c>
      <c r="N1795" t="s">
        <v>40</v>
      </c>
      <c r="P1795" t="s">
        <v>42</v>
      </c>
      <c r="Q1795" t="s">
        <v>42</v>
      </c>
      <c r="R1795" t="s">
        <v>64</v>
      </c>
      <c r="S1795" s="3">
        <v>42260</v>
      </c>
      <c r="T1795" s="3"/>
      <c r="U1795" s="11">
        <f>IFERROR(VLOOKUP(A1795,'Anc data'!$A$2:$H$117, 8,FALSE),"")</f>
        <v>1.1985779999999999</v>
      </c>
      <c r="W1795" s="15">
        <f t="shared" si="82"/>
        <v>25.863982152183674</v>
      </c>
      <c r="X1795" s="9">
        <f t="shared" si="83"/>
        <v>0</v>
      </c>
      <c r="Y1795" s="9">
        <f>MAX(X1795,Parameters!$B$8)</f>
        <v>1</v>
      </c>
      <c r="AA1795" s="16" t="str">
        <f>IF(W1795&lt;&gt;0,IF(Y1795=1,IF(I1795&lt;=Parameters!$C$2,W1795,""),""),"")</f>
        <v/>
      </c>
      <c r="AB1795" s="16">
        <f>IF(W1795&lt;&gt;0,IF(Y1795=1,IF(AND(I1795&gt;Parameters!$B$3,I1795&lt;=Parameters!$C$3),W1795,""),""),"")</f>
        <v>25.863982152183674</v>
      </c>
      <c r="AC1795" s="16" t="str">
        <f>IF(W1795&lt;&gt;0,IF(Y1795=1,IF(AND(I1795&gt;Parameters!$B$4,I1795&lt;=Parameters!$C$4),W1795,""),""),"")</f>
        <v/>
      </c>
      <c r="AD1795" s="16" t="str">
        <f>IF(W1795&lt;&gt;0,IF(Y1795=1,IF(AND(I1795&gt;Parameters!$B$5,I1795&lt;=Parameters!$C$5),W1795,""),""),"")</f>
        <v/>
      </c>
      <c r="AE1795" s="16" t="str">
        <f>IF(W1795&lt;&gt;0,IF(Y1795=1,IF(I1795&gt;Parameters!$B$6,W1795,""),""),"")</f>
        <v/>
      </c>
    </row>
    <row r="1796" spans="1:31" x14ac:dyDescent="0.2">
      <c r="A1796" t="s">
        <v>1736</v>
      </c>
      <c r="B1796" t="s">
        <v>1737</v>
      </c>
      <c r="C1796" t="s">
        <v>1748</v>
      </c>
      <c r="D1796">
        <v>1</v>
      </c>
      <c r="E1796" t="s">
        <v>1749</v>
      </c>
      <c r="F1796" t="s">
        <v>51</v>
      </c>
      <c r="G1796">
        <v>4</v>
      </c>
      <c r="H1796" t="s">
        <v>46</v>
      </c>
      <c r="I1796">
        <f t="shared" ref="I1796:I1859" si="84">IF(H1796="Kbps",G1796/1000,G1796)</f>
        <v>4</v>
      </c>
      <c r="J1796" t="s">
        <v>39</v>
      </c>
      <c r="L1796">
        <v>109</v>
      </c>
      <c r="M1796" t="s">
        <v>1740</v>
      </c>
      <c r="N1796" t="s">
        <v>40</v>
      </c>
      <c r="P1796" t="s">
        <v>42</v>
      </c>
      <c r="Q1796" t="s">
        <v>42</v>
      </c>
      <c r="R1796" t="s">
        <v>42</v>
      </c>
      <c r="S1796" s="3">
        <v>42260</v>
      </c>
      <c r="T1796" s="3"/>
      <c r="U1796" s="11">
        <f>IFERROR(VLOOKUP(A1796,'Anc data'!$A$2:$H$117, 8,FALSE),"")</f>
        <v>1.1985779999999999</v>
      </c>
      <c r="W1796" s="15">
        <f t="shared" ref="W1796:W1859" si="85">IFERROR(L1796/U1796,"")</f>
        <v>90.941098535097424</v>
      </c>
      <c r="X1796" s="9">
        <f t="shared" ref="X1796:X1859" si="86">IF(K1796="",1,0)</f>
        <v>1</v>
      </c>
      <c r="Y1796" s="9">
        <f>MAX(X1796,Parameters!$B$8)</f>
        <v>1</v>
      </c>
      <c r="AA1796" s="16" t="str">
        <f>IF(W1796&lt;&gt;0,IF(Y1796=1,IF(I1796&lt;=Parameters!$C$2,W1796,""),""),"")</f>
        <v/>
      </c>
      <c r="AB1796" s="16">
        <f>IF(W1796&lt;&gt;0,IF(Y1796=1,IF(AND(I1796&gt;Parameters!$B$3,I1796&lt;=Parameters!$C$3),W1796,""),""),"")</f>
        <v>90.941098535097424</v>
      </c>
      <c r="AC1796" s="16" t="str">
        <f>IF(W1796&lt;&gt;0,IF(Y1796=1,IF(AND(I1796&gt;Parameters!$B$4,I1796&lt;=Parameters!$C$4),W1796,""),""),"")</f>
        <v/>
      </c>
      <c r="AD1796" s="16" t="str">
        <f>IF(W1796&lt;&gt;0,IF(Y1796=1,IF(AND(I1796&gt;Parameters!$B$5,I1796&lt;=Parameters!$C$5),W1796,""),""),"")</f>
        <v/>
      </c>
      <c r="AE1796" s="16" t="str">
        <f>IF(W1796&lt;&gt;0,IF(Y1796=1,IF(I1796&gt;Parameters!$B$6,W1796,""),""),"")</f>
        <v/>
      </c>
    </row>
    <row r="1797" spans="1:31" x14ac:dyDescent="0.2">
      <c r="A1797" t="s">
        <v>1736</v>
      </c>
      <c r="B1797" t="s">
        <v>1737</v>
      </c>
      <c r="C1797" t="s">
        <v>1748</v>
      </c>
      <c r="D1797">
        <v>2</v>
      </c>
      <c r="E1797" t="s">
        <v>1750</v>
      </c>
      <c r="F1797" t="s">
        <v>51</v>
      </c>
      <c r="G1797">
        <v>8</v>
      </c>
      <c r="H1797" t="s">
        <v>46</v>
      </c>
      <c r="I1797">
        <f t="shared" si="84"/>
        <v>8</v>
      </c>
      <c r="J1797" t="s">
        <v>39</v>
      </c>
      <c r="L1797">
        <v>129</v>
      </c>
      <c r="M1797" t="s">
        <v>1740</v>
      </c>
      <c r="N1797" t="s">
        <v>40</v>
      </c>
      <c r="P1797" t="s">
        <v>42</v>
      </c>
      <c r="Q1797" t="s">
        <v>42</v>
      </c>
      <c r="R1797" t="s">
        <v>42</v>
      </c>
      <c r="S1797" s="3">
        <v>42260</v>
      </c>
      <c r="T1797" s="3"/>
      <c r="U1797" s="11">
        <f>IFERROR(VLOOKUP(A1797,'Anc data'!$A$2:$H$117, 8,FALSE),"")</f>
        <v>1.1985779999999999</v>
      </c>
      <c r="W1797" s="15">
        <f t="shared" si="85"/>
        <v>107.62753863328044</v>
      </c>
      <c r="X1797" s="9">
        <f t="shared" si="86"/>
        <v>1</v>
      </c>
      <c r="Y1797" s="9">
        <f>MAX(X1797,Parameters!$B$8)</f>
        <v>1</v>
      </c>
      <c r="AA1797" s="16" t="str">
        <f>IF(W1797&lt;&gt;0,IF(Y1797=1,IF(I1797&lt;=Parameters!$C$2,W1797,""),""),"")</f>
        <v/>
      </c>
      <c r="AB1797" s="16" t="str">
        <f>IF(W1797&lt;&gt;0,IF(Y1797=1,IF(AND(I1797&gt;Parameters!$B$3,I1797&lt;=Parameters!$C$3),W1797,""),""),"")</f>
        <v/>
      </c>
      <c r="AC1797" s="16">
        <f>IF(W1797&lt;&gt;0,IF(Y1797=1,IF(AND(I1797&gt;Parameters!$B$4,I1797&lt;=Parameters!$C$4),W1797,""),""),"")</f>
        <v>107.62753863328044</v>
      </c>
      <c r="AD1797" s="16" t="str">
        <f>IF(W1797&lt;&gt;0,IF(Y1797=1,IF(AND(I1797&gt;Parameters!$B$5,I1797&lt;=Parameters!$C$5),W1797,""),""),"")</f>
        <v/>
      </c>
      <c r="AE1797" s="16" t="str">
        <f>IF(W1797&lt;&gt;0,IF(Y1797=1,IF(I1797&gt;Parameters!$B$6,W1797,""),""),"")</f>
        <v/>
      </c>
    </row>
    <row r="1798" spans="1:31" x14ac:dyDescent="0.2">
      <c r="A1798" t="s">
        <v>1736</v>
      </c>
      <c r="B1798" t="s">
        <v>1737</v>
      </c>
      <c r="C1798" t="s">
        <v>1748</v>
      </c>
      <c r="D1798">
        <v>3</v>
      </c>
      <c r="E1798" t="s">
        <v>1751</v>
      </c>
      <c r="F1798" t="s">
        <v>51</v>
      </c>
      <c r="G1798">
        <v>8</v>
      </c>
      <c r="H1798" t="s">
        <v>46</v>
      </c>
      <c r="I1798">
        <f t="shared" si="84"/>
        <v>8</v>
      </c>
      <c r="J1798">
        <v>6</v>
      </c>
      <c r="K1798" t="s">
        <v>62</v>
      </c>
      <c r="L1798">
        <v>39</v>
      </c>
      <c r="M1798" t="s">
        <v>1740</v>
      </c>
      <c r="N1798" t="s">
        <v>40</v>
      </c>
      <c r="P1798" t="s">
        <v>42</v>
      </c>
      <c r="Q1798" t="s">
        <v>42</v>
      </c>
      <c r="R1798" t="s">
        <v>42</v>
      </c>
      <c r="S1798" s="3">
        <v>42260</v>
      </c>
      <c r="T1798" s="3"/>
      <c r="U1798" s="11">
        <f>IFERROR(VLOOKUP(A1798,'Anc data'!$A$2:$H$117, 8,FALSE),"")</f>
        <v>1.1985779999999999</v>
      </c>
      <c r="W1798" s="15">
        <f t="shared" si="85"/>
        <v>32.538558191456879</v>
      </c>
      <c r="X1798" s="9">
        <f t="shared" si="86"/>
        <v>0</v>
      </c>
      <c r="Y1798" s="9">
        <f>MAX(X1798,Parameters!$B$8)</f>
        <v>1</v>
      </c>
      <c r="AA1798" s="16" t="str">
        <f>IF(W1798&lt;&gt;0,IF(Y1798=1,IF(I1798&lt;=Parameters!$C$2,W1798,""),""),"")</f>
        <v/>
      </c>
      <c r="AB1798" s="16" t="str">
        <f>IF(W1798&lt;&gt;0,IF(Y1798=1,IF(AND(I1798&gt;Parameters!$B$3,I1798&lt;=Parameters!$C$3),W1798,""),""),"")</f>
        <v/>
      </c>
      <c r="AC1798" s="16">
        <f>IF(W1798&lt;&gt;0,IF(Y1798=1,IF(AND(I1798&gt;Parameters!$B$4,I1798&lt;=Parameters!$C$4),W1798,""),""),"")</f>
        <v>32.538558191456879</v>
      </c>
      <c r="AD1798" s="16" t="str">
        <f>IF(W1798&lt;&gt;0,IF(Y1798=1,IF(AND(I1798&gt;Parameters!$B$5,I1798&lt;=Parameters!$C$5),W1798,""),""),"")</f>
        <v/>
      </c>
      <c r="AE1798" s="16" t="str">
        <f>IF(W1798&lt;&gt;0,IF(Y1798=1,IF(I1798&gt;Parameters!$B$6,W1798,""),""),"")</f>
        <v/>
      </c>
    </row>
    <row r="1799" spans="1:31" x14ac:dyDescent="0.2">
      <c r="A1799" t="s">
        <v>1736</v>
      </c>
      <c r="B1799" t="s">
        <v>1737</v>
      </c>
      <c r="C1799" t="s">
        <v>1748</v>
      </c>
      <c r="D1799">
        <v>4</v>
      </c>
      <c r="E1799" t="s">
        <v>1752</v>
      </c>
      <c r="F1799" t="s">
        <v>51</v>
      </c>
      <c r="G1799">
        <v>16</v>
      </c>
      <c r="H1799" t="s">
        <v>46</v>
      </c>
      <c r="I1799">
        <f t="shared" si="84"/>
        <v>16</v>
      </c>
      <c r="J1799">
        <v>6</v>
      </c>
      <c r="K1799" t="s">
        <v>62</v>
      </c>
      <c r="L1799">
        <v>42</v>
      </c>
      <c r="M1799" t="s">
        <v>1740</v>
      </c>
      <c r="N1799" t="s">
        <v>40</v>
      </c>
      <c r="P1799" t="s">
        <v>42</v>
      </c>
      <c r="Q1799" t="s">
        <v>42</v>
      </c>
      <c r="R1799" t="s">
        <v>42</v>
      </c>
      <c r="S1799" s="3">
        <v>42260</v>
      </c>
      <c r="T1799" s="3"/>
      <c r="U1799" s="11">
        <f>IFERROR(VLOOKUP(A1799,'Anc data'!$A$2:$H$117, 8,FALSE),"")</f>
        <v>1.1985779999999999</v>
      </c>
      <c r="W1799" s="15">
        <f t="shared" si="85"/>
        <v>35.041524206184327</v>
      </c>
      <c r="X1799" s="9">
        <f t="shared" si="86"/>
        <v>0</v>
      </c>
      <c r="Y1799" s="9">
        <f>MAX(X1799,Parameters!$B$8)</f>
        <v>1</v>
      </c>
      <c r="AA1799" s="16" t="str">
        <f>IF(W1799&lt;&gt;0,IF(Y1799=1,IF(I1799&lt;=Parameters!$C$2,W1799,""),""),"")</f>
        <v/>
      </c>
      <c r="AB1799" s="16" t="str">
        <f>IF(W1799&lt;&gt;0,IF(Y1799=1,IF(AND(I1799&gt;Parameters!$B$3,I1799&lt;=Parameters!$C$3),W1799,""),""),"")</f>
        <v/>
      </c>
      <c r="AC1799" s="16" t="str">
        <f>IF(W1799&lt;&gt;0,IF(Y1799=1,IF(AND(I1799&gt;Parameters!$B$4,I1799&lt;=Parameters!$C$4),W1799,""),""),"")</f>
        <v/>
      </c>
      <c r="AD1799" s="16">
        <f>IF(W1799&lt;&gt;0,IF(Y1799=1,IF(AND(I1799&gt;Parameters!$B$5,I1799&lt;=Parameters!$C$5),W1799,""),""),"")</f>
        <v>35.041524206184327</v>
      </c>
      <c r="AE1799" s="16" t="str">
        <f>IF(W1799&lt;&gt;0,IF(Y1799=1,IF(I1799&gt;Parameters!$B$6,W1799,""),""),"")</f>
        <v/>
      </c>
    </row>
    <row r="1800" spans="1:31" x14ac:dyDescent="0.2">
      <c r="A1800" t="s">
        <v>1736</v>
      </c>
      <c r="B1800" t="s">
        <v>1737</v>
      </c>
      <c r="C1800" t="s">
        <v>1748</v>
      </c>
      <c r="D1800">
        <v>5</v>
      </c>
      <c r="E1800" t="s">
        <v>1753</v>
      </c>
      <c r="F1800" t="s">
        <v>61</v>
      </c>
      <c r="G1800">
        <v>100</v>
      </c>
      <c r="H1800" t="s">
        <v>46</v>
      </c>
      <c r="I1800">
        <f t="shared" si="84"/>
        <v>100</v>
      </c>
      <c r="J1800">
        <v>250</v>
      </c>
      <c r="K1800" t="s">
        <v>62</v>
      </c>
      <c r="L1800">
        <v>178.9</v>
      </c>
      <c r="M1800" t="s">
        <v>1740</v>
      </c>
      <c r="N1800" t="s">
        <v>40</v>
      </c>
      <c r="P1800" t="s">
        <v>42</v>
      </c>
      <c r="Q1800" t="s">
        <v>42</v>
      </c>
      <c r="R1800" t="s">
        <v>42</v>
      </c>
      <c r="S1800" s="3">
        <v>42260</v>
      </c>
      <c r="T1800" s="3"/>
      <c r="U1800" s="11">
        <f>IFERROR(VLOOKUP(A1800,'Anc data'!$A$2:$H$117, 8,FALSE),"")</f>
        <v>1.1985779999999999</v>
      </c>
      <c r="W1800" s="15">
        <f t="shared" si="85"/>
        <v>149.26020667824707</v>
      </c>
      <c r="X1800" s="9">
        <f t="shared" si="86"/>
        <v>0</v>
      </c>
      <c r="Y1800" s="9">
        <f>MAX(X1800,Parameters!$B$8)</f>
        <v>1</v>
      </c>
      <c r="AA1800" s="16" t="str">
        <f>IF(W1800&lt;&gt;0,IF(Y1800=1,IF(I1800&lt;=Parameters!$C$2,W1800,""),""),"")</f>
        <v/>
      </c>
      <c r="AB1800" s="16" t="str">
        <f>IF(W1800&lt;&gt;0,IF(Y1800=1,IF(AND(I1800&gt;Parameters!$B$3,I1800&lt;=Parameters!$C$3),W1800,""),""),"")</f>
        <v/>
      </c>
      <c r="AC1800" s="16" t="str">
        <f>IF(W1800&lt;&gt;0,IF(Y1800=1,IF(AND(I1800&gt;Parameters!$B$4,I1800&lt;=Parameters!$C$4),W1800,""),""),"")</f>
        <v/>
      </c>
      <c r="AD1800" s="16" t="str">
        <f>IF(W1800&lt;&gt;0,IF(Y1800=1,IF(AND(I1800&gt;Parameters!$B$5,I1800&lt;=Parameters!$C$5),W1800,""),""),"")</f>
        <v/>
      </c>
      <c r="AE1800" s="16">
        <f>IF(W1800&lt;&gt;0,IF(Y1800=1,IF(I1800&gt;Parameters!$B$6,W1800,""),""),"")</f>
        <v>149.26020667824707</v>
      </c>
    </row>
    <row r="1801" spans="1:31" x14ac:dyDescent="0.2">
      <c r="A1801" t="s">
        <v>1736</v>
      </c>
      <c r="B1801" t="s">
        <v>1737</v>
      </c>
      <c r="C1801" t="s">
        <v>1748</v>
      </c>
      <c r="D1801">
        <v>6</v>
      </c>
      <c r="E1801" t="s">
        <v>1754</v>
      </c>
      <c r="F1801" t="s">
        <v>61</v>
      </c>
      <c r="G1801">
        <v>50</v>
      </c>
      <c r="H1801" t="s">
        <v>46</v>
      </c>
      <c r="I1801">
        <f t="shared" si="84"/>
        <v>50</v>
      </c>
      <c r="J1801">
        <v>150</v>
      </c>
      <c r="K1801" t="s">
        <v>62</v>
      </c>
      <c r="L1801">
        <v>128.9</v>
      </c>
      <c r="M1801" t="s">
        <v>1740</v>
      </c>
      <c r="N1801" t="s">
        <v>40</v>
      </c>
      <c r="P1801" t="s">
        <v>42</v>
      </c>
      <c r="Q1801" t="s">
        <v>42</v>
      </c>
      <c r="R1801" t="s">
        <v>42</v>
      </c>
      <c r="S1801" s="3">
        <v>42260</v>
      </c>
      <c r="T1801" s="3"/>
      <c r="U1801" s="11">
        <f>IFERROR(VLOOKUP(A1801,'Anc data'!$A$2:$H$117, 8,FALSE),"")</f>
        <v>1.1985779999999999</v>
      </c>
      <c r="W1801" s="15">
        <f t="shared" si="85"/>
        <v>107.54410643278953</v>
      </c>
      <c r="X1801" s="9">
        <f t="shared" si="86"/>
        <v>0</v>
      </c>
      <c r="Y1801" s="9">
        <f>MAX(X1801,Parameters!$B$8)</f>
        <v>1</v>
      </c>
      <c r="AA1801" s="16" t="str">
        <f>IF(W1801&lt;&gt;0,IF(Y1801=1,IF(I1801&lt;=Parameters!$C$2,W1801,""),""),"")</f>
        <v/>
      </c>
      <c r="AB1801" s="16" t="str">
        <f>IF(W1801&lt;&gt;0,IF(Y1801=1,IF(AND(I1801&gt;Parameters!$B$3,I1801&lt;=Parameters!$C$3),W1801,""),""),"")</f>
        <v/>
      </c>
      <c r="AC1801" s="16" t="str">
        <f>IF(W1801&lt;&gt;0,IF(Y1801=1,IF(AND(I1801&gt;Parameters!$B$4,I1801&lt;=Parameters!$C$4),W1801,""),""),"")</f>
        <v/>
      </c>
      <c r="AD1801" s="16" t="str">
        <f>IF(W1801&lt;&gt;0,IF(Y1801=1,IF(AND(I1801&gt;Parameters!$B$5,I1801&lt;=Parameters!$C$5),W1801,""),""),"")</f>
        <v/>
      </c>
      <c r="AE1801" s="16">
        <f>IF(W1801&lt;&gt;0,IF(Y1801=1,IF(I1801&gt;Parameters!$B$6,W1801,""),""),"")</f>
        <v>107.54410643278953</v>
      </c>
    </row>
    <row r="1802" spans="1:31" x14ac:dyDescent="0.2">
      <c r="A1802" t="s">
        <v>1736</v>
      </c>
      <c r="B1802" t="s">
        <v>1737</v>
      </c>
      <c r="C1802" t="s">
        <v>1748</v>
      </c>
      <c r="D1802">
        <v>7</v>
      </c>
      <c r="E1802" t="s">
        <v>1755</v>
      </c>
      <c r="F1802" t="s">
        <v>61</v>
      </c>
      <c r="G1802">
        <v>25</v>
      </c>
      <c r="H1802" t="s">
        <v>46</v>
      </c>
      <c r="I1802">
        <f t="shared" si="84"/>
        <v>25</v>
      </c>
      <c r="J1802">
        <v>75</v>
      </c>
      <c r="K1802" t="s">
        <v>62</v>
      </c>
      <c r="L1802">
        <v>113.9</v>
      </c>
      <c r="M1802" t="s">
        <v>1740</v>
      </c>
      <c r="N1802" t="s">
        <v>40</v>
      </c>
      <c r="P1802" t="s">
        <v>42</v>
      </c>
      <c r="Q1802" t="s">
        <v>42</v>
      </c>
      <c r="R1802" t="s">
        <v>42</v>
      </c>
      <c r="S1802" s="3">
        <v>42260</v>
      </c>
      <c r="T1802" s="3"/>
      <c r="U1802" s="11">
        <f>IFERROR(VLOOKUP(A1802,'Anc data'!$A$2:$H$117, 8,FALSE),"")</f>
        <v>1.1985779999999999</v>
      </c>
      <c r="W1802" s="15">
        <f t="shared" si="85"/>
        <v>95.029276359152277</v>
      </c>
      <c r="X1802" s="9">
        <f t="shared" si="86"/>
        <v>0</v>
      </c>
      <c r="Y1802" s="9">
        <f>MAX(X1802,Parameters!$B$8)</f>
        <v>1</v>
      </c>
      <c r="AA1802" s="16" t="str">
        <f>IF(W1802&lt;&gt;0,IF(Y1802=1,IF(I1802&lt;=Parameters!$C$2,W1802,""),""),"")</f>
        <v/>
      </c>
      <c r="AB1802" s="16" t="str">
        <f>IF(W1802&lt;&gt;0,IF(Y1802=1,IF(AND(I1802&gt;Parameters!$B$3,I1802&lt;=Parameters!$C$3),W1802,""),""),"")</f>
        <v/>
      </c>
      <c r="AC1802" s="16" t="str">
        <f>IF(W1802&lt;&gt;0,IF(Y1802=1,IF(AND(I1802&gt;Parameters!$B$4,I1802&lt;=Parameters!$C$4),W1802,""),""),"")</f>
        <v/>
      </c>
      <c r="AD1802" s="16">
        <f>IF(W1802&lt;&gt;0,IF(Y1802=1,IF(AND(I1802&gt;Parameters!$B$5,I1802&lt;=Parameters!$C$5),W1802,""),""),"")</f>
        <v>95.029276359152277</v>
      </c>
      <c r="AE1802" s="16" t="str">
        <f>IF(W1802&lt;&gt;0,IF(Y1802=1,IF(I1802&gt;Parameters!$B$6,W1802,""),""),"")</f>
        <v/>
      </c>
    </row>
    <row r="1803" spans="1:31" x14ac:dyDescent="0.2">
      <c r="A1803" t="s">
        <v>1736</v>
      </c>
      <c r="B1803" t="s">
        <v>1737</v>
      </c>
      <c r="C1803" t="s">
        <v>1756</v>
      </c>
      <c r="D1803">
        <v>1</v>
      </c>
      <c r="E1803" t="s">
        <v>1757</v>
      </c>
      <c r="F1803" t="s">
        <v>133</v>
      </c>
      <c r="G1803">
        <v>10</v>
      </c>
      <c r="H1803" t="s">
        <v>46</v>
      </c>
      <c r="I1803">
        <f t="shared" si="84"/>
        <v>10</v>
      </c>
      <c r="J1803">
        <v>15</v>
      </c>
      <c r="K1803" t="s">
        <v>62</v>
      </c>
      <c r="L1803">
        <v>29</v>
      </c>
      <c r="M1803" t="s">
        <v>1740</v>
      </c>
      <c r="N1803">
        <v>1</v>
      </c>
      <c r="O1803" t="s">
        <v>46</v>
      </c>
      <c r="P1803" t="s">
        <v>42</v>
      </c>
      <c r="Q1803" t="s">
        <v>42</v>
      </c>
      <c r="R1803" t="s">
        <v>42</v>
      </c>
      <c r="S1803" s="3">
        <v>42260</v>
      </c>
      <c r="T1803" s="3"/>
      <c r="U1803" s="11">
        <f>IFERROR(VLOOKUP(A1803,'Anc data'!$A$2:$H$117, 8,FALSE),"")</f>
        <v>1.1985779999999999</v>
      </c>
      <c r="W1803" s="15">
        <f t="shared" si="85"/>
        <v>24.195338142365372</v>
      </c>
      <c r="X1803" s="9">
        <f t="shared" si="86"/>
        <v>0</v>
      </c>
      <c r="Y1803" s="9">
        <f>MAX(X1803,Parameters!$B$8)</f>
        <v>1</v>
      </c>
      <c r="AA1803" s="16" t="str">
        <f>IF(W1803&lt;&gt;0,IF(Y1803=1,IF(I1803&lt;=Parameters!$C$2,W1803,""),""),"")</f>
        <v/>
      </c>
      <c r="AB1803" s="16" t="str">
        <f>IF(W1803&lt;&gt;0,IF(Y1803=1,IF(AND(I1803&gt;Parameters!$B$3,I1803&lt;=Parameters!$C$3),W1803,""),""),"")</f>
        <v/>
      </c>
      <c r="AC1803" s="16">
        <f>IF(W1803&lt;&gt;0,IF(Y1803=1,IF(AND(I1803&gt;Parameters!$B$4,I1803&lt;=Parameters!$C$4),W1803,""),""),"")</f>
        <v>24.195338142365372</v>
      </c>
      <c r="AD1803" s="16" t="str">
        <f>IF(W1803&lt;&gt;0,IF(Y1803=1,IF(AND(I1803&gt;Parameters!$B$5,I1803&lt;=Parameters!$C$5),W1803,""),""),"")</f>
        <v/>
      </c>
      <c r="AE1803" s="16" t="str">
        <f>IF(W1803&lt;&gt;0,IF(Y1803=1,IF(I1803&gt;Parameters!$B$6,W1803,""),""),"")</f>
        <v/>
      </c>
    </row>
    <row r="1804" spans="1:31" x14ac:dyDescent="0.2">
      <c r="A1804" t="s">
        <v>1736</v>
      </c>
      <c r="B1804" t="s">
        <v>1737</v>
      </c>
      <c r="C1804" t="s">
        <v>1756</v>
      </c>
      <c r="D1804">
        <v>2</v>
      </c>
      <c r="E1804" t="s">
        <v>1758</v>
      </c>
      <c r="F1804" t="s">
        <v>133</v>
      </c>
      <c r="G1804">
        <v>25</v>
      </c>
      <c r="H1804" t="s">
        <v>46</v>
      </c>
      <c r="I1804">
        <f t="shared" si="84"/>
        <v>25</v>
      </c>
      <c r="J1804">
        <v>50</v>
      </c>
      <c r="K1804" t="s">
        <v>62</v>
      </c>
      <c r="L1804">
        <v>49</v>
      </c>
      <c r="M1804" t="s">
        <v>1740</v>
      </c>
      <c r="N1804">
        <v>2</v>
      </c>
      <c r="O1804" t="s">
        <v>46</v>
      </c>
      <c r="P1804" t="s">
        <v>42</v>
      </c>
      <c r="Q1804" t="s">
        <v>42</v>
      </c>
      <c r="R1804" t="s">
        <v>42</v>
      </c>
      <c r="S1804" s="3">
        <v>42260</v>
      </c>
      <c r="T1804" s="3"/>
      <c r="U1804" s="11">
        <f>IFERROR(VLOOKUP(A1804,'Anc data'!$A$2:$H$117, 8,FALSE),"")</f>
        <v>1.1985779999999999</v>
      </c>
      <c r="W1804" s="15">
        <f t="shared" si="85"/>
        <v>40.881778240548385</v>
      </c>
      <c r="X1804" s="9">
        <f t="shared" si="86"/>
        <v>0</v>
      </c>
      <c r="Y1804" s="9">
        <f>MAX(X1804,Parameters!$B$8)</f>
        <v>1</v>
      </c>
      <c r="AA1804" s="16" t="str">
        <f>IF(W1804&lt;&gt;0,IF(Y1804=1,IF(I1804&lt;=Parameters!$C$2,W1804,""),""),"")</f>
        <v/>
      </c>
      <c r="AB1804" s="16" t="str">
        <f>IF(W1804&lt;&gt;0,IF(Y1804=1,IF(AND(I1804&gt;Parameters!$B$3,I1804&lt;=Parameters!$C$3),W1804,""),""),"")</f>
        <v/>
      </c>
      <c r="AC1804" s="16" t="str">
        <f>IF(W1804&lt;&gt;0,IF(Y1804=1,IF(AND(I1804&gt;Parameters!$B$4,I1804&lt;=Parameters!$C$4),W1804,""),""),"")</f>
        <v/>
      </c>
      <c r="AD1804" s="16">
        <f>IF(W1804&lt;&gt;0,IF(Y1804=1,IF(AND(I1804&gt;Parameters!$B$5,I1804&lt;=Parameters!$C$5),W1804,""),""),"")</f>
        <v>40.881778240548385</v>
      </c>
      <c r="AE1804" s="16" t="str">
        <f>IF(W1804&lt;&gt;0,IF(Y1804=1,IF(I1804&gt;Parameters!$B$6,W1804,""),""),"")</f>
        <v/>
      </c>
    </row>
    <row r="1805" spans="1:31" x14ac:dyDescent="0.2">
      <c r="A1805" t="s">
        <v>1736</v>
      </c>
      <c r="B1805" t="s">
        <v>1737</v>
      </c>
      <c r="C1805" t="s">
        <v>1756</v>
      </c>
      <c r="D1805">
        <v>3</v>
      </c>
      <c r="E1805" t="s">
        <v>1759</v>
      </c>
      <c r="F1805" t="s">
        <v>133</v>
      </c>
      <c r="G1805">
        <v>50</v>
      </c>
      <c r="H1805" t="s">
        <v>46</v>
      </c>
      <c r="I1805">
        <f t="shared" si="84"/>
        <v>50</v>
      </c>
      <c r="J1805">
        <v>250</v>
      </c>
      <c r="K1805" t="s">
        <v>62</v>
      </c>
      <c r="L1805">
        <v>89</v>
      </c>
      <c r="M1805" t="s">
        <v>1740</v>
      </c>
      <c r="N1805">
        <v>4</v>
      </c>
      <c r="O1805" t="s">
        <v>46</v>
      </c>
      <c r="P1805" t="s">
        <v>42</v>
      </c>
      <c r="Q1805" t="s">
        <v>42</v>
      </c>
      <c r="R1805" t="s">
        <v>42</v>
      </c>
      <c r="S1805" s="3">
        <v>42260</v>
      </c>
      <c r="T1805" s="3"/>
      <c r="U1805" s="11">
        <f>IFERROR(VLOOKUP(A1805,'Anc data'!$A$2:$H$117, 8,FALSE),"")</f>
        <v>1.1985779999999999</v>
      </c>
      <c r="W1805" s="15">
        <f t="shared" si="85"/>
        <v>74.254658436914411</v>
      </c>
      <c r="X1805" s="9">
        <f t="shared" si="86"/>
        <v>0</v>
      </c>
      <c r="Y1805" s="9">
        <f>MAX(X1805,Parameters!$B$8)</f>
        <v>1</v>
      </c>
      <c r="AA1805" s="16" t="str">
        <f>IF(W1805&lt;&gt;0,IF(Y1805=1,IF(I1805&lt;=Parameters!$C$2,W1805,""),""),"")</f>
        <v/>
      </c>
      <c r="AB1805" s="16" t="str">
        <f>IF(W1805&lt;&gt;0,IF(Y1805=1,IF(AND(I1805&gt;Parameters!$B$3,I1805&lt;=Parameters!$C$3),W1805,""),""),"")</f>
        <v/>
      </c>
      <c r="AC1805" s="16" t="str">
        <f>IF(W1805&lt;&gt;0,IF(Y1805=1,IF(AND(I1805&gt;Parameters!$B$4,I1805&lt;=Parameters!$C$4),W1805,""),""),"")</f>
        <v/>
      </c>
      <c r="AD1805" s="16" t="str">
        <f>IF(W1805&lt;&gt;0,IF(Y1805=1,IF(AND(I1805&gt;Parameters!$B$5,I1805&lt;=Parameters!$C$5),W1805,""),""),"")</f>
        <v/>
      </c>
      <c r="AE1805" s="16">
        <f>IF(W1805&lt;&gt;0,IF(Y1805=1,IF(I1805&gt;Parameters!$B$6,W1805,""),""),"")</f>
        <v>74.254658436914411</v>
      </c>
    </row>
    <row r="1806" spans="1:31" x14ac:dyDescent="0.2">
      <c r="A1806" t="s">
        <v>1736</v>
      </c>
      <c r="B1806" t="s">
        <v>1737</v>
      </c>
      <c r="C1806" t="s">
        <v>1756</v>
      </c>
      <c r="D1806">
        <v>4</v>
      </c>
      <c r="E1806" t="s">
        <v>1760</v>
      </c>
      <c r="F1806" t="s">
        <v>133</v>
      </c>
      <c r="G1806">
        <v>100</v>
      </c>
      <c r="H1806" t="s">
        <v>46</v>
      </c>
      <c r="I1806">
        <f t="shared" si="84"/>
        <v>100</v>
      </c>
      <c r="J1806">
        <v>100</v>
      </c>
      <c r="K1806" t="s">
        <v>62</v>
      </c>
      <c r="L1806">
        <v>99</v>
      </c>
      <c r="M1806" t="s">
        <v>1740</v>
      </c>
      <c r="N1806">
        <v>4</v>
      </c>
      <c r="O1806" t="s">
        <v>46</v>
      </c>
      <c r="P1806" t="s">
        <v>42</v>
      </c>
      <c r="Q1806" t="s">
        <v>42</v>
      </c>
      <c r="R1806" t="s">
        <v>42</v>
      </c>
      <c r="S1806" s="3">
        <v>42260</v>
      </c>
      <c r="T1806" s="3"/>
      <c r="U1806" s="11">
        <f>IFERROR(VLOOKUP(A1806,'Anc data'!$A$2:$H$117, 8,FALSE),"")</f>
        <v>1.1985779999999999</v>
      </c>
      <c r="W1806" s="15">
        <f t="shared" si="85"/>
        <v>82.597878486005925</v>
      </c>
      <c r="X1806" s="9">
        <f t="shared" si="86"/>
        <v>0</v>
      </c>
      <c r="Y1806" s="9">
        <f>MAX(X1806,Parameters!$B$8)</f>
        <v>1</v>
      </c>
      <c r="AA1806" s="16" t="str">
        <f>IF(W1806&lt;&gt;0,IF(Y1806=1,IF(I1806&lt;=Parameters!$C$2,W1806,""),""),"")</f>
        <v/>
      </c>
      <c r="AB1806" s="16" t="str">
        <f>IF(W1806&lt;&gt;0,IF(Y1806=1,IF(AND(I1806&gt;Parameters!$B$3,I1806&lt;=Parameters!$C$3),W1806,""),""),"")</f>
        <v/>
      </c>
      <c r="AC1806" s="16" t="str">
        <f>IF(W1806&lt;&gt;0,IF(Y1806=1,IF(AND(I1806&gt;Parameters!$B$4,I1806&lt;=Parameters!$C$4),W1806,""),""),"")</f>
        <v/>
      </c>
      <c r="AD1806" s="16" t="str">
        <f>IF(W1806&lt;&gt;0,IF(Y1806=1,IF(AND(I1806&gt;Parameters!$B$5,I1806&lt;=Parameters!$C$5),W1806,""),""),"")</f>
        <v/>
      </c>
      <c r="AE1806" s="16">
        <f>IF(W1806&lt;&gt;0,IF(Y1806=1,IF(I1806&gt;Parameters!$B$6,W1806,""),""),"")</f>
        <v>82.597878486005925</v>
      </c>
    </row>
    <row r="1807" spans="1:31" x14ac:dyDescent="0.2">
      <c r="A1807" t="s">
        <v>1736</v>
      </c>
      <c r="B1807" t="s">
        <v>1737</v>
      </c>
      <c r="C1807" t="s">
        <v>1756</v>
      </c>
      <c r="D1807">
        <v>5</v>
      </c>
      <c r="E1807" t="s">
        <v>1761</v>
      </c>
      <c r="F1807" t="s">
        <v>133</v>
      </c>
      <c r="G1807">
        <v>10</v>
      </c>
      <c r="H1807" t="s">
        <v>46</v>
      </c>
      <c r="I1807">
        <f t="shared" si="84"/>
        <v>10</v>
      </c>
      <c r="J1807" t="s">
        <v>39</v>
      </c>
      <c r="L1807">
        <v>99</v>
      </c>
      <c r="M1807" t="s">
        <v>1740</v>
      </c>
      <c r="N1807">
        <v>1</v>
      </c>
      <c r="O1807" t="s">
        <v>46</v>
      </c>
      <c r="P1807" t="s">
        <v>42</v>
      </c>
      <c r="Q1807" t="s">
        <v>42</v>
      </c>
      <c r="R1807" t="s">
        <v>42</v>
      </c>
      <c r="S1807" s="3">
        <v>42260</v>
      </c>
      <c r="T1807" s="3"/>
      <c r="U1807" s="11">
        <f>IFERROR(VLOOKUP(A1807,'Anc data'!$A$2:$H$117, 8,FALSE),"")</f>
        <v>1.1985779999999999</v>
      </c>
      <c r="W1807" s="15">
        <f t="shared" si="85"/>
        <v>82.597878486005925</v>
      </c>
      <c r="X1807" s="9">
        <f t="shared" si="86"/>
        <v>1</v>
      </c>
      <c r="Y1807" s="9">
        <f>MAX(X1807,Parameters!$B$8)</f>
        <v>1</v>
      </c>
      <c r="AA1807" s="16" t="str">
        <f>IF(W1807&lt;&gt;0,IF(Y1807=1,IF(I1807&lt;=Parameters!$C$2,W1807,""),""),"")</f>
        <v/>
      </c>
      <c r="AB1807" s="16" t="str">
        <f>IF(W1807&lt;&gt;0,IF(Y1807=1,IF(AND(I1807&gt;Parameters!$B$3,I1807&lt;=Parameters!$C$3),W1807,""),""),"")</f>
        <v/>
      </c>
      <c r="AC1807" s="16">
        <f>IF(W1807&lt;&gt;0,IF(Y1807=1,IF(AND(I1807&gt;Parameters!$B$4,I1807&lt;=Parameters!$C$4),W1807,""),""),"")</f>
        <v>82.597878486005925</v>
      </c>
      <c r="AD1807" s="16" t="str">
        <f>IF(W1807&lt;&gt;0,IF(Y1807=1,IF(AND(I1807&gt;Parameters!$B$5,I1807&lt;=Parameters!$C$5),W1807,""),""),"")</f>
        <v/>
      </c>
      <c r="AE1807" s="16" t="str">
        <f>IF(W1807&lt;&gt;0,IF(Y1807=1,IF(I1807&gt;Parameters!$B$6,W1807,""),""),"")</f>
        <v/>
      </c>
    </row>
    <row r="1808" spans="1:31" x14ac:dyDescent="0.2">
      <c r="A1808" t="s">
        <v>1736</v>
      </c>
      <c r="B1808" t="s">
        <v>1737</v>
      </c>
      <c r="C1808" t="s">
        <v>1756</v>
      </c>
      <c r="D1808">
        <v>6</v>
      </c>
      <c r="E1808" t="s">
        <v>1761</v>
      </c>
      <c r="F1808" t="s">
        <v>133</v>
      </c>
      <c r="G1808">
        <v>20</v>
      </c>
      <c r="H1808" t="s">
        <v>46</v>
      </c>
      <c r="I1808">
        <f t="shared" si="84"/>
        <v>20</v>
      </c>
      <c r="J1808" t="s">
        <v>39</v>
      </c>
      <c r="L1808">
        <v>199</v>
      </c>
      <c r="M1808" t="s">
        <v>1740</v>
      </c>
      <c r="N1808">
        <v>2</v>
      </c>
      <c r="O1808" t="s">
        <v>46</v>
      </c>
      <c r="P1808" t="s">
        <v>42</v>
      </c>
      <c r="Q1808" t="s">
        <v>42</v>
      </c>
      <c r="R1808" t="s">
        <v>42</v>
      </c>
      <c r="S1808" s="3">
        <v>42260</v>
      </c>
      <c r="T1808" s="3"/>
      <c r="U1808" s="11">
        <f>IFERROR(VLOOKUP(A1808,'Anc data'!$A$2:$H$117, 8,FALSE),"")</f>
        <v>1.1985779999999999</v>
      </c>
      <c r="W1808" s="15">
        <f t="shared" si="85"/>
        <v>166.030078976921</v>
      </c>
      <c r="X1808" s="9">
        <f t="shared" si="86"/>
        <v>1</v>
      </c>
      <c r="Y1808" s="9">
        <f>MAX(X1808,Parameters!$B$8)</f>
        <v>1</v>
      </c>
      <c r="AA1808" s="16" t="str">
        <f>IF(W1808&lt;&gt;0,IF(Y1808=1,IF(I1808&lt;=Parameters!$C$2,W1808,""),""),"")</f>
        <v/>
      </c>
      <c r="AB1808" s="16" t="str">
        <f>IF(W1808&lt;&gt;0,IF(Y1808=1,IF(AND(I1808&gt;Parameters!$B$3,I1808&lt;=Parameters!$C$3),W1808,""),""),"")</f>
        <v/>
      </c>
      <c r="AC1808" s="16" t="str">
        <f>IF(W1808&lt;&gt;0,IF(Y1808=1,IF(AND(I1808&gt;Parameters!$B$4,I1808&lt;=Parameters!$C$4),W1808,""),""),"")</f>
        <v/>
      </c>
      <c r="AD1808" s="16">
        <f>IF(W1808&lt;&gt;0,IF(Y1808=1,IF(AND(I1808&gt;Parameters!$B$5,I1808&lt;=Parameters!$C$5),W1808,""),""),"")</f>
        <v>166.030078976921</v>
      </c>
      <c r="AE1808" s="16" t="str">
        <f>IF(W1808&lt;&gt;0,IF(Y1808=1,IF(I1808&gt;Parameters!$B$6,W1808,""),""),"")</f>
        <v/>
      </c>
    </row>
    <row r="1809" spans="1:31" x14ac:dyDescent="0.2">
      <c r="A1809" t="s">
        <v>1762</v>
      </c>
      <c r="B1809" t="s">
        <v>1763</v>
      </c>
      <c r="C1809" t="s">
        <v>1764</v>
      </c>
      <c r="D1809">
        <v>1</v>
      </c>
      <c r="E1809" t="s">
        <v>1765</v>
      </c>
      <c r="F1809" t="s">
        <v>51</v>
      </c>
      <c r="G1809">
        <v>128</v>
      </c>
      <c r="H1809" t="s">
        <v>38</v>
      </c>
      <c r="I1809">
        <f t="shared" si="84"/>
        <v>0.128</v>
      </c>
      <c r="J1809">
        <v>100</v>
      </c>
      <c r="K1809" t="s">
        <v>1766</v>
      </c>
      <c r="L1809">
        <v>12</v>
      </c>
      <c r="M1809" t="s">
        <v>1767</v>
      </c>
      <c r="N1809" t="s">
        <v>40</v>
      </c>
      <c r="P1809" t="s">
        <v>42</v>
      </c>
      <c r="Q1809" t="s">
        <v>42</v>
      </c>
      <c r="R1809" t="s">
        <v>42</v>
      </c>
      <c r="S1809" s="3">
        <v>42260</v>
      </c>
      <c r="T1809" s="3"/>
      <c r="U1809" s="11">
        <f>IFERROR(VLOOKUP(A1809,'Anc data'!$A$2:$H$117, 8,FALSE),"")</f>
        <v>1.6634682101950999</v>
      </c>
      <c r="W1809" s="15">
        <f t="shared" si="85"/>
        <v>7.2138438994229892</v>
      </c>
      <c r="X1809" s="9">
        <f t="shared" si="86"/>
        <v>0</v>
      </c>
      <c r="Y1809" s="9">
        <f>MAX(X1809,Parameters!$B$8)</f>
        <v>1</v>
      </c>
      <c r="AA1809" s="16">
        <f>IF(W1809&lt;&gt;0,IF(Y1809=1,IF(I1809&lt;=Parameters!$C$2,W1809,""),""),"")</f>
        <v>7.2138438994229892</v>
      </c>
      <c r="AB1809" s="16" t="str">
        <f>IF(W1809&lt;&gt;0,IF(Y1809=1,IF(AND(I1809&gt;Parameters!$B$3,I1809&lt;=Parameters!$C$3),W1809,""),""),"")</f>
        <v/>
      </c>
      <c r="AC1809" s="16" t="str">
        <f>IF(W1809&lt;&gt;0,IF(Y1809=1,IF(AND(I1809&gt;Parameters!$B$4,I1809&lt;=Parameters!$C$4),W1809,""),""),"")</f>
        <v/>
      </c>
      <c r="AD1809" s="16" t="str">
        <f>IF(W1809&lt;&gt;0,IF(Y1809=1,IF(AND(I1809&gt;Parameters!$B$5,I1809&lt;=Parameters!$C$5),W1809,""),""),"")</f>
        <v/>
      </c>
      <c r="AE1809" s="16" t="str">
        <f>IF(W1809&lt;&gt;0,IF(Y1809=1,IF(I1809&gt;Parameters!$B$6,W1809,""),""),"")</f>
        <v/>
      </c>
    </row>
    <row r="1810" spans="1:31" x14ac:dyDescent="0.2">
      <c r="A1810" t="s">
        <v>1762</v>
      </c>
      <c r="B1810" t="s">
        <v>1763</v>
      </c>
      <c r="C1810" t="s">
        <v>1764</v>
      </c>
      <c r="D1810">
        <v>2</v>
      </c>
      <c r="E1810" t="s">
        <v>1765</v>
      </c>
      <c r="F1810" t="s">
        <v>51</v>
      </c>
      <c r="G1810">
        <v>256</v>
      </c>
      <c r="H1810" t="s">
        <v>38</v>
      </c>
      <c r="I1810">
        <f t="shared" si="84"/>
        <v>0.25600000000000001</v>
      </c>
      <c r="J1810">
        <v>200</v>
      </c>
      <c r="K1810" t="s">
        <v>1766</v>
      </c>
      <c r="L1810">
        <v>20</v>
      </c>
      <c r="M1810" t="s">
        <v>1767</v>
      </c>
      <c r="N1810" t="s">
        <v>40</v>
      </c>
      <c r="P1810" t="s">
        <v>42</v>
      </c>
      <c r="Q1810" t="s">
        <v>42</v>
      </c>
      <c r="R1810" t="s">
        <v>42</v>
      </c>
      <c r="S1810" s="3">
        <v>42260</v>
      </c>
      <c r="T1810" s="3"/>
      <c r="U1810" s="11">
        <f>IFERROR(VLOOKUP(A1810,'Anc data'!$A$2:$H$117, 8,FALSE),"")</f>
        <v>1.6634682101950999</v>
      </c>
      <c r="W1810" s="15">
        <f t="shared" si="85"/>
        <v>12.023073165704982</v>
      </c>
      <c r="X1810" s="9">
        <f t="shared" si="86"/>
        <v>0</v>
      </c>
      <c r="Y1810" s="9">
        <f>MAX(X1810,Parameters!$B$8)</f>
        <v>1</v>
      </c>
      <c r="AA1810" s="16">
        <f>IF(W1810&lt;&gt;0,IF(Y1810=1,IF(I1810&lt;=Parameters!$C$2,W1810,""),""),"")</f>
        <v>12.023073165704982</v>
      </c>
      <c r="AB1810" s="16" t="str">
        <f>IF(W1810&lt;&gt;0,IF(Y1810=1,IF(AND(I1810&gt;Parameters!$B$3,I1810&lt;=Parameters!$C$3),W1810,""),""),"")</f>
        <v/>
      </c>
      <c r="AC1810" s="16" t="str">
        <f>IF(W1810&lt;&gt;0,IF(Y1810=1,IF(AND(I1810&gt;Parameters!$B$4,I1810&lt;=Parameters!$C$4),W1810,""),""),"")</f>
        <v/>
      </c>
      <c r="AD1810" s="16" t="str">
        <f>IF(W1810&lt;&gt;0,IF(Y1810=1,IF(AND(I1810&gt;Parameters!$B$5,I1810&lt;=Parameters!$C$5),W1810,""),""),"")</f>
        <v/>
      </c>
      <c r="AE1810" s="16" t="str">
        <f>IF(W1810&lt;&gt;0,IF(Y1810=1,IF(I1810&gt;Parameters!$B$6,W1810,""),""),"")</f>
        <v/>
      </c>
    </row>
    <row r="1811" spans="1:31" x14ac:dyDescent="0.2">
      <c r="A1811" t="s">
        <v>1762</v>
      </c>
      <c r="B1811" t="s">
        <v>1763</v>
      </c>
      <c r="C1811" t="s">
        <v>1764</v>
      </c>
      <c r="D1811">
        <v>3</v>
      </c>
      <c r="E1811" t="s">
        <v>1765</v>
      </c>
      <c r="F1811" t="s">
        <v>51</v>
      </c>
      <c r="G1811">
        <v>512</v>
      </c>
      <c r="H1811" t="s">
        <v>38</v>
      </c>
      <c r="I1811">
        <f t="shared" si="84"/>
        <v>0.51200000000000001</v>
      </c>
      <c r="J1811">
        <v>300</v>
      </c>
      <c r="K1811" t="s">
        <v>1766</v>
      </c>
      <c r="L1811">
        <v>30</v>
      </c>
      <c r="M1811" t="s">
        <v>1767</v>
      </c>
      <c r="N1811" t="s">
        <v>40</v>
      </c>
      <c r="P1811" t="s">
        <v>42</v>
      </c>
      <c r="Q1811" t="s">
        <v>42</v>
      </c>
      <c r="R1811" t="s">
        <v>42</v>
      </c>
      <c r="S1811" s="3">
        <v>42260</v>
      </c>
      <c r="T1811" s="3"/>
      <c r="U1811" s="11">
        <f>IFERROR(VLOOKUP(A1811,'Anc data'!$A$2:$H$117, 8,FALSE),"")</f>
        <v>1.6634682101950999</v>
      </c>
      <c r="W1811" s="15">
        <f t="shared" si="85"/>
        <v>18.034609748557472</v>
      </c>
      <c r="X1811" s="9">
        <f t="shared" si="86"/>
        <v>0</v>
      </c>
      <c r="Y1811" s="9">
        <f>MAX(X1811,Parameters!$B$8)</f>
        <v>1</v>
      </c>
      <c r="AA1811" s="16">
        <f>IF(W1811&lt;&gt;0,IF(Y1811=1,IF(I1811&lt;=Parameters!$C$2,W1811,""),""),"")</f>
        <v>18.034609748557472</v>
      </c>
      <c r="AB1811" s="16" t="str">
        <f>IF(W1811&lt;&gt;0,IF(Y1811=1,IF(AND(I1811&gt;Parameters!$B$3,I1811&lt;=Parameters!$C$3),W1811,""),""),"")</f>
        <v/>
      </c>
      <c r="AC1811" s="16" t="str">
        <f>IF(W1811&lt;&gt;0,IF(Y1811=1,IF(AND(I1811&gt;Parameters!$B$4,I1811&lt;=Parameters!$C$4),W1811,""),""),"")</f>
        <v/>
      </c>
      <c r="AD1811" s="16" t="str">
        <f>IF(W1811&lt;&gt;0,IF(Y1811=1,IF(AND(I1811&gt;Parameters!$B$5,I1811&lt;=Parameters!$C$5),W1811,""),""),"")</f>
        <v/>
      </c>
      <c r="AE1811" s="16" t="str">
        <f>IF(W1811&lt;&gt;0,IF(Y1811=1,IF(I1811&gt;Parameters!$B$6,W1811,""),""),"")</f>
        <v/>
      </c>
    </row>
    <row r="1812" spans="1:31" x14ac:dyDescent="0.2">
      <c r="A1812" t="s">
        <v>1762</v>
      </c>
      <c r="B1812" t="s">
        <v>1763</v>
      </c>
      <c r="C1812" t="s">
        <v>1764</v>
      </c>
      <c r="D1812">
        <v>4</v>
      </c>
      <c r="E1812" t="s">
        <v>1765</v>
      </c>
      <c r="F1812" t="s">
        <v>51</v>
      </c>
      <c r="G1812">
        <v>1024</v>
      </c>
      <c r="H1812" t="s">
        <v>38</v>
      </c>
      <c r="I1812">
        <f t="shared" si="84"/>
        <v>1.024</v>
      </c>
      <c r="J1812">
        <v>400</v>
      </c>
      <c r="K1812" t="s">
        <v>1766</v>
      </c>
      <c r="L1812">
        <v>40</v>
      </c>
      <c r="M1812" t="s">
        <v>1767</v>
      </c>
      <c r="N1812" t="s">
        <v>40</v>
      </c>
      <c r="P1812" t="s">
        <v>42</v>
      </c>
      <c r="Q1812" t="s">
        <v>42</v>
      </c>
      <c r="R1812" t="s">
        <v>42</v>
      </c>
      <c r="S1812" s="3">
        <v>42260</v>
      </c>
      <c r="T1812" s="3"/>
      <c r="U1812" s="11">
        <f>IFERROR(VLOOKUP(A1812,'Anc data'!$A$2:$H$117, 8,FALSE),"")</f>
        <v>1.6634682101950999</v>
      </c>
      <c r="W1812" s="15">
        <f t="shared" si="85"/>
        <v>24.046146331409965</v>
      </c>
      <c r="X1812" s="9">
        <f t="shared" si="86"/>
        <v>0</v>
      </c>
      <c r="Y1812" s="9">
        <f>MAX(X1812,Parameters!$B$8)</f>
        <v>1</v>
      </c>
      <c r="AA1812" s="16" t="str">
        <f>IF(W1812&lt;&gt;0,IF(Y1812=1,IF(I1812&lt;=Parameters!$C$2,W1812,""),""),"")</f>
        <v/>
      </c>
      <c r="AB1812" s="16">
        <f>IF(W1812&lt;&gt;0,IF(Y1812=1,IF(AND(I1812&gt;Parameters!$B$3,I1812&lt;=Parameters!$C$3),W1812,""),""),"")</f>
        <v>24.046146331409965</v>
      </c>
      <c r="AC1812" s="16" t="str">
        <f>IF(W1812&lt;&gt;0,IF(Y1812=1,IF(AND(I1812&gt;Parameters!$B$4,I1812&lt;=Parameters!$C$4),W1812,""),""),"")</f>
        <v/>
      </c>
      <c r="AD1812" s="16" t="str">
        <f>IF(W1812&lt;&gt;0,IF(Y1812=1,IF(AND(I1812&gt;Parameters!$B$5,I1812&lt;=Parameters!$C$5),W1812,""),""),"")</f>
        <v/>
      </c>
      <c r="AE1812" s="16" t="str">
        <f>IF(W1812&lt;&gt;0,IF(Y1812=1,IF(I1812&gt;Parameters!$B$6,W1812,""),""),"")</f>
        <v/>
      </c>
    </row>
    <row r="1813" spans="1:31" x14ac:dyDescent="0.2">
      <c r="A1813" t="s">
        <v>1762</v>
      </c>
      <c r="B1813" t="s">
        <v>1763</v>
      </c>
      <c r="C1813" t="s">
        <v>1764</v>
      </c>
      <c r="D1813">
        <v>5</v>
      </c>
      <c r="E1813" t="s">
        <v>1765</v>
      </c>
      <c r="F1813" t="s">
        <v>51</v>
      </c>
      <c r="G1813">
        <v>2048</v>
      </c>
      <c r="H1813" t="s">
        <v>38</v>
      </c>
      <c r="I1813">
        <f t="shared" si="84"/>
        <v>2.048</v>
      </c>
      <c r="J1813">
        <v>500</v>
      </c>
      <c r="K1813" t="s">
        <v>1766</v>
      </c>
      <c r="L1813">
        <v>60</v>
      </c>
      <c r="M1813" t="s">
        <v>1767</v>
      </c>
      <c r="N1813" t="s">
        <v>40</v>
      </c>
      <c r="P1813" t="s">
        <v>42</v>
      </c>
      <c r="Q1813" t="s">
        <v>42</v>
      </c>
      <c r="R1813" t="s">
        <v>42</v>
      </c>
      <c r="S1813" s="3">
        <v>42260</v>
      </c>
      <c r="T1813" s="3"/>
      <c r="U1813" s="11">
        <f>IFERROR(VLOOKUP(A1813,'Anc data'!$A$2:$H$117, 8,FALSE),"")</f>
        <v>1.6634682101950999</v>
      </c>
      <c r="W1813" s="15">
        <f t="shared" si="85"/>
        <v>36.069219497114943</v>
      </c>
      <c r="X1813" s="9">
        <f t="shared" si="86"/>
        <v>0</v>
      </c>
      <c r="Y1813" s="9">
        <f>MAX(X1813,Parameters!$B$8)</f>
        <v>1</v>
      </c>
      <c r="AA1813" s="16" t="str">
        <f>IF(W1813&lt;&gt;0,IF(Y1813=1,IF(I1813&lt;=Parameters!$C$2,W1813,""),""),"")</f>
        <v/>
      </c>
      <c r="AB1813" s="16">
        <f>IF(W1813&lt;&gt;0,IF(Y1813=1,IF(AND(I1813&gt;Parameters!$B$3,I1813&lt;=Parameters!$C$3),W1813,""),""),"")</f>
        <v>36.069219497114943</v>
      </c>
      <c r="AC1813" s="16" t="str">
        <f>IF(W1813&lt;&gt;0,IF(Y1813=1,IF(AND(I1813&gt;Parameters!$B$4,I1813&lt;=Parameters!$C$4),W1813,""),""),"")</f>
        <v/>
      </c>
      <c r="AD1813" s="16" t="str">
        <f>IF(W1813&lt;&gt;0,IF(Y1813=1,IF(AND(I1813&gt;Parameters!$B$5,I1813&lt;=Parameters!$C$5),W1813,""),""),"")</f>
        <v/>
      </c>
      <c r="AE1813" s="16" t="str">
        <f>IF(W1813&lt;&gt;0,IF(Y1813=1,IF(I1813&gt;Parameters!$B$6,W1813,""),""),"")</f>
        <v/>
      </c>
    </row>
    <row r="1814" spans="1:31" x14ac:dyDescent="0.2">
      <c r="A1814" t="s">
        <v>1762</v>
      </c>
      <c r="B1814" t="s">
        <v>1763</v>
      </c>
      <c r="C1814" t="s">
        <v>1764</v>
      </c>
      <c r="D1814">
        <v>6</v>
      </c>
      <c r="E1814" t="s">
        <v>1768</v>
      </c>
      <c r="F1814" t="s">
        <v>51</v>
      </c>
      <c r="G1814">
        <v>128</v>
      </c>
      <c r="H1814" t="s">
        <v>38</v>
      </c>
      <c r="I1814">
        <f t="shared" si="84"/>
        <v>0.128</v>
      </c>
      <c r="J1814" t="s">
        <v>39</v>
      </c>
      <c r="L1814">
        <v>100</v>
      </c>
      <c r="M1814" t="s">
        <v>1767</v>
      </c>
      <c r="N1814" t="s">
        <v>40</v>
      </c>
      <c r="P1814" t="s">
        <v>42</v>
      </c>
      <c r="Q1814" t="s">
        <v>42</v>
      </c>
      <c r="R1814" t="s">
        <v>42</v>
      </c>
      <c r="S1814" s="3">
        <v>42260</v>
      </c>
      <c r="T1814" s="3"/>
      <c r="U1814" s="11">
        <f>IFERROR(VLOOKUP(A1814,'Anc data'!$A$2:$H$117, 8,FALSE),"")</f>
        <v>1.6634682101950999</v>
      </c>
      <c r="W1814" s="15">
        <f t="shared" si="85"/>
        <v>60.115365828524908</v>
      </c>
      <c r="X1814" s="9">
        <f t="shared" si="86"/>
        <v>1</v>
      </c>
      <c r="Y1814" s="9">
        <f>MAX(X1814,Parameters!$B$8)</f>
        <v>1</v>
      </c>
      <c r="AA1814" s="16">
        <f>IF(W1814&lt;&gt;0,IF(Y1814=1,IF(I1814&lt;=Parameters!$C$2,W1814,""),""),"")</f>
        <v>60.115365828524908</v>
      </c>
      <c r="AB1814" s="16" t="str">
        <f>IF(W1814&lt;&gt;0,IF(Y1814=1,IF(AND(I1814&gt;Parameters!$B$3,I1814&lt;=Parameters!$C$3),W1814,""),""),"")</f>
        <v/>
      </c>
      <c r="AC1814" s="16" t="str">
        <f>IF(W1814&lt;&gt;0,IF(Y1814=1,IF(AND(I1814&gt;Parameters!$B$4,I1814&lt;=Parameters!$C$4),W1814,""),""),"")</f>
        <v/>
      </c>
      <c r="AD1814" s="16" t="str">
        <f>IF(W1814&lt;&gt;0,IF(Y1814=1,IF(AND(I1814&gt;Parameters!$B$5,I1814&lt;=Parameters!$C$5),W1814,""),""),"")</f>
        <v/>
      </c>
      <c r="AE1814" s="16" t="str">
        <f>IF(W1814&lt;&gt;0,IF(Y1814=1,IF(I1814&gt;Parameters!$B$6,W1814,""),""),"")</f>
        <v/>
      </c>
    </row>
    <row r="1815" spans="1:31" x14ac:dyDescent="0.2">
      <c r="A1815" t="s">
        <v>1762</v>
      </c>
      <c r="B1815" t="s">
        <v>1763</v>
      </c>
      <c r="C1815" t="s">
        <v>1764</v>
      </c>
      <c r="D1815">
        <v>7</v>
      </c>
      <c r="E1815" t="s">
        <v>1768</v>
      </c>
      <c r="F1815" t="s">
        <v>51</v>
      </c>
      <c r="G1815">
        <v>256</v>
      </c>
      <c r="H1815" t="s">
        <v>38</v>
      </c>
      <c r="I1815">
        <f t="shared" si="84"/>
        <v>0.25600000000000001</v>
      </c>
      <c r="J1815" t="s">
        <v>39</v>
      </c>
      <c r="L1815">
        <v>250</v>
      </c>
      <c r="M1815" t="s">
        <v>1767</v>
      </c>
      <c r="N1815" t="s">
        <v>40</v>
      </c>
      <c r="P1815" t="s">
        <v>42</v>
      </c>
      <c r="Q1815" t="s">
        <v>42</v>
      </c>
      <c r="R1815" t="s">
        <v>42</v>
      </c>
      <c r="S1815" s="3">
        <v>42260</v>
      </c>
      <c r="T1815" s="3"/>
      <c r="U1815" s="11">
        <f>IFERROR(VLOOKUP(A1815,'Anc data'!$A$2:$H$117, 8,FALSE),"")</f>
        <v>1.6634682101950999</v>
      </c>
      <c r="W1815" s="15">
        <f t="shared" si="85"/>
        <v>150.28841457131227</v>
      </c>
      <c r="X1815" s="9">
        <f t="shared" si="86"/>
        <v>1</v>
      </c>
      <c r="Y1815" s="9">
        <f>MAX(X1815,Parameters!$B$8)</f>
        <v>1</v>
      </c>
      <c r="AA1815" s="16">
        <f>IF(W1815&lt;&gt;0,IF(Y1815=1,IF(I1815&lt;=Parameters!$C$2,W1815,""),""),"")</f>
        <v>150.28841457131227</v>
      </c>
      <c r="AB1815" s="16" t="str">
        <f>IF(W1815&lt;&gt;0,IF(Y1815=1,IF(AND(I1815&gt;Parameters!$B$3,I1815&lt;=Parameters!$C$3),W1815,""),""),"")</f>
        <v/>
      </c>
      <c r="AC1815" s="16" t="str">
        <f>IF(W1815&lt;&gt;0,IF(Y1815=1,IF(AND(I1815&gt;Parameters!$B$4,I1815&lt;=Parameters!$C$4),W1815,""),""),"")</f>
        <v/>
      </c>
      <c r="AD1815" s="16" t="str">
        <f>IF(W1815&lt;&gt;0,IF(Y1815=1,IF(AND(I1815&gt;Parameters!$B$5,I1815&lt;=Parameters!$C$5),W1815,""),""),"")</f>
        <v/>
      </c>
      <c r="AE1815" s="16" t="str">
        <f>IF(W1815&lt;&gt;0,IF(Y1815=1,IF(I1815&gt;Parameters!$B$6,W1815,""),""),"")</f>
        <v/>
      </c>
    </row>
    <row r="1816" spans="1:31" x14ac:dyDescent="0.2">
      <c r="A1816" t="s">
        <v>1762</v>
      </c>
      <c r="B1816" t="s">
        <v>1763</v>
      </c>
      <c r="C1816" t="s">
        <v>1764</v>
      </c>
      <c r="D1816">
        <v>8</v>
      </c>
      <c r="E1816" t="s">
        <v>1768</v>
      </c>
      <c r="F1816" t="s">
        <v>51</v>
      </c>
      <c r="G1816">
        <v>512</v>
      </c>
      <c r="H1816" t="s">
        <v>38</v>
      </c>
      <c r="I1816">
        <f t="shared" si="84"/>
        <v>0.51200000000000001</v>
      </c>
      <c r="J1816" t="s">
        <v>39</v>
      </c>
      <c r="L1816">
        <v>600</v>
      </c>
      <c r="M1816" t="s">
        <v>1767</v>
      </c>
      <c r="N1816" t="s">
        <v>40</v>
      </c>
      <c r="P1816" t="s">
        <v>42</v>
      </c>
      <c r="Q1816" t="s">
        <v>42</v>
      </c>
      <c r="R1816" t="s">
        <v>42</v>
      </c>
      <c r="S1816" s="3">
        <v>42260</v>
      </c>
      <c r="T1816" s="3"/>
      <c r="U1816" s="11">
        <f>IFERROR(VLOOKUP(A1816,'Anc data'!$A$2:$H$117, 8,FALSE),"")</f>
        <v>1.6634682101950999</v>
      </c>
      <c r="W1816" s="15">
        <f t="shared" si="85"/>
        <v>360.69219497114943</v>
      </c>
      <c r="X1816" s="9">
        <f t="shared" si="86"/>
        <v>1</v>
      </c>
      <c r="Y1816" s="9">
        <f>MAX(X1816,Parameters!$B$8)</f>
        <v>1</v>
      </c>
      <c r="AA1816" s="16">
        <f>IF(W1816&lt;&gt;0,IF(Y1816=1,IF(I1816&lt;=Parameters!$C$2,W1816,""),""),"")</f>
        <v>360.69219497114943</v>
      </c>
      <c r="AB1816" s="16" t="str">
        <f>IF(W1816&lt;&gt;0,IF(Y1816=1,IF(AND(I1816&gt;Parameters!$B$3,I1816&lt;=Parameters!$C$3),W1816,""),""),"")</f>
        <v/>
      </c>
      <c r="AC1816" s="16" t="str">
        <f>IF(W1816&lt;&gt;0,IF(Y1816=1,IF(AND(I1816&gt;Parameters!$B$4,I1816&lt;=Parameters!$C$4),W1816,""),""),"")</f>
        <v/>
      </c>
      <c r="AD1816" s="16" t="str">
        <f>IF(W1816&lt;&gt;0,IF(Y1816=1,IF(AND(I1816&gt;Parameters!$B$5,I1816&lt;=Parameters!$C$5),W1816,""),""),"")</f>
        <v/>
      </c>
      <c r="AE1816" s="16" t="str">
        <f>IF(W1816&lt;&gt;0,IF(Y1816=1,IF(I1816&gt;Parameters!$B$6,W1816,""),""),"")</f>
        <v/>
      </c>
    </row>
    <row r="1817" spans="1:31" x14ac:dyDescent="0.2">
      <c r="A1817" t="s">
        <v>1769</v>
      </c>
      <c r="B1817" t="s">
        <v>1770</v>
      </c>
      <c r="C1817" t="s">
        <v>1771</v>
      </c>
      <c r="D1817">
        <v>1</v>
      </c>
      <c r="E1817">
        <v>768</v>
      </c>
      <c r="F1817" t="s">
        <v>61</v>
      </c>
      <c r="G1817">
        <v>768</v>
      </c>
      <c r="H1817" t="s">
        <v>38</v>
      </c>
      <c r="I1817">
        <f t="shared" si="84"/>
        <v>0.76800000000000002</v>
      </c>
      <c r="J1817" t="s">
        <v>39</v>
      </c>
      <c r="L1817">
        <v>455</v>
      </c>
      <c r="M1817" t="s">
        <v>319</v>
      </c>
      <c r="N1817">
        <v>768</v>
      </c>
      <c r="O1817" t="s">
        <v>38</v>
      </c>
      <c r="P1817" t="s">
        <v>42</v>
      </c>
      <c r="Q1817" t="s">
        <v>42</v>
      </c>
      <c r="R1817" t="s">
        <v>42</v>
      </c>
      <c r="S1817" s="3">
        <v>42260</v>
      </c>
      <c r="T1817" s="3"/>
      <c r="U1817" s="11">
        <f>IFERROR(VLOOKUP(A1817,'Anc data'!$A$2:$H$117, 8,FALSE),"")</f>
        <v>1025.3867678080201</v>
      </c>
      <c r="W1817" s="15">
        <f t="shared" si="85"/>
        <v>0.4437350025226659</v>
      </c>
      <c r="X1817" s="9">
        <f t="shared" si="86"/>
        <v>1</v>
      </c>
      <c r="Y1817" s="9">
        <f>MAX(X1817,Parameters!$B$8)</f>
        <v>1</v>
      </c>
      <c r="AA1817" s="16">
        <f>IF(W1817&lt;&gt;0,IF(Y1817=1,IF(I1817&lt;=Parameters!$C$2,W1817,""),""),"")</f>
        <v>0.4437350025226659</v>
      </c>
      <c r="AB1817" s="16" t="str">
        <f>IF(W1817&lt;&gt;0,IF(Y1817=1,IF(AND(I1817&gt;Parameters!$B$3,I1817&lt;=Parameters!$C$3),W1817,""),""),"")</f>
        <v/>
      </c>
      <c r="AC1817" s="16" t="str">
        <f>IF(W1817&lt;&gt;0,IF(Y1817=1,IF(AND(I1817&gt;Parameters!$B$4,I1817&lt;=Parameters!$C$4),W1817,""),""),"")</f>
        <v/>
      </c>
      <c r="AD1817" s="16" t="str">
        <f>IF(W1817&lt;&gt;0,IF(Y1817=1,IF(AND(I1817&gt;Parameters!$B$5,I1817&lt;=Parameters!$C$5),W1817,""),""),"")</f>
        <v/>
      </c>
      <c r="AE1817" s="16" t="str">
        <f>IF(W1817&lt;&gt;0,IF(Y1817=1,IF(I1817&gt;Parameters!$B$6,W1817,""),""),"")</f>
        <v/>
      </c>
    </row>
    <row r="1818" spans="1:31" x14ac:dyDescent="0.2">
      <c r="A1818" t="s">
        <v>1769</v>
      </c>
      <c r="B1818" t="s">
        <v>1770</v>
      </c>
      <c r="C1818" t="s">
        <v>1771</v>
      </c>
      <c r="D1818">
        <v>2</v>
      </c>
      <c r="E1818">
        <v>1024</v>
      </c>
      <c r="F1818" t="s">
        <v>61</v>
      </c>
      <c r="G1818">
        <v>1024</v>
      </c>
      <c r="H1818" t="s">
        <v>38</v>
      </c>
      <c r="I1818">
        <f t="shared" si="84"/>
        <v>1.024</v>
      </c>
      <c r="J1818" t="s">
        <v>39</v>
      </c>
      <c r="L1818">
        <v>550</v>
      </c>
      <c r="M1818" t="s">
        <v>319</v>
      </c>
      <c r="N1818">
        <v>1024</v>
      </c>
      <c r="O1818" t="s">
        <v>38</v>
      </c>
      <c r="P1818" t="s">
        <v>42</v>
      </c>
      <c r="Q1818" t="s">
        <v>42</v>
      </c>
      <c r="R1818" t="s">
        <v>42</v>
      </c>
      <c r="S1818" s="3">
        <v>42260</v>
      </c>
      <c r="T1818" s="3"/>
      <c r="U1818" s="11">
        <f>IFERROR(VLOOKUP(A1818,'Anc data'!$A$2:$H$117, 8,FALSE),"")</f>
        <v>1025.3867678080201</v>
      </c>
      <c r="W1818" s="15">
        <f t="shared" si="85"/>
        <v>0.53638297008234337</v>
      </c>
      <c r="X1818" s="9">
        <f t="shared" si="86"/>
        <v>1</v>
      </c>
      <c r="Y1818" s="9">
        <f>MAX(X1818,Parameters!$B$8)</f>
        <v>1</v>
      </c>
      <c r="AA1818" s="16" t="str">
        <f>IF(W1818&lt;&gt;0,IF(Y1818=1,IF(I1818&lt;=Parameters!$C$2,W1818,""),""),"")</f>
        <v/>
      </c>
      <c r="AB1818" s="16">
        <f>IF(W1818&lt;&gt;0,IF(Y1818=1,IF(AND(I1818&gt;Parameters!$B$3,I1818&lt;=Parameters!$C$3),W1818,""),""),"")</f>
        <v>0.53638297008234337</v>
      </c>
      <c r="AC1818" s="16" t="str">
        <f>IF(W1818&lt;&gt;0,IF(Y1818=1,IF(AND(I1818&gt;Parameters!$B$4,I1818&lt;=Parameters!$C$4),W1818,""),""),"")</f>
        <v/>
      </c>
      <c r="AD1818" s="16" t="str">
        <f>IF(W1818&lt;&gt;0,IF(Y1818=1,IF(AND(I1818&gt;Parameters!$B$5,I1818&lt;=Parameters!$C$5),W1818,""),""),"")</f>
        <v/>
      </c>
      <c r="AE1818" s="16" t="str">
        <f>IF(W1818&lt;&gt;0,IF(Y1818=1,IF(I1818&gt;Parameters!$B$6,W1818,""),""),"")</f>
        <v/>
      </c>
    </row>
    <row r="1819" spans="1:31" x14ac:dyDescent="0.2">
      <c r="A1819" t="s">
        <v>1769</v>
      </c>
      <c r="B1819" t="s">
        <v>1770</v>
      </c>
      <c r="C1819" t="s">
        <v>1771</v>
      </c>
      <c r="D1819">
        <v>3</v>
      </c>
      <c r="E1819">
        <v>2048</v>
      </c>
      <c r="F1819" t="s">
        <v>61</v>
      </c>
      <c r="G1819">
        <v>2048</v>
      </c>
      <c r="H1819" t="s">
        <v>38</v>
      </c>
      <c r="I1819">
        <f t="shared" si="84"/>
        <v>2.048</v>
      </c>
      <c r="J1819" t="s">
        <v>39</v>
      </c>
      <c r="L1819">
        <v>925</v>
      </c>
      <c r="M1819" t="s">
        <v>319</v>
      </c>
      <c r="N1819">
        <v>2048</v>
      </c>
      <c r="O1819" t="s">
        <v>38</v>
      </c>
      <c r="P1819" t="s">
        <v>42</v>
      </c>
      <c r="Q1819" t="s">
        <v>42</v>
      </c>
      <c r="R1819" t="s">
        <v>42</v>
      </c>
      <c r="S1819" s="3">
        <v>42260</v>
      </c>
      <c r="T1819" s="3"/>
      <c r="U1819" s="11">
        <f>IFERROR(VLOOKUP(A1819,'Anc data'!$A$2:$H$117, 8,FALSE),"")</f>
        <v>1025.3867678080201</v>
      </c>
      <c r="W1819" s="15">
        <f t="shared" si="85"/>
        <v>0.90209863150212299</v>
      </c>
      <c r="X1819" s="9">
        <f t="shared" si="86"/>
        <v>1</v>
      </c>
      <c r="Y1819" s="9">
        <f>MAX(X1819,Parameters!$B$8)</f>
        <v>1</v>
      </c>
      <c r="AA1819" s="16" t="str">
        <f>IF(W1819&lt;&gt;0,IF(Y1819=1,IF(I1819&lt;=Parameters!$C$2,W1819,""),""),"")</f>
        <v/>
      </c>
      <c r="AB1819" s="16">
        <f>IF(W1819&lt;&gt;0,IF(Y1819=1,IF(AND(I1819&gt;Parameters!$B$3,I1819&lt;=Parameters!$C$3),W1819,""),""),"")</f>
        <v>0.90209863150212299</v>
      </c>
      <c r="AC1819" s="16" t="str">
        <f>IF(W1819&lt;&gt;0,IF(Y1819=1,IF(AND(I1819&gt;Parameters!$B$4,I1819&lt;=Parameters!$C$4),W1819,""),""),"")</f>
        <v/>
      </c>
      <c r="AD1819" s="16" t="str">
        <f>IF(W1819&lt;&gt;0,IF(Y1819=1,IF(AND(I1819&gt;Parameters!$B$5,I1819&lt;=Parameters!$C$5),W1819,""),""),"")</f>
        <v/>
      </c>
      <c r="AE1819" s="16" t="str">
        <f>IF(W1819&lt;&gt;0,IF(Y1819=1,IF(I1819&gt;Parameters!$B$6,W1819,""),""),"")</f>
        <v/>
      </c>
    </row>
    <row r="1820" spans="1:31" x14ac:dyDescent="0.2">
      <c r="A1820" t="s">
        <v>1769</v>
      </c>
      <c r="B1820" t="s">
        <v>1770</v>
      </c>
      <c r="C1820" t="s">
        <v>1771</v>
      </c>
      <c r="D1820">
        <v>4</v>
      </c>
      <c r="E1820">
        <v>3</v>
      </c>
      <c r="F1820" t="s">
        <v>61</v>
      </c>
      <c r="G1820">
        <v>3</v>
      </c>
      <c r="H1820" t="s">
        <v>46</v>
      </c>
      <c r="I1820">
        <f t="shared" si="84"/>
        <v>3</v>
      </c>
      <c r="J1820" t="s">
        <v>39</v>
      </c>
      <c r="L1820" s="2">
        <v>1350</v>
      </c>
      <c r="M1820" t="s">
        <v>319</v>
      </c>
      <c r="N1820">
        <v>3</v>
      </c>
      <c r="O1820" t="s">
        <v>46</v>
      </c>
      <c r="P1820" t="s">
        <v>42</v>
      </c>
      <c r="Q1820" t="s">
        <v>42</v>
      </c>
      <c r="R1820" t="s">
        <v>42</v>
      </c>
      <c r="S1820" s="3">
        <v>42260</v>
      </c>
      <c r="T1820" s="3"/>
      <c r="U1820" s="11">
        <f>IFERROR(VLOOKUP(A1820,'Anc data'!$A$2:$H$117, 8,FALSE),"")</f>
        <v>1025.3867678080201</v>
      </c>
      <c r="W1820" s="15">
        <f t="shared" si="85"/>
        <v>1.3165763811112066</v>
      </c>
      <c r="X1820" s="9">
        <f t="shared" si="86"/>
        <v>1</v>
      </c>
      <c r="Y1820" s="9">
        <f>MAX(X1820,Parameters!$B$8)</f>
        <v>1</v>
      </c>
      <c r="AA1820" s="16" t="str">
        <f>IF(W1820&lt;&gt;0,IF(Y1820=1,IF(I1820&lt;=Parameters!$C$2,W1820,""),""),"")</f>
        <v/>
      </c>
      <c r="AB1820" s="16">
        <f>IF(W1820&lt;&gt;0,IF(Y1820=1,IF(AND(I1820&gt;Parameters!$B$3,I1820&lt;=Parameters!$C$3),W1820,""),""),"")</f>
        <v>1.3165763811112066</v>
      </c>
      <c r="AC1820" s="16" t="str">
        <f>IF(W1820&lt;&gt;0,IF(Y1820=1,IF(AND(I1820&gt;Parameters!$B$4,I1820&lt;=Parameters!$C$4),W1820,""),""),"")</f>
        <v/>
      </c>
      <c r="AD1820" s="16" t="str">
        <f>IF(W1820&lt;&gt;0,IF(Y1820=1,IF(AND(I1820&gt;Parameters!$B$5,I1820&lt;=Parameters!$C$5),W1820,""),""),"")</f>
        <v/>
      </c>
      <c r="AE1820" s="16" t="str">
        <f>IF(W1820&lt;&gt;0,IF(Y1820=1,IF(I1820&gt;Parameters!$B$6,W1820,""),""),"")</f>
        <v/>
      </c>
    </row>
    <row r="1821" spans="1:31" x14ac:dyDescent="0.2">
      <c r="A1821" t="s">
        <v>1769</v>
      </c>
      <c r="B1821" t="s">
        <v>1770</v>
      </c>
      <c r="C1821" t="s">
        <v>1771</v>
      </c>
      <c r="D1821">
        <v>5</v>
      </c>
      <c r="E1821">
        <v>5</v>
      </c>
      <c r="F1821" t="s">
        <v>61</v>
      </c>
      <c r="G1821">
        <v>5</v>
      </c>
      <c r="H1821" t="s">
        <v>46</v>
      </c>
      <c r="I1821">
        <f t="shared" si="84"/>
        <v>5</v>
      </c>
      <c r="J1821" t="s">
        <v>39</v>
      </c>
      <c r="L1821" s="2">
        <v>2125</v>
      </c>
      <c r="M1821" t="s">
        <v>319</v>
      </c>
      <c r="N1821">
        <v>5</v>
      </c>
      <c r="O1821" t="s">
        <v>46</v>
      </c>
      <c r="P1821" t="s">
        <v>42</v>
      </c>
      <c r="Q1821" t="s">
        <v>42</v>
      </c>
      <c r="R1821" t="s">
        <v>42</v>
      </c>
      <c r="S1821" s="3">
        <v>42260</v>
      </c>
      <c r="T1821" s="3"/>
      <c r="U1821" s="11">
        <f>IFERROR(VLOOKUP(A1821,'Anc data'!$A$2:$H$117, 8,FALSE),"")</f>
        <v>1025.3867678080201</v>
      </c>
      <c r="W1821" s="15">
        <f t="shared" si="85"/>
        <v>2.0723887480454177</v>
      </c>
      <c r="X1821" s="9">
        <f t="shared" si="86"/>
        <v>1</v>
      </c>
      <c r="Y1821" s="9">
        <f>MAX(X1821,Parameters!$B$8)</f>
        <v>1</v>
      </c>
      <c r="AA1821" s="16" t="str">
        <f>IF(W1821&lt;&gt;0,IF(Y1821=1,IF(I1821&lt;=Parameters!$C$2,W1821,""),""),"")</f>
        <v/>
      </c>
      <c r="AB1821" s="16" t="str">
        <f>IF(W1821&lt;&gt;0,IF(Y1821=1,IF(AND(I1821&gt;Parameters!$B$3,I1821&lt;=Parameters!$C$3),W1821,""),""),"")</f>
        <v/>
      </c>
      <c r="AC1821" s="16">
        <f>IF(W1821&lt;&gt;0,IF(Y1821=1,IF(AND(I1821&gt;Parameters!$B$4,I1821&lt;=Parameters!$C$4),W1821,""),""),"")</f>
        <v>2.0723887480454177</v>
      </c>
      <c r="AD1821" s="16" t="str">
        <f>IF(W1821&lt;&gt;0,IF(Y1821=1,IF(AND(I1821&gt;Parameters!$B$5,I1821&lt;=Parameters!$C$5),W1821,""),""),"")</f>
        <v/>
      </c>
      <c r="AE1821" s="16" t="str">
        <f>IF(W1821&lt;&gt;0,IF(Y1821=1,IF(I1821&gt;Parameters!$B$6,W1821,""),""),"")</f>
        <v/>
      </c>
    </row>
    <row r="1822" spans="1:31" x14ac:dyDescent="0.2">
      <c r="A1822" t="s">
        <v>1769</v>
      </c>
      <c r="B1822" t="s">
        <v>1770</v>
      </c>
      <c r="C1822" t="s">
        <v>1771</v>
      </c>
      <c r="D1822">
        <v>6</v>
      </c>
      <c r="E1822" t="s">
        <v>1772</v>
      </c>
      <c r="F1822" t="s">
        <v>73</v>
      </c>
      <c r="G1822">
        <v>1024</v>
      </c>
      <c r="H1822" t="s">
        <v>38</v>
      </c>
      <c r="I1822">
        <f t="shared" si="84"/>
        <v>1.024</v>
      </c>
      <c r="J1822">
        <v>15</v>
      </c>
      <c r="K1822" t="s">
        <v>62</v>
      </c>
      <c r="L1822">
        <v>90</v>
      </c>
      <c r="M1822" t="s">
        <v>319</v>
      </c>
      <c r="N1822" t="s">
        <v>40</v>
      </c>
      <c r="P1822" t="s">
        <v>42</v>
      </c>
      <c r="Q1822" t="s">
        <v>42</v>
      </c>
      <c r="R1822" t="s">
        <v>42</v>
      </c>
      <c r="S1822" s="3">
        <v>42271</v>
      </c>
      <c r="T1822" s="3"/>
      <c r="U1822" s="11">
        <f>IFERROR(VLOOKUP(A1822,'Anc data'!$A$2:$H$117, 8,FALSE),"")</f>
        <v>1025.3867678080201</v>
      </c>
      <c r="W1822" s="15">
        <f t="shared" si="85"/>
        <v>8.7771758740747094E-2</v>
      </c>
      <c r="X1822" s="9">
        <f t="shared" si="86"/>
        <v>0</v>
      </c>
      <c r="Y1822" s="9">
        <f>MAX(X1822,Parameters!$B$8)</f>
        <v>1</v>
      </c>
      <c r="AA1822" s="16" t="str">
        <f>IF(W1822&lt;&gt;0,IF(Y1822=1,IF(I1822&lt;=Parameters!$C$2,W1822,""),""),"")</f>
        <v/>
      </c>
      <c r="AB1822" s="16">
        <f>IF(W1822&lt;&gt;0,IF(Y1822=1,IF(AND(I1822&gt;Parameters!$B$3,I1822&lt;=Parameters!$C$3),W1822,""),""),"")</f>
        <v>8.7771758740747094E-2</v>
      </c>
      <c r="AC1822" s="16" t="str">
        <f>IF(W1822&lt;&gt;0,IF(Y1822=1,IF(AND(I1822&gt;Parameters!$B$4,I1822&lt;=Parameters!$C$4),W1822,""),""),"")</f>
        <v/>
      </c>
      <c r="AD1822" s="16" t="str">
        <f>IF(W1822&lt;&gt;0,IF(Y1822=1,IF(AND(I1822&gt;Parameters!$B$5,I1822&lt;=Parameters!$C$5),W1822,""),""),"")</f>
        <v/>
      </c>
      <c r="AE1822" s="16" t="str">
        <f>IF(W1822&lt;&gt;0,IF(Y1822=1,IF(I1822&gt;Parameters!$B$6,W1822,""),""),"")</f>
        <v/>
      </c>
    </row>
    <row r="1823" spans="1:31" x14ac:dyDescent="0.2">
      <c r="A1823" t="s">
        <v>1769</v>
      </c>
      <c r="B1823" t="s">
        <v>1770</v>
      </c>
      <c r="C1823" t="s">
        <v>1771</v>
      </c>
      <c r="D1823">
        <v>7</v>
      </c>
      <c r="E1823" t="s">
        <v>1773</v>
      </c>
      <c r="F1823" t="s">
        <v>73</v>
      </c>
      <c r="G1823">
        <v>512</v>
      </c>
      <c r="H1823" t="s">
        <v>38</v>
      </c>
      <c r="I1823">
        <f t="shared" si="84"/>
        <v>0.51200000000000001</v>
      </c>
      <c r="J1823">
        <v>10</v>
      </c>
      <c r="K1823" t="s">
        <v>62</v>
      </c>
      <c r="L1823">
        <v>50</v>
      </c>
      <c r="M1823" t="s">
        <v>319</v>
      </c>
      <c r="N1823" t="s">
        <v>40</v>
      </c>
      <c r="P1823" t="s">
        <v>42</v>
      </c>
      <c r="Q1823" t="s">
        <v>42</v>
      </c>
      <c r="R1823" t="s">
        <v>42</v>
      </c>
      <c r="S1823" s="3">
        <v>42271</v>
      </c>
      <c r="T1823" s="3"/>
      <c r="U1823" s="11">
        <f>IFERROR(VLOOKUP(A1823,'Anc data'!$A$2:$H$117, 8,FALSE),"")</f>
        <v>1025.3867678080201</v>
      </c>
      <c r="W1823" s="15">
        <f t="shared" si="85"/>
        <v>4.8762088189303943E-2</v>
      </c>
      <c r="X1823" s="9">
        <f t="shared" si="86"/>
        <v>0</v>
      </c>
      <c r="Y1823" s="9">
        <f>MAX(X1823,Parameters!$B$8)</f>
        <v>1</v>
      </c>
      <c r="AA1823" s="16">
        <f>IF(W1823&lt;&gt;0,IF(Y1823=1,IF(I1823&lt;=Parameters!$C$2,W1823,""),""),"")</f>
        <v>4.8762088189303943E-2</v>
      </c>
      <c r="AB1823" s="16" t="str">
        <f>IF(W1823&lt;&gt;0,IF(Y1823=1,IF(AND(I1823&gt;Parameters!$B$3,I1823&lt;=Parameters!$C$3),W1823,""),""),"")</f>
        <v/>
      </c>
      <c r="AC1823" s="16" t="str">
        <f>IF(W1823&lt;&gt;0,IF(Y1823=1,IF(AND(I1823&gt;Parameters!$B$4,I1823&lt;=Parameters!$C$4),W1823,""),""),"")</f>
        <v/>
      </c>
      <c r="AD1823" s="16" t="str">
        <f>IF(W1823&lt;&gt;0,IF(Y1823=1,IF(AND(I1823&gt;Parameters!$B$5,I1823&lt;=Parameters!$C$5),W1823,""),""),"")</f>
        <v/>
      </c>
      <c r="AE1823" s="16" t="str">
        <f>IF(W1823&lt;&gt;0,IF(Y1823=1,IF(I1823&gt;Parameters!$B$6,W1823,""),""),"")</f>
        <v/>
      </c>
    </row>
    <row r="1824" spans="1:31" x14ac:dyDescent="0.2">
      <c r="A1824" t="s">
        <v>1769</v>
      </c>
      <c r="B1824" t="s">
        <v>1770</v>
      </c>
      <c r="C1824" t="s">
        <v>1771</v>
      </c>
      <c r="D1824">
        <v>8</v>
      </c>
      <c r="E1824" t="s">
        <v>1774</v>
      </c>
      <c r="F1824" t="s">
        <v>73</v>
      </c>
      <c r="G1824">
        <v>768</v>
      </c>
      <c r="H1824" t="s">
        <v>38</v>
      </c>
      <c r="I1824">
        <f t="shared" si="84"/>
        <v>0.76800000000000002</v>
      </c>
      <c r="J1824">
        <v>35</v>
      </c>
      <c r="K1824" t="s">
        <v>62</v>
      </c>
      <c r="L1824">
        <v>150</v>
      </c>
      <c r="M1824" t="s">
        <v>319</v>
      </c>
      <c r="N1824" t="s">
        <v>40</v>
      </c>
      <c r="P1824" t="s">
        <v>42</v>
      </c>
      <c r="Q1824" t="s">
        <v>42</v>
      </c>
      <c r="R1824" t="s">
        <v>42</v>
      </c>
      <c r="S1824" s="3">
        <v>42271</v>
      </c>
      <c r="T1824" s="3"/>
      <c r="U1824" s="11">
        <f>IFERROR(VLOOKUP(A1824,'Anc data'!$A$2:$H$117, 8,FALSE),"")</f>
        <v>1025.3867678080201</v>
      </c>
      <c r="W1824" s="15">
        <f t="shared" si="85"/>
        <v>0.14628626456791183</v>
      </c>
      <c r="X1824" s="9">
        <f t="shared" si="86"/>
        <v>0</v>
      </c>
      <c r="Y1824" s="9">
        <f>MAX(X1824,Parameters!$B$8)</f>
        <v>1</v>
      </c>
      <c r="AA1824" s="16">
        <f>IF(W1824&lt;&gt;0,IF(Y1824=1,IF(I1824&lt;=Parameters!$C$2,W1824,""),""),"")</f>
        <v>0.14628626456791183</v>
      </c>
      <c r="AB1824" s="16" t="str">
        <f>IF(W1824&lt;&gt;0,IF(Y1824=1,IF(AND(I1824&gt;Parameters!$B$3,I1824&lt;=Parameters!$C$3),W1824,""),""),"")</f>
        <v/>
      </c>
      <c r="AC1824" s="16" t="str">
        <f>IF(W1824&lt;&gt;0,IF(Y1824=1,IF(AND(I1824&gt;Parameters!$B$4,I1824&lt;=Parameters!$C$4),W1824,""),""),"")</f>
        <v/>
      </c>
      <c r="AD1824" s="16" t="str">
        <f>IF(W1824&lt;&gt;0,IF(Y1824=1,IF(AND(I1824&gt;Parameters!$B$5,I1824&lt;=Parameters!$C$5),W1824,""),""),"")</f>
        <v/>
      </c>
      <c r="AE1824" s="16" t="str">
        <f>IF(W1824&lt;&gt;0,IF(Y1824=1,IF(I1824&gt;Parameters!$B$6,W1824,""),""),"")</f>
        <v/>
      </c>
    </row>
    <row r="1825" spans="1:31" x14ac:dyDescent="0.2">
      <c r="A1825" t="s">
        <v>1769</v>
      </c>
      <c r="B1825" t="s">
        <v>1770</v>
      </c>
      <c r="C1825" t="s">
        <v>1775</v>
      </c>
      <c r="D1825">
        <v>1</v>
      </c>
      <c r="E1825" t="s">
        <v>1776</v>
      </c>
      <c r="F1825" t="s">
        <v>51</v>
      </c>
      <c r="G1825">
        <v>64</v>
      </c>
      <c r="H1825" t="s">
        <v>38</v>
      </c>
      <c r="I1825">
        <f t="shared" si="84"/>
        <v>6.4000000000000001E-2</v>
      </c>
      <c r="J1825" t="s">
        <v>39</v>
      </c>
      <c r="L1825">
        <v>90</v>
      </c>
      <c r="M1825" t="s">
        <v>319</v>
      </c>
      <c r="N1825" t="s">
        <v>40</v>
      </c>
      <c r="P1825" t="s">
        <v>42</v>
      </c>
      <c r="Q1825" t="s">
        <v>42</v>
      </c>
      <c r="R1825" t="s">
        <v>42</v>
      </c>
      <c r="S1825" s="3">
        <v>42260</v>
      </c>
      <c r="T1825" s="3"/>
      <c r="U1825" s="11">
        <f>IFERROR(VLOOKUP(A1825,'Anc data'!$A$2:$H$117, 8,FALSE),"")</f>
        <v>1025.3867678080201</v>
      </c>
      <c r="W1825" s="15">
        <f t="shared" si="85"/>
        <v>8.7771758740747094E-2</v>
      </c>
      <c r="X1825" s="9">
        <f t="shared" si="86"/>
        <v>1</v>
      </c>
      <c r="Y1825" s="9">
        <f>MAX(X1825,Parameters!$B$8)</f>
        <v>1</v>
      </c>
      <c r="AA1825" s="16">
        <f>IF(W1825&lt;&gt;0,IF(Y1825=1,IF(I1825&lt;=Parameters!$C$2,W1825,""),""),"")</f>
        <v>8.7771758740747094E-2</v>
      </c>
      <c r="AB1825" s="16" t="str">
        <f>IF(W1825&lt;&gt;0,IF(Y1825=1,IF(AND(I1825&gt;Parameters!$B$3,I1825&lt;=Parameters!$C$3),W1825,""),""),"")</f>
        <v/>
      </c>
      <c r="AC1825" s="16" t="str">
        <f>IF(W1825&lt;&gt;0,IF(Y1825=1,IF(AND(I1825&gt;Parameters!$B$4,I1825&lt;=Parameters!$C$4),W1825,""),""),"")</f>
        <v/>
      </c>
      <c r="AD1825" s="16" t="str">
        <f>IF(W1825&lt;&gt;0,IF(Y1825=1,IF(AND(I1825&gt;Parameters!$B$5,I1825&lt;=Parameters!$C$5),W1825,""),""),"")</f>
        <v/>
      </c>
      <c r="AE1825" s="16" t="str">
        <f>IF(W1825&lt;&gt;0,IF(Y1825=1,IF(I1825&gt;Parameters!$B$6,W1825,""),""),"")</f>
        <v/>
      </c>
    </row>
    <row r="1826" spans="1:31" x14ac:dyDescent="0.2">
      <c r="A1826" t="s">
        <v>1769</v>
      </c>
      <c r="B1826" t="s">
        <v>1770</v>
      </c>
      <c r="C1826" t="s">
        <v>1775</v>
      </c>
      <c r="D1826">
        <v>2</v>
      </c>
      <c r="E1826" t="s">
        <v>1776</v>
      </c>
      <c r="F1826" t="s">
        <v>51</v>
      </c>
      <c r="G1826">
        <v>128</v>
      </c>
      <c r="H1826" t="s">
        <v>38</v>
      </c>
      <c r="I1826">
        <f t="shared" si="84"/>
        <v>0.128</v>
      </c>
      <c r="J1826" t="s">
        <v>39</v>
      </c>
      <c r="L1826">
        <v>170</v>
      </c>
      <c r="M1826" t="s">
        <v>319</v>
      </c>
      <c r="N1826" t="s">
        <v>40</v>
      </c>
      <c r="P1826" t="s">
        <v>42</v>
      </c>
      <c r="Q1826" t="s">
        <v>42</v>
      </c>
      <c r="R1826" t="s">
        <v>42</v>
      </c>
      <c r="S1826" s="3">
        <v>42260</v>
      </c>
      <c r="T1826" s="3"/>
      <c r="U1826" s="11">
        <f>IFERROR(VLOOKUP(A1826,'Anc data'!$A$2:$H$117, 8,FALSE),"")</f>
        <v>1025.3867678080201</v>
      </c>
      <c r="W1826" s="15">
        <f t="shared" si="85"/>
        <v>0.16579109984363341</v>
      </c>
      <c r="X1826" s="9">
        <f t="shared" si="86"/>
        <v>1</v>
      </c>
      <c r="Y1826" s="9">
        <f>MAX(X1826,Parameters!$B$8)</f>
        <v>1</v>
      </c>
      <c r="AA1826" s="16">
        <f>IF(W1826&lt;&gt;0,IF(Y1826=1,IF(I1826&lt;=Parameters!$C$2,W1826,""),""),"")</f>
        <v>0.16579109984363341</v>
      </c>
      <c r="AB1826" s="16" t="str">
        <f>IF(W1826&lt;&gt;0,IF(Y1826=1,IF(AND(I1826&gt;Parameters!$B$3,I1826&lt;=Parameters!$C$3),W1826,""),""),"")</f>
        <v/>
      </c>
      <c r="AC1826" s="16" t="str">
        <f>IF(W1826&lt;&gt;0,IF(Y1826=1,IF(AND(I1826&gt;Parameters!$B$4,I1826&lt;=Parameters!$C$4),W1826,""),""),"")</f>
        <v/>
      </c>
      <c r="AD1826" s="16" t="str">
        <f>IF(W1826&lt;&gt;0,IF(Y1826=1,IF(AND(I1826&gt;Parameters!$B$5,I1826&lt;=Parameters!$C$5),W1826,""),""),"")</f>
        <v/>
      </c>
      <c r="AE1826" s="16" t="str">
        <f>IF(W1826&lt;&gt;0,IF(Y1826=1,IF(I1826&gt;Parameters!$B$6,W1826,""),""),"")</f>
        <v/>
      </c>
    </row>
    <row r="1827" spans="1:31" x14ac:dyDescent="0.2">
      <c r="A1827" t="s">
        <v>1769</v>
      </c>
      <c r="B1827" t="s">
        <v>1770</v>
      </c>
      <c r="C1827" t="s">
        <v>1775</v>
      </c>
      <c r="D1827">
        <v>3</v>
      </c>
      <c r="E1827" t="s">
        <v>1776</v>
      </c>
      <c r="F1827" t="s">
        <v>51</v>
      </c>
      <c r="G1827">
        <v>256</v>
      </c>
      <c r="H1827" t="s">
        <v>38</v>
      </c>
      <c r="I1827">
        <f t="shared" si="84"/>
        <v>0.25600000000000001</v>
      </c>
      <c r="J1827" t="s">
        <v>39</v>
      </c>
      <c r="L1827">
        <v>300</v>
      </c>
      <c r="M1827" t="s">
        <v>319</v>
      </c>
      <c r="N1827" t="s">
        <v>40</v>
      </c>
      <c r="P1827" t="s">
        <v>42</v>
      </c>
      <c r="Q1827" t="s">
        <v>42</v>
      </c>
      <c r="R1827" t="s">
        <v>42</v>
      </c>
      <c r="S1827" s="3">
        <v>42260</v>
      </c>
      <c r="T1827" s="3"/>
      <c r="U1827" s="11">
        <f>IFERROR(VLOOKUP(A1827,'Anc data'!$A$2:$H$117, 8,FALSE),"")</f>
        <v>1025.3867678080201</v>
      </c>
      <c r="W1827" s="15">
        <f t="shared" si="85"/>
        <v>0.29257252913582366</v>
      </c>
      <c r="X1827" s="9">
        <f t="shared" si="86"/>
        <v>1</v>
      </c>
      <c r="Y1827" s="9">
        <f>MAX(X1827,Parameters!$B$8)</f>
        <v>1</v>
      </c>
      <c r="AA1827" s="16">
        <f>IF(W1827&lt;&gt;0,IF(Y1827=1,IF(I1827&lt;=Parameters!$C$2,W1827,""),""),"")</f>
        <v>0.29257252913582366</v>
      </c>
      <c r="AB1827" s="16" t="str">
        <f>IF(W1827&lt;&gt;0,IF(Y1827=1,IF(AND(I1827&gt;Parameters!$B$3,I1827&lt;=Parameters!$C$3),W1827,""),""),"")</f>
        <v/>
      </c>
      <c r="AC1827" s="16" t="str">
        <f>IF(W1827&lt;&gt;0,IF(Y1827=1,IF(AND(I1827&gt;Parameters!$B$4,I1827&lt;=Parameters!$C$4),W1827,""),""),"")</f>
        <v/>
      </c>
      <c r="AD1827" s="16" t="str">
        <f>IF(W1827&lt;&gt;0,IF(Y1827=1,IF(AND(I1827&gt;Parameters!$B$5,I1827&lt;=Parameters!$C$5),W1827,""),""),"")</f>
        <v/>
      </c>
      <c r="AE1827" s="16" t="str">
        <f>IF(W1827&lt;&gt;0,IF(Y1827=1,IF(I1827&gt;Parameters!$B$6,W1827,""),""),"")</f>
        <v/>
      </c>
    </row>
    <row r="1828" spans="1:31" x14ac:dyDescent="0.2">
      <c r="A1828" t="s">
        <v>1777</v>
      </c>
      <c r="B1828" t="s">
        <v>1778</v>
      </c>
      <c r="C1828" t="s">
        <v>1779</v>
      </c>
      <c r="D1828">
        <v>1</v>
      </c>
      <c r="E1828" t="s">
        <v>205</v>
      </c>
      <c r="F1828" t="s">
        <v>61</v>
      </c>
      <c r="G1828">
        <v>100</v>
      </c>
      <c r="H1828" t="s">
        <v>46</v>
      </c>
      <c r="I1828">
        <f t="shared" si="84"/>
        <v>100</v>
      </c>
      <c r="J1828" t="s">
        <v>39</v>
      </c>
      <c r="L1828">
        <v>129</v>
      </c>
      <c r="M1828" t="s">
        <v>1780</v>
      </c>
      <c r="N1828" t="s">
        <v>40</v>
      </c>
      <c r="P1828" t="s">
        <v>42</v>
      </c>
      <c r="Q1828" t="s">
        <v>42</v>
      </c>
      <c r="R1828" t="s">
        <v>42</v>
      </c>
      <c r="S1828" s="3">
        <v>42260</v>
      </c>
      <c r="T1828" s="3"/>
      <c r="U1828" s="11">
        <f>IFERROR(VLOOKUP(A1828,'Anc data'!$A$2:$H$117, 8,FALSE),"")</f>
        <v>4.2283033481234398</v>
      </c>
      <c r="W1828" s="15">
        <f t="shared" si="85"/>
        <v>30.508690928537895</v>
      </c>
      <c r="X1828" s="9">
        <f t="shared" si="86"/>
        <v>1</v>
      </c>
      <c r="Y1828" s="9">
        <f>MAX(X1828,Parameters!$B$8)</f>
        <v>1</v>
      </c>
      <c r="AA1828" s="16" t="str">
        <f>IF(W1828&lt;&gt;0,IF(Y1828=1,IF(I1828&lt;=Parameters!$C$2,W1828,""),""),"")</f>
        <v/>
      </c>
      <c r="AB1828" s="16" t="str">
        <f>IF(W1828&lt;&gt;0,IF(Y1828=1,IF(AND(I1828&gt;Parameters!$B$3,I1828&lt;=Parameters!$C$3),W1828,""),""),"")</f>
        <v/>
      </c>
      <c r="AC1828" s="16" t="str">
        <f>IF(W1828&lt;&gt;0,IF(Y1828=1,IF(AND(I1828&gt;Parameters!$B$4,I1828&lt;=Parameters!$C$4),W1828,""),""),"")</f>
        <v/>
      </c>
      <c r="AD1828" s="16" t="str">
        <f>IF(W1828&lt;&gt;0,IF(Y1828=1,IF(AND(I1828&gt;Parameters!$B$5,I1828&lt;=Parameters!$C$5),W1828,""),""),"")</f>
        <v/>
      </c>
      <c r="AE1828" s="16">
        <f>IF(W1828&lt;&gt;0,IF(Y1828=1,IF(I1828&gt;Parameters!$B$6,W1828,""),""),"")</f>
        <v>30.508690928537895</v>
      </c>
    </row>
    <row r="1829" spans="1:31" x14ac:dyDescent="0.2">
      <c r="A1829" t="s">
        <v>1777</v>
      </c>
      <c r="B1829" t="s">
        <v>1778</v>
      </c>
      <c r="C1829" t="s">
        <v>1779</v>
      </c>
      <c r="D1829">
        <v>2</v>
      </c>
      <c r="E1829" t="s">
        <v>1781</v>
      </c>
      <c r="F1829" t="s">
        <v>61</v>
      </c>
      <c r="G1829">
        <v>50</v>
      </c>
      <c r="H1829" t="s">
        <v>46</v>
      </c>
      <c r="I1829">
        <f t="shared" si="84"/>
        <v>50</v>
      </c>
      <c r="J1829" t="s">
        <v>39</v>
      </c>
      <c r="L1829">
        <v>79</v>
      </c>
      <c r="M1829" t="s">
        <v>1780</v>
      </c>
      <c r="N1829" t="s">
        <v>40</v>
      </c>
      <c r="P1829" t="s">
        <v>42</v>
      </c>
      <c r="Q1829" t="s">
        <v>42</v>
      </c>
      <c r="R1829" t="s">
        <v>42</v>
      </c>
      <c r="S1829" s="3">
        <v>42260</v>
      </c>
      <c r="T1829" s="3"/>
      <c r="U1829" s="11">
        <f>IFERROR(VLOOKUP(A1829,'Anc data'!$A$2:$H$117, 8,FALSE),"")</f>
        <v>4.2283033481234398</v>
      </c>
      <c r="W1829" s="15">
        <f t="shared" si="85"/>
        <v>18.683616925228634</v>
      </c>
      <c r="X1829" s="9">
        <f t="shared" si="86"/>
        <v>1</v>
      </c>
      <c r="Y1829" s="9">
        <f>MAX(X1829,Parameters!$B$8)</f>
        <v>1</v>
      </c>
      <c r="AA1829" s="16" t="str">
        <f>IF(W1829&lt;&gt;0,IF(Y1829=1,IF(I1829&lt;=Parameters!$C$2,W1829,""),""),"")</f>
        <v/>
      </c>
      <c r="AB1829" s="16" t="str">
        <f>IF(W1829&lt;&gt;0,IF(Y1829=1,IF(AND(I1829&gt;Parameters!$B$3,I1829&lt;=Parameters!$C$3),W1829,""),""),"")</f>
        <v/>
      </c>
      <c r="AC1829" s="16" t="str">
        <f>IF(W1829&lt;&gt;0,IF(Y1829=1,IF(AND(I1829&gt;Parameters!$B$4,I1829&lt;=Parameters!$C$4),W1829,""),""),"")</f>
        <v/>
      </c>
      <c r="AD1829" s="16" t="str">
        <f>IF(W1829&lt;&gt;0,IF(Y1829=1,IF(AND(I1829&gt;Parameters!$B$5,I1829&lt;=Parameters!$C$5),W1829,""),""),"")</f>
        <v/>
      </c>
      <c r="AE1829" s="16">
        <f>IF(W1829&lt;&gt;0,IF(Y1829=1,IF(I1829&gt;Parameters!$B$6,W1829,""),""),"")</f>
        <v>18.683616925228634</v>
      </c>
    </row>
    <row r="1830" spans="1:31" x14ac:dyDescent="0.2">
      <c r="A1830" t="s">
        <v>1777</v>
      </c>
      <c r="B1830" t="s">
        <v>1778</v>
      </c>
      <c r="C1830" t="s">
        <v>1779</v>
      </c>
      <c r="D1830">
        <v>3</v>
      </c>
      <c r="E1830" t="s">
        <v>1782</v>
      </c>
      <c r="F1830" t="s">
        <v>61</v>
      </c>
      <c r="G1830">
        <v>30</v>
      </c>
      <c r="H1830" t="s">
        <v>46</v>
      </c>
      <c r="I1830">
        <f t="shared" si="84"/>
        <v>30</v>
      </c>
      <c r="J1830" t="s">
        <v>39</v>
      </c>
      <c r="L1830">
        <v>69</v>
      </c>
      <c r="M1830" t="s">
        <v>1780</v>
      </c>
      <c r="N1830" t="s">
        <v>40</v>
      </c>
      <c r="P1830" t="s">
        <v>42</v>
      </c>
      <c r="Q1830" t="s">
        <v>42</v>
      </c>
      <c r="R1830" t="s">
        <v>42</v>
      </c>
      <c r="S1830" s="3">
        <v>42260</v>
      </c>
      <c r="T1830" s="3"/>
      <c r="U1830" s="11">
        <f>IFERROR(VLOOKUP(A1830,'Anc data'!$A$2:$H$117, 8,FALSE),"")</f>
        <v>4.2283033481234398</v>
      </c>
      <c r="W1830" s="15">
        <f t="shared" si="85"/>
        <v>16.31860212456678</v>
      </c>
      <c r="X1830" s="9">
        <f t="shared" si="86"/>
        <v>1</v>
      </c>
      <c r="Y1830" s="9">
        <f>MAX(X1830,Parameters!$B$8)</f>
        <v>1</v>
      </c>
      <c r="AA1830" s="16" t="str">
        <f>IF(W1830&lt;&gt;0,IF(Y1830=1,IF(I1830&lt;=Parameters!$C$2,W1830,""),""),"")</f>
        <v/>
      </c>
      <c r="AB1830" s="16" t="str">
        <f>IF(W1830&lt;&gt;0,IF(Y1830=1,IF(AND(I1830&gt;Parameters!$B$3,I1830&lt;=Parameters!$C$3),W1830,""),""),"")</f>
        <v/>
      </c>
      <c r="AC1830" s="16" t="str">
        <f>IF(W1830&lt;&gt;0,IF(Y1830=1,IF(AND(I1830&gt;Parameters!$B$4,I1830&lt;=Parameters!$C$4),W1830,""),""),"")</f>
        <v/>
      </c>
      <c r="AD1830" s="16" t="str">
        <f>IF(W1830&lt;&gt;0,IF(Y1830=1,IF(AND(I1830&gt;Parameters!$B$5,I1830&lt;=Parameters!$C$5),W1830,""),""),"")</f>
        <v/>
      </c>
      <c r="AE1830" s="16">
        <f>IF(W1830&lt;&gt;0,IF(Y1830=1,IF(I1830&gt;Parameters!$B$6,W1830,""),""),"")</f>
        <v>16.31860212456678</v>
      </c>
    </row>
    <row r="1831" spans="1:31" x14ac:dyDescent="0.2">
      <c r="A1831" t="s">
        <v>1777</v>
      </c>
      <c r="B1831" t="s">
        <v>1778</v>
      </c>
      <c r="C1831" t="s">
        <v>1779</v>
      </c>
      <c r="D1831">
        <v>4</v>
      </c>
      <c r="E1831" t="s">
        <v>1783</v>
      </c>
      <c r="F1831" t="s">
        <v>51</v>
      </c>
      <c r="G1831">
        <v>24</v>
      </c>
      <c r="H1831" t="s">
        <v>46</v>
      </c>
      <c r="I1831">
        <f t="shared" si="84"/>
        <v>24</v>
      </c>
      <c r="J1831" t="s">
        <v>39</v>
      </c>
      <c r="L1831">
        <v>125</v>
      </c>
      <c r="M1831" t="s">
        <v>1780</v>
      </c>
      <c r="N1831" t="s">
        <v>40</v>
      </c>
      <c r="P1831" t="s">
        <v>42</v>
      </c>
      <c r="Q1831" t="s">
        <v>42</v>
      </c>
      <c r="R1831" t="s">
        <v>42</v>
      </c>
      <c r="S1831" s="3">
        <v>42260</v>
      </c>
      <c r="T1831" s="3"/>
      <c r="U1831" s="11">
        <f>IFERROR(VLOOKUP(A1831,'Anc data'!$A$2:$H$117, 8,FALSE),"")</f>
        <v>4.2283033481234398</v>
      </c>
      <c r="W1831" s="15">
        <f t="shared" si="85"/>
        <v>29.562685008273156</v>
      </c>
      <c r="X1831" s="9">
        <f t="shared" si="86"/>
        <v>1</v>
      </c>
      <c r="Y1831" s="9">
        <f>MAX(X1831,Parameters!$B$8)</f>
        <v>1</v>
      </c>
      <c r="AA1831" s="16" t="str">
        <f>IF(W1831&lt;&gt;0,IF(Y1831=1,IF(I1831&lt;=Parameters!$C$2,W1831,""),""),"")</f>
        <v/>
      </c>
      <c r="AB1831" s="16" t="str">
        <f>IF(W1831&lt;&gt;0,IF(Y1831=1,IF(AND(I1831&gt;Parameters!$B$3,I1831&lt;=Parameters!$C$3),W1831,""),""),"")</f>
        <v/>
      </c>
      <c r="AC1831" s="16" t="str">
        <f>IF(W1831&lt;&gt;0,IF(Y1831=1,IF(AND(I1831&gt;Parameters!$B$4,I1831&lt;=Parameters!$C$4),W1831,""),""),"")</f>
        <v/>
      </c>
      <c r="AD1831" s="16">
        <f>IF(W1831&lt;&gt;0,IF(Y1831=1,IF(AND(I1831&gt;Parameters!$B$5,I1831&lt;=Parameters!$C$5),W1831,""),""),"")</f>
        <v>29.562685008273156</v>
      </c>
      <c r="AE1831" s="16" t="str">
        <f>IF(W1831&lt;&gt;0,IF(Y1831=1,IF(I1831&gt;Parameters!$B$6,W1831,""),""),"")</f>
        <v/>
      </c>
    </row>
    <row r="1832" spans="1:31" x14ac:dyDescent="0.2">
      <c r="A1832" t="s">
        <v>1777</v>
      </c>
      <c r="B1832" t="s">
        <v>1778</v>
      </c>
      <c r="C1832" t="s">
        <v>1779</v>
      </c>
      <c r="D1832">
        <v>5</v>
      </c>
      <c r="E1832" t="s">
        <v>1784</v>
      </c>
      <c r="F1832" t="s">
        <v>51</v>
      </c>
      <c r="G1832">
        <v>10</v>
      </c>
      <c r="H1832" t="s">
        <v>46</v>
      </c>
      <c r="I1832">
        <f t="shared" si="84"/>
        <v>10</v>
      </c>
      <c r="J1832" t="s">
        <v>39</v>
      </c>
      <c r="L1832">
        <v>75</v>
      </c>
      <c r="M1832" t="s">
        <v>1780</v>
      </c>
      <c r="N1832" t="s">
        <v>40</v>
      </c>
      <c r="P1832" t="s">
        <v>42</v>
      </c>
      <c r="Q1832" t="s">
        <v>42</v>
      </c>
      <c r="R1832" t="s">
        <v>42</v>
      </c>
      <c r="S1832" s="3">
        <v>42260</v>
      </c>
      <c r="T1832" s="3"/>
      <c r="U1832" s="11">
        <f>IFERROR(VLOOKUP(A1832,'Anc data'!$A$2:$H$117, 8,FALSE),"")</f>
        <v>4.2283033481234398</v>
      </c>
      <c r="W1832" s="15">
        <f t="shared" si="85"/>
        <v>17.737611004963892</v>
      </c>
      <c r="X1832" s="9">
        <f t="shared" si="86"/>
        <v>1</v>
      </c>
      <c r="Y1832" s="9">
        <f>MAX(X1832,Parameters!$B$8)</f>
        <v>1</v>
      </c>
      <c r="AA1832" s="16" t="str">
        <f>IF(W1832&lt;&gt;0,IF(Y1832=1,IF(I1832&lt;=Parameters!$C$2,W1832,""),""),"")</f>
        <v/>
      </c>
      <c r="AB1832" s="16" t="str">
        <f>IF(W1832&lt;&gt;0,IF(Y1832=1,IF(AND(I1832&gt;Parameters!$B$3,I1832&lt;=Parameters!$C$3),W1832,""),""),"")</f>
        <v/>
      </c>
      <c r="AC1832" s="16">
        <f>IF(W1832&lt;&gt;0,IF(Y1832=1,IF(AND(I1832&gt;Parameters!$B$4,I1832&lt;=Parameters!$C$4),W1832,""),""),"")</f>
        <v>17.737611004963892</v>
      </c>
      <c r="AD1832" s="16" t="str">
        <f>IF(W1832&lt;&gt;0,IF(Y1832=1,IF(AND(I1832&gt;Parameters!$B$5,I1832&lt;=Parameters!$C$5),W1832,""),""),"")</f>
        <v/>
      </c>
      <c r="AE1832" s="16" t="str">
        <f>IF(W1832&lt;&gt;0,IF(Y1832=1,IF(I1832&gt;Parameters!$B$6,W1832,""),""),"")</f>
        <v/>
      </c>
    </row>
    <row r="1833" spans="1:31" x14ac:dyDescent="0.2">
      <c r="A1833" t="s">
        <v>1777</v>
      </c>
      <c r="B1833" t="s">
        <v>1778</v>
      </c>
      <c r="C1833" t="s">
        <v>1779</v>
      </c>
      <c r="D1833">
        <v>6</v>
      </c>
      <c r="E1833" t="s">
        <v>1785</v>
      </c>
      <c r="F1833" t="s">
        <v>51</v>
      </c>
      <c r="G1833">
        <v>8</v>
      </c>
      <c r="H1833" t="s">
        <v>46</v>
      </c>
      <c r="I1833">
        <f t="shared" si="84"/>
        <v>8</v>
      </c>
      <c r="J1833" t="s">
        <v>39</v>
      </c>
      <c r="L1833">
        <v>100</v>
      </c>
      <c r="M1833" t="s">
        <v>1780</v>
      </c>
      <c r="N1833" t="s">
        <v>40</v>
      </c>
      <c r="P1833" t="s">
        <v>42</v>
      </c>
      <c r="Q1833" t="s">
        <v>42</v>
      </c>
      <c r="R1833" t="s">
        <v>42</v>
      </c>
      <c r="S1833" s="3">
        <v>42260</v>
      </c>
      <c r="T1833" s="3"/>
      <c r="U1833" s="11">
        <f>IFERROR(VLOOKUP(A1833,'Anc data'!$A$2:$H$117, 8,FALSE),"")</f>
        <v>4.2283033481234398</v>
      </c>
      <c r="W1833" s="15">
        <f t="shared" si="85"/>
        <v>23.650148006618522</v>
      </c>
      <c r="X1833" s="9">
        <f t="shared" si="86"/>
        <v>1</v>
      </c>
      <c r="Y1833" s="9">
        <f>MAX(X1833,Parameters!$B$8)</f>
        <v>1</v>
      </c>
      <c r="AA1833" s="16" t="str">
        <f>IF(W1833&lt;&gt;0,IF(Y1833=1,IF(I1833&lt;=Parameters!$C$2,W1833,""),""),"")</f>
        <v/>
      </c>
      <c r="AB1833" s="16" t="str">
        <f>IF(W1833&lt;&gt;0,IF(Y1833=1,IF(AND(I1833&gt;Parameters!$B$3,I1833&lt;=Parameters!$C$3),W1833,""),""),"")</f>
        <v/>
      </c>
      <c r="AC1833" s="16">
        <f>IF(W1833&lt;&gt;0,IF(Y1833=1,IF(AND(I1833&gt;Parameters!$B$4,I1833&lt;=Parameters!$C$4),W1833,""),""),"")</f>
        <v>23.650148006618522</v>
      </c>
      <c r="AD1833" s="16" t="str">
        <f>IF(W1833&lt;&gt;0,IF(Y1833=1,IF(AND(I1833&gt;Parameters!$B$5,I1833&lt;=Parameters!$C$5),W1833,""),""),"")</f>
        <v/>
      </c>
      <c r="AE1833" s="16" t="str">
        <f>IF(W1833&lt;&gt;0,IF(Y1833=1,IF(I1833&gt;Parameters!$B$6,W1833,""),""),"")</f>
        <v/>
      </c>
    </row>
    <row r="1834" spans="1:31" x14ac:dyDescent="0.2">
      <c r="A1834" t="s">
        <v>1777</v>
      </c>
      <c r="B1834" t="s">
        <v>1778</v>
      </c>
      <c r="C1834" t="s">
        <v>1779</v>
      </c>
      <c r="D1834">
        <v>7</v>
      </c>
      <c r="E1834" t="s">
        <v>1786</v>
      </c>
      <c r="F1834" t="s">
        <v>51</v>
      </c>
      <c r="G1834">
        <v>5</v>
      </c>
      <c r="H1834" t="s">
        <v>46</v>
      </c>
      <c r="I1834">
        <f t="shared" si="84"/>
        <v>5</v>
      </c>
      <c r="J1834" t="s">
        <v>39</v>
      </c>
      <c r="L1834">
        <v>50</v>
      </c>
      <c r="M1834" t="s">
        <v>1780</v>
      </c>
      <c r="N1834" t="s">
        <v>40</v>
      </c>
      <c r="P1834" t="s">
        <v>42</v>
      </c>
      <c r="Q1834" t="s">
        <v>42</v>
      </c>
      <c r="R1834" t="s">
        <v>42</v>
      </c>
      <c r="S1834" s="3">
        <v>42260</v>
      </c>
      <c r="T1834" s="3"/>
      <c r="U1834" s="11">
        <f>IFERROR(VLOOKUP(A1834,'Anc data'!$A$2:$H$117, 8,FALSE),"")</f>
        <v>4.2283033481234398</v>
      </c>
      <c r="W1834" s="15">
        <f t="shared" si="85"/>
        <v>11.825074003309261</v>
      </c>
      <c r="X1834" s="9">
        <f t="shared" si="86"/>
        <v>1</v>
      </c>
      <c r="Y1834" s="9">
        <f>MAX(X1834,Parameters!$B$8)</f>
        <v>1</v>
      </c>
      <c r="AA1834" s="16" t="str">
        <f>IF(W1834&lt;&gt;0,IF(Y1834=1,IF(I1834&lt;=Parameters!$C$2,W1834,""),""),"")</f>
        <v/>
      </c>
      <c r="AB1834" s="16" t="str">
        <f>IF(W1834&lt;&gt;0,IF(Y1834=1,IF(AND(I1834&gt;Parameters!$B$3,I1834&lt;=Parameters!$C$3),W1834,""),""),"")</f>
        <v/>
      </c>
      <c r="AC1834" s="16">
        <f>IF(W1834&lt;&gt;0,IF(Y1834=1,IF(AND(I1834&gt;Parameters!$B$4,I1834&lt;=Parameters!$C$4),W1834,""),""),"")</f>
        <v>11.825074003309261</v>
      </c>
      <c r="AD1834" s="16" t="str">
        <f>IF(W1834&lt;&gt;0,IF(Y1834=1,IF(AND(I1834&gt;Parameters!$B$5,I1834&lt;=Parameters!$C$5),W1834,""),""),"")</f>
        <v/>
      </c>
      <c r="AE1834" s="16" t="str">
        <f>IF(W1834&lt;&gt;0,IF(Y1834=1,IF(I1834&gt;Parameters!$B$6,W1834,""),""),"")</f>
        <v/>
      </c>
    </row>
    <row r="1835" spans="1:31" x14ac:dyDescent="0.2">
      <c r="A1835" t="s">
        <v>1777</v>
      </c>
      <c r="B1835" t="s">
        <v>1778</v>
      </c>
      <c r="C1835" t="s">
        <v>1787</v>
      </c>
      <c r="D1835">
        <v>1</v>
      </c>
      <c r="E1835" t="s">
        <v>1788</v>
      </c>
      <c r="F1835" t="s">
        <v>112</v>
      </c>
      <c r="G1835">
        <v>20</v>
      </c>
      <c r="H1835" t="s">
        <v>46</v>
      </c>
      <c r="I1835">
        <f t="shared" si="84"/>
        <v>20</v>
      </c>
      <c r="J1835" t="s">
        <v>39</v>
      </c>
      <c r="L1835">
        <v>85</v>
      </c>
      <c r="M1835" t="s">
        <v>1780</v>
      </c>
      <c r="N1835" t="s">
        <v>40</v>
      </c>
      <c r="P1835" t="s">
        <v>42</v>
      </c>
      <c r="Q1835" t="s">
        <v>42</v>
      </c>
      <c r="R1835" t="s">
        <v>42</v>
      </c>
      <c r="S1835" s="3">
        <v>42260</v>
      </c>
      <c r="T1835" s="3"/>
      <c r="U1835" s="11">
        <f>IFERROR(VLOOKUP(A1835,'Anc data'!$A$2:$H$117, 8,FALSE),"")</f>
        <v>4.2283033481234398</v>
      </c>
      <c r="W1835" s="15">
        <f t="shared" si="85"/>
        <v>20.102625805625745</v>
      </c>
      <c r="X1835" s="9">
        <f t="shared" si="86"/>
        <v>1</v>
      </c>
      <c r="Y1835" s="9">
        <f>MAX(X1835,Parameters!$B$8)</f>
        <v>1</v>
      </c>
      <c r="AA1835" s="16" t="str">
        <f>IF(W1835&lt;&gt;0,IF(Y1835=1,IF(I1835&lt;=Parameters!$C$2,W1835,""),""),"")</f>
        <v/>
      </c>
      <c r="AB1835" s="16" t="str">
        <f>IF(W1835&lt;&gt;0,IF(Y1835=1,IF(AND(I1835&gt;Parameters!$B$3,I1835&lt;=Parameters!$C$3),W1835,""),""),"")</f>
        <v/>
      </c>
      <c r="AC1835" s="16" t="str">
        <f>IF(W1835&lt;&gt;0,IF(Y1835=1,IF(AND(I1835&gt;Parameters!$B$4,I1835&lt;=Parameters!$C$4),W1835,""),""),"")</f>
        <v/>
      </c>
      <c r="AD1835" s="16">
        <f>IF(W1835&lt;&gt;0,IF(Y1835=1,IF(AND(I1835&gt;Parameters!$B$5,I1835&lt;=Parameters!$C$5),W1835,""),""),"")</f>
        <v>20.102625805625745</v>
      </c>
      <c r="AE1835" s="16" t="str">
        <f>IF(W1835&lt;&gt;0,IF(Y1835=1,IF(I1835&gt;Parameters!$B$6,W1835,""),""),"")</f>
        <v/>
      </c>
    </row>
    <row r="1836" spans="1:31" x14ac:dyDescent="0.2">
      <c r="A1836" t="s">
        <v>1777</v>
      </c>
      <c r="B1836" t="s">
        <v>1778</v>
      </c>
      <c r="C1836" t="s">
        <v>1787</v>
      </c>
      <c r="D1836">
        <v>2</v>
      </c>
      <c r="E1836" t="s">
        <v>1789</v>
      </c>
      <c r="F1836" t="s">
        <v>112</v>
      </c>
      <c r="G1836">
        <v>50</v>
      </c>
      <c r="H1836" t="s">
        <v>46</v>
      </c>
      <c r="I1836">
        <f t="shared" si="84"/>
        <v>50</v>
      </c>
      <c r="J1836" t="s">
        <v>39</v>
      </c>
      <c r="L1836">
        <v>100</v>
      </c>
      <c r="M1836" t="s">
        <v>1780</v>
      </c>
      <c r="N1836" t="s">
        <v>40</v>
      </c>
      <c r="P1836" t="s">
        <v>42</v>
      </c>
      <c r="Q1836" t="s">
        <v>42</v>
      </c>
      <c r="R1836" t="s">
        <v>42</v>
      </c>
      <c r="S1836" s="3">
        <v>42260</v>
      </c>
      <c r="T1836" s="3"/>
      <c r="U1836" s="11">
        <f>IFERROR(VLOOKUP(A1836,'Anc data'!$A$2:$H$117, 8,FALSE),"")</f>
        <v>4.2283033481234398</v>
      </c>
      <c r="W1836" s="15">
        <f t="shared" si="85"/>
        <v>23.650148006618522</v>
      </c>
      <c r="X1836" s="9">
        <f t="shared" si="86"/>
        <v>1</v>
      </c>
      <c r="Y1836" s="9">
        <f>MAX(X1836,Parameters!$B$8)</f>
        <v>1</v>
      </c>
      <c r="AA1836" s="16" t="str">
        <f>IF(W1836&lt;&gt;0,IF(Y1836=1,IF(I1836&lt;=Parameters!$C$2,W1836,""),""),"")</f>
        <v/>
      </c>
      <c r="AB1836" s="16" t="str">
        <f>IF(W1836&lt;&gt;0,IF(Y1836=1,IF(AND(I1836&gt;Parameters!$B$3,I1836&lt;=Parameters!$C$3),W1836,""),""),"")</f>
        <v/>
      </c>
      <c r="AC1836" s="16" t="str">
        <f>IF(W1836&lt;&gt;0,IF(Y1836=1,IF(AND(I1836&gt;Parameters!$B$4,I1836&lt;=Parameters!$C$4),W1836,""),""),"")</f>
        <v/>
      </c>
      <c r="AD1836" s="16" t="str">
        <f>IF(W1836&lt;&gt;0,IF(Y1836=1,IF(AND(I1836&gt;Parameters!$B$5,I1836&lt;=Parameters!$C$5),W1836,""),""),"")</f>
        <v/>
      </c>
      <c r="AE1836" s="16">
        <f>IF(W1836&lt;&gt;0,IF(Y1836=1,IF(I1836&gt;Parameters!$B$6,W1836,""),""),"")</f>
        <v>23.650148006618522</v>
      </c>
    </row>
    <row r="1837" spans="1:31" x14ac:dyDescent="0.2">
      <c r="A1837" t="s">
        <v>1777</v>
      </c>
      <c r="B1837" t="s">
        <v>1778</v>
      </c>
      <c r="C1837" t="s">
        <v>1787</v>
      </c>
      <c r="D1837">
        <v>3</v>
      </c>
      <c r="E1837" t="s">
        <v>1790</v>
      </c>
      <c r="F1837" t="s">
        <v>112</v>
      </c>
      <c r="G1837">
        <v>100</v>
      </c>
      <c r="H1837" t="s">
        <v>46</v>
      </c>
      <c r="I1837">
        <f t="shared" si="84"/>
        <v>100</v>
      </c>
      <c r="J1837" t="s">
        <v>39</v>
      </c>
      <c r="L1837">
        <v>130</v>
      </c>
      <c r="M1837" t="s">
        <v>1780</v>
      </c>
      <c r="N1837" t="s">
        <v>40</v>
      </c>
      <c r="P1837" t="s">
        <v>42</v>
      </c>
      <c r="Q1837" t="s">
        <v>42</v>
      </c>
      <c r="R1837" t="s">
        <v>42</v>
      </c>
      <c r="S1837" s="3">
        <v>42260</v>
      </c>
      <c r="T1837" s="3"/>
      <c r="U1837" s="11">
        <f>IFERROR(VLOOKUP(A1837,'Anc data'!$A$2:$H$117, 8,FALSE),"")</f>
        <v>4.2283033481234398</v>
      </c>
      <c r="W1837" s="15">
        <f t="shared" si="85"/>
        <v>30.74519240860408</v>
      </c>
      <c r="X1837" s="9">
        <f t="shared" si="86"/>
        <v>1</v>
      </c>
      <c r="Y1837" s="9">
        <f>MAX(X1837,Parameters!$B$8)</f>
        <v>1</v>
      </c>
      <c r="AA1837" s="16" t="str">
        <f>IF(W1837&lt;&gt;0,IF(Y1837=1,IF(I1837&lt;=Parameters!$C$2,W1837,""),""),"")</f>
        <v/>
      </c>
      <c r="AB1837" s="16" t="str">
        <f>IF(W1837&lt;&gt;0,IF(Y1837=1,IF(AND(I1837&gt;Parameters!$B$3,I1837&lt;=Parameters!$C$3),W1837,""),""),"")</f>
        <v/>
      </c>
      <c r="AC1837" s="16" t="str">
        <f>IF(W1837&lt;&gt;0,IF(Y1837=1,IF(AND(I1837&gt;Parameters!$B$4,I1837&lt;=Parameters!$C$4),W1837,""),""),"")</f>
        <v/>
      </c>
      <c r="AD1837" s="16" t="str">
        <f>IF(W1837&lt;&gt;0,IF(Y1837=1,IF(AND(I1837&gt;Parameters!$B$5,I1837&lt;=Parameters!$C$5),W1837,""),""),"")</f>
        <v/>
      </c>
      <c r="AE1837" s="16">
        <f>IF(W1837&lt;&gt;0,IF(Y1837=1,IF(I1837&gt;Parameters!$B$6,W1837,""),""),"")</f>
        <v>30.74519240860408</v>
      </c>
    </row>
    <row r="1838" spans="1:31" x14ac:dyDescent="0.2">
      <c r="A1838" t="s">
        <v>1777</v>
      </c>
      <c r="B1838" t="s">
        <v>1778</v>
      </c>
      <c r="C1838" t="s">
        <v>1791</v>
      </c>
      <c r="D1838">
        <v>1</v>
      </c>
      <c r="E1838" t="s">
        <v>1792</v>
      </c>
      <c r="F1838" t="s">
        <v>61</v>
      </c>
      <c r="G1838">
        <v>100</v>
      </c>
      <c r="H1838" t="s">
        <v>46</v>
      </c>
      <c r="I1838">
        <f t="shared" si="84"/>
        <v>100</v>
      </c>
      <c r="J1838" t="s">
        <v>39</v>
      </c>
      <c r="L1838">
        <v>120</v>
      </c>
      <c r="M1838" t="s">
        <v>1780</v>
      </c>
      <c r="N1838" t="s">
        <v>40</v>
      </c>
      <c r="P1838" t="s">
        <v>42</v>
      </c>
      <c r="Q1838" t="s">
        <v>42</v>
      </c>
      <c r="R1838" t="s">
        <v>42</v>
      </c>
      <c r="S1838" s="3">
        <v>42260</v>
      </c>
      <c r="T1838" s="3"/>
      <c r="U1838" s="11">
        <f>IFERROR(VLOOKUP(A1838,'Anc data'!$A$2:$H$117, 8,FALSE),"")</f>
        <v>4.2283033481234398</v>
      </c>
      <c r="W1838" s="15">
        <f t="shared" si="85"/>
        <v>28.38017760794223</v>
      </c>
      <c r="X1838" s="9">
        <f t="shared" si="86"/>
        <v>1</v>
      </c>
      <c r="Y1838" s="9">
        <f>MAX(X1838,Parameters!$B$8)</f>
        <v>1</v>
      </c>
      <c r="AA1838" s="16" t="str">
        <f>IF(W1838&lt;&gt;0,IF(Y1838=1,IF(I1838&lt;=Parameters!$C$2,W1838,""),""),"")</f>
        <v/>
      </c>
      <c r="AB1838" s="16" t="str">
        <f>IF(W1838&lt;&gt;0,IF(Y1838=1,IF(AND(I1838&gt;Parameters!$B$3,I1838&lt;=Parameters!$C$3),W1838,""),""),"")</f>
        <v/>
      </c>
      <c r="AC1838" s="16" t="str">
        <f>IF(W1838&lt;&gt;0,IF(Y1838=1,IF(AND(I1838&gt;Parameters!$B$4,I1838&lt;=Parameters!$C$4),W1838,""),""),"")</f>
        <v/>
      </c>
      <c r="AD1838" s="16" t="str">
        <f>IF(W1838&lt;&gt;0,IF(Y1838=1,IF(AND(I1838&gt;Parameters!$B$5,I1838&lt;=Parameters!$C$5),W1838,""),""),"")</f>
        <v/>
      </c>
      <c r="AE1838" s="16">
        <f>IF(W1838&lt;&gt;0,IF(Y1838=1,IF(I1838&gt;Parameters!$B$6,W1838,""),""),"")</f>
        <v>28.38017760794223</v>
      </c>
    </row>
    <row r="1839" spans="1:31" x14ac:dyDescent="0.2">
      <c r="A1839" t="s">
        <v>1777</v>
      </c>
      <c r="B1839" t="s">
        <v>1778</v>
      </c>
      <c r="C1839" t="s">
        <v>1791</v>
      </c>
      <c r="D1839">
        <v>2</v>
      </c>
      <c r="E1839" t="s">
        <v>1793</v>
      </c>
      <c r="F1839" t="s">
        <v>61</v>
      </c>
      <c r="G1839">
        <v>1000</v>
      </c>
      <c r="H1839" t="s">
        <v>46</v>
      </c>
      <c r="I1839">
        <f t="shared" si="84"/>
        <v>1000</v>
      </c>
      <c r="J1839" t="s">
        <v>39</v>
      </c>
      <c r="L1839">
        <v>150</v>
      </c>
      <c r="M1839" t="s">
        <v>1780</v>
      </c>
      <c r="N1839" t="s">
        <v>40</v>
      </c>
      <c r="P1839" t="s">
        <v>42</v>
      </c>
      <c r="Q1839" t="s">
        <v>42</v>
      </c>
      <c r="R1839" t="s">
        <v>42</v>
      </c>
      <c r="S1839" s="3">
        <v>42260</v>
      </c>
      <c r="T1839" s="3"/>
      <c r="U1839" s="11">
        <f>IFERROR(VLOOKUP(A1839,'Anc data'!$A$2:$H$117, 8,FALSE),"")</f>
        <v>4.2283033481234398</v>
      </c>
      <c r="W1839" s="15">
        <f t="shared" si="85"/>
        <v>35.475222009927784</v>
      </c>
      <c r="X1839" s="9">
        <f t="shared" si="86"/>
        <v>1</v>
      </c>
      <c r="Y1839" s="9">
        <f>MAX(X1839,Parameters!$B$8)</f>
        <v>1</v>
      </c>
      <c r="AA1839" s="16" t="str">
        <f>IF(W1839&lt;&gt;0,IF(Y1839=1,IF(I1839&lt;=Parameters!$C$2,W1839,""),""),"")</f>
        <v/>
      </c>
      <c r="AB1839" s="16" t="str">
        <f>IF(W1839&lt;&gt;0,IF(Y1839=1,IF(AND(I1839&gt;Parameters!$B$3,I1839&lt;=Parameters!$C$3),W1839,""),""),"")</f>
        <v/>
      </c>
      <c r="AC1839" s="16" t="str">
        <f>IF(W1839&lt;&gt;0,IF(Y1839=1,IF(AND(I1839&gt;Parameters!$B$4,I1839&lt;=Parameters!$C$4),W1839,""),""),"")</f>
        <v/>
      </c>
      <c r="AD1839" s="16" t="str">
        <f>IF(W1839&lt;&gt;0,IF(Y1839=1,IF(AND(I1839&gt;Parameters!$B$5,I1839&lt;=Parameters!$C$5),W1839,""),""),"")</f>
        <v/>
      </c>
      <c r="AE1839" s="16">
        <f>IF(W1839&lt;&gt;0,IF(Y1839=1,IF(I1839&gt;Parameters!$B$6,W1839,""),""),"")</f>
        <v>35.475222009927784</v>
      </c>
    </row>
    <row r="1840" spans="1:31" x14ac:dyDescent="0.2">
      <c r="A1840" t="s">
        <v>1777</v>
      </c>
      <c r="B1840" t="s">
        <v>1778</v>
      </c>
      <c r="C1840" t="s">
        <v>1794</v>
      </c>
      <c r="D1840">
        <v>1</v>
      </c>
      <c r="E1840" t="s">
        <v>1795</v>
      </c>
      <c r="F1840" t="s">
        <v>51</v>
      </c>
      <c r="G1840">
        <v>5</v>
      </c>
      <c r="H1840" t="s">
        <v>46</v>
      </c>
      <c r="I1840">
        <f t="shared" si="84"/>
        <v>5</v>
      </c>
      <c r="J1840" t="s">
        <v>39</v>
      </c>
      <c r="L1840">
        <v>59.9</v>
      </c>
      <c r="M1840" t="s">
        <v>1780</v>
      </c>
      <c r="N1840" t="s">
        <v>40</v>
      </c>
      <c r="P1840" t="s">
        <v>42</v>
      </c>
      <c r="Q1840" t="s">
        <v>42</v>
      </c>
      <c r="R1840" t="s">
        <v>42</v>
      </c>
      <c r="S1840" s="3">
        <v>42260</v>
      </c>
      <c r="T1840" s="3"/>
      <c r="U1840" s="11">
        <f>IFERROR(VLOOKUP(A1840,'Anc data'!$A$2:$H$117, 8,FALSE),"")</f>
        <v>4.2283033481234398</v>
      </c>
      <c r="W1840" s="15">
        <f t="shared" si="85"/>
        <v>14.166438655964496</v>
      </c>
      <c r="X1840" s="9">
        <f t="shared" si="86"/>
        <v>1</v>
      </c>
      <c r="Y1840" s="9">
        <f>MAX(X1840,Parameters!$B$8)</f>
        <v>1</v>
      </c>
      <c r="AA1840" s="16" t="str">
        <f>IF(W1840&lt;&gt;0,IF(Y1840=1,IF(I1840&lt;=Parameters!$C$2,W1840,""),""),"")</f>
        <v/>
      </c>
      <c r="AB1840" s="16" t="str">
        <f>IF(W1840&lt;&gt;0,IF(Y1840=1,IF(AND(I1840&gt;Parameters!$B$3,I1840&lt;=Parameters!$C$3),W1840,""),""),"")</f>
        <v/>
      </c>
      <c r="AC1840" s="16">
        <f>IF(W1840&lt;&gt;0,IF(Y1840=1,IF(AND(I1840&gt;Parameters!$B$4,I1840&lt;=Parameters!$C$4),W1840,""),""),"")</f>
        <v>14.166438655964496</v>
      </c>
      <c r="AD1840" s="16" t="str">
        <f>IF(W1840&lt;&gt;0,IF(Y1840=1,IF(AND(I1840&gt;Parameters!$B$5,I1840&lt;=Parameters!$C$5),W1840,""),""),"")</f>
        <v/>
      </c>
      <c r="AE1840" s="16" t="str">
        <f>IF(W1840&lt;&gt;0,IF(Y1840=1,IF(I1840&gt;Parameters!$B$6,W1840,""),""),"")</f>
        <v/>
      </c>
    </row>
    <row r="1841" spans="1:31" x14ac:dyDescent="0.2">
      <c r="A1841" t="s">
        <v>1777</v>
      </c>
      <c r="B1841" t="s">
        <v>1778</v>
      </c>
      <c r="C1841" t="s">
        <v>1794</v>
      </c>
      <c r="D1841">
        <v>2</v>
      </c>
      <c r="E1841" t="s">
        <v>1796</v>
      </c>
      <c r="F1841" t="s">
        <v>51</v>
      </c>
      <c r="G1841">
        <v>10</v>
      </c>
      <c r="H1841" t="s">
        <v>46</v>
      </c>
      <c r="I1841">
        <f t="shared" si="84"/>
        <v>10</v>
      </c>
      <c r="J1841" t="s">
        <v>39</v>
      </c>
      <c r="L1841">
        <v>69.900000000000006</v>
      </c>
      <c r="M1841" t="s">
        <v>1780</v>
      </c>
      <c r="N1841" t="s">
        <v>40</v>
      </c>
      <c r="P1841" t="s">
        <v>42</v>
      </c>
      <c r="Q1841" t="s">
        <v>42</v>
      </c>
      <c r="R1841" t="s">
        <v>42</v>
      </c>
      <c r="S1841" s="3">
        <v>42260</v>
      </c>
      <c r="T1841" s="3"/>
      <c r="U1841" s="11">
        <f>IFERROR(VLOOKUP(A1841,'Anc data'!$A$2:$H$117, 8,FALSE),"")</f>
        <v>4.2283033481234398</v>
      </c>
      <c r="W1841" s="15">
        <f t="shared" si="85"/>
        <v>16.531453456626348</v>
      </c>
      <c r="X1841" s="9">
        <f t="shared" si="86"/>
        <v>1</v>
      </c>
      <c r="Y1841" s="9">
        <f>MAX(X1841,Parameters!$B$8)</f>
        <v>1</v>
      </c>
      <c r="AA1841" s="16" t="str">
        <f>IF(W1841&lt;&gt;0,IF(Y1841=1,IF(I1841&lt;=Parameters!$C$2,W1841,""),""),"")</f>
        <v/>
      </c>
      <c r="AB1841" s="16" t="str">
        <f>IF(W1841&lt;&gt;0,IF(Y1841=1,IF(AND(I1841&gt;Parameters!$B$3,I1841&lt;=Parameters!$C$3),W1841,""),""),"")</f>
        <v/>
      </c>
      <c r="AC1841" s="16">
        <f>IF(W1841&lt;&gt;0,IF(Y1841=1,IF(AND(I1841&gt;Parameters!$B$4,I1841&lt;=Parameters!$C$4),W1841,""),""),"")</f>
        <v>16.531453456626348</v>
      </c>
      <c r="AD1841" s="16" t="str">
        <f>IF(W1841&lt;&gt;0,IF(Y1841=1,IF(AND(I1841&gt;Parameters!$B$5,I1841&lt;=Parameters!$C$5),W1841,""),""),"")</f>
        <v/>
      </c>
      <c r="AE1841" s="16" t="str">
        <f>IF(W1841&lt;&gt;0,IF(Y1841=1,IF(I1841&gt;Parameters!$B$6,W1841,""),""),"")</f>
        <v/>
      </c>
    </row>
    <row r="1842" spans="1:31" x14ac:dyDescent="0.2">
      <c r="A1842" t="s">
        <v>1777</v>
      </c>
      <c r="B1842" t="s">
        <v>1778</v>
      </c>
      <c r="C1842" t="s">
        <v>1794</v>
      </c>
      <c r="D1842">
        <v>3</v>
      </c>
      <c r="E1842" t="s">
        <v>1797</v>
      </c>
      <c r="F1842" t="s">
        <v>51</v>
      </c>
      <c r="G1842">
        <v>20</v>
      </c>
      <c r="H1842" t="s">
        <v>46</v>
      </c>
      <c r="I1842">
        <f t="shared" si="84"/>
        <v>20</v>
      </c>
      <c r="J1842" t="s">
        <v>39</v>
      </c>
      <c r="L1842">
        <v>79.900000000000006</v>
      </c>
      <c r="M1842" t="s">
        <v>1780</v>
      </c>
      <c r="N1842" t="s">
        <v>40</v>
      </c>
      <c r="P1842" t="s">
        <v>42</v>
      </c>
      <c r="Q1842" t="s">
        <v>42</v>
      </c>
      <c r="R1842" t="s">
        <v>42</v>
      </c>
      <c r="S1842" s="3">
        <v>42260</v>
      </c>
      <c r="T1842" s="3"/>
      <c r="U1842" s="11">
        <f>IFERROR(VLOOKUP(A1842,'Anc data'!$A$2:$H$117, 8,FALSE),"")</f>
        <v>4.2283033481234398</v>
      </c>
      <c r="W1842" s="15">
        <f t="shared" si="85"/>
        <v>18.896468257288202</v>
      </c>
      <c r="X1842" s="9">
        <f t="shared" si="86"/>
        <v>1</v>
      </c>
      <c r="Y1842" s="9">
        <f>MAX(X1842,Parameters!$B$8)</f>
        <v>1</v>
      </c>
      <c r="AA1842" s="16" t="str">
        <f>IF(W1842&lt;&gt;0,IF(Y1842=1,IF(I1842&lt;=Parameters!$C$2,W1842,""),""),"")</f>
        <v/>
      </c>
      <c r="AB1842" s="16" t="str">
        <f>IF(W1842&lt;&gt;0,IF(Y1842=1,IF(AND(I1842&gt;Parameters!$B$3,I1842&lt;=Parameters!$C$3),W1842,""),""),"")</f>
        <v/>
      </c>
      <c r="AC1842" s="16" t="str">
        <f>IF(W1842&lt;&gt;0,IF(Y1842=1,IF(AND(I1842&gt;Parameters!$B$4,I1842&lt;=Parameters!$C$4),W1842,""),""),"")</f>
        <v/>
      </c>
      <c r="AD1842" s="16">
        <f>IF(W1842&lt;&gt;0,IF(Y1842=1,IF(AND(I1842&gt;Parameters!$B$5,I1842&lt;=Parameters!$C$5),W1842,""),""),"")</f>
        <v>18.896468257288202</v>
      </c>
      <c r="AE1842" s="16" t="str">
        <f>IF(W1842&lt;&gt;0,IF(Y1842=1,IF(I1842&gt;Parameters!$B$6,W1842,""),""),"")</f>
        <v/>
      </c>
    </row>
    <row r="1843" spans="1:31" x14ac:dyDescent="0.2">
      <c r="A1843" t="s">
        <v>1777</v>
      </c>
      <c r="B1843" t="s">
        <v>1778</v>
      </c>
      <c r="C1843" t="s">
        <v>1798</v>
      </c>
      <c r="D1843">
        <v>1</v>
      </c>
      <c r="E1843" t="s">
        <v>1799</v>
      </c>
      <c r="F1843" t="s">
        <v>112</v>
      </c>
      <c r="G1843">
        <v>10</v>
      </c>
      <c r="H1843" t="s">
        <v>46</v>
      </c>
      <c r="I1843">
        <f t="shared" si="84"/>
        <v>10</v>
      </c>
      <c r="J1843" t="s">
        <v>39</v>
      </c>
      <c r="L1843">
        <v>70</v>
      </c>
      <c r="M1843" t="s">
        <v>1780</v>
      </c>
      <c r="N1843" t="s">
        <v>40</v>
      </c>
      <c r="P1843" t="s">
        <v>42</v>
      </c>
      <c r="Q1843" t="s">
        <v>42</v>
      </c>
      <c r="R1843" t="s">
        <v>42</v>
      </c>
      <c r="S1843" s="3">
        <v>42260</v>
      </c>
      <c r="T1843" s="3"/>
      <c r="U1843" s="11">
        <f>IFERROR(VLOOKUP(A1843,'Anc data'!$A$2:$H$117, 8,FALSE),"")</f>
        <v>4.2283033481234398</v>
      </c>
      <c r="W1843" s="15">
        <f t="shared" si="85"/>
        <v>16.555103604632968</v>
      </c>
      <c r="X1843" s="9">
        <f t="shared" si="86"/>
        <v>1</v>
      </c>
      <c r="Y1843" s="9">
        <f>MAX(X1843,Parameters!$B$8)</f>
        <v>1</v>
      </c>
      <c r="AA1843" s="16" t="str">
        <f>IF(W1843&lt;&gt;0,IF(Y1843=1,IF(I1843&lt;=Parameters!$C$2,W1843,""),""),"")</f>
        <v/>
      </c>
      <c r="AB1843" s="16" t="str">
        <f>IF(W1843&lt;&gt;0,IF(Y1843=1,IF(AND(I1843&gt;Parameters!$B$3,I1843&lt;=Parameters!$C$3),W1843,""),""),"")</f>
        <v/>
      </c>
      <c r="AC1843" s="16">
        <f>IF(W1843&lt;&gt;0,IF(Y1843=1,IF(AND(I1843&gt;Parameters!$B$4,I1843&lt;=Parameters!$C$4),W1843,""),""),"")</f>
        <v>16.555103604632968</v>
      </c>
      <c r="AD1843" s="16" t="str">
        <f>IF(W1843&lt;&gt;0,IF(Y1843=1,IF(AND(I1843&gt;Parameters!$B$5,I1843&lt;=Parameters!$C$5),W1843,""),""),"")</f>
        <v/>
      </c>
      <c r="AE1843" s="16" t="str">
        <f>IF(W1843&lt;&gt;0,IF(Y1843=1,IF(I1843&gt;Parameters!$B$6,W1843,""),""),"")</f>
        <v/>
      </c>
    </row>
    <row r="1844" spans="1:31" x14ac:dyDescent="0.2">
      <c r="A1844" t="s">
        <v>1777</v>
      </c>
      <c r="B1844" t="s">
        <v>1778</v>
      </c>
      <c r="C1844" t="s">
        <v>1798</v>
      </c>
      <c r="D1844">
        <v>2</v>
      </c>
      <c r="E1844" t="s">
        <v>1799</v>
      </c>
      <c r="F1844" t="s">
        <v>112</v>
      </c>
      <c r="G1844">
        <v>20</v>
      </c>
      <c r="H1844" t="s">
        <v>46</v>
      </c>
      <c r="I1844">
        <f t="shared" si="84"/>
        <v>20</v>
      </c>
      <c r="J1844" t="s">
        <v>39</v>
      </c>
      <c r="L1844">
        <v>85</v>
      </c>
      <c r="M1844" t="s">
        <v>1780</v>
      </c>
      <c r="N1844" t="s">
        <v>40</v>
      </c>
      <c r="P1844" t="s">
        <v>42</v>
      </c>
      <c r="Q1844" t="s">
        <v>42</v>
      </c>
      <c r="R1844" t="s">
        <v>42</v>
      </c>
      <c r="S1844" s="3">
        <v>42260</v>
      </c>
      <c r="T1844" s="3"/>
      <c r="U1844" s="11">
        <f>IFERROR(VLOOKUP(A1844,'Anc data'!$A$2:$H$117, 8,FALSE),"")</f>
        <v>4.2283033481234398</v>
      </c>
      <c r="W1844" s="15">
        <f t="shared" si="85"/>
        <v>20.102625805625745</v>
      </c>
      <c r="X1844" s="9">
        <f t="shared" si="86"/>
        <v>1</v>
      </c>
      <c r="Y1844" s="9">
        <f>MAX(X1844,Parameters!$B$8)</f>
        <v>1</v>
      </c>
      <c r="AA1844" s="16" t="str">
        <f>IF(W1844&lt;&gt;0,IF(Y1844=1,IF(I1844&lt;=Parameters!$C$2,W1844,""),""),"")</f>
        <v/>
      </c>
      <c r="AB1844" s="16" t="str">
        <f>IF(W1844&lt;&gt;0,IF(Y1844=1,IF(AND(I1844&gt;Parameters!$B$3,I1844&lt;=Parameters!$C$3),W1844,""),""),"")</f>
        <v/>
      </c>
      <c r="AC1844" s="16" t="str">
        <f>IF(W1844&lt;&gt;0,IF(Y1844=1,IF(AND(I1844&gt;Parameters!$B$4,I1844&lt;=Parameters!$C$4),W1844,""),""),"")</f>
        <v/>
      </c>
      <c r="AD1844" s="16">
        <f>IF(W1844&lt;&gt;0,IF(Y1844=1,IF(AND(I1844&gt;Parameters!$B$5,I1844&lt;=Parameters!$C$5),W1844,""),""),"")</f>
        <v>20.102625805625745</v>
      </c>
      <c r="AE1844" s="16" t="str">
        <f>IF(W1844&lt;&gt;0,IF(Y1844=1,IF(I1844&gt;Parameters!$B$6,W1844,""),""),"")</f>
        <v/>
      </c>
    </row>
    <row r="1845" spans="1:31" x14ac:dyDescent="0.2">
      <c r="A1845" t="s">
        <v>1777</v>
      </c>
      <c r="B1845" t="s">
        <v>1778</v>
      </c>
      <c r="C1845" t="s">
        <v>1798</v>
      </c>
      <c r="D1845">
        <v>3</v>
      </c>
      <c r="E1845" t="s">
        <v>1799</v>
      </c>
      <c r="F1845" t="s">
        <v>112</v>
      </c>
      <c r="G1845">
        <v>50</v>
      </c>
      <c r="H1845" t="s">
        <v>46</v>
      </c>
      <c r="I1845">
        <f t="shared" si="84"/>
        <v>50</v>
      </c>
      <c r="J1845" t="s">
        <v>39</v>
      </c>
      <c r="L1845">
        <v>90</v>
      </c>
      <c r="M1845" t="s">
        <v>1780</v>
      </c>
      <c r="N1845" t="s">
        <v>40</v>
      </c>
      <c r="P1845" t="s">
        <v>42</v>
      </c>
      <c r="Q1845" t="s">
        <v>42</v>
      </c>
      <c r="R1845" t="s">
        <v>42</v>
      </c>
      <c r="S1845" s="3">
        <v>42260</v>
      </c>
      <c r="T1845" s="3"/>
      <c r="U1845" s="11">
        <f>IFERROR(VLOOKUP(A1845,'Anc data'!$A$2:$H$117, 8,FALSE),"")</f>
        <v>4.2283033481234398</v>
      </c>
      <c r="W1845" s="15">
        <f t="shared" si="85"/>
        <v>21.285133205956672</v>
      </c>
      <c r="X1845" s="9">
        <f t="shared" si="86"/>
        <v>1</v>
      </c>
      <c r="Y1845" s="9">
        <f>MAX(X1845,Parameters!$B$8)</f>
        <v>1</v>
      </c>
      <c r="AA1845" s="16" t="str">
        <f>IF(W1845&lt;&gt;0,IF(Y1845=1,IF(I1845&lt;=Parameters!$C$2,W1845,""),""),"")</f>
        <v/>
      </c>
      <c r="AB1845" s="16" t="str">
        <f>IF(W1845&lt;&gt;0,IF(Y1845=1,IF(AND(I1845&gt;Parameters!$B$3,I1845&lt;=Parameters!$C$3),W1845,""),""),"")</f>
        <v/>
      </c>
      <c r="AC1845" s="16" t="str">
        <f>IF(W1845&lt;&gt;0,IF(Y1845=1,IF(AND(I1845&gt;Parameters!$B$4,I1845&lt;=Parameters!$C$4),W1845,""),""),"")</f>
        <v/>
      </c>
      <c r="AD1845" s="16" t="str">
        <f>IF(W1845&lt;&gt;0,IF(Y1845=1,IF(AND(I1845&gt;Parameters!$B$5,I1845&lt;=Parameters!$C$5),W1845,""),""),"")</f>
        <v/>
      </c>
      <c r="AE1845" s="16">
        <f>IF(W1845&lt;&gt;0,IF(Y1845=1,IF(I1845&gt;Parameters!$B$6,W1845,""),""),"")</f>
        <v>21.285133205956672</v>
      </c>
    </row>
    <row r="1846" spans="1:31" x14ac:dyDescent="0.2">
      <c r="A1846" t="s">
        <v>1777</v>
      </c>
      <c r="B1846" t="s">
        <v>1778</v>
      </c>
      <c r="C1846" t="s">
        <v>1798</v>
      </c>
      <c r="D1846">
        <v>4</v>
      </c>
      <c r="E1846" t="s">
        <v>1799</v>
      </c>
      <c r="F1846" t="s">
        <v>112</v>
      </c>
      <c r="G1846">
        <v>80</v>
      </c>
      <c r="H1846" t="s">
        <v>46</v>
      </c>
      <c r="I1846">
        <f t="shared" si="84"/>
        <v>80</v>
      </c>
      <c r="J1846" t="s">
        <v>39</v>
      </c>
      <c r="L1846">
        <v>100</v>
      </c>
      <c r="M1846" t="s">
        <v>1780</v>
      </c>
      <c r="N1846" t="s">
        <v>40</v>
      </c>
      <c r="P1846" t="s">
        <v>42</v>
      </c>
      <c r="Q1846" t="s">
        <v>42</v>
      </c>
      <c r="R1846" t="s">
        <v>42</v>
      </c>
      <c r="S1846" s="3">
        <v>42260</v>
      </c>
      <c r="T1846" s="3"/>
      <c r="U1846" s="11">
        <f>IFERROR(VLOOKUP(A1846,'Anc data'!$A$2:$H$117, 8,FALSE),"")</f>
        <v>4.2283033481234398</v>
      </c>
      <c r="W1846" s="15">
        <f t="shared" si="85"/>
        <v>23.650148006618522</v>
      </c>
      <c r="X1846" s="9">
        <f t="shared" si="86"/>
        <v>1</v>
      </c>
      <c r="Y1846" s="9">
        <f>MAX(X1846,Parameters!$B$8)</f>
        <v>1</v>
      </c>
      <c r="AA1846" s="16" t="str">
        <f>IF(W1846&lt;&gt;0,IF(Y1846=1,IF(I1846&lt;=Parameters!$C$2,W1846,""),""),"")</f>
        <v/>
      </c>
      <c r="AB1846" s="16" t="str">
        <f>IF(W1846&lt;&gt;0,IF(Y1846=1,IF(AND(I1846&gt;Parameters!$B$3,I1846&lt;=Parameters!$C$3),W1846,""),""),"")</f>
        <v/>
      </c>
      <c r="AC1846" s="16" t="str">
        <f>IF(W1846&lt;&gt;0,IF(Y1846=1,IF(AND(I1846&gt;Parameters!$B$4,I1846&lt;=Parameters!$C$4),W1846,""),""),"")</f>
        <v/>
      </c>
      <c r="AD1846" s="16" t="str">
        <f>IF(W1846&lt;&gt;0,IF(Y1846=1,IF(AND(I1846&gt;Parameters!$B$5,I1846&lt;=Parameters!$C$5),W1846,""),""),"")</f>
        <v/>
      </c>
      <c r="AE1846" s="16">
        <f>IF(W1846&lt;&gt;0,IF(Y1846=1,IF(I1846&gt;Parameters!$B$6,W1846,""),""),"")</f>
        <v>23.650148006618522</v>
      </c>
    </row>
    <row r="1847" spans="1:31" x14ac:dyDescent="0.2">
      <c r="A1847" t="s">
        <v>1777</v>
      </c>
      <c r="B1847" t="s">
        <v>1778</v>
      </c>
      <c r="C1847" t="s">
        <v>1798</v>
      </c>
      <c r="D1847">
        <v>5</v>
      </c>
      <c r="E1847" t="s">
        <v>1799</v>
      </c>
      <c r="F1847" t="s">
        <v>112</v>
      </c>
      <c r="G1847">
        <v>100</v>
      </c>
      <c r="H1847" t="s">
        <v>46</v>
      </c>
      <c r="I1847">
        <f t="shared" si="84"/>
        <v>100</v>
      </c>
      <c r="J1847" t="s">
        <v>39</v>
      </c>
      <c r="L1847">
        <v>145</v>
      </c>
      <c r="M1847" t="s">
        <v>1780</v>
      </c>
      <c r="N1847" t="s">
        <v>40</v>
      </c>
      <c r="P1847" t="s">
        <v>42</v>
      </c>
      <c r="Q1847" t="s">
        <v>42</v>
      </c>
      <c r="R1847" t="s">
        <v>42</v>
      </c>
      <c r="S1847" s="3">
        <v>42260</v>
      </c>
      <c r="T1847" s="3"/>
      <c r="U1847" s="11">
        <f>IFERROR(VLOOKUP(A1847,'Anc data'!$A$2:$H$117, 8,FALSE),"")</f>
        <v>4.2283033481234398</v>
      </c>
      <c r="W1847" s="15">
        <f t="shared" si="85"/>
        <v>34.292714609596857</v>
      </c>
      <c r="X1847" s="9">
        <f t="shared" si="86"/>
        <v>1</v>
      </c>
      <c r="Y1847" s="9">
        <f>MAX(X1847,Parameters!$B$8)</f>
        <v>1</v>
      </c>
      <c r="AA1847" s="16" t="str">
        <f>IF(W1847&lt;&gt;0,IF(Y1847=1,IF(I1847&lt;=Parameters!$C$2,W1847,""),""),"")</f>
        <v/>
      </c>
      <c r="AB1847" s="16" t="str">
        <f>IF(W1847&lt;&gt;0,IF(Y1847=1,IF(AND(I1847&gt;Parameters!$B$3,I1847&lt;=Parameters!$C$3),W1847,""),""),"")</f>
        <v/>
      </c>
      <c r="AC1847" s="16" t="str">
        <f>IF(W1847&lt;&gt;0,IF(Y1847=1,IF(AND(I1847&gt;Parameters!$B$4,I1847&lt;=Parameters!$C$4),W1847,""),""),"")</f>
        <v/>
      </c>
      <c r="AD1847" s="16" t="str">
        <f>IF(W1847&lt;&gt;0,IF(Y1847=1,IF(AND(I1847&gt;Parameters!$B$5,I1847&lt;=Parameters!$C$5),W1847,""),""),"")</f>
        <v/>
      </c>
      <c r="AE1847" s="16">
        <f>IF(W1847&lt;&gt;0,IF(Y1847=1,IF(I1847&gt;Parameters!$B$6,W1847,""),""),"")</f>
        <v>34.292714609596857</v>
      </c>
    </row>
    <row r="1848" spans="1:31" x14ac:dyDescent="0.2">
      <c r="A1848" t="s">
        <v>1777</v>
      </c>
      <c r="B1848" t="s">
        <v>1778</v>
      </c>
      <c r="C1848" t="s">
        <v>1798</v>
      </c>
      <c r="D1848">
        <v>6</v>
      </c>
      <c r="E1848" t="s">
        <v>1800</v>
      </c>
      <c r="F1848" t="s">
        <v>51</v>
      </c>
      <c r="G1848">
        <v>10</v>
      </c>
      <c r="H1848" t="s">
        <v>46</v>
      </c>
      <c r="I1848">
        <f t="shared" si="84"/>
        <v>10</v>
      </c>
      <c r="J1848" t="s">
        <v>39</v>
      </c>
      <c r="L1848">
        <v>70</v>
      </c>
      <c r="M1848" t="s">
        <v>1780</v>
      </c>
      <c r="N1848" t="s">
        <v>40</v>
      </c>
      <c r="P1848" t="s">
        <v>42</v>
      </c>
      <c r="Q1848" t="s">
        <v>42</v>
      </c>
      <c r="R1848" t="s">
        <v>42</v>
      </c>
      <c r="S1848" s="3">
        <v>42260</v>
      </c>
      <c r="T1848" s="3"/>
      <c r="U1848" s="11">
        <f>IFERROR(VLOOKUP(A1848,'Anc data'!$A$2:$H$117, 8,FALSE),"")</f>
        <v>4.2283033481234398</v>
      </c>
      <c r="W1848" s="15">
        <f t="shared" si="85"/>
        <v>16.555103604632968</v>
      </c>
      <c r="X1848" s="9">
        <f t="shared" si="86"/>
        <v>1</v>
      </c>
      <c r="Y1848" s="9">
        <f>MAX(X1848,Parameters!$B$8)</f>
        <v>1</v>
      </c>
      <c r="AA1848" s="16" t="str">
        <f>IF(W1848&lt;&gt;0,IF(Y1848=1,IF(I1848&lt;=Parameters!$C$2,W1848,""),""),"")</f>
        <v/>
      </c>
      <c r="AB1848" s="16" t="str">
        <f>IF(W1848&lt;&gt;0,IF(Y1848=1,IF(AND(I1848&gt;Parameters!$B$3,I1848&lt;=Parameters!$C$3),W1848,""),""),"")</f>
        <v/>
      </c>
      <c r="AC1848" s="16">
        <f>IF(W1848&lt;&gt;0,IF(Y1848=1,IF(AND(I1848&gt;Parameters!$B$4,I1848&lt;=Parameters!$C$4),W1848,""),""),"")</f>
        <v>16.555103604632968</v>
      </c>
      <c r="AD1848" s="16" t="str">
        <f>IF(W1848&lt;&gt;0,IF(Y1848=1,IF(AND(I1848&gt;Parameters!$B$5,I1848&lt;=Parameters!$C$5),W1848,""),""),"")</f>
        <v/>
      </c>
      <c r="AE1848" s="16" t="str">
        <f>IF(W1848&lt;&gt;0,IF(Y1848=1,IF(I1848&gt;Parameters!$B$6,W1848,""),""),"")</f>
        <v/>
      </c>
    </row>
    <row r="1849" spans="1:31" x14ac:dyDescent="0.2">
      <c r="A1849" t="s">
        <v>1777</v>
      </c>
      <c r="B1849" t="s">
        <v>1778</v>
      </c>
      <c r="C1849" t="s">
        <v>1798</v>
      </c>
      <c r="D1849">
        <v>7</v>
      </c>
      <c r="E1849" t="s">
        <v>1800</v>
      </c>
      <c r="F1849" t="s">
        <v>51</v>
      </c>
      <c r="G1849">
        <v>24</v>
      </c>
      <c r="H1849" t="s">
        <v>46</v>
      </c>
      <c r="I1849">
        <f t="shared" si="84"/>
        <v>24</v>
      </c>
      <c r="J1849" t="s">
        <v>39</v>
      </c>
      <c r="L1849">
        <v>85</v>
      </c>
      <c r="M1849" t="s">
        <v>1780</v>
      </c>
      <c r="N1849" t="s">
        <v>40</v>
      </c>
      <c r="P1849" t="s">
        <v>42</v>
      </c>
      <c r="Q1849" t="s">
        <v>42</v>
      </c>
      <c r="R1849" t="s">
        <v>42</v>
      </c>
      <c r="S1849" s="3">
        <v>42260</v>
      </c>
      <c r="T1849" s="3"/>
      <c r="U1849" s="11">
        <f>IFERROR(VLOOKUP(A1849,'Anc data'!$A$2:$H$117, 8,FALSE),"")</f>
        <v>4.2283033481234398</v>
      </c>
      <c r="W1849" s="15">
        <f t="shared" si="85"/>
        <v>20.102625805625745</v>
      </c>
      <c r="X1849" s="9">
        <f t="shared" si="86"/>
        <v>1</v>
      </c>
      <c r="Y1849" s="9">
        <f>MAX(X1849,Parameters!$B$8)</f>
        <v>1</v>
      </c>
      <c r="AA1849" s="16" t="str">
        <f>IF(W1849&lt;&gt;0,IF(Y1849=1,IF(I1849&lt;=Parameters!$C$2,W1849,""),""),"")</f>
        <v/>
      </c>
      <c r="AB1849" s="16" t="str">
        <f>IF(W1849&lt;&gt;0,IF(Y1849=1,IF(AND(I1849&gt;Parameters!$B$3,I1849&lt;=Parameters!$C$3),W1849,""),""),"")</f>
        <v/>
      </c>
      <c r="AC1849" s="16" t="str">
        <f>IF(W1849&lt;&gt;0,IF(Y1849=1,IF(AND(I1849&gt;Parameters!$B$4,I1849&lt;=Parameters!$C$4),W1849,""),""),"")</f>
        <v/>
      </c>
      <c r="AD1849" s="16">
        <f>IF(W1849&lt;&gt;0,IF(Y1849=1,IF(AND(I1849&gt;Parameters!$B$5,I1849&lt;=Parameters!$C$5),W1849,""),""),"")</f>
        <v>20.102625805625745</v>
      </c>
      <c r="AE1849" s="16" t="str">
        <f>IF(W1849&lt;&gt;0,IF(Y1849=1,IF(I1849&gt;Parameters!$B$6,W1849,""),""),"")</f>
        <v/>
      </c>
    </row>
    <row r="1850" spans="1:31" x14ac:dyDescent="0.2">
      <c r="A1850" t="s">
        <v>1777</v>
      </c>
      <c r="B1850" t="s">
        <v>1778</v>
      </c>
      <c r="C1850" t="s">
        <v>1801</v>
      </c>
      <c r="D1850">
        <v>1</v>
      </c>
      <c r="E1850" t="s">
        <v>1802</v>
      </c>
      <c r="F1850" t="s">
        <v>133</v>
      </c>
      <c r="G1850">
        <v>20</v>
      </c>
      <c r="H1850" t="s">
        <v>46</v>
      </c>
      <c r="I1850">
        <f t="shared" si="84"/>
        <v>20</v>
      </c>
      <c r="J1850" t="s">
        <v>39</v>
      </c>
      <c r="L1850">
        <v>95</v>
      </c>
      <c r="M1850" t="s">
        <v>1780</v>
      </c>
      <c r="N1850">
        <v>1536</v>
      </c>
      <c r="O1850" t="s">
        <v>38</v>
      </c>
      <c r="P1850" t="s">
        <v>42</v>
      </c>
      <c r="Q1850" t="s">
        <v>42</v>
      </c>
      <c r="R1850" t="s">
        <v>42</v>
      </c>
      <c r="S1850" s="3">
        <v>42260</v>
      </c>
      <c r="T1850" s="3"/>
      <c r="U1850" s="11">
        <f>IFERROR(VLOOKUP(A1850,'Anc data'!$A$2:$H$117, 8,FALSE),"")</f>
        <v>4.2283033481234398</v>
      </c>
      <c r="W1850" s="15">
        <f t="shared" si="85"/>
        <v>22.467640606287599</v>
      </c>
      <c r="X1850" s="9">
        <f t="shared" si="86"/>
        <v>1</v>
      </c>
      <c r="Y1850" s="9">
        <f>MAX(X1850,Parameters!$B$8)</f>
        <v>1</v>
      </c>
      <c r="AA1850" s="16" t="str">
        <f>IF(W1850&lt;&gt;0,IF(Y1850=1,IF(I1850&lt;=Parameters!$C$2,W1850,""),""),"")</f>
        <v/>
      </c>
      <c r="AB1850" s="16" t="str">
        <f>IF(W1850&lt;&gt;0,IF(Y1850=1,IF(AND(I1850&gt;Parameters!$B$3,I1850&lt;=Parameters!$C$3),W1850,""),""),"")</f>
        <v/>
      </c>
      <c r="AC1850" s="16" t="str">
        <f>IF(W1850&lt;&gt;0,IF(Y1850=1,IF(AND(I1850&gt;Parameters!$B$4,I1850&lt;=Parameters!$C$4),W1850,""),""),"")</f>
        <v/>
      </c>
      <c r="AD1850" s="16">
        <f>IF(W1850&lt;&gt;0,IF(Y1850=1,IF(AND(I1850&gt;Parameters!$B$5,I1850&lt;=Parameters!$C$5),W1850,""),""),"")</f>
        <v>22.467640606287599</v>
      </c>
      <c r="AE1850" s="16" t="str">
        <f>IF(W1850&lt;&gt;0,IF(Y1850=1,IF(I1850&gt;Parameters!$B$6,W1850,""),""),"")</f>
        <v/>
      </c>
    </row>
    <row r="1851" spans="1:31" x14ac:dyDescent="0.2">
      <c r="A1851" t="s">
        <v>1777</v>
      </c>
      <c r="B1851" t="s">
        <v>1778</v>
      </c>
      <c r="C1851" t="s">
        <v>1801</v>
      </c>
      <c r="D1851">
        <v>2</v>
      </c>
      <c r="E1851" t="s">
        <v>1803</v>
      </c>
      <c r="F1851" t="s">
        <v>133</v>
      </c>
      <c r="G1851">
        <v>50</v>
      </c>
      <c r="H1851" t="s">
        <v>46</v>
      </c>
      <c r="I1851">
        <f t="shared" si="84"/>
        <v>50</v>
      </c>
      <c r="J1851" t="s">
        <v>39</v>
      </c>
      <c r="L1851">
        <v>110</v>
      </c>
      <c r="M1851" t="s">
        <v>1780</v>
      </c>
      <c r="N1851">
        <v>1536</v>
      </c>
      <c r="O1851" t="s">
        <v>38</v>
      </c>
      <c r="P1851" t="s">
        <v>42</v>
      </c>
      <c r="Q1851" t="s">
        <v>42</v>
      </c>
      <c r="R1851" t="s">
        <v>42</v>
      </c>
      <c r="S1851" s="3">
        <v>42260</v>
      </c>
      <c r="T1851" s="3"/>
      <c r="U1851" s="11">
        <f>IFERROR(VLOOKUP(A1851,'Anc data'!$A$2:$H$117, 8,FALSE),"")</f>
        <v>4.2283033481234398</v>
      </c>
      <c r="W1851" s="15">
        <f t="shared" si="85"/>
        <v>26.015162807280376</v>
      </c>
      <c r="X1851" s="9">
        <f t="shared" si="86"/>
        <v>1</v>
      </c>
      <c r="Y1851" s="9">
        <f>MAX(X1851,Parameters!$B$8)</f>
        <v>1</v>
      </c>
      <c r="AA1851" s="16" t="str">
        <f>IF(W1851&lt;&gt;0,IF(Y1851=1,IF(I1851&lt;=Parameters!$C$2,W1851,""),""),"")</f>
        <v/>
      </c>
      <c r="AB1851" s="16" t="str">
        <f>IF(W1851&lt;&gt;0,IF(Y1851=1,IF(AND(I1851&gt;Parameters!$B$3,I1851&lt;=Parameters!$C$3),W1851,""),""),"")</f>
        <v/>
      </c>
      <c r="AC1851" s="16" t="str">
        <f>IF(W1851&lt;&gt;0,IF(Y1851=1,IF(AND(I1851&gt;Parameters!$B$4,I1851&lt;=Parameters!$C$4),W1851,""),""),"")</f>
        <v/>
      </c>
      <c r="AD1851" s="16" t="str">
        <f>IF(W1851&lt;&gt;0,IF(Y1851=1,IF(AND(I1851&gt;Parameters!$B$5,I1851&lt;=Parameters!$C$5),W1851,""),""),"")</f>
        <v/>
      </c>
      <c r="AE1851" s="16">
        <f>IF(W1851&lt;&gt;0,IF(Y1851=1,IF(I1851&gt;Parameters!$B$6,W1851,""),""),"")</f>
        <v>26.015162807280376</v>
      </c>
    </row>
    <row r="1852" spans="1:31" x14ac:dyDescent="0.2">
      <c r="A1852" t="s">
        <v>1777</v>
      </c>
      <c r="B1852" t="s">
        <v>1778</v>
      </c>
      <c r="C1852" t="s">
        <v>1801</v>
      </c>
      <c r="D1852">
        <v>3</v>
      </c>
      <c r="E1852" t="s">
        <v>1804</v>
      </c>
      <c r="F1852" t="s">
        <v>133</v>
      </c>
      <c r="G1852">
        <v>100</v>
      </c>
      <c r="H1852" t="s">
        <v>46</v>
      </c>
      <c r="I1852">
        <f t="shared" si="84"/>
        <v>100</v>
      </c>
      <c r="J1852" t="s">
        <v>39</v>
      </c>
      <c r="L1852">
        <v>125</v>
      </c>
      <c r="M1852" t="s">
        <v>1780</v>
      </c>
      <c r="N1852">
        <v>4608</v>
      </c>
      <c r="O1852" t="s">
        <v>38</v>
      </c>
      <c r="P1852" t="s">
        <v>42</v>
      </c>
      <c r="Q1852" t="s">
        <v>42</v>
      </c>
      <c r="R1852" t="s">
        <v>42</v>
      </c>
      <c r="S1852" s="3">
        <v>42260</v>
      </c>
      <c r="T1852" s="3"/>
      <c r="U1852" s="11">
        <f>IFERROR(VLOOKUP(A1852,'Anc data'!$A$2:$H$117, 8,FALSE),"")</f>
        <v>4.2283033481234398</v>
      </c>
      <c r="W1852" s="15">
        <f t="shared" si="85"/>
        <v>29.562685008273156</v>
      </c>
      <c r="X1852" s="9">
        <f t="shared" si="86"/>
        <v>1</v>
      </c>
      <c r="Y1852" s="9">
        <f>MAX(X1852,Parameters!$B$8)</f>
        <v>1</v>
      </c>
      <c r="AA1852" s="16" t="str">
        <f>IF(W1852&lt;&gt;0,IF(Y1852=1,IF(I1852&lt;=Parameters!$C$2,W1852,""),""),"")</f>
        <v/>
      </c>
      <c r="AB1852" s="16" t="str">
        <f>IF(W1852&lt;&gt;0,IF(Y1852=1,IF(AND(I1852&gt;Parameters!$B$3,I1852&lt;=Parameters!$C$3),W1852,""),""),"")</f>
        <v/>
      </c>
      <c r="AC1852" s="16" t="str">
        <f>IF(W1852&lt;&gt;0,IF(Y1852=1,IF(AND(I1852&gt;Parameters!$B$4,I1852&lt;=Parameters!$C$4),W1852,""),""),"")</f>
        <v/>
      </c>
      <c r="AD1852" s="16" t="str">
        <f>IF(W1852&lt;&gt;0,IF(Y1852=1,IF(AND(I1852&gt;Parameters!$B$5,I1852&lt;=Parameters!$C$5),W1852,""),""),"")</f>
        <v/>
      </c>
      <c r="AE1852" s="16">
        <f>IF(W1852&lt;&gt;0,IF(Y1852=1,IF(I1852&gt;Parameters!$B$6,W1852,""),""),"")</f>
        <v>29.562685008273156</v>
      </c>
    </row>
    <row r="1853" spans="1:31" x14ac:dyDescent="0.2">
      <c r="A1853" t="s">
        <v>1805</v>
      </c>
      <c r="B1853" t="s">
        <v>1806</v>
      </c>
      <c r="C1853" t="s">
        <v>1807</v>
      </c>
      <c r="D1853">
        <v>1</v>
      </c>
      <c r="E1853" t="s">
        <v>1808</v>
      </c>
      <c r="F1853" t="s">
        <v>61</v>
      </c>
      <c r="G1853">
        <v>8</v>
      </c>
      <c r="H1853" t="s">
        <v>46</v>
      </c>
      <c r="I1853">
        <f t="shared" si="84"/>
        <v>8</v>
      </c>
      <c r="J1853" t="s">
        <v>39</v>
      </c>
      <c r="L1853">
        <v>449</v>
      </c>
      <c r="M1853" t="s">
        <v>1809</v>
      </c>
      <c r="N1853">
        <v>512</v>
      </c>
      <c r="O1853" t="s">
        <v>38</v>
      </c>
      <c r="P1853" t="s">
        <v>42</v>
      </c>
      <c r="Q1853" t="s">
        <v>42</v>
      </c>
      <c r="R1853" t="s">
        <v>42</v>
      </c>
      <c r="S1853" s="3">
        <v>42260</v>
      </c>
      <c r="T1853" s="3"/>
      <c r="U1853" s="11">
        <f>IFERROR(VLOOKUP(A1853,'Anc data'!$A$2:$H$117, 8,FALSE),"")</f>
        <v>2.4593574802644098</v>
      </c>
      <c r="W1853" s="15">
        <f t="shared" si="85"/>
        <v>182.56800957286097</v>
      </c>
      <c r="X1853" s="9">
        <f t="shared" si="86"/>
        <v>1</v>
      </c>
      <c r="Y1853" s="9">
        <f>MAX(X1853,Parameters!$B$8)</f>
        <v>1</v>
      </c>
      <c r="AA1853" s="16" t="str">
        <f>IF(W1853&lt;&gt;0,IF(Y1853=1,IF(I1853&lt;=Parameters!$C$2,W1853,""),""),"")</f>
        <v/>
      </c>
      <c r="AB1853" s="16" t="str">
        <f>IF(W1853&lt;&gt;0,IF(Y1853=1,IF(AND(I1853&gt;Parameters!$B$3,I1853&lt;=Parameters!$C$3),W1853,""),""),"")</f>
        <v/>
      </c>
      <c r="AC1853" s="16">
        <f>IF(W1853&lt;&gt;0,IF(Y1853=1,IF(AND(I1853&gt;Parameters!$B$4,I1853&lt;=Parameters!$C$4),W1853,""),""),"")</f>
        <v>182.56800957286097</v>
      </c>
      <c r="AD1853" s="16" t="str">
        <f>IF(W1853&lt;&gt;0,IF(Y1853=1,IF(AND(I1853&gt;Parameters!$B$5,I1853&lt;=Parameters!$C$5),W1853,""),""),"")</f>
        <v/>
      </c>
      <c r="AE1853" s="16" t="str">
        <f>IF(W1853&lt;&gt;0,IF(Y1853=1,IF(I1853&gt;Parameters!$B$6,W1853,""),""),"")</f>
        <v/>
      </c>
    </row>
    <row r="1854" spans="1:31" x14ac:dyDescent="0.2">
      <c r="A1854" t="s">
        <v>1805</v>
      </c>
      <c r="B1854" t="s">
        <v>1806</v>
      </c>
      <c r="C1854" t="s">
        <v>1807</v>
      </c>
      <c r="D1854">
        <v>2</v>
      </c>
      <c r="E1854" t="s">
        <v>1808</v>
      </c>
      <c r="F1854" t="s">
        <v>61</v>
      </c>
      <c r="G1854">
        <v>16</v>
      </c>
      <c r="H1854" t="s">
        <v>46</v>
      </c>
      <c r="I1854">
        <f t="shared" si="84"/>
        <v>16</v>
      </c>
      <c r="J1854" t="s">
        <v>39</v>
      </c>
      <c r="L1854">
        <v>549</v>
      </c>
      <c r="M1854" t="s">
        <v>1809</v>
      </c>
      <c r="N1854">
        <v>1</v>
      </c>
      <c r="O1854" t="s">
        <v>46</v>
      </c>
      <c r="P1854" t="s">
        <v>42</v>
      </c>
      <c r="Q1854" t="s">
        <v>42</v>
      </c>
      <c r="R1854" t="s">
        <v>42</v>
      </c>
      <c r="S1854" s="3">
        <v>42260</v>
      </c>
      <c r="T1854" s="3"/>
      <c r="U1854" s="11">
        <f>IFERROR(VLOOKUP(A1854,'Anc data'!$A$2:$H$117, 8,FALSE),"")</f>
        <v>2.4593574802644098</v>
      </c>
      <c r="W1854" s="15">
        <f t="shared" si="85"/>
        <v>223.2290362037877</v>
      </c>
      <c r="X1854" s="9">
        <f t="shared" si="86"/>
        <v>1</v>
      </c>
      <c r="Y1854" s="9">
        <f>MAX(X1854,Parameters!$B$8)</f>
        <v>1</v>
      </c>
      <c r="AA1854" s="16" t="str">
        <f>IF(W1854&lt;&gt;0,IF(Y1854=1,IF(I1854&lt;=Parameters!$C$2,W1854,""),""),"")</f>
        <v/>
      </c>
      <c r="AB1854" s="16" t="str">
        <f>IF(W1854&lt;&gt;0,IF(Y1854=1,IF(AND(I1854&gt;Parameters!$B$3,I1854&lt;=Parameters!$C$3),W1854,""),""),"")</f>
        <v/>
      </c>
      <c r="AC1854" s="16" t="str">
        <f>IF(W1854&lt;&gt;0,IF(Y1854=1,IF(AND(I1854&gt;Parameters!$B$4,I1854&lt;=Parameters!$C$4),W1854,""),""),"")</f>
        <v/>
      </c>
      <c r="AD1854" s="16">
        <f>IF(W1854&lt;&gt;0,IF(Y1854=1,IF(AND(I1854&gt;Parameters!$B$5,I1854&lt;=Parameters!$C$5),W1854,""),""),"")</f>
        <v>223.2290362037877</v>
      </c>
      <c r="AE1854" s="16" t="str">
        <f>IF(W1854&lt;&gt;0,IF(Y1854=1,IF(I1854&gt;Parameters!$B$6,W1854,""),""),"")</f>
        <v/>
      </c>
    </row>
    <row r="1855" spans="1:31" x14ac:dyDescent="0.2">
      <c r="A1855" t="s">
        <v>1805</v>
      </c>
      <c r="B1855" t="s">
        <v>1806</v>
      </c>
      <c r="C1855" t="s">
        <v>1807</v>
      </c>
      <c r="D1855">
        <v>3</v>
      </c>
      <c r="E1855" t="s">
        <v>1808</v>
      </c>
      <c r="F1855" t="s">
        <v>61</v>
      </c>
      <c r="G1855">
        <v>24</v>
      </c>
      <c r="H1855" t="s">
        <v>46</v>
      </c>
      <c r="I1855">
        <f t="shared" si="84"/>
        <v>24</v>
      </c>
      <c r="J1855" t="s">
        <v>39</v>
      </c>
      <c r="L1855">
        <v>749</v>
      </c>
      <c r="M1855" t="s">
        <v>1809</v>
      </c>
      <c r="N1855">
        <v>1</v>
      </c>
      <c r="O1855" t="s">
        <v>46</v>
      </c>
      <c r="P1855" t="s">
        <v>42</v>
      </c>
      <c r="Q1855" t="s">
        <v>42</v>
      </c>
      <c r="R1855" t="s">
        <v>42</v>
      </c>
      <c r="S1855" s="3">
        <v>42260</v>
      </c>
      <c r="T1855" s="3"/>
      <c r="U1855" s="11">
        <f>IFERROR(VLOOKUP(A1855,'Anc data'!$A$2:$H$117, 8,FALSE),"")</f>
        <v>2.4593574802644098</v>
      </c>
      <c r="W1855" s="15">
        <f t="shared" si="85"/>
        <v>304.5510894656411</v>
      </c>
      <c r="X1855" s="9">
        <f t="shared" si="86"/>
        <v>1</v>
      </c>
      <c r="Y1855" s="9">
        <f>MAX(X1855,Parameters!$B$8)</f>
        <v>1</v>
      </c>
      <c r="AA1855" s="16" t="str">
        <f>IF(W1855&lt;&gt;0,IF(Y1855=1,IF(I1855&lt;=Parameters!$C$2,W1855,""),""),"")</f>
        <v/>
      </c>
      <c r="AB1855" s="16" t="str">
        <f>IF(W1855&lt;&gt;0,IF(Y1855=1,IF(AND(I1855&gt;Parameters!$B$3,I1855&lt;=Parameters!$C$3),W1855,""),""),"")</f>
        <v/>
      </c>
      <c r="AC1855" s="16" t="str">
        <f>IF(W1855&lt;&gt;0,IF(Y1855=1,IF(AND(I1855&gt;Parameters!$B$4,I1855&lt;=Parameters!$C$4),W1855,""),""),"")</f>
        <v/>
      </c>
      <c r="AD1855" s="16">
        <f>IF(W1855&lt;&gt;0,IF(Y1855=1,IF(AND(I1855&gt;Parameters!$B$5,I1855&lt;=Parameters!$C$5),W1855,""),""),"")</f>
        <v>304.5510894656411</v>
      </c>
      <c r="AE1855" s="16" t="str">
        <f>IF(W1855&lt;&gt;0,IF(Y1855=1,IF(I1855&gt;Parameters!$B$6,W1855,""),""),"")</f>
        <v/>
      </c>
    </row>
    <row r="1856" spans="1:31" x14ac:dyDescent="0.2">
      <c r="A1856" t="s">
        <v>1805</v>
      </c>
      <c r="B1856" t="s">
        <v>1806</v>
      </c>
      <c r="C1856" t="s">
        <v>1807</v>
      </c>
      <c r="D1856">
        <v>4</v>
      </c>
      <c r="E1856" t="s">
        <v>1808</v>
      </c>
      <c r="F1856" t="s">
        <v>61</v>
      </c>
      <c r="G1856">
        <v>100</v>
      </c>
      <c r="H1856" t="s">
        <v>46</v>
      </c>
      <c r="I1856">
        <f t="shared" si="84"/>
        <v>100</v>
      </c>
      <c r="J1856" t="s">
        <v>39</v>
      </c>
      <c r="L1856" s="2">
        <v>1599</v>
      </c>
      <c r="M1856" t="s">
        <v>1809</v>
      </c>
      <c r="N1856">
        <v>10</v>
      </c>
      <c r="O1856" t="s">
        <v>46</v>
      </c>
      <c r="P1856" t="s">
        <v>42</v>
      </c>
      <c r="Q1856" t="s">
        <v>42</v>
      </c>
      <c r="R1856" t="s">
        <v>42</v>
      </c>
      <c r="S1856" s="3">
        <v>42260</v>
      </c>
      <c r="T1856" s="3"/>
      <c r="U1856" s="11">
        <f>IFERROR(VLOOKUP(A1856,'Anc data'!$A$2:$H$117, 8,FALSE),"")</f>
        <v>2.4593574802644098</v>
      </c>
      <c r="W1856" s="15">
        <f t="shared" si="85"/>
        <v>650.16981582851827</v>
      </c>
      <c r="X1856" s="9">
        <f t="shared" si="86"/>
        <v>1</v>
      </c>
      <c r="Y1856" s="9">
        <f>MAX(X1856,Parameters!$B$8)</f>
        <v>1</v>
      </c>
      <c r="AA1856" s="16" t="str">
        <f>IF(W1856&lt;&gt;0,IF(Y1856=1,IF(I1856&lt;=Parameters!$C$2,W1856,""),""),"")</f>
        <v/>
      </c>
      <c r="AB1856" s="16" t="str">
        <f>IF(W1856&lt;&gt;0,IF(Y1856=1,IF(AND(I1856&gt;Parameters!$B$3,I1856&lt;=Parameters!$C$3),W1856,""),""),"")</f>
        <v/>
      </c>
      <c r="AC1856" s="16" t="str">
        <f>IF(W1856&lt;&gt;0,IF(Y1856=1,IF(AND(I1856&gt;Parameters!$B$4,I1856&lt;=Parameters!$C$4),W1856,""),""),"")</f>
        <v/>
      </c>
      <c r="AD1856" s="16" t="str">
        <f>IF(W1856&lt;&gt;0,IF(Y1856=1,IF(AND(I1856&gt;Parameters!$B$5,I1856&lt;=Parameters!$C$5),W1856,""),""),"")</f>
        <v/>
      </c>
      <c r="AE1856" s="16">
        <f>IF(W1856&lt;&gt;0,IF(Y1856=1,IF(I1856&gt;Parameters!$B$6,W1856,""),""),"")</f>
        <v>650.16981582851827</v>
      </c>
    </row>
    <row r="1857" spans="1:31" x14ac:dyDescent="0.2">
      <c r="A1857" t="s">
        <v>1805</v>
      </c>
      <c r="B1857" t="s">
        <v>1806</v>
      </c>
      <c r="C1857" t="s">
        <v>1810</v>
      </c>
      <c r="D1857">
        <v>1</v>
      </c>
      <c r="E1857">
        <v>50</v>
      </c>
      <c r="F1857" t="s">
        <v>61</v>
      </c>
      <c r="G1857">
        <v>50</v>
      </c>
      <c r="H1857" t="s">
        <v>46</v>
      </c>
      <c r="I1857">
        <f t="shared" si="84"/>
        <v>50</v>
      </c>
      <c r="J1857" t="s">
        <v>39</v>
      </c>
      <c r="L1857">
        <v>599</v>
      </c>
      <c r="M1857" t="s">
        <v>1809</v>
      </c>
      <c r="N1857">
        <v>10</v>
      </c>
      <c r="O1857" t="s">
        <v>46</v>
      </c>
      <c r="P1857" t="s">
        <v>42</v>
      </c>
      <c r="Q1857" t="s">
        <v>42</v>
      </c>
      <c r="R1857" t="s">
        <v>42</v>
      </c>
      <c r="S1857" s="3">
        <v>42260</v>
      </c>
      <c r="T1857" s="3"/>
      <c r="U1857" s="11">
        <f>IFERROR(VLOOKUP(A1857,'Anc data'!$A$2:$H$117, 8,FALSE),"")</f>
        <v>2.4593574802644098</v>
      </c>
      <c r="W1857" s="15">
        <f t="shared" si="85"/>
        <v>243.55954951925105</v>
      </c>
      <c r="X1857" s="9">
        <f t="shared" si="86"/>
        <v>1</v>
      </c>
      <c r="Y1857" s="9">
        <f>MAX(X1857,Parameters!$B$8)</f>
        <v>1</v>
      </c>
      <c r="AA1857" s="16" t="str">
        <f>IF(W1857&lt;&gt;0,IF(Y1857=1,IF(I1857&lt;=Parameters!$C$2,W1857,""),""),"")</f>
        <v/>
      </c>
      <c r="AB1857" s="16" t="str">
        <f>IF(W1857&lt;&gt;0,IF(Y1857=1,IF(AND(I1857&gt;Parameters!$B$3,I1857&lt;=Parameters!$C$3),W1857,""),""),"")</f>
        <v/>
      </c>
      <c r="AC1857" s="16" t="str">
        <f>IF(W1857&lt;&gt;0,IF(Y1857=1,IF(AND(I1857&gt;Parameters!$B$4,I1857&lt;=Parameters!$C$4),W1857,""),""),"")</f>
        <v/>
      </c>
      <c r="AD1857" s="16" t="str">
        <f>IF(W1857&lt;&gt;0,IF(Y1857=1,IF(AND(I1857&gt;Parameters!$B$5,I1857&lt;=Parameters!$C$5),W1857,""),""),"")</f>
        <v/>
      </c>
      <c r="AE1857" s="16">
        <f>IF(W1857&lt;&gt;0,IF(Y1857=1,IF(I1857&gt;Parameters!$B$6,W1857,""),""),"")</f>
        <v>243.55954951925105</v>
      </c>
    </row>
    <row r="1858" spans="1:31" x14ac:dyDescent="0.2">
      <c r="A1858" t="s">
        <v>1805</v>
      </c>
      <c r="B1858" t="s">
        <v>1806</v>
      </c>
      <c r="C1858" t="s">
        <v>1810</v>
      </c>
      <c r="D1858">
        <v>2</v>
      </c>
      <c r="E1858">
        <v>20</v>
      </c>
      <c r="F1858" t="s">
        <v>61</v>
      </c>
      <c r="G1858">
        <v>20</v>
      </c>
      <c r="H1858" t="s">
        <v>46</v>
      </c>
      <c r="I1858">
        <f t="shared" si="84"/>
        <v>20</v>
      </c>
      <c r="J1858" t="s">
        <v>39</v>
      </c>
      <c r="L1858">
        <v>399</v>
      </c>
      <c r="M1858" t="s">
        <v>1809</v>
      </c>
      <c r="N1858">
        <v>5</v>
      </c>
      <c r="O1858" t="s">
        <v>46</v>
      </c>
      <c r="P1858" t="s">
        <v>42</v>
      </c>
      <c r="Q1858" t="s">
        <v>42</v>
      </c>
      <c r="R1858" t="s">
        <v>42</v>
      </c>
      <c r="S1858" s="3">
        <v>42260</v>
      </c>
      <c r="T1858" s="3"/>
      <c r="U1858" s="11">
        <f>IFERROR(VLOOKUP(A1858,'Anc data'!$A$2:$H$117, 8,FALSE),"")</f>
        <v>2.4593574802644098</v>
      </c>
      <c r="W1858" s="15">
        <f t="shared" si="85"/>
        <v>162.23749625739759</v>
      </c>
      <c r="X1858" s="9">
        <f t="shared" si="86"/>
        <v>1</v>
      </c>
      <c r="Y1858" s="9">
        <f>MAX(X1858,Parameters!$B$8)</f>
        <v>1</v>
      </c>
      <c r="AA1858" s="16" t="str">
        <f>IF(W1858&lt;&gt;0,IF(Y1858=1,IF(I1858&lt;=Parameters!$C$2,W1858,""),""),"")</f>
        <v/>
      </c>
      <c r="AB1858" s="16" t="str">
        <f>IF(W1858&lt;&gt;0,IF(Y1858=1,IF(AND(I1858&gt;Parameters!$B$3,I1858&lt;=Parameters!$C$3),W1858,""),""),"")</f>
        <v/>
      </c>
      <c r="AC1858" s="16" t="str">
        <f>IF(W1858&lt;&gt;0,IF(Y1858=1,IF(AND(I1858&gt;Parameters!$B$4,I1858&lt;=Parameters!$C$4),W1858,""),""),"")</f>
        <v/>
      </c>
      <c r="AD1858" s="16">
        <f>IF(W1858&lt;&gt;0,IF(Y1858=1,IF(AND(I1858&gt;Parameters!$B$5,I1858&lt;=Parameters!$C$5),W1858,""),""),"")</f>
        <v>162.23749625739759</v>
      </c>
      <c r="AE1858" s="16" t="str">
        <f>IF(W1858&lt;&gt;0,IF(Y1858=1,IF(I1858&gt;Parameters!$B$6,W1858,""),""),"")</f>
        <v/>
      </c>
    </row>
    <row r="1859" spans="1:31" x14ac:dyDescent="0.2">
      <c r="A1859" t="s">
        <v>1805</v>
      </c>
      <c r="B1859" t="s">
        <v>1806</v>
      </c>
      <c r="C1859" t="s">
        <v>1810</v>
      </c>
      <c r="D1859">
        <v>3</v>
      </c>
      <c r="E1859">
        <v>10</v>
      </c>
      <c r="F1859" t="s">
        <v>61</v>
      </c>
      <c r="G1859">
        <v>10</v>
      </c>
      <c r="H1859" t="s">
        <v>46</v>
      </c>
      <c r="I1859">
        <f t="shared" si="84"/>
        <v>10</v>
      </c>
      <c r="J1859" t="s">
        <v>39</v>
      </c>
      <c r="L1859">
        <v>299</v>
      </c>
      <c r="M1859" t="s">
        <v>1809</v>
      </c>
      <c r="N1859">
        <v>2</v>
      </c>
      <c r="O1859" t="s">
        <v>46</v>
      </c>
      <c r="P1859" t="s">
        <v>42</v>
      </c>
      <c r="Q1859" t="s">
        <v>42</v>
      </c>
      <c r="R1859" t="s">
        <v>42</v>
      </c>
      <c r="S1859" s="3">
        <v>42260</v>
      </c>
      <c r="T1859" s="3"/>
      <c r="U1859" s="11">
        <f>IFERROR(VLOOKUP(A1859,'Anc data'!$A$2:$H$117, 8,FALSE),"")</f>
        <v>2.4593574802644098</v>
      </c>
      <c r="W1859" s="15">
        <f t="shared" si="85"/>
        <v>121.5764696264709</v>
      </c>
      <c r="X1859" s="9">
        <f t="shared" si="86"/>
        <v>1</v>
      </c>
      <c r="Y1859" s="9">
        <f>MAX(X1859,Parameters!$B$8)</f>
        <v>1</v>
      </c>
      <c r="AA1859" s="16" t="str">
        <f>IF(W1859&lt;&gt;0,IF(Y1859=1,IF(I1859&lt;=Parameters!$C$2,W1859,""),""),"")</f>
        <v/>
      </c>
      <c r="AB1859" s="16" t="str">
        <f>IF(W1859&lt;&gt;0,IF(Y1859=1,IF(AND(I1859&gt;Parameters!$B$3,I1859&lt;=Parameters!$C$3),W1859,""),""),"")</f>
        <v/>
      </c>
      <c r="AC1859" s="16">
        <f>IF(W1859&lt;&gt;0,IF(Y1859=1,IF(AND(I1859&gt;Parameters!$B$4,I1859&lt;=Parameters!$C$4),W1859,""),""),"")</f>
        <v>121.5764696264709</v>
      </c>
      <c r="AD1859" s="16" t="str">
        <f>IF(W1859&lt;&gt;0,IF(Y1859=1,IF(AND(I1859&gt;Parameters!$B$5,I1859&lt;=Parameters!$C$5),W1859,""),""),"")</f>
        <v/>
      </c>
      <c r="AE1859" s="16" t="str">
        <f>IF(W1859&lt;&gt;0,IF(Y1859=1,IF(I1859&gt;Parameters!$B$6,W1859,""),""),"")</f>
        <v/>
      </c>
    </row>
    <row r="1860" spans="1:31" x14ac:dyDescent="0.2">
      <c r="A1860" t="s">
        <v>1805</v>
      </c>
      <c r="B1860" t="s">
        <v>1806</v>
      </c>
      <c r="C1860" t="s">
        <v>1810</v>
      </c>
      <c r="D1860">
        <v>4</v>
      </c>
      <c r="E1860" t="s">
        <v>554</v>
      </c>
      <c r="F1860" t="s">
        <v>51</v>
      </c>
      <c r="G1860">
        <v>1</v>
      </c>
      <c r="H1860" t="s">
        <v>46</v>
      </c>
      <c r="I1860">
        <f t="shared" ref="I1860:I1923" si="87">IF(H1860="Kbps",G1860/1000,G1860)</f>
        <v>1</v>
      </c>
      <c r="J1860" t="s">
        <v>39</v>
      </c>
      <c r="L1860">
        <v>95</v>
      </c>
      <c r="M1860" t="s">
        <v>1809</v>
      </c>
      <c r="N1860" t="s">
        <v>40</v>
      </c>
      <c r="P1860" t="s">
        <v>42</v>
      </c>
      <c r="Q1860" t="s">
        <v>42</v>
      </c>
      <c r="R1860" t="s">
        <v>42</v>
      </c>
      <c r="S1860" s="3">
        <v>42260</v>
      </c>
      <c r="T1860" s="3"/>
      <c r="U1860" s="11">
        <f>IFERROR(VLOOKUP(A1860,'Anc data'!$A$2:$H$117, 8,FALSE),"")</f>
        <v>2.4593574802644098</v>
      </c>
      <c r="W1860" s="15">
        <f t="shared" ref="W1860:W1923" si="88">IFERROR(L1860/U1860,"")</f>
        <v>38.627975299380381</v>
      </c>
      <c r="X1860" s="9">
        <f t="shared" ref="X1860:X1923" si="89">IF(K1860="",1,0)</f>
        <v>1</v>
      </c>
      <c r="Y1860" s="9">
        <f>MAX(X1860,Parameters!$B$8)</f>
        <v>1</v>
      </c>
      <c r="AA1860" s="16">
        <f>IF(W1860&lt;&gt;0,IF(Y1860=1,IF(I1860&lt;=Parameters!$C$2,W1860,""),""),"")</f>
        <v>38.627975299380381</v>
      </c>
      <c r="AB1860" s="16" t="str">
        <f>IF(W1860&lt;&gt;0,IF(Y1860=1,IF(AND(I1860&gt;Parameters!$B$3,I1860&lt;=Parameters!$C$3),W1860,""),""),"")</f>
        <v/>
      </c>
      <c r="AC1860" s="16" t="str">
        <f>IF(W1860&lt;&gt;0,IF(Y1860=1,IF(AND(I1860&gt;Parameters!$B$4,I1860&lt;=Parameters!$C$4),W1860,""),""),"")</f>
        <v/>
      </c>
      <c r="AD1860" s="16" t="str">
        <f>IF(W1860&lt;&gt;0,IF(Y1860=1,IF(AND(I1860&gt;Parameters!$B$5,I1860&lt;=Parameters!$C$5),W1860,""),""),"")</f>
        <v/>
      </c>
      <c r="AE1860" s="16" t="str">
        <f>IF(W1860&lt;&gt;0,IF(Y1860=1,IF(I1860&gt;Parameters!$B$6,W1860,""),""),"")</f>
        <v/>
      </c>
    </row>
    <row r="1861" spans="1:31" x14ac:dyDescent="0.2">
      <c r="A1861" t="s">
        <v>1805</v>
      </c>
      <c r="B1861" t="s">
        <v>1806</v>
      </c>
      <c r="C1861" t="s">
        <v>1810</v>
      </c>
      <c r="D1861">
        <v>5</v>
      </c>
      <c r="E1861" t="s">
        <v>554</v>
      </c>
      <c r="F1861" t="s">
        <v>51</v>
      </c>
      <c r="G1861">
        <v>2</v>
      </c>
      <c r="H1861" t="s">
        <v>46</v>
      </c>
      <c r="I1861">
        <f t="shared" si="87"/>
        <v>2</v>
      </c>
      <c r="J1861" t="s">
        <v>39</v>
      </c>
      <c r="L1861">
        <v>110</v>
      </c>
      <c r="M1861" t="s">
        <v>1809</v>
      </c>
      <c r="N1861" t="s">
        <v>40</v>
      </c>
      <c r="P1861" t="s">
        <v>42</v>
      </c>
      <c r="Q1861" t="s">
        <v>42</v>
      </c>
      <c r="R1861" t="s">
        <v>42</v>
      </c>
      <c r="S1861" s="3">
        <v>42260</v>
      </c>
      <c r="T1861" s="3"/>
      <c r="U1861" s="11">
        <f>IFERROR(VLOOKUP(A1861,'Anc data'!$A$2:$H$117, 8,FALSE),"")</f>
        <v>2.4593574802644098</v>
      </c>
      <c r="W1861" s="15">
        <f t="shared" si="88"/>
        <v>44.727129294019392</v>
      </c>
      <c r="X1861" s="9">
        <f t="shared" si="89"/>
        <v>1</v>
      </c>
      <c r="Y1861" s="9">
        <f>MAX(X1861,Parameters!$B$8)</f>
        <v>1</v>
      </c>
      <c r="AA1861" s="16" t="str">
        <f>IF(W1861&lt;&gt;0,IF(Y1861=1,IF(I1861&lt;=Parameters!$C$2,W1861,""),""),"")</f>
        <v/>
      </c>
      <c r="AB1861" s="16">
        <f>IF(W1861&lt;&gt;0,IF(Y1861=1,IF(AND(I1861&gt;Parameters!$B$3,I1861&lt;=Parameters!$C$3),W1861,""),""),"")</f>
        <v>44.727129294019392</v>
      </c>
      <c r="AC1861" s="16" t="str">
        <f>IF(W1861&lt;&gt;0,IF(Y1861=1,IF(AND(I1861&gt;Parameters!$B$4,I1861&lt;=Parameters!$C$4),W1861,""),""),"")</f>
        <v/>
      </c>
      <c r="AD1861" s="16" t="str">
        <f>IF(W1861&lt;&gt;0,IF(Y1861=1,IF(AND(I1861&gt;Parameters!$B$5,I1861&lt;=Parameters!$C$5),W1861,""),""),"")</f>
        <v/>
      </c>
      <c r="AE1861" s="16" t="str">
        <f>IF(W1861&lt;&gt;0,IF(Y1861=1,IF(I1861&gt;Parameters!$B$6,W1861,""),""),"")</f>
        <v/>
      </c>
    </row>
    <row r="1862" spans="1:31" x14ac:dyDescent="0.2">
      <c r="A1862" t="s">
        <v>1805</v>
      </c>
      <c r="B1862" t="s">
        <v>1806</v>
      </c>
      <c r="C1862" t="s">
        <v>1810</v>
      </c>
      <c r="D1862">
        <v>6</v>
      </c>
      <c r="E1862" t="s">
        <v>554</v>
      </c>
      <c r="F1862" t="s">
        <v>51</v>
      </c>
      <c r="G1862">
        <v>4</v>
      </c>
      <c r="H1862" t="s">
        <v>46</v>
      </c>
      <c r="I1862">
        <f t="shared" si="87"/>
        <v>4</v>
      </c>
      <c r="J1862" t="s">
        <v>39</v>
      </c>
      <c r="L1862">
        <v>160</v>
      </c>
      <c r="M1862" t="s">
        <v>1809</v>
      </c>
      <c r="N1862" t="s">
        <v>40</v>
      </c>
      <c r="P1862" t="s">
        <v>42</v>
      </c>
      <c r="Q1862" t="s">
        <v>42</v>
      </c>
      <c r="R1862" t="s">
        <v>42</v>
      </c>
      <c r="S1862" s="3">
        <v>42260</v>
      </c>
      <c r="T1862" s="3"/>
      <c r="U1862" s="11">
        <f>IFERROR(VLOOKUP(A1862,'Anc data'!$A$2:$H$117, 8,FALSE),"")</f>
        <v>2.4593574802644098</v>
      </c>
      <c r="W1862" s="15">
        <f t="shared" si="88"/>
        <v>65.057642609482755</v>
      </c>
      <c r="X1862" s="9">
        <f t="shared" si="89"/>
        <v>1</v>
      </c>
      <c r="Y1862" s="9">
        <f>MAX(X1862,Parameters!$B$8)</f>
        <v>1</v>
      </c>
      <c r="AA1862" s="16" t="str">
        <f>IF(W1862&lt;&gt;0,IF(Y1862=1,IF(I1862&lt;=Parameters!$C$2,W1862,""),""),"")</f>
        <v/>
      </c>
      <c r="AB1862" s="16">
        <f>IF(W1862&lt;&gt;0,IF(Y1862=1,IF(AND(I1862&gt;Parameters!$B$3,I1862&lt;=Parameters!$C$3),W1862,""),""),"")</f>
        <v>65.057642609482755</v>
      </c>
      <c r="AC1862" s="16" t="str">
        <f>IF(W1862&lt;&gt;0,IF(Y1862=1,IF(AND(I1862&gt;Parameters!$B$4,I1862&lt;=Parameters!$C$4),W1862,""),""),"")</f>
        <v/>
      </c>
      <c r="AD1862" s="16" t="str">
        <f>IF(W1862&lt;&gt;0,IF(Y1862=1,IF(AND(I1862&gt;Parameters!$B$5,I1862&lt;=Parameters!$C$5),W1862,""),""),"")</f>
        <v/>
      </c>
      <c r="AE1862" s="16" t="str">
        <f>IF(W1862&lt;&gt;0,IF(Y1862=1,IF(I1862&gt;Parameters!$B$6,W1862,""),""),"")</f>
        <v/>
      </c>
    </row>
    <row r="1863" spans="1:31" x14ac:dyDescent="0.2">
      <c r="A1863" t="s">
        <v>1805</v>
      </c>
      <c r="B1863" t="s">
        <v>1806</v>
      </c>
      <c r="C1863" t="s">
        <v>1810</v>
      </c>
      <c r="D1863">
        <v>7</v>
      </c>
      <c r="E1863" t="s">
        <v>554</v>
      </c>
      <c r="F1863" t="s">
        <v>51</v>
      </c>
      <c r="G1863">
        <v>8</v>
      </c>
      <c r="H1863" t="s">
        <v>46</v>
      </c>
      <c r="I1863">
        <f t="shared" si="87"/>
        <v>8</v>
      </c>
      <c r="J1863" t="s">
        <v>39</v>
      </c>
      <c r="L1863">
        <v>250</v>
      </c>
      <c r="M1863" t="s">
        <v>1809</v>
      </c>
      <c r="N1863" t="s">
        <v>40</v>
      </c>
      <c r="P1863" t="s">
        <v>42</v>
      </c>
      <c r="Q1863" t="s">
        <v>42</v>
      </c>
      <c r="R1863" t="s">
        <v>42</v>
      </c>
      <c r="S1863" s="3">
        <v>42260</v>
      </c>
      <c r="T1863" s="3"/>
      <c r="U1863" s="11">
        <f>IFERROR(VLOOKUP(A1863,'Anc data'!$A$2:$H$117, 8,FALSE),"")</f>
        <v>2.4593574802644098</v>
      </c>
      <c r="W1863" s="15">
        <f t="shared" si="88"/>
        <v>101.6525665773168</v>
      </c>
      <c r="X1863" s="9">
        <f t="shared" si="89"/>
        <v>1</v>
      </c>
      <c r="Y1863" s="9">
        <f>MAX(X1863,Parameters!$B$8)</f>
        <v>1</v>
      </c>
      <c r="AA1863" s="16" t="str">
        <f>IF(W1863&lt;&gt;0,IF(Y1863=1,IF(I1863&lt;=Parameters!$C$2,W1863,""),""),"")</f>
        <v/>
      </c>
      <c r="AB1863" s="16" t="str">
        <f>IF(W1863&lt;&gt;0,IF(Y1863=1,IF(AND(I1863&gt;Parameters!$B$3,I1863&lt;=Parameters!$C$3),W1863,""),""),"")</f>
        <v/>
      </c>
      <c r="AC1863" s="16">
        <f>IF(W1863&lt;&gt;0,IF(Y1863=1,IF(AND(I1863&gt;Parameters!$B$4,I1863&lt;=Parameters!$C$4),W1863,""),""),"")</f>
        <v>101.6525665773168</v>
      </c>
      <c r="AD1863" s="16" t="str">
        <f>IF(W1863&lt;&gt;0,IF(Y1863=1,IF(AND(I1863&gt;Parameters!$B$5,I1863&lt;=Parameters!$C$5),W1863,""),""),"")</f>
        <v/>
      </c>
      <c r="AE1863" s="16" t="str">
        <f>IF(W1863&lt;&gt;0,IF(Y1863=1,IF(I1863&gt;Parameters!$B$6,W1863,""),""),"")</f>
        <v/>
      </c>
    </row>
    <row r="1864" spans="1:31" x14ac:dyDescent="0.2">
      <c r="A1864" t="s">
        <v>1805</v>
      </c>
      <c r="B1864" t="s">
        <v>1806</v>
      </c>
      <c r="C1864" t="s">
        <v>1810</v>
      </c>
      <c r="D1864">
        <v>8</v>
      </c>
      <c r="E1864" t="s">
        <v>1811</v>
      </c>
      <c r="F1864" t="s">
        <v>51</v>
      </c>
      <c r="G1864">
        <v>1</v>
      </c>
      <c r="H1864" t="s">
        <v>46</v>
      </c>
      <c r="I1864">
        <f t="shared" si="87"/>
        <v>1</v>
      </c>
      <c r="J1864">
        <v>10</v>
      </c>
      <c r="K1864" t="s">
        <v>62</v>
      </c>
      <c r="L1864">
        <v>50</v>
      </c>
      <c r="M1864" t="s">
        <v>1809</v>
      </c>
      <c r="N1864" t="s">
        <v>40</v>
      </c>
      <c r="P1864" t="s">
        <v>42</v>
      </c>
      <c r="Q1864" t="s">
        <v>42</v>
      </c>
      <c r="R1864" t="s">
        <v>42</v>
      </c>
      <c r="S1864" s="3">
        <v>42260</v>
      </c>
      <c r="T1864" s="3"/>
      <c r="U1864" s="11">
        <f>IFERROR(VLOOKUP(A1864,'Anc data'!$A$2:$H$117, 8,FALSE),"")</f>
        <v>2.4593574802644098</v>
      </c>
      <c r="W1864" s="15">
        <f t="shared" si="88"/>
        <v>20.33051331546336</v>
      </c>
      <c r="X1864" s="9">
        <f t="shared" si="89"/>
        <v>0</v>
      </c>
      <c r="Y1864" s="9">
        <f>MAX(X1864,Parameters!$B$8)</f>
        <v>1</v>
      </c>
      <c r="AA1864" s="16">
        <f>IF(W1864&lt;&gt;0,IF(Y1864=1,IF(I1864&lt;=Parameters!$C$2,W1864,""),""),"")</f>
        <v>20.33051331546336</v>
      </c>
      <c r="AB1864" s="16" t="str">
        <f>IF(W1864&lt;&gt;0,IF(Y1864=1,IF(AND(I1864&gt;Parameters!$B$3,I1864&lt;=Parameters!$C$3),W1864,""),""),"")</f>
        <v/>
      </c>
      <c r="AC1864" s="16" t="str">
        <f>IF(W1864&lt;&gt;0,IF(Y1864=1,IF(AND(I1864&gt;Parameters!$B$4,I1864&lt;=Parameters!$C$4),W1864,""),""),"")</f>
        <v/>
      </c>
      <c r="AD1864" s="16" t="str">
        <f>IF(W1864&lt;&gt;0,IF(Y1864=1,IF(AND(I1864&gt;Parameters!$B$5,I1864&lt;=Parameters!$C$5),W1864,""),""),"")</f>
        <v/>
      </c>
      <c r="AE1864" s="16" t="str">
        <f>IF(W1864&lt;&gt;0,IF(Y1864=1,IF(I1864&gt;Parameters!$B$6,W1864,""),""),"")</f>
        <v/>
      </c>
    </row>
    <row r="1865" spans="1:31" x14ac:dyDescent="0.2">
      <c r="A1865" t="s">
        <v>1805</v>
      </c>
      <c r="B1865" t="s">
        <v>1806</v>
      </c>
      <c r="C1865" t="s">
        <v>1810</v>
      </c>
      <c r="D1865">
        <v>9</v>
      </c>
      <c r="E1865" t="s">
        <v>1812</v>
      </c>
      <c r="F1865" t="s">
        <v>51</v>
      </c>
      <c r="G1865">
        <v>10</v>
      </c>
      <c r="H1865" t="s">
        <v>46</v>
      </c>
      <c r="I1865">
        <f t="shared" si="87"/>
        <v>10</v>
      </c>
      <c r="J1865">
        <v>15</v>
      </c>
      <c r="K1865" t="s">
        <v>62</v>
      </c>
      <c r="L1865">
        <v>99</v>
      </c>
      <c r="M1865" t="s">
        <v>1809</v>
      </c>
      <c r="N1865" t="s">
        <v>40</v>
      </c>
      <c r="P1865" t="s">
        <v>42</v>
      </c>
      <c r="Q1865" t="s">
        <v>42</v>
      </c>
      <c r="R1865" t="s">
        <v>42</v>
      </c>
      <c r="S1865" s="3">
        <v>42260</v>
      </c>
      <c r="T1865" s="3"/>
      <c r="U1865" s="11">
        <f>IFERROR(VLOOKUP(A1865,'Anc data'!$A$2:$H$117, 8,FALSE),"")</f>
        <v>2.4593574802644098</v>
      </c>
      <c r="W1865" s="15">
        <f t="shared" si="88"/>
        <v>40.254416364617455</v>
      </c>
      <c r="X1865" s="9">
        <f t="shared" si="89"/>
        <v>0</v>
      </c>
      <c r="Y1865" s="9">
        <f>MAX(X1865,Parameters!$B$8)</f>
        <v>1</v>
      </c>
      <c r="AA1865" s="16" t="str">
        <f>IF(W1865&lt;&gt;0,IF(Y1865=1,IF(I1865&lt;=Parameters!$C$2,W1865,""),""),"")</f>
        <v/>
      </c>
      <c r="AB1865" s="16" t="str">
        <f>IF(W1865&lt;&gt;0,IF(Y1865=1,IF(AND(I1865&gt;Parameters!$B$3,I1865&lt;=Parameters!$C$3),W1865,""),""),"")</f>
        <v/>
      </c>
      <c r="AC1865" s="16">
        <f>IF(W1865&lt;&gt;0,IF(Y1865=1,IF(AND(I1865&gt;Parameters!$B$4,I1865&lt;=Parameters!$C$4),W1865,""),""),"")</f>
        <v>40.254416364617455</v>
      </c>
      <c r="AD1865" s="16" t="str">
        <f>IF(W1865&lt;&gt;0,IF(Y1865=1,IF(AND(I1865&gt;Parameters!$B$5,I1865&lt;=Parameters!$C$5),W1865,""),""),"")</f>
        <v/>
      </c>
      <c r="AE1865" s="16" t="str">
        <f>IF(W1865&lt;&gt;0,IF(Y1865=1,IF(I1865&gt;Parameters!$B$6,W1865,""),""),"")</f>
        <v/>
      </c>
    </row>
    <row r="1866" spans="1:31" x14ac:dyDescent="0.2">
      <c r="A1866" t="s">
        <v>1813</v>
      </c>
      <c r="B1866" t="s">
        <v>62</v>
      </c>
      <c r="C1866" t="s">
        <v>1814</v>
      </c>
      <c r="D1866">
        <v>1</v>
      </c>
      <c r="E1866" t="s">
        <v>1815</v>
      </c>
      <c r="F1866" t="s">
        <v>61</v>
      </c>
      <c r="G1866">
        <v>38</v>
      </c>
      <c r="H1866" t="s">
        <v>46</v>
      </c>
      <c r="I1866">
        <f t="shared" si="87"/>
        <v>38</v>
      </c>
      <c r="J1866">
        <v>40</v>
      </c>
      <c r="K1866" t="s">
        <v>62</v>
      </c>
      <c r="L1866">
        <v>10</v>
      </c>
      <c r="M1866" t="s">
        <v>1816</v>
      </c>
      <c r="N1866" t="s">
        <v>40</v>
      </c>
      <c r="P1866" t="s">
        <v>64</v>
      </c>
      <c r="Q1866" t="s">
        <v>64</v>
      </c>
      <c r="R1866" t="s">
        <v>64</v>
      </c>
      <c r="S1866" s="3">
        <v>42261</v>
      </c>
      <c r="T1866" s="3"/>
      <c r="U1866" s="11">
        <f>IFERROR(VLOOKUP(A1866,'Anc data'!$A$2:$H$117, 8,FALSE),"")</f>
        <v>0.708144</v>
      </c>
      <c r="W1866" s="15">
        <f t="shared" si="88"/>
        <v>14.121421631758512</v>
      </c>
      <c r="X1866" s="9">
        <f t="shared" si="89"/>
        <v>0</v>
      </c>
      <c r="Y1866" s="9">
        <f>MAX(X1866,Parameters!$B$8)</f>
        <v>1</v>
      </c>
      <c r="AA1866" s="16" t="str">
        <f>IF(W1866&lt;&gt;0,IF(Y1866=1,IF(I1866&lt;=Parameters!$C$2,W1866,""),""),"")</f>
        <v/>
      </c>
      <c r="AB1866" s="16" t="str">
        <f>IF(W1866&lt;&gt;0,IF(Y1866=1,IF(AND(I1866&gt;Parameters!$B$3,I1866&lt;=Parameters!$C$3),W1866,""),""),"")</f>
        <v/>
      </c>
      <c r="AC1866" s="16" t="str">
        <f>IF(W1866&lt;&gt;0,IF(Y1866=1,IF(AND(I1866&gt;Parameters!$B$4,I1866&lt;=Parameters!$C$4),W1866,""),""),"")</f>
        <v/>
      </c>
      <c r="AD1866" s="16" t="str">
        <f>IF(W1866&lt;&gt;0,IF(Y1866=1,IF(AND(I1866&gt;Parameters!$B$5,I1866&lt;=Parameters!$C$5),W1866,""),""),"")</f>
        <v/>
      </c>
      <c r="AE1866" s="16">
        <f>IF(W1866&lt;&gt;0,IF(Y1866=1,IF(I1866&gt;Parameters!$B$6,W1866,""),""),"")</f>
        <v>14.121421631758512</v>
      </c>
    </row>
    <row r="1867" spans="1:31" x14ac:dyDescent="0.2">
      <c r="A1867" t="s">
        <v>1813</v>
      </c>
      <c r="B1867" t="s">
        <v>62</v>
      </c>
      <c r="C1867" t="s">
        <v>1814</v>
      </c>
      <c r="D1867">
        <v>2</v>
      </c>
      <c r="E1867" t="s">
        <v>1817</v>
      </c>
      <c r="F1867" t="s">
        <v>61</v>
      </c>
      <c r="G1867">
        <v>38</v>
      </c>
      <c r="H1867" t="s">
        <v>46</v>
      </c>
      <c r="I1867">
        <f t="shared" si="87"/>
        <v>38</v>
      </c>
      <c r="J1867" t="s">
        <v>39</v>
      </c>
      <c r="L1867">
        <v>12.5</v>
      </c>
      <c r="M1867" t="s">
        <v>1816</v>
      </c>
      <c r="N1867" t="s">
        <v>40</v>
      </c>
      <c r="P1867" t="s">
        <v>64</v>
      </c>
      <c r="Q1867" t="s">
        <v>64</v>
      </c>
      <c r="R1867" t="s">
        <v>64</v>
      </c>
      <c r="S1867" s="3">
        <v>42261</v>
      </c>
      <c r="T1867" s="3"/>
      <c r="U1867" s="11">
        <f>IFERROR(VLOOKUP(A1867,'Anc data'!$A$2:$H$117, 8,FALSE),"")</f>
        <v>0.708144</v>
      </c>
      <c r="W1867" s="15">
        <f t="shared" si="88"/>
        <v>17.651777039698139</v>
      </c>
      <c r="X1867" s="9">
        <f t="shared" si="89"/>
        <v>1</v>
      </c>
      <c r="Y1867" s="9">
        <f>MAX(X1867,Parameters!$B$8)</f>
        <v>1</v>
      </c>
      <c r="AA1867" s="16" t="str">
        <f>IF(W1867&lt;&gt;0,IF(Y1867=1,IF(I1867&lt;=Parameters!$C$2,W1867,""),""),"")</f>
        <v/>
      </c>
      <c r="AB1867" s="16" t="str">
        <f>IF(W1867&lt;&gt;0,IF(Y1867=1,IF(AND(I1867&gt;Parameters!$B$3,I1867&lt;=Parameters!$C$3),W1867,""),""),"")</f>
        <v/>
      </c>
      <c r="AC1867" s="16" t="str">
        <f>IF(W1867&lt;&gt;0,IF(Y1867=1,IF(AND(I1867&gt;Parameters!$B$4,I1867&lt;=Parameters!$C$4),W1867,""),""),"")</f>
        <v/>
      </c>
      <c r="AD1867" s="16" t="str">
        <f>IF(W1867&lt;&gt;0,IF(Y1867=1,IF(AND(I1867&gt;Parameters!$B$5,I1867&lt;=Parameters!$C$5),W1867,""),""),"")</f>
        <v/>
      </c>
      <c r="AE1867" s="16">
        <f>IF(W1867&lt;&gt;0,IF(Y1867=1,IF(I1867&gt;Parameters!$B$6,W1867,""),""),"")</f>
        <v>17.651777039698139</v>
      </c>
    </row>
    <row r="1868" spans="1:31" x14ac:dyDescent="0.2">
      <c r="A1868" t="s">
        <v>1813</v>
      </c>
      <c r="B1868" t="s">
        <v>62</v>
      </c>
      <c r="C1868" t="s">
        <v>1814</v>
      </c>
      <c r="D1868">
        <v>3</v>
      </c>
      <c r="E1868" t="s">
        <v>1818</v>
      </c>
      <c r="F1868" t="s">
        <v>61</v>
      </c>
      <c r="G1868">
        <v>76</v>
      </c>
      <c r="H1868" t="s">
        <v>46</v>
      </c>
      <c r="I1868">
        <f t="shared" si="87"/>
        <v>76</v>
      </c>
      <c r="J1868" t="s">
        <v>39</v>
      </c>
      <c r="L1868">
        <v>30</v>
      </c>
      <c r="M1868" t="s">
        <v>1816</v>
      </c>
      <c r="N1868" t="s">
        <v>40</v>
      </c>
      <c r="P1868" t="s">
        <v>64</v>
      </c>
      <c r="Q1868" t="s">
        <v>64</v>
      </c>
      <c r="R1868" t="s">
        <v>64</v>
      </c>
      <c r="S1868" s="3">
        <v>42261</v>
      </c>
      <c r="T1868" s="3"/>
      <c r="U1868" s="11">
        <f>IFERROR(VLOOKUP(A1868,'Anc data'!$A$2:$H$117, 8,FALSE),"")</f>
        <v>0.708144</v>
      </c>
      <c r="W1868" s="15">
        <f t="shared" si="88"/>
        <v>42.364264895275539</v>
      </c>
      <c r="X1868" s="9">
        <f t="shared" si="89"/>
        <v>1</v>
      </c>
      <c r="Y1868" s="9">
        <f>MAX(X1868,Parameters!$B$8)</f>
        <v>1</v>
      </c>
      <c r="AA1868" s="16" t="str">
        <f>IF(W1868&lt;&gt;0,IF(Y1868=1,IF(I1868&lt;=Parameters!$C$2,W1868,""),""),"")</f>
        <v/>
      </c>
      <c r="AB1868" s="16" t="str">
        <f>IF(W1868&lt;&gt;0,IF(Y1868=1,IF(AND(I1868&gt;Parameters!$B$3,I1868&lt;=Parameters!$C$3),W1868,""),""),"")</f>
        <v/>
      </c>
      <c r="AC1868" s="16" t="str">
        <f>IF(W1868&lt;&gt;0,IF(Y1868=1,IF(AND(I1868&gt;Parameters!$B$4,I1868&lt;=Parameters!$C$4),W1868,""),""),"")</f>
        <v/>
      </c>
      <c r="AD1868" s="16" t="str">
        <f>IF(W1868&lt;&gt;0,IF(Y1868=1,IF(AND(I1868&gt;Parameters!$B$5,I1868&lt;=Parameters!$C$5),W1868,""),""),"")</f>
        <v/>
      </c>
      <c r="AE1868" s="16">
        <f>IF(W1868&lt;&gt;0,IF(Y1868=1,IF(I1868&gt;Parameters!$B$6,W1868,""),""),"")</f>
        <v>42.364264895275539</v>
      </c>
    </row>
    <row r="1869" spans="1:31" x14ac:dyDescent="0.2">
      <c r="A1869" t="s">
        <v>1813</v>
      </c>
      <c r="B1869" t="s">
        <v>62</v>
      </c>
      <c r="C1869" t="s">
        <v>1814</v>
      </c>
      <c r="D1869">
        <v>4</v>
      </c>
      <c r="E1869" t="s">
        <v>1819</v>
      </c>
      <c r="F1869" t="s">
        <v>61</v>
      </c>
      <c r="G1869">
        <v>17</v>
      </c>
      <c r="H1869" t="s">
        <v>46</v>
      </c>
      <c r="I1869">
        <f t="shared" si="87"/>
        <v>17</v>
      </c>
      <c r="J1869">
        <v>10</v>
      </c>
      <c r="K1869" t="s">
        <v>62</v>
      </c>
      <c r="L1869">
        <v>5</v>
      </c>
      <c r="M1869" t="s">
        <v>1816</v>
      </c>
      <c r="N1869" t="s">
        <v>40</v>
      </c>
      <c r="P1869" t="s">
        <v>64</v>
      </c>
      <c r="Q1869" t="s">
        <v>64</v>
      </c>
      <c r="R1869" t="s">
        <v>64</v>
      </c>
      <c r="S1869" s="3">
        <v>42261</v>
      </c>
      <c r="T1869" s="3"/>
      <c r="U1869" s="11">
        <f>IFERROR(VLOOKUP(A1869,'Anc data'!$A$2:$H$117, 8,FALSE),"")</f>
        <v>0.708144</v>
      </c>
      <c r="W1869" s="15">
        <f t="shared" si="88"/>
        <v>7.060710815879256</v>
      </c>
      <c r="X1869" s="9">
        <f t="shared" si="89"/>
        <v>0</v>
      </c>
      <c r="Y1869" s="9">
        <f>MAX(X1869,Parameters!$B$8)</f>
        <v>1</v>
      </c>
      <c r="AA1869" s="16" t="str">
        <f>IF(W1869&lt;&gt;0,IF(Y1869=1,IF(I1869&lt;=Parameters!$C$2,W1869,""),""),"")</f>
        <v/>
      </c>
      <c r="AB1869" s="16" t="str">
        <f>IF(W1869&lt;&gt;0,IF(Y1869=1,IF(AND(I1869&gt;Parameters!$B$3,I1869&lt;=Parameters!$C$3),W1869,""),""),"")</f>
        <v/>
      </c>
      <c r="AC1869" s="16" t="str">
        <f>IF(W1869&lt;&gt;0,IF(Y1869=1,IF(AND(I1869&gt;Parameters!$B$4,I1869&lt;=Parameters!$C$4),W1869,""),""),"")</f>
        <v/>
      </c>
      <c r="AD1869" s="16">
        <f>IF(W1869&lt;&gt;0,IF(Y1869=1,IF(AND(I1869&gt;Parameters!$B$5,I1869&lt;=Parameters!$C$5),W1869,""),""),"")</f>
        <v>7.060710815879256</v>
      </c>
      <c r="AE1869" s="16" t="str">
        <f>IF(W1869&lt;&gt;0,IF(Y1869=1,IF(I1869&gt;Parameters!$B$6,W1869,""),""),"")</f>
        <v/>
      </c>
    </row>
    <row r="1870" spans="1:31" x14ac:dyDescent="0.2">
      <c r="A1870" t="s">
        <v>1813</v>
      </c>
      <c r="B1870" t="s">
        <v>62</v>
      </c>
      <c r="C1870" t="s">
        <v>1814</v>
      </c>
      <c r="D1870">
        <v>5</v>
      </c>
      <c r="E1870" t="s">
        <v>1820</v>
      </c>
      <c r="F1870" t="s">
        <v>61</v>
      </c>
      <c r="G1870">
        <v>17</v>
      </c>
      <c r="H1870" t="s">
        <v>46</v>
      </c>
      <c r="I1870">
        <f t="shared" si="87"/>
        <v>17</v>
      </c>
      <c r="J1870" t="s">
        <v>39</v>
      </c>
      <c r="L1870">
        <v>7.5</v>
      </c>
      <c r="M1870" t="s">
        <v>1816</v>
      </c>
      <c r="N1870" t="s">
        <v>40</v>
      </c>
      <c r="P1870" t="s">
        <v>64</v>
      </c>
      <c r="Q1870" t="s">
        <v>64</v>
      </c>
      <c r="R1870" t="s">
        <v>64</v>
      </c>
      <c r="S1870" s="3">
        <v>42261</v>
      </c>
      <c r="T1870" s="3"/>
      <c r="U1870" s="11">
        <f>IFERROR(VLOOKUP(A1870,'Anc data'!$A$2:$H$117, 8,FALSE),"")</f>
        <v>0.708144</v>
      </c>
      <c r="W1870" s="15">
        <f t="shared" si="88"/>
        <v>10.591066223818885</v>
      </c>
      <c r="X1870" s="9">
        <f t="shared" si="89"/>
        <v>1</v>
      </c>
      <c r="Y1870" s="9">
        <f>MAX(X1870,Parameters!$B$8)</f>
        <v>1</v>
      </c>
      <c r="AA1870" s="16" t="str">
        <f>IF(W1870&lt;&gt;0,IF(Y1870=1,IF(I1870&lt;=Parameters!$C$2,W1870,""),""),"")</f>
        <v/>
      </c>
      <c r="AB1870" s="16" t="str">
        <f>IF(W1870&lt;&gt;0,IF(Y1870=1,IF(AND(I1870&gt;Parameters!$B$3,I1870&lt;=Parameters!$C$3),W1870,""),""),"")</f>
        <v/>
      </c>
      <c r="AC1870" s="16" t="str">
        <f>IF(W1870&lt;&gt;0,IF(Y1870=1,IF(AND(I1870&gt;Parameters!$B$4,I1870&lt;=Parameters!$C$4),W1870,""),""),"")</f>
        <v/>
      </c>
      <c r="AD1870" s="16">
        <f>IF(W1870&lt;&gt;0,IF(Y1870=1,IF(AND(I1870&gt;Parameters!$B$5,I1870&lt;=Parameters!$C$5),W1870,""),""),"")</f>
        <v>10.591066223818885</v>
      </c>
      <c r="AE1870" s="16" t="str">
        <f>IF(W1870&lt;&gt;0,IF(Y1870=1,IF(I1870&gt;Parameters!$B$6,W1870,""),""),"")</f>
        <v/>
      </c>
    </row>
    <row r="1871" spans="1:31" x14ac:dyDescent="0.2">
      <c r="A1871" t="s">
        <v>1813</v>
      </c>
      <c r="B1871" t="s">
        <v>62</v>
      </c>
      <c r="C1871" t="s">
        <v>1821</v>
      </c>
      <c r="D1871">
        <v>1</v>
      </c>
      <c r="E1871" t="s">
        <v>1822</v>
      </c>
      <c r="F1871" t="s">
        <v>413</v>
      </c>
      <c r="G1871">
        <v>17</v>
      </c>
      <c r="H1871" t="s">
        <v>46</v>
      </c>
      <c r="I1871">
        <f t="shared" si="87"/>
        <v>17</v>
      </c>
      <c r="J1871" t="s">
        <v>39</v>
      </c>
      <c r="L1871">
        <v>9.9499999999999993</v>
      </c>
      <c r="M1871" t="s">
        <v>1816</v>
      </c>
      <c r="N1871" t="s">
        <v>40</v>
      </c>
      <c r="P1871" t="s">
        <v>64</v>
      </c>
      <c r="Q1871" t="s">
        <v>64</v>
      </c>
      <c r="R1871" t="s">
        <v>64</v>
      </c>
      <c r="S1871" s="3">
        <v>42261</v>
      </c>
      <c r="T1871" s="3"/>
      <c r="U1871" s="11">
        <f>IFERROR(VLOOKUP(A1871,'Anc data'!$A$2:$H$117, 8,FALSE),"")</f>
        <v>0.708144</v>
      </c>
      <c r="W1871" s="15">
        <f t="shared" si="88"/>
        <v>14.050814523599719</v>
      </c>
      <c r="X1871" s="9">
        <f t="shared" si="89"/>
        <v>1</v>
      </c>
      <c r="Y1871" s="9">
        <f>MAX(X1871,Parameters!$B$8)</f>
        <v>1</v>
      </c>
      <c r="AA1871" s="16" t="str">
        <f>IF(W1871&lt;&gt;0,IF(Y1871=1,IF(I1871&lt;=Parameters!$C$2,W1871,""),""),"")</f>
        <v/>
      </c>
      <c r="AB1871" s="16" t="str">
        <f>IF(W1871&lt;&gt;0,IF(Y1871=1,IF(AND(I1871&gt;Parameters!$B$3,I1871&lt;=Parameters!$C$3),W1871,""),""),"")</f>
        <v/>
      </c>
      <c r="AC1871" s="16" t="str">
        <f>IF(W1871&lt;&gt;0,IF(Y1871=1,IF(AND(I1871&gt;Parameters!$B$4,I1871&lt;=Parameters!$C$4),W1871,""),""),"")</f>
        <v/>
      </c>
      <c r="AD1871" s="16">
        <f>IF(W1871&lt;&gt;0,IF(Y1871=1,IF(AND(I1871&gt;Parameters!$B$5,I1871&lt;=Parameters!$C$5),W1871,""),""),"")</f>
        <v>14.050814523599719</v>
      </c>
      <c r="AE1871" s="16" t="str">
        <f>IF(W1871&lt;&gt;0,IF(Y1871=1,IF(I1871&gt;Parameters!$B$6,W1871,""),""),"")</f>
        <v/>
      </c>
    </row>
    <row r="1872" spans="1:31" x14ac:dyDescent="0.2">
      <c r="A1872" t="s">
        <v>1813</v>
      </c>
      <c r="B1872" t="s">
        <v>62</v>
      </c>
      <c r="C1872" t="s">
        <v>1821</v>
      </c>
      <c r="D1872">
        <v>2</v>
      </c>
      <c r="E1872" t="s">
        <v>1823</v>
      </c>
      <c r="F1872" t="s">
        <v>61</v>
      </c>
      <c r="G1872">
        <v>38</v>
      </c>
      <c r="H1872" t="s">
        <v>46</v>
      </c>
      <c r="I1872">
        <f t="shared" si="87"/>
        <v>38</v>
      </c>
      <c r="J1872" t="s">
        <v>39</v>
      </c>
      <c r="L1872">
        <v>19.95</v>
      </c>
      <c r="M1872" t="s">
        <v>1816</v>
      </c>
      <c r="N1872" t="s">
        <v>40</v>
      </c>
      <c r="P1872" t="s">
        <v>64</v>
      </c>
      <c r="Q1872" t="s">
        <v>64</v>
      </c>
      <c r="R1872" t="s">
        <v>64</v>
      </c>
      <c r="S1872" s="3">
        <v>42261</v>
      </c>
      <c r="T1872" s="3"/>
      <c r="U1872" s="11">
        <f>IFERROR(VLOOKUP(A1872,'Anc data'!$A$2:$H$117, 8,FALSE),"")</f>
        <v>0.708144</v>
      </c>
      <c r="W1872" s="15">
        <f t="shared" si="88"/>
        <v>28.172236155358231</v>
      </c>
      <c r="X1872" s="9">
        <f t="shared" si="89"/>
        <v>1</v>
      </c>
      <c r="Y1872" s="9">
        <f>MAX(X1872,Parameters!$B$8)</f>
        <v>1</v>
      </c>
      <c r="AA1872" s="16" t="str">
        <f>IF(W1872&lt;&gt;0,IF(Y1872=1,IF(I1872&lt;=Parameters!$C$2,W1872,""),""),"")</f>
        <v/>
      </c>
      <c r="AB1872" s="16" t="str">
        <f>IF(W1872&lt;&gt;0,IF(Y1872=1,IF(AND(I1872&gt;Parameters!$B$3,I1872&lt;=Parameters!$C$3),W1872,""),""),"")</f>
        <v/>
      </c>
      <c r="AC1872" s="16" t="str">
        <f>IF(W1872&lt;&gt;0,IF(Y1872=1,IF(AND(I1872&gt;Parameters!$B$4,I1872&lt;=Parameters!$C$4),W1872,""),""),"")</f>
        <v/>
      </c>
      <c r="AD1872" s="16" t="str">
        <f>IF(W1872&lt;&gt;0,IF(Y1872=1,IF(AND(I1872&gt;Parameters!$B$5,I1872&lt;=Parameters!$C$5),W1872,""),""),"")</f>
        <v/>
      </c>
      <c r="AE1872" s="16">
        <f>IF(W1872&lt;&gt;0,IF(Y1872=1,IF(I1872&gt;Parameters!$B$6,W1872,""),""),"")</f>
        <v>28.172236155358231</v>
      </c>
    </row>
    <row r="1873" spans="1:31" x14ac:dyDescent="0.2">
      <c r="A1873" t="s">
        <v>1813</v>
      </c>
      <c r="B1873" t="s">
        <v>62</v>
      </c>
      <c r="C1873" t="s">
        <v>1821</v>
      </c>
      <c r="D1873">
        <v>3</v>
      </c>
      <c r="E1873" t="s">
        <v>1824</v>
      </c>
      <c r="F1873" t="s">
        <v>61</v>
      </c>
      <c r="G1873">
        <v>76</v>
      </c>
      <c r="H1873" t="s">
        <v>46</v>
      </c>
      <c r="I1873">
        <f t="shared" si="87"/>
        <v>76</v>
      </c>
      <c r="J1873" t="s">
        <v>39</v>
      </c>
      <c r="L1873">
        <v>29.95</v>
      </c>
      <c r="M1873" t="s">
        <v>1816</v>
      </c>
      <c r="N1873" t="s">
        <v>40</v>
      </c>
      <c r="P1873" t="s">
        <v>64</v>
      </c>
      <c r="Q1873" t="s">
        <v>64</v>
      </c>
      <c r="R1873" t="s">
        <v>64</v>
      </c>
      <c r="S1873" s="3">
        <v>42261</v>
      </c>
      <c r="T1873" s="3"/>
      <c r="U1873" s="11">
        <f>IFERROR(VLOOKUP(A1873,'Anc data'!$A$2:$H$117, 8,FALSE),"")</f>
        <v>0.708144</v>
      </c>
      <c r="W1873" s="15">
        <f t="shared" si="88"/>
        <v>42.293657787116743</v>
      </c>
      <c r="X1873" s="9">
        <f t="shared" si="89"/>
        <v>1</v>
      </c>
      <c r="Y1873" s="9">
        <f>MAX(X1873,Parameters!$B$8)</f>
        <v>1</v>
      </c>
      <c r="AA1873" s="16" t="str">
        <f>IF(W1873&lt;&gt;0,IF(Y1873=1,IF(I1873&lt;=Parameters!$C$2,W1873,""),""),"")</f>
        <v/>
      </c>
      <c r="AB1873" s="16" t="str">
        <f>IF(W1873&lt;&gt;0,IF(Y1873=1,IF(AND(I1873&gt;Parameters!$B$3,I1873&lt;=Parameters!$C$3),W1873,""),""),"")</f>
        <v/>
      </c>
      <c r="AC1873" s="16" t="str">
        <f>IF(W1873&lt;&gt;0,IF(Y1873=1,IF(AND(I1873&gt;Parameters!$B$4,I1873&lt;=Parameters!$C$4),W1873,""),""),"")</f>
        <v/>
      </c>
      <c r="AD1873" s="16" t="str">
        <f>IF(W1873&lt;&gt;0,IF(Y1873=1,IF(AND(I1873&gt;Parameters!$B$5,I1873&lt;=Parameters!$C$5),W1873,""),""),"")</f>
        <v/>
      </c>
      <c r="AE1873" s="16">
        <f>IF(W1873&lt;&gt;0,IF(Y1873=1,IF(I1873&gt;Parameters!$B$6,W1873,""),""),"")</f>
        <v>42.293657787116743</v>
      </c>
    </row>
    <row r="1874" spans="1:31" x14ac:dyDescent="0.2">
      <c r="A1874" t="s">
        <v>1813</v>
      </c>
      <c r="B1874" t="s">
        <v>62</v>
      </c>
      <c r="C1874" t="s">
        <v>1825</v>
      </c>
      <c r="D1874">
        <v>1</v>
      </c>
      <c r="E1874" t="s">
        <v>1826</v>
      </c>
      <c r="F1874" t="s">
        <v>61</v>
      </c>
      <c r="G1874">
        <v>50</v>
      </c>
      <c r="H1874" t="s">
        <v>46</v>
      </c>
      <c r="I1874">
        <f t="shared" si="87"/>
        <v>50</v>
      </c>
      <c r="J1874">
        <v>70</v>
      </c>
      <c r="K1874" t="s">
        <v>62</v>
      </c>
      <c r="L1874">
        <v>36.99</v>
      </c>
      <c r="M1874" t="s">
        <v>1816</v>
      </c>
      <c r="N1874" t="s">
        <v>40</v>
      </c>
      <c r="P1874" t="s">
        <v>64</v>
      </c>
      <c r="Q1874" t="s">
        <v>42</v>
      </c>
      <c r="R1874" t="s">
        <v>64</v>
      </c>
      <c r="S1874" s="3">
        <v>42261</v>
      </c>
      <c r="T1874" s="3"/>
      <c r="U1874" s="11">
        <f>IFERROR(VLOOKUP(A1874,'Anc data'!$A$2:$H$117, 8,FALSE),"")</f>
        <v>0.708144</v>
      </c>
      <c r="W1874" s="15">
        <f t="shared" si="88"/>
        <v>52.235138615874739</v>
      </c>
      <c r="X1874" s="9">
        <f t="shared" si="89"/>
        <v>0</v>
      </c>
      <c r="Y1874" s="9">
        <f>MAX(X1874,Parameters!$B$8)</f>
        <v>1</v>
      </c>
      <c r="AA1874" s="16" t="str">
        <f>IF(W1874&lt;&gt;0,IF(Y1874=1,IF(I1874&lt;=Parameters!$C$2,W1874,""),""),"")</f>
        <v/>
      </c>
      <c r="AB1874" s="16" t="str">
        <f>IF(W1874&lt;&gt;0,IF(Y1874=1,IF(AND(I1874&gt;Parameters!$B$3,I1874&lt;=Parameters!$C$3),W1874,""),""),"")</f>
        <v/>
      </c>
      <c r="AC1874" s="16" t="str">
        <f>IF(W1874&lt;&gt;0,IF(Y1874=1,IF(AND(I1874&gt;Parameters!$B$4,I1874&lt;=Parameters!$C$4),W1874,""),""),"")</f>
        <v/>
      </c>
      <c r="AD1874" s="16" t="str">
        <f>IF(W1874&lt;&gt;0,IF(Y1874=1,IF(AND(I1874&gt;Parameters!$B$5,I1874&lt;=Parameters!$C$5),W1874,""),""),"")</f>
        <v/>
      </c>
      <c r="AE1874" s="16">
        <f>IF(W1874&lt;&gt;0,IF(Y1874=1,IF(I1874&gt;Parameters!$B$6,W1874,""),""),"")</f>
        <v>52.235138615874739</v>
      </c>
    </row>
    <row r="1875" spans="1:31" x14ac:dyDescent="0.2">
      <c r="A1875" t="s">
        <v>1813</v>
      </c>
      <c r="B1875" t="s">
        <v>62</v>
      </c>
      <c r="C1875" t="s">
        <v>1825</v>
      </c>
      <c r="D1875">
        <v>2</v>
      </c>
      <c r="E1875" t="s">
        <v>1827</v>
      </c>
      <c r="F1875" t="s">
        <v>61</v>
      </c>
      <c r="G1875">
        <v>75</v>
      </c>
      <c r="H1875" t="s">
        <v>46</v>
      </c>
      <c r="I1875">
        <f t="shared" si="87"/>
        <v>75</v>
      </c>
      <c r="J1875">
        <v>700</v>
      </c>
      <c r="K1875" t="s">
        <v>62</v>
      </c>
      <c r="L1875">
        <v>45.99</v>
      </c>
      <c r="M1875" t="s">
        <v>1816</v>
      </c>
      <c r="N1875" t="s">
        <v>40</v>
      </c>
      <c r="P1875" t="s">
        <v>64</v>
      </c>
      <c r="Q1875" t="s">
        <v>42</v>
      </c>
      <c r="R1875" t="s">
        <v>64</v>
      </c>
      <c r="S1875" s="3">
        <v>42261</v>
      </c>
      <c r="T1875" s="3"/>
      <c r="U1875" s="11">
        <f>IFERROR(VLOOKUP(A1875,'Anc data'!$A$2:$H$117, 8,FALSE),"")</f>
        <v>0.708144</v>
      </c>
      <c r="W1875" s="15">
        <f t="shared" si="88"/>
        <v>64.944418084457396</v>
      </c>
      <c r="X1875" s="9">
        <f t="shared" si="89"/>
        <v>0</v>
      </c>
      <c r="Y1875" s="9">
        <f>MAX(X1875,Parameters!$B$8)</f>
        <v>1</v>
      </c>
      <c r="AA1875" s="16" t="str">
        <f>IF(W1875&lt;&gt;0,IF(Y1875=1,IF(I1875&lt;=Parameters!$C$2,W1875,""),""),"")</f>
        <v/>
      </c>
      <c r="AB1875" s="16" t="str">
        <f>IF(W1875&lt;&gt;0,IF(Y1875=1,IF(AND(I1875&gt;Parameters!$B$3,I1875&lt;=Parameters!$C$3),W1875,""),""),"")</f>
        <v/>
      </c>
      <c r="AC1875" s="16" t="str">
        <f>IF(W1875&lt;&gt;0,IF(Y1875=1,IF(AND(I1875&gt;Parameters!$B$4,I1875&lt;=Parameters!$C$4),W1875,""),""),"")</f>
        <v/>
      </c>
      <c r="AD1875" s="16" t="str">
        <f>IF(W1875&lt;&gt;0,IF(Y1875=1,IF(AND(I1875&gt;Parameters!$B$5,I1875&lt;=Parameters!$C$5),W1875,""),""),"")</f>
        <v/>
      </c>
      <c r="AE1875" s="16">
        <f>IF(W1875&lt;&gt;0,IF(Y1875=1,IF(I1875&gt;Parameters!$B$6,W1875,""),""),"")</f>
        <v>64.944418084457396</v>
      </c>
    </row>
    <row r="1876" spans="1:31" x14ac:dyDescent="0.2">
      <c r="A1876" t="s">
        <v>1813</v>
      </c>
      <c r="B1876" t="s">
        <v>62</v>
      </c>
      <c r="C1876" t="s">
        <v>1825</v>
      </c>
      <c r="D1876">
        <v>3</v>
      </c>
      <c r="E1876" t="s">
        <v>1828</v>
      </c>
      <c r="F1876" t="s">
        <v>61</v>
      </c>
      <c r="G1876">
        <v>250</v>
      </c>
      <c r="H1876" t="s">
        <v>46</v>
      </c>
      <c r="I1876">
        <f t="shared" si="87"/>
        <v>250</v>
      </c>
      <c r="J1876" t="s">
        <v>39</v>
      </c>
      <c r="L1876">
        <v>69.989999999999995</v>
      </c>
      <c r="M1876" t="s">
        <v>1816</v>
      </c>
      <c r="N1876">
        <v>15</v>
      </c>
      <c r="O1876" t="s">
        <v>46</v>
      </c>
      <c r="P1876" t="s">
        <v>64</v>
      </c>
      <c r="Q1876" t="s">
        <v>42</v>
      </c>
      <c r="R1876" t="s">
        <v>64</v>
      </c>
      <c r="S1876" s="3">
        <v>42261</v>
      </c>
      <c r="T1876" s="3"/>
      <c r="U1876" s="11">
        <f>IFERROR(VLOOKUP(A1876,'Anc data'!$A$2:$H$117, 8,FALSE),"")</f>
        <v>0.708144</v>
      </c>
      <c r="W1876" s="15">
        <f t="shared" si="88"/>
        <v>98.835830000677817</v>
      </c>
      <c r="X1876" s="9">
        <f t="shared" si="89"/>
        <v>1</v>
      </c>
      <c r="Y1876" s="9">
        <f>MAX(X1876,Parameters!$B$8)</f>
        <v>1</v>
      </c>
      <c r="AA1876" s="16" t="str">
        <f>IF(W1876&lt;&gt;0,IF(Y1876=1,IF(I1876&lt;=Parameters!$C$2,W1876,""),""),"")</f>
        <v/>
      </c>
      <c r="AB1876" s="16" t="str">
        <f>IF(W1876&lt;&gt;0,IF(Y1876=1,IF(AND(I1876&gt;Parameters!$B$3,I1876&lt;=Parameters!$C$3),W1876,""),""),"")</f>
        <v/>
      </c>
      <c r="AC1876" s="16" t="str">
        <f>IF(W1876&lt;&gt;0,IF(Y1876=1,IF(AND(I1876&gt;Parameters!$B$4,I1876&lt;=Parameters!$C$4),W1876,""),""),"")</f>
        <v/>
      </c>
      <c r="AD1876" s="16" t="str">
        <f>IF(W1876&lt;&gt;0,IF(Y1876=1,IF(AND(I1876&gt;Parameters!$B$5,I1876&lt;=Parameters!$C$5),W1876,""),""),"")</f>
        <v/>
      </c>
      <c r="AE1876" s="16">
        <f>IF(W1876&lt;&gt;0,IF(Y1876=1,IF(I1876&gt;Parameters!$B$6,W1876,""),""),"")</f>
        <v>98.835830000677817</v>
      </c>
    </row>
    <row r="1877" spans="1:31" x14ac:dyDescent="0.2">
      <c r="A1877" t="s">
        <v>1813</v>
      </c>
      <c r="B1877" t="s">
        <v>62</v>
      </c>
      <c r="C1877" t="s">
        <v>1825</v>
      </c>
      <c r="D1877">
        <v>3</v>
      </c>
      <c r="E1877" t="s">
        <v>1829</v>
      </c>
      <c r="F1877" t="s">
        <v>61</v>
      </c>
      <c r="G1877">
        <v>100</v>
      </c>
      <c r="H1877" t="s">
        <v>46</v>
      </c>
      <c r="I1877">
        <f t="shared" si="87"/>
        <v>100</v>
      </c>
      <c r="J1877">
        <v>1500</v>
      </c>
      <c r="K1877" t="s">
        <v>62</v>
      </c>
      <c r="L1877">
        <v>50.99</v>
      </c>
      <c r="M1877" t="s">
        <v>1816</v>
      </c>
      <c r="N1877" t="s">
        <v>40</v>
      </c>
      <c r="P1877" t="s">
        <v>64</v>
      </c>
      <c r="Q1877" t="s">
        <v>42</v>
      </c>
      <c r="R1877" t="s">
        <v>64</v>
      </c>
      <c r="S1877" s="3">
        <v>42261</v>
      </c>
      <c r="T1877" s="3"/>
      <c r="U1877" s="11">
        <f>IFERROR(VLOOKUP(A1877,'Anc data'!$A$2:$H$117, 8,FALSE),"")</f>
        <v>0.708144</v>
      </c>
      <c r="W1877" s="15">
        <f t="shared" si="88"/>
        <v>72.005128900336658</v>
      </c>
      <c r="X1877" s="9">
        <f t="shared" si="89"/>
        <v>0</v>
      </c>
      <c r="Y1877" s="9">
        <f>MAX(X1877,Parameters!$B$8)</f>
        <v>1</v>
      </c>
      <c r="AA1877" s="16" t="str">
        <f>IF(W1877&lt;&gt;0,IF(Y1877=1,IF(I1877&lt;=Parameters!$C$2,W1877,""),""),"")</f>
        <v/>
      </c>
      <c r="AB1877" s="16" t="str">
        <f>IF(W1877&lt;&gt;0,IF(Y1877=1,IF(AND(I1877&gt;Parameters!$B$3,I1877&lt;=Parameters!$C$3),W1877,""),""),"")</f>
        <v/>
      </c>
      <c r="AC1877" s="16" t="str">
        <f>IF(W1877&lt;&gt;0,IF(Y1877=1,IF(AND(I1877&gt;Parameters!$B$4,I1877&lt;=Parameters!$C$4),W1877,""),""),"")</f>
        <v/>
      </c>
      <c r="AD1877" s="16" t="str">
        <f>IF(W1877&lt;&gt;0,IF(Y1877=1,IF(AND(I1877&gt;Parameters!$B$5,I1877&lt;=Parameters!$C$5),W1877,""),""),"")</f>
        <v/>
      </c>
      <c r="AE1877" s="16">
        <f>IF(W1877&lt;&gt;0,IF(Y1877=1,IF(I1877&gt;Parameters!$B$6,W1877,""),""),"")</f>
        <v>72.005128900336658</v>
      </c>
    </row>
    <row r="1878" spans="1:31" x14ac:dyDescent="0.2">
      <c r="A1878" t="s">
        <v>1813</v>
      </c>
      <c r="B1878" t="s">
        <v>62</v>
      </c>
      <c r="C1878" t="s">
        <v>1830</v>
      </c>
      <c r="I1878">
        <f t="shared" si="87"/>
        <v>0</v>
      </c>
      <c r="U1878" s="11">
        <f>IFERROR(VLOOKUP(A1878,'Anc data'!$A$2:$H$117, 8,FALSE),"")</f>
        <v>0.708144</v>
      </c>
      <c r="W1878" s="15">
        <f t="shared" si="88"/>
        <v>0</v>
      </c>
      <c r="X1878" s="9">
        <f t="shared" si="89"/>
        <v>1</v>
      </c>
      <c r="Y1878" s="9">
        <f>MAX(X1878,Parameters!$B$8)</f>
        <v>1</v>
      </c>
      <c r="AA1878" s="16" t="str">
        <f>IF(W1878&lt;&gt;0,IF(Y1878=1,IF(I1878&lt;=Parameters!$C$2,W1878,""),""),"")</f>
        <v/>
      </c>
      <c r="AB1878" s="16" t="str">
        <f>IF(W1878&lt;&gt;0,IF(Y1878=1,IF(AND(I1878&gt;Parameters!$B$3,I1878&lt;=Parameters!$C$3),W1878,""),""),"")</f>
        <v/>
      </c>
      <c r="AC1878" s="16" t="str">
        <f>IF(W1878&lt;&gt;0,IF(Y1878=1,IF(AND(I1878&gt;Parameters!$B$4,I1878&lt;=Parameters!$C$4),W1878,""),""),"")</f>
        <v/>
      </c>
      <c r="AD1878" s="16" t="str">
        <f>IF(W1878&lt;&gt;0,IF(Y1878=1,IF(AND(I1878&gt;Parameters!$B$5,I1878&lt;=Parameters!$C$5),W1878,""),""),"")</f>
        <v/>
      </c>
      <c r="AE1878" s="16" t="str">
        <f>IF(W1878&lt;&gt;0,IF(Y1878=1,IF(I1878&gt;Parameters!$B$6,W1878,""),""),"")</f>
        <v/>
      </c>
    </row>
    <row r="1879" spans="1:31" x14ac:dyDescent="0.2">
      <c r="A1879" t="s">
        <v>1813</v>
      </c>
      <c r="B1879" t="s">
        <v>62</v>
      </c>
      <c r="C1879" t="s">
        <v>1831</v>
      </c>
      <c r="D1879">
        <v>1</v>
      </c>
      <c r="E1879" t="s">
        <v>1832</v>
      </c>
      <c r="F1879" t="s">
        <v>61</v>
      </c>
      <c r="G1879">
        <v>17</v>
      </c>
      <c r="H1879" t="s">
        <v>46</v>
      </c>
      <c r="I1879">
        <f t="shared" si="87"/>
        <v>17</v>
      </c>
      <c r="J1879" t="s">
        <v>39</v>
      </c>
      <c r="L1879">
        <v>10</v>
      </c>
      <c r="M1879" t="s">
        <v>1816</v>
      </c>
      <c r="N1879">
        <v>1.3</v>
      </c>
      <c r="O1879" t="s">
        <v>46</v>
      </c>
      <c r="P1879" t="s">
        <v>64</v>
      </c>
      <c r="Q1879" t="s">
        <v>42</v>
      </c>
      <c r="R1879" t="s">
        <v>64</v>
      </c>
      <c r="S1879" s="3">
        <v>42261</v>
      </c>
      <c r="T1879" s="3"/>
      <c r="U1879" s="11">
        <f>IFERROR(VLOOKUP(A1879,'Anc data'!$A$2:$H$117, 8,FALSE),"")</f>
        <v>0.708144</v>
      </c>
      <c r="W1879" s="15">
        <f t="shared" si="88"/>
        <v>14.121421631758512</v>
      </c>
      <c r="X1879" s="9">
        <f t="shared" si="89"/>
        <v>1</v>
      </c>
      <c r="Y1879" s="9">
        <f>MAX(X1879,Parameters!$B$8)</f>
        <v>1</v>
      </c>
      <c r="AA1879" s="16" t="str">
        <f>IF(W1879&lt;&gt;0,IF(Y1879=1,IF(I1879&lt;=Parameters!$C$2,W1879,""),""),"")</f>
        <v/>
      </c>
      <c r="AB1879" s="16" t="str">
        <f>IF(W1879&lt;&gt;0,IF(Y1879=1,IF(AND(I1879&gt;Parameters!$B$3,I1879&lt;=Parameters!$C$3),W1879,""),""),"")</f>
        <v/>
      </c>
      <c r="AC1879" s="16" t="str">
        <f>IF(W1879&lt;&gt;0,IF(Y1879=1,IF(AND(I1879&gt;Parameters!$B$4,I1879&lt;=Parameters!$C$4),W1879,""),""),"")</f>
        <v/>
      </c>
      <c r="AD1879" s="16">
        <f>IF(W1879&lt;&gt;0,IF(Y1879=1,IF(AND(I1879&gt;Parameters!$B$5,I1879&lt;=Parameters!$C$5),W1879,""),""),"")</f>
        <v>14.121421631758512</v>
      </c>
      <c r="AE1879" s="16" t="str">
        <f>IF(W1879&lt;&gt;0,IF(Y1879=1,IF(I1879&gt;Parameters!$B$6,W1879,""),""),"")</f>
        <v/>
      </c>
    </row>
    <row r="1880" spans="1:31" x14ac:dyDescent="0.2">
      <c r="A1880" t="s">
        <v>1813</v>
      </c>
      <c r="B1880" t="s">
        <v>62</v>
      </c>
      <c r="C1880" t="s">
        <v>1831</v>
      </c>
      <c r="D1880">
        <v>2</v>
      </c>
      <c r="E1880" t="s">
        <v>1833</v>
      </c>
      <c r="F1880" t="s">
        <v>61</v>
      </c>
      <c r="G1880">
        <v>38</v>
      </c>
      <c r="H1880" t="s">
        <v>46</v>
      </c>
      <c r="I1880">
        <f t="shared" si="87"/>
        <v>38</v>
      </c>
      <c r="J1880">
        <v>25</v>
      </c>
      <c r="K1880" t="s">
        <v>62</v>
      </c>
      <c r="L1880">
        <v>10</v>
      </c>
      <c r="M1880" t="s">
        <v>1816</v>
      </c>
      <c r="N1880">
        <v>1.3</v>
      </c>
      <c r="O1880" t="s">
        <v>46</v>
      </c>
      <c r="P1880" t="s">
        <v>64</v>
      </c>
      <c r="Q1880" t="s">
        <v>42</v>
      </c>
      <c r="R1880" t="s">
        <v>64</v>
      </c>
      <c r="S1880" s="3">
        <v>42261</v>
      </c>
      <c r="T1880" s="3"/>
      <c r="U1880" s="11">
        <f>IFERROR(VLOOKUP(A1880,'Anc data'!$A$2:$H$117, 8,FALSE),"")</f>
        <v>0.708144</v>
      </c>
      <c r="W1880" s="15">
        <f t="shared" si="88"/>
        <v>14.121421631758512</v>
      </c>
      <c r="X1880" s="9">
        <f t="shared" si="89"/>
        <v>0</v>
      </c>
      <c r="Y1880" s="9">
        <f>MAX(X1880,Parameters!$B$8)</f>
        <v>1</v>
      </c>
      <c r="AA1880" s="16" t="str">
        <f>IF(W1880&lt;&gt;0,IF(Y1880=1,IF(I1880&lt;=Parameters!$C$2,W1880,""),""),"")</f>
        <v/>
      </c>
      <c r="AB1880" s="16" t="str">
        <f>IF(W1880&lt;&gt;0,IF(Y1880=1,IF(AND(I1880&gt;Parameters!$B$3,I1880&lt;=Parameters!$C$3),W1880,""),""),"")</f>
        <v/>
      </c>
      <c r="AC1880" s="16" t="str">
        <f>IF(W1880&lt;&gt;0,IF(Y1880=1,IF(AND(I1880&gt;Parameters!$B$4,I1880&lt;=Parameters!$C$4),W1880,""),""),"")</f>
        <v/>
      </c>
      <c r="AD1880" s="16" t="str">
        <f>IF(W1880&lt;&gt;0,IF(Y1880=1,IF(AND(I1880&gt;Parameters!$B$5,I1880&lt;=Parameters!$C$5),W1880,""),""),"")</f>
        <v/>
      </c>
      <c r="AE1880" s="16">
        <f>IF(W1880&lt;&gt;0,IF(Y1880=1,IF(I1880&gt;Parameters!$B$6,W1880,""),""),"")</f>
        <v>14.121421631758512</v>
      </c>
    </row>
    <row r="1881" spans="1:31" x14ac:dyDescent="0.2">
      <c r="A1881" t="s">
        <v>1813</v>
      </c>
      <c r="B1881" t="s">
        <v>62</v>
      </c>
      <c r="C1881" t="s">
        <v>1831</v>
      </c>
      <c r="D1881">
        <v>3</v>
      </c>
      <c r="E1881" t="s">
        <v>1834</v>
      </c>
      <c r="F1881" t="s">
        <v>61</v>
      </c>
      <c r="G1881">
        <v>38</v>
      </c>
      <c r="H1881" t="s">
        <v>46</v>
      </c>
      <c r="I1881">
        <f t="shared" si="87"/>
        <v>38</v>
      </c>
      <c r="J1881" t="s">
        <v>39</v>
      </c>
      <c r="L1881">
        <v>10</v>
      </c>
      <c r="M1881" t="s">
        <v>1816</v>
      </c>
      <c r="N1881">
        <v>1.3</v>
      </c>
      <c r="O1881" t="s">
        <v>46</v>
      </c>
      <c r="P1881" t="s">
        <v>64</v>
      </c>
      <c r="Q1881" t="s">
        <v>42</v>
      </c>
      <c r="R1881" t="s">
        <v>64</v>
      </c>
      <c r="S1881" s="3">
        <v>42261</v>
      </c>
      <c r="T1881" s="3"/>
      <c r="U1881" s="11">
        <f>IFERROR(VLOOKUP(A1881,'Anc data'!$A$2:$H$117, 8,FALSE),"")</f>
        <v>0.708144</v>
      </c>
      <c r="W1881" s="15">
        <f t="shared" si="88"/>
        <v>14.121421631758512</v>
      </c>
      <c r="X1881" s="9">
        <f t="shared" si="89"/>
        <v>1</v>
      </c>
      <c r="Y1881" s="9">
        <f>MAX(X1881,Parameters!$B$8)</f>
        <v>1</v>
      </c>
      <c r="AA1881" s="16" t="str">
        <f>IF(W1881&lt;&gt;0,IF(Y1881=1,IF(I1881&lt;=Parameters!$C$2,W1881,""),""),"")</f>
        <v/>
      </c>
      <c r="AB1881" s="16" t="str">
        <f>IF(W1881&lt;&gt;0,IF(Y1881=1,IF(AND(I1881&gt;Parameters!$B$3,I1881&lt;=Parameters!$C$3),W1881,""),""),"")</f>
        <v/>
      </c>
      <c r="AC1881" s="16" t="str">
        <f>IF(W1881&lt;&gt;0,IF(Y1881=1,IF(AND(I1881&gt;Parameters!$B$4,I1881&lt;=Parameters!$C$4),W1881,""),""),"")</f>
        <v/>
      </c>
      <c r="AD1881" s="16" t="str">
        <f>IF(W1881&lt;&gt;0,IF(Y1881=1,IF(AND(I1881&gt;Parameters!$B$5,I1881&lt;=Parameters!$C$5),W1881,""),""),"")</f>
        <v/>
      </c>
      <c r="AE1881" s="16">
        <f>IF(W1881&lt;&gt;0,IF(Y1881=1,IF(I1881&gt;Parameters!$B$6,W1881,""),""),"")</f>
        <v>14.121421631758512</v>
      </c>
    </row>
    <row r="1882" spans="1:31" x14ac:dyDescent="0.2">
      <c r="A1882" t="s">
        <v>1813</v>
      </c>
      <c r="B1882" t="s">
        <v>62</v>
      </c>
      <c r="C1882" t="s">
        <v>1835</v>
      </c>
      <c r="D1882">
        <v>1</v>
      </c>
      <c r="E1882" t="s">
        <v>1836</v>
      </c>
      <c r="F1882" t="s">
        <v>61</v>
      </c>
      <c r="G1882">
        <v>17</v>
      </c>
      <c r="H1882" t="s">
        <v>46</v>
      </c>
      <c r="I1882">
        <f t="shared" si="87"/>
        <v>17</v>
      </c>
      <c r="J1882" t="s">
        <v>39</v>
      </c>
      <c r="L1882">
        <v>7.5</v>
      </c>
      <c r="M1882" t="s">
        <v>1816</v>
      </c>
      <c r="N1882" t="s">
        <v>40</v>
      </c>
      <c r="P1882" t="s">
        <v>42</v>
      </c>
      <c r="Q1882" t="s">
        <v>42</v>
      </c>
      <c r="R1882" t="s">
        <v>64</v>
      </c>
      <c r="S1882" s="3">
        <v>42262</v>
      </c>
      <c r="T1882" s="3"/>
      <c r="U1882" s="11">
        <f>IFERROR(VLOOKUP(A1882,'Anc data'!$A$2:$H$117, 8,FALSE),"")</f>
        <v>0.708144</v>
      </c>
      <c r="W1882" s="15">
        <f t="shared" si="88"/>
        <v>10.591066223818885</v>
      </c>
      <c r="X1882" s="9">
        <f t="shared" si="89"/>
        <v>1</v>
      </c>
      <c r="Y1882" s="9">
        <f>MAX(X1882,Parameters!$B$8)</f>
        <v>1</v>
      </c>
      <c r="AA1882" s="16" t="str">
        <f>IF(W1882&lt;&gt;0,IF(Y1882=1,IF(I1882&lt;=Parameters!$C$2,W1882,""),""),"")</f>
        <v/>
      </c>
      <c r="AB1882" s="16" t="str">
        <f>IF(W1882&lt;&gt;0,IF(Y1882=1,IF(AND(I1882&gt;Parameters!$B$3,I1882&lt;=Parameters!$C$3),W1882,""),""),"")</f>
        <v/>
      </c>
      <c r="AC1882" s="16" t="str">
        <f>IF(W1882&lt;&gt;0,IF(Y1882=1,IF(AND(I1882&gt;Parameters!$B$4,I1882&lt;=Parameters!$C$4),W1882,""),""),"")</f>
        <v/>
      </c>
      <c r="AD1882" s="16">
        <f>IF(W1882&lt;&gt;0,IF(Y1882=1,IF(AND(I1882&gt;Parameters!$B$5,I1882&lt;=Parameters!$C$5),W1882,""),""),"")</f>
        <v>10.591066223818885</v>
      </c>
      <c r="AE1882" s="16" t="str">
        <f>IF(W1882&lt;&gt;0,IF(Y1882=1,IF(I1882&gt;Parameters!$B$6,W1882,""),""),"")</f>
        <v/>
      </c>
    </row>
    <row r="1883" spans="1:31" x14ac:dyDescent="0.2">
      <c r="A1883" t="s">
        <v>1813</v>
      </c>
      <c r="B1883" t="s">
        <v>62</v>
      </c>
      <c r="C1883" t="s">
        <v>1835</v>
      </c>
      <c r="D1883">
        <v>2</v>
      </c>
      <c r="E1883" t="s">
        <v>1837</v>
      </c>
      <c r="F1883" t="s">
        <v>61</v>
      </c>
      <c r="G1883">
        <v>38</v>
      </c>
      <c r="H1883" t="s">
        <v>46</v>
      </c>
      <c r="I1883">
        <f t="shared" si="87"/>
        <v>38</v>
      </c>
      <c r="J1883" t="s">
        <v>39</v>
      </c>
      <c r="L1883">
        <v>10</v>
      </c>
      <c r="M1883" t="s">
        <v>1816</v>
      </c>
      <c r="N1883" t="s">
        <v>40</v>
      </c>
      <c r="P1883" t="s">
        <v>42</v>
      </c>
      <c r="Q1883" t="s">
        <v>42</v>
      </c>
      <c r="R1883" t="s">
        <v>64</v>
      </c>
      <c r="S1883" s="3">
        <v>42262</v>
      </c>
      <c r="T1883" s="3"/>
      <c r="U1883" s="11">
        <f>IFERROR(VLOOKUP(A1883,'Anc data'!$A$2:$H$117, 8,FALSE),"")</f>
        <v>0.708144</v>
      </c>
      <c r="W1883" s="15">
        <f t="shared" si="88"/>
        <v>14.121421631758512</v>
      </c>
      <c r="X1883" s="9">
        <f t="shared" si="89"/>
        <v>1</v>
      </c>
      <c r="Y1883" s="9">
        <f>MAX(X1883,Parameters!$B$8)</f>
        <v>1</v>
      </c>
      <c r="AA1883" s="16" t="str">
        <f>IF(W1883&lt;&gt;0,IF(Y1883=1,IF(I1883&lt;=Parameters!$C$2,W1883,""),""),"")</f>
        <v/>
      </c>
      <c r="AB1883" s="16" t="str">
        <f>IF(W1883&lt;&gt;0,IF(Y1883=1,IF(AND(I1883&gt;Parameters!$B$3,I1883&lt;=Parameters!$C$3),W1883,""),""),"")</f>
        <v/>
      </c>
      <c r="AC1883" s="16" t="str">
        <f>IF(W1883&lt;&gt;0,IF(Y1883=1,IF(AND(I1883&gt;Parameters!$B$4,I1883&lt;=Parameters!$C$4),W1883,""),""),"")</f>
        <v/>
      </c>
      <c r="AD1883" s="16" t="str">
        <f>IF(W1883&lt;&gt;0,IF(Y1883=1,IF(AND(I1883&gt;Parameters!$B$5,I1883&lt;=Parameters!$C$5),W1883,""),""),"")</f>
        <v/>
      </c>
      <c r="AE1883" s="16">
        <f>IF(W1883&lt;&gt;0,IF(Y1883=1,IF(I1883&gt;Parameters!$B$6,W1883,""),""),"")</f>
        <v>14.121421631758512</v>
      </c>
    </row>
    <row r="1884" spans="1:31" x14ac:dyDescent="0.2">
      <c r="A1884" t="s">
        <v>1813</v>
      </c>
      <c r="B1884" t="s">
        <v>62</v>
      </c>
      <c r="C1884" t="s">
        <v>1838</v>
      </c>
      <c r="D1884">
        <v>1</v>
      </c>
      <c r="E1884">
        <v>50</v>
      </c>
      <c r="F1884" t="s">
        <v>133</v>
      </c>
      <c r="G1884">
        <v>50</v>
      </c>
      <c r="H1884" t="s">
        <v>46</v>
      </c>
      <c r="I1884">
        <f t="shared" si="87"/>
        <v>50</v>
      </c>
      <c r="J1884" t="s">
        <v>39</v>
      </c>
      <c r="L1884">
        <v>30.25</v>
      </c>
      <c r="M1884" t="s">
        <v>1816</v>
      </c>
      <c r="N1884" t="s">
        <v>40</v>
      </c>
      <c r="P1884" t="s">
        <v>42</v>
      </c>
      <c r="Q1884" t="s">
        <v>42</v>
      </c>
      <c r="R1884" t="s">
        <v>64</v>
      </c>
      <c r="S1884" s="3">
        <v>42262</v>
      </c>
      <c r="T1884" s="3"/>
      <c r="U1884" s="11">
        <f>IFERROR(VLOOKUP(A1884,'Anc data'!$A$2:$H$117, 8,FALSE),"")</f>
        <v>0.708144</v>
      </c>
      <c r="W1884" s="15">
        <f t="shared" si="88"/>
        <v>42.7173004360695</v>
      </c>
      <c r="X1884" s="9">
        <f t="shared" si="89"/>
        <v>1</v>
      </c>
      <c r="Y1884" s="9">
        <f>MAX(X1884,Parameters!$B$8)</f>
        <v>1</v>
      </c>
      <c r="AA1884" s="16" t="str">
        <f>IF(W1884&lt;&gt;0,IF(Y1884=1,IF(I1884&lt;=Parameters!$C$2,W1884,""),""),"")</f>
        <v/>
      </c>
      <c r="AB1884" s="16" t="str">
        <f>IF(W1884&lt;&gt;0,IF(Y1884=1,IF(AND(I1884&gt;Parameters!$B$3,I1884&lt;=Parameters!$C$3),W1884,""),""),"")</f>
        <v/>
      </c>
      <c r="AC1884" s="16" t="str">
        <f>IF(W1884&lt;&gt;0,IF(Y1884=1,IF(AND(I1884&gt;Parameters!$B$4,I1884&lt;=Parameters!$C$4),W1884,""),""),"")</f>
        <v/>
      </c>
      <c r="AD1884" s="16" t="str">
        <f>IF(W1884&lt;&gt;0,IF(Y1884=1,IF(AND(I1884&gt;Parameters!$B$5,I1884&lt;=Parameters!$C$5),W1884,""),""),"")</f>
        <v/>
      </c>
      <c r="AE1884" s="16">
        <f>IF(W1884&lt;&gt;0,IF(Y1884=1,IF(I1884&gt;Parameters!$B$6,W1884,""),""),"")</f>
        <v>42.7173004360695</v>
      </c>
    </row>
    <row r="1885" spans="1:31" x14ac:dyDescent="0.2">
      <c r="A1885" t="s">
        <v>1813</v>
      </c>
      <c r="B1885" t="s">
        <v>62</v>
      </c>
      <c r="C1885" t="s">
        <v>1838</v>
      </c>
      <c r="D1885">
        <v>2</v>
      </c>
      <c r="E1885">
        <v>100</v>
      </c>
      <c r="F1885" t="s">
        <v>133</v>
      </c>
      <c r="G1885">
        <v>100</v>
      </c>
      <c r="H1885" t="s">
        <v>46</v>
      </c>
      <c r="I1885">
        <f t="shared" si="87"/>
        <v>100</v>
      </c>
      <c r="J1885" t="s">
        <v>39</v>
      </c>
      <c r="L1885">
        <v>35.25</v>
      </c>
      <c r="M1885" t="s">
        <v>1816</v>
      </c>
      <c r="N1885" t="s">
        <v>40</v>
      </c>
      <c r="P1885" t="s">
        <v>42</v>
      </c>
      <c r="Q1885" t="s">
        <v>42</v>
      </c>
      <c r="R1885" t="s">
        <v>64</v>
      </c>
      <c r="S1885" s="3">
        <v>42262</v>
      </c>
      <c r="T1885" s="3"/>
      <c r="U1885" s="11">
        <f>IFERROR(VLOOKUP(A1885,'Anc data'!$A$2:$H$117, 8,FALSE),"")</f>
        <v>0.708144</v>
      </c>
      <c r="W1885" s="15">
        <f t="shared" si="88"/>
        <v>49.778011251948755</v>
      </c>
      <c r="X1885" s="9">
        <f t="shared" si="89"/>
        <v>1</v>
      </c>
      <c r="Y1885" s="9">
        <f>MAX(X1885,Parameters!$B$8)</f>
        <v>1</v>
      </c>
      <c r="AA1885" s="16" t="str">
        <f>IF(W1885&lt;&gt;0,IF(Y1885=1,IF(I1885&lt;=Parameters!$C$2,W1885,""),""),"")</f>
        <v/>
      </c>
      <c r="AB1885" s="16" t="str">
        <f>IF(W1885&lt;&gt;0,IF(Y1885=1,IF(AND(I1885&gt;Parameters!$B$3,I1885&lt;=Parameters!$C$3),W1885,""),""),"")</f>
        <v/>
      </c>
      <c r="AC1885" s="16" t="str">
        <f>IF(W1885&lt;&gt;0,IF(Y1885=1,IF(AND(I1885&gt;Parameters!$B$4,I1885&lt;=Parameters!$C$4),W1885,""),""),"")</f>
        <v/>
      </c>
      <c r="AD1885" s="16" t="str">
        <f>IF(W1885&lt;&gt;0,IF(Y1885=1,IF(AND(I1885&gt;Parameters!$B$5,I1885&lt;=Parameters!$C$5),W1885,""),""),"")</f>
        <v/>
      </c>
      <c r="AE1885" s="16">
        <f>IF(W1885&lt;&gt;0,IF(Y1885=1,IF(I1885&gt;Parameters!$B$6,W1885,""),""),"")</f>
        <v>49.778011251948755</v>
      </c>
    </row>
    <row r="1886" spans="1:31" x14ac:dyDescent="0.2">
      <c r="A1886" t="s">
        <v>1813</v>
      </c>
      <c r="B1886" t="s">
        <v>62</v>
      </c>
      <c r="C1886" t="s">
        <v>1838</v>
      </c>
      <c r="D1886">
        <v>3</v>
      </c>
      <c r="E1886">
        <v>152</v>
      </c>
      <c r="F1886" t="s">
        <v>133</v>
      </c>
      <c r="G1886">
        <v>152</v>
      </c>
      <c r="H1886" t="s">
        <v>46</v>
      </c>
      <c r="I1886">
        <f t="shared" si="87"/>
        <v>152</v>
      </c>
      <c r="J1886" t="s">
        <v>39</v>
      </c>
      <c r="L1886">
        <v>42.75</v>
      </c>
      <c r="M1886" t="s">
        <v>1816</v>
      </c>
      <c r="N1886" t="s">
        <v>40</v>
      </c>
      <c r="P1886" t="s">
        <v>42</v>
      </c>
      <c r="Q1886" t="s">
        <v>42</v>
      </c>
      <c r="R1886" t="s">
        <v>64</v>
      </c>
      <c r="S1886" s="3">
        <v>42262</v>
      </c>
      <c r="T1886" s="3"/>
      <c r="U1886" s="11">
        <f>IFERROR(VLOOKUP(A1886,'Anc data'!$A$2:$H$117, 8,FALSE),"")</f>
        <v>0.708144</v>
      </c>
      <c r="W1886" s="15">
        <f t="shared" si="88"/>
        <v>60.369077475767639</v>
      </c>
      <c r="X1886" s="9">
        <f t="shared" si="89"/>
        <v>1</v>
      </c>
      <c r="Y1886" s="9">
        <f>MAX(X1886,Parameters!$B$8)</f>
        <v>1</v>
      </c>
      <c r="AA1886" s="16" t="str">
        <f>IF(W1886&lt;&gt;0,IF(Y1886=1,IF(I1886&lt;=Parameters!$C$2,W1886,""),""),"")</f>
        <v/>
      </c>
      <c r="AB1886" s="16" t="str">
        <f>IF(W1886&lt;&gt;0,IF(Y1886=1,IF(AND(I1886&gt;Parameters!$B$3,I1886&lt;=Parameters!$C$3),W1886,""),""),"")</f>
        <v/>
      </c>
      <c r="AC1886" s="16" t="str">
        <f>IF(W1886&lt;&gt;0,IF(Y1886=1,IF(AND(I1886&gt;Parameters!$B$4,I1886&lt;=Parameters!$C$4),W1886,""),""),"")</f>
        <v/>
      </c>
      <c r="AD1886" s="16" t="str">
        <f>IF(W1886&lt;&gt;0,IF(Y1886=1,IF(AND(I1886&gt;Parameters!$B$5,I1886&lt;=Parameters!$C$5),W1886,""),""),"")</f>
        <v/>
      </c>
      <c r="AE1886" s="16">
        <f>IF(W1886&lt;&gt;0,IF(Y1886=1,IF(I1886&gt;Parameters!$B$6,W1886,""),""),"")</f>
        <v>60.369077475767639</v>
      </c>
    </row>
    <row r="1887" spans="1:31" x14ac:dyDescent="0.2">
      <c r="A1887" t="s">
        <v>1813</v>
      </c>
      <c r="B1887" t="s">
        <v>62</v>
      </c>
      <c r="C1887" t="s">
        <v>1839</v>
      </c>
      <c r="D1887">
        <v>1</v>
      </c>
      <c r="E1887" t="s">
        <v>1840</v>
      </c>
      <c r="F1887" t="s">
        <v>51</v>
      </c>
      <c r="G1887">
        <v>17</v>
      </c>
      <c r="H1887" t="s">
        <v>46</v>
      </c>
      <c r="I1887">
        <f t="shared" si="87"/>
        <v>17</v>
      </c>
      <c r="J1887" t="s">
        <v>39</v>
      </c>
      <c r="L1887">
        <v>10</v>
      </c>
      <c r="M1887" t="s">
        <v>1816</v>
      </c>
      <c r="N1887" t="s">
        <v>40</v>
      </c>
      <c r="P1887" t="s">
        <v>64</v>
      </c>
      <c r="Q1887" t="s">
        <v>42</v>
      </c>
      <c r="R1887" t="s">
        <v>64</v>
      </c>
      <c r="S1887" s="3">
        <v>42262</v>
      </c>
      <c r="T1887" s="3"/>
      <c r="U1887" s="11">
        <f>IFERROR(VLOOKUP(A1887,'Anc data'!$A$2:$H$117, 8,FALSE),"")</f>
        <v>0.708144</v>
      </c>
      <c r="W1887" s="15">
        <f t="shared" si="88"/>
        <v>14.121421631758512</v>
      </c>
      <c r="X1887" s="9">
        <f t="shared" si="89"/>
        <v>1</v>
      </c>
      <c r="Y1887" s="9">
        <f>MAX(X1887,Parameters!$B$8)</f>
        <v>1</v>
      </c>
      <c r="AA1887" s="16" t="str">
        <f>IF(W1887&lt;&gt;0,IF(Y1887=1,IF(I1887&lt;=Parameters!$C$2,W1887,""),""),"")</f>
        <v/>
      </c>
      <c r="AB1887" s="16" t="str">
        <f>IF(W1887&lt;&gt;0,IF(Y1887=1,IF(AND(I1887&gt;Parameters!$B$3,I1887&lt;=Parameters!$C$3),W1887,""),""),"")</f>
        <v/>
      </c>
      <c r="AC1887" s="16" t="str">
        <f>IF(W1887&lt;&gt;0,IF(Y1887=1,IF(AND(I1887&gt;Parameters!$B$4,I1887&lt;=Parameters!$C$4),W1887,""),""),"")</f>
        <v/>
      </c>
      <c r="AD1887" s="16">
        <f>IF(W1887&lt;&gt;0,IF(Y1887=1,IF(AND(I1887&gt;Parameters!$B$5,I1887&lt;=Parameters!$C$5),W1887,""),""),"")</f>
        <v>14.121421631758512</v>
      </c>
      <c r="AE1887" s="16" t="str">
        <f>IF(W1887&lt;&gt;0,IF(Y1887=1,IF(I1887&gt;Parameters!$B$6,W1887,""),""),"")</f>
        <v/>
      </c>
    </row>
    <row r="1888" spans="1:31" x14ac:dyDescent="0.2">
      <c r="A1888" t="s">
        <v>1813</v>
      </c>
      <c r="B1888" t="s">
        <v>62</v>
      </c>
      <c r="C1888" t="s">
        <v>1839</v>
      </c>
      <c r="D1888">
        <v>2</v>
      </c>
      <c r="E1888" t="s">
        <v>1841</v>
      </c>
      <c r="F1888" t="s">
        <v>61</v>
      </c>
      <c r="G1888">
        <v>38</v>
      </c>
      <c r="H1888" t="s">
        <v>46</v>
      </c>
      <c r="I1888">
        <f t="shared" si="87"/>
        <v>38</v>
      </c>
      <c r="J1888" t="s">
        <v>39</v>
      </c>
      <c r="L1888">
        <v>20</v>
      </c>
      <c r="M1888" t="s">
        <v>1816</v>
      </c>
      <c r="N1888" t="s">
        <v>40</v>
      </c>
      <c r="P1888" t="s">
        <v>64</v>
      </c>
      <c r="Q1888" t="s">
        <v>42</v>
      </c>
      <c r="R1888" t="s">
        <v>64</v>
      </c>
      <c r="S1888" s="3">
        <v>42262</v>
      </c>
      <c r="T1888" s="3"/>
      <c r="U1888" s="11">
        <f>IFERROR(VLOOKUP(A1888,'Anc data'!$A$2:$H$117, 8,FALSE),"")</f>
        <v>0.708144</v>
      </c>
      <c r="W1888" s="15">
        <f t="shared" si="88"/>
        <v>28.242843263517024</v>
      </c>
      <c r="X1888" s="9">
        <f t="shared" si="89"/>
        <v>1</v>
      </c>
      <c r="Y1888" s="9">
        <f>MAX(X1888,Parameters!$B$8)</f>
        <v>1</v>
      </c>
      <c r="AA1888" s="16" t="str">
        <f>IF(W1888&lt;&gt;0,IF(Y1888=1,IF(I1888&lt;=Parameters!$C$2,W1888,""),""),"")</f>
        <v/>
      </c>
      <c r="AB1888" s="16" t="str">
        <f>IF(W1888&lt;&gt;0,IF(Y1888=1,IF(AND(I1888&gt;Parameters!$B$3,I1888&lt;=Parameters!$C$3),W1888,""),""),"")</f>
        <v/>
      </c>
      <c r="AC1888" s="16" t="str">
        <f>IF(W1888&lt;&gt;0,IF(Y1888=1,IF(AND(I1888&gt;Parameters!$B$4,I1888&lt;=Parameters!$C$4),W1888,""),""),"")</f>
        <v/>
      </c>
      <c r="AD1888" s="16" t="str">
        <f>IF(W1888&lt;&gt;0,IF(Y1888=1,IF(AND(I1888&gt;Parameters!$B$5,I1888&lt;=Parameters!$C$5),W1888,""),""),"")</f>
        <v/>
      </c>
      <c r="AE1888" s="16">
        <f>IF(W1888&lt;&gt;0,IF(Y1888=1,IF(I1888&gt;Parameters!$B$6,W1888,""),""),"")</f>
        <v>28.242843263517024</v>
      </c>
    </row>
    <row r="1889" spans="1:31" x14ac:dyDescent="0.2">
      <c r="A1889" t="s">
        <v>1813</v>
      </c>
      <c r="B1889" t="s">
        <v>62</v>
      </c>
      <c r="C1889" t="s">
        <v>1839</v>
      </c>
      <c r="D1889">
        <v>3</v>
      </c>
      <c r="E1889" t="s">
        <v>1842</v>
      </c>
      <c r="F1889" t="s">
        <v>61</v>
      </c>
      <c r="G1889">
        <v>76</v>
      </c>
      <c r="H1889" t="s">
        <v>46</v>
      </c>
      <c r="I1889">
        <f t="shared" si="87"/>
        <v>76</v>
      </c>
      <c r="J1889" t="s">
        <v>39</v>
      </c>
      <c r="L1889">
        <v>25</v>
      </c>
      <c r="M1889" t="s">
        <v>1816</v>
      </c>
      <c r="N1889" t="s">
        <v>40</v>
      </c>
      <c r="P1889" t="s">
        <v>64</v>
      </c>
      <c r="Q1889" t="s">
        <v>42</v>
      </c>
      <c r="R1889" t="s">
        <v>64</v>
      </c>
      <c r="S1889" s="3">
        <v>42262</v>
      </c>
      <c r="T1889" s="3"/>
      <c r="U1889" s="11">
        <f>IFERROR(VLOOKUP(A1889,'Anc data'!$A$2:$H$117, 8,FALSE),"")</f>
        <v>0.708144</v>
      </c>
      <c r="W1889" s="15">
        <f t="shared" si="88"/>
        <v>35.303554079396278</v>
      </c>
      <c r="X1889" s="9">
        <f t="shared" si="89"/>
        <v>1</v>
      </c>
      <c r="Y1889" s="9">
        <f>MAX(X1889,Parameters!$B$8)</f>
        <v>1</v>
      </c>
      <c r="AA1889" s="16" t="str">
        <f>IF(W1889&lt;&gt;0,IF(Y1889=1,IF(I1889&lt;=Parameters!$C$2,W1889,""),""),"")</f>
        <v/>
      </c>
      <c r="AB1889" s="16" t="str">
        <f>IF(W1889&lt;&gt;0,IF(Y1889=1,IF(AND(I1889&gt;Parameters!$B$3,I1889&lt;=Parameters!$C$3),W1889,""),""),"")</f>
        <v/>
      </c>
      <c r="AC1889" s="16" t="str">
        <f>IF(W1889&lt;&gt;0,IF(Y1889=1,IF(AND(I1889&gt;Parameters!$B$4,I1889&lt;=Parameters!$C$4),W1889,""),""),"")</f>
        <v/>
      </c>
      <c r="AD1889" s="16" t="str">
        <f>IF(W1889&lt;&gt;0,IF(Y1889=1,IF(AND(I1889&gt;Parameters!$B$5,I1889&lt;=Parameters!$C$5),W1889,""),""),"")</f>
        <v/>
      </c>
      <c r="AE1889" s="16">
        <f>IF(W1889&lt;&gt;0,IF(Y1889=1,IF(I1889&gt;Parameters!$B$6,W1889,""),""),"")</f>
        <v>35.303554079396278</v>
      </c>
    </row>
    <row r="1890" spans="1:31" x14ac:dyDescent="0.2">
      <c r="A1890" t="s">
        <v>1843</v>
      </c>
      <c r="B1890" t="s">
        <v>1844</v>
      </c>
      <c r="C1890" t="s">
        <v>1845</v>
      </c>
      <c r="D1890">
        <v>1</v>
      </c>
      <c r="E1890" t="s">
        <v>1846</v>
      </c>
      <c r="F1890" t="s">
        <v>1847</v>
      </c>
      <c r="G1890">
        <v>3</v>
      </c>
      <c r="H1890" t="s">
        <v>46</v>
      </c>
      <c r="I1890">
        <f t="shared" si="87"/>
        <v>3</v>
      </c>
      <c r="J1890">
        <v>250</v>
      </c>
      <c r="K1890" t="s">
        <v>62</v>
      </c>
      <c r="L1890">
        <v>30</v>
      </c>
      <c r="M1890" t="s">
        <v>319</v>
      </c>
      <c r="N1890" t="s">
        <v>40</v>
      </c>
      <c r="P1890" t="s">
        <v>42</v>
      </c>
      <c r="Q1890" t="s">
        <v>42</v>
      </c>
      <c r="R1890" t="s">
        <v>64</v>
      </c>
      <c r="S1890" s="3">
        <v>42262</v>
      </c>
      <c r="T1890" s="3"/>
      <c r="U1890" s="11">
        <f>IFERROR(VLOOKUP(A1890,'Anc data'!$A$2:$H$117, 8,FALSE),"")</f>
        <v>1</v>
      </c>
      <c r="W1890" s="15">
        <f t="shared" si="88"/>
        <v>30</v>
      </c>
      <c r="X1890" s="9">
        <f t="shared" si="89"/>
        <v>0</v>
      </c>
      <c r="Y1890" s="9">
        <f>MAX(X1890,Parameters!$B$8)</f>
        <v>1</v>
      </c>
      <c r="AA1890" s="16" t="str">
        <f>IF(W1890&lt;&gt;0,IF(Y1890=1,IF(I1890&lt;=Parameters!$C$2,W1890,""),""),"")</f>
        <v/>
      </c>
      <c r="AB1890" s="16">
        <f>IF(W1890&lt;&gt;0,IF(Y1890=1,IF(AND(I1890&gt;Parameters!$B$3,I1890&lt;=Parameters!$C$3),W1890,""),""),"")</f>
        <v>30</v>
      </c>
      <c r="AC1890" s="16" t="str">
        <f>IF(W1890&lt;&gt;0,IF(Y1890=1,IF(AND(I1890&gt;Parameters!$B$4,I1890&lt;=Parameters!$C$4),W1890,""),""),"")</f>
        <v/>
      </c>
      <c r="AD1890" s="16" t="str">
        <f>IF(W1890&lt;&gt;0,IF(Y1890=1,IF(AND(I1890&gt;Parameters!$B$5,I1890&lt;=Parameters!$C$5),W1890,""),""),"")</f>
        <v/>
      </c>
      <c r="AE1890" s="16" t="str">
        <f>IF(W1890&lt;&gt;0,IF(Y1890=1,IF(I1890&gt;Parameters!$B$6,W1890,""),""),"")</f>
        <v/>
      </c>
    </row>
    <row r="1891" spans="1:31" x14ac:dyDescent="0.2">
      <c r="A1891" t="s">
        <v>1843</v>
      </c>
      <c r="B1891" t="s">
        <v>1844</v>
      </c>
      <c r="C1891" t="s">
        <v>1845</v>
      </c>
      <c r="D1891">
        <v>2</v>
      </c>
      <c r="E1891" t="s">
        <v>1848</v>
      </c>
      <c r="F1891" t="s">
        <v>1847</v>
      </c>
      <c r="G1891">
        <v>6</v>
      </c>
      <c r="H1891" t="s">
        <v>46</v>
      </c>
      <c r="I1891">
        <f t="shared" si="87"/>
        <v>6</v>
      </c>
      <c r="J1891">
        <v>150</v>
      </c>
      <c r="K1891" t="s">
        <v>62</v>
      </c>
      <c r="L1891">
        <v>45</v>
      </c>
      <c r="M1891" t="s">
        <v>319</v>
      </c>
      <c r="N1891" t="s">
        <v>40</v>
      </c>
      <c r="P1891" t="s">
        <v>64</v>
      </c>
      <c r="Q1891" t="s">
        <v>42</v>
      </c>
      <c r="R1891" t="s">
        <v>64</v>
      </c>
      <c r="S1891" s="3">
        <v>42262</v>
      </c>
      <c r="T1891" s="3"/>
      <c r="U1891" s="11">
        <f>IFERROR(VLOOKUP(A1891,'Anc data'!$A$2:$H$117, 8,FALSE),"")</f>
        <v>1</v>
      </c>
      <c r="W1891" s="15">
        <f t="shared" si="88"/>
        <v>45</v>
      </c>
      <c r="X1891" s="9">
        <f t="shared" si="89"/>
        <v>0</v>
      </c>
      <c r="Y1891" s="9">
        <f>MAX(X1891,Parameters!$B$8)</f>
        <v>1</v>
      </c>
      <c r="AA1891" s="16" t="str">
        <f>IF(W1891&lt;&gt;0,IF(Y1891=1,IF(I1891&lt;=Parameters!$C$2,W1891,""),""),"")</f>
        <v/>
      </c>
      <c r="AB1891" s="16" t="str">
        <f>IF(W1891&lt;&gt;0,IF(Y1891=1,IF(AND(I1891&gt;Parameters!$B$3,I1891&lt;=Parameters!$C$3),W1891,""),""),"")</f>
        <v/>
      </c>
      <c r="AC1891" s="16">
        <f>IF(W1891&lt;&gt;0,IF(Y1891=1,IF(AND(I1891&gt;Parameters!$B$4,I1891&lt;=Parameters!$C$4),W1891,""),""),"")</f>
        <v>45</v>
      </c>
      <c r="AD1891" s="16" t="str">
        <f>IF(W1891&lt;&gt;0,IF(Y1891=1,IF(AND(I1891&gt;Parameters!$B$5,I1891&lt;=Parameters!$C$5),W1891,""),""),"")</f>
        <v/>
      </c>
      <c r="AE1891" s="16" t="str">
        <f>IF(W1891&lt;&gt;0,IF(Y1891=1,IF(I1891&gt;Parameters!$B$6,W1891,""),""),"")</f>
        <v/>
      </c>
    </row>
    <row r="1892" spans="1:31" x14ac:dyDescent="0.2">
      <c r="A1892" t="s">
        <v>1843</v>
      </c>
      <c r="B1892" t="s">
        <v>1844</v>
      </c>
      <c r="C1892" t="s">
        <v>1845</v>
      </c>
      <c r="D1892">
        <v>3</v>
      </c>
      <c r="E1892" t="s">
        <v>1849</v>
      </c>
      <c r="F1892" t="s">
        <v>1847</v>
      </c>
      <c r="G1892">
        <v>18</v>
      </c>
      <c r="H1892" t="s">
        <v>46</v>
      </c>
      <c r="I1892">
        <f t="shared" si="87"/>
        <v>18</v>
      </c>
      <c r="J1892">
        <v>250</v>
      </c>
      <c r="K1892" t="s">
        <v>62</v>
      </c>
      <c r="L1892">
        <v>57</v>
      </c>
      <c r="M1892" t="s">
        <v>319</v>
      </c>
      <c r="N1892" t="s">
        <v>40</v>
      </c>
      <c r="P1892" t="s">
        <v>42</v>
      </c>
      <c r="Q1892" t="s">
        <v>64</v>
      </c>
      <c r="R1892" t="s">
        <v>64</v>
      </c>
      <c r="S1892" s="3">
        <v>42262</v>
      </c>
      <c r="T1892" s="3"/>
      <c r="U1892" s="11">
        <f>IFERROR(VLOOKUP(A1892,'Anc data'!$A$2:$H$117, 8,FALSE),"")</f>
        <v>1</v>
      </c>
      <c r="W1892" s="15">
        <f t="shared" si="88"/>
        <v>57</v>
      </c>
      <c r="X1892" s="9">
        <f t="shared" si="89"/>
        <v>0</v>
      </c>
      <c r="Y1892" s="9">
        <f>MAX(X1892,Parameters!$B$8)</f>
        <v>1</v>
      </c>
      <c r="AA1892" s="16" t="str">
        <f>IF(W1892&lt;&gt;0,IF(Y1892=1,IF(I1892&lt;=Parameters!$C$2,W1892,""),""),"")</f>
        <v/>
      </c>
      <c r="AB1892" s="16" t="str">
        <f>IF(W1892&lt;&gt;0,IF(Y1892=1,IF(AND(I1892&gt;Parameters!$B$3,I1892&lt;=Parameters!$C$3),W1892,""),""),"")</f>
        <v/>
      </c>
      <c r="AC1892" s="16" t="str">
        <f>IF(W1892&lt;&gt;0,IF(Y1892=1,IF(AND(I1892&gt;Parameters!$B$4,I1892&lt;=Parameters!$C$4),W1892,""),""),"")</f>
        <v/>
      </c>
      <c r="AD1892" s="16">
        <f>IF(W1892&lt;&gt;0,IF(Y1892=1,IF(AND(I1892&gt;Parameters!$B$5,I1892&lt;=Parameters!$C$5),W1892,""),""),"")</f>
        <v>57</v>
      </c>
      <c r="AE1892" s="16" t="str">
        <f>IF(W1892&lt;&gt;0,IF(Y1892=1,IF(I1892&gt;Parameters!$B$6,W1892,""),""),"")</f>
        <v/>
      </c>
    </row>
    <row r="1893" spans="1:31" x14ac:dyDescent="0.2">
      <c r="A1893" t="s">
        <v>1843</v>
      </c>
      <c r="B1893" t="s">
        <v>1844</v>
      </c>
      <c r="C1893" t="s">
        <v>1845</v>
      </c>
      <c r="D1893">
        <v>4</v>
      </c>
      <c r="E1893" t="s">
        <v>1850</v>
      </c>
      <c r="F1893" t="s">
        <v>61</v>
      </c>
      <c r="G1893">
        <v>1</v>
      </c>
      <c r="H1893" t="s">
        <v>296</v>
      </c>
      <c r="I1893">
        <f t="shared" si="87"/>
        <v>1</v>
      </c>
      <c r="J1893">
        <v>1</v>
      </c>
      <c r="K1893" t="s">
        <v>1541</v>
      </c>
      <c r="L1893">
        <v>110</v>
      </c>
      <c r="M1893" t="s">
        <v>319</v>
      </c>
      <c r="N1893" t="s">
        <v>40</v>
      </c>
      <c r="P1893" t="s">
        <v>42</v>
      </c>
      <c r="Q1893" t="s">
        <v>42</v>
      </c>
      <c r="R1893" t="s">
        <v>64</v>
      </c>
      <c r="S1893" s="3">
        <v>42262</v>
      </c>
      <c r="T1893" s="3"/>
      <c r="U1893" s="11">
        <f>IFERROR(VLOOKUP(A1893,'Anc data'!$A$2:$H$117, 8,FALSE),"")</f>
        <v>1</v>
      </c>
      <c r="W1893" s="15">
        <f t="shared" si="88"/>
        <v>110</v>
      </c>
      <c r="X1893" s="9">
        <f t="shared" si="89"/>
        <v>0</v>
      </c>
      <c r="Y1893" s="9">
        <f>MAX(X1893,Parameters!$B$8)</f>
        <v>1</v>
      </c>
      <c r="AA1893" s="16">
        <f>IF(W1893&lt;&gt;0,IF(Y1893=1,IF(I1893&lt;=Parameters!$C$2,W1893,""),""),"")</f>
        <v>110</v>
      </c>
      <c r="AB1893" s="16" t="str">
        <f>IF(W1893&lt;&gt;0,IF(Y1893=1,IF(AND(I1893&gt;Parameters!$B$3,I1893&lt;=Parameters!$C$3),W1893,""),""),"")</f>
        <v/>
      </c>
      <c r="AC1893" s="16" t="str">
        <f>IF(W1893&lt;&gt;0,IF(Y1893=1,IF(AND(I1893&gt;Parameters!$B$4,I1893&lt;=Parameters!$C$4),W1893,""),""),"")</f>
        <v/>
      </c>
      <c r="AD1893" s="16" t="str">
        <f>IF(W1893&lt;&gt;0,IF(Y1893=1,IF(AND(I1893&gt;Parameters!$B$5,I1893&lt;=Parameters!$C$5),W1893,""),""),"")</f>
        <v/>
      </c>
      <c r="AE1893" s="16" t="str">
        <f>IF(W1893&lt;&gt;0,IF(Y1893=1,IF(I1893&gt;Parameters!$B$6,W1893,""),""),"")</f>
        <v/>
      </c>
    </row>
    <row r="1894" spans="1:31" x14ac:dyDescent="0.2">
      <c r="A1894" t="s">
        <v>1843</v>
      </c>
      <c r="B1894" t="s">
        <v>1844</v>
      </c>
      <c r="C1894" t="s">
        <v>1851</v>
      </c>
      <c r="D1894">
        <v>1</v>
      </c>
      <c r="E1894" t="s">
        <v>1852</v>
      </c>
      <c r="F1894" t="s">
        <v>133</v>
      </c>
      <c r="G1894">
        <v>15</v>
      </c>
      <c r="H1894" t="s">
        <v>46</v>
      </c>
      <c r="I1894">
        <f t="shared" si="87"/>
        <v>15</v>
      </c>
      <c r="J1894" t="s">
        <v>39</v>
      </c>
      <c r="L1894">
        <v>54</v>
      </c>
      <c r="M1894" t="s">
        <v>319</v>
      </c>
      <c r="N1894">
        <v>1</v>
      </c>
      <c r="O1894" t="s">
        <v>46</v>
      </c>
      <c r="P1894" t="s">
        <v>64</v>
      </c>
      <c r="Q1894" t="s">
        <v>42</v>
      </c>
      <c r="R1894" t="s">
        <v>42</v>
      </c>
      <c r="S1894" s="3">
        <v>42262</v>
      </c>
      <c r="T1894" s="3"/>
      <c r="U1894" s="11">
        <f>IFERROR(VLOOKUP(A1894,'Anc data'!$A$2:$H$117, 8,FALSE),"")</f>
        <v>1</v>
      </c>
      <c r="W1894" s="15">
        <f t="shared" si="88"/>
        <v>54</v>
      </c>
      <c r="X1894" s="9">
        <f t="shared" si="89"/>
        <v>1</v>
      </c>
      <c r="Y1894" s="9">
        <f>MAX(X1894,Parameters!$B$8)</f>
        <v>1</v>
      </c>
      <c r="AA1894" s="16" t="str">
        <f>IF(W1894&lt;&gt;0,IF(Y1894=1,IF(I1894&lt;=Parameters!$C$2,W1894,""),""),"")</f>
        <v/>
      </c>
      <c r="AB1894" s="16" t="str">
        <f>IF(W1894&lt;&gt;0,IF(Y1894=1,IF(AND(I1894&gt;Parameters!$B$3,I1894&lt;=Parameters!$C$3),W1894,""),""),"")</f>
        <v/>
      </c>
      <c r="AC1894" s="16" t="str">
        <f>IF(W1894&lt;&gt;0,IF(Y1894=1,IF(AND(I1894&gt;Parameters!$B$4,I1894&lt;=Parameters!$C$4),W1894,""),""),"")</f>
        <v/>
      </c>
      <c r="AD1894" s="16">
        <f>IF(W1894&lt;&gt;0,IF(Y1894=1,IF(AND(I1894&gt;Parameters!$B$5,I1894&lt;=Parameters!$C$5),W1894,""),""),"")</f>
        <v>54</v>
      </c>
      <c r="AE1894" s="16" t="str">
        <f>IF(W1894&lt;&gt;0,IF(Y1894=1,IF(I1894&gt;Parameters!$B$6,W1894,""),""),"")</f>
        <v/>
      </c>
    </row>
    <row r="1895" spans="1:31" x14ac:dyDescent="0.2">
      <c r="A1895" t="s">
        <v>1843</v>
      </c>
      <c r="B1895" t="s">
        <v>1844</v>
      </c>
      <c r="C1895" t="s">
        <v>1851</v>
      </c>
      <c r="D1895">
        <v>2</v>
      </c>
      <c r="E1895" t="s">
        <v>1853</v>
      </c>
      <c r="F1895" t="s">
        <v>133</v>
      </c>
      <c r="G1895">
        <v>35</v>
      </c>
      <c r="H1895" t="s">
        <v>46</v>
      </c>
      <c r="I1895">
        <f t="shared" si="87"/>
        <v>35</v>
      </c>
      <c r="J1895" t="s">
        <v>39</v>
      </c>
      <c r="L1895">
        <v>89</v>
      </c>
      <c r="M1895" t="s">
        <v>319</v>
      </c>
      <c r="N1895">
        <v>2</v>
      </c>
      <c r="O1895" t="s">
        <v>46</v>
      </c>
      <c r="P1895" t="s">
        <v>42</v>
      </c>
      <c r="Q1895" t="s">
        <v>64</v>
      </c>
      <c r="R1895" t="s">
        <v>42</v>
      </c>
      <c r="S1895" s="3">
        <v>42262</v>
      </c>
      <c r="T1895" s="3"/>
      <c r="U1895" s="11">
        <f>IFERROR(VLOOKUP(A1895,'Anc data'!$A$2:$H$117, 8,FALSE),"")</f>
        <v>1</v>
      </c>
      <c r="W1895" s="15">
        <f t="shared" si="88"/>
        <v>89</v>
      </c>
      <c r="X1895" s="9">
        <f t="shared" si="89"/>
        <v>1</v>
      </c>
      <c r="Y1895" s="9">
        <f>MAX(X1895,Parameters!$B$8)</f>
        <v>1</v>
      </c>
      <c r="AA1895" s="16" t="str">
        <f>IF(W1895&lt;&gt;0,IF(Y1895=1,IF(I1895&lt;=Parameters!$C$2,W1895,""),""),"")</f>
        <v/>
      </c>
      <c r="AB1895" s="16" t="str">
        <f>IF(W1895&lt;&gt;0,IF(Y1895=1,IF(AND(I1895&gt;Parameters!$B$3,I1895&lt;=Parameters!$C$3),W1895,""),""),"")</f>
        <v/>
      </c>
      <c r="AC1895" s="16" t="str">
        <f>IF(W1895&lt;&gt;0,IF(Y1895=1,IF(AND(I1895&gt;Parameters!$B$4,I1895&lt;=Parameters!$C$4),W1895,""),""),"")</f>
        <v/>
      </c>
      <c r="AD1895" s="16" t="str">
        <f>IF(W1895&lt;&gt;0,IF(Y1895=1,IF(AND(I1895&gt;Parameters!$B$5,I1895&lt;=Parameters!$C$5),W1895,""),""),"")</f>
        <v/>
      </c>
      <c r="AE1895" s="16">
        <f>IF(W1895&lt;&gt;0,IF(Y1895=1,IF(I1895&gt;Parameters!$B$6,W1895,""),""),"")</f>
        <v>89</v>
      </c>
    </row>
    <row r="1896" spans="1:31" x14ac:dyDescent="0.2">
      <c r="A1896" t="s">
        <v>1843</v>
      </c>
      <c r="B1896" t="s">
        <v>1844</v>
      </c>
      <c r="C1896" t="s">
        <v>1854</v>
      </c>
      <c r="D1896">
        <v>1</v>
      </c>
      <c r="E1896" t="s">
        <v>1855</v>
      </c>
      <c r="F1896" t="s">
        <v>79</v>
      </c>
      <c r="G1896">
        <v>25</v>
      </c>
      <c r="H1896" t="s">
        <v>46</v>
      </c>
      <c r="I1896">
        <f t="shared" si="87"/>
        <v>25</v>
      </c>
      <c r="J1896" t="s">
        <v>39</v>
      </c>
      <c r="L1896">
        <v>39.950000000000003</v>
      </c>
      <c r="M1896" t="s">
        <v>319</v>
      </c>
      <c r="N1896">
        <v>5</v>
      </c>
      <c r="O1896" t="s">
        <v>46</v>
      </c>
      <c r="P1896" t="s">
        <v>42</v>
      </c>
      <c r="Q1896" t="s">
        <v>42</v>
      </c>
      <c r="R1896" t="s">
        <v>42</v>
      </c>
      <c r="S1896" s="3">
        <v>42272</v>
      </c>
      <c r="T1896" s="3"/>
      <c r="U1896" s="11">
        <f>IFERROR(VLOOKUP(A1896,'Anc data'!$A$2:$H$117, 8,FALSE),"")</f>
        <v>1</v>
      </c>
      <c r="W1896" s="15">
        <f t="shared" si="88"/>
        <v>39.950000000000003</v>
      </c>
      <c r="X1896" s="9">
        <f t="shared" si="89"/>
        <v>1</v>
      </c>
      <c r="Y1896" s="9">
        <f>MAX(X1896,Parameters!$B$8)</f>
        <v>1</v>
      </c>
      <c r="AA1896" s="16" t="str">
        <f>IF(W1896&lt;&gt;0,IF(Y1896=1,IF(I1896&lt;=Parameters!$C$2,W1896,""),""),"")</f>
        <v/>
      </c>
      <c r="AB1896" s="16" t="str">
        <f>IF(W1896&lt;&gt;0,IF(Y1896=1,IF(AND(I1896&gt;Parameters!$B$3,I1896&lt;=Parameters!$C$3),W1896,""),""),"")</f>
        <v/>
      </c>
      <c r="AC1896" s="16" t="str">
        <f>IF(W1896&lt;&gt;0,IF(Y1896=1,IF(AND(I1896&gt;Parameters!$B$4,I1896&lt;=Parameters!$C$4),W1896,""),""),"")</f>
        <v/>
      </c>
      <c r="AD1896" s="16">
        <f>IF(W1896&lt;&gt;0,IF(Y1896=1,IF(AND(I1896&gt;Parameters!$B$5,I1896&lt;=Parameters!$C$5),W1896,""),""),"")</f>
        <v>39.950000000000003</v>
      </c>
      <c r="AE1896" s="16" t="str">
        <f>IF(W1896&lt;&gt;0,IF(Y1896=1,IF(I1896&gt;Parameters!$B$6,W1896,""),""),"")</f>
        <v/>
      </c>
    </row>
    <row r="1897" spans="1:31" x14ac:dyDescent="0.2">
      <c r="A1897" t="s">
        <v>1843</v>
      </c>
      <c r="B1897" t="s">
        <v>1844</v>
      </c>
      <c r="C1897" t="s">
        <v>1854</v>
      </c>
      <c r="D1897">
        <v>2</v>
      </c>
      <c r="E1897" t="s">
        <v>1856</v>
      </c>
      <c r="F1897" t="s">
        <v>79</v>
      </c>
      <c r="G1897">
        <v>50</v>
      </c>
      <c r="H1897" t="s">
        <v>46</v>
      </c>
      <c r="I1897">
        <f t="shared" si="87"/>
        <v>50</v>
      </c>
      <c r="J1897" t="s">
        <v>39</v>
      </c>
      <c r="L1897">
        <v>44.9</v>
      </c>
      <c r="M1897" t="s">
        <v>319</v>
      </c>
      <c r="N1897">
        <v>25</v>
      </c>
      <c r="O1897" t="s">
        <v>46</v>
      </c>
      <c r="P1897" t="s">
        <v>42</v>
      </c>
      <c r="Q1897" t="s">
        <v>42</v>
      </c>
      <c r="R1897" t="s">
        <v>42</v>
      </c>
      <c r="S1897" s="3">
        <v>42272</v>
      </c>
      <c r="T1897" s="3"/>
      <c r="U1897" s="11">
        <f>IFERROR(VLOOKUP(A1897,'Anc data'!$A$2:$H$117, 8,FALSE),"")</f>
        <v>1</v>
      </c>
      <c r="W1897" s="15">
        <f t="shared" si="88"/>
        <v>44.9</v>
      </c>
      <c r="X1897" s="9">
        <f t="shared" si="89"/>
        <v>1</v>
      </c>
      <c r="Y1897" s="9">
        <f>MAX(X1897,Parameters!$B$8)</f>
        <v>1</v>
      </c>
      <c r="AA1897" s="16" t="str">
        <f>IF(W1897&lt;&gt;0,IF(Y1897=1,IF(I1897&lt;=Parameters!$C$2,W1897,""),""),"")</f>
        <v/>
      </c>
      <c r="AB1897" s="16" t="str">
        <f>IF(W1897&lt;&gt;0,IF(Y1897=1,IF(AND(I1897&gt;Parameters!$B$3,I1897&lt;=Parameters!$C$3),W1897,""),""),"")</f>
        <v/>
      </c>
      <c r="AC1897" s="16" t="str">
        <f>IF(W1897&lt;&gt;0,IF(Y1897=1,IF(AND(I1897&gt;Parameters!$B$4,I1897&lt;=Parameters!$C$4),W1897,""),""),"")</f>
        <v/>
      </c>
      <c r="AD1897" s="16" t="str">
        <f>IF(W1897&lt;&gt;0,IF(Y1897=1,IF(AND(I1897&gt;Parameters!$B$5,I1897&lt;=Parameters!$C$5),W1897,""),""),"")</f>
        <v/>
      </c>
      <c r="AE1897" s="16">
        <f>IF(W1897&lt;&gt;0,IF(Y1897=1,IF(I1897&gt;Parameters!$B$6,W1897,""),""),"")</f>
        <v>44.9</v>
      </c>
    </row>
    <row r="1898" spans="1:31" x14ac:dyDescent="0.2">
      <c r="A1898" t="s">
        <v>1843</v>
      </c>
      <c r="B1898" t="s">
        <v>1844</v>
      </c>
      <c r="C1898" t="s">
        <v>1854</v>
      </c>
      <c r="D1898">
        <v>3</v>
      </c>
      <c r="E1898" t="s">
        <v>1857</v>
      </c>
      <c r="F1898" t="s">
        <v>79</v>
      </c>
      <c r="G1898">
        <v>75</v>
      </c>
      <c r="H1898" t="s">
        <v>46</v>
      </c>
      <c r="I1898">
        <f t="shared" si="87"/>
        <v>75</v>
      </c>
      <c r="J1898" t="s">
        <v>39</v>
      </c>
      <c r="L1898">
        <v>59.95</v>
      </c>
      <c r="M1898" t="s">
        <v>319</v>
      </c>
      <c r="N1898">
        <v>35</v>
      </c>
      <c r="O1898" t="s">
        <v>46</v>
      </c>
      <c r="P1898" t="s">
        <v>42</v>
      </c>
      <c r="Q1898" t="s">
        <v>42</v>
      </c>
      <c r="R1898" t="s">
        <v>42</v>
      </c>
      <c r="S1898" s="3">
        <v>42272</v>
      </c>
      <c r="T1898" s="3"/>
      <c r="U1898" s="11">
        <f>IFERROR(VLOOKUP(A1898,'Anc data'!$A$2:$H$117, 8,FALSE),"")</f>
        <v>1</v>
      </c>
      <c r="W1898" s="15">
        <f t="shared" si="88"/>
        <v>59.95</v>
      </c>
      <c r="X1898" s="9">
        <f t="shared" si="89"/>
        <v>1</v>
      </c>
      <c r="Y1898" s="9">
        <f>MAX(X1898,Parameters!$B$8)</f>
        <v>1</v>
      </c>
      <c r="AA1898" s="16" t="str">
        <f>IF(W1898&lt;&gt;0,IF(Y1898=1,IF(I1898&lt;=Parameters!$C$2,W1898,""),""),"")</f>
        <v/>
      </c>
      <c r="AB1898" s="16" t="str">
        <f>IF(W1898&lt;&gt;0,IF(Y1898=1,IF(AND(I1898&gt;Parameters!$B$3,I1898&lt;=Parameters!$C$3),W1898,""),""),"")</f>
        <v/>
      </c>
      <c r="AC1898" s="16" t="str">
        <f>IF(W1898&lt;&gt;0,IF(Y1898=1,IF(AND(I1898&gt;Parameters!$B$4,I1898&lt;=Parameters!$C$4),W1898,""),""),"")</f>
        <v/>
      </c>
      <c r="AD1898" s="16" t="str">
        <f>IF(W1898&lt;&gt;0,IF(Y1898=1,IF(AND(I1898&gt;Parameters!$B$5,I1898&lt;=Parameters!$C$5),W1898,""),""),"")</f>
        <v/>
      </c>
      <c r="AE1898" s="16">
        <f>IF(W1898&lt;&gt;0,IF(Y1898=1,IF(I1898&gt;Parameters!$B$6,W1898,""),""),"")</f>
        <v>59.95</v>
      </c>
    </row>
    <row r="1899" spans="1:31" x14ac:dyDescent="0.2">
      <c r="A1899" t="s">
        <v>1843</v>
      </c>
      <c r="B1899" t="s">
        <v>1844</v>
      </c>
      <c r="C1899" t="s">
        <v>1854</v>
      </c>
      <c r="D1899">
        <v>4</v>
      </c>
      <c r="E1899" t="s">
        <v>1858</v>
      </c>
      <c r="F1899" t="s">
        <v>79</v>
      </c>
      <c r="G1899">
        <v>101</v>
      </c>
      <c r="H1899" t="s">
        <v>46</v>
      </c>
      <c r="I1899">
        <f t="shared" si="87"/>
        <v>101</v>
      </c>
      <c r="J1899" t="s">
        <v>39</v>
      </c>
      <c r="L1899">
        <v>94.95</v>
      </c>
      <c r="M1899" t="s">
        <v>319</v>
      </c>
      <c r="N1899" t="s">
        <v>40</v>
      </c>
      <c r="P1899" t="s">
        <v>42</v>
      </c>
      <c r="Q1899" t="s">
        <v>42</v>
      </c>
      <c r="R1899" t="s">
        <v>64</v>
      </c>
      <c r="S1899" s="3">
        <v>42272</v>
      </c>
      <c r="T1899" s="3"/>
      <c r="U1899" s="11">
        <f>IFERROR(VLOOKUP(A1899,'Anc data'!$A$2:$H$117, 8,FALSE),"")</f>
        <v>1</v>
      </c>
      <c r="W1899" s="15">
        <f t="shared" si="88"/>
        <v>94.95</v>
      </c>
      <c r="X1899" s="9">
        <f t="shared" si="89"/>
        <v>1</v>
      </c>
      <c r="Y1899" s="9">
        <f>MAX(X1899,Parameters!$B$8)</f>
        <v>1</v>
      </c>
      <c r="AA1899" s="16" t="str">
        <f>IF(W1899&lt;&gt;0,IF(Y1899=1,IF(I1899&lt;=Parameters!$C$2,W1899,""),""),"")</f>
        <v/>
      </c>
      <c r="AB1899" s="16" t="str">
        <f>IF(W1899&lt;&gt;0,IF(Y1899=1,IF(AND(I1899&gt;Parameters!$B$3,I1899&lt;=Parameters!$C$3),W1899,""),""),"")</f>
        <v/>
      </c>
      <c r="AC1899" s="16" t="str">
        <f>IF(W1899&lt;&gt;0,IF(Y1899=1,IF(AND(I1899&gt;Parameters!$B$4,I1899&lt;=Parameters!$C$4),W1899,""),""),"")</f>
        <v/>
      </c>
      <c r="AD1899" s="16" t="str">
        <f>IF(W1899&lt;&gt;0,IF(Y1899=1,IF(AND(I1899&gt;Parameters!$B$5,I1899&lt;=Parameters!$C$5),W1899,""),""),"")</f>
        <v/>
      </c>
      <c r="AE1899" s="16">
        <f>IF(W1899&lt;&gt;0,IF(Y1899=1,IF(I1899&gt;Parameters!$B$6,W1899,""),""),"")</f>
        <v>94.95</v>
      </c>
    </row>
    <row r="1900" spans="1:31" x14ac:dyDescent="0.2">
      <c r="A1900" t="s">
        <v>1843</v>
      </c>
      <c r="B1900" t="s">
        <v>1844</v>
      </c>
      <c r="C1900" t="s">
        <v>1859</v>
      </c>
      <c r="D1900">
        <v>1</v>
      </c>
      <c r="E1900" t="s">
        <v>1860</v>
      </c>
      <c r="F1900" t="s">
        <v>1861</v>
      </c>
      <c r="G1900">
        <v>40</v>
      </c>
      <c r="H1900" t="s">
        <v>46</v>
      </c>
      <c r="I1900">
        <f t="shared" si="87"/>
        <v>40</v>
      </c>
      <c r="J1900" t="s">
        <v>39</v>
      </c>
      <c r="L1900">
        <v>29.95</v>
      </c>
      <c r="M1900" t="s">
        <v>319</v>
      </c>
      <c r="N1900" t="s">
        <v>40</v>
      </c>
      <c r="P1900" t="s">
        <v>42</v>
      </c>
      <c r="Q1900" t="s">
        <v>64</v>
      </c>
      <c r="R1900" t="s">
        <v>64</v>
      </c>
      <c r="S1900" s="3">
        <v>42272</v>
      </c>
      <c r="T1900" s="3"/>
      <c r="U1900" s="11">
        <f>IFERROR(VLOOKUP(A1900,'Anc data'!$A$2:$H$117, 8,FALSE),"")</f>
        <v>1</v>
      </c>
      <c r="W1900" s="15">
        <f t="shared" si="88"/>
        <v>29.95</v>
      </c>
      <c r="X1900" s="9">
        <f t="shared" si="89"/>
        <v>1</v>
      </c>
      <c r="Y1900" s="9">
        <f>MAX(X1900,Parameters!$B$8)</f>
        <v>1</v>
      </c>
      <c r="AA1900" s="16" t="str">
        <f>IF(W1900&lt;&gt;0,IF(Y1900=1,IF(I1900&lt;=Parameters!$C$2,W1900,""),""),"")</f>
        <v/>
      </c>
      <c r="AB1900" s="16" t="str">
        <f>IF(W1900&lt;&gt;0,IF(Y1900=1,IF(AND(I1900&gt;Parameters!$B$3,I1900&lt;=Parameters!$C$3),W1900,""),""),"")</f>
        <v/>
      </c>
      <c r="AC1900" s="16" t="str">
        <f>IF(W1900&lt;&gt;0,IF(Y1900=1,IF(AND(I1900&gt;Parameters!$B$4,I1900&lt;=Parameters!$C$4),W1900,""),""),"")</f>
        <v/>
      </c>
      <c r="AD1900" s="16" t="str">
        <f>IF(W1900&lt;&gt;0,IF(Y1900=1,IF(AND(I1900&gt;Parameters!$B$5,I1900&lt;=Parameters!$C$5),W1900,""),""),"")</f>
        <v/>
      </c>
      <c r="AE1900" s="16">
        <f>IF(W1900&lt;&gt;0,IF(Y1900=1,IF(I1900&gt;Parameters!$B$6,W1900,""),""),"")</f>
        <v>29.95</v>
      </c>
    </row>
    <row r="1901" spans="1:31" x14ac:dyDescent="0.2">
      <c r="A1901" t="s">
        <v>1843</v>
      </c>
      <c r="B1901" t="s">
        <v>1844</v>
      </c>
      <c r="C1901" t="s">
        <v>1859</v>
      </c>
      <c r="D1901">
        <v>2</v>
      </c>
      <c r="E1901" t="s">
        <v>1860</v>
      </c>
      <c r="F1901" t="s">
        <v>1861</v>
      </c>
      <c r="G1901">
        <v>100</v>
      </c>
      <c r="H1901" t="s">
        <v>46</v>
      </c>
      <c r="I1901">
        <f t="shared" si="87"/>
        <v>100</v>
      </c>
      <c r="J1901" t="s">
        <v>39</v>
      </c>
      <c r="L1901">
        <v>49.95</v>
      </c>
      <c r="M1901" t="s">
        <v>319</v>
      </c>
      <c r="N1901" t="s">
        <v>40</v>
      </c>
      <c r="P1901" t="s">
        <v>42</v>
      </c>
      <c r="Q1901" t="s">
        <v>64</v>
      </c>
      <c r="R1901" t="s">
        <v>64</v>
      </c>
      <c r="S1901" s="3">
        <v>42272</v>
      </c>
      <c r="T1901" s="3"/>
      <c r="U1901" s="11">
        <f>IFERROR(VLOOKUP(A1901,'Anc data'!$A$2:$H$117, 8,FALSE),"")</f>
        <v>1</v>
      </c>
      <c r="W1901" s="15">
        <f t="shared" si="88"/>
        <v>49.95</v>
      </c>
      <c r="X1901" s="9">
        <f t="shared" si="89"/>
        <v>1</v>
      </c>
      <c r="Y1901" s="9">
        <f>MAX(X1901,Parameters!$B$8)</f>
        <v>1</v>
      </c>
      <c r="AA1901" s="16" t="str">
        <f>IF(W1901&lt;&gt;0,IF(Y1901=1,IF(I1901&lt;=Parameters!$C$2,W1901,""),""),"")</f>
        <v/>
      </c>
      <c r="AB1901" s="16" t="str">
        <f>IF(W1901&lt;&gt;0,IF(Y1901=1,IF(AND(I1901&gt;Parameters!$B$3,I1901&lt;=Parameters!$C$3),W1901,""),""),"")</f>
        <v/>
      </c>
      <c r="AC1901" s="16" t="str">
        <f>IF(W1901&lt;&gt;0,IF(Y1901=1,IF(AND(I1901&gt;Parameters!$B$4,I1901&lt;=Parameters!$C$4),W1901,""),""),"")</f>
        <v/>
      </c>
      <c r="AD1901" s="16" t="str">
        <f>IF(W1901&lt;&gt;0,IF(Y1901=1,IF(AND(I1901&gt;Parameters!$B$5,I1901&lt;=Parameters!$C$5),W1901,""),""),"")</f>
        <v/>
      </c>
      <c r="AE1901" s="16">
        <f>IF(W1901&lt;&gt;0,IF(Y1901=1,IF(I1901&gt;Parameters!$B$6,W1901,""),""),"")</f>
        <v>49.95</v>
      </c>
    </row>
    <row r="1902" spans="1:31" x14ac:dyDescent="0.2">
      <c r="A1902" t="s">
        <v>1843</v>
      </c>
      <c r="B1902" t="s">
        <v>1844</v>
      </c>
      <c r="C1902" t="s">
        <v>1859</v>
      </c>
      <c r="D1902">
        <v>3</v>
      </c>
      <c r="E1902" t="s">
        <v>1860</v>
      </c>
      <c r="F1902" t="s">
        <v>1861</v>
      </c>
      <c r="G1902">
        <v>1</v>
      </c>
      <c r="H1902" t="s">
        <v>296</v>
      </c>
      <c r="I1902">
        <f t="shared" si="87"/>
        <v>1</v>
      </c>
      <c r="J1902" t="s">
        <v>39</v>
      </c>
      <c r="L1902">
        <v>79.95</v>
      </c>
      <c r="M1902" t="s">
        <v>319</v>
      </c>
      <c r="N1902" t="s">
        <v>40</v>
      </c>
      <c r="P1902" t="s">
        <v>42</v>
      </c>
      <c r="Q1902" t="s">
        <v>64</v>
      </c>
      <c r="R1902" t="s">
        <v>64</v>
      </c>
      <c r="S1902" s="3">
        <v>42272</v>
      </c>
      <c r="T1902" s="3"/>
      <c r="U1902" s="11">
        <f>IFERROR(VLOOKUP(A1902,'Anc data'!$A$2:$H$117, 8,FALSE),"")</f>
        <v>1</v>
      </c>
      <c r="W1902" s="15">
        <f t="shared" si="88"/>
        <v>79.95</v>
      </c>
      <c r="X1902" s="9">
        <f t="shared" si="89"/>
        <v>1</v>
      </c>
      <c r="Y1902" s="9">
        <f>MAX(X1902,Parameters!$B$8)</f>
        <v>1</v>
      </c>
      <c r="AA1902" s="16">
        <f>IF(W1902&lt;&gt;0,IF(Y1902=1,IF(I1902&lt;=Parameters!$C$2,W1902,""),""),"")</f>
        <v>79.95</v>
      </c>
      <c r="AB1902" s="16" t="str">
        <f>IF(W1902&lt;&gt;0,IF(Y1902=1,IF(AND(I1902&gt;Parameters!$B$3,I1902&lt;=Parameters!$C$3),W1902,""),""),"")</f>
        <v/>
      </c>
      <c r="AC1902" s="16" t="str">
        <f>IF(W1902&lt;&gt;0,IF(Y1902=1,IF(AND(I1902&gt;Parameters!$B$4,I1902&lt;=Parameters!$C$4),W1902,""),""),"")</f>
        <v/>
      </c>
      <c r="AD1902" s="16" t="str">
        <f>IF(W1902&lt;&gt;0,IF(Y1902=1,IF(AND(I1902&gt;Parameters!$B$5,I1902&lt;=Parameters!$C$5),W1902,""),""),"")</f>
        <v/>
      </c>
      <c r="AE1902" s="16" t="str">
        <f>IF(W1902&lt;&gt;0,IF(Y1902=1,IF(I1902&gt;Parameters!$B$6,W1902,""),""),"")</f>
        <v/>
      </c>
    </row>
    <row r="1903" spans="1:31" x14ac:dyDescent="0.2">
      <c r="A1903" t="s">
        <v>1843</v>
      </c>
      <c r="B1903" t="s">
        <v>1844</v>
      </c>
      <c r="C1903" t="s">
        <v>1862</v>
      </c>
      <c r="D1903">
        <v>1</v>
      </c>
      <c r="E1903" t="s">
        <v>504</v>
      </c>
      <c r="F1903" t="s">
        <v>133</v>
      </c>
      <c r="G1903">
        <v>60</v>
      </c>
      <c r="H1903" t="s">
        <v>46</v>
      </c>
      <c r="I1903">
        <f t="shared" si="87"/>
        <v>60</v>
      </c>
      <c r="J1903" t="s">
        <v>39</v>
      </c>
      <c r="L1903">
        <v>39.99</v>
      </c>
      <c r="M1903" t="s">
        <v>319</v>
      </c>
      <c r="N1903" t="s">
        <v>40</v>
      </c>
      <c r="P1903" t="s">
        <v>42</v>
      </c>
      <c r="Q1903" t="s">
        <v>42</v>
      </c>
      <c r="R1903" t="s">
        <v>64</v>
      </c>
      <c r="S1903" s="3">
        <v>42272</v>
      </c>
      <c r="T1903" s="3"/>
      <c r="U1903" s="11">
        <f>IFERROR(VLOOKUP(A1903,'Anc data'!$A$2:$H$117, 8,FALSE),"")</f>
        <v>1</v>
      </c>
      <c r="W1903" s="15">
        <f t="shared" si="88"/>
        <v>39.99</v>
      </c>
      <c r="X1903" s="9">
        <f t="shared" si="89"/>
        <v>1</v>
      </c>
      <c r="Y1903" s="9">
        <f>MAX(X1903,Parameters!$B$8)</f>
        <v>1</v>
      </c>
      <c r="AA1903" s="16" t="str">
        <f>IF(W1903&lt;&gt;0,IF(Y1903=1,IF(I1903&lt;=Parameters!$C$2,W1903,""),""),"")</f>
        <v/>
      </c>
      <c r="AB1903" s="16" t="str">
        <f>IF(W1903&lt;&gt;0,IF(Y1903=1,IF(AND(I1903&gt;Parameters!$B$3,I1903&lt;=Parameters!$C$3),W1903,""),""),"")</f>
        <v/>
      </c>
      <c r="AC1903" s="16" t="str">
        <f>IF(W1903&lt;&gt;0,IF(Y1903=1,IF(AND(I1903&gt;Parameters!$B$4,I1903&lt;=Parameters!$C$4),W1903,""),""),"")</f>
        <v/>
      </c>
      <c r="AD1903" s="16" t="str">
        <f>IF(W1903&lt;&gt;0,IF(Y1903=1,IF(AND(I1903&gt;Parameters!$B$5,I1903&lt;=Parameters!$C$5),W1903,""),""),"")</f>
        <v/>
      </c>
      <c r="AE1903" s="16">
        <f>IF(W1903&lt;&gt;0,IF(Y1903=1,IF(I1903&gt;Parameters!$B$6,W1903,""),""),"")</f>
        <v>39.99</v>
      </c>
    </row>
    <row r="1904" spans="1:31" x14ac:dyDescent="0.2">
      <c r="A1904" t="s">
        <v>1843</v>
      </c>
      <c r="B1904" t="s">
        <v>1844</v>
      </c>
      <c r="C1904" t="s">
        <v>1863</v>
      </c>
      <c r="D1904">
        <v>1</v>
      </c>
      <c r="E1904" t="s">
        <v>1864</v>
      </c>
      <c r="F1904" t="s">
        <v>61</v>
      </c>
      <c r="G1904">
        <v>1</v>
      </c>
      <c r="H1904" t="s">
        <v>296</v>
      </c>
      <c r="I1904">
        <f t="shared" si="87"/>
        <v>1</v>
      </c>
      <c r="J1904" t="s">
        <v>39</v>
      </c>
      <c r="L1904">
        <v>79.989999999999995</v>
      </c>
      <c r="M1904" t="s">
        <v>319</v>
      </c>
      <c r="N1904">
        <v>250</v>
      </c>
      <c r="O1904" t="s">
        <v>46</v>
      </c>
      <c r="P1904" t="s">
        <v>42</v>
      </c>
      <c r="Q1904" t="s">
        <v>42</v>
      </c>
      <c r="R1904" t="s">
        <v>64</v>
      </c>
      <c r="S1904" s="3">
        <v>42272</v>
      </c>
      <c r="T1904" s="3"/>
      <c r="U1904" s="11">
        <f>IFERROR(VLOOKUP(A1904,'Anc data'!$A$2:$H$117, 8,FALSE),"")</f>
        <v>1</v>
      </c>
      <c r="W1904" s="15">
        <f t="shared" si="88"/>
        <v>79.989999999999995</v>
      </c>
      <c r="X1904" s="9">
        <f t="shared" si="89"/>
        <v>1</v>
      </c>
      <c r="Y1904" s="9">
        <f>MAX(X1904,Parameters!$B$8)</f>
        <v>1</v>
      </c>
      <c r="AA1904" s="16">
        <f>IF(W1904&lt;&gt;0,IF(Y1904=1,IF(I1904&lt;=Parameters!$C$2,W1904,""),""),"")</f>
        <v>79.989999999999995</v>
      </c>
      <c r="AB1904" s="16" t="str">
        <f>IF(W1904&lt;&gt;0,IF(Y1904=1,IF(AND(I1904&gt;Parameters!$B$3,I1904&lt;=Parameters!$C$3),W1904,""),""),"")</f>
        <v/>
      </c>
      <c r="AC1904" s="16" t="str">
        <f>IF(W1904&lt;&gt;0,IF(Y1904=1,IF(AND(I1904&gt;Parameters!$B$4,I1904&lt;=Parameters!$C$4),W1904,""),""),"")</f>
        <v/>
      </c>
      <c r="AD1904" s="16" t="str">
        <f>IF(W1904&lt;&gt;0,IF(Y1904=1,IF(AND(I1904&gt;Parameters!$B$5,I1904&lt;=Parameters!$C$5),W1904,""),""),"")</f>
        <v/>
      </c>
      <c r="AE1904" s="16" t="str">
        <f>IF(W1904&lt;&gt;0,IF(Y1904=1,IF(I1904&gt;Parameters!$B$6,W1904,""),""),"")</f>
        <v/>
      </c>
    </row>
    <row r="1905" spans="1:31" x14ac:dyDescent="0.2">
      <c r="A1905" t="s">
        <v>1843</v>
      </c>
      <c r="B1905" t="s">
        <v>1844</v>
      </c>
      <c r="C1905" t="s">
        <v>1863</v>
      </c>
      <c r="D1905">
        <v>2</v>
      </c>
      <c r="E1905" t="s">
        <v>1864</v>
      </c>
      <c r="F1905" t="s">
        <v>61</v>
      </c>
      <c r="G1905">
        <v>100</v>
      </c>
      <c r="H1905" t="s">
        <v>46</v>
      </c>
      <c r="I1905">
        <f t="shared" si="87"/>
        <v>100</v>
      </c>
      <c r="J1905" t="s">
        <v>39</v>
      </c>
      <c r="L1905">
        <v>64.989999999999995</v>
      </c>
      <c r="M1905" t="s">
        <v>319</v>
      </c>
      <c r="N1905">
        <v>20</v>
      </c>
      <c r="O1905" t="s">
        <v>46</v>
      </c>
      <c r="P1905" t="s">
        <v>42</v>
      </c>
      <c r="Q1905" t="s">
        <v>42</v>
      </c>
      <c r="R1905" t="s">
        <v>64</v>
      </c>
      <c r="S1905" s="3">
        <v>42272</v>
      </c>
      <c r="T1905" s="3"/>
      <c r="U1905" s="11">
        <f>IFERROR(VLOOKUP(A1905,'Anc data'!$A$2:$H$117, 8,FALSE),"")</f>
        <v>1</v>
      </c>
      <c r="W1905" s="15">
        <f t="shared" si="88"/>
        <v>64.989999999999995</v>
      </c>
      <c r="X1905" s="9">
        <f t="shared" si="89"/>
        <v>1</v>
      </c>
      <c r="Y1905" s="9">
        <f>MAX(X1905,Parameters!$B$8)</f>
        <v>1</v>
      </c>
      <c r="AA1905" s="16" t="str">
        <f>IF(W1905&lt;&gt;0,IF(Y1905=1,IF(I1905&lt;=Parameters!$C$2,W1905,""),""),"")</f>
        <v/>
      </c>
      <c r="AB1905" s="16" t="str">
        <f>IF(W1905&lt;&gt;0,IF(Y1905=1,IF(AND(I1905&gt;Parameters!$B$3,I1905&lt;=Parameters!$C$3),W1905,""),""),"")</f>
        <v/>
      </c>
      <c r="AC1905" s="16" t="str">
        <f>IF(W1905&lt;&gt;0,IF(Y1905=1,IF(AND(I1905&gt;Parameters!$B$4,I1905&lt;=Parameters!$C$4),W1905,""),""),"")</f>
        <v/>
      </c>
      <c r="AD1905" s="16" t="str">
        <f>IF(W1905&lt;&gt;0,IF(Y1905=1,IF(AND(I1905&gt;Parameters!$B$5,I1905&lt;=Parameters!$C$5),W1905,""),""),"")</f>
        <v/>
      </c>
      <c r="AE1905" s="16">
        <f>IF(W1905&lt;&gt;0,IF(Y1905=1,IF(I1905&gt;Parameters!$B$6,W1905,""),""),"")</f>
        <v>64.989999999999995</v>
      </c>
    </row>
    <row r="1906" spans="1:31" x14ac:dyDescent="0.2">
      <c r="A1906" t="s">
        <v>1843</v>
      </c>
      <c r="B1906" t="s">
        <v>1844</v>
      </c>
      <c r="C1906" t="s">
        <v>1863</v>
      </c>
      <c r="D1906">
        <v>3</v>
      </c>
      <c r="E1906" t="s">
        <v>1864</v>
      </c>
      <c r="F1906" t="s">
        <v>61</v>
      </c>
      <c r="G1906">
        <v>50</v>
      </c>
      <c r="H1906" t="s">
        <v>46</v>
      </c>
      <c r="I1906">
        <f t="shared" si="87"/>
        <v>50</v>
      </c>
      <c r="J1906" t="s">
        <v>39</v>
      </c>
      <c r="L1906">
        <v>54.99</v>
      </c>
      <c r="M1906" t="s">
        <v>319</v>
      </c>
      <c r="N1906">
        <v>10</v>
      </c>
      <c r="O1906" t="s">
        <v>46</v>
      </c>
      <c r="P1906" t="s">
        <v>42</v>
      </c>
      <c r="Q1906" t="s">
        <v>42</v>
      </c>
      <c r="R1906" t="s">
        <v>64</v>
      </c>
      <c r="S1906" s="3">
        <v>42272</v>
      </c>
      <c r="T1906" s="3"/>
      <c r="U1906" s="11">
        <f>IFERROR(VLOOKUP(A1906,'Anc data'!$A$2:$H$117, 8,FALSE),"")</f>
        <v>1</v>
      </c>
      <c r="W1906" s="15">
        <f t="shared" si="88"/>
        <v>54.99</v>
      </c>
      <c r="X1906" s="9">
        <f t="shared" si="89"/>
        <v>1</v>
      </c>
      <c r="Y1906" s="9">
        <f>MAX(X1906,Parameters!$B$8)</f>
        <v>1</v>
      </c>
      <c r="AA1906" s="16" t="str">
        <f>IF(W1906&lt;&gt;0,IF(Y1906=1,IF(I1906&lt;=Parameters!$C$2,W1906,""),""),"")</f>
        <v/>
      </c>
      <c r="AB1906" s="16" t="str">
        <f>IF(W1906&lt;&gt;0,IF(Y1906=1,IF(AND(I1906&gt;Parameters!$B$3,I1906&lt;=Parameters!$C$3),W1906,""),""),"")</f>
        <v/>
      </c>
      <c r="AC1906" s="16" t="str">
        <f>IF(W1906&lt;&gt;0,IF(Y1906=1,IF(AND(I1906&gt;Parameters!$B$4,I1906&lt;=Parameters!$C$4),W1906,""),""),"")</f>
        <v/>
      </c>
      <c r="AD1906" s="16" t="str">
        <f>IF(W1906&lt;&gt;0,IF(Y1906=1,IF(AND(I1906&gt;Parameters!$B$5,I1906&lt;=Parameters!$C$5),W1906,""),""),"")</f>
        <v/>
      </c>
      <c r="AE1906" s="16">
        <f>IF(W1906&lt;&gt;0,IF(Y1906=1,IF(I1906&gt;Parameters!$B$6,W1906,""),""),"")</f>
        <v>54.99</v>
      </c>
    </row>
    <row r="1907" spans="1:31" x14ac:dyDescent="0.2">
      <c r="A1907" t="s">
        <v>1843</v>
      </c>
      <c r="B1907" t="s">
        <v>1844</v>
      </c>
      <c r="C1907" t="s">
        <v>1863</v>
      </c>
      <c r="D1907">
        <v>4</v>
      </c>
      <c r="E1907" t="s">
        <v>1864</v>
      </c>
      <c r="F1907" t="s">
        <v>61</v>
      </c>
      <c r="G1907">
        <v>30</v>
      </c>
      <c r="H1907" t="s">
        <v>46</v>
      </c>
      <c r="I1907">
        <f t="shared" si="87"/>
        <v>30</v>
      </c>
      <c r="J1907" t="s">
        <v>39</v>
      </c>
      <c r="L1907">
        <v>44.99</v>
      </c>
      <c r="M1907" t="s">
        <v>319</v>
      </c>
      <c r="N1907">
        <v>5</v>
      </c>
      <c r="O1907" t="s">
        <v>46</v>
      </c>
      <c r="P1907" t="s">
        <v>42</v>
      </c>
      <c r="Q1907" t="s">
        <v>42</v>
      </c>
      <c r="R1907" t="s">
        <v>64</v>
      </c>
      <c r="S1907" s="3">
        <v>42272</v>
      </c>
      <c r="T1907" s="3"/>
      <c r="U1907" s="11">
        <f>IFERROR(VLOOKUP(A1907,'Anc data'!$A$2:$H$117, 8,FALSE),"")</f>
        <v>1</v>
      </c>
      <c r="W1907" s="15">
        <f t="shared" si="88"/>
        <v>44.99</v>
      </c>
      <c r="X1907" s="9">
        <f t="shared" si="89"/>
        <v>1</v>
      </c>
      <c r="Y1907" s="9">
        <f>MAX(X1907,Parameters!$B$8)</f>
        <v>1</v>
      </c>
      <c r="AA1907" s="16" t="str">
        <f>IF(W1907&lt;&gt;0,IF(Y1907=1,IF(I1907&lt;=Parameters!$C$2,W1907,""),""),"")</f>
        <v/>
      </c>
      <c r="AB1907" s="16" t="str">
        <f>IF(W1907&lt;&gt;0,IF(Y1907=1,IF(AND(I1907&gt;Parameters!$B$3,I1907&lt;=Parameters!$C$3),W1907,""),""),"")</f>
        <v/>
      </c>
      <c r="AC1907" s="16" t="str">
        <f>IF(W1907&lt;&gt;0,IF(Y1907=1,IF(AND(I1907&gt;Parameters!$B$4,I1907&lt;=Parameters!$C$4),W1907,""),""),"")</f>
        <v/>
      </c>
      <c r="AD1907" s="16" t="str">
        <f>IF(W1907&lt;&gt;0,IF(Y1907=1,IF(AND(I1907&gt;Parameters!$B$5,I1907&lt;=Parameters!$C$5),W1907,""),""),"")</f>
        <v/>
      </c>
      <c r="AE1907" s="16">
        <f>IF(W1907&lt;&gt;0,IF(Y1907=1,IF(I1907&gt;Parameters!$B$6,W1907,""),""),"")</f>
        <v>44.99</v>
      </c>
    </row>
    <row r="1908" spans="1:31" x14ac:dyDescent="0.2">
      <c r="A1908" t="s">
        <v>1843</v>
      </c>
      <c r="B1908" t="s">
        <v>1844</v>
      </c>
      <c r="C1908" t="s">
        <v>1863</v>
      </c>
      <c r="D1908">
        <v>5</v>
      </c>
      <c r="E1908" t="s">
        <v>1864</v>
      </c>
      <c r="F1908" t="s">
        <v>61</v>
      </c>
      <c r="G1908">
        <v>20</v>
      </c>
      <c r="H1908" t="s">
        <v>46</v>
      </c>
      <c r="I1908">
        <f t="shared" si="87"/>
        <v>20</v>
      </c>
      <c r="J1908" t="s">
        <v>39</v>
      </c>
      <c r="L1908">
        <v>34.99</v>
      </c>
      <c r="M1908" t="s">
        <v>319</v>
      </c>
      <c r="N1908">
        <v>2</v>
      </c>
      <c r="O1908" t="s">
        <v>46</v>
      </c>
      <c r="P1908" t="s">
        <v>42</v>
      </c>
      <c r="Q1908" t="s">
        <v>42</v>
      </c>
      <c r="R1908" t="s">
        <v>64</v>
      </c>
      <c r="S1908" s="3">
        <v>42272</v>
      </c>
      <c r="T1908" s="3"/>
      <c r="U1908" s="11">
        <f>IFERROR(VLOOKUP(A1908,'Anc data'!$A$2:$H$117, 8,FALSE),"")</f>
        <v>1</v>
      </c>
      <c r="W1908" s="15">
        <f t="shared" si="88"/>
        <v>34.99</v>
      </c>
      <c r="X1908" s="9">
        <f t="shared" si="89"/>
        <v>1</v>
      </c>
      <c r="Y1908" s="9">
        <f>MAX(X1908,Parameters!$B$8)</f>
        <v>1</v>
      </c>
      <c r="AA1908" s="16" t="str">
        <f>IF(W1908&lt;&gt;0,IF(Y1908=1,IF(I1908&lt;=Parameters!$C$2,W1908,""),""),"")</f>
        <v/>
      </c>
      <c r="AB1908" s="16" t="str">
        <f>IF(W1908&lt;&gt;0,IF(Y1908=1,IF(AND(I1908&gt;Parameters!$B$3,I1908&lt;=Parameters!$C$3),W1908,""),""),"")</f>
        <v/>
      </c>
      <c r="AC1908" s="16" t="str">
        <f>IF(W1908&lt;&gt;0,IF(Y1908=1,IF(AND(I1908&gt;Parameters!$B$4,I1908&lt;=Parameters!$C$4),W1908,""),""),"")</f>
        <v/>
      </c>
      <c r="AD1908" s="16">
        <f>IF(W1908&lt;&gt;0,IF(Y1908=1,IF(AND(I1908&gt;Parameters!$B$5,I1908&lt;=Parameters!$C$5),W1908,""),""),"")</f>
        <v>34.99</v>
      </c>
      <c r="AE1908" s="16" t="str">
        <f>IF(W1908&lt;&gt;0,IF(Y1908=1,IF(I1908&gt;Parameters!$B$6,W1908,""),""),"")</f>
        <v/>
      </c>
    </row>
    <row r="1909" spans="1:31" x14ac:dyDescent="0.2">
      <c r="A1909" t="s">
        <v>1843</v>
      </c>
      <c r="B1909" t="s">
        <v>1844</v>
      </c>
      <c r="C1909" t="s">
        <v>1863</v>
      </c>
      <c r="D1909">
        <v>6</v>
      </c>
      <c r="E1909" t="s">
        <v>1865</v>
      </c>
      <c r="F1909" t="s">
        <v>61</v>
      </c>
      <c r="G1909">
        <v>5</v>
      </c>
      <c r="H1909" t="s">
        <v>46</v>
      </c>
      <c r="I1909">
        <f t="shared" si="87"/>
        <v>5</v>
      </c>
      <c r="J1909" t="s">
        <v>39</v>
      </c>
      <c r="L1909">
        <v>24.99</v>
      </c>
      <c r="M1909" t="s">
        <v>319</v>
      </c>
      <c r="N1909">
        <v>768</v>
      </c>
      <c r="O1909" t="s">
        <v>38</v>
      </c>
      <c r="P1909" t="s">
        <v>42</v>
      </c>
      <c r="Q1909" t="s">
        <v>42</v>
      </c>
      <c r="R1909" t="s">
        <v>64</v>
      </c>
      <c r="S1909" s="3">
        <v>42272</v>
      </c>
      <c r="T1909" s="3"/>
      <c r="U1909" s="11">
        <f>IFERROR(VLOOKUP(A1909,'Anc data'!$A$2:$H$117, 8,FALSE),"")</f>
        <v>1</v>
      </c>
      <c r="W1909" s="15">
        <f t="shared" si="88"/>
        <v>24.99</v>
      </c>
      <c r="X1909" s="9">
        <f t="shared" si="89"/>
        <v>1</v>
      </c>
      <c r="Y1909" s="9">
        <f>MAX(X1909,Parameters!$B$8)</f>
        <v>1</v>
      </c>
      <c r="AA1909" s="16" t="str">
        <f>IF(W1909&lt;&gt;0,IF(Y1909=1,IF(I1909&lt;=Parameters!$C$2,W1909,""),""),"")</f>
        <v/>
      </c>
      <c r="AB1909" s="16" t="str">
        <f>IF(W1909&lt;&gt;0,IF(Y1909=1,IF(AND(I1909&gt;Parameters!$B$3,I1909&lt;=Parameters!$C$3),W1909,""),""),"")</f>
        <v/>
      </c>
      <c r="AC1909" s="16">
        <f>IF(W1909&lt;&gt;0,IF(Y1909=1,IF(AND(I1909&gt;Parameters!$B$4,I1909&lt;=Parameters!$C$4),W1909,""),""),"")</f>
        <v>24.99</v>
      </c>
      <c r="AD1909" s="16" t="str">
        <f>IF(W1909&lt;&gt;0,IF(Y1909=1,IF(AND(I1909&gt;Parameters!$B$5,I1909&lt;=Parameters!$C$5),W1909,""),""),"")</f>
        <v/>
      </c>
      <c r="AE1909" s="16" t="str">
        <f>IF(W1909&lt;&gt;0,IF(Y1909=1,IF(I1909&gt;Parameters!$B$6,W1909,""),""),"")</f>
        <v/>
      </c>
    </row>
    <row r="1910" spans="1:31" x14ac:dyDescent="0.2">
      <c r="A1910" t="s">
        <v>1843</v>
      </c>
      <c r="B1910" t="s">
        <v>1844</v>
      </c>
      <c r="C1910" t="s">
        <v>1863</v>
      </c>
      <c r="D1910">
        <v>7</v>
      </c>
      <c r="E1910" t="s">
        <v>1865</v>
      </c>
      <c r="F1910" t="s">
        <v>61</v>
      </c>
      <c r="G1910">
        <v>2</v>
      </c>
      <c r="H1910" t="s">
        <v>46</v>
      </c>
      <c r="I1910">
        <f t="shared" si="87"/>
        <v>2</v>
      </c>
      <c r="J1910" t="s">
        <v>39</v>
      </c>
      <c r="L1910">
        <v>14.99</v>
      </c>
      <c r="M1910" t="s">
        <v>319</v>
      </c>
      <c r="N1910">
        <v>768</v>
      </c>
      <c r="O1910" t="s">
        <v>38</v>
      </c>
      <c r="P1910" t="s">
        <v>42</v>
      </c>
      <c r="Q1910" t="s">
        <v>42</v>
      </c>
      <c r="R1910" t="s">
        <v>64</v>
      </c>
      <c r="S1910" s="3">
        <v>42272</v>
      </c>
      <c r="T1910" s="3"/>
      <c r="U1910" s="11">
        <f>IFERROR(VLOOKUP(A1910,'Anc data'!$A$2:$H$117, 8,FALSE),"")</f>
        <v>1</v>
      </c>
      <c r="W1910" s="15">
        <f t="shared" si="88"/>
        <v>14.99</v>
      </c>
      <c r="X1910" s="9">
        <f t="shared" si="89"/>
        <v>1</v>
      </c>
      <c r="Y1910" s="9">
        <f>MAX(X1910,Parameters!$B$8)</f>
        <v>1</v>
      </c>
      <c r="AA1910" s="16" t="str">
        <f>IF(W1910&lt;&gt;0,IF(Y1910=1,IF(I1910&lt;=Parameters!$C$2,W1910,""),""),"")</f>
        <v/>
      </c>
      <c r="AB1910" s="16">
        <f>IF(W1910&lt;&gt;0,IF(Y1910=1,IF(AND(I1910&gt;Parameters!$B$3,I1910&lt;=Parameters!$C$3),W1910,""),""),"")</f>
        <v>14.99</v>
      </c>
      <c r="AC1910" s="16" t="str">
        <f>IF(W1910&lt;&gt;0,IF(Y1910=1,IF(AND(I1910&gt;Parameters!$B$4,I1910&lt;=Parameters!$C$4),W1910,""),""),"")</f>
        <v/>
      </c>
      <c r="AD1910" s="16" t="str">
        <f>IF(W1910&lt;&gt;0,IF(Y1910=1,IF(AND(I1910&gt;Parameters!$B$5,I1910&lt;=Parameters!$C$5),W1910,""),""),"")</f>
        <v/>
      </c>
      <c r="AE1910" s="16" t="str">
        <f>IF(W1910&lt;&gt;0,IF(Y1910=1,IF(I1910&gt;Parameters!$B$6,W1910,""),""),"")</f>
        <v/>
      </c>
    </row>
    <row r="1911" spans="1:31" x14ac:dyDescent="0.2">
      <c r="A1911" t="s">
        <v>1843</v>
      </c>
      <c r="B1911" t="s">
        <v>1844</v>
      </c>
      <c r="C1911" t="s">
        <v>1866</v>
      </c>
      <c r="I1911">
        <f t="shared" si="87"/>
        <v>0</v>
      </c>
      <c r="U1911" s="11">
        <f>IFERROR(VLOOKUP(A1911,'Anc data'!$A$2:$H$117, 8,FALSE),"")</f>
        <v>1</v>
      </c>
      <c r="W1911" s="15">
        <f t="shared" si="88"/>
        <v>0</v>
      </c>
      <c r="X1911" s="9">
        <f t="shared" si="89"/>
        <v>1</v>
      </c>
      <c r="Y1911" s="9">
        <f>MAX(X1911,Parameters!$B$8)</f>
        <v>1</v>
      </c>
      <c r="AA1911" s="16" t="str">
        <f>IF(W1911&lt;&gt;0,IF(Y1911=1,IF(I1911&lt;=Parameters!$C$2,W1911,""),""),"")</f>
        <v/>
      </c>
      <c r="AB1911" s="16" t="str">
        <f>IF(W1911&lt;&gt;0,IF(Y1911=1,IF(AND(I1911&gt;Parameters!$B$3,I1911&lt;=Parameters!$C$3),W1911,""),""),"")</f>
        <v/>
      </c>
      <c r="AC1911" s="16" t="str">
        <f>IF(W1911&lt;&gt;0,IF(Y1911=1,IF(AND(I1911&gt;Parameters!$B$4,I1911&lt;=Parameters!$C$4),W1911,""),""),"")</f>
        <v/>
      </c>
      <c r="AD1911" s="16" t="str">
        <f>IF(W1911&lt;&gt;0,IF(Y1911=1,IF(AND(I1911&gt;Parameters!$B$5,I1911&lt;=Parameters!$C$5),W1911,""),""),"")</f>
        <v/>
      </c>
      <c r="AE1911" s="16" t="str">
        <f>IF(W1911&lt;&gt;0,IF(Y1911=1,IF(I1911&gt;Parameters!$B$6,W1911,""),""),"")</f>
        <v/>
      </c>
    </row>
    <row r="1912" spans="1:31" x14ac:dyDescent="0.2">
      <c r="A1912" t="s">
        <v>1843</v>
      </c>
      <c r="B1912" t="s">
        <v>1844</v>
      </c>
      <c r="C1912" t="s">
        <v>1867</v>
      </c>
      <c r="D1912">
        <v>1</v>
      </c>
      <c r="E1912" t="s">
        <v>1868</v>
      </c>
      <c r="F1912" t="s">
        <v>133</v>
      </c>
      <c r="G1912">
        <v>6</v>
      </c>
      <c r="H1912" t="s">
        <v>46</v>
      </c>
      <c r="I1912">
        <f t="shared" si="87"/>
        <v>6</v>
      </c>
      <c r="J1912" t="s">
        <v>39</v>
      </c>
      <c r="L1912">
        <v>49.95</v>
      </c>
      <c r="M1912" t="s">
        <v>319</v>
      </c>
      <c r="N1912" t="s">
        <v>40</v>
      </c>
      <c r="P1912" t="s">
        <v>42</v>
      </c>
      <c r="Q1912" t="s">
        <v>42</v>
      </c>
      <c r="R1912" t="s">
        <v>42</v>
      </c>
      <c r="S1912" s="3">
        <v>42272</v>
      </c>
      <c r="T1912" s="3"/>
      <c r="U1912" s="11">
        <f>IFERROR(VLOOKUP(A1912,'Anc data'!$A$2:$H$117, 8,FALSE),"")</f>
        <v>1</v>
      </c>
      <c r="W1912" s="15">
        <f t="shared" si="88"/>
        <v>49.95</v>
      </c>
      <c r="X1912" s="9">
        <f t="shared" si="89"/>
        <v>1</v>
      </c>
      <c r="Y1912" s="9">
        <f>MAX(X1912,Parameters!$B$8)</f>
        <v>1</v>
      </c>
      <c r="AA1912" s="16" t="str">
        <f>IF(W1912&lt;&gt;0,IF(Y1912=1,IF(I1912&lt;=Parameters!$C$2,W1912,""),""),"")</f>
        <v/>
      </c>
      <c r="AB1912" s="16" t="str">
        <f>IF(W1912&lt;&gt;0,IF(Y1912=1,IF(AND(I1912&gt;Parameters!$B$3,I1912&lt;=Parameters!$C$3),W1912,""),""),"")</f>
        <v/>
      </c>
      <c r="AC1912" s="16">
        <f>IF(W1912&lt;&gt;0,IF(Y1912=1,IF(AND(I1912&gt;Parameters!$B$4,I1912&lt;=Parameters!$C$4),W1912,""),""),"")</f>
        <v>49.95</v>
      </c>
      <c r="AD1912" s="16" t="str">
        <f>IF(W1912&lt;&gt;0,IF(Y1912=1,IF(AND(I1912&gt;Parameters!$B$5,I1912&lt;=Parameters!$C$5),W1912,""),""),"")</f>
        <v/>
      </c>
      <c r="AE1912" s="16" t="str">
        <f>IF(W1912&lt;&gt;0,IF(Y1912=1,IF(I1912&gt;Parameters!$B$6,W1912,""),""),"")</f>
        <v/>
      </c>
    </row>
    <row r="1913" spans="1:31" x14ac:dyDescent="0.2">
      <c r="A1913" t="s">
        <v>1843</v>
      </c>
      <c r="B1913" t="s">
        <v>1844</v>
      </c>
      <c r="C1913" t="s">
        <v>1867</v>
      </c>
      <c r="D1913">
        <v>2</v>
      </c>
      <c r="E1913" t="s">
        <v>1869</v>
      </c>
      <c r="F1913" t="s">
        <v>133</v>
      </c>
      <c r="G1913">
        <v>505</v>
      </c>
      <c r="H1913" t="s">
        <v>46</v>
      </c>
      <c r="I1913">
        <f t="shared" si="87"/>
        <v>505</v>
      </c>
      <c r="J1913" t="s">
        <v>39</v>
      </c>
      <c r="L1913">
        <v>399.95</v>
      </c>
      <c r="M1913" t="s">
        <v>319</v>
      </c>
      <c r="N1913" t="s">
        <v>40</v>
      </c>
      <c r="P1913" t="s">
        <v>42</v>
      </c>
      <c r="Q1913" t="s">
        <v>42</v>
      </c>
      <c r="R1913" t="s">
        <v>42</v>
      </c>
      <c r="S1913" s="3">
        <v>42272</v>
      </c>
      <c r="T1913" s="3"/>
      <c r="U1913" s="11">
        <f>IFERROR(VLOOKUP(A1913,'Anc data'!$A$2:$H$117, 8,FALSE),"")</f>
        <v>1</v>
      </c>
      <c r="W1913" s="15">
        <f t="shared" si="88"/>
        <v>399.95</v>
      </c>
      <c r="X1913" s="9">
        <f t="shared" si="89"/>
        <v>1</v>
      </c>
      <c r="Y1913" s="9">
        <f>MAX(X1913,Parameters!$B$8)</f>
        <v>1</v>
      </c>
      <c r="AA1913" s="16" t="str">
        <f>IF(W1913&lt;&gt;0,IF(Y1913=1,IF(I1913&lt;=Parameters!$C$2,W1913,""),""),"")</f>
        <v/>
      </c>
      <c r="AB1913" s="16" t="str">
        <f>IF(W1913&lt;&gt;0,IF(Y1913=1,IF(AND(I1913&gt;Parameters!$B$3,I1913&lt;=Parameters!$C$3),W1913,""),""),"")</f>
        <v/>
      </c>
      <c r="AC1913" s="16" t="str">
        <f>IF(W1913&lt;&gt;0,IF(Y1913=1,IF(AND(I1913&gt;Parameters!$B$4,I1913&lt;=Parameters!$C$4),W1913,""),""),"")</f>
        <v/>
      </c>
      <c r="AD1913" s="16" t="str">
        <f>IF(W1913&lt;&gt;0,IF(Y1913=1,IF(AND(I1913&gt;Parameters!$B$5,I1913&lt;=Parameters!$C$5),W1913,""),""),"")</f>
        <v/>
      </c>
      <c r="AE1913" s="16">
        <f>IF(W1913&lt;&gt;0,IF(Y1913=1,IF(I1913&gt;Parameters!$B$6,W1913,""),""),"")</f>
        <v>399.95</v>
      </c>
    </row>
    <row r="1914" spans="1:31" x14ac:dyDescent="0.2">
      <c r="A1914" t="s">
        <v>1843</v>
      </c>
      <c r="B1914" t="s">
        <v>1844</v>
      </c>
      <c r="C1914" t="s">
        <v>1867</v>
      </c>
      <c r="D1914">
        <v>3</v>
      </c>
      <c r="E1914" t="s">
        <v>1870</v>
      </c>
      <c r="F1914" t="s">
        <v>133</v>
      </c>
      <c r="G1914">
        <v>25</v>
      </c>
      <c r="H1914" t="s">
        <v>46</v>
      </c>
      <c r="I1914">
        <f t="shared" si="87"/>
        <v>25</v>
      </c>
      <c r="J1914" t="s">
        <v>39</v>
      </c>
      <c r="L1914">
        <v>66.95</v>
      </c>
      <c r="M1914" t="s">
        <v>319</v>
      </c>
      <c r="N1914" t="s">
        <v>40</v>
      </c>
      <c r="P1914" t="s">
        <v>42</v>
      </c>
      <c r="Q1914" t="s">
        <v>42</v>
      </c>
      <c r="R1914" t="s">
        <v>42</v>
      </c>
      <c r="S1914" s="3">
        <v>42272</v>
      </c>
      <c r="T1914" s="3"/>
      <c r="U1914" s="11">
        <f>IFERROR(VLOOKUP(A1914,'Anc data'!$A$2:$H$117, 8,FALSE),"")</f>
        <v>1</v>
      </c>
      <c r="W1914" s="15">
        <f t="shared" si="88"/>
        <v>66.95</v>
      </c>
      <c r="X1914" s="9">
        <f t="shared" si="89"/>
        <v>1</v>
      </c>
      <c r="Y1914" s="9">
        <f>MAX(X1914,Parameters!$B$8)</f>
        <v>1</v>
      </c>
      <c r="AA1914" s="16" t="str">
        <f>IF(W1914&lt;&gt;0,IF(Y1914=1,IF(I1914&lt;=Parameters!$C$2,W1914,""),""),"")</f>
        <v/>
      </c>
      <c r="AB1914" s="16" t="str">
        <f>IF(W1914&lt;&gt;0,IF(Y1914=1,IF(AND(I1914&gt;Parameters!$B$3,I1914&lt;=Parameters!$C$3),W1914,""),""),"")</f>
        <v/>
      </c>
      <c r="AC1914" s="16" t="str">
        <f>IF(W1914&lt;&gt;0,IF(Y1914=1,IF(AND(I1914&gt;Parameters!$B$4,I1914&lt;=Parameters!$C$4),W1914,""),""),"")</f>
        <v/>
      </c>
      <c r="AD1914" s="16">
        <f>IF(W1914&lt;&gt;0,IF(Y1914=1,IF(AND(I1914&gt;Parameters!$B$5,I1914&lt;=Parameters!$C$5),W1914,""),""),"")</f>
        <v>66.95</v>
      </c>
      <c r="AE1914" s="16" t="str">
        <f>IF(W1914&lt;&gt;0,IF(Y1914=1,IF(I1914&gt;Parameters!$B$6,W1914,""),""),"")</f>
        <v/>
      </c>
    </row>
    <row r="1915" spans="1:31" x14ac:dyDescent="0.2">
      <c r="A1915" t="s">
        <v>1843</v>
      </c>
      <c r="B1915" t="s">
        <v>1844</v>
      </c>
      <c r="C1915" t="s">
        <v>1867</v>
      </c>
      <c r="D1915">
        <v>4</v>
      </c>
      <c r="E1915" t="s">
        <v>1871</v>
      </c>
      <c r="F1915" t="s">
        <v>133</v>
      </c>
      <c r="G1915">
        <v>75</v>
      </c>
      <c r="H1915" t="s">
        <v>46</v>
      </c>
      <c r="I1915">
        <f t="shared" si="87"/>
        <v>75</v>
      </c>
      <c r="J1915" t="s">
        <v>39</v>
      </c>
      <c r="L1915">
        <v>76.95</v>
      </c>
      <c r="M1915" t="s">
        <v>319</v>
      </c>
      <c r="N1915" t="s">
        <v>40</v>
      </c>
      <c r="P1915" t="s">
        <v>42</v>
      </c>
      <c r="Q1915" t="s">
        <v>42</v>
      </c>
      <c r="R1915" t="s">
        <v>42</v>
      </c>
      <c r="S1915" s="3">
        <v>42272</v>
      </c>
      <c r="T1915" s="3"/>
      <c r="U1915" s="11">
        <f>IFERROR(VLOOKUP(A1915,'Anc data'!$A$2:$H$117, 8,FALSE),"")</f>
        <v>1</v>
      </c>
      <c r="W1915" s="15">
        <f t="shared" si="88"/>
        <v>76.95</v>
      </c>
      <c r="X1915" s="9">
        <f t="shared" si="89"/>
        <v>1</v>
      </c>
      <c r="Y1915" s="9">
        <f>MAX(X1915,Parameters!$B$8)</f>
        <v>1</v>
      </c>
      <c r="AA1915" s="16" t="str">
        <f>IF(W1915&lt;&gt;0,IF(Y1915=1,IF(I1915&lt;=Parameters!$C$2,W1915,""),""),"")</f>
        <v/>
      </c>
      <c r="AB1915" s="16" t="str">
        <f>IF(W1915&lt;&gt;0,IF(Y1915=1,IF(AND(I1915&gt;Parameters!$B$3,I1915&lt;=Parameters!$C$3),W1915,""),""),"")</f>
        <v/>
      </c>
      <c r="AC1915" s="16" t="str">
        <f>IF(W1915&lt;&gt;0,IF(Y1915=1,IF(AND(I1915&gt;Parameters!$B$4,I1915&lt;=Parameters!$C$4),W1915,""),""),"")</f>
        <v/>
      </c>
      <c r="AD1915" s="16" t="str">
        <f>IF(W1915&lt;&gt;0,IF(Y1915=1,IF(AND(I1915&gt;Parameters!$B$5,I1915&lt;=Parameters!$C$5),W1915,""),""),"")</f>
        <v/>
      </c>
      <c r="AE1915" s="16">
        <f>IF(W1915&lt;&gt;0,IF(Y1915=1,IF(I1915&gt;Parameters!$B$6,W1915,""),""),"")</f>
        <v>76.95</v>
      </c>
    </row>
    <row r="1916" spans="1:31" x14ac:dyDescent="0.2">
      <c r="A1916" t="s">
        <v>1843</v>
      </c>
      <c r="B1916" t="s">
        <v>1844</v>
      </c>
      <c r="C1916" t="s">
        <v>1867</v>
      </c>
      <c r="D1916">
        <v>5</v>
      </c>
      <c r="E1916" t="s">
        <v>1872</v>
      </c>
      <c r="F1916" t="s">
        <v>133</v>
      </c>
      <c r="G1916">
        <v>150</v>
      </c>
      <c r="H1916" t="s">
        <v>46</v>
      </c>
      <c r="I1916">
        <f t="shared" si="87"/>
        <v>150</v>
      </c>
      <c r="J1916" t="s">
        <v>39</v>
      </c>
      <c r="L1916">
        <v>78.95</v>
      </c>
      <c r="M1916" t="s">
        <v>319</v>
      </c>
      <c r="N1916" t="s">
        <v>40</v>
      </c>
      <c r="P1916" t="s">
        <v>42</v>
      </c>
      <c r="Q1916" t="s">
        <v>42</v>
      </c>
      <c r="R1916" t="s">
        <v>42</v>
      </c>
      <c r="S1916" s="3">
        <v>42272</v>
      </c>
      <c r="T1916" s="3"/>
      <c r="U1916" s="11">
        <f>IFERROR(VLOOKUP(A1916,'Anc data'!$A$2:$H$117, 8,FALSE),"")</f>
        <v>1</v>
      </c>
      <c r="W1916" s="15">
        <f t="shared" si="88"/>
        <v>78.95</v>
      </c>
      <c r="X1916" s="9">
        <f t="shared" si="89"/>
        <v>1</v>
      </c>
      <c r="Y1916" s="9">
        <f>MAX(X1916,Parameters!$B$8)</f>
        <v>1</v>
      </c>
      <c r="AA1916" s="16" t="str">
        <f>IF(W1916&lt;&gt;0,IF(Y1916=1,IF(I1916&lt;=Parameters!$C$2,W1916,""),""),"")</f>
        <v/>
      </c>
      <c r="AB1916" s="16" t="str">
        <f>IF(W1916&lt;&gt;0,IF(Y1916=1,IF(AND(I1916&gt;Parameters!$B$3,I1916&lt;=Parameters!$C$3),W1916,""),""),"")</f>
        <v/>
      </c>
      <c r="AC1916" s="16" t="str">
        <f>IF(W1916&lt;&gt;0,IF(Y1916=1,IF(AND(I1916&gt;Parameters!$B$4,I1916&lt;=Parameters!$C$4),W1916,""),""),"")</f>
        <v/>
      </c>
      <c r="AD1916" s="16" t="str">
        <f>IF(W1916&lt;&gt;0,IF(Y1916=1,IF(AND(I1916&gt;Parameters!$B$5,I1916&lt;=Parameters!$C$5),W1916,""),""),"")</f>
        <v/>
      </c>
      <c r="AE1916" s="16">
        <f>IF(W1916&lt;&gt;0,IF(Y1916=1,IF(I1916&gt;Parameters!$B$6,W1916,""),""),"")</f>
        <v>78.95</v>
      </c>
    </row>
    <row r="1917" spans="1:31" x14ac:dyDescent="0.2">
      <c r="A1917" t="s">
        <v>1843</v>
      </c>
      <c r="B1917" t="s">
        <v>1844</v>
      </c>
      <c r="C1917" t="s">
        <v>1867</v>
      </c>
      <c r="D1917">
        <v>6</v>
      </c>
      <c r="E1917" t="s">
        <v>1873</v>
      </c>
      <c r="F1917" t="s">
        <v>133</v>
      </c>
      <c r="G1917">
        <v>3</v>
      </c>
      <c r="H1917" t="s">
        <v>46</v>
      </c>
      <c r="I1917">
        <f t="shared" si="87"/>
        <v>3</v>
      </c>
      <c r="J1917" t="s">
        <v>39</v>
      </c>
      <c r="L1917">
        <v>39.950000000000003</v>
      </c>
      <c r="M1917" t="s">
        <v>319</v>
      </c>
      <c r="N1917" t="s">
        <v>40</v>
      </c>
      <c r="P1917" t="s">
        <v>42</v>
      </c>
      <c r="Q1917" t="s">
        <v>42</v>
      </c>
      <c r="R1917" t="s">
        <v>42</v>
      </c>
      <c r="S1917" s="3">
        <v>42272</v>
      </c>
      <c r="T1917" s="3"/>
      <c r="U1917" s="11">
        <f>IFERROR(VLOOKUP(A1917,'Anc data'!$A$2:$H$117, 8,FALSE),"")</f>
        <v>1</v>
      </c>
      <c r="W1917" s="15">
        <f t="shared" si="88"/>
        <v>39.950000000000003</v>
      </c>
      <c r="X1917" s="9">
        <f t="shared" si="89"/>
        <v>1</v>
      </c>
      <c r="Y1917" s="9">
        <f>MAX(X1917,Parameters!$B$8)</f>
        <v>1</v>
      </c>
      <c r="AA1917" s="16" t="str">
        <f>IF(W1917&lt;&gt;0,IF(Y1917=1,IF(I1917&lt;=Parameters!$C$2,W1917,""),""),"")</f>
        <v/>
      </c>
      <c r="AB1917" s="16">
        <f>IF(W1917&lt;&gt;0,IF(Y1917=1,IF(AND(I1917&gt;Parameters!$B$3,I1917&lt;=Parameters!$C$3),W1917,""),""),"")</f>
        <v>39.950000000000003</v>
      </c>
      <c r="AC1917" s="16" t="str">
        <f>IF(W1917&lt;&gt;0,IF(Y1917=1,IF(AND(I1917&gt;Parameters!$B$4,I1917&lt;=Parameters!$C$4),W1917,""),""),"")</f>
        <v/>
      </c>
      <c r="AD1917" s="16" t="str">
        <f>IF(W1917&lt;&gt;0,IF(Y1917=1,IF(AND(I1917&gt;Parameters!$B$5,I1917&lt;=Parameters!$C$5),W1917,""),""),"")</f>
        <v/>
      </c>
      <c r="AE1917" s="16" t="str">
        <f>IF(W1917&lt;&gt;0,IF(Y1917=1,IF(I1917&gt;Parameters!$B$6,W1917,""),""),"")</f>
        <v/>
      </c>
    </row>
    <row r="1918" spans="1:31" x14ac:dyDescent="0.2">
      <c r="A1918" t="s">
        <v>1843</v>
      </c>
      <c r="B1918" t="s">
        <v>1844</v>
      </c>
      <c r="C1918" t="s">
        <v>1874</v>
      </c>
      <c r="D1918">
        <v>1</v>
      </c>
      <c r="E1918" t="s">
        <v>1875</v>
      </c>
      <c r="F1918" t="s">
        <v>133</v>
      </c>
      <c r="G1918">
        <v>5</v>
      </c>
      <c r="H1918" t="s">
        <v>46</v>
      </c>
      <c r="I1918">
        <f t="shared" si="87"/>
        <v>5</v>
      </c>
      <c r="J1918">
        <v>150</v>
      </c>
      <c r="K1918" t="s">
        <v>62</v>
      </c>
      <c r="L1918">
        <v>34.99</v>
      </c>
      <c r="M1918" t="s">
        <v>319</v>
      </c>
      <c r="N1918">
        <v>1</v>
      </c>
      <c r="O1918" t="s">
        <v>46</v>
      </c>
      <c r="P1918" t="s">
        <v>42</v>
      </c>
      <c r="Q1918" t="s">
        <v>42</v>
      </c>
      <c r="R1918" t="s">
        <v>42</v>
      </c>
      <c r="S1918" s="3">
        <v>42272</v>
      </c>
      <c r="T1918" s="3"/>
      <c r="U1918" s="11">
        <f>IFERROR(VLOOKUP(A1918,'Anc data'!$A$2:$H$117, 8,FALSE),"")</f>
        <v>1</v>
      </c>
      <c r="W1918" s="15">
        <f t="shared" si="88"/>
        <v>34.99</v>
      </c>
      <c r="X1918" s="9">
        <f t="shared" si="89"/>
        <v>0</v>
      </c>
      <c r="Y1918" s="9">
        <f>MAX(X1918,Parameters!$B$8)</f>
        <v>1</v>
      </c>
      <c r="AA1918" s="16" t="str">
        <f>IF(W1918&lt;&gt;0,IF(Y1918=1,IF(I1918&lt;=Parameters!$C$2,W1918,""),""),"")</f>
        <v/>
      </c>
      <c r="AB1918" s="16" t="str">
        <f>IF(W1918&lt;&gt;0,IF(Y1918=1,IF(AND(I1918&gt;Parameters!$B$3,I1918&lt;=Parameters!$C$3),W1918,""),""),"")</f>
        <v/>
      </c>
      <c r="AC1918" s="16">
        <f>IF(W1918&lt;&gt;0,IF(Y1918=1,IF(AND(I1918&gt;Parameters!$B$4,I1918&lt;=Parameters!$C$4),W1918,""),""),"")</f>
        <v>34.99</v>
      </c>
      <c r="AD1918" s="16" t="str">
        <f>IF(W1918&lt;&gt;0,IF(Y1918=1,IF(AND(I1918&gt;Parameters!$B$5,I1918&lt;=Parameters!$C$5),W1918,""),""),"")</f>
        <v/>
      </c>
      <c r="AE1918" s="16" t="str">
        <f>IF(W1918&lt;&gt;0,IF(Y1918=1,IF(I1918&gt;Parameters!$B$6,W1918,""),""),"")</f>
        <v/>
      </c>
    </row>
    <row r="1919" spans="1:31" x14ac:dyDescent="0.2">
      <c r="A1919" t="s">
        <v>1843</v>
      </c>
      <c r="B1919" t="s">
        <v>1844</v>
      </c>
      <c r="C1919" t="s">
        <v>1874</v>
      </c>
      <c r="D1919">
        <v>2</v>
      </c>
      <c r="E1919" t="s">
        <v>1876</v>
      </c>
      <c r="F1919" t="s">
        <v>133</v>
      </c>
      <c r="G1919">
        <v>15</v>
      </c>
      <c r="H1919" t="s">
        <v>46</v>
      </c>
      <c r="I1919">
        <f t="shared" si="87"/>
        <v>15</v>
      </c>
      <c r="J1919">
        <v>250</v>
      </c>
      <c r="K1919" t="s">
        <v>62</v>
      </c>
      <c r="L1919">
        <v>52.99</v>
      </c>
      <c r="M1919" t="s">
        <v>319</v>
      </c>
      <c r="N1919">
        <v>2</v>
      </c>
      <c r="O1919" t="s">
        <v>46</v>
      </c>
      <c r="P1919" t="s">
        <v>42</v>
      </c>
      <c r="Q1919" t="s">
        <v>42</v>
      </c>
      <c r="R1919" t="s">
        <v>42</v>
      </c>
      <c r="S1919" s="3">
        <v>42272</v>
      </c>
      <c r="T1919" s="3"/>
      <c r="U1919" s="11">
        <f>IFERROR(VLOOKUP(A1919,'Anc data'!$A$2:$H$117, 8,FALSE),"")</f>
        <v>1</v>
      </c>
      <c r="W1919" s="15">
        <f t="shared" si="88"/>
        <v>52.99</v>
      </c>
      <c r="X1919" s="9">
        <f t="shared" si="89"/>
        <v>0</v>
      </c>
      <c r="Y1919" s="9">
        <f>MAX(X1919,Parameters!$B$8)</f>
        <v>1</v>
      </c>
      <c r="AA1919" s="16" t="str">
        <f>IF(W1919&lt;&gt;0,IF(Y1919=1,IF(I1919&lt;=Parameters!$C$2,W1919,""),""),"")</f>
        <v/>
      </c>
      <c r="AB1919" s="16" t="str">
        <f>IF(W1919&lt;&gt;0,IF(Y1919=1,IF(AND(I1919&gt;Parameters!$B$3,I1919&lt;=Parameters!$C$3),W1919,""),""),"")</f>
        <v/>
      </c>
      <c r="AC1919" s="16" t="str">
        <f>IF(W1919&lt;&gt;0,IF(Y1919=1,IF(AND(I1919&gt;Parameters!$B$4,I1919&lt;=Parameters!$C$4),W1919,""),""),"")</f>
        <v/>
      </c>
      <c r="AD1919" s="16">
        <f>IF(W1919&lt;&gt;0,IF(Y1919=1,IF(AND(I1919&gt;Parameters!$B$5,I1919&lt;=Parameters!$C$5),W1919,""),""),"")</f>
        <v>52.99</v>
      </c>
      <c r="AE1919" s="16" t="str">
        <f>IF(W1919&lt;&gt;0,IF(Y1919=1,IF(I1919&gt;Parameters!$B$6,W1919,""),""),"")</f>
        <v/>
      </c>
    </row>
    <row r="1920" spans="1:31" x14ac:dyDescent="0.2">
      <c r="A1920" t="s">
        <v>1843</v>
      </c>
      <c r="B1920" t="s">
        <v>1844</v>
      </c>
      <c r="C1920" t="s">
        <v>1874</v>
      </c>
      <c r="D1920">
        <v>3</v>
      </c>
      <c r="E1920" t="s">
        <v>1877</v>
      </c>
      <c r="F1920" t="s">
        <v>133</v>
      </c>
      <c r="G1920">
        <v>50</v>
      </c>
      <c r="H1920" t="s">
        <v>46</v>
      </c>
      <c r="I1920">
        <f t="shared" si="87"/>
        <v>50</v>
      </c>
      <c r="J1920">
        <v>350</v>
      </c>
      <c r="K1920" t="s">
        <v>62</v>
      </c>
      <c r="L1920">
        <v>69.989999999999995</v>
      </c>
      <c r="M1920" t="s">
        <v>319</v>
      </c>
      <c r="N1920">
        <v>5</v>
      </c>
      <c r="O1920" t="s">
        <v>46</v>
      </c>
      <c r="P1920" t="s">
        <v>42</v>
      </c>
      <c r="Q1920" t="s">
        <v>42</v>
      </c>
      <c r="R1920" t="s">
        <v>42</v>
      </c>
      <c r="S1920" s="3">
        <v>42272</v>
      </c>
      <c r="T1920" s="3"/>
      <c r="U1920" s="11">
        <f>IFERROR(VLOOKUP(A1920,'Anc data'!$A$2:$H$117, 8,FALSE),"")</f>
        <v>1</v>
      </c>
      <c r="W1920" s="15">
        <f t="shared" si="88"/>
        <v>69.989999999999995</v>
      </c>
      <c r="X1920" s="9">
        <f t="shared" si="89"/>
        <v>0</v>
      </c>
      <c r="Y1920" s="9">
        <f>MAX(X1920,Parameters!$B$8)</f>
        <v>1</v>
      </c>
      <c r="AA1920" s="16" t="str">
        <f>IF(W1920&lt;&gt;0,IF(Y1920=1,IF(I1920&lt;=Parameters!$C$2,W1920,""),""),"")</f>
        <v/>
      </c>
      <c r="AB1920" s="16" t="str">
        <f>IF(W1920&lt;&gt;0,IF(Y1920=1,IF(AND(I1920&gt;Parameters!$B$3,I1920&lt;=Parameters!$C$3),W1920,""),""),"")</f>
        <v/>
      </c>
      <c r="AC1920" s="16" t="str">
        <f>IF(W1920&lt;&gt;0,IF(Y1920=1,IF(AND(I1920&gt;Parameters!$B$4,I1920&lt;=Parameters!$C$4),W1920,""),""),"")</f>
        <v/>
      </c>
      <c r="AD1920" s="16" t="str">
        <f>IF(W1920&lt;&gt;0,IF(Y1920=1,IF(AND(I1920&gt;Parameters!$B$5,I1920&lt;=Parameters!$C$5),W1920,""),""),"")</f>
        <v/>
      </c>
      <c r="AE1920" s="16">
        <f>IF(W1920&lt;&gt;0,IF(Y1920=1,IF(I1920&gt;Parameters!$B$6,W1920,""),""),"")</f>
        <v>69.989999999999995</v>
      </c>
    </row>
    <row r="1921" spans="1:31" x14ac:dyDescent="0.2">
      <c r="A1921" t="s">
        <v>1843</v>
      </c>
      <c r="B1921" t="s">
        <v>1844</v>
      </c>
      <c r="C1921" t="s">
        <v>1874</v>
      </c>
      <c r="D1921">
        <v>4</v>
      </c>
      <c r="E1921" t="s">
        <v>1878</v>
      </c>
      <c r="F1921" t="s">
        <v>133</v>
      </c>
      <c r="G1921">
        <v>100</v>
      </c>
      <c r="H1921" t="s">
        <v>46</v>
      </c>
      <c r="I1921">
        <f t="shared" si="87"/>
        <v>100</v>
      </c>
      <c r="J1921">
        <v>700</v>
      </c>
      <c r="K1921" t="s">
        <v>62</v>
      </c>
      <c r="L1921">
        <v>77.989999999999995</v>
      </c>
      <c r="M1921" t="s">
        <v>319</v>
      </c>
      <c r="N1921">
        <v>10</v>
      </c>
      <c r="O1921" t="s">
        <v>46</v>
      </c>
      <c r="P1921" t="s">
        <v>42</v>
      </c>
      <c r="Q1921" t="s">
        <v>42</v>
      </c>
      <c r="R1921" t="s">
        <v>42</v>
      </c>
      <c r="S1921" s="3">
        <v>42272</v>
      </c>
      <c r="T1921" s="3"/>
      <c r="U1921" s="11">
        <f>IFERROR(VLOOKUP(A1921,'Anc data'!$A$2:$H$117, 8,FALSE),"")</f>
        <v>1</v>
      </c>
      <c r="W1921" s="15">
        <f t="shared" si="88"/>
        <v>77.989999999999995</v>
      </c>
      <c r="X1921" s="9">
        <f t="shared" si="89"/>
        <v>0</v>
      </c>
      <c r="Y1921" s="9">
        <f>MAX(X1921,Parameters!$B$8)</f>
        <v>1</v>
      </c>
      <c r="AA1921" s="16" t="str">
        <f>IF(W1921&lt;&gt;0,IF(Y1921=1,IF(I1921&lt;=Parameters!$C$2,W1921,""),""),"")</f>
        <v/>
      </c>
      <c r="AB1921" s="16" t="str">
        <f>IF(W1921&lt;&gt;0,IF(Y1921=1,IF(AND(I1921&gt;Parameters!$B$3,I1921&lt;=Parameters!$C$3),W1921,""),""),"")</f>
        <v/>
      </c>
      <c r="AC1921" s="16" t="str">
        <f>IF(W1921&lt;&gt;0,IF(Y1921=1,IF(AND(I1921&gt;Parameters!$B$4,I1921&lt;=Parameters!$C$4),W1921,""),""),"")</f>
        <v/>
      </c>
      <c r="AD1921" s="16" t="str">
        <f>IF(W1921&lt;&gt;0,IF(Y1921=1,IF(AND(I1921&gt;Parameters!$B$5,I1921&lt;=Parameters!$C$5),W1921,""),""),"")</f>
        <v/>
      </c>
      <c r="AE1921" s="16">
        <f>IF(W1921&lt;&gt;0,IF(Y1921=1,IF(I1921&gt;Parameters!$B$6,W1921,""),""),"")</f>
        <v>77.989999999999995</v>
      </c>
    </row>
    <row r="1922" spans="1:31" x14ac:dyDescent="0.2">
      <c r="A1922" t="s">
        <v>1843</v>
      </c>
      <c r="B1922" t="s">
        <v>1844</v>
      </c>
      <c r="C1922" t="s">
        <v>1874</v>
      </c>
      <c r="D1922">
        <v>5</v>
      </c>
      <c r="E1922" t="s">
        <v>1879</v>
      </c>
      <c r="F1922" t="s">
        <v>133</v>
      </c>
      <c r="G1922">
        <v>150</v>
      </c>
      <c r="H1922" t="s">
        <v>46</v>
      </c>
      <c r="I1922">
        <f t="shared" si="87"/>
        <v>150</v>
      </c>
      <c r="J1922">
        <v>2000</v>
      </c>
      <c r="K1922" t="s">
        <v>62</v>
      </c>
      <c r="L1922">
        <v>99.99</v>
      </c>
      <c r="M1922" t="s">
        <v>319</v>
      </c>
      <c r="N1922">
        <v>20</v>
      </c>
      <c r="O1922" t="s">
        <v>46</v>
      </c>
      <c r="P1922" t="s">
        <v>42</v>
      </c>
      <c r="Q1922" t="s">
        <v>42</v>
      </c>
      <c r="R1922" t="s">
        <v>42</v>
      </c>
      <c r="S1922" s="3">
        <v>42272</v>
      </c>
      <c r="T1922" s="3"/>
      <c r="U1922" s="11">
        <f>IFERROR(VLOOKUP(A1922,'Anc data'!$A$2:$H$117, 8,FALSE),"")</f>
        <v>1</v>
      </c>
      <c r="W1922" s="15">
        <f t="shared" si="88"/>
        <v>99.99</v>
      </c>
      <c r="X1922" s="9">
        <f t="shared" si="89"/>
        <v>0</v>
      </c>
      <c r="Y1922" s="9">
        <f>MAX(X1922,Parameters!$B$8)</f>
        <v>1</v>
      </c>
      <c r="AA1922" s="16" t="str">
        <f>IF(W1922&lt;&gt;0,IF(Y1922=1,IF(I1922&lt;=Parameters!$C$2,W1922,""),""),"")</f>
        <v/>
      </c>
      <c r="AB1922" s="16" t="str">
        <f>IF(W1922&lt;&gt;0,IF(Y1922=1,IF(AND(I1922&gt;Parameters!$B$3,I1922&lt;=Parameters!$C$3),W1922,""),""),"")</f>
        <v/>
      </c>
      <c r="AC1922" s="16" t="str">
        <f>IF(W1922&lt;&gt;0,IF(Y1922=1,IF(AND(I1922&gt;Parameters!$B$4,I1922&lt;=Parameters!$C$4),W1922,""),""),"")</f>
        <v/>
      </c>
      <c r="AD1922" s="16" t="str">
        <f>IF(W1922&lt;&gt;0,IF(Y1922=1,IF(AND(I1922&gt;Parameters!$B$5,I1922&lt;=Parameters!$C$5),W1922,""),""),"")</f>
        <v/>
      </c>
      <c r="AE1922" s="16">
        <f>IF(W1922&lt;&gt;0,IF(Y1922=1,IF(I1922&gt;Parameters!$B$6,W1922,""),""),"")</f>
        <v>99.99</v>
      </c>
    </row>
    <row r="1923" spans="1:31" x14ac:dyDescent="0.2">
      <c r="A1923" t="s">
        <v>1843</v>
      </c>
      <c r="B1923" t="s">
        <v>1844</v>
      </c>
      <c r="C1923" t="s">
        <v>1874</v>
      </c>
      <c r="D1923">
        <v>6</v>
      </c>
      <c r="E1923" t="s">
        <v>1880</v>
      </c>
      <c r="F1923" t="s">
        <v>79</v>
      </c>
      <c r="G1923">
        <v>1</v>
      </c>
      <c r="H1923" t="s">
        <v>296</v>
      </c>
      <c r="I1923">
        <f t="shared" si="87"/>
        <v>1</v>
      </c>
      <c r="J1923">
        <v>2000</v>
      </c>
      <c r="K1923" t="s">
        <v>62</v>
      </c>
      <c r="L1923">
        <v>99.99</v>
      </c>
      <c r="M1923" t="s">
        <v>319</v>
      </c>
      <c r="N1923">
        <v>1</v>
      </c>
      <c r="O1923" t="s">
        <v>296</v>
      </c>
      <c r="P1923" t="s">
        <v>42</v>
      </c>
      <c r="Q1923" t="s">
        <v>42</v>
      </c>
      <c r="R1923" t="s">
        <v>42</v>
      </c>
      <c r="S1923" s="3">
        <v>42272</v>
      </c>
      <c r="T1923" s="3"/>
      <c r="U1923" s="11">
        <f>IFERROR(VLOOKUP(A1923,'Anc data'!$A$2:$H$117, 8,FALSE),"")</f>
        <v>1</v>
      </c>
      <c r="W1923" s="15">
        <f t="shared" si="88"/>
        <v>99.99</v>
      </c>
      <c r="X1923" s="9">
        <f t="shared" si="89"/>
        <v>0</v>
      </c>
      <c r="Y1923" s="9">
        <f>MAX(X1923,Parameters!$B$8)</f>
        <v>1</v>
      </c>
      <c r="AA1923" s="16">
        <f>IF(W1923&lt;&gt;0,IF(Y1923=1,IF(I1923&lt;=Parameters!$C$2,W1923,""),""),"")</f>
        <v>99.99</v>
      </c>
      <c r="AB1923" s="16" t="str">
        <f>IF(W1923&lt;&gt;0,IF(Y1923=1,IF(AND(I1923&gt;Parameters!$B$3,I1923&lt;=Parameters!$C$3),W1923,""),""),"")</f>
        <v/>
      </c>
      <c r="AC1923" s="16" t="str">
        <f>IF(W1923&lt;&gt;0,IF(Y1923=1,IF(AND(I1923&gt;Parameters!$B$4,I1923&lt;=Parameters!$C$4),W1923,""),""),"")</f>
        <v/>
      </c>
      <c r="AD1923" s="16" t="str">
        <f>IF(W1923&lt;&gt;0,IF(Y1923=1,IF(AND(I1923&gt;Parameters!$B$5,I1923&lt;=Parameters!$C$5),W1923,""),""),"")</f>
        <v/>
      </c>
      <c r="AE1923" s="16" t="str">
        <f>IF(W1923&lt;&gt;0,IF(Y1923=1,IF(I1923&gt;Parameters!$B$6,W1923,""),""),"")</f>
        <v/>
      </c>
    </row>
    <row r="1924" spans="1:31" x14ac:dyDescent="0.2">
      <c r="A1924" t="s">
        <v>1843</v>
      </c>
      <c r="B1924" t="s">
        <v>1844</v>
      </c>
      <c r="C1924" t="s">
        <v>1881</v>
      </c>
      <c r="D1924">
        <v>1</v>
      </c>
      <c r="E1924" t="s">
        <v>1882</v>
      </c>
      <c r="F1924" t="s">
        <v>51</v>
      </c>
      <c r="G1924">
        <v>6</v>
      </c>
      <c r="H1924" t="s">
        <v>46</v>
      </c>
      <c r="I1924">
        <f t="shared" ref="I1924:I1987" si="90">IF(H1924="Kbps",G1924/1000,G1924)</f>
        <v>6</v>
      </c>
      <c r="J1924" t="s">
        <v>39</v>
      </c>
      <c r="L1924">
        <v>19.989999999999998</v>
      </c>
      <c r="M1924" t="s">
        <v>319</v>
      </c>
      <c r="N1924" t="s">
        <v>40</v>
      </c>
      <c r="P1924" t="s">
        <v>42</v>
      </c>
      <c r="Q1924" t="s">
        <v>42</v>
      </c>
      <c r="R1924" t="s">
        <v>42</v>
      </c>
      <c r="S1924" s="3">
        <v>42272</v>
      </c>
      <c r="T1924" s="3"/>
      <c r="U1924" s="11">
        <f>IFERROR(VLOOKUP(A1924,'Anc data'!$A$2:$H$117, 8,FALSE),"")</f>
        <v>1</v>
      </c>
      <c r="W1924" s="15">
        <f t="shared" ref="W1924:W1987" si="91">IFERROR(L1924/U1924,"")</f>
        <v>19.989999999999998</v>
      </c>
      <c r="X1924" s="9">
        <f t="shared" ref="X1924:X1987" si="92">IF(K1924="",1,0)</f>
        <v>1</v>
      </c>
      <c r="Y1924" s="9">
        <f>MAX(X1924,Parameters!$B$8)</f>
        <v>1</v>
      </c>
      <c r="AA1924" s="16" t="str">
        <f>IF(W1924&lt;&gt;0,IF(Y1924=1,IF(I1924&lt;=Parameters!$C$2,W1924,""),""),"")</f>
        <v/>
      </c>
      <c r="AB1924" s="16" t="str">
        <f>IF(W1924&lt;&gt;0,IF(Y1924=1,IF(AND(I1924&gt;Parameters!$B$3,I1924&lt;=Parameters!$C$3),W1924,""),""),"")</f>
        <v/>
      </c>
      <c r="AC1924" s="16">
        <f>IF(W1924&lt;&gt;0,IF(Y1924=1,IF(AND(I1924&gt;Parameters!$B$4,I1924&lt;=Parameters!$C$4),W1924,""),""),"")</f>
        <v>19.989999999999998</v>
      </c>
      <c r="AD1924" s="16" t="str">
        <f>IF(W1924&lt;&gt;0,IF(Y1924=1,IF(AND(I1924&gt;Parameters!$B$5,I1924&lt;=Parameters!$C$5),W1924,""),""),"")</f>
        <v/>
      </c>
      <c r="AE1924" s="16" t="str">
        <f>IF(W1924&lt;&gt;0,IF(Y1924=1,IF(I1924&gt;Parameters!$B$6,W1924,""),""),"")</f>
        <v/>
      </c>
    </row>
    <row r="1925" spans="1:31" x14ac:dyDescent="0.2">
      <c r="A1925" t="s">
        <v>1843</v>
      </c>
      <c r="B1925" t="s">
        <v>1844</v>
      </c>
      <c r="C1925" t="s">
        <v>1883</v>
      </c>
      <c r="D1925">
        <v>1</v>
      </c>
      <c r="E1925" t="s">
        <v>1884</v>
      </c>
      <c r="F1925" t="s">
        <v>133</v>
      </c>
      <c r="G1925">
        <v>50</v>
      </c>
      <c r="H1925" t="s">
        <v>46</v>
      </c>
      <c r="I1925">
        <f t="shared" si="90"/>
        <v>50</v>
      </c>
      <c r="J1925">
        <v>350</v>
      </c>
      <c r="K1925" t="s">
        <v>62</v>
      </c>
      <c r="L1925">
        <v>39.99</v>
      </c>
      <c r="M1925" t="s">
        <v>319</v>
      </c>
      <c r="N1925">
        <v>5</v>
      </c>
      <c r="O1925" t="s">
        <v>46</v>
      </c>
      <c r="P1925" t="s">
        <v>42</v>
      </c>
      <c r="Q1925" t="s">
        <v>42</v>
      </c>
      <c r="R1925" t="s">
        <v>42</v>
      </c>
      <c r="S1925" s="3">
        <v>42272</v>
      </c>
      <c r="T1925" s="3"/>
      <c r="U1925" s="11">
        <f>IFERROR(VLOOKUP(A1925,'Anc data'!$A$2:$H$117, 8,FALSE),"")</f>
        <v>1</v>
      </c>
      <c r="W1925" s="15">
        <f t="shared" si="91"/>
        <v>39.99</v>
      </c>
      <c r="X1925" s="9">
        <f t="shared" si="92"/>
        <v>0</v>
      </c>
      <c r="Y1925" s="9">
        <f>MAX(X1925,Parameters!$B$8)</f>
        <v>1</v>
      </c>
      <c r="AA1925" s="16" t="str">
        <f>IF(W1925&lt;&gt;0,IF(Y1925=1,IF(I1925&lt;=Parameters!$C$2,W1925,""),""),"")</f>
        <v/>
      </c>
      <c r="AB1925" s="16" t="str">
        <f>IF(W1925&lt;&gt;0,IF(Y1925=1,IF(AND(I1925&gt;Parameters!$B$3,I1925&lt;=Parameters!$C$3),W1925,""),""),"")</f>
        <v/>
      </c>
      <c r="AC1925" s="16" t="str">
        <f>IF(W1925&lt;&gt;0,IF(Y1925=1,IF(AND(I1925&gt;Parameters!$B$4,I1925&lt;=Parameters!$C$4),W1925,""),""),"")</f>
        <v/>
      </c>
      <c r="AD1925" s="16" t="str">
        <f>IF(W1925&lt;&gt;0,IF(Y1925=1,IF(AND(I1925&gt;Parameters!$B$5,I1925&lt;=Parameters!$C$5),W1925,""),""),"")</f>
        <v/>
      </c>
      <c r="AE1925" s="16">
        <f>IF(W1925&lt;&gt;0,IF(Y1925=1,IF(I1925&gt;Parameters!$B$6,W1925,""),""),"")</f>
        <v>39.99</v>
      </c>
    </row>
    <row r="1926" spans="1:31" x14ac:dyDescent="0.2">
      <c r="A1926" t="s">
        <v>1843</v>
      </c>
      <c r="B1926" t="s">
        <v>1844</v>
      </c>
      <c r="C1926" t="s">
        <v>1883</v>
      </c>
      <c r="D1926">
        <v>2</v>
      </c>
      <c r="E1926" t="s">
        <v>1885</v>
      </c>
      <c r="F1926" t="s">
        <v>133</v>
      </c>
      <c r="G1926">
        <v>100</v>
      </c>
      <c r="H1926" t="s">
        <v>46</v>
      </c>
      <c r="I1926">
        <f t="shared" si="90"/>
        <v>100</v>
      </c>
      <c r="J1926">
        <v>1000</v>
      </c>
      <c r="K1926" t="s">
        <v>62</v>
      </c>
      <c r="L1926">
        <v>49.99</v>
      </c>
      <c r="M1926" t="s">
        <v>319</v>
      </c>
      <c r="N1926">
        <v>10</v>
      </c>
      <c r="O1926" t="s">
        <v>46</v>
      </c>
      <c r="P1926" t="s">
        <v>42</v>
      </c>
      <c r="Q1926" t="s">
        <v>42</v>
      </c>
      <c r="R1926" t="s">
        <v>42</v>
      </c>
      <c r="S1926" s="3">
        <v>42272</v>
      </c>
      <c r="T1926" s="3"/>
      <c r="U1926" s="11">
        <f>IFERROR(VLOOKUP(A1926,'Anc data'!$A$2:$H$117, 8,FALSE),"")</f>
        <v>1</v>
      </c>
      <c r="W1926" s="15">
        <f t="shared" si="91"/>
        <v>49.99</v>
      </c>
      <c r="X1926" s="9">
        <f t="shared" si="92"/>
        <v>0</v>
      </c>
      <c r="Y1926" s="9">
        <f>MAX(X1926,Parameters!$B$8)</f>
        <v>1</v>
      </c>
      <c r="AA1926" s="16" t="str">
        <f>IF(W1926&lt;&gt;0,IF(Y1926=1,IF(I1926&lt;=Parameters!$C$2,W1926,""),""),"")</f>
        <v/>
      </c>
      <c r="AB1926" s="16" t="str">
        <f>IF(W1926&lt;&gt;0,IF(Y1926=1,IF(AND(I1926&gt;Parameters!$B$3,I1926&lt;=Parameters!$C$3),W1926,""),""),"")</f>
        <v/>
      </c>
      <c r="AC1926" s="16" t="str">
        <f>IF(W1926&lt;&gt;0,IF(Y1926=1,IF(AND(I1926&gt;Parameters!$B$4,I1926&lt;=Parameters!$C$4),W1926,""),""),"")</f>
        <v/>
      </c>
      <c r="AD1926" s="16" t="str">
        <f>IF(W1926&lt;&gt;0,IF(Y1926=1,IF(AND(I1926&gt;Parameters!$B$5,I1926&lt;=Parameters!$C$5),W1926,""),""),"")</f>
        <v/>
      </c>
      <c r="AE1926" s="16">
        <f>IF(W1926&lt;&gt;0,IF(Y1926=1,IF(I1926&gt;Parameters!$B$6,W1926,""),""),"")</f>
        <v>49.99</v>
      </c>
    </row>
    <row r="1927" spans="1:31" x14ac:dyDescent="0.2">
      <c r="A1927" t="s">
        <v>1843</v>
      </c>
      <c r="B1927" t="s">
        <v>1844</v>
      </c>
      <c r="C1927" t="s">
        <v>1883</v>
      </c>
      <c r="D1927">
        <v>3</v>
      </c>
      <c r="E1927" t="s">
        <v>1886</v>
      </c>
      <c r="F1927" t="s">
        <v>133</v>
      </c>
      <c r="G1927">
        <v>150</v>
      </c>
      <c r="H1927" t="s">
        <v>46</v>
      </c>
      <c r="I1927">
        <f t="shared" si="90"/>
        <v>150</v>
      </c>
      <c r="J1927">
        <v>2000</v>
      </c>
      <c r="K1927" t="s">
        <v>62</v>
      </c>
      <c r="L1927">
        <v>59.99</v>
      </c>
      <c r="M1927" t="s">
        <v>319</v>
      </c>
      <c r="N1927">
        <v>20</v>
      </c>
      <c r="O1927" t="s">
        <v>46</v>
      </c>
      <c r="P1927" t="s">
        <v>42</v>
      </c>
      <c r="Q1927" t="s">
        <v>42</v>
      </c>
      <c r="R1927" t="s">
        <v>42</v>
      </c>
      <c r="S1927" s="3">
        <v>42272</v>
      </c>
      <c r="T1927" s="3"/>
      <c r="U1927" s="11">
        <f>IFERROR(VLOOKUP(A1927,'Anc data'!$A$2:$H$117, 8,FALSE),"")</f>
        <v>1</v>
      </c>
      <c r="W1927" s="15">
        <f t="shared" si="91"/>
        <v>59.99</v>
      </c>
      <c r="X1927" s="9">
        <f t="shared" si="92"/>
        <v>0</v>
      </c>
      <c r="Y1927" s="9">
        <f>MAX(X1927,Parameters!$B$8)</f>
        <v>1</v>
      </c>
      <c r="AA1927" s="16" t="str">
        <f>IF(W1927&lt;&gt;0,IF(Y1927=1,IF(I1927&lt;=Parameters!$C$2,W1927,""),""),"")</f>
        <v/>
      </c>
      <c r="AB1927" s="16" t="str">
        <f>IF(W1927&lt;&gt;0,IF(Y1927=1,IF(AND(I1927&gt;Parameters!$B$3,I1927&lt;=Parameters!$C$3),W1927,""),""),"")</f>
        <v/>
      </c>
      <c r="AC1927" s="16" t="str">
        <f>IF(W1927&lt;&gt;0,IF(Y1927=1,IF(AND(I1927&gt;Parameters!$B$4,I1927&lt;=Parameters!$C$4),W1927,""),""),"")</f>
        <v/>
      </c>
      <c r="AD1927" s="16" t="str">
        <f>IF(W1927&lt;&gt;0,IF(Y1927=1,IF(AND(I1927&gt;Parameters!$B$5,I1927&lt;=Parameters!$C$5),W1927,""),""),"")</f>
        <v/>
      </c>
      <c r="AE1927" s="16">
        <f>IF(W1927&lt;&gt;0,IF(Y1927=1,IF(I1927&gt;Parameters!$B$6,W1927,""),""),"")</f>
        <v>59.99</v>
      </c>
    </row>
    <row r="1928" spans="1:31" x14ac:dyDescent="0.2">
      <c r="A1928" t="s">
        <v>1843</v>
      </c>
      <c r="B1928" t="s">
        <v>1844</v>
      </c>
      <c r="C1928" t="s">
        <v>1887</v>
      </c>
      <c r="I1928">
        <f t="shared" si="90"/>
        <v>0</v>
      </c>
      <c r="U1928" s="11">
        <f>IFERROR(VLOOKUP(A1928,'Anc data'!$A$2:$H$117, 8,FALSE),"")</f>
        <v>1</v>
      </c>
      <c r="W1928" s="15">
        <f t="shared" si="91"/>
        <v>0</v>
      </c>
      <c r="X1928" s="9">
        <f t="shared" si="92"/>
        <v>1</v>
      </c>
      <c r="Y1928" s="9">
        <f>MAX(X1928,Parameters!$B$8)</f>
        <v>1</v>
      </c>
      <c r="AA1928" s="16" t="str">
        <f>IF(W1928&lt;&gt;0,IF(Y1928=1,IF(I1928&lt;=Parameters!$C$2,W1928,""),""),"")</f>
        <v/>
      </c>
      <c r="AB1928" s="16" t="str">
        <f>IF(W1928&lt;&gt;0,IF(Y1928=1,IF(AND(I1928&gt;Parameters!$B$3,I1928&lt;=Parameters!$C$3),W1928,""),""),"")</f>
        <v/>
      </c>
      <c r="AC1928" s="16" t="str">
        <f>IF(W1928&lt;&gt;0,IF(Y1928=1,IF(AND(I1928&gt;Parameters!$B$4,I1928&lt;=Parameters!$C$4),W1928,""),""),"")</f>
        <v/>
      </c>
      <c r="AD1928" s="16" t="str">
        <f>IF(W1928&lt;&gt;0,IF(Y1928=1,IF(AND(I1928&gt;Parameters!$B$5,I1928&lt;=Parameters!$C$5),W1928,""),""),"")</f>
        <v/>
      </c>
      <c r="AE1928" s="16" t="str">
        <f>IF(W1928&lt;&gt;0,IF(Y1928=1,IF(I1928&gt;Parameters!$B$6,W1928,""),""),"")</f>
        <v/>
      </c>
    </row>
    <row r="1929" spans="1:31" x14ac:dyDescent="0.2">
      <c r="A1929" t="s">
        <v>1843</v>
      </c>
      <c r="B1929" t="s">
        <v>1844</v>
      </c>
      <c r="C1929" t="s">
        <v>1888</v>
      </c>
      <c r="D1929">
        <v>1</v>
      </c>
      <c r="E1929" t="s">
        <v>1889</v>
      </c>
      <c r="F1929" t="s">
        <v>133</v>
      </c>
      <c r="G1929">
        <v>50</v>
      </c>
      <c r="H1929" t="s">
        <v>46</v>
      </c>
      <c r="I1929">
        <f t="shared" si="90"/>
        <v>50</v>
      </c>
      <c r="J1929" t="s">
        <v>39</v>
      </c>
      <c r="L1929">
        <v>64.989999999999995</v>
      </c>
      <c r="M1929" t="s">
        <v>319</v>
      </c>
      <c r="N1929">
        <v>5</v>
      </c>
      <c r="O1929" t="s">
        <v>46</v>
      </c>
      <c r="P1929" t="s">
        <v>42</v>
      </c>
      <c r="Q1929" t="s">
        <v>42</v>
      </c>
      <c r="R1929" t="s">
        <v>42</v>
      </c>
      <c r="S1929" s="3">
        <v>42263</v>
      </c>
      <c r="T1929" s="3"/>
      <c r="U1929" s="11">
        <f>IFERROR(VLOOKUP(A1929,'Anc data'!$A$2:$H$117, 8,FALSE),"")</f>
        <v>1</v>
      </c>
      <c r="W1929" s="15">
        <f t="shared" si="91"/>
        <v>64.989999999999995</v>
      </c>
      <c r="X1929" s="9">
        <f t="shared" si="92"/>
        <v>1</v>
      </c>
      <c r="Y1929" s="9">
        <f>MAX(X1929,Parameters!$B$8)</f>
        <v>1</v>
      </c>
      <c r="AA1929" s="16" t="str">
        <f>IF(W1929&lt;&gt;0,IF(Y1929=1,IF(I1929&lt;=Parameters!$C$2,W1929,""),""),"")</f>
        <v/>
      </c>
      <c r="AB1929" s="16" t="str">
        <f>IF(W1929&lt;&gt;0,IF(Y1929=1,IF(AND(I1929&gt;Parameters!$B$3,I1929&lt;=Parameters!$C$3),W1929,""),""),"")</f>
        <v/>
      </c>
      <c r="AC1929" s="16" t="str">
        <f>IF(W1929&lt;&gt;0,IF(Y1929=1,IF(AND(I1929&gt;Parameters!$B$4,I1929&lt;=Parameters!$C$4),W1929,""),""),"")</f>
        <v/>
      </c>
      <c r="AD1929" s="16" t="str">
        <f>IF(W1929&lt;&gt;0,IF(Y1929=1,IF(AND(I1929&gt;Parameters!$B$5,I1929&lt;=Parameters!$C$5),W1929,""),""),"")</f>
        <v/>
      </c>
      <c r="AE1929" s="16">
        <f>IF(W1929&lt;&gt;0,IF(Y1929=1,IF(I1929&gt;Parameters!$B$6,W1929,""),""),"")</f>
        <v>64.989999999999995</v>
      </c>
    </row>
    <row r="1930" spans="1:31" x14ac:dyDescent="0.2">
      <c r="A1930" t="s">
        <v>1843</v>
      </c>
      <c r="B1930" t="s">
        <v>1844</v>
      </c>
      <c r="C1930" t="s">
        <v>1888</v>
      </c>
      <c r="D1930">
        <v>2</v>
      </c>
      <c r="E1930" t="s">
        <v>638</v>
      </c>
      <c r="F1930" t="s">
        <v>133</v>
      </c>
      <c r="G1930">
        <v>30</v>
      </c>
      <c r="H1930" t="s">
        <v>46</v>
      </c>
      <c r="I1930">
        <f t="shared" si="90"/>
        <v>30</v>
      </c>
      <c r="J1930" t="s">
        <v>39</v>
      </c>
      <c r="L1930">
        <v>54.99</v>
      </c>
      <c r="M1930" t="s">
        <v>319</v>
      </c>
      <c r="N1930">
        <v>5</v>
      </c>
      <c r="O1930" t="s">
        <v>46</v>
      </c>
      <c r="P1930" t="s">
        <v>42</v>
      </c>
      <c r="Q1930" t="s">
        <v>42</v>
      </c>
      <c r="R1930" t="s">
        <v>42</v>
      </c>
      <c r="S1930" s="3">
        <v>42263</v>
      </c>
      <c r="T1930" s="3"/>
      <c r="U1930" s="11">
        <f>IFERROR(VLOOKUP(A1930,'Anc data'!$A$2:$H$117, 8,FALSE),"")</f>
        <v>1</v>
      </c>
      <c r="W1930" s="15">
        <f t="shared" si="91"/>
        <v>54.99</v>
      </c>
      <c r="X1930" s="9">
        <f t="shared" si="92"/>
        <v>1</v>
      </c>
      <c r="Y1930" s="9">
        <f>MAX(X1930,Parameters!$B$8)</f>
        <v>1</v>
      </c>
      <c r="AA1930" s="16" t="str">
        <f>IF(W1930&lt;&gt;0,IF(Y1930=1,IF(I1930&lt;=Parameters!$C$2,W1930,""),""),"")</f>
        <v/>
      </c>
      <c r="AB1930" s="16" t="str">
        <f>IF(W1930&lt;&gt;0,IF(Y1930=1,IF(AND(I1930&gt;Parameters!$B$3,I1930&lt;=Parameters!$C$3),W1930,""),""),"")</f>
        <v/>
      </c>
      <c r="AC1930" s="16" t="str">
        <f>IF(W1930&lt;&gt;0,IF(Y1930=1,IF(AND(I1930&gt;Parameters!$B$4,I1930&lt;=Parameters!$C$4),W1930,""),""),"")</f>
        <v/>
      </c>
      <c r="AD1930" s="16" t="str">
        <f>IF(W1930&lt;&gt;0,IF(Y1930=1,IF(AND(I1930&gt;Parameters!$B$5,I1930&lt;=Parameters!$C$5),W1930,""),""),"")</f>
        <v/>
      </c>
      <c r="AE1930" s="16">
        <f>IF(W1930&lt;&gt;0,IF(Y1930=1,IF(I1930&gt;Parameters!$B$6,W1930,""),""),"")</f>
        <v>54.99</v>
      </c>
    </row>
    <row r="1931" spans="1:31" x14ac:dyDescent="0.2">
      <c r="A1931" t="s">
        <v>1843</v>
      </c>
      <c r="B1931" t="s">
        <v>1844</v>
      </c>
      <c r="C1931" t="s">
        <v>1888</v>
      </c>
      <c r="D1931">
        <v>3</v>
      </c>
      <c r="E1931" t="s">
        <v>562</v>
      </c>
      <c r="F1931" t="s">
        <v>133</v>
      </c>
      <c r="G1931">
        <v>20</v>
      </c>
      <c r="H1931" t="s">
        <v>46</v>
      </c>
      <c r="I1931">
        <f t="shared" si="90"/>
        <v>20</v>
      </c>
      <c r="J1931" t="s">
        <v>39</v>
      </c>
      <c r="L1931">
        <v>44.99</v>
      </c>
      <c r="M1931" t="s">
        <v>319</v>
      </c>
      <c r="N1931">
        <v>2</v>
      </c>
      <c r="O1931" t="s">
        <v>46</v>
      </c>
      <c r="P1931" t="s">
        <v>42</v>
      </c>
      <c r="Q1931" t="s">
        <v>42</v>
      </c>
      <c r="R1931" t="s">
        <v>42</v>
      </c>
      <c r="S1931" s="3">
        <v>42263</v>
      </c>
      <c r="T1931" s="3"/>
      <c r="U1931" s="11">
        <f>IFERROR(VLOOKUP(A1931,'Anc data'!$A$2:$H$117, 8,FALSE),"")</f>
        <v>1</v>
      </c>
      <c r="W1931" s="15">
        <f t="shared" si="91"/>
        <v>44.99</v>
      </c>
      <c r="X1931" s="9">
        <f t="shared" si="92"/>
        <v>1</v>
      </c>
      <c r="Y1931" s="9">
        <f>MAX(X1931,Parameters!$B$8)</f>
        <v>1</v>
      </c>
      <c r="AA1931" s="16" t="str">
        <f>IF(W1931&lt;&gt;0,IF(Y1931=1,IF(I1931&lt;=Parameters!$C$2,W1931,""),""),"")</f>
        <v/>
      </c>
      <c r="AB1931" s="16" t="str">
        <f>IF(W1931&lt;&gt;0,IF(Y1931=1,IF(AND(I1931&gt;Parameters!$B$3,I1931&lt;=Parameters!$C$3),W1931,""),""),"")</f>
        <v/>
      </c>
      <c r="AC1931" s="16" t="str">
        <f>IF(W1931&lt;&gt;0,IF(Y1931=1,IF(AND(I1931&gt;Parameters!$B$4,I1931&lt;=Parameters!$C$4),W1931,""),""),"")</f>
        <v/>
      </c>
      <c r="AD1931" s="16">
        <f>IF(W1931&lt;&gt;0,IF(Y1931=1,IF(AND(I1931&gt;Parameters!$B$5,I1931&lt;=Parameters!$C$5),W1931,""),""),"")</f>
        <v>44.99</v>
      </c>
      <c r="AE1931" s="16" t="str">
        <f>IF(W1931&lt;&gt;0,IF(Y1931=1,IF(I1931&gt;Parameters!$B$6,W1931,""),""),"")</f>
        <v/>
      </c>
    </row>
    <row r="1932" spans="1:31" x14ac:dyDescent="0.2">
      <c r="A1932" t="s">
        <v>1843</v>
      </c>
      <c r="B1932" t="s">
        <v>1844</v>
      </c>
      <c r="C1932" t="s">
        <v>1888</v>
      </c>
      <c r="D1932">
        <v>4</v>
      </c>
      <c r="E1932" t="s">
        <v>1890</v>
      </c>
      <c r="F1932" t="s">
        <v>133</v>
      </c>
      <c r="G1932">
        <v>15</v>
      </c>
      <c r="H1932" t="s">
        <v>46</v>
      </c>
      <c r="I1932">
        <f t="shared" si="90"/>
        <v>15</v>
      </c>
      <c r="J1932" t="s">
        <v>39</v>
      </c>
      <c r="L1932">
        <v>34.99</v>
      </c>
      <c r="M1932" t="s">
        <v>319</v>
      </c>
      <c r="N1932">
        <v>1</v>
      </c>
      <c r="O1932" t="s">
        <v>46</v>
      </c>
      <c r="P1932" t="s">
        <v>42</v>
      </c>
      <c r="Q1932" t="s">
        <v>42</v>
      </c>
      <c r="R1932" t="s">
        <v>42</v>
      </c>
      <c r="S1932" s="3">
        <v>42263</v>
      </c>
      <c r="T1932" s="3"/>
      <c r="U1932" s="11">
        <f>IFERROR(VLOOKUP(A1932,'Anc data'!$A$2:$H$117, 8,FALSE),"")</f>
        <v>1</v>
      </c>
      <c r="W1932" s="15">
        <f t="shared" si="91"/>
        <v>34.99</v>
      </c>
      <c r="X1932" s="9">
        <f t="shared" si="92"/>
        <v>1</v>
      </c>
      <c r="Y1932" s="9">
        <f>MAX(X1932,Parameters!$B$8)</f>
        <v>1</v>
      </c>
      <c r="AA1932" s="16" t="str">
        <f>IF(W1932&lt;&gt;0,IF(Y1932=1,IF(I1932&lt;=Parameters!$C$2,W1932,""),""),"")</f>
        <v/>
      </c>
      <c r="AB1932" s="16" t="str">
        <f>IF(W1932&lt;&gt;0,IF(Y1932=1,IF(AND(I1932&gt;Parameters!$B$3,I1932&lt;=Parameters!$C$3),W1932,""),""),"")</f>
        <v/>
      </c>
      <c r="AC1932" s="16" t="str">
        <f>IF(W1932&lt;&gt;0,IF(Y1932=1,IF(AND(I1932&gt;Parameters!$B$4,I1932&lt;=Parameters!$C$4),W1932,""),""),"")</f>
        <v/>
      </c>
      <c r="AD1932" s="16">
        <f>IF(W1932&lt;&gt;0,IF(Y1932=1,IF(AND(I1932&gt;Parameters!$B$5,I1932&lt;=Parameters!$C$5),W1932,""),""),"")</f>
        <v>34.99</v>
      </c>
      <c r="AE1932" s="16" t="str">
        <f>IF(W1932&lt;&gt;0,IF(Y1932=1,IF(I1932&gt;Parameters!$B$6,W1932,""),""),"")</f>
        <v/>
      </c>
    </row>
    <row r="1933" spans="1:31" x14ac:dyDescent="0.2">
      <c r="A1933" t="s">
        <v>1843</v>
      </c>
      <c r="B1933" t="s">
        <v>1844</v>
      </c>
      <c r="C1933" t="s">
        <v>1888</v>
      </c>
      <c r="D1933">
        <v>5</v>
      </c>
      <c r="E1933" t="s">
        <v>186</v>
      </c>
      <c r="F1933" t="s">
        <v>133</v>
      </c>
      <c r="G1933">
        <v>6</v>
      </c>
      <c r="H1933" t="s">
        <v>46</v>
      </c>
      <c r="I1933">
        <f t="shared" si="90"/>
        <v>6</v>
      </c>
      <c r="J1933" t="s">
        <v>39</v>
      </c>
      <c r="L1933">
        <v>29.99</v>
      </c>
      <c r="M1933" t="s">
        <v>319</v>
      </c>
      <c r="N1933">
        <v>1</v>
      </c>
      <c r="O1933" t="s">
        <v>46</v>
      </c>
      <c r="P1933" t="s">
        <v>42</v>
      </c>
      <c r="Q1933" t="s">
        <v>42</v>
      </c>
      <c r="R1933" t="s">
        <v>42</v>
      </c>
      <c r="S1933" s="3">
        <v>42263</v>
      </c>
      <c r="T1933" s="3"/>
      <c r="U1933" s="11">
        <f>IFERROR(VLOOKUP(A1933,'Anc data'!$A$2:$H$117, 8,FALSE),"")</f>
        <v>1</v>
      </c>
      <c r="W1933" s="15">
        <f t="shared" si="91"/>
        <v>29.99</v>
      </c>
      <c r="X1933" s="9">
        <f t="shared" si="92"/>
        <v>1</v>
      </c>
      <c r="Y1933" s="9">
        <f>MAX(X1933,Parameters!$B$8)</f>
        <v>1</v>
      </c>
      <c r="AA1933" s="16" t="str">
        <f>IF(W1933&lt;&gt;0,IF(Y1933=1,IF(I1933&lt;=Parameters!$C$2,W1933,""),""),"")</f>
        <v/>
      </c>
      <c r="AB1933" s="16" t="str">
        <f>IF(W1933&lt;&gt;0,IF(Y1933=1,IF(AND(I1933&gt;Parameters!$B$3,I1933&lt;=Parameters!$C$3),W1933,""),""),"")</f>
        <v/>
      </c>
      <c r="AC1933" s="16">
        <f>IF(W1933&lt;&gt;0,IF(Y1933=1,IF(AND(I1933&gt;Parameters!$B$4,I1933&lt;=Parameters!$C$4),W1933,""),""),"")</f>
        <v>29.99</v>
      </c>
      <c r="AD1933" s="16" t="str">
        <f>IF(W1933&lt;&gt;0,IF(Y1933=1,IF(AND(I1933&gt;Parameters!$B$5,I1933&lt;=Parameters!$C$5),W1933,""),""),"")</f>
        <v/>
      </c>
      <c r="AE1933" s="16" t="str">
        <f>IF(W1933&lt;&gt;0,IF(Y1933=1,IF(I1933&gt;Parameters!$B$6,W1933,""),""),"")</f>
        <v/>
      </c>
    </row>
    <row r="1934" spans="1:31" x14ac:dyDescent="0.2">
      <c r="A1934" t="s">
        <v>1843</v>
      </c>
      <c r="B1934" t="s">
        <v>1844</v>
      </c>
      <c r="C1934" t="s">
        <v>1888</v>
      </c>
      <c r="D1934">
        <v>6</v>
      </c>
      <c r="E1934" t="s">
        <v>1891</v>
      </c>
      <c r="F1934" t="s">
        <v>133</v>
      </c>
      <c r="G1934">
        <v>2</v>
      </c>
      <c r="H1934" t="s">
        <v>46</v>
      </c>
      <c r="I1934">
        <f t="shared" si="90"/>
        <v>2</v>
      </c>
      <c r="J1934" t="s">
        <v>39</v>
      </c>
      <c r="L1934">
        <v>14.99</v>
      </c>
      <c r="M1934" t="s">
        <v>319</v>
      </c>
      <c r="N1934">
        <v>1</v>
      </c>
      <c r="O1934" t="s">
        <v>46</v>
      </c>
      <c r="P1934" t="s">
        <v>42</v>
      </c>
      <c r="Q1934" t="s">
        <v>42</v>
      </c>
      <c r="R1934" t="s">
        <v>42</v>
      </c>
      <c r="S1934" s="3">
        <v>42263</v>
      </c>
      <c r="T1934" s="3"/>
      <c r="U1934" s="11">
        <f>IFERROR(VLOOKUP(A1934,'Anc data'!$A$2:$H$117, 8,FALSE),"")</f>
        <v>1</v>
      </c>
      <c r="W1934" s="15">
        <f t="shared" si="91"/>
        <v>14.99</v>
      </c>
      <c r="X1934" s="9">
        <f t="shared" si="92"/>
        <v>1</v>
      </c>
      <c r="Y1934" s="9">
        <f>MAX(X1934,Parameters!$B$8)</f>
        <v>1</v>
      </c>
      <c r="AA1934" s="16" t="str">
        <f>IF(W1934&lt;&gt;0,IF(Y1934=1,IF(I1934&lt;=Parameters!$C$2,W1934,""),""),"")</f>
        <v/>
      </c>
      <c r="AB1934" s="16">
        <f>IF(W1934&lt;&gt;0,IF(Y1934=1,IF(AND(I1934&gt;Parameters!$B$3,I1934&lt;=Parameters!$C$3),W1934,""),""),"")</f>
        <v>14.99</v>
      </c>
      <c r="AC1934" s="16" t="str">
        <f>IF(W1934&lt;&gt;0,IF(Y1934=1,IF(AND(I1934&gt;Parameters!$B$4,I1934&lt;=Parameters!$C$4),W1934,""),""),"")</f>
        <v/>
      </c>
      <c r="AD1934" s="16" t="str">
        <f>IF(W1934&lt;&gt;0,IF(Y1934=1,IF(AND(I1934&gt;Parameters!$B$5,I1934&lt;=Parameters!$C$5),W1934,""),""),"")</f>
        <v/>
      </c>
      <c r="AE1934" s="16" t="str">
        <f>IF(W1934&lt;&gt;0,IF(Y1934=1,IF(I1934&gt;Parameters!$B$6,W1934,""),""),"")</f>
        <v/>
      </c>
    </row>
    <row r="1935" spans="1:31" x14ac:dyDescent="0.2">
      <c r="A1935" t="s">
        <v>1843</v>
      </c>
      <c r="B1935" t="s">
        <v>1844</v>
      </c>
      <c r="C1935" t="s">
        <v>1892</v>
      </c>
      <c r="D1935">
        <v>1</v>
      </c>
      <c r="E1935">
        <v>50</v>
      </c>
      <c r="F1935" t="s">
        <v>61</v>
      </c>
      <c r="G1935">
        <v>50</v>
      </c>
      <c r="H1935" t="s">
        <v>46</v>
      </c>
      <c r="I1935">
        <f t="shared" si="90"/>
        <v>50</v>
      </c>
      <c r="J1935" t="s">
        <v>39</v>
      </c>
      <c r="L1935">
        <v>34.99</v>
      </c>
      <c r="M1935" t="s">
        <v>319</v>
      </c>
      <c r="N1935">
        <v>50</v>
      </c>
      <c r="O1935" t="s">
        <v>46</v>
      </c>
      <c r="P1935" t="s">
        <v>42</v>
      </c>
      <c r="Q1935" t="s">
        <v>42</v>
      </c>
      <c r="R1935" t="s">
        <v>64</v>
      </c>
      <c r="S1935" s="3">
        <v>42263</v>
      </c>
      <c r="T1935" s="3"/>
      <c r="U1935" s="11">
        <f>IFERROR(VLOOKUP(A1935,'Anc data'!$A$2:$H$117, 8,FALSE),"")</f>
        <v>1</v>
      </c>
      <c r="W1935" s="15">
        <f t="shared" si="91"/>
        <v>34.99</v>
      </c>
      <c r="X1935" s="9">
        <f t="shared" si="92"/>
        <v>1</v>
      </c>
      <c r="Y1935" s="9">
        <f>MAX(X1935,Parameters!$B$8)</f>
        <v>1</v>
      </c>
      <c r="AA1935" s="16" t="str">
        <f>IF(W1935&lt;&gt;0,IF(Y1935=1,IF(I1935&lt;=Parameters!$C$2,W1935,""),""),"")</f>
        <v/>
      </c>
      <c r="AB1935" s="16" t="str">
        <f>IF(W1935&lt;&gt;0,IF(Y1935=1,IF(AND(I1935&gt;Parameters!$B$3,I1935&lt;=Parameters!$C$3),W1935,""),""),"")</f>
        <v/>
      </c>
      <c r="AC1935" s="16" t="str">
        <f>IF(W1935&lt;&gt;0,IF(Y1935=1,IF(AND(I1935&gt;Parameters!$B$4,I1935&lt;=Parameters!$C$4),W1935,""),""),"")</f>
        <v/>
      </c>
      <c r="AD1935" s="16" t="str">
        <f>IF(W1935&lt;&gt;0,IF(Y1935=1,IF(AND(I1935&gt;Parameters!$B$5,I1935&lt;=Parameters!$C$5),W1935,""),""),"")</f>
        <v/>
      </c>
      <c r="AE1935" s="16">
        <f>IF(W1935&lt;&gt;0,IF(Y1935=1,IF(I1935&gt;Parameters!$B$6,W1935,""),""),"")</f>
        <v>34.99</v>
      </c>
    </row>
    <row r="1936" spans="1:31" x14ac:dyDescent="0.2">
      <c r="A1936" t="s">
        <v>1843</v>
      </c>
      <c r="B1936" t="s">
        <v>1844</v>
      </c>
      <c r="C1936" t="s">
        <v>1892</v>
      </c>
      <c r="D1936">
        <v>2</v>
      </c>
      <c r="E1936">
        <v>100</v>
      </c>
      <c r="F1936" t="s">
        <v>61</v>
      </c>
      <c r="G1936">
        <v>100</v>
      </c>
      <c r="H1936" t="s">
        <v>46</v>
      </c>
      <c r="I1936">
        <f t="shared" si="90"/>
        <v>100</v>
      </c>
      <c r="J1936" t="s">
        <v>39</v>
      </c>
      <c r="L1936">
        <v>44.99</v>
      </c>
      <c r="M1936" t="s">
        <v>319</v>
      </c>
      <c r="N1936">
        <v>100</v>
      </c>
      <c r="O1936" t="s">
        <v>46</v>
      </c>
      <c r="P1936" t="s">
        <v>42</v>
      </c>
      <c r="Q1936" t="s">
        <v>42</v>
      </c>
      <c r="R1936" t="s">
        <v>64</v>
      </c>
      <c r="S1936" s="3">
        <v>42263</v>
      </c>
      <c r="T1936" s="3"/>
      <c r="U1936" s="11">
        <f>IFERROR(VLOOKUP(A1936,'Anc data'!$A$2:$H$117, 8,FALSE),"")</f>
        <v>1</v>
      </c>
      <c r="W1936" s="15">
        <f t="shared" si="91"/>
        <v>44.99</v>
      </c>
      <c r="X1936" s="9">
        <f t="shared" si="92"/>
        <v>1</v>
      </c>
      <c r="Y1936" s="9">
        <f>MAX(X1936,Parameters!$B$8)</f>
        <v>1</v>
      </c>
      <c r="AA1936" s="16" t="str">
        <f>IF(W1936&lt;&gt;0,IF(Y1936=1,IF(I1936&lt;=Parameters!$C$2,W1936,""),""),"")</f>
        <v/>
      </c>
      <c r="AB1936" s="16" t="str">
        <f>IF(W1936&lt;&gt;0,IF(Y1936=1,IF(AND(I1936&gt;Parameters!$B$3,I1936&lt;=Parameters!$C$3),W1936,""),""),"")</f>
        <v/>
      </c>
      <c r="AC1936" s="16" t="str">
        <f>IF(W1936&lt;&gt;0,IF(Y1936=1,IF(AND(I1936&gt;Parameters!$B$4,I1936&lt;=Parameters!$C$4),W1936,""),""),"")</f>
        <v/>
      </c>
      <c r="AD1936" s="16" t="str">
        <f>IF(W1936&lt;&gt;0,IF(Y1936=1,IF(AND(I1936&gt;Parameters!$B$5,I1936&lt;=Parameters!$C$5),W1936,""),""),"")</f>
        <v/>
      </c>
      <c r="AE1936" s="16">
        <f>IF(W1936&lt;&gt;0,IF(Y1936=1,IF(I1936&gt;Parameters!$B$6,W1936,""),""),"")</f>
        <v>44.99</v>
      </c>
    </row>
    <row r="1937" spans="1:31" x14ac:dyDescent="0.2">
      <c r="A1937" t="s">
        <v>1843</v>
      </c>
      <c r="B1937" t="s">
        <v>1844</v>
      </c>
      <c r="C1937" t="s">
        <v>1892</v>
      </c>
      <c r="D1937">
        <v>3</v>
      </c>
      <c r="E1937">
        <v>150</v>
      </c>
      <c r="F1937" t="s">
        <v>61</v>
      </c>
      <c r="G1937">
        <v>150</v>
      </c>
      <c r="H1937" t="s">
        <v>46</v>
      </c>
      <c r="I1937">
        <f t="shared" si="90"/>
        <v>150</v>
      </c>
      <c r="J1937" t="s">
        <v>39</v>
      </c>
      <c r="L1937">
        <v>54.99</v>
      </c>
      <c r="M1937" t="s">
        <v>319</v>
      </c>
      <c r="N1937">
        <v>150</v>
      </c>
      <c r="O1937" t="s">
        <v>46</v>
      </c>
      <c r="P1937" t="s">
        <v>42</v>
      </c>
      <c r="Q1937" t="s">
        <v>42</v>
      </c>
      <c r="R1937" t="s">
        <v>64</v>
      </c>
      <c r="S1937" s="3">
        <v>42263</v>
      </c>
      <c r="T1937" s="3"/>
      <c r="U1937" s="11">
        <f>IFERROR(VLOOKUP(A1937,'Anc data'!$A$2:$H$117, 8,FALSE),"")</f>
        <v>1</v>
      </c>
      <c r="W1937" s="15">
        <f t="shared" si="91"/>
        <v>54.99</v>
      </c>
      <c r="X1937" s="9">
        <f t="shared" si="92"/>
        <v>1</v>
      </c>
      <c r="Y1937" s="9">
        <f>MAX(X1937,Parameters!$B$8)</f>
        <v>1</v>
      </c>
      <c r="AA1937" s="16" t="str">
        <f>IF(W1937&lt;&gt;0,IF(Y1937=1,IF(I1937&lt;=Parameters!$C$2,W1937,""),""),"")</f>
        <v/>
      </c>
      <c r="AB1937" s="16" t="str">
        <f>IF(W1937&lt;&gt;0,IF(Y1937=1,IF(AND(I1937&gt;Parameters!$B$3,I1937&lt;=Parameters!$C$3),W1937,""),""),"")</f>
        <v/>
      </c>
      <c r="AC1937" s="16" t="str">
        <f>IF(W1937&lt;&gt;0,IF(Y1937=1,IF(AND(I1937&gt;Parameters!$B$4,I1937&lt;=Parameters!$C$4),W1937,""),""),"")</f>
        <v/>
      </c>
      <c r="AD1937" s="16" t="str">
        <f>IF(W1937&lt;&gt;0,IF(Y1937=1,IF(AND(I1937&gt;Parameters!$B$5,I1937&lt;=Parameters!$C$5),W1937,""),""),"")</f>
        <v/>
      </c>
      <c r="AE1937" s="16">
        <f>IF(W1937&lt;&gt;0,IF(Y1937=1,IF(I1937&gt;Parameters!$B$6,W1937,""),""),"")</f>
        <v>54.99</v>
      </c>
    </row>
    <row r="1938" spans="1:31" x14ac:dyDescent="0.2">
      <c r="A1938" t="s">
        <v>1843</v>
      </c>
      <c r="B1938" t="s">
        <v>1844</v>
      </c>
      <c r="C1938" t="s">
        <v>1892</v>
      </c>
      <c r="D1938">
        <v>4</v>
      </c>
      <c r="E1938">
        <v>300</v>
      </c>
      <c r="F1938" t="s">
        <v>61</v>
      </c>
      <c r="G1938">
        <v>300</v>
      </c>
      <c r="H1938" t="s">
        <v>46</v>
      </c>
      <c r="I1938">
        <f t="shared" si="90"/>
        <v>300</v>
      </c>
      <c r="J1938" t="s">
        <v>39</v>
      </c>
      <c r="L1938">
        <v>154.99</v>
      </c>
      <c r="M1938" t="s">
        <v>319</v>
      </c>
      <c r="N1938">
        <v>300</v>
      </c>
      <c r="O1938" t="s">
        <v>46</v>
      </c>
      <c r="P1938" t="s">
        <v>42</v>
      </c>
      <c r="Q1938" t="s">
        <v>42</v>
      </c>
      <c r="R1938" t="s">
        <v>64</v>
      </c>
      <c r="S1938" s="3">
        <v>42263</v>
      </c>
      <c r="T1938" s="3"/>
      <c r="U1938" s="11">
        <f>IFERROR(VLOOKUP(A1938,'Anc data'!$A$2:$H$117, 8,FALSE),"")</f>
        <v>1</v>
      </c>
      <c r="W1938" s="15">
        <f t="shared" si="91"/>
        <v>154.99</v>
      </c>
      <c r="X1938" s="9">
        <f t="shared" si="92"/>
        <v>1</v>
      </c>
      <c r="Y1938" s="9">
        <f>MAX(X1938,Parameters!$B$8)</f>
        <v>1</v>
      </c>
      <c r="AA1938" s="16" t="str">
        <f>IF(W1938&lt;&gt;0,IF(Y1938=1,IF(I1938&lt;=Parameters!$C$2,W1938,""),""),"")</f>
        <v/>
      </c>
      <c r="AB1938" s="16" t="str">
        <f>IF(W1938&lt;&gt;0,IF(Y1938=1,IF(AND(I1938&gt;Parameters!$B$3,I1938&lt;=Parameters!$C$3),W1938,""),""),"")</f>
        <v/>
      </c>
      <c r="AC1938" s="16" t="str">
        <f>IF(W1938&lt;&gt;0,IF(Y1938=1,IF(AND(I1938&gt;Parameters!$B$4,I1938&lt;=Parameters!$C$4),W1938,""),""),"")</f>
        <v/>
      </c>
      <c r="AD1938" s="16" t="str">
        <f>IF(W1938&lt;&gt;0,IF(Y1938=1,IF(AND(I1938&gt;Parameters!$B$5,I1938&lt;=Parameters!$C$5),W1938,""),""),"")</f>
        <v/>
      </c>
      <c r="AE1938" s="16">
        <f>IF(W1938&lt;&gt;0,IF(Y1938=1,IF(I1938&gt;Parameters!$B$6,W1938,""),""),"")</f>
        <v>154.99</v>
      </c>
    </row>
    <row r="1939" spans="1:31" x14ac:dyDescent="0.2">
      <c r="A1939" t="s">
        <v>1843</v>
      </c>
      <c r="B1939" t="s">
        <v>1844</v>
      </c>
      <c r="C1939" t="s">
        <v>1892</v>
      </c>
      <c r="D1939">
        <v>5</v>
      </c>
      <c r="E1939">
        <v>500</v>
      </c>
      <c r="F1939" t="s">
        <v>61</v>
      </c>
      <c r="G1939">
        <v>500</v>
      </c>
      <c r="H1939" t="s">
        <v>46</v>
      </c>
      <c r="I1939">
        <f t="shared" si="90"/>
        <v>500</v>
      </c>
      <c r="J1939" t="s">
        <v>39</v>
      </c>
      <c r="L1939">
        <v>254.99</v>
      </c>
      <c r="M1939" t="s">
        <v>319</v>
      </c>
      <c r="N1939">
        <v>500</v>
      </c>
      <c r="O1939" t="s">
        <v>46</v>
      </c>
      <c r="P1939" t="s">
        <v>42</v>
      </c>
      <c r="Q1939" t="s">
        <v>42</v>
      </c>
      <c r="R1939" t="s">
        <v>64</v>
      </c>
      <c r="S1939" s="3">
        <v>42263</v>
      </c>
      <c r="T1939" s="3"/>
      <c r="U1939" s="11">
        <f>IFERROR(VLOOKUP(A1939,'Anc data'!$A$2:$H$117, 8,FALSE),"")</f>
        <v>1</v>
      </c>
      <c r="W1939" s="15">
        <f t="shared" si="91"/>
        <v>254.99</v>
      </c>
      <c r="X1939" s="9">
        <f t="shared" si="92"/>
        <v>1</v>
      </c>
      <c r="Y1939" s="9">
        <f>MAX(X1939,Parameters!$B$8)</f>
        <v>1</v>
      </c>
      <c r="AA1939" s="16" t="str">
        <f>IF(W1939&lt;&gt;0,IF(Y1939=1,IF(I1939&lt;=Parameters!$C$2,W1939,""),""),"")</f>
        <v/>
      </c>
      <c r="AB1939" s="16" t="str">
        <f>IF(W1939&lt;&gt;0,IF(Y1939=1,IF(AND(I1939&gt;Parameters!$B$3,I1939&lt;=Parameters!$C$3),W1939,""),""),"")</f>
        <v/>
      </c>
      <c r="AC1939" s="16" t="str">
        <f>IF(W1939&lt;&gt;0,IF(Y1939=1,IF(AND(I1939&gt;Parameters!$B$4,I1939&lt;=Parameters!$C$4),W1939,""),""),"")</f>
        <v/>
      </c>
      <c r="AD1939" s="16" t="str">
        <f>IF(W1939&lt;&gt;0,IF(Y1939=1,IF(AND(I1939&gt;Parameters!$B$5,I1939&lt;=Parameters!$C$5),W1939,""),""),"")</f>
        <v/>
      </c>
      <c r="AE1939" s="16">
        <f>IF(W1939&lt;&gt;0,IF(Y1939=1,IF(I1939&gt;Parameters!$B$6,W1939,""),""),"")</f>
        <v>254.99</v>
      </c>
    </row>
    <row r="1940" spans="1:31" x14ac:dyDescent="0.2">
      <c r="A1940" t="s">
        <v>1843</v>
      </c>
      <c r="B1940" t="s">
        <v>1844</v>
      </c>
      <c r="C1940" t="s">
        <v>1892</v>
      </c>
      <c r="D1940">
        <v>6</v>
      </c>
      <c r="E1940" t="s">
        <v>1893</v>
      </c>
      <c r="F1940" t="s">
        <v>51</v>
      </c>
      <c r="G1940">
        <v>1</v>
      </c>
      <c r="H1940" t="s">
        <v>46</v>
      </c>
      <c r="I1940">
        <f t="shared" si="90"/>
        <v>1</v>
      </c>
      <c r="J1940" t="s">
        <v>39</v>
      </c>
      <c r="L1940">
        <v>19.989999999999998</v>
      </c>
      <c r="M1940" t="s">
        <v>319</v>
      </c>
      <c r="N1940">
        <v>384</v>
      </c>
      <c r="O1940" t="s">
        <v>38</v>
      </c>
      <c r="P1940" t="s">
        <v>42</v>
      </c>
      <c r="Q1940" t="s">
        <v>42</v>
      </c>
      <c r="R1940" t="s">
        <v>64</v>
      </c>
      <c r="S1940" s="3">
        <v>42263</v>
      </c>
      <c r="T1940" s="3"/>
      <c r="U1940" s="11">
        <f>IFERROR(VLOOKUP(A1940,'Anc data'!$A$2:$H$117, 8,FALSE),"")</f>
        <v>1</v>
      </c>
      <c r="W1940" s="15">
        <f t="shared" si="91"/>
        <v>19.989999999999998</v>
      </c>
      <c r="X1940" s="9">
        <f t="shared" si="92"/>
        <v>1</v>
      </c>
      <c r="Y1940" s="9">
        <f>MAX(X1940,Parameters!$B$8)</f>
        <v>1</v>
      </c>
      <c r="AA1940" s="16">
        <f>IF(W1940&lt;&gt;0,IF(Y1940=1,IF(I1940&lt;=Parameters!$C$2,W1940,""),""),"")</f>
        <v>19.989999999999998</v>
      </c>
      <c r="AB1940" s="16" t="str">
        <f>IF(W1940&lt;&gt;0,IF(Y1940=1,IF(AND(I1940&gt;Parameters!$B$3,I1940&lt;=Parameters!$C$3),W1940,""),""),"")</f>
        <v/>
      </c>
      <c r="AC1940" s="16" t="str">
        <f>IF(W1940&lt;&gt;0,IF(Y1940=1,IF(AND(I1940&gt;Parameters!$B$4,I1940&lt;=Parameters!$C$4),W1940,""),""),"")</f>
        <v/>
      </c>
      <c r="AD1940" s="16" t="str">
        <f>IF(W1940&lt;&gt;0,IF(Y1940=1,IF(AND(I1940&gt;Parameters!$B$5,I1940&lt;=Parameters!$C$5),W1940,""),""),"")</f>
        <v/>
      </c>
      <c r="AE1940" s="16" t="str">
        <f>IF(W1940&lt;&gt;0,IF(Y1940=1,IF(I1940&gt;Parameters!$B$6,W1940,""),""),"")</f>
        <v/>
      </c>
    </row>
    <row r="1941" spans="1:31" x14ac:dyDescent="0.2">
      <c r="A1941" t="s">
        <v>1843</v>
      </c>
      <c r="B1941" t="s">
        <v>1844</v>
      </c>
      <c r="C1941" t="s">
        <v>1892</v>
      </c>
      <c r="D1941">
        <v>7</v>
      </c>
      <c r="E1941" t="s">
        <v>1894</v>
      </c>
      <c r="F1941" t="s">
        <v>51</v>
      </c>
      <c r="G1941">
        <v>15</v>
      </c>
      <c r="H1941" t="s">
        <v>46</v>
      </c>
      <c r="I1941">
        <f t="shared" si="90"/>
        <v>15</v>
      </c>
      <c r="J1941" t="s">
        <v>39</v>
      </c>
      <c r="L1941">
        <v>29.99</v>
      </c>
      <c r="M1941" t="s">
        <v>319</v>
      </c>
      <c r="N1941">
        <v>1</v>
      </c>
      <c r="O1941" t="s">
        <v>46</v>
      </c>
      <c r="P1941" t="s">
        <v>42</v>
      </c>
      <c r="Q1941" t="s">
        <v>42</v>
      </c>
      <c r="R1941" t="s">
        <v>64</v>
      </c>
      <c r="S1941" s="3">
        <v>42263</v>
      </c>
      <c r="T1941" s="3"/>
      <c r="U1941" s="11">
        <f>IFERROR(VLOOKUP(A1941,'Anc data'!$A$2:$H$117, 8,FALSE),"")</f>
        <v>1</v>
      </c>
      <c r="W1941" s="15">
        <f t="shared" si="91"/>
        <v>29.99</v>
      </c>
      <c r="X1941" s="9">
        <f t="shared" si="92"/>
        <v>1</v>
      </c>
      <c r="Y1941" s="9">
        <f>MAX(X1941,Parameters!$B$8)</f>
        <v>1</v>
      </c>
      <c r="AA1941" s="16" t="str">
        <f>IF(W1941&lt;&gt;0,IF(Y1941=1,IF(I1941&lt;=Parameters!$C$2,W1941,""),""),"")</f>
        <v/>
      </c>
      <c r="AB1941" s="16" t="str">
        <f>IF(W1941&lt;&gt;0,IF(Y1941=1,IF(AND(I1941&gt;Parameters!$B$3,I1941&lt;=Parameters!$C$3),W1941,""),""),"")</f>
        <v/>
      </c>
      <c r="AC1941" s="16" t="str">
        <f>IF(W1941&lt;&gt;0,IF(Y1941=1,IF(AND(I1941&gt;Parameters!$B$4,I1941&lt;=Parameters!$C$4),W1941,""),""),"")</f>
        <v/>
      </c>
      <c r="AD1941" s="16">
        <f>IF(W1941&lt;&gt;0,IF(Y1941=1,IF(AND(I1941&gt;Parameters!$B$5,I1941&lt;=Parameters!$C$5),W1941,""),""),"")</f>
        <v>29.99</v>
      </c>
      <c r="AE1941" s="16" t="str">
        <f>IF(W1941&lt;&gt;0,IF(Y1941=1,IF(I1941&gt;Parameters!$B$6,W1941,""),""),"")</f>
        <v/>
      </c>
    </row>
    <row r="1942" spans="1:31" x14ac:dyDescent="0.2">
      <c r="A1942" t="s">
        <v>1843</v>
      </c>
      <c r="B1942" t="s">
        <v>1844</v>
      </c>
      <c r="C1942" t="s">
        <v>1895</v>
      </c>
      <c r="D1942">
        <v>1</v>
      </c>
      <c r="E1942" t="s">
        <v>1896</v>
      </c>
      <c r="F1942" t="s">
        <v>133</v>
      </c>
      <c r="G1942">
        <v>25</v>
      </c>
      <c r="H1942" t="s">
        <v>46</v>
      </c>
      <c r="I1942">
        <f t="shared" si="90"/>
        <v>25</v>
      </c>
      <c r="J1942" t="s">
        <v>39</v>
      </c>
      <c r="L1942">
        <v>59.99</v>
      </c>
      <c r="M1942" t="s">
        <v>319</v>
      </c>
      <c r="N1942" t="s">
        <v>40</v>
      </c>
      <c r="P1942" t="s">
        <v>42</v>
      </c>
      <c r="Q1942" t="s">
        <v>42</v>
      </c>
      <c r="R1942" t="s">
        <v>42</v>
      </c>
      <c r="S1942" s="3">
        <v>42263</v>
      </c>
      <c r="T1942" s="3"/>
      <c r="U1942" s="11">
        <f>IFERROR(VLOOKUP(A1942,'Anc data'!$A$2:$H$117, 8,FALSE),"")</f>
        <v>1</v>
      </c>
      <c r="W1942" s="15">
        <f t="shared" si="91"/>
        <v>59.99</v>
      </c>
      <c r="X1942" s="9">
        <f t="shared" si="92"/>
        <v>1</v>
      </c>
      <c r="Y1942" s="9">
        <f>MAX(X1942,Parameters!$B$8)</f>
        <v>1</v>
      </c>
      <c r="AA1942" s="16" t="str">
        <f>IF(W1942&lt;&gt;0,IF(Y1942=1,IF(I1942&lt;=Parameters!$C$2,W1942,""),""),"")</f>
        <v/>
      </c>
      <c r="AB1942" s="16" t="str">
        <f>IF(W1942&lt;&gt;0,IF(Y1942=1,IF(AND(I1942&gt;Parameters!$B$3,I1942&lt;=Parameters!$C$3),W1942,""),""),"")</f>
        <v/>
      </c>
      <c r="AC1942" s="16" t="str">
        <f>IF(W1942&lt;&gt;0,IF(Y1942=1,IF(AND(I1942&gt;Parameters!$B$4,I1942&lt;=Parameters!$C$4),W1942,""),""),"")</f>
        <v/>
      </c>
      <c r="AD1942" s="16">
        <f>IF(W1942&lt;&gt;0,IF(Y1942=1,IF(AND(I1942&gt;Parameters!$B$5,I1942&lt;=Parameters!$C$5),W1942,""),""),"")</f>
        <v>59.99</v>
      </c>
      <c r="AE1942" s="16" t="str">
        <f>IF(W1942&lt;&gt;0,IF(Y1942=1,IF(I1942&gt;Parameters!$B$6,W1942,""),""),"")</f>
        <v/>
      </c>
    </row>
    <row r="1943" spans="1:31" x14ac:dyDescent="0.2">
      <c r="A1943" t="s">
        <v>1843</v>
      </c>
      <c r="B1943" t="s">
        <v>1844</v>
      </c>
      <c r="C1943" t="s">
        <v>1895</v>
      </c>
      <c r="D1943">
        <v>2</v>
      </c>
      <c r="E1943" t="s">
        <v>1897</v>
      </c>
      <c r="F1943" t="s">
        <v>133</v>
      </c>
      <c r="G1943">
        <v>6</v>
      </c>
      <c r="H1943" t="s">
        <v>46</v>
      </c>
      <c r="I1943">
        <f t="shared" si="90"/>
        <v>6</v>
      </c>
      <c r="J1943" t="s">
        <v>39</v>
      </c>
      <c r="L1943">
        <v>49.99</v>
      </c>
      <c r="M1943" t="s">
        <v>319</v>
      </c>
      <c r="N1943" t="s">
        <v>40</v>
      </c>
      <c r="P1943" t="s">
        <v>42</v>
      </c>
      <c r="Q1943" t="s">
        <v>42</v>
      </c>
      <c r="R1943" t="s">
        <v>42</v>
      </c>
      <c r="S1943" s="3">
        <v>42263</v>
      </c>
      <c r="T1943" s="3"/>
      <c r="U1943" s="11">
        <f>IFERROR(VLOOKUP(A1943,'Anc data'!$A$2:$H$117, 8,FALSE),"")</f>
        <v>1</v>
      </c>
      <c r="W1943" s="15">
        <f t="shared" si="91"/>
        <v>49.99</v>
      </c>
      <c r="X1943" s="9">
        <f t="shared" si="92"/>
        <v>1</v>
      </c>
      <c r="Y1943" s="9">
        <f>MAX(X1943,Parameters!$B$8)</f>
        <v>1</v>
      </c>
      <c r="AA1943" s="16" t="str">
        <f>IF(W1943&lt;&gt;0,IF(Y1943=1,IF(I1943&lt;=Parameters!$C$2,W1943,""),""),"")</f>
        <v/>
      </c>
      <c r="AB1943" s="16" t="str">
        <f>IF(W1943&lt;&gt;0,IF(Y1943=1,IF(AND(I1943&gt;Parameters!$B$3,I1943&lt;=Parameters!$C$3),W1943,""),""),"")</f>
        <v/>
      </c>
      <c r="AC1943" s="16">
        <f>IF(W1943&lt;&gt;0,IF(Y1943=1,IF(AND(I1943&gt;Parameters!$B$4,I1943&lt;=Parameters!$C$4),W1943,""),""),"")</f>
        <v>49.99</v>
      </c>
      <c r="AD1943" s="16" t="str">
        <f>IF(W1943&lt;&gt;0,IF(Y1943=1,IF(AND(I1943&gt;Parameters!$B$5,I1943&lt;=Parameters!$C$5),W1943,""),""),"")</f>
        <v/>
      </c>
      <c r="AE1943" s="16" t="str">
        <f>IF(W1943&lt;&gt;0,IF(Y1943=1,IF(I1943&gt;Parameters!$B$6,W1943,""),""),"")</f>
        <v/>
      </c>
    </row>
    <row r="1944" spans="1:31" x14ac:dyDescent="0.2">
      <c r="A1944" t="s">
        <v>1843</v>
      </c>
      <c r="B1944" t="s">
        <v>1844</v>
      </c>
      <c r="C1944" t="s">
        <v>1895</v>
      </c>
      <c r="D1944">
        <v>3</v>
      </c>
      <c r="E1944" t="s">
        <v>1898</v>
      </c>
      <c r="F1944" t="s">
        <v>133</v>
      </c>
      <c r="G1944">
        <v>50</v>
      </c>
      <c r="H1944" t="s">
        <v>46</v>
      </c>
      <c r="I1944">
        <f t="shared" si="90"/>
        <v>50</v>
      </c>
      <c r="J1944" t="s">
        <v>39</v>
      </c>
      <c r="L1944">
        <v>69.989999999999995</v>
      </c>
      <c r="M1944" t="s">
        <v>319</v>
      </c>
      <c r="N1944" t="s">
        <v>40</v>
      </c>
      <c r="P1944" t="s">
        <v>42</v>
      </c>
      <c r="Q1944" t="s">
        <v>42</v>
      </c>
      <c r="R1944" t="s">
        <v>42</v>
      </c>
      <c r="S1944" s="3">
        <v>42263</v>
      </c>
      <c r="T1944" s="3"/>
      <c r="U1944" s="11">
        <f>IFERROR(VLOOKUP(A1944,'Anc data'!$A$2:$H$117, 8,FALSE),"")</f>
        <v>1</v>
      </c>
      <c r="W1944" s="15">
        <f t="shared" si="91"/>
        <v>69.989999999999995</v>
      </c>
      <c r="X1944" s="9">
        <f t="shared" si="92"/>
        <v>1</v>
      </c>
      <c r="Y1944" s="9">
        <f>MAX(X1944,Parameters!$B$8)</f>
        <v>1</v>
      </c>
      <c r="AA1944" s="16" t="str">
        <f>IF(W1944&lt;&gt;0,IF(Y1944=1,IF(I1944&lt;=Parameters!$C$2,W1944,""),""),"")</f>
        <v/>
      </c>
      <c r="AB1944" s="16" t="str">
        <f>IF(W1944&lt;&gt;0,IF(Y1944=1,IF(AND(I1944&gt;Parameters!$B$3,I1944&lt;=Parameters!$C$3),W1944,""),""),"")</f>
        <v/>
      </c>
      <c r="AC1944" s="16" t="str">
        <f>IF(W1944&lt;&gt;0,IF(Y1944=1,IF(AND(I1944&gt;Parameters!$B$4,I1944&lt;=Parameters!$C$4),W1944,""),""),"")</f>
        <v/>
      </c>
      <c r="AD1944" s="16" t="str">
        <f>IF(W1944&lt;&gt;0,IF(Y1944=1,IF(AND(I1944&gt;Parameters!$B$5,I1944&lt;=Parameters!$C$5),W1944,""),""),"")</f>
        <v/>
      </c>
      <c r="AE1944" s="16">
        <f>IF(W1944&lt;&gt;0,IF(Y1944=1,IF(I1944&gt;Parameters!$B$6,W1944,""),""),"")</f>
        <v>69.989999999999995</v>
      </c>
    </row>
    <row r="1945" spans="1:31" x14ac:dyDescent="0.2">
      <c r="A1945" t="s">
        <v>1899</v>
      </c>
      <c r="B1945" t="s">
        <v>1900</v>
      </c>
      <c r="C1945" t="s">
        <v>1901</v>
      </c>
      <c r="D1945">
        <v>1</v>
      </c>
      <c r="E1945" t="s">
        <v>1902</v>
      </c>
      <c r="F1945" t="s">
        <v>61</v>
      </c>
      <c r="G1945">
        <v>20</v>
      </c>
      <c r="H1945" t="s">
        <v>46</v>
      </c>
      <c r="I1945">
        <f t="shared" si="90"/>
        <v>20</v>
      </c>
      <c r="J1945">
        <v>150</v>
      </c>
      <c r="K1945" t="s">
        <v>62</v>
      </c>
      <c r="L1945">
        <v>690</v>
      </c>
      <c r="M1945" t="s">
        <v>1903</v>
      </c>
      <c r="N1945">
        <v>2</v>
      </c>
      <c r="O1945" t="s">
        <v>46</v>
      </c>
      <c r="P1945" t="s">
        <v>42</v>
      </c>
      <c r="Q1945" t="s">
        <v>42</v>
      </c>
      <c r="R1945" t="s">
        <v>64</v>
      </c>
      <c r="S1945" s="3">
        <v>42263</v>
      </c>
      <c r="T1945" s="3"/>
      <c r="U1945" s="11" t="str">
        <f>IFERROR(VLOOKUP(A1945,'Anc data'!$A$2:$H$117, 8,FALSE),"")</f>
        <v/>
      </c>
      <c r="W1945" s="15" t="str">
        <f t="shared" si="91"/>
        <v/>
      </c>
      <c r="X1945" s="9">
        <f t="shared" si="92"/>
        <v>0</v>
      </c>
      <c r="Y1945" s="9">
        <f>MAX(X1945,Parameters!$B$8)</f>
        <v>1</v>
      </c>
      <c r="AA1945" s="16" t="str">
        <f>IF(W1945&lt;&gt;0,IF(Y1945=1,IF(I1945&lt;=Parameters!$C$2,W1945,""),""),"")</f>
        <v/>
      </c>
      <c r="AB1945" s="16" t="str">
        <f>IF(W1945&lt;&gt;0,IF(Y1945=1,IF(AND(I1945&gt;Parameters!$B$3,I1945&lt;=Parameters!$C$3),W1945,""),""),"")</f>
        <v/>
      </c>
      <c r="AC1945" s="16" t="str">
        <f>IF(W1945&lt;&gt;0,IF(Y1945=1,IF(AND(I1945&gt;Parameters!$B$4,I1945&lt;=Parameters!$C$4),W1945,""),""),"")</f>
        <v/>
      </c>
      <c r="AD1945" s="16" t="str">
        <f>IF(W1945&lt;&gt;0,IF(Y1945=1,IF(AND(I1945&gt;Parameters!$B$5,I1945&lt;=Parameters!$C$5),W1945,""),""),"")</f>
        <v/>
      </c>
      <c r="AE1945" s="16" t="str">
        <f>IF(W1945&lt;&gt;0,IF(Y1945=1,IF(I1945&gt;Parameters!$B$6,W1945,""),""),"")</f>
        <v/>
      </c>
    </row>
    <row r="1946" spans="1:31" x14ac:dyDescent="0.2">
      <c r="A1946" t="s">
        <v>1899</v>
      </c>
      <c r="B1946" t="s">
        <v>1900</v>
      </c>
      <c r="C1946" t="s">
        <v>1901</v>
      </c>
      <c r="D1946">
        <v>2</v>
      </c>
      <c r="E1946" t="s">
        <v>1902</v>
      </c>
      <c r="F1946" t="s">
        <v>61</v>
      </c>
      <c r="G1946">
        <v>50</v>
      </c>
      <c r="H1946" t="s">
        <v>46</v>
      </c>
      <c r="I1946">
        <f t="shared" si="90"/>
        <v>50</v>
      </c>
      <c r="J1946">
        <v>200</v>
      </c>
      <c r="K1946" t="s">
        <v>62</v>
      </c>
      <c r="L1946">
        <v>990</v>
      </c>
      <c r="M1946" t="s">
        <v>1903</v>
      </c>
      <c r="N1946">
        <v>10</v>
      </c>
      <c r="O1946" t="s">
        <v>46</v>
      </c>
      <c r="P1946" t="s">
        <v>42</v>
      </c>
      <c r="Q1946" t="s">
        <v>42</v>
      </c>
      <c r="R1946" t="s">
        <v>64</v>
      </c>
      <c r="S1946" s="3">
        <v>42263</v>
      </c>
      <c r="T1946" s="3"/>
      <c r="U1946" s="11" t="str">
        <f>IFERROR(VLOOKUP(A1946,'Anc data'!$A$2:$H$117, 8,FALSE),"")</f>
        <v/>
      </c>
      <c r="W1946" s="15" t="str">
        <f t="shared" si="91"/>
        <v/>
      </c>
      <c r="X1946" s="9">
        <f t="shared" si="92"/>
        <v>0</v>
      </c>
      <c r="Y1946" s="9">
        <f>MAX(X1946,Parameters!$B$8)</f>
        <v>1</v>
      </c>
      <c r="AA1946" s="16" t="str">
        <f>IF(W1946&lt;&gt;0,IF(Y1946=1,IF(I1946&lt;=Parameters!$C$2,W1946,""),""),"")</f>
        <v/>
      </c>
      <c r="AB1946" s="16" t="str">
        <f>IF(W1946&lt;&gt;0,IF(Y1946=1,IF(AND(I1946&gt;Parameters!$B$3,I1946&lt;=Parameters!$C$3),W1946,""),""),"")</f>
        <v/>
      </c>
      <c r="AC1946" s="16" t="str">
        <f>IF(W1946&lt;&gt;0,IF(Y1946=1,IF(AND(I1946&gt;Parameters!$B$4,I1946&lt;=Parameters!$C$4),W1946,""),""),"")</f>
        <v/>
      </c>
      <c r="AD1946" s="16" t="str">
        <f>IF(W1946&lt;&gt;0,IF(Y1946=1,IF(AND(I1946&gt;Parameters!$B$5,I1946&lt;=Parameters!$C$5),W1946,""),""),"")</f>
        <v/>
      </c>
      <c r="AE1946" s="16" t="str">
        <f>IF(W1946&lt;&gt;0,IF(Y1946=1,IF(I1946&gt;Parameters!$B$6,W1946,""),""),"")</f>
        <v/>
      </c>
    </row>
    <row r="1947" spans="1:31" x14ac:dyDescent="0.2">
      <c r="A1947" t="s">
        <v>1899</v>
      </c>
      <c r="B1947" t="s">
        <v>1900</v>
      </c>
      <c r="C1947" t="s">
        <v>1901</v>
      </c>
      <c r="D1947">
        <v>3</v>
      </c>
      <c r="E1947" t="s">
        <v>1902</v>
      </c>
      <c r="F1947" t="s">
        <v>61</v>
      </c>
      <c r="G1947">
        <v>80</v>
      </c>
      <c r="H1947" t="s">
        <v>46</v>
      </c>
      <c r="I1947">
        <f t="shared" si="90"/>
        <v>80</v>
      </c>
      <c r="J1947">
        <v>250</v>
      </c>
      <c r="K1947" t="s">
        <v>62</v>
      </c>
      <c r="L1947" s="2">
        <v>1290</v>
      </c>
      <c r="M1947" t="s">
        <v>1903</v>
      </c>
      <c r="N1947">
        <v>10</v>
      </c>
      <c r="O1947" t="s">
        <v>46</v>
      </c>
      <c r="P1947" t="s">
        <v>42</v>
      </c>
      <c r="Q1947" t="s">
        <v>42</v>
      </c>
      <c r="R1947" t="s">
        <v>64</v>
      </c>
      <c r="S1947" s="3">
        <v>42263</v>
      </c>
      <c r="T1947" s="3"/>
      <c r="U1947" s="11" t="str">
        <f>IFERROR(VLOOKUP(A1947,'Anc data'!$A$2:$H$117, 8,FALSE),"")</f>
        <v/>
      </c>
      <c r="W1947" s="15" t="str">
        <f t="shared" si="91"/>
        <v/>
      </c>
      <c r="X1947" s="9">
        <f t="shared" si="92"/>
        <v>0</v>
      </c>
      <c r="Y1947" s="9">
        <f>MAX(X1947,Parameters!$B$8)</f>
        <v>1</v>
      </c>
      <c r="AA1947" s="16" t="str">
        <f>IF(W1947&lt;&gt;0,IF(Y1947=1,IF(I1947&lt;=Parameters!$C$2,W1947,""),""),"")</f>
        <v/>
      </c>
      <c r="AB1947" s="16" t="str">
        <f>IF(W1947&lt;&gt;0,IF(Y1947=1,IF(AND(I1947&gt;Parameters!$B$3,I1947&lt;=Parameters!$C$3),W1947,""),""),"")</f>
        <v/>
      </c>
      <c r="AC1947" s="16" t="str">
        <f>IF(W1947&lt;&gt;0,IF(Y1947=1,IF(AND(I1947&gt;Parameters!$B$4,I1947&lt;=Parameters!$C$4),W1947,""),""),"")</f>
        <v/>
      </c>
      <c r="AD1947" s="16" t="str">
        <f>IF(W1947&lt;&gt;0,IF(Y1947=1,IF(AND(I1947&gt;Parameters!$B$5,I1947&lt;=Parameters!$C$5),W1947,""),""),"")</f>
        <v/>
      </c>
      <c r="AE1947" s="16" t="str">
        <f>IF(W1947&lt;&gt;0,IF(Y1947=1,IF(I1947&gt;Parameters!$B$6,W1947,""),""),"")</f>
        <v/>
      </c>
    </row>
    <row r="1948" spans="1:31" x14ac:dyDescent="0.2">
      <c r="A1948" t="s">
        <v>1899</v>
      </c>
      <c r="B1948" t="s">
        <v>1900</v>
      </c>
      <c r="C1948" t="s">
        <v>1901</v>
      </c>
      <c r="D1948">
        <v>4</v>
      </c>
      <c r="E1948" t="s">
        <v>1902</v>
      </c>
      <c r="F1948" t="s">
        <v>61</v>
      </c>
      <c r="G1948">
        <v>120</v>
      </c>
      <c r="H1948" t="s">
        <v>46</v>
      </c>
      <c r="I1948">
        <f t="shared" si="90"/>
        <v>120</v>
      </c>
      <c r="J1948">
        <v>350</v>
      </c>
      <c r="K1948" t="s">
        <v>62</v>
      </c>
      <c r="L1948" s="2">
        <v>1590</v>
      </c>
      <c r="M1948" t="s">
        <v>1903</v>
      </c>
      <c r="N1948">
        <v>12</v>
      </c>
      <c r="O1948" t="s">
        <v>46</v>
      </c>
      <c r="P1948" t="s">
        <v>42</v>
      </c>
      <c r="Q1948" t="s">
        <v>42</v>
      </c>
      <c r="R1948" t="s">
        <v>64</v>
      </c>
      <c r="S1948" s="3">
        <v>42263</v>
      </c>
      <c r="T1948" s="3"/>
      <c r="U1948" s="11" t="str">
        <f>IFERROR(VLOOKUP(A1948,'Anc data'!$A$2:$H$117, 8,FALSE),"")</f>
        <v/>
      </c>
      <c r="W1948" s="15" t="str">
        <f t="shared" si="91"/>
        <v/>
      </c>
      <c r="X1948" s="9">
        <f t="shared" si="92"/>
        <v>0</v>
      </c>
      <c r="Y1948" s="9">
        <f>MAX(X1948,Parameters!$B$8)</f>
        <v>1</v>
      </c>
      <c r="AA1948" s="16" t="str">
        <f>IF(W1948&lt;&gt;0,IF(Y1948=1,IF(I1948&lt;=Parameters!$C$2,W1948,""),""),"")</f>
        <v/>
      </c>
      <c r="AB1948" s="16" t="str">
        <f>IF(W1948&lt;&gt;0,IF(Y1948=1,IF(AND(I1948&gt;Parameters!$B$3,I1948&lt;=Parameters!$C$3),W1948,""),""),"")</f>
        <v/>
      </c>
      <c r="AC1948" s="16" t="str">
        <f>IF(W1948&lt;&gt;0,IF(Y1948=1,IF(AND(I1948&gt;Parameters!$B$4,I1948&lt;=Parameters!$C$4),W1948,""),""),"")</f>
        <v/>
      </c>
      <c r="AD1948" s="16" t="str">
        <f>IF(W1948&lt;&gt;0,IF(Y1948=1,IF(AND(I1948&gt;Parameters!$B$5,I1948&lt;=Parameters!$C$5),W1948,""),""),"")</f>
        <v/>
      </c>
      <c r="AE1948" s="16" t="str">
        <f>IF(W1948&lt;&gt;0,IF(Y1948=1,IF(I1948&gt;Parameters!$B$6,W1948,""),""),"")</f>
        <v/>
      </c>
    </row>
    <row r="1949" spans="1:31" x14ac:dyDescent="0.2">
      <c r="A1949" t="s">
        <v>1904</v>
      </c>
      <c r="B1949" t="s">
        <v>1905</v>
      </c>
      <c r="C1949" t="s">
        <v>1906</v>
      </c>
      <c r="I1949">
        <f t="shared" si="90"/>
        <v>0</v>
      </c>
      <c r="U1949" s="11">
        <f>IFERROR(VLOOKUP(A1949,'Anc data'!$A$2:$H$117, 8,FALSE),"")</f>
        <v>845.12432028002695</v>
      </c>
      <c r="W1949" s="15">
        <f t="shared" si="91"/>
        <v>0</v>
      </c>
      <c r="X1949" s="9">
        <f t="shared" si="92"/>
        <v>1</v>
      </c>
      <c r="Y1949" s="9">
        <f>MAX(X1949,Parameters!$B$8)</f>
        <v>1</v>
      </c>
      <c r="AA1949" s="16" t="str">
        <f>IF(W1949&lt;&gt;0,IF(Y1949=1,IF(I1949&lt;=Parameters!$C$2,W1949,""),""),"")</f>
        <v/>
      </c>
      <c r="AB1949" s="16" t="str">
        <f>IF(W1949&lt;&gt;0,IF(Y1949=1,IF(AND(I1949&gt;Parameters!$B$3,I1949&lt;=Parameters!$C$3),W1949,""),""),"")</f>
        <v/>
      </c>
      <c r="AC1949" s="16" t="str">
        <f>IF(W1949&lt;&gt;0,IF(Y1949=1,IF(AND(I1949&gt;Parameters!$B$4,I1949&lt;=Parameters!$C$4),W1949,""),""),"")</f>
        <v/>
      </c>
      <c r="AD1949" s="16" t="str">
        <f>IF(W1949&lt;&gt;0,IF(Y1949=1,IF(AND(I1949&gt;Parameters!$B$5,I1949&lt;=Parameters!$C$5),W1949,""),""),"")</f>
        <v/>
      </c>
      <c r="AE1949" s="16" t="str">
        <f>IF(W1949&lt;&gt;0,IF(Y1949=1,IF(I1949&gt;Parameters!$B$6,W1949,""),""),"")</f>
        <v/>
      </c>
    </row>
    <row r="1950" spans="1:31" x14ac:dyDescent="0.2">
      <c r="A1950" t="s">
        <v>1904</v>
      </c>
      <c r="B1950" t="s">
        <v>1905</v>
      </c>
      <c r="C1950" t="s">
        <v>1907</v>
      </c>
      <c r="D1950">
        <v>1</v>
      </c>
      <c r="E1950" t="s">
        <v>1908</v>
      </c>
      <c r="F1950" t="s">
        <v>51</v>
      </c>
      <c r="G1950">
        <v>128</v>
      </c>
      <c r="H1950" t="s">
        <v>46</v>
      </c>
      <c r="I1950">
        <f t="shared" si="90"/>
        <v>128</v>
      </c>
      <c r="J1950" t="s">
        <v>39</v>
      </c>
      <c r="L1950">
        <v>22</v>
      </c>
      <c r="M1950" t="s">
        <v>319</v>
      </c>
      <c r="N1950" t="s">
        <v>40</v>
      </c>
      <c r="P1950" t="s">
        <v>42</v>
      </c>
      <c r="Q1950" t="s">
        <v>42</v>
      </c>
      <c r="R1950" t="s">
        <v>42</v>
      </c>
      <c r="S1950" s="3">
        <v>42263</v>
      </c>
      <c r="T1950" s="3"/>
      <c r="U1950" s="11">
        <f>IFERROR(VLOOKUP(A1950,'Anc data'!$A$2:$H$117, 8,FALSE),"")</f>
        <v>845.12432028002695</v>
      </c>
      <c r="W1950" s="15">
        <f t="shared" si="91"/>
        <v>2.6031673059308518E-2</v>
      </c>
      <c r="X1950" s="9">
        <f t="shared" si="92"/>
        <v>1</v>
      </c>
      <c r="Y1950" s="9">
        <f>MAX(X1950,Parameters!$B$8)</f>
        <v>1</v>
      </c>
      <c r="AA1950" s="16" t="str">
        <f>IF(W1950&lt;&gt;0,IF(Y1950=1,IF(I1950&lt;=Parameters!$C$2,W1950,""),""),"")</f>
        <v/>
      </c>
      <c r="AB1950" s="16" t="str">
        <f>IF(W1950&lt;&gt;0,IF(Y1950=1,IF(AND(I1950&gt;Parameters!$B$3,I1950&lt;=Parameters!$C$3),W1950,""),""),"")</f>
        <v/>
      </c>
      <c r="AC1950" s="16" t="str">
        <f>IF(W1950&lt;&gt;0,IF(Y1950=1,IF(AND(I1950&gt;Parameters!$B$4,I1950&lt;=Parameters!$C$4),W1950,""),""),"")</f>
        <v/>
      </c>
      <c r="AD1950" s="16" t="str">
        <f>IF(W1950&lt;&gt;0,IF(Y1950=1,IF(AND(I1950&gt;Parameters!$B$5,I1950&lt;=Parameters!$C$5),W1950,""),""),"")</f>
        <v/>
      </c>
      <c r="AE1950" s="16">
        <f>IF(W1950&lt;&gt;0,IF(Y1950=1,IF(I1950&gt;Parameters!$B$6,W1950,""),""),"")</f>
        <v>2.6031673059308518E-2</v>
      </c>
    </row>
    <row r="1951" spans="1:31" x14ac:dyDescent="0.2">
      <c r="A1951" t="s">
        <v>1904</v>
      </c>
      <c r="B1951" t="s">
        <v>1905</v>
      </c>
      <c r="C1951" t="s">
        <v>1907</v>
      </c>
      <c r="D1951">
        <v>2</v>
      </c>
      <c r="E1951" t="s">
        <v>1908</v>
      </c>
      <c r="F1951" t="s">
        <v>51</v>
      </c>
      <c r="G1951">
        <v>256</v>
      </c>
      <c r="H1951" t="s">
        <v>38</v>
      </c>
      <c r="I1951">
        <f t="shared" si="90"/>
        <v>0.25600000000000001</v>
      </c>
      <c r="J1951" t="s">
        <v>39</v>
      </c>
      <c r="L1951">
        <v>33</v>
      </c>
      <c r="M1951" t="s">
        <v>319</v>
      </c>
      <c r="N1951" t="s">
        <v>40</v>
      </c>
      <c r="P1951" t="s">
        <v>42</v>
      </c>
      <c r="Q1951" t="s">
        <v>42</v>
      </c>
      <c r="R1951" t="s">
        <v>42</v>
      </c>
      <c r="S1951" s="3">
        <v>42263</v>
      </c>
      <c r="T1951" s="3"/>
      <c r="U1951" s="11">
        <f>IFERROR(VLOOKUP(A1951,'Anc data'!$A$2:$H$117, 8,FALSE),"")</f>
        <v>845.12432028002695</v>
      </c>
      <c r="W1951" s="15">
        <f t="shared" si="91"/>
        <v>3.9047509588962775E-2</v>
      </c>
      <c r="X1951" s="9">
        <f t="shared" si="92"/>
        <v>1</v>
      </c>
      <c r="Y1951" s="9">
        <f>MAX(X1951,Parameters!$B$8)</f>
        <v>1</v>
      </c>
      <c r="AA1951" s="16">
        <f>IF(W1951&lt;&gt;0,IF(Y1951=1,IF(I1951&lt;=Parameters!$C$2,W1951,""),""),"")</f>
        <v>3.9047509588962775E-2</v>
      </c>
      <c r="AB1951" s="16" t="str">
        <f>IF(W1951&lt;&gt;0,IF(Y1951=1,IF(AND(I1951&gt;Parameters!$B$3,I1951&lt;=Parameters!$C$3),W1951,""),""),"")</f>
        <v/>
      </c>
      <c r="AC1951" s="16" t="str">
        <f>IF(W1951&lt;&gt;0,IF(Y1951=1,IF(AND(I1951&gt;Parameters!$B$4,I1951&lt;=Parameters!$C$4),W1951,""),""),"")</f>
        <v/>
      </c>
      <c r="AD1951" s="16" t="str">
        <f>IF(W1951&lt;&gt;0,IF(Y1951=1,IF(AND(I1951&gt;Parameters!$B$5,I1951&lt;=Parameters!$C$5),W1951,""),""),"")</f>
        <v/>
      </c>
      <c r="AE1951" s="16" t="str">
        <f>IF(W1951&lt;&gt;0,IF(Y1951=1,IF(I1951&gt;Parameters!$B$6,W1951,""),""),"")</f>
        <v/>
      </c>
    </row>
    <row r="1952" spans="1:31" x14ac:dyDescent="0.2">
      <c r="A1952" t="s">
        <v>1904</v>
      </c>
      <c r="B1952" t="s">
        <v>1905</v>
      </c>
      <c r="C1952" t="s">
        <v>1907</v>
      </c>
      <c r="D1952">
        <v>3</v>
      </c>
      <c r="E1952" t="s">
        <v>1908</v>
      </c>
      <c r="F1952" t="s">
        <v>51</v>
      </c>
      <c r="G1952">
        <v>512</v>
      </c>
      <c r="H1952" t="s">
        <v>38</v>
      </c>
      <c r="I1952">
        <f t="shared" si="90"/>
        <v>0.51200000000000001</v>
      </c>
      <c r="J1952" t="s">
        <v>39</v>
      </c>
      <c r="L1952">
        <v>44</v>
      </c>
      <c r="M1952" t="s">
        <v>319</v>
      </c>
      <c r="N1952" t="s">
        <v>40</v>
      </c>
      <c r="P1952" t="s">
        <v>42</v>
      </c>
      <c r="Q1952" t="s">
        <v>42</v>
      </c>
      <c r="R1952" t="s">
        <v>42</v>
      </c>
      <c r="S1952" s="3">
        <v>42263</v>
      </c>
      <c r="T1952" s="3"/>
      <c r="U1952" s="11">
        <f>IFERROR(VLOOKUP(A1952,'Anc data'!$A$2:$H$117, 8,FALSE),"")</f>
        <v>845.12432028002695</v>
      </c>
      <c r="W1952" s="15">
        <f t="shared" si="91"/>
        <v>5.2063346118617036E-2</v>
      </c>
      <c r="X1952" s="9">
        <f t="shared" si="92"/>
        <v>1</v>
      </c>
      <c r="Y1952" s="9">
        <f>MAX(X1952,Parameters!$B$8)</f>
        <v>1</v>
      </c>
      <c r="AA1952" s="16">
        <f>IF(W1952&lt;&gt;0,IF(Y1952=1,IF(I1952&lt;=Parameters!$C$2,W1952,""),""),"")</f>
        <v>5.2063346118617036E-2</v>
      </c>
      <c r="AB1952" s="16" t="str">
        <f>IF(W1952&lt;&gt;0,IF(Y1952=1,IF(AND(I1952&gt;Parameters!$B$3,I1952&lt;=Parameters!$C$3),W1952,""),""),"")</f>
        <v/>
      </c>
      <c r="AC1952" s="16" t="str">
        <f>IF(W1952&lt;&gt;0,IF(Y1952=1,IF(AND(I1952&gt;Parameters!$B$4,I1952&lt;=Parameters!$C$4),W1952,""),""),"")</f>
        <v/>
      </c>
      <c r="AD1952" s="16" t="str">
        <f>IF(W1952&lt;&gt;0,IF(Y1952=1,IF(AND(I1952&gt;Parameters!$B$5,I1952&lt;=Parameters!$C$5),W1952,""),""),"")</f>
        <v/>
      </c>
      <c r="AE1952" s="16" t="str">
        <f>IF(W1952&lt;&gt;0,IF(Y1952=1,IF(I1952&gt;Parameters!$B$6,W1952,""),""),"")</f>
        <v/>
      </c>
    </row>
    <row r="1953" spans="1:31" x14ac:dyDescent="0.2">
      <c r="A1953" t="s">
        <v>1904</v>
      </c>
      <c r="B1953" t="s">
        <v>1905</v>
      </c>
      <c r="C1953" t="s">
        <v>1907</v>
      </c>
      <c r="D1953">
        <v>4</v>
      </c>
      <c r="E1953" t="s">
        <v>1908</v>
      </c>
      <c r="F1953" t="s">
        <v>51</v>
      </c>
      <c r="G1953">
        <v>1024</v>
      </c>
      <c r="H1953" t="s">
        <v>38</v>
      </c>
      <c r="I1953">
        <f t="shared" si="90"/>
        <v>1.024</v>
      </c>
      <c r="J1953" t="s">
        <v>39</v>
      </c>
      <c r="L1953">
        <v>55</v>
      </c>
      <c r="M1953" t="s">
        <v>319</v>
      </c>
      <c r="N1953" t="s">
        <v>40</v>
      </c>
      <c r="P1953" t="s">
        <v>42</v>
      </c>
      <c r="Q1953" t="s">
        <v>42</v>
      </c>
      <c r="R1953" t="s">
        <v>42</v>
      </c>
      <c r="S1953" s="3">
        <v>42263</v>
      </c>
      <c r="T1953" s="3"/>
      <c r="U1953" s="11">
        <f>IFERROR(VLOOKUP(A1953,'Anc data'!$A$2:$H$117, 8,FALSE),"")</f>
        <v>845.12432028002695</v>
      </c>
      <c r="W1953" s="15">
        <f t="shared" si="91"/>
        <v>6.5079182648271297E-2</v>
      </c>
      <c r="X1953" s="9">
        <f t="shared" si="92"/>
        <v>1</v>
      </c>
      <c r="Y1953" s="9">
        <f>MAX(X1953,Parameters!$B$8)</f>
        <v>1</v>
      </c>
      <c r="AA1953" s="16" t="str">
        <f>IF(W1953&lt;&gt;0,IF(Y1953=1,IF(I1953&lt;=Parameters!$C$2,W1953,""),""),"")</f>
        <v/>
      </c>
      <c r="AB1953" s="16">
        <f>IF(W1953&lt;&gt;0,IF(Y1953=1,IF(AND(I1953&gt;Parameters!$B$3,I1953&lt;=Parameters!$C$3),W1953,""),""),"")</f>
        <v>6.5079182648271297E-2</v>
      </c>
      <c r="AC1953" s="16" t="str">
        <f>IF(W1953&lt;&gt;0,IF(Y1953=1,IF(AND(I1953&gt;Parameters!$B$4,I1953&lt;=Parameters!$C$4),W1953,""),""),"")</f>
        <v/>
      </c>
      <c r="AD1953" s="16" t="str">
        <f>IF(W1953&lt;&gt;0,IF(Y1953=1,IF(AND(I1953&gt;Parameters!$B$5,I1953&lt;=Parameters!$C$5),W1953,""),""),"")</f>
        <v/>
      </c>
      <c r="AE1953" s="16" t="str">
        <f>IF(W1953&lt;&gt;0,IF(Y1953=1,IF(I1953&gt;Parameters!$B$6,W1953,""),""),"")</f>
        <v/>
      </c>
    </row>
    <row r="1954" spans="1:31" x14ac:dyDescent="0.2">
      <c r="A1954" t="s">
        <v>1904</v>
      </c>
      <c r="B1954" t="s">
        <v>1905</v>
      </c>
      <c r="C1954" t="s">
        <v>1907</v>
      </c>
      <c r="D1954">
        <v>5</v>
      </c>
      <c r="E1954" t="s">
        <v>1908</v>
      </c>
      <c r="F1954" t="s">
        <v>51</v>
      </c>
      <c r="G1954">
        <v>2048</v>
      </c>
      <c r="H1954" t="s">
        <v>38</v>
      </c>
      <c r="I1954">
        <f t="shared" si="90"/>
        <v>2.048</v>
      </c>
      <c r="J1954" t="s">
        <v>39</v>
      </c>
      <c r="L1954">
        <v>88</v>
      </c>
      <c r="M1954" t="s">
        <v>319</v>
      </c>
      <c r="N1954" t="s">
        <v>40</v>
      </c>
      <c r="P1954" t="s">
        <v>42</v>
      </c>
      <c r="Q1954" t="s">
        <v>42</v>
      </c>
      <c r="R1954" t="s">
        <v>42</v>
      </c>
      <c r="S1954" s="3">
        <v>42263</v>
      </c>
      <c r="T1954" s="3"/>
      <c r="U1954" s="11">
        <f>IFERROR(VLOOKUP(A1954,'Anc data'!$A$2:$H$117, 8,FALSE),"")</f>
        <v>845.12432028002695</v>
      </c>
      <c r="W1954" s="15">
        <f t="shared" si="91"/>
        <v>0.10412669223723407</v>
      </c>
      <c r="X1954" s="9">
        <f t="shared" si="92"/>
        <v>1</v>
      </c>
      <c r="Y1954" s="9">
        <f>MAX(X1954,Parameters!$B$8)</f>
        <v>1</v>
      </c>
      <c r="AA1954" s="16" t="str">
        <f>IF(W1954&lt;&gt;0,IF(Y1954=1,IF(I1954&lt;=Parameters!$C$2,W1954,""),""),"")</f>
        <v/>
      </c>
      <c r="AB1954" s="16">
        <f>IF(W1954&lt;&gt;0,IF(Y1954=1,IF(AND(I1954&gt;Parameters!$B$3,I1954&lt;=Parameters!$C$3),W1954,""),""),"")</f>
        <v>0.10412669223723407</v>
      </c>
      <c r="AC1954" s="16" t="str">
        <f>IF(W1954&lt;&gt;0,IF(Y1954=1,IF(AND(I1954&gt;Parameters!$B$4,I1954&lt;=Parameters!$C$4),W1954,""),""),"")</f>
        <v/>
      </c>
      <c r="AD1954" s="16" t="str">
        <f>IF(W1954&lt;&gt;0,IF(Y1954=1,IF(AND(I1954&gt;Parameters!$B$5,I1954&lt;=Parameters!$C$5),W1954,""),""),"")</f>
        <v/>
      </c>
      <c r="AE1954" s="16" t="str">
        <f>IF(W1954&lt;&gt;0,IF(Y1954=1,IF(I1954&gt;Parameters!$B$6,W1954,""),""),"")</f>
        <v/>
      </c>
    </row>
    <row r="1955" spans="1:31" x14ac:dyDescent="0.2">
      <c r="A1955" t="s">
        <v>1904</v>
      </c>
      <c r="B1955" t="s">
        <v>1905</v>
      </c>
      <c r="C1955" t="s">
        <v>1907</v>
      </c>
      <c r="D1955">
        <v>6</v>
      </c>
      <c r="E1955" t="s">
        <v>1908</v>
      </c>
      <c r="F1955" t="s">
        <v>1909</v>
      </c>
      <c r="G1955">
        <v>3072</v>
      </c>
      <c r="H1955" t="s">
        <v>38</v>
      </c>
      <c r="I1955">
        <f t="shared" si="90"/>
        <v>3.0720000000000001</v>
      </c>
      <c r="J1955" t="s">
        <v>39</v>
      </c>
      <c r="L1955">
        <v>122</v>
      </c>
      <c r="M1955" t="s">
        <v>319</v>
      </c>
      <c r="N1955" t="s">
        <v>40</v>
      </c>
      <c r="P1955" t="s">
        <v>42</v>
      </c>
      <c r="Q1955" t="s">
        <v>42</v>
      </c>
      <c r="R1955" t="s">
        <v>42</v>
      </c>
      <c r="S1955" s="3">
        <v>42263</v>
      </c>
      <c r="T1955" s="3"/>
      <c r="U1955" s="11">
        <f>IFERROR(VLOOKUP(A1955,'Anc data'!$A$2:$H$117, 8,FALSE),"")</f>
        <v>845.12432028002695</v>
      </c>
      <c r="W1955" s="15">
        <f t="shared" si="91"/>
        <v>0.14435745969252906</v>
      </c>
      <c r="X1955" s="9">
        <f t="shared" si="92"/>
        <v>1</v>
      </c>
      <c r="Y1955" s="9">
        <f>MAX(X1955,Parameters!$B$8)</f>
        <v>1</v>
      </c>
      <c r="AA1955" s="16" t="str">
        <f>IF(W1955&lt;&gt;0,IF(Y1955=1,IF(I1955&lt;=Parameters!$C$2,W1955,""),""),"")</f>
        <v/>
      </c>
      <c r="AB1955" s="16">
        <f>IF(W1955&lt;&gt;0,IF(Y1955=1,IF(AND(I1955&gt;Parameters!$B$3,I1955&lt;=Parameters!$C$3),W1955,""),""),"")</f>
        <v>0.14435745969252906</v>
      </c>
      <c r="AC1955" s="16" t="str">
        <f>IF(W1955&lt;&gt;0,IF(Y1955=1,IF(AND(I1955&gt;Parameters!$B$4,I1955&lt;=Parameters!$C$4),W1955,""),""),"")</f>
        <v/>
      </c>
      <c r="AD1955" s="16" t="str">
        <f>IF(W1955&lt;&gt;0,IF(Y1955=1,IF(AND(I1955&gt;Parameters!$B$5,I1955&lt;=Parameters!$C$5),W1955,""),""),"")</f>
        <v/>
      </c>
      <c r="AE1955" s="16" t="str">
        <f>IF(W1955&lt;&gt;0,IF(Y1955=1,IF(I1955&gt;Parameters!$B$6,W1955,""),""),"")</f>
        <v/>
      </c>
    </row>
    <row r="1956" spans="1:31" x14ac:dyDescent="0.2">
      <c r="A1956" t="s">
        <v>1904</v>
      </c>
      <c r="B1956" t="s">
        <v>1905</v>
      </c>
      <c r="C1956" t="s">
        <v>1907</v>
      </c>
      <c r="D1956">
        <v>7</v>
      </c>
      <c r="E1956" t="s">
        <v>1910</v>
      </c>
      <c r="F1956" t="s">
        <v>51</v>
      </c>
      <c r="G1956">
        <v>256</v>
      </c>
      <c r="H1956" t="s">
        <v>38</v>
      </c>
      <c r="I1956">
        <f t="shared" si="90"/>
        <v>0.25600000000000001</v>
      </c>
      <c r="J1956">
        <v>1500</v>
      </c>
      <c r="K1956" t="s">
        <v>1439</v>
      </c>
      <c r="L1956">
        <v>10</v>
      </c>
      <c r="M1956" t="s">
        <v>319</v>
      </c>
      <c r="N1956" t="s">
        <v>40</v>
      </c>
      <c r="P1956" t="s">
        <v>42</v>
      </c>
      <c r="Q1956" t="s">
        <v>42</v>
      </c>
      <c r="R1956" t="s">
        <v>42</v>
      </c>
      <c r="S1956" s="3">
        <v>42263</v>
      </c>
      <c r="T1956" s="3"/>
      <c r="U1956" s="11">
        <f>IFERROR(VLOOKUP(A1956,'Anc data'!$A$2:$H$117, 8,FALSE),"")</f>
        <v>845.12432028002695</v>
      </c>
      <c r="W1956" s="15">
        <f t="shared" si="91"/>
        <v>1.1832578663322053E-2</v>
      </c>
      <c r="X1956" s="9">
        <f t="shared" si="92"/>
        <v>0</v>
      </c>
      <c r="Y1956" s="9">
        <f>MAX(X1956,Parameters!$B$8)</f>
        <v>1</v>
      </c>
      <c r="AA1956" s="16">
        <f>IF(W1956&lt;&gt;0,IF(Y1956=1,IF(I1956&lt;=Parameters!$C$2,W1956,""),""),"")</f>
        <v>1.1832578663322053E-2</v>
      </c>
      <c r="AB1956" s="16" t="str">
        <f>IF(W1956&lt;&gt;0,IF(Y1956=1,IF(AND(I1956&gt;Parameters!$B$3,I1956&lt;=Parameters!$C$3),W1956,""),""),"")</f>
        <v/>
      </c>
      <c r="AC1956" s="16" t="str">
        <f>IF(W1956&lt;&gt;0,IF(Y1956=1,IF(AND(I1956&gt;Parameters!$B$4,I1956&lt;=Parameters!$C$4),W1956,""),""),"")</f>
        <v/>
      </c>
      <c r="AD1956" s="16" t="str">
        <f>IF(W1956&lt;&gt;0,IF(Y1956=1,IF(AND(I1956&gt;Parameters!$B$5,I1956&lt;=Parameters!$C$5),W1956,""),""),"")</f>
        <v/>
      </c>
      <c r="AE1956" s="16" t="str">
        <f>IF(W1956&lt;&gt;0,IF(Y1956=1,IF(I1956&gt;Parameters!$B$6,W1956,""),""),"")</f>
        <v/>
      </c>
    </row>
    <row r="1957" spans="1:31" x14ac:dyDescent="0.2">
      <c r="A1957" t="s">
        <v>1904</v>
      </c>
      <c r="B1957" t="s">
        <v>1905</v>
      </c>
      <c r="C1957" t="s">
        <v>1907</v>
      </c>
      <c r="D1957">
        <v>8</v>
      </c>
      <c r="E1957" t="s">
        <v>1911</v>
      </c>
      <c r="F1957" t="s">
        <v>51</v>
      </c>
      <c r="G1957">
        <v>512</v>
      </c>
      <c r="H1957" t="s">
        <v>38</v>
      </c>
      <c r="I1957">
        <f t="shared" si="90"/>
        <v>0.51200000000000001</v>
      </c>
      <c r="J1957">
        <v>3000</v>
      </c>
      <c r="K1957" t="s">
        <v>1439</v>
      </c>
      <c r="L1957">
        <v>15</v>
      </c>
      <c r="M1957" t="s">
        <v>319</v>
      </c>
      <c r="N1957" t="s">
        <v>40</v>
      </c>
      <c r="P1957" t="s">
        <v>42</v>
      </c>
      <c r="Q1957" t="s">
        <v>42</v>
      </c>
      <c r="R1957" t="s">
        <v>42</v>
      </c>
      <c r="S1957" s="3">
        <v>42263</v>
      </c>
      <c r="T1957" s="3"/>
      <c r="U1957" s="11">
        <f>IFERROR(VLOOKUP(A1957,'Anc data'!$A$2:$H$117, 8,FALSE),"")</f>
        <v>845.12432028002695</v>
      </c>
      <c r="W1957" s="15">
        <f t="shared" si="91"/>
        <v>1.774886799498308E-2</v>
      </c>
      <c r="X1957" s="9">
        <f t="shared" si="92"/>
        <v>0</v>
      </c>
      <c r="Y1957" s="9">
        <f>MAX(X1957,Parameters!$B$8)</f>
        <v>1</v>
      </c>
      <c r="AA1957" s="16">
        <f>IF(W1957&lt;&gt;0,IF(Y1957=1,IF(I1957&lt;=Parameters!$C$2,W1957,""),""),"")</f>
        <v>1.774886799498308E-2</v>
      </c>
      <c r="AB1957" s="16" t="str">
        <f>IF(W1957&lt;&gt;0,IF(Y1957=1,IF(AND(I1957&gt;Parameters!$B$3,I1957&lt;=Parameters!$C$3),W1957,""),""),"")</f>
        <v/>
      </c>
      <c r="AC1957" s="16" t="str">
        <f>IF(W1957&lt;&gt;0,IF(Y1957=1,IF(AND(I1957&gt;Parameters!$B$4,I1957&lt;=Parameters!$C$4),W1957,""),""),"")</f>
        <v/>
      </c>
      <c r="AD1957" s="16" t="str">
        <f>IF(W1957&lt;&gt;0,IF(Y1957=1,IF(AND(I1957&gt;Parameters!$B$5,I1957&lt;=Parameters!$C$5),W1957,""),""),"")</f>
        <v/>
      </c>
      <c r="AE1957" s="16" t="str">
        <f>IF(W1957&lt;&gt;0,IF(Y1957=1,IF(I1957&gt;Parameters!$B$6,W1957,""),""),"")</f>
        <v/>
      </c>
    </row>
    <row r="1958" spans="1:31" x14ac:dyDescent="0.2">
      <c r="A1958" t="s">
        <v>1904</v>
      </c>
      <c r="B1958" t="s">
        <v>1905</v>
      </c>
      <c r="C1958" t="s">
        <v>1907</v>
      </c>
      <c r="D1958">
        <v>9</v>
      </c>
      <c r="E1958" t="s">
        <v>1912</v>
      </c>
      <c r="F1958" t="s">
        <v>51</v>
      </c>
      <c r="G1958">
        <v>1024</v>
      </c>
      <c r="H1958" t="s">
        <v>38</v>
      </c>
      <c r="I1958">
        <f t="shared" si="90"/>
        <v>1.024</v>
      </c>
      <c r="J1958">
        <v>6000</v>
      </c>
      <c r="K1958" t="s">
        <v>1439</v>
      </c>
      <c r="L1958">
        <v>20</v>
      </c>
      <c r="M1958" t="s">
        <v>319</v>
      </c>
      <c r="N1958" t="s">
        <v>40</v>
      </c>
      <c r="P1958" t="s">
        <v>42</v>
      </c>
      <c r="Q1958" t="s">
        <v>42</v>
      </c>
      <c r="R1958" t="s">
        <v>42</v>
      </c>
      <c r="S1958" s="3">
        <v>42263</v>
      </c>
      <c r="T1958" s="3"/>
      <c r="U1958" s="11">
        <f>IFERROR(VLOOKUP(A1958,'Anc data'!$A$2:$H$117, 8,FALSE),"")</f>
        <v>845.12432028002695</v>
      </c>
      <c r="W1958" s="15">
        <f t="shared" si="91"/>
        <v>2.3665157326644107E-2</v>
      </c>
      <c r="X1958" s="9">
        <f t="shared" si="92"/>
        <v>0</v>
      </c>
      <c r="Y1958" s="9">
        <f>MAX(X1958,Parameters!$B$8)</f>
        <v>1</v>
      </c>
      <c r="AA1958" s="16" t="str">
        <f>IF(W1958&lt;&gt;0,IF(Y1958=1,IF(I1958&lt;=Parameters!$C$2,W1958,""),""),"")</f>
        <v/>
      </c>
      <c r="AB1958" s="16">
        <f>IF(W1958&lt;&gt;0,IF(Y1958=1,IF(AND(I1958&gt;Parameters!$B$3,I1958&lt;=Parameters!$C$3),W1958,""),""),"")</f>
        <v>2.3665157326644107E-2</v>
      </c>
      <c r="AC1958" s="16" t="str">
        <f>IF(W1958&lt;&gt;0,IF(Y1958=1,IF(AND(I1958&gt;Parameters!$B$4,I1958&lt;=Parameters!$C$4),W1958,""),""),"")</f>
        <v/>
      </c>
      <c r="AD1958" s="16" t="str">
        <f>IF(W1958&lt;&gt;0,IF(Y1958=1,IF(AND(I1958&gt;Parameters!$B$5,I1958&lt;=Parameters!$C$5),W1958,""),""),"")</f>
        <v/>
      </c>
      <c r="AE1958" s="16" t="str">
        <f>IF(W1958&lt;&gt;0,IF(Y1958=1,IF(I1958&gt;Parameters!$B$6,W1958,""),""),"")</f>
        <v/>
      </c>
    </row>
    <row r="1959" spans="1:31" x14ac:dyDescent="0.2">
      <c r="A1959" t="s">
        <v>1904</v>
      </c>
      <c r="B1959" t="s">
        <v>1905</v>
      </c>
      <c r="C1959" t="s">
        <v>1907</v>
      </c>
      <c r="D1959">
        <v>10</v>
      </c>
      <c r="E1959" t="s">
        <v>1913</v>
      </c>
      <c r="F1959" t="s">
        <v>51</v>
      </c>
      <c r="G1959">
        <v>768</v>
      </c>
      <c r="H1959" t="s">
        <v>38</v>
      </c>
      <c r="I1959">
        <f t="shared" si="90"/>
        <v>0.76800000000000002</v>
      </c>
      <c r="J1959">
        <v>7000</v>
      </c>
      <c r="K1959" t="s">
        <v>1439</v>
      </c>
      <c r="L1959">
        <v>24</v>
      </c>
      <c r="M1959" t="s">
        <v>319</v>
      </c>
      <c r="N1959" t="s">
        <v>40</v>
      </c>
      <c r="P1959" t="s">
        <v>42</v>
      </c>
      <c r="Q1959" t="s">
        <v>42</v>
      </c>
      <c r="R1959" t="s">
        <v>42</v>
      </c>
      <c r="S1959" s="3">
        <v>42263</v>
      </c>
      <c r="T1959" s="3"/>
      <c r="U1959" s="11">
        <f>IFERROR(VLOOKUP(A1959,'Anc data'!$A$2:$H$117, 8,FALSE),"")</f>
        <v>845.12432028002695</v>
      </c>
      <c r="W1959" s="15">
        <f t="shared" si="91"/>
        <v>2.8398188791972926E-2</v>
      </c>
      <c r="X1959" s="9">
        <f t="shared" si="92"/>
        <v>0</v>
      </c>
      <c r="Y1959" s="9">
        <f>MAX(X1959,Parameters!$B$8)</f>
        <v>1</v>
      </c>
      <c r="AA1959" s="16">
        <f>IF(W1959&lt;&gt;0,IF(Y1959=1,IF(I1959&lt;=Parameters!$C$2,W1959,""),""),"")</f>
        <v>2.8398188791972926E-2</v>
      </c>
      <c r="AB1959" s="16" t="str">
        <f>IF(W1959&lt;&gt;0,IF(Y1959=1,IF(AND(I1959&gt;Parameters!$B$3,I1959&lt;=Parameters!$C$3),W1959,""),""),"")</f>
        <v/>
      </c>
      <c r="AC1959" s="16" t="str">
        <f>IF(W1959&lt;&gt;0,IF(Y1959=1,IF(AND(I1959&gt;Parameters!$B$4,I1959&lt;=Parameters!$C$4),W1959,""),""),"")</f>
        <v/>
      </c>
      <c r="AD1959" s="16" t="str">
        <f>IF(W1959&lt;&gt;0,IF(Y1959=1,IF(AND(I1959&gt;Parameters!$B$5,I1959&lt;=Parameters!$C$5),W1959,""),""),"")</f>
        <v/>
      </c>
      <c r="AE1959" s="16" t="str">
        <f>IF(W1959&lt;&gt;0,IF(Y1959=1,IF(I1959&gt;Parameters!$B$6,W1959,""),""),"")</f>
        <v/>
      </c>
    </row>
    <row r="1960" spans="1:31" x14ac:dyDescent="0.2">
      <c r="A1960" t="s">
        <v>1904</v>
      </c>
      <c r="B1960" t="s">
        <v>1905</v>
      </c>
      <c r="C1960" t="s">
        <v>1907</v>
      </c>
      <c r="D1960">
        <v>11</v>
      </c>
      <c r="E1960" t="s">
        <v>1914</v>
      </c>
      <c r="F1960" t="s">
        <v>51</v>
      </c>
      <c r="G1960">
        <v>2048</v>
      </c>
      <c r="H1960" t="s">
        <v>38</v>
      </c>
      <c r="I1960">
        <f t="shared" si="90"/>
        <v>2.048</v>
      </c>
      <c r="J1960">
        <v>13500</v>
      </c>
      <c r="K1960" t="s">
        <v>1439</v>
      </c>
      <c r="L1960">
        <v>40</v>
      </c>
      <c r="M1960" t="s">
        <v>319</v>
      </c>
      <c r="N1960" t="s">
        <v>40</v>
      </c>
      <c r="P1960" t="s">
        <v>42</v>
      </c>
      <c r="Q1960" t="s">
        <v>42</v>
      </c>
      <c r="R1960" t="s">
        <v>42</v>
      </c>
      <c r="S1960" s="3">
        <v>42263</v>
      </c>
      <c r="T1960" s="3"/>
      <c r="U1960" s="11">
        <f>IFERROR(VLOOKUP(A1960,'Anc data'!$A$2:$H$117, 8,FALSE),"")</f>
        <v>845.12432028002695</v>
      </c>
      <c r="W1960" s="15">
        <f t="shared" si="91"/>
        <v>4.7330314653288214E-2</v>
      </c>
      <c r="X1960" s="9">
        <f t="shared" si="92"/>
        <v>0</v>
      </c>
      <c r="Y1960" s="9">
        <f>MAX(X1960,Parameters!$B$8)</f>
        <v>1</v>
      </c>
      <c r="AA1960" s="16" t="str">
        <f>IF(W1960&lt;&gt;0,IF(Y1960=1,IF(I1960&lt;=Parameters!$C$2,W1960,""),""),"")</f>
        <v/>
      </c>
      <c r="AB1960" s="16">
        <f>IF(W1960&lt;&gt;0,IF(Y1960=1,IF(AND(I1960&gt;Parameters!$B$3,I1960&lt;=Parameters!$C$3),W1960,""),""),"")</f>
        <v>4.7330314653288214E-2</v>
      </c>
      <c r="AC1960" s="16" t="str">
        <f>IF(W1960&lt;&gt;0,IF(Y1960=1,IF(AND(I1960&gt;Parameters!$B$4,I1960&lt;=Parameters!$C$4),W1960,""),""),"")</f>
        <v/>
      </c>
      <c r="AD1960" s="16" t="str">
        <f>IF(W1960&lt;&gt;0,IF(Y1960=1,IF(AND(I1960&gt;Parameters!$B$5,I1960&lt;=Parameters!$C$5),W1960,""),""),"")</f>
        <v/>
      </c>
      <c r="AE1960" s="16" t="str">
        <f>IF(W1960&lt;&gt;0,IF(Y1960=1,IF(I1960&gt;Parameters!$B$6,W1960,""),""),"")</f>
        <v/>
      </c>
    </row>
    <row r="1961" spans="1:31" x14ac:dyDescent="0.2">
      <c r="A1961" t="s">
        <v>1904</v>
      </c>
      <c r="B1961" t="s">
        <v>1905</v>
      </c>
      <c r="C1961" t="s">
        <v>1915</v>
      </c>
      <c r="D1961">
        <v>1</v>
      </c>
      <c r="E1961" t="s">
        <v>1916</v>
      </c>
      <c r="F1961" t="s">
        <v>1917</v>
      </c>
      <c r="G1961">
        <v>128</v>
      </c>
      <c r="H1961" t="s">
        <v>38</v>
      </c>
      <c r="I1961">
        <f t="shared" si="90"/>
        <v>0.128</v>
      </c>
      <c r="J1961" t="s">
        <v>39</v>
      </c>
      <c r="L1961" s="2">
        <v>35000</v>
      </c>
      <c r="M1961" t="s">
        <v>1918</v>
      </c>
      <c r="N1961" t="s">
        <v>40</v>
      </c>
      <c r="P1961" t="s">
        <v>42</v>
      </c>
      <c r="Q1961" t="s">
        <v>42</v>
      </c>
      <c r="R1961" t="s">
        <v>42</v>
      </c>
      <c r="S1961" s="3">
        <v>42263</v>
      </c>
      <c r="T1961" s="3"/>
      <c r="U1961" s="11">
        <f>IFERROR(VLOOKUP(A1961,'Anc data'!$A$2:$H$117, 8,FALSE),"")</f>
        <v>845.12432028002695</v>
      </c>
      <c r="W1961" s="15">
        <f t="shared" si="91"/>
        <v>41.414025321627186</v>
      </c>
      <c r="X1961" s="9">
        <f t="shared" si="92"/>
        <v>1</v>
      </c>
      <c r="Y1961" s="9">
        <f>MAX(X1961,Parameters!$B$8)</f>
        <v>1</v>
      </c>
      <c r="AA1961" s="16">
        <f>IF(W1961&lt;&gt;0,IF(Y1961=1,IF(I1961&lt;=Parameters!$C$2,W1961,""),""),"")</f>
        <v>41.414025321627186</v>
      </c>
      <c r="AB1961" s="16" t="str">
        <f>IF(W1961&lt;&gt;0,IF(Y1961=1,IF(AND(I1961&gt;Parameters!$B$3,I1961&lt;=Parameters!$C$3),W1961,""),""),"")</f>
        <v/>
      </c>
      <c r="AC1961" s="16" t="str">
        <f>IF(W1961&lt;&gt;0,IF(Y1961=1,IF(AND(I1961&gt;Parameters!$B$4,I1961&lt;=Parameters!$C$4),W1961,""),""),"")</f>
        <v/>
      </c>
      <c r="AD1961" s="16" t="str">
        <f>IF(W1961&lt;&gt;0,IF(Y1961=1,IF(AND(I1961&gt;Parameters!$B$5,I1961&lt;=Parameters!$C$5),W1961,""),""),"")</f>
        <v/>
      </c>
      <c r="AE1961" s="16" t="str">
        <f>IF(W1961&lt;&gt;0,IF(Y1961=1,IF(I1961&gt;Parameters!$B$6,W1961,""),""),"")</f>
        <v/>
      </c>
    </row>
    <row r="1962" spans="1:31" x14ac:dyDescent="0.2">
      <c r="A1962" t="s">
        <v>1904</v>
      </c>
      <c r="B1962" t="s">
        <v>1905</v>
      </c>
      <c r="C1962" t="s">
        <v>1915</v>
      </c>
      <c r="D1962">
        <v>2</v>
      </c>
      <c r="E1962" t="s">
        <v>1919</v>
      </c>
      <c r="F1962" t="s">
        <v>1917</v>
      </c>
      <c r="G1962">
        <v>256</v>
      </c>
      <c r="H1962" t="s">
        <v>38</v>
      </c>
      <c r="I1962">
        <f t="shared" si="90"/>
        <v>0.25600000000000001</v>
      </c>
      <c r="J1962" t="s">
        <v>39</v>
      </c>
      <c r="L1962" s="2">
        <v>50000</v>
      </c>
      <c r="M1962" t="s">
        <v>1918</v>
      </c>
      <c r="N1962" t="s">
        <v>40</v>
      </c>
      <c r="P1962" t="s">
        <v>42</v>
      </c>
      <c r="Q1962" t="s">
        <v>42</v>
      </c>
      <c r="R1962" t="s">
        <v>42</v>
      </c>
      <c r="S1962" s="3">
        <v>42263</v>
      </c>
      <c r="T1962" s="3"/>
      <c r="U1962" s="11">
        <f>IFERROR(VLOOKUP(A1962,'Anc data'!$A$2:$H$117, 8,FALSE),"")</f>
        <v>845.12432028002695</v>
      </c>
      <c r="W1962" s="15">
        <f t="shared" si="91"/>
        <v>59.162893316610266</v>
      </c>
      <c r="X1962" s="9">
        <f t="shared" si="92"/>
        <v>1</v>
      </c>
      <c r="Y1962" s="9">
        <f>MAX(X1962,Parameters!$B$8)</f>
        <v>1</v>
      </c>
      <c r="AA1962" s="16">
        <f>IF(W1962&lt;&gt;0,IF(Y1962=1,IF(I1962&lt;=Parameters!$C$2,W1962,""),""),"")</f>
        <v>59.162893316610266</v>
      </c>
      <c r="AB1962" s="16" t="str">
        <f>IF(W1962&lt;&gt;0,IF(Y1962=1,IF(AND(I1962&gt;Parameters!$B$3,I1962&lt;=Parameters!$C$3),W1962,""),""),"")</f>
        <v/>
      </c>
      <c r="AC1962" s="16" t="str">
        <f>IF(W1962&lt;&gt;0,IF(Y1962=1,IF(AND(I1962&gt;Parameters!$B$4,I1962&lt;=Parameters!$C$4),W1962,""),""),"")</f>
        <v/>
      </c>
      <c r="AD1962" s="16" t="str">
        <f>IF(W1962&lt;&gt;0,IF(Y1962=1,IF(AND(I1962&gt;Parameters!$B$5,I1962&lt;=Parameters!$C$5),W1962,""),""),"")</f>
        <v/>
      </c>
      <c r="AE1962" s="16" t="str">
        <f>IF(W1962&lt;&gt;0,IF(Y1962=1,IF(I1962&gt;Parameters!$B$6,W1962,""),""),"")</f>
        <v/>
      </c>
    </row>
    <row r="1963" spans="1:31" x14ac:dyDescent="0.2">
      <c r="A1963" t="s">
        <v>1904</v>
      </c>
      <c r="B1963" t="s">
        <v>1905</v>
      </c>
      <c r="C1963" t="s">
        <v>1915</v>
      </c>
      <c r="D1963">
        <v>3</v>
      </c>
      <c r="E1963" t="s">
        <v>1920</v>
      </c>
      <c r="F1963" t="s">
        <v>1917</v>
      </c>
      <c r="G1963">
        <v>512</v>
      </c>
      <c r="H1963" t="s">
        <v>38</v>
      </c>
      <c r="I1963">
        <f t="shared" si="90"/>
        <v>0.51200000000000001</v>
      </c>
      <c r="J1963" t="s">
        <v>39</v>
      </c>
      <c r="L1963" s="2">
        <v>75000</v>
      </c>
      <c r="M1963" t="s">
        <v>1918</v>
      </c>
      <c r="N1963" t="s">
        <v>40</v>
      </c>
      <c r="P1963" t="s">
        <v>42</v>
      </c>
      <c r="Q1963" t="s">
        <v>42</v>
      </c>
      <c r="R1963" t="s">
        <v>42</v>
      </c>
      <c r="S1963" s="3">
        <v>42263</v>
      </c>
      <c r="T1963" s="3"/>
      <c r="U1963" s="11">
        <f>IFERROR(VLOOKUP(A1963,'Anc data'!$A$2:$H$117, 8,FALSE),"")</f>
        <v>845.12432028002695</v>
      </c>
      <c r="W1963" s="15">
        <f t="shared" si="91"/>
        <v>88.744339974915405</v>
      </c>
      <c r="X1963" s="9">
        <f t="shared" si="92"/>
        <v>1</v>
      </c>
      <c r="Y1963" s="9">
        <f>MAX(X1963,Parameters!$B$8)</f>
        <v>1</v>
      </c>
      <c r="AA1963" s="16">
        <f>IF(W1963&lt;&gt;0,IF(Y1963=1,IF(I1963&lt;=Parameters!$C$2,W1963,""),""),"")</f>
        <v>88.744339974915405</v>
      </c>
      <c r="AB1963" s="16" t="str">
        <f>IF(W1963&lt;&gt;0,IF(Y1963=1,IF(AND(I1963&gt;Parameters!$B$3,I1963&lt;=Parameters!$C$3),W1963,""),""),"")</f>
        <v/>
      </c>
      <c r="AC1963" s="16" t="str">
        <f>IF(W1963&lt;&gt;0,IF(Y1963=1,IF(AND(I1963&gt;Parameters!$B$4,I1963&lt;=Parameters!$C$4),W1963,""),""),"")</f>
        <v/>
      </c>
      <c r="AD1963" s="16" t="str">
        <f>IF(W1963&lt;&gt;0,IF(Y1963=1,IF(AND(I1963&gt;Parameters!$B$5,I1963&lt;=Parameters!$C$5),W1963,""),""),"")</f>
        <v/>
      </c>
      <c r="AE1963" s="16" t="str">
        <f>IF(W1963&lt;&gt;0,IF(Y1963=1,IF(I1963&gt;Parameters!$B$6,W1963,""),""),"")</f>
        <v/>
      </c>
    </row>
    <row r="1964" spans="1:31" x14ac:dyDescent="0.2">
      <c r="A1964" t="s">
        <v>1904</v>
      </c>
      <c r="B1964" t="s">
        <v>1905</v>
      </c>
      <c r="C1964" t="s">
        <v>1915</v>
      </c>
      <c r="D1964">
        <v>4</v>
      </c>
      <c r="E1964" t="s">
        <v>1921</v>
      </c>
      <c r="F1964" t="s">
        <v>1917</v>
      </c>
      <c r="G1964">
        <v>1024</v>
      </c>
      <c r="H1964" t="s">
        <v>38</v>
      </c>
      <c r="I1964">
        <f t="shared" si="90"/>
        <v>1.024</v>
      </c>
      <c r="J1964" t="s">
        <v>39</v>
      </c>
      <c r="L1964" s="2">
        <v>95000</v>
      </c>
      <c r="M1964" t="s">
        <v>1918</v>
      </c>
      <c r="N1964" t="s">
        <v>40</v>
      </c>
      <c r="P1964" t="s">
        <v>42</v>
      </c>
      <c r="Q1964" t="s">
        <v>42</v>
      </c>
      <c r="R1964" t="s">
        <v>42</v>
      </c>
      <c r="S1964" s="3">
        <v>42263</v>
      </c>
      <c r="T1964" s="3"/>
      <c r="U1964" s="11">
        <f>IFERROR(VLOOKUP(A1964,'Anc data'!$A$2:$H$117, 8,FALSE),"")</f>
        <v>845.12432028002695</v>
      </c>
      <c r="W1964" s="15">
        <f t="shared" si="91"/>
        <v>112.40949730155951</v>
      </c>
      <c r="X1964" s="9">
        <f t="shared" si="92"/>
        <v>1</v>
      </c>
      <c r="Y1964" s="9">
        <f>MAX(X1964,Parameters!$B$8)</f>
        <v>1</v>
      </c>
      <c r="AA1964" s="16" t="str">
        <f>IF(W1964&lt;&gt;0,IF(Y1964=1,IF(I1964&lt;=Parameters!$C$2,W1964,""),""),"")</f>
        <v/>
      </c>
      <c r="AB1964" s="16">
        <f>IF(W1964&lt;&gt;0,IF(Y1964=1,IF(AND(I1964&gt;Parameters!$B$3,I1964&lt;=Parameters!$C$3),W1964,""),""),"")</f>
        <v>112.40949730155951</v>
      </c>
      <c r="AC1964" s="16" t="str">
        <f>IF(W1964&lt;&gt;0,IF(Y1964=1,IF(AND(I1964&gt;Parameters!$B$4,I1964&lt;=Parameters!$C$4),W1964,""),""),"")</f>
        <v/>
      </c>
      <c r="AD1964" s="16" t="str">
        <f>IF(W1964&lt;&gt;0,IF(Y1964=1,IF(AND(I1964&gt;Parameters!$B$5,I1964&lt;=Parameters!$C$5),W1964,""),""),"")</f>
        <v/>
      </c>
      <c r="AE1964" s="16" t="str">
        <f>IF(W1964&lt;&gt;0,IF(Y1964=1,IF(I1964&gt;Parameters!$B$6,W1964,""),""),"")</f>
        <v/>
      </c>
    </row>
    <row r="1965" spans="1:31" x14ac:dyDescent="0.2">
      <c r="A1965" t="s">
        <v>1904</v>
      </c>
      <c r="B1965" t="s">
        <v>1905</v>
      </c>
      <c r="C1965" t="s">
        <v>1915</v>
      </c>
      <c r="D1965">
        <v>5</v>
      </c>
      <c r="E1965" t="s">
        <v>1922</v>
      </c>
      <c r="F1965" t="s">
        <v>1917</v>
      </c>
      <c r="G1965">
        <v>2048</v>
      </c>
      <c r="H1965" t="s">
        <v>38</v>
      </c>
      <c r="I1965">
        <f t="shared" si="90"/>
        <v>2.048</v>
      </c>
      <c r="J1965" t="s">
        <v>39</v>
      </c>
      <c r="L1965" s="2">
        <v>170000</v>
      </c>
      <c r="M1965" t="s">
        <v>1918</v>
      </c>
      <c r="N1965" t="s">
        <v>40</v>
      </c>
      <c r="P1965" t="s">
        <v>42</v>
      </c>
      <c r="Q1965" t="s">
        <v>42</v>
      </c>
      <c r="R1965" t="s">
        <v>42</v>
      </c>
      <c r="S1965" s="3">
        <v>42263</v>
      </c>
      <c r="T1965" s="3"/>
      <c r="U1965" s="11">
        <f>IFERROR(VLOOKUP(A1965,'Anc data'!$A$2:$H$117, 8,FALSE),"")</f>
        <v>845.12432028002695</v>
      </c>
      <c r="W1965" s="15">
        <f t="shared" si="91"/>
        <v>201.15383727647492</v>
      </c>
      <c r="X1965" s="9">
        <f t="shared" si="92"/>
        <v>1</v>
      </c>
      <c r="Y1965" s="9">
        <f>MAX(X1965,Parameters!$B$8)</f>
        <v>1</v>
      </c>
      <c r="AA1965" s="16" t="str">
        <f>IF(W1965&lt;&gt;0,IF(Y1965=1,IF(I1965&lt;=Parameters!$C$2,W1965,""),""),"")</f>
        <v/>
      </c>
      <c r="AB1965" s="16">
        <f>IF(W1965&lt;&gt;0,IF(Y1965=1,IF(AND(I1965&gt;Parameters!$B$3,I1965&lt;=Parameters!$C$3),W1965,""),""),"")</f>
        <v>201.15383727647492</v>
      </c>
      <c r="AC1965" s="16" t="str">
        <f>IF(W1965&lt;&gt;0,IF(Y1965=1,IF(AND(I1965&gt;Parameters!$B$4,I1965&lt;=Parameters!$C$4),W1965,""),""),"")</f>
        <v/>
      </c>
      <c r="AD1965" s="16" t="str">
        <f>IF(W1965&lt;&gt;0,IF(Y1965=1,IF(AND(I1965&gt;Parameters!$B$5,I1965&lt;=Parameters!$C$5),W1965,""),""),"")</f>
        <v/>
      </c>
      <c r="AE1965" s="16" t="str">
        <f>IF(W1965&lt;&gt;0,IF(Y1965=1,IF(I1965&gt;Parameters!$B$6,W1965,""),""),"")</f>
        <v/>
      </c>
    </row>
    <row r="1966" spans="1:31" x14ac:dyDescent="0.2">
      <c r="A1966" t="s">
        <v>1904</v>
      </c>
      <c r="B1966" t="s">
        <v>1905</v>
      </c>
      <c r="C1966" t="s">
        <v>1915</v>
      </c>
      <c r="D1966">
        <v>6</v>
      </c>
      <c r="E1966" t="s">
        <v>1923</v>
      </c>
      <c r="F1966" t="s">
        <v>112</v>
      </c>
      <c r="G1966">
        <v>4096</v>
      </c>
      <c r="H1966" t="s">
        <v>38</v>
      </c>
      <c r="I1966">
        <f t="shared" si="90"/>
        <v>4.0960000000000001</v>
      </c>
      <c r="J1966" t="s">
        <v>39</v>
      </c>
      <c r="L1966" s="2">
        <v>300000</v>
      </c>
      <c r="M1966" t="s">
        <v>1918</v>
      </c>
      <c r="N1966" t="s">
        <v>40</v>
      </c>
      <c r="P1966" t="s">
        <v>42</v>
      </c>
      <c r="Q1966" t="s">
        <v>42</v>
      </c>
      <c r="R1966" t="s">
        <v>42</v>
      </c>
      <c r="S1966" s="3">
        <v>42263</v>
      </c>
      <c r="T1966" s="3"/>
      <c r="U1966" s="11">
        <f>IFERROR(VLOOKUP(A1966,'Anc data'!$A$2:$H$117, 8,FALSE),"")</f>
        <v>845.12432028002695</v>
      </c>
      <c r="W1966" s="15">
        <f t="shared" si="91"/>
        <v>354.97735989966162</v>
      </c>
      <c r="X1966" s="9">
        <f t="shared" si="92"/>
        <v>1</v>
      </c>
      <c r="Y1966" s="9">
        <f>MAX(X1966,Parameters!$B$8)</f>
        <v>1</v>
      </c>
      <c r="AA1966" s="16" t="str">
        <f>IF(W1966&lt;&gt;0,IF(Y1966=1,IF(I1966&lt;=Parameters!$C$2,W1966,""),""),"")</f>
        <v/>
      </c>
      <c r="AB1966" s="16" t="str">
        <f>IF(W1966&lt;&gt;0,IF(Y1966=1,IF(AND(I1966&gt;Parameters!$B$3,I1966&lt;=Parameters!$C$3),W1966,""),""),"")</f>
        <v/>
      </c>
      <c r="AC1966" s="16">
        <f>IF(W1966&lt;&gt;0,IF(Y1966=1,IF(AND(I1966&gt;Parameters!$B$4,I1966&lt;=Parameters!$C$4),W1966,""),""),"")</f>
        <v>354.97735989966162</v>
      </c>
      <c r="AD1966" s="16" t="str">
        <f>IF(W1966&lt;&gt;0,IF(Y1966=1,IF(AND(I1966&gt;Parameters!$B$5,I1966&lt;=Parameters!$C$5),W1966,""),""),"")</f>
        <v/>
      </c>
      <c r="AE1966" s="16" t="str">
        <f>IF(W1966&lt;&gt;0,IF(Y1966=1,IF(I1966&gt;Parameters!$B$6,W1966,""),""),"")</f>
        <v/>
      </c>
    </row>
    <row r="1967" spans="1:31" x14ac:dyDescent="0.2">
      <c r="A1967" t="s">
        <v>1904</v>
      </c>
      <c r="B1967" t="s">
        <v>1905</v>
      </c>
      <c r="C1967" t="s">
        <v>1915</v>
      </c>
      <c r="D1967">
        <v>7</v>
      </c>
      <c r="E1967" t="s">
        <v>1924</v>
      </c>
      <c r="F1967" t="s">
        <v>1917</v>
      </c>
      <c r="G1967">
        <v>512</v>
      </c>
      <c r="H1967" t="s">
        <v>38</v>
      </c>
      <c r="I1967">
        <f t="shared" si="90"/>
        <v>0.51200000000000001</v>
      </c>
      <c r="J1967">
        <v>5000</v>
      </c>
      <c r="K1967" t="s">
        <v>1766</v>
      </c>
      <c r="L1967" s="2">
        <v>35000</v>
      </c>
      <c r="M1967" t="s">
        <v>1918</v>
      </c>
      <c r="N1967" t="s">
        <v>40</v>
      </c>
      <c r="P1967" t="s">
        <v>42</v>
      </c>
      <c r="Q1967" t="s">
        <v>42</v>
      </c>
      <c r="R1967" t="s">
        <v>42</v>
      </c>
      <c r="S1967" s="3">
        <v>42263</v>
      </c>
      <c r="T1967" s="3"/>
      <c r="U1967" s="11">
        <f>IFERROR(VLOOKUP(A1967,'Anc data'!$A$2:$H$117, 8,FALSE),"")</f>
        <v>845.12432028002695</v>
      </c>
      <c r="W1967" s="15">
        <f t="shared" si="91"/>
        <v>41.414025321627186</v>
      </c>
      <c r="X1967" s="9">
        <f t="shared" si="92"/>
        <v>0</v>
      </c>
      <c r="Y1967" s="9">
        <f>MAX(X1967,Parameters!$B$8)</f>
        <v>1</v>
      </c>
      <c r="AA1967" s="16">
        <f>IF(W1967&lt;&gt;0,IF(Y1967=1,IF(I1967&lt;=Parameters!$C$2,W1967,""),""),"")</f>
        <v>41.414025321627186</v>
      </c>
      <c r="AB1967" s="16" t="str">
        <f>IF(W1967&lt;&gt;0,IF(Y1967=1,IF(AND(I1967&gt;Parameters!$B$3,I1967&lt;=Parameters!$C$3),W1967,""),""),"")</f>
        <v/>
      </c>
      <c r="AC1967" s="16" t="str">
        <f>IF(W1967&lt;&gt;0,IF(Y1967=1,IF(AND(I1967&gt;Parameters!$B$4,I1967&lt;=Parameters!$C$4),W1967,""),""),"")</f>
        <v/>
      </c>
      <c r="AD1967" s="16" t="str">
        <f>IF(W1967&lt;&gt;0,IF(Y1967=1,IF(AND(I1967&gt;Parameters!$B$5,I1967&lt;=Parameters!$C$5),W1967,""),""),"")</f>
        <v/>
      </c>
      <c r="AE1967" s="16" t="str">
        <f>IF(W1967&lt;&gt;0,IF(Y1967=1,IF(I1967&gt;Parameters!$B$6,W1967,""),""),"")</f>
        <v/>
      </c>
    </row>
    <row r="1968" spans="1:31" x14ac:dyDescent="0.2">
      <c r="A1968" t="s">
        <v>1904</v>
      </c>
      <c r="B1968" t="s">
        <v>1905</v>
      </c>
      <c r="C1968" t="s">
        <v>1915</v>
      </c>
      <c r="D1968">
        <v>8</v>
      </c>
      <c r="E1968" t="s">
        <v>1925</v>
      </c>
      <c r="F1968" t="s">
        <v>1917</v>
      </c>
      <c r="G1968">
        <v>1024</v>
      </c>
      <c r="H1968" t="s">
        <v>38</v>
      </c>
      <c r="I1968">
        <f t="shared" si="90"/>
        <v>1.024</v>
      </c>
      <c r="J1968">
        <v>7500</v>
      </c>
      <c r="K1968" t="s">
        <v>1766</v>
      </c>
      <c r="L1968" s="2">
        <v>48000</v>
      </c>
      <c r="M1968" t="s">
        <v>1918</v>
      </c>
      <c r="N1968" t="s">
        <v>40</v>
      </c>
      <c r="P1968" t="s">
        <v>42</v>
      </c>
      <c r="Q1968" t="s">
        <v>42</v>
      </c>
      <c r="R1968" t="s">
        <v>42</v>
      </c>
      <c r="S1968" s="3">
        <v>42263</v>
      </c>
      <c r="T1968" s="3"/>
      <c r="U1968" s="11">
        <f>IFERROR(VLOOKUP(A1968,'Anc data'!$A$2:$H$117, 8,FALSE),"")</f>
        <v>845.12432028002695</v>
      </c>
      <c r="W1968" s="15">
        <f t="shared" si="91"/>
        <v>56.796377583945855</v>
      </c>
      <c r="X1968" s="9">
        <f t="shared" si="92"/>
        <v>0</v>
      </c>
      <c r="Y1968" s="9">
        <f>MAX(X1968,Parameters!$B$8)</f>
        <v>1</v>
      </c>
      <c r="AA1968" s="16" t="str">
        <f>IF(W1968&lt;&gt;0,IF(Y1968=1,IF(I1968&lt;=Parameters!$C$2,W1968,""),""),"")</f>
        <v/>
      </c>
      <c r="AB1968" s="16">
        <f>IF(W1968&lt;&gt;0,IF(Y1968=1,IF(AND(I1968&gt;Parameters!$B$3,I1968&lt;=Parameters!$C$3),W1968,""),""),"")</f>
        <v>56.796377583945855</v>
      </c>
      <c r="AC1968" s="16" t="str">
        <f>IF(W1968&lt;&gt;0,IF(Y1968=1,IF(AND(I1968&gt;Parameters!$B$4,I1968&lt;=Parameters!$C$4),W1968,""),""),"")</f>
        <v/>
      </c>
      <c r="AD1968" s="16" t="str">
        <f>IF(W1968&lt;&gt;0,IF(Y1968=1,IF(AND(I1968&gt;Parameters!$B$5,I1968&lt;=Parameters!$C$5),W1968,""),""),"")</f>
        <v/>
      </c>
      <c r="AE1968" s="16" t="str">
        <f>IF(W1968&lt;&gt;0,IF(Y1968=1,IF(I1968&gt;Parameters!$B$6,W1968,""),""),"")</f>
        <v/>
      </c>
    </row>
    <row r="1969" spans="1:31" x14ac:dyDescent="0.2">
      <c r="A1969" t="s">
        <v>1904</v>
      </c>
      <c r="B1969" t="s">
        <v>1905</v>
      </c>
      <c r="C1969" t="s">
        <v>1915</v>
      </c>
      <c r="D1969">
        <v>9</v>
      </c>
      <c r="E1969" t="s">
        <v>1926</v>
      </c>
      <c r="F1969" t="s">
        <v>1917</v>
      </c>
      <c r="G1969">
        <v>2048</v>
      </c>
      <c r="H1969" t="s">
        <v>38</v>
      </c>
      <c r="I1969">
        <f t="shared" si="90"/>
        <v>2.048</v>
      </c>
      <c r="J1969">
        <v>14000</v>
      </c>
      <c r="K1969" t="s">
        <v>1766</v>
      </c>
      <c r="L1969" s="2">
        <v>85000</v>
      </c>
      <c r="M1969" t="s">
        <v>1918</v>
      </c>
      <c r="N1969" t="s">
        <v>40</v>
      </c>
      <c r="P1969" t="s">
        <v>42</v>
      </c>
      <c r="Q1969" t="s">
        <v>42</v>
      </c>
      <c r="R1969" t="s">
        <v>42</v>
      </c>
      <c r="S1969" s="3">
        <v>42263</v>
      </c>
      <c r="T1969" s="3"/>
      <c r="U1969" s="11">
        <f>IFERROR(VLOOKUP(A1969,'Anc data'!$A$2:$H$117, 8,FALSE),"")</f>
        <v>845.12432028002695</v>
      </c>
      <c r="W1969" s="15">
        <f t="shared" si="91"/>
        <v>100.57691863823746</v>
      </c>
      <c r="X1969" s="9">
        <f t="shared" si="92"/>
        <v>0</v>
      </c>
      <c r="Y1969" s="9">
        <f>MAX(X1969,Parameters!$B$8)</f>
        <v>1</v>
      </c>
      <c r="AA1969" s="16" t="str">
        <f>IF(W1969&lt;&gt;0,IF(Y1969=1,IF(I1969&lt;=Parameters!$C$2,W1969,""),""),"")</f>
        <v/>
      </c>
      <c r="AB1969" s="16">
        <f>IF(W1969&lt;&gt;0,IF(Y1969=1,IF(AND(I1969&gt;Parameters!$B$3,I1969&lt;=Parameters!$C$3),W1969,""),""),"")</f>
        <v>100.57691863823746</v>
      </c>
      <c r="AC1969" s="16" t="str">
        <f>IF(W1969&lt;&gt;0,IF(Y1969=1,IF(AND(I1969&gt;Parameters!$B$4,I1969&lt;=Parameters!$C$4),W1969,""),""),"")</f>
        <v/>
      </c>
      <c r="AD1969" s="16" t="str">
        <f>IF(W1969&lt;&gt;0,IF(Y1969=1,IF(AND(I1969&gt;Parameters!$B$5,I1969&lt;=Parameters!$C$5),W1969,""),""),"")</f>
        <v/>
      </c>
      <c r="AE1969" s="16" t="str">
        <f>IF(W1969&lt;&gt;0,IF(Y1969=1,IF(I1969&gt;Parameters!$B$6,W1969,""),""),"")</f>
        <v/>
      </c>
    </row>
    <row r="1970" spans="1:31" x14ac:dyDescent="0.2">
      <c r="A1970" t="s">
        <v>1927</v>
      </c>
      <c r="B1970" t="s">
        <v>1928</v>
      </c>
      <c r="C1970" t="s">
        <v>1929</v>
      </c>
      <c r="D1970">
        <v>1</v>
      </c>
      <c r="E1970" t="s">
        <v>1930</v>
      </c>
      <c r="F1970" t="s">
        <v>51</v>
      </c>
      <c r="G1970">
        <v>10</v>
      </c>
      <c r="H1970" t="s">
        <v>46</v>
      </c>
      <c r="I1970">
        <f t="shared" si="90"/>
        <v>10</v>
      </c>
      <c r="J1970" t="s">
        <v>39</v>
      </c>
      <c r="L1970">
        <v>770</v>
      </c>
      <c r="M1970" t="s">
        <v>1931</v>
      </c>
      <c r="N1970">
        <v>0.75</v>
      </c>
      <c r="O1970" t="s">
        <v>46</v>
      </c>
      <c r="P1970" t="s">
        <v>42</v>
      </c>
      <c r="Q1970" t="s">
        <v>42</v>
      </c>
      <c r="R1970" t="s">
        <v>42</v>
      </c>
      <c r="S1970" s="3">
        <v>42263</v>
      </c>
      <c r="T1970" s="3"/>
      <c r="U1970" s="11">
        <f>IFERROR(VLOOKUP(A1970,'Anc data'!$A$2:$H$117, 8,FALSE),"")</f>
        <v>5.9461360576636402</v>
      </c>
      <c r="W1970" s="15">
        <f t="shared" si="91"/>
        <v>129.49585958558589</v>
      </c>
      <c r="X1970" s="9">
        <f t="shared" si="92"/>
        <v>1</v>
      </c>
      <c r="Y1970" s="9">
        <f>MAX(X1970,Parameters!$B$8)</f>
        <v>1</v>
      </c>
      <c r="AA1970" s="16" t="str">
        <f>IF(W1970&lt;&gt;0,IF(Y1970=1,IF(I1970&lt;=Parameters!$C$2,W1970,""),""),"")</f>
        <v/>
      </c>
      <c r="AB1970" s="16" t="str">
        <f>IF(W1970&lt;&gt;0,IF(Y1970=1,IF(AND(I1970&gt;Parameters!$B$3,I1970&lt;=Parameters!$C$3),W1970,""),""),"")</f>
        <v/>
      </c>
      <c r="AC1970" s="16">
        <f>IF(W1970&lt;&gt;0,IF(Y1970=1,IF(AND(I1970&gt;Parameters!$B$4,I1970&lt;=Parameters!$C$4),W1970,""),""),"")</f>
        <v>129.49585958558589</v>
      </c>
      <c r="AD1970" s="16" t="str">
        <f>IF(W1970&lt;&gt;0,IF(Y1970=1,IF(AND(I1970&gt;Parameters!$B$5,I1970&lt;=Parameters!$C$5),W1970,""),""),"")</f>
        <v/>
      </c>
      <c r="AE1970" s="16" t="str">
        <f>IF(W1970&lt;&gt;0,IF(Y1970=1,IF(I1970&gt;Parameters!$B$6,W1970,""),""),"")</f>
        <v/>
      </c>
    </row>
    <row r="1971" spans="1:31" x14ac:dyDescent="0.2">
      <c r="A1971" t="s">
        <v>1927</v>
      </c>
      <c r="B1971" t="s">
        <v>1928</v>
      </c>
      <c r="C1971" t="s">
        <v>1929</v>
      </c>
      <c r="D1971">
        <v>2</v>
      </c>
      <c r="E1971" t="s">
        <v>1932</v>
      </c>
      <c r="F1971" t="s">
        <v>51</v>
      </c>
      <c r="G1971">
        <v>8</v>
      </c>
      <c r="H1971" t="s">
        <v>46</v>
      </c>
      <c r="I1971">
        <f t="shared" si="90"/>
        <v>8</v>
      </c>
      <c r="J1971" t="s">
        <v>39</v>
      </c>
      <c r="L1971">
        <v>690</v>
      </c>
      <c r="M1971" t="s">
        <v>1931</v>
      </c>
      <c r="N1971">
        <v>0.75</v>
      </c>
      <c r="O1971" t="s">
        <v>46</v>
      </c>
      <c r="P1971" t="s">
        <v>42</v>
      </c>
      <c r="Q1971" t="s">
        <v>42</v>
      </c>
      <c r="R1971" t="s">
        <v>42</v>
      </c>
      <c r="S1971" s="3">
        <v>42263</v>
      </c>
      <c r="T1971" s="3"/>
      <c r="U1971" s="11">
        <f>IFERROR(VLOOKUP(A1971,'Anc data'!$A$2:$H$117, 8,FALSE),"")</f>
        <v>5.9461360576636402</v>
      </c>
      <c r="W1971" s="15">
        <f t="shared" si="91"/>
        <v>116.04174430396658</v>
      </c>
      <c r="X1971" s="9">
        <f t="shared" si="92"/>
        <v>1</v>
      </c>
      <c r="Y1971" s="9">
        <f>MAX(X1971,Parameters!$B$8)</f>
        <v>1</v>
      </c>
      <c r="AA1971" s="16" t="str">
        <f>IF(W1971&lt;&gt;0,IF(Y1971=1,IF(I1971&lt;=Parameters!$C$2,W1971,""),""),"")</f>
        <v/>
      </c>
      <c r="AB1971" s="16" t="str">
        <f>IF(W1971&lt;&gt;0,IF(Y1971=1,IF(AND(I1971&gt;Parameters!$B$3,I1971&lt;=Parameters!$C$3),W1971,""),""),"")</f>
        <v/>
      </c>
      <c r="AC1971" s="16">
        <f>IF(W1971&lt;&gt;0,IF(Y1971=1,IF(AND(I1971&gt;Parameters!$B$4,I1971&lt;=Parameters!$C$4),W1971,""),""),"")</f>
        <v>116.04174430396658</v>
      </c>
      <c r="AD1971" s="16" t="str">
        <f>IF(W1971&lt;&gt;0,IF(Y1971=1,IF(AND(I1971&gt;Parameters!$B$5,I1971&lt;=Parameters!$C$5),W1971,""),""),"")</f>
        <v/>
      </c>
      <c r="AE1971" s="16" t="str">
        <f>IF(W1971&lt;&gt;0,IF(Y1971=1,IF(I1971&gt;Parameters!$B$6,W1971,""),""),"")</f>
        <v/>
      </c>
    </row>
    <row r="1972" spans="1:31" x14ac:dyDescent="0.2">
      <c r="A1972" t="s">
        <v>1927</v>
      </c>
      <c r="B1972" t="s">
        <v>1928</v>
      </c>
      <c r="C1972" t="s">
        <v>1929</v>
      </c>
      <c r="D1972">
        <v>3</v>
      </c>
      <c r="E1972" t="s">
        <v>1933</v>
      </c>
      <c r="F1972" t="s">
        <v>51</v>
      </c>
      <c r="G1972">
        <v>6</v>
      </c>
      <c r="H1972" t="s">
        <v>46</v>
      </c>
      <c r="I1972">
        <f t="shared" si="90"/>
        <v>6</v>
      </c>
      <c r="J1972" t="s">
        <v>39</v>
      </c>
      <c r="L1972">
        <v>600</v>
      </c>
      <c r="M1972" t="s">
        <v>1931</v>
      </c>
      <c r="N1972">
        <v>0.75</v>
      </c>
      <c r="O1972" t="s">
        <v>46</v>
      </c>
      <c r="P1972" t="s">
        <v>42</v>
      </c>
      <c r="Q1972" t="s">
        <v>42</v>
      </c>
      <c r="R1972" t="s">
        <v>42</v>
      </c>
      <c r="S1972" s="3">
        <v>42263</v>
      </c>
      <c r="T1972" s="3"/>
      <c r="U1972" s="11">
        <f>IFERROR(VLOOKUP(A1972,'Anc data'!$A$2:$H$117, 8,FALSE),"")</f>
        <v>5.9461360576636402</v>
      </c>
      <c r="W1972" s="15">
        <f t="shared" si="91"/>
        <v>100.90586461214485</v>
      </c>
      <c r="X1972" s="9">
        <f t="shared" si="92"/>
        <v>1</v>
      </c>
      <c r="Y1972" s="9">
        <f>MAX(X1972,Parameters!$B$8)</f>
        <v>1</v>
      </c>
      <c r="AA1972" s="16" t="str">
        <f>IF(W1972&lt;&gt;0,IF(Y1972=1,IF(I1972&lt;=Parameters!$C$2,W1972,""),""),"")</f>
        <v/>
      </c>
      <c r="AB1972" s="16" t="str">
        <f>IF(W1972&lt;&gt;0,IF(Y1972=1,IF(AND(I1972&gt;Parameters!$B$3,I1972&lt;=Parameters!$C$3),W1972,""),""),"")</f>
        <v/>
      </c>
      <c r="AC1972" s="16">
        <f>IF(W1972&lt;&gt;0,IF(Y1972=1,IF(AND(I1972&gt;Parameters!$B$4,I1972&lt;=Parameters!$C$4),W1972,""),""),"")</f>
        <v>100.90586461214485</v>
      </c>
      <c r="AD1972" s="16" t="str">
        <f>IF(W1972&lt;&gt;0,IF(Y1972=1,IF(AND(I1972&gt;Parameters!$B$5,I1972&lt;=Parameters!$C$5),W1972,""),""),"")</f>
        <v/>
      </c>
      <c r="AE1972" s="16" t="str">
        <f>IF(W1972&lt;&gt;0,IF(Y1972=1,IF(I1972&gt;Parameters!$B$6,W1972,""),""),"")</f>
        <v/>
      </c>
    </row>
    <row r="1973" spans="1:31" x14ac:dyDescent="0.2">
      <c r="A1973" t="s">
        <v>1927</v>
      </c>
      <c r="B1973" t="s">
        <v>1928</v>
      </c>
      <c r="C1973" t="s">
        <v>1929</v>
      </c>
      <c r="D1973">
        <v>4</v>
      </c>
      <c r="E1973" t="s">
        <v>1934</v>
      </c>
      <c r="F1973" t="s">
        <v>51</v>
      </c>
      <c r="G1973">
        <v>4</v>
      </c>
      <c r="H1973" t="s">
        <v>46</v>
      </c>
      <c r="I1973">
        <f t="shared" si="90"/>
        <v>4</v>
      </c>
      <c r="J1973" t="s">
        <v>39</v>
      </c>
      <c r="L1973">
        <v>499</v>
      </c>
      <c r="M1973" t="s">
        <v>1931</v>
      </c>
      <c r="N1973">
        <v>0.75</v>
      </c>
      <c r="O1973" t="s">
        <v>46</v>
      </c>
      <c r="P1973" t="s">
        <v>42</v>
      </c>
      <c r="Q1973" t="s">
        <v>42</v>
      </c>
      <c r="R1973" t="s">
        <v>42</v>
      </c>
      <c r="S1973" s="3">
        <v>42263</v>
      </c>
      <c r="T1973" s="3"/>
      <c r="U1973" s="11">
        <f>IFERROR(VLOOKUP(A1973,'Anc data'!$A$2:$H$117, 8,FALSE),"")</f>
        <v>5.9461360576636402</v>
      </c>
      <c r="W1973" s="15">
        <f t="shared" si="91"/>
        <v>83.92004406910047</v>
      </c>
      <c r="X1973" s="9">
        <f t="shared" si="92"/>
        <v>1</v>
      </c>
      <c r="Y1973" s="9">
        <f>MAX(X1973,Parameters!$B$8)</f>
        <v>1</v>
      </c>
      <c r="AA1973" s="16" t="str">
        <f>IF(W1973&lt;&gt;0,IF(Y1973=1,IF(I1973&lt;=Parameters!$C$2,W1973,""),""),"")</f>
        <v/>
      </c>
      <c r="AB1973" s="16">
        <f>IF(W1973&lt;&gt;0,IF(Y1973=1,IF(AND(I1973&gt;Parameters!$B$3,I1973&lt;=Parameters!$C$3),W1973,""),""),"")</f>
        <v>83.92004406910047</v>
      </c>
      <c r="AC1973" s="16" t="str">
        <f>IF(W1973&lt;&gt;0,IF(Y1973=1,IF(AND(I1973&gt;Parameters!$B$4,I1973&lt;=Parameters!$C$4),W1973,""),""),"")</f>
        <v/>
      </c>
      <c r="AD1973" s="16" t="str">
        <f>IF(W1973&lt;&gt;0,IF(Y1973=1,IF(AND(I1973&gt;Parameters!$B$5,I1973&lt;=Parameters!$C$5),W1973,""),""),"")</f>
        <v/>
      </c>
      <c r="AE1973" s="16" t="str">
        <f>IF(W1973&lt;&gt;0,IF(Y1973=1,IF(I1973&gt;Parameters!$B$6,W1973,""),""),"")</f>
        <v/>
      </c>
    </row>
    <row r="1974" spans="1:31" x14ac:dyDescent="0.2">
      <c r="A1974" t="s">
        <v>1927</v>
      </c>
      <c r="B1974" t="s">
        <v>1928</v>
      </c>
      <c r="C1974" t="s">
        <v>1929</v>
      </c>
      <c r="D1974">
        <v>5</v>
      </c>
      <c r="E1974" t="s">
        <v>1935</v>
      </c>
      <c r="F1974" t="s">
        <v>51</v>
      </c>
      <c r="G1974">
        <v>3</v>
      </c>
      <c r="H1974" t="s">
        <v>46</v>
      </c>
      <c r="I1974">
        <f t="shared" si="90"/>
        <v>3</v>
      </c>
      <c r="J1974" t="s">
        <v>39</v>
      </c>
      <c r="L1974">
        <v>400</v>
      </c>
      <c r="M1974" t="s">
        <v>1931</v>
      </c>
      <c r="N1974">
        <v>0.75</v>
      </c>
      <c r="O1974" t="s">
        <v>46</v>
      </c>
      <c r="P1974" t="s">
        <v>42</v>
      </c>
      <c r="Q1974" t="s">
        <v>42</v>
      </c>
      <c r="R1974" t="s">
        <v>42</v>
      </c>
      <c r="S1974" s="3">
        <v>42263</v>
      </c>
      <c r="T1974" s="3"/>
      <c r="U1974" s="11">
        <f>IFERROR(VLOOKUP(A1974,'Anc data'!$A$2:$H$117, 8,FALSE),"")</f>
        <v>5.9461360576636402</v>
      </c>
      <c r="W1974" s="15">
        <f t="shared" si="91"/>
        <v>67.270576408096574</v>
      </c>
      <c r="X1974" s="9">
        <f t="shared" si="92"/>
        <v>1</v>
      </c>
      <c r="Y1974" s="9">
        <f>MAX(X1974,Parameters!$B$8)</f>
        <v>1</v>
      </c>
      <c r="AA1974" s="16" t="str">
        <f>IF(W1974&lt;&gt;0,IF(Y1974=1,IF(I1974&lt;=Parameters!$C$2,W1974,""),""),"")</f>
        <v/>
      </c>
      <c r="AB1974" s="16">
        <f>IF(W1974&lt;&gt;0,IF(Y1974=1,IF(AND(I1974&gt;Parameters!$B$3,I1974&lt;=Parameters!$C$3),W1974,""),""),"")</f>
        <v>67.270576408096574</v>
      </c>
      <c r="AC1974" s="16" t="str">
        <f>IF(W1974&lt;&gt;0,IF(Y1974=1,IF(AND(I1974&gt;Parameters!$B$4,I1974&lt;=Parameters!$C$4),W1974,""),""),"")</f>
        <v/>
      </c>
      <c r="AD1974" s="16" t="str">
        <f>IF(W1974&lt;&gt;0,IF(Y1974=1,IF(AND(I1974&gt;Parameters!$B$5,I1974&lt;=Parameters!$C$5),W1974,""),""),"")</f>
        <v/>
      </c>
      <c r="AE1974" s="16" t="str">
        <f>IF(W1974&lt;&gt;0,IF(Y1974=1,IF(I1974&gt;Parameters!$B$6,W1974,""),""),"")</f>
        <v/>
      </c>
    </row>
    <row r="1975" spans="1:31" x14ac:dyDescent="0.2">
      <c r="A1975" t="s">
        <v>1927</v>
      </c>
      <c r="B1975" t="s">
        <v>1928</v>
      </c>
      <c r="C1975" t="s">
        <v>1929</v>
      </c>
      <c r="D1975">
        <v>6</v>
      </c>
      <c r="E1975" t="s">
        <v>1936</v>
      </c>
      <c r="F1975" t="s">
        <v>51</v>
      </c>
      <c r="G1975">
        <v>2</v>
      </c>
      <c r="H1975" t="s">
        <v>46</v>
      </c>
      <c r="I1975">
        <f t="shared" si="90"/>
        <v>2</v>
      </c>
      <c r="J1975" t="s">
        <v>39</v>
      </c>
      <c r="L1975">
        <v>288</v>
      </c>
      <c r="M1975" t="s">
        <v>1931</v>
      </c>
      <c r="N1975">
        <v>0.5</v>
      </c>
      <c r="O1975" t="s">
        <v>46</v>
      </c>
      <c r="P1975" t="s">
        <v>42</v>
      </c>
      <c r="Q1975" t="s">
        <v>42</v>
      </c>
      <c r="R1975" t="s">
        <v>42</v>
      </c>
      <c r="S1975" s="3">
        <v>42263</v>
      </c>
      <c r="T1975" s="3"/>
      <c r="U1975" s="11">
        <f>IFERROR(VLOOKUP(A1975,'Anc data'!$A$2:$H$117, 8,FALSE),"")</f>
        <v>5.9461360576636402</v>
      </c>
      <c r="W1975" s="15">
        <f t="shared" si="91"/>
        <v>48.434815013829528</v>
      </c>
      <c r="X1975" s="9">
        <f t="shared" si="92"/>
        <v>1</v>
      </c>
      <c r="Y1975" s="9">
        <f>MAX(X1975,Parameters!$B$8)</f>
        <v>1</v>
      </c>
      <c r="AA1975" s="16" t="str">
        <f>IF(W1975&lt;&gt;0,IF(Y1975=1,IF(I1975&lt;=Parameters!$C$2,W1975,""),""),"")</f>
        <v/>
      </c>
      <c r="AB1975" s="16">
        <f>IF(W1975&lt;&gt;0,IF(Y1975=1,IF(AND(I1975&gt;Parameters!$B$3,I1975&lt;=Parameters!$C$3),W1975,""),""),"")</f>
        <v>48.434815013829528</v>
      </c>
      <c r="AC1975" s="16" t="str">
        <f>IF(W1975&lt;&gt;0,IF(Y1975=1,IF(AND(I1975&gt;Parameters!$B$4,I1975&lt;=Parameters!$C$4),W1975,""),""),"")</f>
        <v/>
      </c>
      <c r="AD1975" s="16" t="str">
        <f>IF(W1975&lt;&gt;0,IF(Y1975=1,IF(AND(I1975&gt;Parameters!$B$5,I1975&lt;=Parameters!$C$5),W1975,""),""),"")</f>
        <v/>
      </c>
      <c r="AE1975" s="16" t="str">
        <f>IF(W1975&lt;&gt;0,IF(Y1975=1,IF(I1975&gt;Parameters!$B$6,W1975,""),""),"")</f>
        <v/>
      </c>
    </row>
    <row r="1976" spans="1:31" x14ac:dyDescent="0.2">
      <c r="A1976" t="s">
        <v>1927</v>
      </c>
      <c r="B1976" t="s">
        <v>1928</v>
      </c>
      <c r="C1976" t="s">
        <v>1929</v>
      </c>
      <c r="D1976">
        <v>7</v>
      </c>
      <c r="E1976" t="s">
        <v>1937</v>
      </c>
      <c r="F1976" t="s">
        <v>51</v>
      </c>
      <c r="G1976">
        <v>1.5</v>
      </c>
      <c r="H1976" t="s">
        <v>46</v>
      </c>
      <c r="I1976">
        <f t="shared" si="90"/>
        <v>1.5</v>
      </c>
      <c r="J1976" t="s">
        <v>39</v>
      </c>
      <c r="L1976">
        <v>272</v>
      </c>
      <c r="M1976" t="s">
        <v>1931</v>
      </c>
      <c r="N1976">
        <v>0.5</v>
      </c>
      <c r="O1976" t="s">
        <v>46</v>
      </c>
      <c r="P1976" t="s">
        <v>42</v>
      </c>
      <c r="Q1976" t="s">
        <v>42</v>
      </c>
      <c r="R1976" t="s">
        <v>42</v>
      </c>
      <c r="S1976" s="3">
        <v>42263</v>
      </c>
      <c r="T1976" s="3"/>
      <c r="U1976" s="11">
        <f>IFERROR(VLOOKUP(A1976,'Anc data'!$A$2:$H$117, 8,FALSE),"")</f>
        <v>5.9461360576636402</v>
      </c>
      <c r="W1976" s="15">
        <f t="shared" si="91"/>
        <v>45.743991957505663</v>
      </c>
      <c r="X1976" s="9">
        <f t="shared" si="92"/>
        <v>1</v>
      </c>
      <c r="Y1976" s="9">
        <f>MAX(X1976,Parameters!$B$8)</f>
        <v>1</v>
      </c>
      <c r="AA1976" s="16" t="str">
        <f>IF(W1976&lt;&gt;0,IF(Y1976=1,IF(I1976&lt;=Parameters!$C$2,W1976,""),""),"")</f>
        <v/>
      </c>
      <c r="AB1976" s="16">
        <f>IF(W1976&lt;&gt;0,IF(Y1976=1,IF(AND(I1976&gt;Parameters!$B$3,I1976&lt;=Parameters!$C$3),W1976,""),""),"")</f>
        <v>45.743991957505663</v>
      </c>
      <c r="AC1976" s="16" t="str">
        <f>IF(W1976&lt;&gt;0,IF(Y1976=1,IF(AND(I1976&gt;Parameters!$B$4,I1976&lt;=Parameters!$C$4),W1976,""),""),"")</f>
        <v/>
      </c>
      <c r="AD1976" s="16" t="str">
        <f>IF(W1976&lt;&gt;0,IF(Y1976=1,IF(AND(I1976&gt;Parameters!$B$5,I1976&lt;=Parameters!$C$5),W1976,""),""),"")</f>
        <v/>
      </c>
      <c r="AE1976" s="16" t="str">
        <f>IF(W1976&lt;&gt;0,IF(Y1976=1,IF(I1976&gt;Parameters!$B$6,W1976,""),""),"")</f>
        <v/>
      </c>
    </row>
    <row r="1977" spans="1:31" x14ac:dyDescent="0.2">
      <c r="A1977" t="s">
        <v>1927</v>
      </c>
      <c r="B1977" t="s">
        <v>1928</v>
      </c>
      <c r="C1977" t="s">
        <v>1929</v>
      </c>
      <c r="D1977">
        <v>8</v>
      </c>
      <c r="E1977" t="s">
        <v>1938</v>
      </c>
      <c r="F1977" t="s">
        <v>51</v>
      </c>
      <c r="G1977">
        <v>1</v>
      </c>
      <c r="H1977" t="s">
        <v>46</v>
      </c>
      <c r="I1977">
        <f t="shared" si="90"/>
        <v>1</v>
      </c>
      <c r="J1977" t="s">
        <v>39</v>
      </c>
      <c r="L1977">
        <v>145</v>
      </c>
      <c r="M1977" t="s">
        <v>1931</v>
      </c>
      <c r="N1977">
        <v>0.5</v>
      </c>
      <c r="O1977" t="s">
        <v>46</v>
      </c>
      <c r="P1977" t="s">
        <v>42</v>
      </c>
      <c r="Q1977" t="s">
        <v>42</v>
      </c>
      <c r="R1977" t="s">
        <v>42</v>
      </c>
      <c r="S1977" s="3">
        <v>42263</v>
      </c>
      <c r="T1977" s="3"/>
      <c r="U1977" s="11">
        <f>IFERROR(VLOOKUP(A1977,'Anc data'!$A$2:$H$117, 8,FALSE),"")</f>
        <v>5.9461360576636402</v>
      </c>
      <c r="W1977" s="15">
        <f t="shared" si="91"/>
        <v>24.385583947935004</v>
      </c>
      <c r="X1977" s="9">
        <f t="shared" si="92"/>
        <v>1</v>
      </c>
      <c r="Y1977" s="9">
        <f>MAX(X1977,Parameters!$B$8)</f>
        <v>1</v>
      </c>
      <c r="AA1977" s="16">
        <f>IF(W1977&lt;&gt;0,IF(Y1977=1,IF(I1977&lt;=Parameters!$C$2,W1977,""),""),"")</f>
        <v>24.385583947935004</v>
      </c>
      <c r="AB1977" s="16" t="str">
        <f>IF(W1977&lt;&gt;0,IF(Y1977=1,IF(AND(I1977&gt;Parameters!$B$3,I1977&lt;=Parameters!$C$3),W1977,""),""),"")</f>
        <v/>
      </c>
      <c r="AC1977" s="16" t="str">
        <f>IF(W1977&lt;&gt;0,IF(Y1977=1,IF(AND(I1977&gt;Parameters!$B$4,I1977&lt;=Parameters!$C$4),W1977,""),""),"")</f>
        <v/>
      </c>
      <c r="AD1977" s="16" t="str">
        <f>IF(W1977&lt;&gt;0,IF(Y1977=1,IF(AND(I1977&gt;Parameters!$B$5,I1977&lt;=Parameters!$C$5),W1977,""),""),"")</f>
        <v/>
      </c>
      <c r="AE1977" s="16" t="str">
        <f>IF(W1977&lt;&gt;0,IF(Y1977=1,IF(I1977&gt;Parameters!$B$6,W1977,""),""),"")</f>
        <v/>
      </c>
    </row>
    <row r="1978" spans="1:31" x14ac:dyDescent="0.2">
      <c r="A1978" t="s">
        <v>1927</v>
      </c>
      <c r="B1978" t="s">
        <v>1928</v>
      </c>
      <c r="C1978" t="s">
        <v>1939</v>
      </c>
      <c r="D1978">
        <v>1</v>
      </c>
      <c r="E1978" t="s">
        <v>1940</v>
      </c>
      <c r="F1978" t="s">
        <v>51</v>
      </c>
      <c r="G1978">
        <v>1</v>
      </c>
      <c r="H1978" t="s">
        <v>46</v>
      </c>
      <c r="I1978">
        <f t="shared" si="90"/>
        <v>1</v>
      </c>
      <c r="J1978" t="s">
        <v>39</v>
      </c>
      <c r="L1978">
        <v>374</v>
      </c>
      <c r="M1978" t="s">
        <v>1931</v>
      </c>
      <c r="N1978">
        <v>128</v>
      </c>
      <c r="O1978" t="s">
        <v>38</v>
      </c>
      <c r="P1978" t="s">
        <v>42</v>
      </c>
      <c r="Q1978" t="s">
        <v>42</v>
      </c>
      <c r="R1978" t="s">
        <v>42</v>
      </c>
      <c r="S1978" s="3">
        <v>42263</v>
      </c>
      <c r="T1978" s="3"/>
      <c r="U1978" s="11">
        <f>IFERROR(VLOOKUP(A1978,'Anc data'!$A$2:$H$117, 8,FALSE),"")</f>
        <v>5.9461360576636402</v>
      </c>
      <c r="W1978" s="15">
        <f t="shared" si="91"/>
        <v>62.89798894157029</v>
      </c>
      <c r="X1978" s="9">
        <f t="shared" si="92"/>
        <v>1</v>
      </c>
      <c r="Y1978" s="9">
        <f>MAX(X1978,Parameters!$B$8)</f>
        <v>1</v>
      </c>
      <c r="AA1978" s="16">
        <f>IF(W1978&lt;&gt;0,IF(Y1978=1,IF(I1978&lt;=Parameters!$C$2,W1978,""),""),"")</f>
        <v>62.89798894157029</v>
      </c>
      <c r="AB1978" s="16" t="str">
        <f>IF(W1978&lt;&gt;0,IF(Y1978=1,IF(AND(I1978&gt;Parameters!$B$3,I1978&lt;=Parameters!$C$3),W1978,""),""),"")</f>
        <v/>
      </c>
      <c r="AC1978" s="16" t="str">
        <f>IF(W1978&lt;&gt;0,IF(Y1978=1,IF(AND(I1978&gt;Parameters!$B$4,I1978&lt;=Parameters!$C$4),W1978,""),""),"")</f>
        <v/>
      </c>
      <c r="AD1978" s="16" t="str">
        <f>IF(W1978&lt;&gt;0,IF(Y1978=1,IF(AND(I1978&gt;Parameters!$B$5,I1978&lt;=Parameters!$C$5),W1978,""),""),"")</f>
        <v/>
      </c>
      <c r="AE1978" s="16" t="str">
        <f>IF(W1978&lt;&gt;0,IF(Y1978=1,IF(I1978&gt;Parameters!$B$6,W1978,""),""),"")</f>
        <v/>
      </c>
    </row>
    <row r="1979" spans="1:31" x14ac:dyDescent="0.2">
      <c r="A1979" t="s">
        <v>1941</v>
      </c>
      <c r="B1979" t="s">
        <v>1942</v>
      </c>
      <c r="C1979" t="s">
        <v>1943</v>
      </c>
      <c r="D1979">
        <v>1</v>
      </c>
      <c r="E1979" t="s">
        <v>1944</v>
      </c>
      <c r="F1979" t="s">
        <v>126</v>
      </c>
      <c r="G1979">
        <v>5</v>
      </c>
      <c r="H1979" t="s">
        <v>46</v>
      </c>
      <c r="I1979">
        <f t="shared" si="90"/>
        <v>5</v>
      </c>
      <c r="J1979" t="s">
        <v>39</v>
      </c>
      <c r="L1979" s="2">
        <v>200000</v>
      </c>
      <c r="M1979" t="s">
        <v>1945</v>
      </c>
      <c r="N1979">
        <v>512</v>
      </c>
      <c r="O1979" t="s">
        <v>38</v>
      </c>
      <c r="P1979" t="s">
        <v>42</v>
      </c>
      <c r="Q1979" t="s">
        <v>42</v>
      </c>
      <c r="R1979" t="s">
        <v>42</v>
      </c>
      <c r="S1979" s="3">
        <v>42263</v>
      </c>
      <c r="T1979" s="3"/>
      <c r="U1979" s="11">
        <f>IFERROR(VLOOKUP(A1979,'Anc data'!$A$2:$H$117, 8,FALSE),"")</f>
        <v>7710.4809702336997</v>
      </c>
      <c r="W1979" s="15">
        <f t="shared" si="91"/>
        <v>25.938719098341558</v>
      </c>
      <c r="X1979" s="9">
        <f t="shared" si="92"/>
        <v>1</v>
      </c>
      <c r="Y1979" s="9">
        <f>MAX(X1979,Parameters!$B$8)</f>
        <v>1</v>
      </c>
      <c r="AA1979" s="16" t="str">
        <f>IF(W1979&lt;&gt;0,IF(Y1979=1,IF(I1979&lt;=Parameters!$C$2,W1979,""),""),"")</f>
        <v/>
      </c>
      <c r="AB1979" s="16" t="str">
        <f>IF(W1979&lt;&gt;0,IF(Y1979=1,IF(AND(I1979&gt;Parameters!$B$3,I1979&lt;=Parameters!$C$3),W1979,""),""),"")</f>
        <v/>
      </c>
      <c r="AC1979" s="16">
        <f>IF(W1979&lt;&gt;0,IF(Y1979=1,IF(AND(I1979&gt;Parameters!$B$4,I1979&lt;=Parameters!$C$4),W1979,""),""),"")</f>
        <v>25.938719098341558</v>
      </c>
      <c r="AD1979" s="16" t="str">
        <f>IF(W1979&lt;&gt;0,IF(Y1979=1,IF(AND(I1979&gt;Parameters!$B$5,I1979&lt;=Parameters!$C$5),W1979,""),""),"")</f>
        <v/>
      </c>
      <c r="AE1979" s="16" t="str">
        <f>IF(W1979&lt;&gt;0,IF(Y1979=1,IF(I1979&gt;Parameters!$B$6,W1979,""),""),"")</f>
        <v/>
      </c>
    </row>
    <row r="1980" spans="1:31" x14ac:dyDescent="0.2">
      <c r="A1980" t="s">
        <v>1941</v>
      </c>
      <c r="B1980" t="s">
        <v>1942</v>
      </c>
      <c r="C1980" t="s">
        <v>1943</v>
      </c>
      <c r="D1980">
        <v>2</v>
      </c>
      <c r="E1980" t="s">
        <v>1946</v>
      </c>
      <c r="F1980" t="s">
        <v>126</v>
      </c>
      <c r="G1980">
        <v>8</v>
      </c>
      <c r="H1980" t="s">
        <v>46</v>
      </c>
      <c r="I1980">
        <f t="shared" si="90"/>
        <v>8</v>
      </c>
      <c r="J1980" t="s">
        <v>39</v>
      </c>
      <c r="L1980" s="2">
        <v>280000</v>
      </c>
      <c r="M1980" t="s">
        <v>1945</v>
      </c>
      <c r="N1980">
        <v>640</v>
      </c>
      <c r="O1980" t="s">
        <v>38</v>
      </c>
      <c r="P1980" t="s">
        <v>42</v>
      </c>
      <c r="Q1980" t="s">
        <v>42</v>
      </c>
      <c r="R1980" t="s">
        <v>42</v>
      </c>
      <c r="S1980" s="3">
        <v>42263</v>
      </c>
      <c r="T1980" s="3"/>
      <c r="U1980" s="11">
        <f>IFERROR(VLOOKUP(A1980,'Anc data'!$A$2:$H$117, 8,FALSE),"")</f>
        <v>7710.4809702336997</v>
      </c>
      <c r="W1980" s="15">
        <f t="shared" si="91"/>
        <v>36.314206737678177</v>
      </c>
      <c r="X1980" s="9">
        <f t="shared" si="92"/>
        <v>1</v>
      </c>
      <c r="Y1980" s="9">
        <f>MAX(X1980,Parameters!$B$8)</f>
        <v>1</v>
      </c>
      <c r="AA1980" s="16" t="str">
        <f>IF(W1980&lt;&gt;0,IF(Y1980=1,IF(I1980&lt;=Parameters!$C$2,W1980,""),""),"")</f>
        <v/>
      </c>
      <c r="AB1980" s="16" t="str">
        <f>IF(W1980&lt;&gt;0,IF(Y1980=1,IF(AND(I1980&gt;Parameters!$B$3,I1980&lt;=Parameters!$C$3),W1980,""),""),"")</f>
        <v/>
      </c>
      <c r="AC1980" s="16">
        <f>IF(W1980&lt;&gt;0,IF(Y1980=1,IF(AND(I1980&gt;Parameters!$B$4,I1980&lt;=Parameters!$C$4),W1980,""),""),"")</f>
        <v>36.314206737678177</v>
      </c>
      <c r="AD1980" s="16" t="str">
        <f>IF(W1980&lt;&gt;0,IF(Y1980=1,IF(AND(I1980&gt;Parameters!$B$5,I1980&lt;=Parameters!$C$5),W1980,""),""),"")</f>
        <v/>
      </c>
      <c r="AE1980" s="16" t="str">
        <f>IF(W1980&lt;&gt;0,IF(Y1980=1,IF(I1980&gt;Parameters!$B$6,W1980,""),""),"")</f>
        <v/>
      </c>
    </row>
    <row r="1981" spans="1:31" x14ac:dyDescent="0.2">
      <c r="A1981" t="s">
        <v>1941</v>
      </c>
      <c r="B1981" t="s">
        <v>1942</v>
      </c>
      <c r="C1981" t="s">
        <v>1943</v>
      </c>
      <c r="D1981">
        <v>3</v>
      </c>
      <c r="E1981" t="s">
        <v>1947</v>
      </c>
      <c r="F1981" t="s">
        <v>126</v>
      </c>
      <c r="G1981">
        <v>10</v>
      </c>
      <c r="H1981" t="s">
        <v>46</v>
      </c>
      <c r="I1981">
        <f t="shared" si="90"/>
        <v>10</v>
      </c>
      <c r="J1981" t="s">
        <v>39</v>
      </c>
      <c r="L1981" s="2">
        <v>380000</v>
      </c>
      <c r="M1981" t="s">
        <v>1945</v>
      </c>
      <c r="N1981">
        <v>768</v>
      </c>
      <c r="O1981" t="s">
        <v>38</v>
      </c>
      <c r="P1981" t="s">
        <v>42</v>
      </c>
      <c r="Q1981" t="s">
        <v>42</v>
      </c>
      <c r="R1981" t="s">
        <v>42</v>
      </c>
      <c r="S1981" s="3">
        <v>42263</v>
      </c>
      <c r="T1981" s="3"/>
      <c r="U1981" s="11">
        <f>IFERROR(VLOOKUP(A1981,'Anc data'!$A$2:$H$117, 8,FALSE),"")</f>
        <v>7710.4809702336997</v>
      </c>
      <c r="W1981" s="15">
        <f t="shared" si="91"/>
        <v>49.283566286848959</v>
      </c>
      <c r="X1981" s="9">
        <f t="shared" si="92"/>
        <v>1</v>
      </c>
      <c r="Y1981" s="9">
        <f>MAX(X1981,Parameters!$B$8)</f>
        <v>1</v>
      </c>
      <c r="AA1981" s="16" t="str">
        <f>IF(W1981&lt;&gt;0,IF(Y1981=1,IF(I1981&lt;=Parameters!$C$2,W1981,""),""),"")</f>
        <v/>
      </c>
      <c r="AB1981" s="16" t="str">
        <f>IF(W1981&lt;&gt;0,IF(Y1981=1,IF(AND(I1981&gt;Parameters!$B$3,I1981&lt;=Parameters!$C$3),W1981,""),""),"")</f>
        <v/>
      </c>
      <c r="AC1981" s="16">
        <f>IF(W1981&lt;&gt;0,IF(Y1981=1,IF(AND(I1981&gt;Parameters!$B$4,I1981&lt;=Parameters!$C$4),W1981,""),""),"")</f>
        <v>49.283566286848959</v>
      </c>
      <c r="AD1981" s="16" t="str">
        <f>IF(W1981&lt;&gt;0,IF(Y1981=1,IF(AND(I1981&gt;Parameters!$B$5,I1981&lt;=Parameters!$C$5),W1981,""),""),"")</f>
        <v/>
      </c>
      <c r="AE1981" s="16" t="str">
        <f>IF(W1981&lt;&gt;0,IF(Y1981=1,IF(I1981&gt;Parameters!$B$6,W1981,""),""),"")</f>
        <v/>
      </c>
    </row>
    <row r="1982" spans="1:31" x14ac:dyDescent="0.2">
      <c r="A1982" t="s">
        <v>1941</v>
      </c>
      <c r="B1982" t="s">
        <v>1942</v>
      </c>
      <c r="C1982" t="s">
        <v>1943</v>
      </c>
      <c r="D1982">
        <v>4</v>
      </c>
      <c r="E1982" t="s">
        <v>1948</v>
      </c>
      <c r="F1982" t="s">
        <v>61</v>
      </c>
      <c r="G1982">
        <v>10240</v>
      </c>
      <c r="H1982" t="s">
        <v>38</v>
      </c>
      <c r="I1982">
        <f t="shared" si="90"/>
        <v>10.24</v>
      </c>
      <c r="J1982" t="s">
        <v>39</v>
      </c>
      <c r="L1982" s="2">
        <v>380000</v>
      </c>
      <c r="M1982" t="s">
        <v>1945</v>
      </c>
      <c r="N1982">
        <v>10240</v>
      </c>
      <c r="O1982" t="s">
        <v>38</v>
      </c>
      <c r="P1982" t="s">
        <v>42</v>
      </c>
      <c r="Q1982" t="s">
        <v>42</v>
      </c>
      <c r="R1982" t="s">
        <v>42</v>
      </c>
      <c r="S1982" s="3">
        <v>42263</v>
      </c>
      <c r="T1982" s="3"/>
      <c r="U1982" s="11">
        <f>IFERROR(VLOOKUP(A1982,'Anc data'!$A$2:$H$117, 8,FALSE),"")</f>
        <v>7710.4809702336997</v>
      </c>
      <c r="W1982" s="15">
        <f t="shared" si="91"/>
        <v>49.283566286848959</v>
      </c>
      <c r="X1982" s="9">
        <f t="shared" si="92"/>
        <v>1</v>
      </c>
      <c r="Y1982" s="9">
        <f>MAX(X1982,Parameters!$B$8)</f>
        <v>1</v>
      </c>
      <c r="AA1982" s="16" t="str">
        <f>IF(W1982&lt;&gt;0,IF(Y1982=1,IF(I1982&lt;=Parameters!$C$2,W1982,""),""),"")</f>
        <v/>
      </c>
      <c r="AB1982" s="16" t="str">
        <f>IF(W1982&lt;&gt;0,IF(Y1982=1,IF(AND(I1982&gt;Parameters!$B$3,I1982&lt;=Parameters!$C$3),W1982,""),""),"")</f>
        <v/>
      </c>
      <c r="AC1982" s="16" t="str">
        <f>IF(W1982&lt;&gt;0,IF(Y1982=1,IF(AND(I1982&gt;Parameters!$B$4,I1982&lt;=Parameters!$C$4),W1982,""),""),"")</f>
        <v/>
      </c>
      <c r="AD1982" s="16">
        <f>IF(W1982&lt;&gt;0,IF(Y1982=1,IF(AND(I1982&gt;Parameters!$B$5,I1982&lt;=Parameters!$C$5),W1982,""),""),"")</f>
        <v>49.283566286848959</v>
      </c>
      <c r="AE1982" s="16" t="str">
        <f>IF(W1982&lt;&gt;0,IF(Y1982=1,IF(I1982&gt;Parameters!$B$6,W1982,""),""),"")</f>
        <v/>
      </c>
    </row>
    <row r="1983" spans="1:31" x14ac:dyDescent="0.2">
      <c r="A1983" t="s">
        <v>1941</v>
      </c>
      <c r="B1983" t="s">
        <v>1942</v>
      </c>
      <c r="C1983" t="s">
        <v>1943</v>
      </c>
      <c r="D1983">
        <v>5</v>
      </c>
      <c r="E1983" t="s">
        <v>1949</v>
      </c>
      <c r="F1983" t="s">
        <v>61</v>
      </c>
      <c r="G1983">
        <v>15360</v>
      </c>
      <c r="H1983" t="s">
        <v>38</v>
      </c>
      <c r="I1983">
        <f t="shared" si="90"/>
        <v>15.36</v>
      </c>
      <c r="J1983" t="s">
        <v>39</v>
      </c>
      <c r="L1983" s="2">
        <v>570000</v>
      </c>
      <c r="M1983" t="s">
        <v>1945</v>
      </c>
      <c r="N1983">
        <v>15360</v>
      </c>
      <c r="O1983" t="s">
        <v>38</v>
      </c>
      <c r="P1983" t="s">
        <v>42</v>
      </c>
      <c r="Q1983" t="s">
        <v>42</v>
      </c>
      <c r="R1983" t="s">
        <v>42</v>
      </c>
      <c r="S1983" s="3">
        <v>42263</v>
      </c>
      <c r="T1983" s="3"/>
      <c r="U1983" s="11">
        <f>IFERROR(VLOOKUP(A1983,'Anc data'!$A$2:$H$117, 8,FALSE),"")</f>
        <v>7710.4809702336997</v>
      </c>
      <c r="W1983" s="15">
        <f t="shared" si="91"/>
        <v>73.925349430273442</v>
      </c>
      <c r="X1983" s="9">
        <f t="shared" si="92"/>
        <v>1</v>
      </c>
      <c r="Y1983" s="9">
        <f>MAX(X1983,Parameters!$B$8)</f>
        <v>1</v>
      </c>
      <c r="AA1983" s="16" t="str">
        <f>IF(W1983&lt;&gt;0,IF(Y1983=1,IF(I1983&lt;=Parameters!$C$2,W1983,""),""),"")</f>
        <v/>
      </c>
      <c r="AB1983" s="16" t="str">
        <f>IF(W1983&lt;&gt;0,IF(Y1983=1,IF(AND(I1983&gt;Parameters!$B$3,I1983&lt;=Parameters!$C$3),W1983,""),""),"")</f>
        <v/>
      </c>
      <c r="AC1983" s="16" t="str">
        <f>IF(W1983&lt;&gt;0,IF(Y1983=1,IF(AND(I1983&gt;Parameters!$B$4,I1983&lt;=Parameters!$C$4),W1983,""),""),"")</f>
        <v/>
      </c>
      <c r="AD1983" s="16">
        <f>IF(W1983&lt;&gt;0,IF(Y1983=1,IF(AND(I1983&gt;Parameters!$B$5,I1983&lt;=Parameters!$C$5),W1983,""),""),"")</f>
        <v>73.925349430273442</v>
      </c>
      <c r="AE1983" s="16" t="str">
        <f>IF(W1983&lt;&gt;0,IF(Y1983=1,IF(I1983&gt;Parameters!$B$6,W1983,""),""),"")</f>
        <v/>
      </c>
    </row>
    <row r="1984" spans="1:31" x14ac:dyDescent="0.2">
      <c r="A1984" t="s">
        <v>1941</v>
      </c>
      <c r="B1984" t="s">
        <v>1942</v>
      </c>
      <c r="C1984" t="s">
        <v>1943</v>
      </c>
      <c r="D1984">
        <v>6</v>
      </c>
      <c r="E1984" t="s">
        <v>1950</v>
      </c>
      <c r="F1984" t="s">
        <v>61</v>
      </c>
      <c r="G1984">
        <v>20480</v>
      </c>
      <c r="H1984" t="s">
        <v>38</v>
      </c>
      <c r="I1984">
        <f t="shared" si="90"/>
        <v>20.48</v>
      </c>
      <c r="J1984" t="s">
        <v>39</v>
      </c>
      <c r="L1984" s="2">
        <v>650000</v>
      </c>
      <c r="M1984" t="s">
        <v>1945</v>
      </c>
      <c r="N1984">
        <v>20480</v>
      </c>
      <c r="O1984" t="s">
        <v>38</v>
      </c>
      <c r="P1984" t="s">
        <v>42</v>
      </c>
      <c r="Q1984" t="s">
        <v>42</v>
      </c>
      <c r="R1984" t="s">
        <v>42</v>
      </c>
      <c r="S1984" s="3">
        <v>42263</v>
      </c>
      <c r="T1984" s="3"/>
      <c r="U1984" s="11">
        <f>IFERROR(VLOOKUP(A1984,'Anc data'!$A$2:$H$117, 8,FALSE),"")</f>
        <v>7710.4809702336997</v>
      </c>
      <c r="W1984" s="15">
        <f t="shared" si="91"/>
        <v>84.300837069610054</v>
      </c>
      <c r="X1984" s="9">
        <f t="shared" si="92"/>
        <v>1</v>
      </c>
      <c r="Y1984" s="9">
        <f>MAX(X1984,Parameters!$B$8)</f>
        <v>1</v>
      </c>
      <c r="AA1984" s="16" t="str">
        <f>IF(W1984&lt;&gt;0,IF(Y1984=1,IF(I1984&lt;=Parameters!$C$2,W1984,""),""),"")</f>
        <v/>
      </c>
      <c r="AB1984" s="16" t="str">
        <f>IF(W1984&lt;&gt;0,IF(Y1984=1,IF(AND(I1984&gt;Parameters!$B$3,I1984&lt;=Parameters!$C$3),W1984,""),""),"")</f>
        <v/>
      </c>
      <c r="AC1984" s="16" t="str">
        <f>IF(W1984&lt;&gt;0,IF(Y1984=1,IF(AND(I1984&gt;Parameters!$B$4,I1984&lt;=Parameters!$C$4),W1984,""),""),"")</f>
        <v/>
      </c>
      <c r="AD1984" s="16">
        <f>IF(W1984&lt;&gt;0,IF(Y1984=1,IF(AND(I1984&gt;Parameters!$B$5,I1984&lt;=Parameters!$C$5),W1984,""),""),"")</f>
        <v>84.300837069610054</v>
      </c>
      <c r="AE1984" s="16" t="str">
        <f>IF(W1984&lt;&gt;0,IF(Y1984=1,IF(I1984&gt;Parameters!$B$6,W1984,""),""),"")</f>
        <v/>
      </c>
    </row>
    <row r="1985" spans="1:31" x14ac:dyDescent="0.2">
      <c r="A1985" t="s">
        <v>1941</v>
      </c>
      <c r="B1985" t="s">
        <v>1942</v>
      </c>
      <c r="C1985" t="s">
        <v>1943</v>
      </c>
      <c r="D1985">
        <v>7</v>
      </c>
      <c r="E1985" t="s">
        <v>1951</v>
      </c>
      <c r="F1985" t="s">
        <v>61</v>
      </c>
      <c r="G1985" s="4">
        <v>40960</v>
      </c>
      <c r="H1985" t="s">
        <v>38</v>
      </c>
      <c r="I1985">
        <f t="shared" si="90"/>
        <v>40.96</v>
      </c>
      <c r="J1985" t="s">
        <v>39</v>
      </c>
      <c r="L1985" s="2">
        <v>2500000</v>
      </c>
      <c r="M1985" t="s">
        <v>1945</v>
      </c>
      <c r="N1985" s="4">
        <v>40960</v>
      </c>
      <c r="O1985" t="s">
        <v>38</v>
      </c>
      <c r="P1985" t="s">
        <v>42</v>
      </c>
      <c r="Q1985" t="s">
        <v>42</v>
      </c>
      <c r="R1985" t="s">
        <v>42</v>
      </c>
      <c r="S1985" s="3">
        <v>42263</v>
      </c>
      <c r="T1985" s="3"/>
      <c r="U1985" s="11">
        <f>IFERROR(VLOOKUP(A1985,'Anc data'!$A$2:$H$117, 8,FALSE),"")</f>
        <v>7710.4809702336997</v>
      </c>
      <c r="W1985" s="15">
        <f t="shared" si="91"/>
        <v>324.23398872926947</v>
      </c>
      <c r="X1985" s="9">
        <f t="shared" si="92"/>
        <v>1</v>
      </c>
      <c r="Y1985" s="9">
        <f>MAX(X1985,Parameters!$B$8)</f>
        <v>1</v>
      </c>
      <c r="AA1985" s="16" t="str">
        <f>IF(W1985&lt;&gt;0,IF(Y1985=1,IF(I1985&lt;=Parameters!$C$2,W1985,""),""),"")</f>
        <v/>
      </c>
      <c r="AB1985" s="16" t="str">
        <f>IF(W1985&lt;&gt;0,IF(Y1985=1,IF(AND(I1985&gt;Parameters!$B$3,I1985&lt;=Parameters!$C$3),W1985,""),""),"")</f>
        <v/>
      </c>
      <c r="AC1985" s="16" t="str">
        <f>IF(W1985&lt;&gt;0,IF(Y1985=1,IF(AND(I1985&gt;Parameters!$B$4,I1985&lt;=Parameters!$C$4),W1985,""),""),"")</f>
        <v/>
      </c>
      <c r="AD1985" s="16" t="str">
        <f>IF(W1985&lt;&gt;0,IF(Y1985=1,IF(AND(I1985&gt;Parameters!$B$5,I1985&lt;=Parameters!$C$5),W1985,""),""),"")</f>
        <v/>
      </c>
      <c r="AE1985" s="16">
        <f>IF(W1985&lt;&gt;0,IF(Y1985=1,IF(I1985&gt;Parameters!$B$6,W1985,""),""),"")</f>
        <v>324.23398872926947</v>
      </c>
    </row>
    <row r="1986" spans="1:31" x14ac:dyDescent="0.2">
      <c r="A1986" t="s">
        <v>1941</v>
      </c>
      <c r="B1986" t="s">
        <v>1942</v>
      </c>
      <c r="C1986" t="s">
        <v>1943</v>
      </c>
      <c r="D1986">
        <v>8</v>
      </c>
      <c r="E1986" t="s">
        <v>1952</v>
      </c>
      <c r="F1986" t="s">
        <v>61</v>
      </c>
      <c r="G1986">
        <v>61440</v>
      </c>
      <c r="H1986" t="s">
        <v>38</v>
      </c>
      <c r="I1986">
        <f t="shared" si="90"/>
        <v>61.44</v>
      </c>
      <c r="J1986" t="s">
        <v>39</v>
      </c>
      <c r="L1986" s="2">
        <v>3000000</v>
      </c>
      <c r="M1986" t="s">
        <v>1945</v>
      </c>
      <c r="N1986">
        <v>61440</v>
      </c>
      <c r="O1986" t="s">
        <v>38</v>
      </c>
      <c r="P1986" t="s">
        <v>42</v>
      </c>
      <c r="Q1986" t="s">
        <v>42</v>
      </c>
      <c r="R1986" t="s">
        <v>42</v>
      </c>
      <c r="S1986" s="3">
        <v>42263</v>
      </c>
      <c r="T1986" s="3"/>
      <c r="U1986" s="11">
        <f>IFERROR(VLOOKUP(A1986,'Anc data'!$A$2:$H$117, 8,FALSE),"")</f>
        <v>7710.4809702336997</v>
      </c>
      <c r="W1986" s="15">
        <f t="shared" si="91"/>
        <v>389.08078647512332</v>
      </c>
      <c r="X1986" s="9">
        <f t="shared" si="92"/>
        <v>1</v>
      </c>
      <c r="Y1986" s="9">
        <f>MAX(X1986,Parameters!$B$8)</f>
        <v>1</v>
      </c>
      <c r="AA1986" s="16" t="str">
        <f>IF(W1986&lt;&gt;0,IF(Y1986=1,IF(I1986&lt;=Parameters!$C$2,W1986,""),""),"")</f>
        <v/>
      </c>
      <c r="AB1986" s="16" t="str">
        <f>IF(W1986&lt;&gt;0,IF(Y1986=1,IF(AND(I1986&gt;Parameters!$B$3,I1986&lt;=Parameters!$C$3),W1986,""),""),"")</f>
        <v/>
      </c>
      <c r="AC1986" s="16" t="str">
        <f>IF(W1986&lt;&gt;0,IF(Y1986=1,IF(AND(I1986&gt;Parameters!$B$4,I1986&lt;=Parameters!$C$4),W1986,""),""),"")</f>
        <v/>
      </c>
      <c r="AD1986" s="16" t="str">
        <f>IF(W1986&lt;&gt;0,IF(Y1986=1,IF(AND(I1986&gt;Parameters!$B$5,I1986&lt;=Parameters!$C$5),W1986,""),""),"")</f>
        <v/>
      </c>
      <c r="AE1986" s="16">
        <f>IF(W1986&lt;&gt;0,IF(Y1986=1,IF(I1986&gt;Parameters!$B$6,W1986,""),""),"")</f>
        <v>389.08078647512332</v>
      </c>
    </row>
    <row r="1987" spans="1:31" x14ac:dyDescent="0.2">
      <c r="A1987" t="s">
        <v>1941</v>
      </c>
      <c r="B1987" t="s">
        <v>1942</v>
      </c>
      <c r="C1987" t="s">
        <v>1943</v>
      </c>
      <c r="D1987">
        <v>9</v>
      </c>
      <c r="E1987" t="s">
        <v>1953</v>
      </c>
      <c r="F1987" t="s">
        <v>61</v>
      </c>
      <c r="G1987">
        <v>81920</v>
      </c>
      <c r="H1987" t="s">
        <v>38</v>
      </c>
      <c r="I1987">
        <f t="shared" si="90"/>
        <v>81.92</v>
      </c>
      <c r="J1987" t="s">
        <v>39</v>
      </c>
      <c r="L1987" s="2">
        <v>3000000</v>
      </c>
      <c r="M1987" t="s">
        <v>1945</v>
      </c>
      <c r="N1987">
        <v>81920</v>
      </c>
      <c r="O1987" t="s">
        <v>38</v>
      </c>
      <c r="P1987" t="s">
        <v>42</v>
      </c>
      <c r="Q1987" t="s">
        <v>42</v>
      </c>
      <c r="R1987" t="s">
        <v>42</v>
      </c>
      <c r="S1987" s="3">
        <v>42263</v>
      </c>
      <c r="T1987" s="3"/>
      <c r="U1987" s="11">
        <f>IFERROR(VLOOKUP(A1987,'Anc data'!$A$2:$H$117, 8,FALSE),"")</f>
        <v>7710.4809702336997</v>
      </c>
      <c r="W1987" s="15">
        <f t="shared" si="91"/>
        <v>389.08078647512332</v>
      </c>
      <c r="X1987" s="9">
        <f t="shared" si="92"/>
        <v>1</v>
      </c>
      <c r="Y1987" s="9">
        <f>MAX(X1987,Parameters!$B$8)</f>
        <v>1</v>
      </c>
      <c r="AA1987" s="16" t="str">
        <f>IF(W1987&lt;&gt;0,IF(Y1987=1,IF(I1987&lt;=Parameters!$C$2,W1987,""),""),"")</f>
        <v/>
      </c>
      <c r="AB1987" s="16" t="str">
        <f>IF(W1987&lt;&gt;0,IF(Y1987=1,IF(AND(I1987&gt;Parameters!$B$3,I1987&lt;=Parameters!$C$3),W1987,""),""),"")</f>
        <v/>
      </c>
      <c r="AC1987" s="16" t="str">
        <f>IF(W1987&lt;&gt;0,IF(Y1987=1,IF(AND(I1987&gt;Parameters!$B$4,I1987&lt;=Parameters!$C$4),W1987,""),""),"")</f>
        <v/>
      </c>
      <c r="AD1987" s="16" t="str">
        <f>IF(W1987&lt;&gt;0,IF(Y1987=1,IF(AND(I1987&gt;Parameters!$B$5,I1987&lt;=Parameters!$C$5),W1987,""),""),"")</f>
        <v/>
      </c>
      <c r="AE1987" s="16">
        <f>IF(W1987&lt;&gt;0,IF(Y1987=1,IF(I1987&gt;Parameters!$B$6,W1987,""),""),"")</f>
        <v>389.08078647512332</v>
      </c>
    </row>
    <row r="1988" spans="1:31" x14ac:dyDescent="0.2">
      <c r="A1988" t="s">
        <v>1941</v>
      </c>
      <c r="B1988" t="s">
        <v>1942</v>
      </c>
      <c r="C1988" t="s">
        <v>1943</v>
      </c>
      <c r="D1988">
        <v>10</v>
      </c>
      <c r="E1988" t="s">
        <v>1954</v>
      </c>
      <c r="F1988" t="s">
        <v>61</v>
      </c>
      <c r="G1988">
        <v>51200</v>
      </c>
      <c r="H1988" t="s">
        <v>38</v>
      </c>
      <c r="I1988">
        <f t="shared" ref="I1988:I2039" si="93">IF(H1988="Kbps",G1988/1000,G1988)</f>
        <v>51.2</v>
      </c>
      <c r="J1988" t="s">
        <v>39</v>
      </c>
      <c r="L1988" s="2">
        <v>1500000</v>
      </c>
      <c r="M1988" t="s">
        <v>1945</v>
      </c>
      <c r="N1988">
        <v>51200</v>
      </c>
      <c r="O1988" t="s">
        <v>38</v>
      </c>
      <c r="P1988" t="s">
        <v>42</v>
      </c>
      <c r="Q1988" t="s">
        <v>42</v>
      </c>
      <c r="R1988" t="s">
        <v>42</v>
      </c>
      <c r="S1988" s="3">
        <v>42263</v>
      </c>
      <c r="T1988" s="3"/>
      <c r="U1988" s="11">
        <f>IFERROR(VLOOKUP(A1988,'Anc data'!$A$2:$H$117, 8,FALSE),"")</f>
        <v>7710.4809702336997</v>
      </c>
      <c r="W1988" s="15">
        <f t="shared" ref="W1988:W2039" si="94">IFERROR(L1988/U1988,"")</f>
        <v>194.54039323756166</v>
      </c>
      <c r="X1988" s="9">
        <f t="shared" ref="X1988:X2039" si="95">IF(K1988="",1,0)</f>
        <v>1</v>
      </c>
      <c r="Y1988" s="9">
        <f>MAX(X1988,Parameters!$B$8)</f>
        <v>1</v>
      </c>
      <c r="AA1988" s="16" t="str">
        <f>IF(W1988&lt;&gt;0,IF(Y1988=1,IF(I1988&lt;=Parameters!$C$2,W1988,""),""),"")</f>
        <v/>
      </c>
      <c r="AB1988" s="16" t="str">
        <f>IF(W1988&lt;&gt;0,IF(Y1988=1,IF(AND(I1988&gt;Parameters!$B$3,I1988&lt;=Parameters!$C$3),W1988,""),""),"")</f>
        <v/>
      </c>
      <c r="AC1988" s="16" t="str">
        <f>IF(W1988&lt;&gt;0,IF(Y1988=1,IF(AND(I1988&gt;Parameters!$B$4,I1988&lt;=Parameters!$C$4),W1988,""),""),"")</f>
        <v/>
      </c>
      <c r="AD1988" s="16" t="str">
        <f>IF(W1988&lt;&gt;0,IF(Y1988=1,IF(AND(I1988&gt;Parameters!$B$5,I1988&lt;=Parameters!$C$5),W1988,""),""),"")</f>
        <v/>
      </c>
      <c r="AE1988" s="16">
        <f>IF(W1988&lt;&gt;0,IF(Y1988=1,IF(I1988&gt;Parameters!$B$6,W1988,""),""),"")</f>
        <v>194.54039323756166</v>
      </c>
    </row>
    <row r="1989" spans="1:31" x14ac:dyDescent="0.2">
      <c r="A1989" t="s">
        <v>1941</v>
      </c>
      <c r="B1989" t="s">
        <v>1942</v>
      </c>
      <c r="C1989" t="s">
        <v>1955</v>
      </c>
      <c r="D1989">
        <v>1</v>
      </c>
      <c r="E1989" t="s">
        <v>1956</v>
      </c>
      <c r="F1989" t="s">
        <v>94</v>
      </c>
      <c r="G1989">
        <v>24</v>
      </c>
      <c r="H1989" t="s">
        <v>46</v>
      </c>
      <c r="I1989">
        <f t="shared" si="93"/>
        <v>24</v>
      </c>
      <c r="J1989" t="s">
        <v>39</v>
      </c>
      <c r="L1989" s="2">
        <v>1500000</v>
      </c>
      <c r="M1989" t="s">
        <v>1945</v>
      </c>
      <c r="N1989">
        <v>24</v>
      </c>
      <c r="O1989" t="s">
        <v>46</v>
      </c>
      <c r="P1989" t="s">
        <v>42</v>
      </c>
      <c r="Q1989" t="s">
        <v>42</v>
      </c>
      <c r="R1989" t="s">
        <v>42</v>
      </c>
      <c r="S1989" s="3">
        <v>42263</v>
      </c>
      <c r="T1989" s="3"/>
      <c r="U1989" s="11">
        <f>IFERROR(VLOOKUP(A1989,'Anc data'!$A$2:$H$117, 8,FALSE),"")</f>
        <v>7710.4809702336997</v>
      </c>
      <c r="W1989" s="15">
        <f t="shared" si="94"/>
        <v>194.54039323756166</v>
      </c>
      <c r="X1989" s="9">
        <f t="shared" si="95"/>
        <v>1</v>
      </c>
      <c r="Y1989" s="9">
        <f>MAX(X1989,Parameters!$B$8)</f>
        <v>1</v>
      </c>
      <c r="AA1989" s="16" t="str">
        <f>IF(W1989&lt;&gt;0,IF(Y1989=1,IF(I1989&lt;=Parameters!$C$2,W1989,""),""),"")</f>
        <v/>
      </c>
      <c r="AB1989" s="16" t="str">
        <f>IF(W1989&lt;&gt;0,IF(Y1989=1,IF(AND(I1989&gt;Parameters!$B$3,I1989&lt;=Parameters!$C$3),W1989,""),""),"")</f>
        <v/>
      </c>
      <c r="AC1989" s="16" t="str">
        <f>IF(W1989&lt;&gt;0,IF(Y1989=1,IF(AND(I1989&gt;Parameters!$B$4,I1989&lt;=Parameters!$C$4),W1989,""),""),"")</f>
        <v/>
      </c>
      <c r="AD1989" s="16">
        <f>IF(W1989&lt;&gt;0,IF(Y1989=1,IF(AND(I1989&gt;Parameters!$B$5,I1989&lt;=Parameters!$C$5),W1989,""),""),"")</f>
        <v>194.54039323756166</v>
      </c>
      <c r="AE1989" s="16" t="str">
        <f>IF(W1989&lt;&gt;0,IF(Y1989=1,IF(I1989&gt;Parameters!$B$6,W1989,""),""),"")</f>
        <v/>
      </c>
    </row>
    <row r="1990" spans="1:31" x14ac:dyDescent="0.2">
      <c r="A1990" t="s">
        <v>1941</v>
      </c>
      <c r="B1990" t="s">
        <v>1942</v>
      </c>
      <c r="C1990" t="s">
        <v>1955</v>
      </c>
      <c r="D1990">
        <v>2</v>
      </c>
      <c r="E1990" t="s">
        <v>1957</v>
      </c>
      <c r="F1990" t="s">
        <v>94</v>
      </c>
      <c r="G1990">
        <v>32</v>
      </c>
      <c r="H1990" t="s">
        <v>46</v>
      </c>
      <c r="I1990">
        <f t="shared" si="93"/>
        <v>32</v>
      </c>
      <c r="J1990" t="s">
        <v>39</v>
      </c>
      <c r="L1990" s="2">
        <v>2000000</v>
      </c>
      <c r="M1990" t="s">
        <v>1945</v>
      </c>
      <c r="N1990">
        <v>32</v>
      </c>
      <c r="O1990" t="s">
        <v>46</v>
      </c>
      <c r="P1990" t="s">
        <v>42</v>
      </c>
      <c r="Q1990" t="s">
        <v>42</v>
      </c>
      <c r="R1990" t="s">
        <v>42</v>
      </c>
      <c r="S1990" s="3">
        <v>42263</v>
      </c>
      <c r="T1990" s="3"/>
      <c r="U1990" s="11">
        <f>IFERROR(VLOOKUP(A1990,'Anc data'!$A$2:$H$117, 8,FALSE),"")</f>
        <v>7710.4809702336997</v>
      </c>
      <c r="W1990" s="15">
        <f t="shared" si="94"/>
        <v>259.38719098341556</v>
      </c>
      <c r="X1990" s="9">
        <f t="shared" si="95"/>
        <v>1</v>
      </c>
      <c r="Y1990" s="9">
        <f>MAX(X1990,Parameters!$B$8)</f>
        <v>1</v>
      </c>
      <c r="AA1990" s="16" t="str">
        <f>IF(W1990&lt;&gt;0,IF(Y1990=1,IF(I1990&lt;=Parameters!$C$2,W1990,""),""),"")</f>
        <v/>
      </c>
      <c r="AB1990" s="16" t="str">
        <f>IF(W1990&lt;&gt;0,IF(Y1990=1,IF(AND(I1990&gt;Parameters!$B$3,I1990&lt;=Parameters!$C$3),W1990,""),""),"")</f>
        <v/>
      </c>
      <c r="AC1990" s="16" t="str">
        <f>IF(W1990&lt;&gt;0,IF(Y1990=1,IF(AND(I1990&gt;Parameters!$B$4,I1990&lt;=Parameters!$C$4),W1990,""),""),"")</f>
        <v/>
      </c>
      <c r="AD1990" s="16" t="str">
        <f>IF(W1990&lt;&gt;0,IF(Y1990=1,IF(AND(I1990&gt;Parameters!$B$5,I1990&lt;=Parameters!$C$5),W1990,""),""),"")</f>
        <v/>
      </c>
      <c r="AE1990" s="16">
        <f>IF(W1990&lt;&gt;0,IF(Y1990=1,IF(I1990&gt;Parameters!$B$6,W1990,""),""),"")</f>
        <v>259.38719098341556</v>
      </c>
    </row>
    <row r="1991" spans="1:31" x14ac:dyDescent="0.2">
      <c r="A1991" t="s">
        <v>1941</v>
      </c>
      <c r="B1991" t="s">
        <v>1942</v>
      </c>
      <c r="C1991" t="s">
        <v>1955</v>
      </c>
      <c r="D1991">
        <v>3</v>
      </c>
      <c r="E1991" t="s">
        <v>1958</v>
      </c>
      <c r="F1991" t="s">
        <v>94</v>
      </c>
      <c r="G1991">
        <v>48</v>
      </c>
      <c r="H1991" t="s">
        <v>46</v>
      </c>
      <c r="I1991">
        <f t="shared" si="93"/>
        <v>48</v>
      </c>
      <c r="J1991" t="s">
        <v>39</v>
      </c>
      <c r="L1991" s="2">
        <v>3000000</v>
      </c>
      <c r="M1991" t="s">
        <v>1945</v>
      </c>
      <c r="N1991">
        <v>48</v>
      </c>
      <c r="O1991" t="s">
        <v>46</v>
      </c>
      <c r="P1991" t="s">
        <v>42</v>
      </c>
      <c r="Q1991" t="s">
        <v>42</v>
      </c>
      <c r="R1991" t="s">
        <v>42</v>
      </c>
      <c r="S1991" s="3">
        <v>42263</v>
      </c>
      <c r="T1991" s="3"/>
      <c r="U1991" s="11">
        <f>IFERROR(VLOOKUP(A1991,'Anc data'!$A$2:$H$117, 8,FALSE),"")</f>
        <v>7710.4809702336997</v>
      </c>
      <c r="W1991" s="15">
        <f t="shared" si="94"/>
        <v>389.08078647512332</v>
      </c>
      <c r="X1991" s="9">
        <f t="shared" si="95"/>
        <v>1</v>
      </c>
      <c r="Y1991" s="9">
        <f>MAX(X1991,Parameters!$B$8)</f>
        <v>1</v>
      </c>
      <c r="AA1991" s="16" t="str">
        <f>IF(W1991&lt;&gt;0,IF(Y1991=1,IF(I1991&lt;=Parameters!$C$2,W1991,""),""),"")</f>
        <v/>
      </c>
      <c r="AB1991" s="16" t="str">
        <f>IF(W1991&lt;&gt;0,IF(Y1991=1,IF(AND(I1991&gt;Parameters!$B$3,I1991&lt;=Parameters!$C$3),W1991,""),""),"")</f>
        <v/>
      </c>
      <c r="AC1991" s="16" t="str">
        <f>IF(W1991&lt;&gt;0,IF(Y1991=1,IF(AND(I1991&gt;Parameters!$B$4,I1991&lt;=Parameters!$C$4),W1991,""),""),"")</f>
        <v/>
      </c>
      <c r="AD1991" s="16" t="str">
        <f>IF(W1991&lt;&gt;0,IF(Y1991=1,IF(AND(I1991&gt;Parameters!$B$5,I1991&lt;=Parameters!$C$5),W1991,""),""),"")</f>
        <v/>
      </c>
      <c r="AE1991" s="16">
        <f>IF(W1991&lt;&gt;0,IF(Y1991=1,IF(I1991&gt;Parameters!$B$6,W1991,""),""),"")</f>
        <v>389.08078647512332</v>
      </c>
    </row>
    <row r="1992" spans="1:31" x14ac:dyDescent="0.2">
      <c r="A1992" t="s">
        <v>1941</v>
      </c>
      <c r="B1992" t="s">
        <v>1942</v>
      </c>
      <c r="C1992" t="s">
        <v>1955</v>
      </c>
      <c r="D1992">
        <v>4</v>
      </c>
      <c r="E1992" t="s">
        <v>1959</v>
      </c>
      <c r="F1992" t="s">
        <v>94</v>
      </c>
      <c r="G1992">
        <v>64</v>
      </c>
      <c r="H1992" t="s">
        <v>46</v>
      </c>
      <c r="I1992">
        <f t="shared" si="93"/>
        <v>64</v>
      </c>
      <c r="J1992" t="s">
        <v>39</v>
      </c>
      <c r="L1992" s="2">
        <v>6000000</v>
      </c>
      <c r="M1992" t="s">
        <v>1945</v>
      </c>
      <c r="N1992">
        <v>64</v>
      </c>
      <c r="O1992" t="s">
        <v>46</v>
      </c>
      <c r="P1992" t="s">
        <v>42</v>
      </c>
      <c r="Q1992" t="s">
        <v>42</v>
      </c>
      <c r="R1992" t="s">
        <v>42</v>
      </c>
      <c r="S1992" s="3">
        <v>42263</v>
      </c>
      <c r="T1992" s="3"/>
      <c r="U1992" s="11">
        <f>IFERROR(VLOOKUP(A1992,'Anc data'!$A$2:$H$117, 8,FALSE),"")</f>
        <v>7710.4809702336997</v>
      </c>
      <c r="W1992" s="15">
        <f t="shared" si="94"/>
        <v>778.16157295024664</v>
      </c>
      <c r="X1992" s="9">
        <f t="shared" si="95"/>
        <v>1</v>
      </c>
      <c r="Y1992" s="9">
        <f>MAX(X1992,Parameters!$B$8)</f>
        <v>1</v>
      </c>
      <c r="AA1992" s="16" t="str">
        <f>IF(W1992&lt;&gt;0,IF(Y1992=1,IF(I1992&lt;=Parameters!$C$2,W1992,""),""),"")</f>
        <v/>
      </c>
      <c r="AB1992" s="16" t="str">
        <f>IF(W1992&lt;&gt;0,IF(Y1992=1,IF(AND(I1992&gt;Parameters!$B$3,I1992&lt;=Parameters!$C$3),W1992,""),""),"")</f>
        <v/>
      </c>
      <c r="AC1992" s="16" t="str">
        <f>IF(W1992&lt;&gt;0,IF(Y1992=1,IF(AND(I1992&gt;Parameters!$B$4,I1992&lt;=Parameters!$C$4),W1992,""),""),"")</f>
        <v/>
      </c>
      <c r="AD1992" s="16" t="str">
        <f>IF(W1992&lt;&gt;0,IF(Y1992=1,IF(AND(I1992&gt;Parameters!$B$5,I1992&lt;=Parameters!$C$5),W1992,""),""),"")</f>
        <v/>
      </c>
      <c r="AE1992" s="16">
        <f>IF(W1992&lt;&gt;0,IF(Y1992=1,IF(I1992&gt;Parameters!$B$6,W1992,""),""),"")</f>
        <v>778.16157295024664</v>
      </c>
    </row>
    <row r="1993" spans="1:31" x14ac:dyDescent="0.2">
      <c r="A1993" t="s">
        <v>1941</v>
      </c>
      <c r="B1993" t="s">
        <v>1942</v>
      </c>
      <c r="C1993" t="s">
        <v>1960</v>
      </c>
      <c r="I1993">
        <f t="shared" si="93"/>
        <v>0</v>
      </c>
      <c r="U1993" s="11">
        <f>IFERROR(VLOOKUP(A1993,'Anc data'!$A$2:$H$117, 8,FALSE),"")</f>
        <v>7710.4809702336997</v>
      </c>
      <c r="W1993" s="15">
        <f t="shared" si="94"/>
        <v>0</v>
      </c>
      <c r="X1993" s="9">
        <f t="shared" si="95"/>
        <v>1</v>
      </c>
      <c r="Y1993" s="9">
        <f>MAX(X1993,Parameters!$B$8)</f>
        <v>1</v>
      </c>
      <c r="AA1993" s="16" t="str">
        <f>IF(W1993&lt;&gt;0,IF(Y1993=1,IF(I1993&lt;=Parameters!$C$2,W1993,""),""),"")</f>
        <v/>
      </c>
      <c r="AB1993" s="16" t="str">
        <f>IF(W1993&lt;&gt;0,IF(Y1993=1,IF(AND(I1993&gt;Parameters!$B$3,I1993&lt;=Parameters!$C$3),W1993,""),""),"")</f>
        <v/>
      </c>
      <c r="AC1993" s="16" t="str">
        <f>IF(W1993&lt;&gt;0,IF(Y1993=1,IF(AND(I1993&gt;Parameters!$B$4,I1993&lt;=Parameters!$C$4),W1993,""),""),"")</f>
        <v/>
      </c>
      <c r="AD1993" s="16" t="str">
        <f>IF(W1993&lt;&gt;0,IF(Y1993=1,IF(AND(I1993&gt;Parameters!$B$5,I1993&lt;=Parameters!$C$5),W1993,""),""),"")</f>
        <v/>
      </c>
      <c r="AE1993" s="16" t="str">
        <f>IF(W1993&lt;&gt;0,IF(Y1993=1,IF(I1993&gt;Parameters!$B$6,W1993,""),""),"")</f>
        <v/>
      </c>
    </row>
    <row r="1994" spans="1:31" x14ac:dyDescent="0.2">
      <c r="A1994" t="s">
        <v>1941</v>
      </c>
      <c r="B1994" t="s">
        <v>1942</v>
      </c>
      <c r="C1994" t="s">
        <v>1961</v>
      </c>
      <c r="D1994">
        <v>1</v>
      </c>
      <c r="E1994" t="s">
        <v>1962</v>
      </c>
      <c r="F1994" t="s">
        <v>61</v>
      </c>
      <c r="G1994">
        <v>50</v>
      </c>
      <c r="H1994" t="s">
        <v>46</v>
      </c>
      <c r="I1994">
        <f t="shared" si="93"/>
        <v>50</v>
      </c>
      <c r="J1994" t="s">
        <v>39</v>
      </c>
      <c r="L1994" s="2">
        <v>1000000</v>
      </c>
      <c r="M1994" t="s">
        <v>1945</v>
      </c>
      <c r="N1994">
        <v>50</v>
      </c>
      <c r="O1994" t="s">
        <v>46</v>
      </c>
      <c r="P1994" t="s">
        <v>42</v>
      </c>
      <c r="Q1994" t="s">
        <v>42</v>
      </c>
      <c r="R1994" t="s">
        <v>42</v>
      </c>
      <c r="S1994" s="3">
        <v>42281</v>
      </c>
      <c r="T1994" s="3"/>
      <c r="U1994" s="11">
        <f>IFERROR(VLOOKUP(A1994,'Anc data'!$A$2:$H$117, 8,FALSE),"")</f>
        <v>7710.4809702336997</v>
      </c>
      <c r="W1994" s="15">
        <f t="shared" si="94"/>
        <v>129.69359549170778</v>
      </c>
      <c r="X1994" s="9">
        <f t="shared" si="95"/>
        <v>1</v>
      </c>
      <c r="Y1994" s="9">
        <f>MAX(X1994,Parameters!$B$8)</f>
        <v>1</v>
      </c>
      <c r="AA1994" s="16" t="str">
        <f>IF(W1994&lt;&gt;0,IF(Y1994=1,IF(I1994&lt;=Parameters!$C$2,W1994,""),""),"")</f>
        <v/>
      </c>
      <c r="AB1994" s="16" t="str">
        <f>IF(W1994&lt;&gt;0,IF(Y1994=1,IF(AND(I1994&gt;Parameters!$B$3,I1994&lt;=Parameters!$C$3),W1994,""),""),"")</f>
        <v/>
      </c>
      <c r="AC1994" s="16" t="str">
        <f>IF(W1994&lt;&gt;0,IF(Y1994=1,IF(AND(I1994&gt;Parameters!$B$4,I1994&lt;=Parameters!$C$4),W1994,""),""),"")</f>
        <v/>
      </c>
      <c r="AD1994" s="16" t="str">
        <f>IF(W1994&lt;&gt;0,IF(Y1994=1,IF(AND(I1994&gt;Parameters!$B$5,I1994&lt;=Parameters!$C$5),W1994,""),""),"")</f>
        <v/>
      </c>
      <c r="AE1994" s="16">
        <f>IF(W1994&lt;&gt;0,IF(Y1994=1,IF(I1994&gt;Parameters!$B$6,W1994,""),""),"")</f>
        <v>129.69359549170778</v>
      </c>
    </row>
    <row r="1995" spans="1:31" x14ac:dyDescent="0.2">
      <c r="A1995" t="s">
        <v>1941</v>
      </c>
      <c r="B1995" t="s">
        <v>1942</v>
      </c>
      <c r="C1995" t="s">
        <v>1961</v>
      </c>
      <c r="D1995">
        <v>2</v>
      </c>
      <c r="E1995" t="s">
        <v>1963</v>
      </c>
      <c r="F1995" t="s">
        <v>61</v>
      </c>
      <c r="G1995">
        <v>100</v>
      </c>
      <c r="H1995" t="s">
        <v>46</v>
      </c>
      <c r="I1995">
        <f t="shared" si="93"/>
        <v>100</v>
      </c>
      <c r="J1995" t="s">
        <v>97</v>
      </c>
      <c r="L1995" s="2">
        <v>600000</v>
      </c>
      <c r="M1995" t="s">
        <v>1945</v>
      </c>
      <c r="N1995">
        <v>100</v>
      </c>
      <c r="O1995" t="s">
        <v>46</v>
      </c>
      <c r="P1995" t="s">
        <v>42</v>
      </c>
      <c r="Q1995" t="s">
        <v>42</v>
      </c>
      <c r="R1995" t="s">
        <v>42</v>
      </c>
      <c r="S1995" s="3">
        <v>42281</v>
      </c>
      <c r="T1995" s="3"/>
      <c r="U1995" s="11">
        <f>IFERROR(VLOOKUP(A1995,'Anc data'!$A$2:$H$117, 8,FALSE),"")</f>
        <v>7710.4809702336997</v>
      </c>
      <c r="W1995" s="15">
        <f t="shared" si="94"/>
        <v>77.816157295024666</v>
      </c>
      <c r="X1995" s="9">
        <f t="shared" si="95"/>
        <v>1</v>
      </c>
      <c r="Y1995" s="9">
        <f>MAX(X1995,Parameters!$B$8)</f>
        <v>1</v>
      </c>
      <c r="AA1995" s="16" t="str">
        <f>IF(W1995&lt;&gt;0,IF(Y1995=1,IF(I1995&lt;=Parameters!$C$2,W1995,""),""),"")</f>
        <v/>
      </c>
      <c r="AB1995" s="16" t="str">
        <f>IF(W1995&lt;&gt;0,IF(Y1995=1,IF(AND(I1995&gt;Parameters!$B$3,I1995&lt;=Parameters!$C$3),W1995,""),""),"")</f>
        <v/>
      </c>
      <c r="AC1995" s="16" t="str">
        <f>IF(W1995&lt;&gt;0,IF(Y1995=1,IF(AND(I1995&gt;Parameters!$B$4,I1995&lt;=Parameters!$C$4),W1995,""),""),"")</f>
        <v/>
      </c>
      <c r="AD1995" s="16" t="str">
        <f>IF(W1995&lt;&gt;0,IF(Y1995=1,IF(AND(I1995&gt;Parameters!$B$5,I1995&lt;=Parameters!$C$5),W1995,""),""),"")</f>
        <v/>
      </c>
      <c r="AE1995" s="16">
        <f>IF(W1995&lt;&gt;0,IF(Y1995=1,IF(I1995&gt;Parameters!$B$6,W1995,""),""),"")</f>
        <v>77.816157295024666</v>
      </c>
    </row>
    <row r="1996" spans="1:31" x14ac:dyDescent="0.2">
      <c r="A1996" t="s">
        <v>1941</v>
      </c>
      <c r="B1996" t="s">
        <v>1942</v>
      </c>
      <c r="C1996" t="s">
        <v>1961</v>
      </c>
      <c r="D1996">
        <v>3</v>
      </c>
      <c r="E1996" t="s">
        <v>1963</v>
      </c>
      <c r="F1996" t="s">
        <v>61</v>
      </c>
      <c r="G1996">
        <v>100</v>
      </c>
      <c r="H1996" t="s">
        <v>46</v>
      </c>
      <c r="I1996">
        <f t="shared" si="93"/>
        <v>100</v>
      </c>
      <c r="J1996" t="s">
        <v>39</v>
      </c>
      <c r="L1996" s="2">
        <v>2000000</v>
      </c>
      <c r="M1996" t="s">
        <v>1945</v>
      </c>
      <c r="N1996">
        <v>100</v>
      </c>
      <c r="O1996" t="s">
        <v>46</v>
      </c>
      <c r="P1996" t="s">
        <v>42</v>
      </c>
      <c r="Q1996" t="s">
        <v>42</v>
      </c>
      <c r="R1996" t="s">
        <v>42</v>
      </c>
      <c r="S1996" s="3">
        <v>42281</v>
      </c>
      <c r="T1996" s="3"/>
      <c r="U1996" s="11">
        <f>IFERROR(VLOOKUP(A1996,'Anc data'!$A$2:$H$117, 8,FALSE),"")</f>
        <v>7710.4809702336997</v>
      </c>
      <c r="W1996" s="15">
        <f t="shared" si="94"/>
        <v>259.38719098341556</v>
      </c>
      <c r="X1996" s="9">
        <f t="shared" si="95"/>
        <v>1</v>
      </c>
      <c r="Y1996" s="9">
        <f>MAX(X1996,Parameters!$B$8)</f>
        <v>1</v>
      </c>
      <c r="AA1996" s="16" t="str">
        <f>IF(W1996&lt;&gt;0,IF(Y1996=1,IF(I1996&lt;=Parameters!$C$2,W1996,""),""),"")</f>
        <v/>
      </c>
      <c r="AB1996" s="16" t="str">
        <f>IF(W1996&lt;&gt;0,IF(Y1996=1,IF(AND(I1996&gt;Parameters!$B$3,I1996&lt;=Parameters!$C$3),W1996,""),""),"")</f>
        <v/>
      </c>
      <c r="AC1996" s="16" t="str">
        <f>IF(W1996&lt;&gt;0,IF(Y1996=1,IF(AND(I1996&gt;Parameters!$B$4,I1996&lt;=Parameters!$C$4),W1996,""),""),"")</f>
        <v/>
      </c>
      <c r="AD1996" s="16" t="str">
        <f>IF(W1996&lt;&gt;0,IF(Y1996=1,IF(AND(I1996&gt;Parameters!$B$5,I1996&lt;=Parameters!$C$5),W1996,""),""),"")</f>
        <v/>
      </c>
      <c r="AE1996" s="16">
        <f>IF(W1996&lt;&gt;0,IF(Y1996=1,IF(I1996&gt;Parameters!$B$6,W1996,""),""),"")</f>
        <v>259.38719098341556</v>
      </c>
    </row>
    <row r="1997" spans="1:31" x14ac:dyDescent="0.2">
      <c r="A1997" t="s">
        <v>1941</v>
      </c>
      <c r="B1997" t="s">
        <v>1942</v>
      </c>
      <c r="C1997" t="s">
        <v>1961</v>
      </c>
      <c r="D1997">
        <v>4</v>
      </c>
      <c r="E1997" t="s">
        <v>1964</v>
      </c>
      <c r="F1997" t="s">
        <v>51</v>
      </c>
      <c r="G1997">
        <v>2.5</v>
      </c>
      <c r="H1997" t="s">
        <v>46</v>
      </c>
      <c r="I1997">
        <f t="shared" si="93"/>
        <v>2.5</v>
      </c>
      <c r="J1997">
        <v>400</v>
      </c>
      <c r="K1997" t="s">
        <v>1439</v>
      </c>
      <c r="L1997" s="2">
        <v>18181</v>
      </c>
      <c r="M1997" t="s">
        <v>1945</v>
      </c>
      <c r="N1997">
        <v>512</v>
      </c>
      <c r="O1997" t="s">
        <v>38</v>
      </c>
      <c r="P1997" t="s">
        <v>42</v>
      </c>
      <c r="Q1997" t="s">
        <v>42</v>
      </c>
      <c r="R1997" t="s">
        <v>42</v>
      </c>
      <c r="S1997" s="3">
        <v>42281</v>
      </c>
      <c r="T1997" s="3"/>
      <c r="U1997" s="11">
        <f>IFERROR(VLOOKUP(A1997,'Anc data'!$A$2:$H$117, 8,FALSE),"")</f>
        <v>7710.4809702336997</v>
      </c>
      <c r="W1997" s="15">
        <f t="shared" si="94"/>
        <v>2.3579592596347392</v>
      </c>
      <c r="X1997" s="9">
        <f t="shared" si="95"/>
        <v>0</v>
      </c>
      <c r="Y1997" s="9">
        <f>MAX(X1997,Parameters!$B$8)</f>
        <v>1</v>
      </c>
      <c r="AA1997" s="16" t="str">
        <f>IF(W1997&lt;&gt;0,IF(Y1997=1,IF(I1997&lt;=Parameters!$C$2,W1997,""),""),"")</f>
        <v/>
      </c>
      <c r="AB1997" s="16">
        <f>IF(W1997&lt;&gt;0,IF(Y1997=1,IF(AND(I1997&gt;Parameters!$B$3,I1997&lt;=Parameters!$C$3),W1997,""),""),"")</f>
        <v>2.3579592596347392</v>
      </c>
      <c r="AC1997" s="16" t="str">
        <f>IF(W1997&lt;&gt;0,IF(Y1997=1,IF(AND(I1997&gt;Parameters!$B$4,I1997&lt;=Parameters!$C$4),W1997,""),""),"")</f>
        <v/>
      </c>
      <c r="AD1997" s="16" t="str">
        <f>IF(W1997&lt;&gt;0,IF(Y1997=1,IF(AND(I1997&gt;Parameters!$B$5,I1997&lt;=Parameters!$C$5),W1997,""),""),"")</f>
        <v/>
      </c>
      <c r="AE1997" s="16" t="str">
        <f>IF(W1997&lt;&gt;0,IF(Y1997=1,IF(I1997&gt;Parameters!$B$6,W1997,""),""),"")</f>
        <v/>
      </c>
    </row>
    <row r="1998" spans="1:31" x14ac:dyDescent="0.2">
      <c r="A1998" t="s">
        <v>1941</v>
      </c>
      <c r="B1998" t="s">
        <v>1942</v>
      </c>
      <c r="C1998" t="s">
        <v>1961</v>
      </c>
      <c r="D1998">
        <v>5</v>
      </c>
      <c r="E1998" t="s">
        <v>1964</v>
      </c>
      <c r="F1998" t="s">
        <v>51</v>
      </c>
      <c r="G1998">
        <v>2.5</v>
      </c>
      <c r="H1998" t="s">
        <v>46</v>
      </c>
      <c r="I1998">
        <f t="shared" si="93"/>
        <v>2.5</v>
      </c>
      <c r="J1998" t="s">
        <v>39</v>
      </c>
      <c r="L1998" s="2">
        <v>150000</v>
      </c>
      <c r="M1998" t="s">
        <v>1945</v>
      </c>
      <c r="N1998">
        <v>512</v>
      </c>
      <c r="O1998" t="s">
        <v>38</v>
      </c>
      <c r="P1998" t="s">
        <v>42</v>
      </c>
      <c r="Q1998" t="s">
        <v>42</v>
      </c>
      <c r="R1998" t="s">
        <v>42</v>
      </c>
      <c r="S1998" s="3">
        <v>42281</v>
      </c>
      <c r="T1998" s="3"/>
      <c r="U1998" s="11">
        <f>IFERROR(VLOOKUP(A1998,'Anc data'!$A$2:$H$117, 8,FALSE),"")</f>
        <v>7710.4809702336997</v>
      </c>
      <c r="W1998" s="15">
        <f t="shared" si="94"/>
        <v>19.454039323756167</v>
      </c>
      <c r="X1998" s="9">
        <f t="shared" si="95"/>
        <v>1</v>
      </c>
      <c r="Y1998" s="9">
        <f>MAX(X1998,Parameters!$B$8)</f>
        <v>1</v>
      </c>
      <c r="AA1998" s="16" t="str">
        <f>IF(W1998&lt;&gt;0,IF(Y1998=1,IF(I1998&lt;=Parameters!$C$2,W1998,""),""),"")</f>
        <v/>
      </c>
      <c r="AB1998" s="16">
        <f>IF(W1998&lt;&gt;0,IF(Y1998=1,IF(AND(I1998&gt;Parameters!$B$3,I1998&lt;=Parameters!$C$3),W1998,""),""),"")</f>
        <v>19.454039323756167</v>
      </c>
      <c r="AC1998" s="16" t="str">
        <f>IF(W1998&lt;&gt;0,IF(Y1998=1,IF(AND(I1998&gt;Parameters!$B$4,I1998&lt;=Parameters!$C$4),W1998,""),""),"")</f>
        <v/>
      </c>
      <c r="AD1998" s="16" t="str">
        <f>IF(W1998&lt;&gt;0,IF(Y1998=1,IF(AND(I1998&gt;Parameters!$B$5,I1998&lt;=Parameters!$C$5),W1998,""),""),"")</f>
        <v/>
      </c>
      <c r="AE1998" s="16" t="str">
        <f>IF(W1998&lt;&gt;0,IF(Y1998=1,IF(I1998&gt;Parameters!$B$6,W1998,""),""),"")</f>
        <v/>
      </c>
    </row>
    <row r="1999" spans="1:31" x14ac:dyDescent="0.2">
      <c r="A1999" t="s">
        <v>1941</v>
      </c>
      <c r="B1999" t="s">
        <v>1942</v>
      </c>
      <c r="C1999" t="s">
        <v>1961</v>
      </c>
      <c r="D1999">
        <v>6</v>
      </c>
      <c r="E1999" t="s">
        <v>1965</v>
      </c>
      <c r="F1999" t="s">
        <v>51</v>
      </c>
      <c r="G1999">
        <v>4</v>
      </c>
      <c r="H1999" t="s">
        <v>46</v>
      </c>
      <c r="I1999">
        <f t="shared" si="93"/>
        <v>4</v>
      </c>
      <c r="J1999">
        <v>750</v>
      </c>
      <c r="K1999" t="s">
        <v>1439</v>
      </c>
      <c r="L1999" s="2">
        <v>24000</v>
      </c>
      <c r="M1999" t="s">
        <v>1945</v>
      </c>
      <c r="N1999">
        <v>512</v>
      </c>
      <c r="O1999" t="s">
        <v>38</v>
      </c>
      <c r="P1999" t="s">
        <v>42</v>
      </c>
      <c r="Q1999" t="s">
        <v>42</v>
      </c>
      <c r="R1999" t="s">
        <v>42</v>
      </c>
      <c r="S1999" s="3">
        <v>42281</v>
      </c>
      <c r="T1999" s="3"/>
      <c r="U1999" s="11">
        <f>IFERROR(VLOOKUP(A1999,'Anc data'!$A$2:$H$117, 8,FALSE),"")</f>
        <v>7710.4809702336997</v>
      </c>
      <c r="W1999" s="15">
        <f t="shared" si="94"/>
        <v>3.1126462918009867</v>
      </c>
      <c r="X1999" s="9">
        <f t="shared" si="95"/>
        <v>0</v>
      </c>
      <c r="Y1999" s="9">
        <f>MAX(X1999,Parameters!$B$8)</f>
        <v>1</v>
      </c>
      <c r="AA1999" s="16" t="str">
        <f>IF(W1999&lt;&gt;0,IF(Y1999=1,IF(I1999&lt;=Parameters!$C$2,W1999,""),""),"")</f>
        <v/>
      </c>
      <c r="AB1999" s="16">
        <f>IF(W1999&lt;&gt;0,IF(Y1999=1,IF(AND(I1999&gt;Parameters!$B$3,I1999&lt;=Parameters!$C$3),W1999,""),""),"")</f>
        <v>3.1126462918009867</v>
      </c>
      <c r="AC1999" s="16" t="str">
        <f>IF(W1999&lt;&gt;0,IF(Y1999=1,IF(AND(I1999&gt;Parameters!$B$4,I1999&lt;=Parameters!$C$4),W1999,""),""),"")</f>
        <v/>
      </c>
      <c r="AD1999" s="16" t="str">
        <f>IF(W1999&lt;&gt;0,IF(Y1999=1,IF(AND(I1999&gt;Parameters!$B$5,I1999&lt;=Parameters!$C$5),W1999,""),""),"")</f>
        <v/>
      </c>
      <c r="AE1999" s="16" t="str">
        <f>IF(W1999&lt;&gt;0,IF(Y1999=1,IF(I1999&gt;Parameters!$B$6,W1999,""),""),"")</f>
        <v/>
      </c>
    </row>
    <row r="2000" spans="1:31" x14ac:dyDescent="0.2">
      <c r="A2000" t="s">
        <v>1941</v>
      </c>
      <c r="B2000" t="s">
        <v>1942</v>
      </c>
      <c r="C2000" t="s">
        <v>1961</v>
      </c>
      <c r="D2000">
        <v>7</v>
      </c>
      <c r="E2000" t="s">
        <v>1965</v>
      </c>
      <c r="F2000" t="s">
        <v>51</v>
      </c>
      <c r="G2000">
        <v>4</v>
      </c>
      <c r="H2000" t="s">
        <v>46</v>
      </c>
      <c r="I2000">
        <f t="shared" si="93"/>
        <v>4</v>
      </c>
      <c r="J2000" t="s">
        <v>39</v>
      </c>
      <c r="L2000" s="2">
        <v>250000</v>
      </c>
      <c r="M2000" t="s">
        <v>1945</v>
      </c>
      <c r="N2000">
        <v>512</v>
      </c>
      <c r="O2000" t="s">
        <v>38</v>
      </c>
      <c r="P2000" t="s">
        <v>42</v>
      </c>
      <c r="Q2000" t="s">
        <v>42</v>
      </c>
      <c r="R2000" t="s">
        <v>42</v>
      </c>
      <c r="S2000" s="3">
        <v>42281</v>
      </c>
      <c r="T2000" s="3"/>
      <c r="U2000" s="11">
        <f>IFERROR(VLOOKUP(A2000,'Anc data'!$A$2:$H$117, 8,FALSE),"")</f>
        <v>7710.4809702336997</v>
      </c>
      <c r="W2000" s="15">
        <f t="shared" si="94"/>
        <v>32.423398872926946</v>
      </c>
      <c r="X2000" s="9">
        <f t="shared" si="95"/>
        <v>1</v>
      </c>
      <c r="Y2000" s="9">
        <f>MAX(X2000,Parameters!$B$8)</f>
        <v>1</v>
      </c>
      <c r="AA2000" s="16" t="str">
        <f>IF(W2000&lt;&gt;0,IF(Y2000=1,IF(I2000&lt;=Parameters!$C$2,W2000,""),""),"")</f>
        <v/>
      </c>
      <c r="AB2000" s="16">
        <f>IF(W2000&lt;&gt;0,IF(Y2000=1,IF(AND(I2000&gt;Parameters!$B$3,I2000&lt;=Parameters!$C$3),W2000,""),""),"")</f>
        <v>32.423398872926946</v>
      </c>
      <c r="AC2000" s="16" t="str">
        <f>IF(W2000&lt;&gt;0,IF(Y2000=1,IF(AND(I2000&gt;Parameters!$B$4,I2000&lt;=Parameters!$C$4),W2000,""),""),"")</f>
        <v/>
      </c>
      <c r="AD2000" s="16" t="str">
        <f>IF(W2000&lt;&gt;0,IF(Y2000=1,IF(AND(I2000&gt;Parameters!$B$5,I2000&lt;=Parameters!$C$5),W2000,""),""),"")</f>
        <v/>
      </c>
      <c r="AE2000" s="16" t="str">
        <f>IF(W2000&lt;&gt;0,IF(Y2000=1,IF(I2000&gt;Parameters!$B$6,W2000,""),""),"")</f>
        <v/>
      </c>
    </row>
    <row r="2001" spans="1:31" x14ac:dyDescent="0.2">
      <c r="A2001" t="s">
        <v>1941</v>
      </c>
      <c r="B2001" t="s">
        <v>1942</v>
      </c>
      <c r="C2001" t="s">
        <v>1961</v>
      </c>
      <c r="D2001">
        <v>8</v>
      </c>
      <c r="E2001" t="s">
        <v>1966</v>
      </c>
      <c r="F2001" t="s">
        <v>51</v>
      </c>
      <c r="G2001">
        <v>5</v>
      </c>
      <c r="H2001" t="s">
        <v>46</v>
      </c>
      <c r="I2001">
        <f t="shared" si="93"/>
        <v>5</v>
      </c>
      <c r="J2001">
        <v>1</v>
      </c>
      <c r="K2001" t="s">
        <v>62</v>
      </c>
      <c r="L2001" s="2">
        <v>35000</v>
      </c>
      <c r="M2001" t="s">
        <v>1945</v>
      </c>
      <c r="N2001">
        <v>640</v>
      </c>
      <c r="O2001" t="s">
        <v>38</v>
      </c>
      <c r="P2001" t="s">
        <v>42</v>
      </c>
      <c r="Q2001" t="s">
        <v>42</v>
      </c>
      <c r="R2001" t="s">
        <v>42</v>
      </c>
      <c r="S2001" s="3">
        <v>42281</v>
      </c>
      <c r="T2001" s="3"/>
      <c r="U2001" s="11">
        <f>IFERROR(VLOOKUP(A2001,'Anc data'!$A$2:$H$117, 8,FALSE),"")</f>
        <v>7710.4809702336997</v>
      </c>
      <c r="W2001" s="15">
        <f t="shared" si="94"/>
        <v>4.5392758422097721</v>
      </c>
      <c r="X2001" s="9">
        <f t="shared" si="95"/>
        <v>0</v>
      </c>
      <c r="Y2001" s="9">
        <f>MAX(X2001,Parameters!$B$8)</f>
        <v>1</v>
      </c>
      <c r="AA2001" s="16" t="str">
        <f>IF(W2001&lt;&gt;0,IF(Y2001=1,IF(I2001&lt;=Parameters!$C$2,W2001,""),""),"")</f>
        <v/>
      </c>
      <c r="AB2001" s="16" t="str">
        <f>IF(W2001&lt;&gt;0,IF(Y2001=1,IF(AND(I2001&gt;Parameters!$B$3,I2001&lt;=Parameters!$C$3),W2001,""),""),"")</f>
        <v/>
      </c>
      <c r="AC2001" s="16">
        <f>IF(W2001&lt;&gt;0,IF(Y2001=1,IF(AND(I2001&gt;Parameters!$B$4,I2001&lt;=Parameters!$C$4),W2001,""),""),"")</f>
        <v>4.5392758422097721</v>
      </c>
      <c r="AD2001" s="16" t="str">
        <f>IF(W2001&lt;&gt;0,IF(Y2001=1,IF(AND(I2001&gt;Parameters!$B$5,I2001&lt;=Parameters!$C$5),W2001,""),""),"")</f>
        <v/>
      </c>
      <c r="AE2001" s="16" t="str">
        <f>IF(W2001&lt;&gt;0,IF(Y2001=1,IF(I2001&gt;Parameters!$B$6,W2001,""),""),"")</f>
        <v/>
      </c>
    </row>
    <row r="2002" spans="1:31" x14ac:dyDescent="0.2">
      <c r="A2002" t="s">
        <v>1941</v>
      </c>
      <c r="B2002" t="s">
        <v>1942</v>
      </c>
      <c r="C2002" t="s">
        <v>1961</v>
      </c>
      <c r="D2002">
        <v>9</v>
      </c>
      <c r="E2002" t="s">
        <v>1966</v>
      </c>
      <c r="F2002" t="s">
        <v>51</v>
      </c>
      <c r="G2002">
        <v>5</v>
      </c>
      <c r="H2002" t="s">
        <v>46</v>
      </c>
      <c r="I2002">
        <f t="shared" si="93"/>
        <v>5</v>
      </c>
      <c r="J2002" t="s">
        <v>39</v>
      </c>
      <c r="L2002" s="2">
        <v>350000</v>
      </c>
      <c r="M2002" t="s">
        <v>1945</v>
      </c>
      <c r="N2002">
        <v>640</v>
      </c>
      <c r="O2002" t="s">
        <v>38</v>
      </c>
      <c r="P2002" t="s">
        <v>42</v>
      </c>
      <c r="Q2002" t="s">
        <v>42</v>
      </c>
      <c r="R2002" t="s">
        <v>42</v>
      </c>
      <c r="S2002" s="3">
        <v>42281</v>
      </c>
      <c r="T2002" s="3"/>
      <c r="U2002" s="11">
        <f>IFERROR(VLOOKUP(A2002,'Anc data'!$A$2:$H$117, 8,FALSE),"")</f>
        <v>7710.4809702336997</v>
      </c>
      <c r="W2002" s="15">
        <f t="shared" si="94"/>
        <v>45.392758422097721</v>
      </c>
      <c r="X2002" s="9">
        <f t="shared" si="95"/>
        <v>1</v>
      </c>
      <c r="Y2002" s="9">
        <f>MAX(X2002,Parameters!$B$8)</f>
        <v>1</v>
      </c>
      <c r="AA2002" s="16" t="str">
        <f>IF(W2002&lt;&gt;0,IF(Y2002=1,IF(I2002&lt;=Parameters!$C$2,W2002,""),""),"")</f>
        <v/>
      </c>
      <c r="AB2002" s="16" t="str">
        <f>IF(W2002&lt;&gt;0,IF(Y2002=1,IF(AND(I2002&gt;Parameters!$B$3,I2002&lt;=Parameters!$C$3),W2002,""),""),"")</f>
        <v/>
      </c>
      <c r="AC2002" s="16">
        <f>IF(W2002&lt;&gt;0,IF(Y2002=1,IF(AND(I2002&gt;Parameters!$B$4,I2002&lt;=Parameters!$C$4),W2002,""),""),"")</f>
        <v>45.392758422097721</v>
      </c>
      <c r="AD2002" s="16" t="str">
        <f>IF(W2002&lt;&gt;0,IF(Y2002=1,IF(AND(I2002&gt;Parameters!$B$5,I2002&lt;=Parameters!$C$5),W2002,""),""),"")</f>
        <v/>
      </c>
      <c r="AE2002" s="16" t="str">
        <f>IF(W2002&lt;&gt;0,IF(Y2002=1,IF(I2002&gt;Parameters!$B$6,W2002,""),""),"")</f>
        <v/>
      </c>
    </row>
    <row r="2003" spans="1:31" x14ac:dyDescent="0.2">
      <c r="A2003" t="s">
        <v>1941</v>
      </c>
      <c r="B2003" t="s">
        <v>1942</v>
      </c>
      <c r="C2003" t="s">
        <v>1961</v>
      </c>
      <c r="D2003">
        <v>10</v>
      </c>
      <c r="E2003" t="s">
        <v>1967</v>
      </c>
      <c r="F2003" t="s">
        <v>51</v>
      </c>
      <c r="G2003">
        <v>8</v>
      </c>
      <c r="H2003" t="s">
        <v>46</v>
      </c>
      <c r="I2003">
        <f t="shared" si="93"/>
        <v>8</v>
      </c>
      <c r="J2003" t="s">
        <v>97</v>
      </c>
      <c r="L2003" s="2">
        <v>100000</v>
      </c>
      <c r="M2003" t="s">
        <v>1945</v>
      </c>
      <c r="N2003">
        <v>640</v>
      </c>
      <c r="O2003" t="s">
        <v>38</v>
      </c>
      <c r="P2003" t="s">
        <v>42</v>
      </c>
      <c r="Q2003" t="s">
        <v>42</v>
      </c>
      <c r="R2003" t="s">
        <v>42</v>
      </c>
      <c r="S2003" s="3">
        <v>42281</v>
      </c>
      <c r="T2003" s="3"/>
      <c r="U2003" s="11">
        <f>IFERROR(VLOOKUP(A2003,'Anc data'!$A$2:$H$117, 8,FALSE),"")</f>
        <v>7710.4809702336997</v>
      </c>
      <c r="W2003" s="15">
        <f t="shared" si="94"/>
        <v>12.969359549170779</v>
      </c>
      <c r="X2003" s="9">
        <f t="shared" si="95"/>
        <v>1</v>
      </c>
      <c r="Y2003" s="9">
        <f>MAX(X2003,Parameters!$B$8)</f>
        <v>1</v>
      </c>
      <c r="AA2003" s="16" t="str">
        <f>IF(W2003&lt;&gt;0,IF(Y2003=1,IF(I2003&lt;=Parameters!$C$2,W2003,""),""),"")</f>
        <v/>
      </c>
      <c r="AB2003" s="16" t="str">
        <f>IF(W2003&lt;&gt;0,IF(Y2003=1,IF(AND(I2003&gt;Parameters!$B$3,I2003&lt;=Parameters!$C$3),W2003,""),""),"")</f>
        <v/>
      </c>
      <c r="AC2003" s="16">
        <f>IF(W2003&lt;&gt;0,IF(Y2003=1,IF(AND(I2003&gt;Parameters!$B$4,I2003&lt;=Parameters!$C$4),W2003,""),""),"")</f>
        <v>12.969359549170779</v>
      </c>
      <c r="AD2003" s="16" t="str">
        <f>IF(W2003&lt;&gt;0,IF(Y2003=1,IF(AND(I2003&gt;Parameters!$B$5,I2003&lt;=Parameters!$C$5),W2003,""),""),"")</f>
        <v/>
      </c>
      <c r="AE2003" s="16" t="str">
        <f>IF(W2003&lt;&gt;0,IF(Y2003=1,IF(I2003&gt;Parameters!$B$6,W2003,""),""),"")</f>
        <v/>
      </c>
    </row>
    <row r="2004" spans="1:31" x14ac:dyDescent="0.2">
      <c r="A2004" t="s">
        <v>1941</v>
      </c>
      <c r="B2004" t="s">
        <v>1942</v>
      </c>
      <c r="C2004" t="s">
        <v>1961</v>
      </c>
      <c r="D2004">
        <v>11</v>
      </c>
      <c r="E2004" t="s">
        <v>1967</v>
      </c>
      <c r="F2004" t="s">
        <v>51</v>
      </c>
      <c r="G2004">
        <v>8</v>
      </c>
      <c r="H2004" t="s">
        <v>46</v>
      </c>
      <c r="I2004">
        <f t="shared" si="93"/>
        <v>8</v>
      </c>
      <c r="J2004" t="s">
        <v>39</v>
      </c>
      <c r="K2004" t="s">
        <v>1439</v>
      </c>
      <c r="L2004" s="2">
        <v>900000</v>
      </c>
      <c r="M2004" t="s">
        <v>1945</v>
      </c>
      <c r="N2004">
        <v>640</v>
      </c>
      <c r="O2004" t="s">
        <v>38</v>
      </c>
      <c r="P2004" t="s">
        <v>42</v>
      </c>
      <c r="Q2004" t="s">
        <v>42</v>
      </c>
      <c r="R2004" t="s">
        <v>42</v>
      </c>
      <c r="S2004" s="3">
        <v>42281</v>
      </c>
      <c r="T2004" s="3"/>
      <c r="U2004" s="11">
        <f>IFERROR(VLOOKUP(A2004,'Anc data'!$A$2:$H$117, 8,FALSE),"")</f>
        <v>7710.4809702336997</v>
      </c>
      <c r="W2004" s="15">
        <f t="shared" si="94"/>
        <v>116.72423594253701</v>
      </c>
      <c r="X2004" s="9">
        <f t="shared" si="95"/>
        <v>0</v>
      </c>
      <c r="Y2004" s="9">
        <f>MAX(X2004,Parameters!$B$8)</f>
        <v>1</v>
      </c>
      <c r="AA2004" s="16" t="str">
        <f>IF(W2004&lt;&gt;0,IF(Y2004=1,IF(I2004&lt;=Parameters!$C$2,W2004,""),""),"")</f>
        <v/>
      </c>
      <c r="AB2004" s="16" t="str">
        <f>IF(W2004&lt;&gt;0,IF(Y2004=1,IF(AND(I2004&gt;Parameters!$B$3,I2004&lt;=Parameters!$C$3),W2004,""),""),"")</f>
        <v/>
      </c>
      <c r="AC2004" s="16">
        <f>IF(W2004&lt;&gt;0,IF(Y2004=1,IF(AND(I2004&gt;Parameters!$B$4,I2004&lt;=Parameters!$C$4),W2004,""),""),"")</f>
        <v>116.72423594253701</v>
      </c>
      <c r="AD2004" s="16" t="str">
        <f>IF(W2004&lt;&gt;0,IF(Y2004=1,IF(AND(I2004&gt;Parameters!$B$5,I2004&lt;=Parameters!$C$5),W2004,""),""),"")</f>
        <v/>
      </c>
      <c r="AE2004" s="16" t="str">
        <f>IF(W2004&lt;&gt;0,IF(Y2004=1,IF(I2004&gt;Parameters!$B$6,W2004,""),""),"")</f>
        <v/>
      </c>
    </row>
    <row r="2005" spans="1:31" x14ac:dyDescent="0.2">
      <c r="A2005" t="s">
        <v>1941</v>
      </c>
      <c r="B2005" t="s">
        <v>1942</v>
      </c>
      <c r="C2005" t="s">
        <v>1961</v>
      </c>
      <c r="D2005">
        <v>12</v>
      </c>
      <c r="E2005" t="s">
        <v>1968</v>
      </c>
      <c r="F2005" t="s">
        <v>51</v>
      </c>
      <c r="G2005">
        <v>10</v>
      </c>
      <c r="H2005" t="s">
        <v>46</v>
      </c>
      <c r="I2005">
        <f t="shared" si="93"/>
        <v>10</v>
      </c>
      <c r="J2005" t="s">
        <v>97</v>
      </c>
      <c r="L2005" s="2">
        <v>200000</v>
      </c>
      <c r="M2005" t="s">
        <v>1945</v>
      </c>
      <c r="N2005">
        <v>640</v>
      </c>
      <c r="O2005" t="s">
        <v>38</v>
      </c>
      <c r="P2005" t="s">
        <v>42</v>
      </c>
      <c r="Q2005" t="s">
        <v>42</v>
      </c>
      <c r="R2005" t="s">
        <v>42</v>
      </c>
      <c r="S2005" s="3">
        <v>42281</v>
      </c>
      <c r="T2005" s="3"/>
      <c r="U2005" s="11">
        <f>IFERROR(VLOOKUP(A2005,'Anc data'!$A$2:$H$117, 8,FALSE),"")</f>
        <v>7710.4809702336997</v>
      </c>
      <c r="W2005" s="15">
        <f t="shared" si="94"/>
        <v>25.938719098341558</v>
      </c>
      <c r="X2005" s="9">
        <f t="shared" si="95"/>
        <v>1</v>
      </c>
      <c r="Y2005" s="9">
        <f>MAX(X2005,Parameters!$B$8)</f>
        <v>1</v>
      </c>
      <c r="AA2005" s="16" t="str">
        <f>IF(W2005&lt;&gt;0,IF(Y2005=1,IF(I2005&lt;=Parameters!$C$2,W2005,""),""),"")</f>
        <v/>
      </c>
      <c r="AB2005" s="16" t="str">
        <f>IF(W2005&lt;&gt;0,IF(Y2005=1,IF(AND(I2005&gt;Parameters!$B$3,I2005&lt;=Parameters!$C$3),W2005,""),""),"")</f>
        <v/>
      </c>
      <c r="AC2005" s="16">
        <f>IF(W2005&lt;&gt;0,IF(Y2005=1,IF(AND(I2005&gt;Parameters!$B$4,I2005&lt;=Parameters!$C$4),W2005,""),""),"")</f>
        <v>25.938719098341558</v>
      </c>
      <c r="AD2005" s="16" t="str">
        <f>IF(W2005&lt;&gt;0,IF(Y2005=1,IF(AND(I2005&gt;Parameters!$B$5,I2005&lt;=Parameters!$C$5),W2005,""),""),"")</f>
        <v/>
      </c>
      <c r="AE2005" s="16" t="str">
        <f>IF(W2005&lt;&gt;0,IF(Y2005=1,IF(I2005&gt;Parameters!$B$6,W2005,""),""),"")</f>
        <v/>
      </c>
    </row>
    <row r="2006" spans="1:31" x14ac:dyDescent="0.2">
      <c r="A2006" t="s">
        <v>1941</v>
      </c>
      <c r="B2006" t="s">
        <v>1942</v>
      </c>
      <c r="C2006" t="s">
        <v>1961</v>
      </c>
      <c r="D2006">
        <v>13</v>
      </c>
      <c r="E2006" t="s">
        <v>1968</v>
      </c>
      <c r="F2006" t="s">
        <v>51</v>
      </c>
      <c r="G2006">
        <v>10</v>
      </c>
      <c r="H2006" t="s">
        <v>46</v>
      </c>
      <c r="I2006">
        <f t="shared" si="93"/>
        <v>10</v>
      </c>
      <c r="J2006" t="s">
        <v>39</v>
      </c>
      <c r="K2006" t="s">
        <v>1439</v>
      </c>
      <c r="L2006" s="2">
        <v>1400000</v>
      </c>
      <c r="M2006" t="s">
        <v>1945</v>
      </c>
      <c r="N2006">
        <v>640</v>
      </c>
      <c r="O2006" t="s">
        <v>38</v>
      </c>
      <c r="P2006" t="s">
        <v>42</v>
      </c>
      <c r="Q2006" t="s">
        <v>42</v>
      </c>
      <c r="R2006" t="s">
        <v>42</v>
      </c>
      <c r="S2006" s="3">
        <v>42281</v>
      </c>
      <c r="T2006" s="3"/>
      <c r="U2006" s="11">
        <f>IFERROR(VLOOKUP(A2006,'Anc data'!$A$2:$H$117, 8,FALSE),"")</f>
        <v>7710.4809702336997</v>
      </c>
      <c r="W2006" s="15">
        <f t="shared" si="94"/>
        <v>181.57103368839088</v>
      </c>
      <c r="X2006" s="9">
        <f t="shared" si="95"/>
        <v>0</v>
      </c>
      <c r="Y2006" s="9">
        <f>MAX(X2006,Parameters!$B$8)</f>
        <v>1</v>
      </c>
      <c r="AA2006" s="16" t="str">
        <f>IF(W2006&lt;&gt;0,IF(Y2006=1,IF(I2006&lt;=Parameters!$C$2,W2006,""),""),"")</f>
        <v/>
      </c>
      <c r="AB2006" s="16" t="str">
        <f>IF(W2006&lt;&gt;0,IF(Y2006=1,IF(AND(I2006&gt;Parameters!$B$3,I2006&lt;=Parameters!$C$3),W2006,""),""),"")</f>
        <v/>
      </c>
      <c r="AC2006" s="16">
        <f>IF(W2006&lt;&gt;0,IF(Y2006=1,IF(AND(I2006&gt;Parameters!$B$4,I2006&lt;=Parameters!$C$4),W2006,""),""),"")</f>
        <v>181.57103368839088</v>
      </c>
      <c r="AD2006" s="16" t="str">
        <f>IF(W2006&lt;&gt;0,IF(Y2006=1,IF(AND(I2006&gt;Parameters!$B$5,I2006&lt;=Parameters!$C$5),W2006,""),""),"")</f>
        <v/>
      </c>
      <c r="AE2006" s="16" t="str">
        <f>IF(W2006&lt;&gt;0,IF(Y2006=1,IF(I2006&gt;Parameters!$B$6,W2006,""),""),"")</f>
        <v/>
      </c>
    </row>
    <row r="2007" spans="1:31" x14ac:dyDescent="0.2">
      <c r="A2007" t="s">
        <v>1941</v>
      </c>
      <c r="B2007" t="s">
        <v>1942</v>
      </c>
      <c r="C2007" t="s">
        <v>1969</v>
      </c>
      <c r="D2007">
        <v>1</v>
      </c>
      <c r="E2007" t="s">
        <v>1970</v>
      </c>
      <c r="F2007" t="s">
        <v>51</v>
      </c>
      <c r="G2007">
        <v>3</v>
      </c>
      <c r="H2007" t="s">
        <v>46</v>
      </c>
      <c r="I2007">
        <f t="shared" si="93"/>
        <v>3</v>
      </c>
      <c r="J2007" t="s">
        <v>39</v>
      </c>
      <c r="L2007" s="2">
        <v>230000</v>
      </c>
      <c r="M2007" t="s">
        <v>1945</v>
      </c>
      <c r="N2007">
        <v>512</v>
      </c>
      <c r="O2007" t="s">
        <v>38</v>
      </c>
      <c r="P2007" t="s">
        <v>42</v>
      </c>
      <c r="Q2007" t="s">
        <v>42</v>
      </c>
      <c r="R2007" t="s">
        <v>42</v>
      </c>
      <c r="S2007" s="3">
        <v>42263</v>
      </c>
      <c r="T2007" s="3"/>
      <c r="U2007" s="11">
        <f>IFERROR(VLOOKUP(A2007,'Anc data'!$A$2:$H$117, 8,FALSE),"")</f>
        <v>7710.4809702336997</v>
      </c>
      <c r="W2007" s="15">
        <f t="shared" si="94"/>
        <v>29.829526963092789</v>
      </c>
      <c r="X2007" s="9">
        <f t="shared" si="95"/>
        <v>1</v>
      </c>
      <c r="Y2007" s="9">
        <f>MAX(X2007,Parameters!$B$8)</f>
        <v>1</v>
      </c>
      <c r="AA2007" s="16" t="str">
        <f>IF(W2007&lt;&gt;0,IF(Y2007=1,IF(I2007&lt;=Parameters!$C$2,W2007,""),""),"")</f>
        <v/>
      </c>
      <c r="AB2007" s="16">
        <f>IF(W2007&lt;&gt;0,IF(Y2007=1,IF(AND(I2007&gt;Parameters!$B$3,I2007&lt;=Parameters!$C$3),W2007,""),""),"")</f>
        <v>29.829526963092789</v>
      </c>
      <c r="AC2007" s="16" t="str">
        <f>IF(W2007&lt;&gt;0,IF(Y2007=1,IF(AND(I2007&gt;Parameters!$B$4,I2007&lt;=Parameters!$C$4),W2007,""),""),"")</f>
        <v/>
      </c>
      <c r="AD2007" s="16" t="str">
        <f>IF(W2007&lt;&gt;0,IF(Y2007=1,IF(AND(I2007&gt;Parameters!$B$5,I2007&lt;=Parameters!$C$5),W2007,""),""),"")</f>
        <v/>
      </c>
      <c r="AE2007" s="16" t="str">
        <f>IF(W2007&lt;&gt;0,IF(Y2007=1,IF(I2007&gt;Parameters!$B$6,W2007,""),""),"")</f>
        <v/>
      </c>
    </row>
    <row r="2008" spans="1:31" x14ac:dyDescent="0.2">
      <c r="A2008" t="s">
        <v>1941</v>
      </c>
      <c r="B2008" t="s">
        <v>1942</v>
      </c>
      <c r="C2008" t="s">
        <v>1969</v>
      </c>
      <c r="D2008">
        <v>2</v>
      </c>
      <c r="E2008" t="s">
        <v>1971</v>
      </c>
      <c r="F2008" t="s">
        <v>51</v>
      </c>
      <c r="G2008">
        <v>4</v>
      </c>
      <c r="H2008" t="s">
        <v>46</v>
      </c>
      <c r="I2008">
        <f t="shared" si="93"/>
        <v>4</v>
      </c>
      <c r="J2008" t="s">
        <v>39</v>
      </c>
      <c r="L2008" s="2">
        <v>300000</v>
      </c>
      <c r="M2008" t="s">
        <v>1945</v>
      </c>
      <c r="N2008">
        <v>512</v>
      </c>
      <c r="O2008" t="s">
        <v>38</v>
      </c>
      <c r="P2008" t="s">
        <v>42</v>
      </c>
      <c r="Q2008" t="s">
        <v>42</v>
      </c>
      <c r="R2008" t="s">
        <v>42</v>
      </c>
      <c r="S2008" s="3">
        <v>42263</v>
      </c>
      <c r="T2008" s="3"/>
      <c r="U2008" s="11">
        <f>IFERROR(VLOOKUP(A2008,'Anc data'!$A$2:$H$117, 8,FALSE),"")</f>
        <v>7710.4809702336997</v>
      </c>
      <c r="W2008" s="15">
        <f t="shared" si="94"/>
        <v>38.908078647512333</v>
      </c>
      <c r="X2008" s="9">
        <f t="shared" si="95"/>
        <v>1</v>
      </c>
      <c r="Y2008" s="9">
        <f>MAX(X2008,Parameters!$B$8)</f>
        <v>1</v>
      </c>
      <c r="AA2008" s="16" t="str">
        <f>IF(W2008&lt;&gt;0,IF(Y2008=1,IF(I2008&lt;=Parameters!$C$2,W2008,""),""),"")</f>
        <v/>
      </c>
      <c r="AB2008" s="16">
        <f>IF(W2008&lt;&gt;0,IF(Y2008=1,IF(AND(I2008&gt;Parameters!$B$3,I2008&lt;=Parameters!$C$3),W2008,""),""),"")</f>
        <v>38.908078647512333</v>
      </c>
      <c r="AC2008" s="16" t="str">
        <f>IF(W2008&lt;&gt;0,IF(Y2008=1,IF(AND(I2008&gt;Parameters!$B$4,I2008&lt;=Parameters!$C$4),W2008,""),""),"")</f>
        <v/>
      </c>
      <c r="AD2008" s="16" t="str">
        <f>IF(W2008&lt;&gt;0,IF(Y2008=1,IF(AND(I2008&gt;Parameters!$B$5,I2008&lt;=Parameters!$C$5),W2008,""),""),"")</f>
        <v/>
      </c>
      <c r="AE2008" s="16" t="str">
        <f>IF(W2008&lt;&gt;0,IF(Y2008=1,IF(I2008&gt;Parameters!$B$6,W2008,""),""),"")</f>
        <v/>
      </c>
    </row>
    <row r="2009" spans="1:31" x14ac:dyDescent="0.2">
      <c r="A2009" t="s">
        <v>1941</v>
      </c>
      <c r="B2009" t="s">
        <v>1942</v>
      </c>
      <c r="C2009" t="s">
        <v>1969</v>
      </c>
      <c r="D2009">
        <v>3</v>
      </c>
      <c r="E2009" t="s">
        <v>1972</v>
      </c>
      <c r="F2009" t="s">
        <v>94</v>
      </c>
      <c r="G2009">
        <v>8</v>
      </c>
      <c r="H2009" t="s">
        <v>46</v>
      </c>
      <c r="I2009">
        <f t="shared" si="93"/>
        <v>8</v>
      </c>
      <c r="J2009" t="s">
        <v>39</v>
      </c>
      <c r="L2009" s="2">
        <v>165000</v>
      </c>
      <c r="M2009" t="s">
        <v>1945</v>
      </c>
      <c r="N2009" t="s">
        <v>40</v>
      </c>
      <c r="P2009" t="s">
        <v>42</v>
      </c>
      <c r="Q2009" t="s">
        <v>42</v>
      </c>
      <c r="R2009" t="s">
        <v>42</v>
      </c>
      <c r="S2009" s="3">
        <v>42263</v>
      </c>
      <c r="T2009" s="3"/>
      <c r="U2009" s="11">
        <f>IFERROR(VLOOKUP(A2009,'Anc data'!$A$2:$H$117, 8,FALSE),"")</f>
        <v>7710.4809702336997</v>
      </c>
      <c r="W2009" s="15">
        <f t="shared" si="94"/>
        <v>21.399443256131782</v>
      </c>
      <c r="X2009" s="9">
        <f t="shared" si="95"/>
        <v>1</v>
      </c>
      <c r="Y2009" s="9">
        <f>MAX(X2009,Parameters!$B$8)</f>
        <v>1</v>
      </c>
      <c r="AA2009" s="16" t="str">
        <f>IF(W2009&lt;&gt;0,IF(Y2009=1,IF(I2009&lt;=Parameters!$C$2,W2009,""),""),"")</f>
        <v/>
      </c>
      <c r="AB2009" s="16" t="str">
        <f>IF(W2009&lt;&gt;0,IF(Y2009=1,IF(AND(I2009&gt;Parameters!$B$3,I2009&lt;=Parameters!$C$3),W2009,""),""),"")</f>
        <v/>
      </c>
      <c r="AC2009" s="16">
        <f>IF(W2009&lt;&gt;0,IF(Y2009=1,IF(AND(I2009&gt;Parameters!$B$4,I2009&lt;=Parameters!$C$4),W2009,""),""),"")</f>
        <v>21.399443256131782</v>
      </c>
      <c r="AD2009" s="16" t="str">
        <f>IF(W2009&lt;&gt;0,IF(Y2009=1,IF(AND(I2009&gt;Parameters!$B$5,I2009&lt;=Parameters!$C$5),W2009,""),""),"")</f>
        <v/>
      </c>
      <c r="AE2009" s="16" t="str">
        <f>IF(W2009&lt;&gt;0,IF(Y2009=1,IF(I2009&gt;Parameters!$B$6,W2009,""),""),"")</f>
        <v/>
      </c>
    </row>
    <row r="2010" spans="1:31" x14ac:dyDescent="0.2">
      <c r="A2010" t="s">
        <v>1941</v>
      </c>
      <c r="B2010" t="s">
        <v>1942</v>
      </c>
      <c r="C2010" t="s">
        <v>1969</v>
      </c>
      <c r="D2010">
        <v>4</v>
      </c>
      <c r="E2010" t="s">
        <v>1973</v>
      </c>
      <c r="F2010" t="s">
        <v>94</v>
      </c>
      <c r="G2010">
        <v>10</v>
      </c>
      <c r="H2010" t="s">
        <v>46</v>
      </c>
      <c r="I2010">
        <f t="shared" si="93"/>
        <v>10</v>
      </c>
      <c r="J2010" t="s">
        <v>39</v>
      </c>
      <c r="L2010" s="2">
        <v>180000</v>
      </c>
      <c r="M2010" t="s">
        <v>1945</v>
      </c>
      <c r="N2010" t="s">
        <v>40</v>
      </c>
      <c r="P2010" t="s">
        <v>42</v>
      </c>
      <c r="Q2010" t="s">
        <v>42</v>
      </c>
      <c r="R2010" t="s">
        <v>42</v>
      </c>
      <c r="S2010" s="3">
        <v>42263</v>
      </c>
      <c r="T2010" s="3"/>
      <c r="U2010" s="11">
        <f>IFERROR(VLOOKUP(A2010,'Anc data'!$A$2:$H$117, 8,FALSE),"")</f>
        <v>7710.4809702336997</v>
      </c>
      <c r="W2010" s="15">
        <f t="shared" si="94"/>
        <v>23.344847188507401</v>
      </c>
      <c r="X2010" s="9">
        <f t="shared" si="95"/>
        <v>1</v>
      </c>
      <c r="Y2010" s="9">
        <f>MAX(X2010,Parameters!$B$8)</f>
        <v>1</v>
      </c>
      <c r="AA2010" s="16" t="str">
        <f>IF(W2010&lt;&gt;0,IF(Y2010=1,IF(I2010&lt;=Parameters!$C$2,W2010,""),""),"")</f>
        <v/>
      </c>
      <c r="AB2010" s="16" t="str">
        <f>IF(W2010&lt;&gt;0,IF(Y2010=1,IF(AND(I2010&gt;Parameters!$B$3,I2010&lt;=Parameters!$C$3),W2010,""),""),"")</f>
        <v/>
      </c>
      <c r="AC2010" s="16">
        <f>IF(W2010&lt;&gt;0,IF(Y2010=1,IF(AND(I2010&gt;Parameters!$B$4,I2010&lt;=Parameters!$C$4),W2010,""),""),"")</f>
        <v>23.344847188507401</v>
      </c>
      <c r="AD2010" s="16" t="str">
        <f>IF(W2010&lt;&gt;0,IF(Y2010=1,IF(AND(I2010&gt;Parameters!$B$5,I2010&lt;=Parameters!$C$5),W2010,""),""),"")</f>
        <v/>
      </c>
      <c r="AE2010" s="16" t="str">
        <f>IF(W2010&lt;&gt;0,IF(Y2010=1,IF(I2010&gt;Parameters!$B$6,W2010,""),""),"")</f>
        <v/>
      </c>
    </row>
    <row r="2011" spans="1:31" x14ac:dyDescent="0.2">
      <c r="A2011" t="s">
        <v>1941</v>
      </c>
      <c r="B2011" t="s">
        <v>1942</v>
      </c>
      <c r="C2011" t="s">
        <v>1969</v>
      </c>
      <c r="D2011">
        <v>5</v>
      </c>
      <c r="E2011" t="s">
        <v>1974</v>
      </c>
      <c r="F2011" t="s">
        <v>94</v>
      </c>
      <c r="G2011">
        <v>15</v>
      </c>
      <c r="H2011" t="s">
        <v>46</v>
      </c>
      <c r="I2011">
        <f t="shared" si="93"/>
        <v>15</v>
      </c>
      <c r="J2011" t="s">
        <v>39</v>
      </c>
      <c r="L2011" s="2">
        <v>200000</v>
      </c>
      <c r="M2011" t="s">
        <v>1945</v>
      </c>
      <c r="N2011" t="s">
        <v>40</v>
      </c>
      <c r="P2011" t="s">
        <v>42</v>
      </c>
      <c r="Q2011" t="s">
        <v>42</v>
      </c>
      <c r="R2011" t="s">
        <v>42</v>
      </c>
      <c r="S2011" s="3">
        <v>42263</v>
      </c>
      <c r="T2011" s="3"/>
      <c r="U2011" s="11">
        <f>IFERROR(VLOOKUP(A2011,'Anc data'!$A$2:$H$117, 8,FALSE),"")</f>
        <v>7710.4809702336997</v>
      </c>
      <c r="W2011" s="15">
        <f t="shared" si="94"/>
        <v>25.938719098341558</v>
      </c>
      <c r="X2011" s="9">
        <f t="shared" si="95"/>
        <v>1</v>
      </c>
      <c r="Y2011" s="9">
        <f>MAX(X2011,Parameters!$B$8)</f>
        <v>1</v>
      </c>
      <c r="AA2011" s="16" t="str">
        <f>IF(W2011&lt;&gt;0,IF(Y2011=1,IF(I2011&lt;=Parameters!$C$2,W2011,""),""),"")</f>
        <v/>
      </c>
      <c r="AB2011" s="16" t="str">
        <f>IF(W2011&lt;&gt;0,IF(Y2011=1,IF(AND(I2011&gt;Parameters!$B$3,I2011&lt;=Parameters!$C$3),W2011,""),""),"")</f>
        <v/>
      </c>
      <c r="AC2011" s="16" t="str">
        <f>IF(W2011&lt;&gt;0,IF(Y2011=1,IF(AND(I2011&gt;Parameters!$B$4,I2011&lt;=Parameters!$C$4),W2011,""),""),"")</f>
        <v/>
      </c>
      <c r="AD2011" s="16">
        <f>IF(W2011&lt;&gt;0,IF(Y2011=1,IF(AND(I2011&gt;Parameters!$B$5,I2011&lt;=Parameters!$C$5),W2011,""),""),"")</f>
        <v>25.938719098341558</v>
      </c>
      <c r="AE2011" s="16" t="str">
        <f>IF(W2011&lt;&gt;0,IF(Y2011=1,IF(I2011&gt;Parameters!$B$6,W2011,""),""),"")</f>
        <v/>
      </c>
    </row>
    <row r="2012" spans="1:31" x14ac:dyDescent="0.2">
      <c r="A2012" t="s">
        <v>1941</v>
      </c>
      <c r="B2012" t="s">
        <v>1942</v>
      </c>
      <c r="C2012" t="s">
        <v>1969</v>
      </c>
      <c r="D2012">
        <v>6</v>
      </c>
      <c r="E2012" t="s">
        <v>1975</v>
      </c>
      <c r="F2012" t="s">
        <v>94</v>
      </c>
      <c r="G2012">
        <v>20</v>
      </c>
      <c r="H2012" t="s">
        <v>46</v>
      </c>
      <c r="I2012">
        <f t="shared" si="93"/>
        <v>20</v>
      </c>
      <c r="J2012" t="s">
        <v>39</v>
      </c>
      <c r="L2012" s="2">
        <v>220000</v>
      </c>
      <c r="M2012" t="s">
        <v>1945</v>
      </c>
      <c r="N2012" t="s">
        <v>40</v>
      </c>
      <c r="P2012" t="s">
        <v>42</v>
      </c>
      <c r="Q2012" t="s">
        <v>42</v>
      </c>
      <c r="R2012" t="s">
        <v>42</v>
      </c>
      <c r="S2012" s="3">
        <v>42263</v>
      </c>
      <c r="T2012" s="3"/>
      <c r="U2012" s="11">
        <f>IFERROR(VLOOKUP(A2012,'Anc data'!$A$2:$H$117, 8,FALSE),"")</f>
        <v>7710.4809702336997</v>
      </c>
      <c r="W2012" s="15">
        <f t="shared" si="94"/>
        <v>28.532591008175711</v>
      </c>
      <c r="X2012" s="9">
        <f t="shared" si="95"/>
        <v>1</v>
      </c>
      <c r="Y2012" s="9">
        <f>MAX(X2012,Parameters!$B$8)</f>
        <v>1</v>
      </c>
      <c r="AA2012" s="16" t="str">
        <f>IF(W2012&lt;&gt;0,IF(Y2012=1,IF(I2012&lt;=Parameters!$C$2,W2012,""),""),"")</f>
        <v/>
      </c>
      <c r="AB2012" s="16" t="str">
        <f>IF(W2012&lt;&gt;0,IF(Y2012=1,IF(AND(I2012&gt;Parameters!$B$3,I2012&lt;=Parameters!$C$3),W2012,""),""),"")</f>
        <v/>
      </c>
      <c r="AC2012" s="16" t="str">
        <f>IF(W2012&lt;&gt;0,IF(Y2012=1,IF(AND(I2012&gt;Parameters!$B$4,I2012&lt;=Parameters!$C$4),W2012,""),""),"")</f>
        <v/>
      </c>
      <c r="AD2012" s="16">
        <f>IF(W2012&lt;&gt;0,IF(Y2012=1,IF(AND(I2012&gt;Parameters!$B$5,I2012&lt;=Parameters!$C$5),W2012,""),""),"")</f>
        <v>28.532591008175711</v>
      </c>
      <c r="AE2012" s="16" t="str">
        <f>IF(W2012&lt;&gt;0,IF(Y2012=1,IF(I2012&gt;Parameters!$B$6,W2012,""),""),"")</f>
        <v/>
      </c>
    </row>
    <row r="2013" spans="1:31" x14ac:dyDescent="0.2">
      <c r="A2013" t="s">
        <v>1941</v>
      </c>
      <c r="B2013" t="s">
        <v>1942</v>
      </c>
      <c r="C2013" t="s">
        <v>1969</v>
      </c>
      <c r="D2013">
        <v>7</v>
      </c>
      <c r="E2013" t="s">
        <v>1976</v>
      </c>
      <c r="F2013" t="s">
        <v>94</v>
      </c>
      <c r="G2013">
        <v>30</v>
      </c>
      <c r="H2013" t="s">
        <v>46</v>
      </c>
      <c r="I2013">
        <f t="shared" si="93"/>
        <v>30</v>
      </c>
      <c r="J2013" t="s">
        <v>39</v>
      </c>
      <c r="L2013" s="2">
        <v>330000</v>
      </c>
      <c r="M2013" t="s">
        <v>1945</v>
      </c>
      <c r="N2013" t="s">
        <v>40</v>
      </c>
      <c r="P2013" t="s">
        <v>42</v>
      </c>
      <c r="Q2013" t="s">
        <v>42</v>
      </c>
      <c r="R2013" t="s">
        <v>42</v>
      </c>
      <c r="S2013" s="3">
        <v>42263</v>
      </c>
      <c r="T2013" s="3"/>
      <c r="U2013" s="11">
        <f>IFERROR(VLOOKUP(A2013,'Anc data'!$A$2:$H$117, 8,FALSE),"")</f>
        <v>7710.4809702336997</v>
      </c>
      <c r="W2013" s="15">
        <f t="shared" si="94"/>
        <v>42.798886512263564</v>
      </c>
      <c r="X2013" s="9">
        <f t="shared" si="95"/>
        <v>1</v>
      </c>
      <c r="Y2013" s="9">
        <f>MAX(X2013,Parameters!$B$8)</f>
        <v>1</v>
      </c>
      <c r="AA2013" s="16" t="str">
        <f>IF(W2013&lt;&gt;0,IF(Y2013=1,IF(I2013&lt;=Parameters!$C$2,W2013,""),""),"")</f>
        <v/>
      </c>
      <c r="AB2013" s="16" t="str">
        <f>IF(W2013&lt;&gt;0,IF(Y2013=1,IF(AND(I2013&gt;Parameters!$B$3,I2013&lt;=Parameters!$C$3),W2013,""),""),"")</f>
        <v/>
      </c>
      <c r="AC2013" s="16" t="str">
        <f>IF(W2013&lt;&gt;0,IF(Y2013=1,IF(AND(I2013&gt;Parameters!$B$4,I2013&lt;=Parameters!$C$4),W2013,""),""),"")</f>
        <v/>
      </c>
      <c r="AD2013" s="16" t="str">
        <f>IF(W2013&lt;&gt;0,IF(Y2013=1,IF(AND(I2013&gt;Parameters!$B$5,I2013&lt;=Parameters!$C$5),W2013,""),""),"")</f>
        <v/>
      </c>
      <c r="AE2013" s="16">
        <f>IF(W2013&lt;&gt;0,IF(Y2013=1,IF(I2013&gt;Parameters!$B$6,W2013,""),""),"")</f>
        <v>42.798886512263564</v>
      </c>
    </row>
    <row r="2014" spans="1:31" x14ac:dyDescent="0.2">
      <c r="A2014" t="s">
        <v>1977</v>
      </c>
      <c r="B2014" t="s">
        <v>1978</v>
      </c>
      <c r="C2014" t="s">
        <v>1979</v>
      </c>
      <c r="D2014">
        <v>1</v>
      </c>
      <c r="E2014" t="s">
        <v>1980</v>
      </c>
      <c r="F2014" t="s">
        <v>51</v>
      </c>
      <c r="G2014">
        <v>256</v>
      </c>
      <c r="H2014" t="s">
        <v>38</v>
      </c>
      <c r="I2014">
        <f t="shared" si="93"/>
        <v>0.25600000000000001</v>
      </c>
      <c r="J2014" t="s">
        <v>39</v>
      </c>
      <c r="L2014" s="2">
        <v>6750</v>
      </c>
      <c r="M2014" t="s">
        <v>1981</v>
      </c>
      <c r="N2014" t="s">
        <v>40</v>
      </c>
      <c r="P2014" t="s">
        <v>42</v>
      </c>
      <c r="Q2014" t="s">
        <v>42</v>
      </c>
      <c r="R2014" t="s">
        <v>42</v>
      </c>
      <c r="S2014" s="3">
        <v>42263</v>
      </c>
      <c r="T2014" s="3"/>
      <c r="U2014" s="11">
        <f>IFERROR(VLOOKUP(A2014,'Anc data'!$A$2:$H$117, 8,FALSE),"")</f>
        <v>0</v>
      </c>
      <c r="W2014" s="15" t="str">
        <f t="shared" si="94"/>
        <v/>
      </c>
      <c r="X2014" s="9">
        <f t="shared" si="95"/>
        <v>1</v>
      </c>
      <c r="Y2014" s="9">
        <f>MAX(X2014,Parameters!$B$8)</f>
        <v>1</v>
      </c>
      <c r="AA2014" s="16" t="str">
        <f>IF(W2014&lt;&gt;0,IF(Y2014=1,IF(I2014&lt;=Parameters!$C$2,W2014,""),""),"")</f>
        <v/>
      </c>
      <c r="AB2014" s="16" t="str">
        <f>IF(W2014&lt;&gt;0,IF(Y2014=1,IF(AND(I2014&gt;Parameters!$B$3,I2014&lt;=Parameters!$C$3),W2014,""),""),"")</f>
        <v/>
      </c>
      <c r="AC2014" s="16" t="str">
        <f>IF(W2014&lt;&gt;0,IF(Y2014=1,IF(AND(I2014&gt;Parameters!$B$4,I2014&lt;=Parameters!$C$4),W2014,""),""),"")</f>
        <v/>
      </c>
      <c r="AD2014" s="16" t="str">
        <f>IF(W2014&lt;&gt;0,IF(Y2014=1,IF(AND(I2014&gt;Parameters!$B$5,I2014&lt;=Parameters!$C$5),W2014,""),""),"")</f>
        <v/>
      </c>
      <c r="AE2014" s="16" t="str">
        <f>IF(W2014&lt;&gt;0,IF(Y2014=1,IF(I2014&gt;Parameters!$B$6,W2014,""),""),"")</f>
        <v/>
      </c>
    </row>
    <row r="2015" spans="1:31" x14ac:dyDescent="0.2">
      <c r="A2015" t="s">
        <v>1977</v>
      </c>
      <c r="B2015" t="s">
        <v>1978</v>
      </c>
      <c r="C2015" t="s">
        <v>1979</v>
      </c>
      <c r="D2015">
        <v>2</v>
      </c>
      <c r="E2015" t="s">
        <v>1980</v>
      </c>
      <c r="F2015" t="s">
        <v>51</v>
      </c>
      <c r="G2015">
        <v>512</v>
      </c>
      <c r="H2015" t="s">
        <v>38</v>
      </c>
      <c r="I2015">
        <f t="shared" si="93"/>
        <v>0.51200000000000001</v>
      </c>
      <c r="J2015" t="s">
        <v>39</v>
      </c>
      <c r="L2015" s="2">
        <v>10500</v>
      </c>
      <c r="M2015" t="s">
        <v>1981</v>
      </c>
      <c r="N2015" t="s">
        <v>40</v>
      </c>
      <c r="P2015" t="s">
        <v>42</v>
      </c>
      <c r="Q2015" t="s">
        <v>42</v>
      </c>
      <c r="R2015" t="s">
        <v>42</v>
      </c>
      <c r="S2015" s="3">
        <v>42263</v>
      </c>
      <c r="T2015" s="3"/>
      <c r="U2015" s="11">
        <f>IFERROR(VLOOKUP(A2015,'Anc data'!$A$2:$H$117, 8,FALSE),"")</f>
        <v>0</v>
      </c>
      <c r="W2015" s="15" t="str">
        <f t="shared" si="94"/>
        <v/>
      </c>
      <c r="X2015" s="9">
        <f t="shared" si="95"/>
        <v>1</v>
      </c>
      <c r="Y2015" s="9">
        <f>MAX(X2015,Parameters!$B$8)</f>
        <v>1</v>
      </c>
      <c r="AA2015" s="16" t="str">
        <f>IF(W2015&lt;&gt;0,IF(Y2015=1,IF(I2015&lt;=Parameters!$C$2,W2015,""),""),"")</f>
        <v/>
      </c>
      <c r="AB2015" s="16" t="str">
        <f>IF(W2015&lt;&gt;0,IF(Y2015=1,IF(AND(I2015&gt;Parameters!$B$3,I2015&lt;=Parameters!$C$3),W2015,""),""),"")</f>
        <v/>
      </c>
      <c r="AC2015" s="16" t="str">
        <f>IF(W2015&lt;&gt;0,IF(Y2015=1,IF(AND(I2015&gt;Parameters!$B$4,I2015&lt;=Parameters!$C$4),W2015,""),""),"")</f>
        <v/>
      </c>
      <c r="AD2015" s="16" t="str">
        <f>IF(W2015&lt;&gt;0,IF(Y2015=1,IF(AND(I2015&gt;Parameters!$B$5,I2015&lt;=Parameters!$C$5),W2015,""),""),"")</f>
        <v/>
      </c>
      <c r="AE2015" s="16" t="str">
        <f>IF(W2015&lt;&gt;0,IF(Y2015=1,IF(I2015&gt;Parameters!$B$6,W2015,""),""),"")</f>
        <v/>
      </c>
    </row>
    <row r="2016" spans="1:31" x14ac:dyDescent="0.2">
      <c r="A2016" t="s">
        <v>1977</v>
      </c>
      <c r="B2016" t="s">
        <v>1978</v>
      </c>
      <c r="C2016" t="s">
        <v>1979</v>
      </c>
      <c r="D2016">
        <v>3</v>
      </c>
      <c r="E2016" t="s">
        <v>1980</v>
      </c>
      <c r="F2016" t="s">
        <v>51</v>
      </c>
      <c r="G2016">
        <v>1</v>
      </c>
      <c r="H2016" t="s">
        <v>46</v>
      </c>
      <c r="I2016">
        <f t="shared" si="93"/>
        <v>1</v>
      </c>
      <c r="J2016" t="s">
        <v>39</v>
      </c>
      <c r="L2016" s="2">
        <v>13500</v>
      </c>
      <c r="M2016" t="s">
        <v>1981</v>
      </c>
      <c r="N2016" t="s">
        <v>40</v>
      </c>
      <c r="P2016" t="s">
        <v>42</v>
      </c>
      <c r="Q2016" t="s">
        <v>42</v>
      </c>
      <c r="R2016" t="s">
        <v>42</v>
      </c>
      <c r="S2016" s="3">
        <v>42263</v>
      </c>
      <c r="T2016" s="3"/>
      <c r="U2016" s="11">
        <f>IFERROR(VLOOKUP(A2016,'Anc data'!$A$2:$H$117, 8,FALSE),"")</f>
        <v>0</v>
      </c>
      <c r="W2016" s="15" t="str">
        <f t="shared" si="94"/>
        <v/>
      </c>
      <c r="X2016" s="9">
        <f t="shared" si="95"/>
        <v>1</v>
      </c>
      <c r="Y2016" s="9">
        <f>MAX(X2016,Parameters!$B$8)</f>
        <v>1</v>
      </c>
      <c r="AA2016" s="16" t="str">
        <f>IF(W2016&lt;&gt;0,IF(Y2016=1,IF(I2016&lt;=Parameters!$C$2,W2016,""),""),"")</f>
        <v/>
      </c>
      <c r="AB2016" s="16" t="str">
        <f>IF(W2016&lt;&gt;0,IF(Y2016=1,IF(AND(I2016&gt;Parameters!$B$3,I2016&lt;=Parameters!$C$3),W2016,""),""),"")</f>
        <v/>
      </c>
      <c r="AC2016" s="16" t="str">
        <f>IF(W2016&lt;&gt;0,IF(Y2016=1,IF(AND(I2016&gt;Parameters!$B$4,I2016&lt;=Parameters!$C$4),W2016,""),""),"")</f>
        <v/>
      </c>
      <c r="AD2016" s="16" t="str">
        <f>IF(W2016&lt;&gt;0,IF(Y2016=1,IF(AND(I2016&gt;Parameters!$B$5,I2016&lt;=Parameters!$C$5),W2016,""),""),"")</f>
        <v/>
      </c>
      <c r="AE2016" s="16" t="str">
        <f>IF(W2016&lt;&gt;0,IF(Y2016=1,IF(I2016&gt;Parameters!$B$6,W2016,""),""),"")</f>
        <v/>
      </c>
    </row>
    <row r="2017" spans="1:31" x14ac:dyDescent="0.2">
      <c r="A2017" t="s">
        <v>1977</v>
      </c>
      <c r="B2017" t="s">
        <v>1978</v>
      </c>
      <c r="C2017" t="s">
        <v>1979</v>
      </c>
      <c r="D2017">
        <v>4</v>
      </c>
      <c r="E2017" t="s">
        <v>1980</v>
      </c>
      <c r="F2017" t="s">
        <v>51</v>
      </c>
      <c r="G2017">
        <v>2</v>
      </c>
      <c r="H2017" t="s">
        <v>46</v>
      </c>
      <c r="I2017">
        <f t="shared" si="93"/>
        <v>2</v>
      </c>
      <c r="J2017" t="s">
        <v>39</v>
      </c>
      <c r="L2017" s="2">
        <v>16500</v>
      </c>
      <c r="M2017" t="s">
        <v>1981</v>
      </c>
      <c r="N2017" t="s">
        <v>40</v>
      </c>
      <c r="P2017" t="s">
        <v>42</v>
      </c>
      <c r="Q2017" t="s">
        <v>42</v>
      </c>
      <c r="R2017" t="s">
        <v>42</v>
      </c>
      <c r="S2017" s="3">
        <v>42263</v>
      </c>
      <c r="T2017" s="3"/>
      <c r="U2017" s="11">
        <f>IFERROR(VLOOKUP(A2017,'Anc data'!$A$2:$H$117, 8,FALSE),"")</f>
        <v>0</v>
      </c>
      <c r="W2017" s="15" t="str">
        <f t="shared" si="94"/>
        <v/>
      </c>
      <c r="X2017" s="9">
        <f t="shared" si="95"/>
        <v>1</v>
      </c>
      <c r="Y2017" s="9">
        <f>MAX(X2017,Parameters!$B$8)</f>
        <v>1</v>
      </c>
      <c r="AA2017" s="16" t="str">
        <f>IF(W2017&lt;&gt;0,IF(Y2017=1,IF(I2017&lt;=Parameters!$C$2,W2017,""),""),"")</f>
        <v/>
      </c>
      <c r="AB2017" s="16" t="str">
        <f>IF(W2017&lt;&gt;0,IF(Y2017=1,IF(AND(I2017&gt;Parameters!$B$3,I2017&lt;=Parameters!$C$3),W2017,""),""),"")</f>
        <v/>
      </c>
      <c r="AC2017" s="16" t="str">
        <f>IF(W2017&lt;&gt;0,IF(Y2017=1,IF(AND(I2017&gt;Parameters!$B$4,I2017&lt;=Parameters!$C$4),W2017,""),""),"")</f>
        <v/>
      </c>
      <c r="AD2017" s="16" t="str">
        <f>IF(W2017&lt;&gt;0,IF(Y2017=1,IF(AND(I2017&gt;Parameters!$B$5,I2017&lt;=Parameters!$C$5),W2017,""),""),"")</f>
        <v/>
      </c>
      <c r="AE2017" s="16" t="str">
        <f>IF(W2017&lt;&gt;0,IF(Y2017=1,IF(I2017&gt;Parameters!$B$6,W2017,""),""),"")</f>
        <v/>
      </c>
    </row>
    <row r="2018" spans="1:31" x14ac:dyDescent="0.2">
      <c r="A2018" t="s">
        <v>1977</v>
      </c>
      <c r="B2018" t="s">
        <v>1978</v>
      </c>
      <c r="C2018" t="s">
        <v>1979</v>
      </c>
      <c r="D2018">
        <v>5</v>
      </c>
      <c r="E2018" t="s">
        <v>1980</v>
      </c>
      <c r="F2018" t="s">
        <v>51</v>
      </c>
      <c r="G2018">
        <v>4</v>
      </c>
      <c r="H2018" t="s">
        <v>46</v>
      </c>
      <c r="I2018">
        <f t="shared" si="93"/>
        <v>4</v>
      </c>
      <c r="J2018" t="s">
        <v>39</v>
      </c>
      <c r="L2018" s="2">
        <v>28000</v>
      </c>
      <c r="M2018" t="s">
        <v>1981</v>
      </c>
      <c r="N2018" t="s">
        <v>40</v>
      </c>
      <c r="P2018" t="s">
        <v>42</v>
      </c>
      <c r="Q2018" t="s">
        <v>42</v>
      </c>
      <c r="R2018" t="s">
        <v>42</v>
      </c>
      <c r="S2018" s="3">
        <v>42263</v>
      </c>
      <c r="T2018" s="3"/>
      <c r="U2018" s="11">
        <f>IFERROR(VLOOKUP(A2018,'Anc data'!$A$2:$H$117, 8,FALSE),"")</f>
        <v>0</v>
      </c>
      <c r="W2018" s="15" t="str">
        <f t="shared" si="94"/>
        <v/>
      </c>
      <c r="X2018" s="9">
        <f t="shared" si="95"/>
        <v>1</v>
      </c>
      <c r="Y2018" s="9">
        <f>MAX(X2018,Parameters!$B$8)</f>
        <v>1</v>
      </c>
      <c r="AA2018" s="16" t="str">
        <f>IF(W2018&lt;&gt;0,IF(Y2018=1,IF(I2018&lt;=Parameters!$C$2,W2018,""),""),"")</f>
        <v/>
      </c>
      <c r="AB2018" s="16" t="str">
        <f>IF(W2018&lt;&gt;0,IF(Y2018=1,IF(AND(I2018&gt;Parameters!$B$3,I2018&lt;=Parameters!$C$3),W2018,""),""),"")</f>
        <v/>
      </c>
      <c r="AC2018" s="16" t="str">
        <f>IF(W2018&lt;&gt;0,IF(Y2018=1,IF(AND(I2018&gt;Parameters!$B$4,I2018&lt;=Parameters!$C$4),W2018,""),""),"")</f>
        <v/>
      </c>
      <c r="AD2018" s="16" t="str">
        <f>IF(W2018&lt;&gt;0,IF(Y2018=1,IF(AND(I2018&gt;Parameters!$B$5,I2018&lt;=Parameters!$C$5),W2018,""),""),"")</f>
        <v/>
      </c>
      <c r="AE2018" s="16" t="str">
        <f>IF(W2018&lt;&gt;0,IF(Y2018=1,IF(I2018&gt;Parameters!$B$6,W2018,""),""),"")</f>
        <v/>
      </c>
    </row>
    <row r="2019" spans="1:31" x14ac:dyDescent="0.2">
      <c r="A2019" t="s">
        <v>1977</v>
      </c>
      <c r="B2019" t="s">
        <v>1978</v>
      </c>
      <c r="C2019" t="s">
        <v>1979</v>
      </c>
      <c r="D2019">
        <v>6</v>
      </c>
      <c r="E2019" t="s">
        <v>1982</v>
      </c>
      <c r="F2019" t="s">
        <v>51</v>
      </c>
      <c r="G2019">
        <v>256</v>
      </c>
      <c r="H2019" t="s">
        <v>38</v>
      </c>
      <c r="I2019">
        <f t="shared" si="93"/>
        <v>0.25600000000000001</v>
      </c>
      <c r="J2019">
        <v>4</v>
      </c>
      <c r="K2019" t="s">
        <v>62</v>
      </c>
      <c r="L2019" s="2">
        <v>1500</v>
      </c>
      <c r="M2019" t="s">
        <v>1981</v>
      </c>
      <c r="N2019" t="s">
        <v>40</v>
      </c>
      <c r="P2019" t="s">
        <v>42</v>
      </c>
      <c r="Q2019" t="s">
        <v>42</v>
      </c>
      <c r="R2019" t="s">
        <v>42</v>
      </c>
      <c r="S2019" s="3">
        <v>42263</v>
      </c>
      <c r="T2019" s="3"/>
      <c r="U2019" s="11">
        <f>IFERROR(VLOOKUP(A2019,'Anc data'!$A$2:$H$117, 8,FALSE),"")</f>
        <v>0</v>
      </c>
      <c r="W2019" s="15" t="str">
        <f t="shared" si="94"/>
        <v/>
      </c>
      <c r="X2019" s="9">
        <f t="shared" si="95"/>
        <v>0</v>
      </c>
      <c r="Y2019" s="9">
        <f>MAX(X2019,Parameters!$B$8)</f>
        <v>1</v>
      </c>
      <c r="AA2019" s="16" t="str">
        <f>IF(W2019&lt;&gt;0,IF(Y2019=1,IF(I2019&lt;=Parameters!$C$2,W2019,""),""),"")</f>
        <v/>
      </c>
      <c r="AB2019" s="16" t="str">
        <f>IF(W2019&lt;&gt;0,IF(Y2019=1,IF(AND(I2019&gt;Parameters!$B$3,I2019&lt;=Parameters!$C$3),W2019,""),""),"")</f>
        <v/>
      </c>
      <c r="AC2019" s="16" t="str">
        <f>IF(W2019&lt;&gt;0,IF(Y2019=1,IF(AND(I2019&gt;Parameters!$B$4,I2019&lt;=Parameters!$C$4),W2019,""),""),"")</f>
        <v/>
      </c>
      <c r="AD2019" s="16" t="str">
        <f>IF(W2019&lt;&gt;0,IF(Y2019=1,IF(AND(I2019&gt;Parameters!$B$5,I2019&lt;=Parameters!$C$5),W2019,""),""),"")</f>
        <v/>
      </c>
      <c r="AE2019" s="16" t="str">
        <f>IF(W2019&lt;&gt;0,IF(Y2019=1,IF(I2019&gt;Parameters!$B$6,W2019,""),""),"")</f>
        <v/>
      </c>
    </row>
    <row r="2020" spans="1:31" x14ac:dyDescent="0.2">
      <c r="A2020" t="s">
        <v>1977</v>
      </c>
      <c r="B2020" t="s">
        <v>1978</v>
      </c>
      <c r="C2020" t="s">
        <v>1979</v>
      </c>
      <c r="D2020">
        <v>7</v>
      </c>
      <c r="E2020" t="s">
        <v>1982</v>
      </c>
      <c r="F2020" t="s">
        <v>51</v>
      </c>
      <c r="G2020">
        <v>512</v>
      </c>
      <c r="H2020" t="s">
        <v>38</v>
      </c>
      <c r="I2020">
        <f t="shared" si="93"/>
        <v>0.51200000000000001</v>
      </c>
      <c r="J2020">
        <v>6</v>
      </c>
      <c r="K2020" t="s">
        <v>62</v>
      </c>
      <c r="L2020" s="2">
        <v>2000</v>
      </c>
      <c r="M2020" t="s">
        <v>1981</v>
      </c>
      <c r="N2020" t="s">
        <v>40</v>
      </c>
      <c r="P2020" t="s">
        <v>42</v>
      </c>
      <c r="Q2020" t="s">
        <v>42</v>
      </c>
      <c r="R2020" t="s">
        <v>42</v>
      </c>
      <c r="S2020" s="3">
        <v>42263</v>
      </c>
      <c r="T2020" s="3"/>
      <c r="U2020" s="11">
        <f>IFERROR(VLOOKUP(A2020,'Anc data'!$A$2:$H$117, 8,FALSE),"")</f>
        <v>0</v>
      </c>
      <c r="W2020" s="15" t="str">
        <f t="shared" si="94"/>
        <v/>
      </c>
      <c r="X2020" s="9">
        <f t="shared" si="95"/>
        <v>0</v>
      </c>
      <c r="Y2020" s="9">
        <f>MAX(X2020,Parameters!$B$8)</f>
        <v>1</v>
      </c>
      <c r="AA2020" s="16" t="str">
        <f>IF(W2020&lt;&gt;0,IF(Y2020=1,IF(I2020&lt;=Parameters!$C$2,W2020,""),""),"")</f>
        <v/>
      </c>
      <c r="AB2020" s="16" t="str">
        <f>IF(W2020&lt;&gt;0,IF(Y2020=1,IF(AND(I2020&gt;Parameters!$B$3,I2020&lt;=Parameters!$C$3),W2020,""),""),"")</f>
        <v/>
      </c>
      <c r="AC2020" s="16" t="str">
        <f>IF(W2020&lt;&gt;0,IF(Y2020=1,IF(AND(I2020&gt;Parameters!$B$4,I2020&lt;=Parameters!$C$4),W2020,""),""),"")</f>
        <v/>
      </c>
      <c r="AD2020" s="16" t="str">
        <f>IF(W2020&lt;&gt;0,IF(Y2020=1,IF(AND(I2020&gt;Parameters!$B$5,I2020&lt;=Parameters!$C$5),W2020,""),""),"")</f>
        <v/>
      </c>
      <c r="AE2020" s="16" t="str">
        <f>IF(W2020&lt;&gt;0,IF(Y2020=1,IF(I2020&gt;Parameters!$B$6,W2020,""),""),"")</f>
        <v/>
      </c>
    </row>
    <row r="2021" spans="1:31" x14ac:dyDescent="0.2">
      <c r="A2021" t="s">
        <v>1977</v>
      </c>
      <c r="B2021" t="s">
        <v>1978</v>
      </c>
      <c r="C2021" t="s">
        <v>1979</v>
      </c>
      <c r="D2021">
        <v>8</v>
      </c>
      <c r="E2021" t="s">
        <v>1982</v>
      </c>
      <c r="F2021" t="s">
        <v>51</v>
      </c>
      <c r="G2021">
        <v>1</v>
      </c>
      <c r="H2021" t="s">
        <v>46</v>
      </c>
      <c r="I2021">
        <f t="shared" si="93"/>
        <v>1</v>
      </c>
      <c r="J2021">
        <v>8</v>
      </c>
      <c r="K2021" t="s">
        <v>62</v>
      </c>
      <c r="L2021" s="2">
        <v>2650</v>
      </c>
      <c r="M2021" t="s">
        <v>1981</v>
      </c>
      <c r="N2021" t="s">
        <v>40</v>
      </c>
      <c r="P2021" t="s">
        <v>42</v>
      </c>
      <c r="Q2021" t="s">
        <v>42</v>
      </c>
      <c r="R2021" t="s">
        <v>42</v>
      </c>
      <c r="S2021" s="3">
        <v>42263</v>
      </c>
      <c r="T2021" s="3"/>
      <c r="U2021" s="11">
        <f>IFERROR(VLOOKUP(A2021,'Anc data'!$A$2:$H$117, 8,FALSE),"")</f>
        <v>0</v>
      </c>
      <c r="W2021" s="15" t="str">
        <f t="shared" si="94"/>
        <v/>
      </c>
      <c r="X2021" s="9">
        <f t="shared" si="95"/>
        <v>0</v>
      </c>
      <c r="Y2021" s="9">
        <f>MAX(X2021,Parameters!$B$8)</f>
        <v>1</v>
      </c>
      <c r="AA2021" s="16" t="str">
        <f>IF(W2021&lt;&gt;0,IF(Y2021=1,IF(I2021&lt;=Parameters!$C$2,W2021,""),""),"")</f>
        <v/>
      </c>
      <c r="AB2021" s="16" t="str">
        <f>IF(W2021&lt;&gt;0,IF(Y2021=1,IF(AND(I2021&gt;Parameters!$B$3,I2021&lt;=Parameters!$C$3),W2021,""),""),"")</f>
        <v/>
      </c>
      <c r="AC2021" s="16" t="str">
        <f>IF(W2021&lt;&gt;0,IF(Y2021=1,IF(AND(I2021&gt;Parameters!$B$4,I2021&lt;=Parameters!$C$4),W2021,""),""),"")</f>
        <v/>
      </c>
      <c r="AD2021" s="16" t="str">
        <f>IF(W2021&lt;&gt;0,IF(Y2021=1,IF(AND(I2021&gt;Parameters!$B$5,I2021&lt;=Parameters!$C$5),W2021,""),""),"")</f>
        <v/>
      </c>
      <c r="AE2021" s="16" t="str">
        <f>IF(W2021&lt;&gt;0,IF(Y2021=1,IF(I2021&gt;Parameters!$B$6,W2021,""),""),"")</f>
        <v/>
      </c>
    </row>
    <row r="2022" spans="1:31" x14ac:dyDescent="0.2">
      <c r="A2022" t="s">
        <v>1977</v>
      </c>
      <c r="B2022" t="s">
        <v>1978</v>
      </c>
      <c r="C2022" t="s">
        <v>1979</v>
      </c>
      <c r="D2022">
        <v>9</v>
      </c>
      <c r="E2022" t="s">
        <v>1983</v>
      </c>
      <c r="F2022" t="s">
        <v>51</v>
      </c>
      <c r="G2022">
        <v>2</v>
      </c>
      <c r="H2022" t="s">
        <v>46</v>
      </c>
      <c r="I2022">
        <f t="shared" si="93"/>
        <v>2</v>
      </c>
      <c r="J2022">
        <v>25</v>
      </c>
      <c r="K2022" t="s">
        <v>62</v>
      </c>
      <c r="L2022" s="2">
        <v>6750</v>
      </c>
      <c r="M2022" t="s">
        <v>1981</v>
      </c>
      <c r="N2022" t="s">
        <v>40</v>
      </c>
      <c r="P2022" t="s">
        <v>42</v>
      </c>
      <c r="Q2022" t="s">
        <v>42</v>
      </c>
      <c r="R2022" t="s">
        <v>42</v>
      </c>
      <c r="S2022" s="3">
        <v>42263</v>
      </c>
      <c r="T2022" s="3"/>
      <c r="U2022" s="11">
        <f>IFERROR(VLOOKUP(A2022,'Anc data'!$A$2:$H$117, 8,FALSE),"")</f>
        <v>0</v>
      </c>
      <c r="W2022" s="15" t="str">
        <f t="shared" si="94"/>
        <v/>
      </c>
      <c r="X2022" s="9">
        <f t="shared" si="95"/>
        <v>0</v>
      </c>
      <c r="Y2022" s="9">
        <f>MAX(X2022,Parameters!$B$8)</f>
        <v>1</v>
      </c>
      <c r="AA2022" s="16" t="str">
        <f>IF(W2022&lt;&gt;0,IF(Y2022=1,IF(I2022&lt;=Parameters!$C$2,W2022,""),""),"")</f>
        <v/>
      </c>
      <c r="AB2022" s="16" t="str">
        <f>IF(W2022&lt;&gt;0,IF(Y2022=1,IF(AND(I2022&gt;Parameters!$B$3,I2022&lt;=Parameters!$C$3),W2022,""),""),"")</f>
        <v/>
      </c>
      <c r="AC2022" s="16" t="str">
        <f>IF(W2022&lt;&gt;0,IF(Y2022=1,IF(AND(I2022&gt;Parameters!$B$4,I2022&lt;=Parameters!$C$4),W2022,""),""),"")</f>
        <v/>
      </c>
      <c r="AD2022" s="16" t="str">
        <f>IF(W2022&lt;&gt;0,IF(Y2022=1,IF(AND(I2022&gt;Parameters!$B$5,I2022&lt;=Parameters!$C$5),W2022,""),""),"")</f>
        <v/>
      </c>
      <c r="AE2022" s="16" t="str">
        <f>IF(W2022&lt;&gt;0,IF(Y2022=1,IF(I2022&gt;Parameters!$B$6,W2022,""),""),"")</f>
        <v/>
      </c>
    </row>
    <row r="2023" spans="1:31" x14ac:dyDescent="0.2">
      <c r="A2023" t="s">
        <v>1977</v>
      </c>
      <c r="B2023" t="s">
        <v>1978</v>
      </c>
      <c r="C2023" t="s">
        <v>1979</v>
      </c>
      <c r="D2023">
        <v>10</v>
      </c>
      <c r="E2023" t="s">
        <v>1983</v>
      </c>
      <c r="F2023" t="s">
        <v>51</v>
      </c>
      <c r="G2023">
        <v>4</v>
      </c>
      <c r="H2023" t="s">
        <v>46</v>
      </c>
      <c r="I2023">
        <f t="shared" si="93"/>
        <v>4</v>
      </c>
      <c r="J2023">
        <v>40</v>
      </c>
      <c r="K2023" t="s">
        <v>62</v>
      </c>
      <c r="L2023" s="2">
        <v>11250</v>
      </c>
      <c r="M2023" t="s">
        <v>1981</v>
      </c>
      <c r="N2023" t="s">
        <v>40</v>
      </c>
      <c r="P2023" t="s">
        <v>42</v>
      </c>
      <c r="Q2023" t="s">
        <v>42</v>
      </c>
      <c r="R2023" t="s">
        <v>42</v>
      </c>
      <c r="S2023" s="3">
        <v>42263</v>
      </c>
      <c r="T2023" s="3"/>
      <c r="U2023" s="11">
        <f>IFERROR(VLOOKUP(A2023,'Anc data'!$A$2:$H$117, 8,FALSE),"")</f>
        <v>0</v>
      </c>
      <c r="W2023" s="15" t="str">
        <f t="shared" si="94"/>
        <v/>
      </c>
      <c r="X2023" s="9">
        <f t="shared" si="95"/>
        <v>0</v>
      </c>
      <c r="Y2023" s="9">
        <f>MAX(X2023,Parameters!$B$8)</f>
        <v>1</v>
      </c>
      <c r="AA2023" s="16" t="str">
        <f>IF(W2023&lt;&gt;0,IF(Y2023=1,IF(I2023&lt;=Parameters!$C$2,W2023,""),""),"")</f>
        <v/>
      </c>
      <c r="AB2023" s="16" t="str">
        <f>IF(W2023&lt;&gt;0,IF(Y2023=1,IF(AND(I2023&gt;Parameters!$B$3,I2023&lt;=Parameters!$C$3),W2023,""),""),"")</f>
        <v/>
      </c>
      <c r="AC2023" s="16" t="str">
        <f>IF(W2023&lt;&gt;0,IF(Y2023=1,IF(AND(I2023&gt;Parameters!$B$4,I2023&lt;=Parameters!$C$4),W2023,""),""),"")</f>
        <v/>
      </c>
      <c r="AD2023" s="16" t="str">
        <f>IF(W2023&lt;&gt;0,IF(Y2023=1,IF(AND(I2023&gt;Parameters!$B$5,I2023&lt;=Parameters!$C$5),W2023,""),""),"")</f>
        <v/>
      </c>
      <c r="AE2023" s="16" t="str">
        <f>IF(W2023&lt;&gt;0,IF(Y2023=1,IF(I2023&gt;Parameters!$B$6,W2023,""),""),"")</f>
        <v/>
      </c>
    </row>
    <row r="2024" spans="1:31" x14ac:dyDescent="0.2">
      <c r="A2024" t="s">
        <v>1984</v>
      </c>
      <c r="B2024" t="s">
        <v>1985</v>
      </c>
      <c r="C2024" t="s">
        <v>1986</v>
      </c>
      <c r="D2024">
        <v>1</v>
      </c>
      <c r="E2024" t="s">
        <v>1987</v>
      </c>
      <c r="F2024" t="s">
        <v>51</v>
      </c>
      <c r="G2024">
        <v>512</v>
      </c>
      <c r="H2024" t="s">
        <v>38</v>
      </c>
      <c r="I2024">
        <f t="shared" si="93"/>
        <v>0.51200000000000001</v>
      </c>
      <c r="J2024" t="s">
        <v>39</v>
      </c>
      <c r="L2024">
        <v>400</v>
      </c>
      <c r="M2024" t="s">
        <v>1988</v>
      </c>
      <c r="N2024" t="s">
        <v>40</v>
      </c>
      <c r="P2024" t="s">
        <v>42</v>
      </c>
      <c r="Q2024" t="s">
        <v>42</v>
      </c>
      <c r="R2024" t="s">
        <v>42</v>
      </c>
      <c r="S2024" s="3">
        <v>42263</v>
      </c>
      <c r="T2024" s="3"/>
      <c r="U2024" s="11">
        <f>IFERROR(VLOOKUP(A2024,'Anc data'!$A$2:$H$117, 8,FALSE),"")</f>
        <v>2.7133036500552601</v>
      </c>
      <c r="W2024" s="15">
        <f t="shared" si="94"/>
        <v>147.42176018222415</v>
      </c>
      <c r="X2024" s="9">
        <f t="shared" si="95"/>
        <v>1</v>
      </c>
      <c r="Y2024" s="9">
        <f>MAX(X2024,Parameters!$B$8)</f>
        <v>1</v>
      </c>
      <c r="AA2024" s="16">
        <f>IF(W2024&lt;&gt;0,IF(Y2024=1,IF(I2024&lt;=Parameters!$C$2,W2024,""),""),"")</f>
        <v>147.42176018222415</v>
      </c>
      <c r="AB2024" s="16" t="str">
        <f>IF(W2024&lt;&gt;0,IF(Y2024=1,IF(AND(I2024&gt;Parameters!$B$3,I2024&lt;=Parameters!$C$3),W2024,""),""),"")</f>
        <v/>
      </c>
      <c r="AC2024" s="16" t="str">
        <f>IF(W2024&lt;&gt;0,IF(Y2024=1,IF(AND(I2024&gt;Parameters!$B$4,I2024&lt;=Parameters!$C$4),W2024,""),""),"")</f>
        <v/>
      </c>
      <c r="AD2024" s="16" t="str">
        <f>IF(W2024&lt;&gt;0,IF(Y2024=1,IF(AND(I2024&gt;Parameters!$B$5,I2024&lt;=Parameters!$C$5),W2024,""),""),"")</f>
        <v/>
      </c>
      <c r="AE2024" s="16" t="str">
        <f>IF(W2024&lt;&gt;0,IF(Y2024=1,IF(I2024&gt;Parameters!$B$6,W2024,""),""),"")</f>
        <v/>
      </c>
    </row>
    <row r="2025" spans="1:31" x14ac:dyDescent="0.2">
      <c r="A2025" t="s">
        <v>1989</v>
      </c>
      <c r="B2025" t="s">
        <v>1990</v>
      </c>
      <c r="C2025" t="s">
        <v>1991</v>
      </c>
      <c r="D2025">
        <v>1</v>
      </c>
      <c r="E2025" t="s">
        <v>1992</v>
      </c>
      <c r="F2025" t="s">
        <v>51</v>
      </c>
      <c r="G2025">
        <v>1</v>
      </c>
      <c r="H2025" t="s">
        <v>46</v>
      </c>
      <c r="I2025">
        <f t="shared" si="93"/>
        <v>1</v>
      </c>
      <c r="J2025">
        <v>2</v>
      </c>
      <c r="K2025" t="s">
        <v>62</v>
      </c>
      <c r="L2025">
        <v>15</v>
      </c>
      <c r="M2025" t="s">
        <v>319</v>
      </c>
      <c r="N2025" t="s">
        <v>40</v>
      </c>
      <c r="P2025" t="s">
        <v>42</v>
      </c>
      <c r="Q2025" t="s">
        <v>42</v>
      </c>
      <c r="R2025" t="s">
        <v>42</v>
      </c>
      <c r="S2025" s="3">
        <v>42263</v>
      </c>
      <c r="T2025" s="3"/>
      <c r="U2025" s="11">
        <f>IFERROR(VLOOKUP(A2025,'Anc data'!$A$2:$H$117, 8,FALSE),"")</f>
        <v>0.50354422789300901</v>
      </c>
      <c r="W2025" s="15">
        <f t="shared" si="94"/>
        <v>29.788843102749532</v>
      </c>
      <c r="X2025" s="9">
        <f t="shared" si="95"/>
        <v>0</v>
      </c>
      <c r="Y2025" s="9">
        <f>MAX(X2025,Parameters!$B$8)</f>
        <v>1</v>
      </c>
      <c r="AA2025" s="16">
        <f>IF(W2025&lt;&gt;0,IF(Y2025=1,IF(I2025&lt;=Parameters!$C$2,W2025,""),""),"")</f>
        <v>29.788843102749532</v>
      </c>
      <c r="AB2025" s="16" t="str">
        <f>IF(W2025&lt;&gt;0,IF(Y2025=1,IF(AND(I2025&gt;Parameters!$B$3,I2025&lt;=Parameters!$C$3),W2025,""),""),"")</f>
        <v/>
      </c>
      <c r="AC2025" s="16" t="str">
        <f>IF(W2025&lt;&gt;0,IF(Y2025=1,IF(AND(I2025&gt;Parameters!$B$4,I2025&lt;=Parameters!$C$4),W2025,""),""),"")</f>
        <v/>
      </c>
      <c r="AD2025" s="16" t="str">
        <f>IF(W2025&lt;&gt;0,IF(Y2025=1,IF(AND(I2025&gt;Parameters!$B$5,I2025&lt;=Parameters!$C$5),W2025,""),""),"")</f>
        <v/>
      </c>
      <c r="AE2025" s="16" t="str">
        <f>IF(W2025&lt;&gt;0,IF(Y2025=1,IF(I2025&gt;Parameters!$B$6,W2025,""),""),"")</f>
        <v/>
      </c>
    </row>
    <row r="2026" spans="1:31" x14ac:dyDescent="0.2">
      <c r="A2026" t="s">
        <v>1989</v>
      </c>
      <c r="B2026" t="s">
        <v>1990</v>
      </c>
      <c r="C2026" t="s">
        <v>1991</v>
      </c>
      <c r="D2026">
        <v>2</v>
      </c>
      <c r="E2026" t="s">
        <v>1993</v>
      </c>
      <c r="F2026" t="s">
        <v>51</v>
      </c>
      <c r="G2026">
        <v>2</v>
      </c>
      <c r="H2026" t="s">
        <v>46</v>
      </c>
      <c r="I2026">
        <f t="shared" si="93"/>
        <v>2</v>
      </c>
      <c r="J2026">
        <v>25</v>
      </c>
      <c r="K2026" t="s">
        <v>62</v>
      </c>
      <c r="L2026">
        <v>42</v>
      </c>
      <c r="M2026" t="s">
        <v>319</v>
      </c>
      <c r="N2026" t="s">
        <v>40</v>
      </c>
      <c r="P2026" t="s">
        <v>42</v>
      </c>
      <c r="Q2026" t="s">
        <v>42</v>
      </c>
      <c r="R2026" t="s">
        <v>42</v>
      </c>
      <c r="S2026" s="3">
        <v>42263</v>
      </c>
      <c r="T2026" s="3"/>
      <c r="U2026" s="11">
        <f>IFERROR(VLOOKUP(A2026,'Anc data'!$A$2:$H$117, 8,FALSE),"")</f>
        <v>0.50354422789300901</v>
      </c>
      <c r="W2026" s="15">
        <f t="shared" si="94"/>
        <v>83.408760687698688</v>
      </c>
      <c r="X2026" s="9">
        <f t="shared" si="95"/>
        <v>0</v>
      </c>
      <c r="Y2026" s="9">
        <f>MAX(X2026,Parameters!$B$8)</f>
        <v>1</v>
      </c>
      <c r="AA2026" s="16" t="str">
        <f>IF(W2026&lt;&gt;0,IF(Y2026=1,IF(I2026&lt;=Parameters!$C$2,W2026,""),""),"")</f>
        <v/>
      </c>
      <c r="AB2026" s="16">
        <f>IF(W2026&lt;&gt;0,IF(Y2026=1,IF(AND(I2026&gt;Parameters!$B$3,I2026&lt;=Parameters!$C$3),W2026,""),""),"")</f>
        <v>83.408760687698688</v>
      </c>
      <c r="AC2026" s="16" t="str">
        <f>IF(W2026&lt;&gt;0,IF(Y2026=1,IF(AND(I2026&gt;Parameters!$B$4,I2026&lt;=Parameters!$C$4),W2026,""),""),"")</f>
        <v/>
      </c>
      <c r="AD2026" s="16" t="str">
        <f>IF(W2026&lt;&gt;0,IF(Y2026=1,IF(AND(I2026&gt;Parameters!$B$5,I2026&lt;=Parameters!$C$5),W2026,""),""),"")</f>
        <v/>
      </c>
      <c r="AE2026" s="16" t="str">
        <f>IF(W2026&lt;&gt;0,IF(Y2026=1,IF(I2026&gt;Parameters!$B$6,W2026,""),""),"")</f>
        <v/>
      </c>
    </row>
    <row r="2027" spans="1:31" x14ac:dyDescent="0.2">
      <c r="A2027" t="s">
        <v>1989</v>
      </c>
      <c r="B2027" t="s">
        <v>1990</v>
      </c>
      <c r="C2027" t="s">
        <v>1991</v>
      </c>
      <c r="D2027">
        <v>3</v>
      </c>
      <c r="E2027" t="s">
        <v>1994</v>
      </c>
      <c r="F2027" t="s">
        <v>51</v>
      </c>
      <c r="G2027">
        <v>1</v>
      </c>
      <c r="H2027" t="s">
        <v>46</v>
      </c>
      <c r="I2027">
        <f t="shared" si="93"/>
        <v>1</v>
      </c>
      <c r="J2027" t="s">
        <v>39</v>
      </c>
      <c r="L2027">
        <v>89</v>
      </c>
      <c r="M2027" t="s">
        <v>319</v>
      </c>
      <c r="N2027" t="s">
        <v>40</v>
      </c>
      <c r="P2027" t="s">
        <v>42</v>
      </c>
      <c r="Q2027" t="s">
        <v>42</v>
      </c>
      <c r="R2027" t="s">
        <v>42</v>
      </c>
      <c r="S2027" s="3">
        <v>42263</v>
      </c>
      <c r="T2027" s="3"/>
      <c r="U2027" s="11">
        <f>IFERROR(VLOOKUP(A2027,'Anc data'!$A$2:$H$117, 8,FALSE),"")</f>
        <v>0.50354422789300901</v>
      </c>
      <c r="W2027" s="15">
        <f t="shared" si="94"/>
        <v>176.74713574298056</v>
      </c>
      <c r="X2027" s="9">
        <f t="shared" si="95"/>
        <v>1</v>
      </c>
      <c r="Y2027" s="9">
        <f>MAX(X2027,Parameters!$B$8)</f>
        <v>1</v>
      </c>
      <c r="AA2027" s="16">
        <f>IF(W2027&lt;&gt;0,IF(Y2027=1,IF(I2027&lt;=Parameters!$C$2,W2027,""),""),"")</f>
        <v>176.74713574298056</v>
      </c>
      <c r="AB2027" s="16" t="str">
        <f>IF(W2027&lt;&gt;0,IF(Y2027=1,IF(AND(I2027&gt;Parameters!$B$3,I2027&lt;=Parameters!$C$3),W2027,""),""),"")</f>
        <v/>
      </c>
      <c r="AC2027" s="16" t="str">
        <f>IF(W2027&lt;&gt;0,IF(Y2027=1,IF(AND(I2027&gt;Parameters!$B$4,I2027&lt;=Parameters!$C$4),W2027,""),""),"")</f>
        <v/>
      </c>
      <c r="AD2027" s="16" t="str">
        <f>IF(W2027&lt;&gt;0,IF(Y2027=1,IF(AND(I2027&gt;Parameters!$B$5,I2027&lt;=Parameters!$C$5),W2027,""),""),"")</f>
        <v/>
      </c>
      <c r="AE2027" s="16" t="str">
        <f>IF(W2027&lt;&gt;0,IF(Y2027=1,IF(I2027&gt;Parameters!$B$6,W2027,""),""),"")</f>
        <v/>
      </c>
    </row>
    <row r="2028" spans="1:31" x14ac:dyDescent="0.2">
      <c r="A2028" t="s">
        <v>1989</v>
      </c>
      <c r="B2028" t="s">
        <v>1990</v>
      </c>
      <c r="C2028" t="s">
        <v>1991</v>
      </c>
      <c r="D2028">
        <v>4</v>
      </c>
      <c r="E2028" t="s">
        <v>1995</v>
      </c>
      <c r="F2028" t="s">
        <v>51</v>
      </c>
      <c r="G2028">
        <v>2</v>
      </c>
      <c r="H2028" t="s">
        <v>46</v>
      </c>
      <c r="I2028">
        <f t="shared" si="93"/>
        <v>2</v>
      </c>
      <c r="J2028" t="s">
        <v>39</v>
      </c>
      <c r="L2028">
        <v>125</v>
      </c>
      <c r="M2028" t="s">
        <v>319</v>
      </c>
      <c r="N2028" t="s">
        <v>40</v>
      </c>
      <c r="P2028" t="s">
        <v>42</v>
      </c>
      <c r="Q2028" t="s">
        <v>42</v>
      </c>
      <c r="R2028" t="s">
        <v>42</v>
      </c>
      <c r="S2028" s="3">
        <v>42263</v>
      </c>
      <c r="T2028" s="3"/>
      <c r="U2028" s="11">
        <f>IFERROR(VLOOKUP(A2028,'Anc data'!$A$2:$H$117, 8,FALSE),"")</f>
        <v>0.50354422789300901</v>
      </c>
      <c r="W2028" s="15">
        <f t="shared" si="94"/>
        <v>248.24035918957944</v>
      </c>
      <c r="X2028" s="9">
        <f t="shared" si="95"/>
        <v>1</v>
      </c>
      <c r="Y2028" s="9">
        <f>MAX(X2028,Parameters!$B$8)</f>
        <v>1</v>
      </c>
      <c r="AA2028" s="16" t="str">
        <f>IF(W2028&lt;&gt;0,IF(Y2028=1,IF(I2028&lt;=Parameters!$C$2,W2028,""),""),"")</f>
        <v/>
      </c>
      <c r="AB2028" s="16">
        <f>IF(W2028&lt;&gt;0,IF(Y2028=1,IF(AND(I2028&gt;Parameters!$B$3,I2028&lt;=Parameters!$C$3),W2028,""),""),"")</f>
        <v>248.24035918957944</v>
      </c>
      <c r="AC2028" s="16" t="str">
        <f>IF(W2028&lt;&gt;0,IF(Y2028=1,IF(AND(I2028&gt;Parameters!$B$4,I2028&lt;=Parameters!$C$4),W2028,""),""),"")</f>
        <v/>
      </c>
      <c r="AD2028" s="16" t="str">
        <f>IF(W2028&lt;&gt;0,IF(Y2028=1,IF(AND(I2028&gt;Parameters!$B$5,I2028&lt;=Parameters!$C$5),W2028,""),""),"")</f>
        <v/>
      </c>
      <c r="AE2028" s="16" t="str">
        <f>IF(W2028&lt;&gt;0,IF(Y2028=1,IF(I2028&gt;Parameters!$B$6,W2028,""),""),"")</f>
        <v/>
      </c>
    </row>
    <row r="2029" spans="1:31" x14ac:dyDescent="0.2">
      <c r="A2029" t="s">
        <v>1989</v>
      </c>
      <c r="B2029" t="s">
        <v>1990</v>
      </c>
      <c r="C2029" t="s">
        <v>1991</v>
      </c>
      <c r="D2029">
        <v>5</v>
      </c>
      <c r="E2029" t="s">
        <v>1996</v>
      </c>
      <c r="F2029" t="s">
        <v>51</v>
      </c>
      <c r="G2029">
        <v>4</v>
      </c>
      <c r="H2029" t="s">
        <v>46</v>
      </c>
      <c r="I2029">
        <f t="shared" si="93"/>
        <v>4</v>
      </c>
      <c r="J2029" t="s">
        <v>39</v>
      </c>
      <c r="L2029">
        <v>150</v>
      </c>
      <c r="M2029" t="s">
        <v>319</v>
      </c>
      <c r="N2029" t="s">
        <v>40</v>
      </c>
      <c r="P2029" t="s">
        <v>42</v>
      </c>
      <c r="Q2029" t="s">
        <v>42</v>
      </c>
      <c r="R2029" t="s">
        <v>42</v>
      </c>
      <c r="S2029" s="3">
        <v>42263</v>
      </c>
      <c r="T2029" s="3"/>
      <c r="U2029" s="11">
        <f>IFERROR(VLOOKUP(A2029,'Anc data'!$A$2:$H$117, 8,FALSE),"")</f>
        <v>0.50354422789300901</v>
      </c>
      <c r="W2029" s="15">
        <f t="shared" si="94"/>
        <v>297.8884310274953</v>
      </c>
      <c r="X2029" s="9">
        <f t="shared" si="95"/>
        <v>1</v>
      </c>
      <c r="Y2029" s="9">
        <f>MAX(X2029,Parameters!$B$8)</f>
        <v>1</v>
      </c>
      <c r="AA2029" s="16" t="str">
        <f>IF(W2029&lt;&gt;0,IF(Y2029=1,IF(I2029&lt;=Parameters!$C$2,W2029,""),""),"")</f>
        <v/>
      </c>
      <c r="AB2029" s="16">
        <f>IF(W2029&lt;&gt;0,IF(Y2029=1,IF(AND(I2029&gt;Parameters!$B$3,I2029&lt;=Parameters!$C$3),W2029,""),""),"")</f>
        <v>297.8884310274953</v>
      </c>
      <c r="AC2029" s="16" t="str">
        <f>IF(W2029&lt;&gt;0,IF(Y2029=1,IF(AND(I2029&gt;Parameters!$B$4,I2029&lt;=Parameters!$C$4),W2029,""),""),"")</f>
        <v/>
      </c>
      <c r="AD2029" s="16" t="str">
        <f>IF(W2029&lt;&gt;0,IF(Y2029=1,IF(AND(I2029&gt;Parameters!$B$5,I2029&lt;=Parameters!$C$5),W2029,""),""),"")</f>
        <v/>
      </c>
      <c r="AE2029" s="16" t="str">
        <f>IF(W2029&lt;&gt;0,IF(Y2029=1,IF(I2029&gt;Parameters!$B$6,W2029,""),""),"")</f>
        <v/>
      </c>
    </row>
    <row r="2030" spans="1:31" x14ac:dyDescent="0.2">
      <c r="A2030" t="s">
        <v>1989</v>
      </c>
      <c r="B2030" t="s">
        <v>1990</v>
      </c>
      <c r="C2030" t="s">
        <v>1997</v>
      </c>
      <c r="D2030">
        <v>1</v>
      </c>
      <c r="E2030" t="s">
        <v>372</v>
      </c>
      <c r="F2030" t="s">
        <v>1998</v>
      </c>
      <c r="G2030">
        <v>1</v>
      </c>
      <c r="H2030" t="s">
        <v>46</v>
      </c>
      <c r="I2030">
        <f t="shared" si="93"/>
        <v>1</v>
      </c>
      <c r="J2030" t="s">
        <v>39</v>
      </c>
      <c r="L2030">
        <v>49</v>
      </c>
      <c r="M2030" t="s">
        <v>319</v>
      </c>
      <c r="N2030" t="s">
        <v>40</v>
      </c>
      <c r="P2030" t="s">
        <v>42</v>
      </c>
      <c r="Q2030" t="s">
        <v>42</v>
      </c>
      <c r="R2030" t="s">
        <v>42</v>
      </c>
      <c r="S2030" s="3">
        <v>42263</v>
      </c>
      <c r="T2030" s="3"/>
      <c r="U2030" s="11">
        <f>IFERROR(VLOOKUP(A2030,'Anc data'!$A$2:$H$117, 8,FALSE),"")</f>
        <v>0.50354422789300901</v>
      </c>
      <c r="W2030" s="15">
        <f t="shared" si="94"/>
        <v>97.310220802315143</v>
      </c>
      <c r="X2030" s="9">
        <f t="shared" si="95"/>
        <v>1</v>
      </c>
      <c r="Y2030" s="9">
        <f>MAX(X2030,Parameters!$B$8)</f>
        <v>1</v>
      </c>
      <c r="AA2030" s="16">
        <f>IF(W2030&lt;&gt;0,IF(Y2030=1,IF(I2030&lt;=Parameters!$C$2,W2030,""),""),"")</f>
        <v>97.310220802315143</v>
      </c>
      <c r="AB2030" s="16" t="str">
        <f>IF(W2030&lt;&gt;0,IF(Y2030=1,IF(AND(I2030&gt;Parameters!$B$3,I2030&lt;=Parameters!$C$3),W2030,""),""),"")</f>
        <v/>
      </c>
      <c r="AC2030" s="16" t="str">
        <f>IF(W2030&lt;&gt;0,IF(Y2030=1,IF(AND(I2030&gt;Parameters!$B$4,I2030&lt;=Parameters!$C$4),W2030,""),""),"")</f>
        <v/>
      </c>
      <c r="AD2030" s="16" t="str">
        <f>IF(W2030&lt;&gt;0,IF(Y2030=1,IF(AND(I2030&gt;Parameters!$B$5,I2030&lt;=Parameters!$C$5),W2030,""),""),"")</f>
        <v/>
      </c>
      <c r="AE2030" s="16" t="str">
        <f>IF(W2030&lt;&gt;0,IF(Y2030=1,IF(I2030&gt;Parameters!$B$6,W2030,""),""),"")</f>
        <v/>
      </c>
    </row>
    <row r="2031" spans="1:31" x14ac:dyDescent="0.2">
      <c r="A2031" t="s">
        <v>1989</v>
      </c>
      <c r="B2031" t="s">
        <v>1990</v>
      </c>
      <c r="C2031" t="s">
        <v>1997</v>
      </c>
      <c r="D2031">
        <v>2</v>
      </c>
      <c r="E2031" t="s">
        <v>1999</v>
      </c>
      <c r="F2031" t="s">
        <v>1998</v>
      </c>
      <c r="G2031">
        <v>2</v>
      </c>
      <c r="H2031" t="s">
        <v>46</v>
      </c>
      <c r="I2031">
        <f t="shared" si="93"/>
        <v>2</v>
      </c>
      <c r="J2031" t="s">
        <v>39</v>
      </c>
      <c r="L2031">
        <v>99</v>
      </c>
      <c r="M2031" t="s">
        <v>319</v>
      </c>
      <c r="N2031" t="s">
        <v>40</v>
      </c>
      <c r="P2031" t="s">
        <v>42</v>
      </c>
      <c r="Q2031" t="s">
        <v>42</v>
      </c>
      <c r="R2031" t="s">
        <v>42</v>
      </c>
      <c r="S2031" s="3">
        <v>42263</v>
      </c>
      <c r="T2031" s="3"/>
      <c r="U2031" s="11">
        <f>IFERROR(VLOOKUP(A2031,'Anc data'!$A$2:$H$117, 8,FALSE),"")</f>
        <v>0.50354422789300901</v>
      </c>
      <c r="W2031" s="15">
        <f t="shared" si="94"/>
        <v>196.6063644781469</v>
      </c>
      <c r="X2031" s="9">
        <f t="shared" si="95"/>
        <v>1</v>
      </c>
      <c r="Y2031" s="9">
        <f>MAX(X2031,Parameters!$B$8)</f>
        <v>1</v>
      </c>
      <c r="AA2031" s="16" t="str">
        <f>IF(W2031&lt;&gt;0,IF(Y2031=1,IF(I2031&lt;=Parameters!$C$2,W2031,""),""),"")</f>
        <v/>
      </c>
      <c r="AB2031" s="16">
        <f>IF(W2031&lt;&gt;0,IF(Y2031=1,IF(AND(I2031&gt;Parameters!$B$3,I2031&lt;=Parameters!$C$3),W2031,""),""),"")</f>
        <v>196.6063644781469</v>
      </c>
      <c r="AC2031" s="16" t="str">
        <f>IF(W2031&lt;&gt;0,IF(Y2031=1,IF(AND(I2031&gt;Parameters!$B$4,I2031&lt;=Parameters!$C$4),W2031,""),""),"")</f>
        <v/>
      </c>
      <c r="AD2031" s="16" t="str">
        <f>IF(W2031&lt;&gt;0,IF(Y2031=1,IF(AND(I2031&gt;Parameters!$B$5,I2031&lt;=Parameters!$C$5),W2031,""),""),"")</f>
        <v/>
      </c>
      <c r="AE2031" s="16" t="str">
        <f>IF(W2031&lt;&gt;0,IF(Y2031=1,IF(I2031&gt;Parameters!$B$6,W2031,""),""),"")</f>
        <v/>
      </c>
    </row>
    <row r="2032" spans="1:31" x14ac:dyDescent="0.2">
      <c r="A2032" t="s">
        <v>1989</v>
      </c>
      <c r="B2032" t="s">
        <v>1990</v>
      </c>
      <c r="C2032" t="s">
        <v>1997</v>
      </c>
      <c r="D2032">
        <v>3</v>
      </c>
      <c r="E2032" t="s">
        <v>374</v>
      </c>
      <c r="F2032" t="s">
        <v>1998</v>
      </c>
      <c r="G2032">
        <v>3</v>
      </c>
      <c r="H2032" t="s">
        <v>46</v>
      </c>
      <c r="I2032">
        <f t="shared" si="93"/>
        <v>3</v>
      </c>
      <c r="J2032" t="s">
        <v>39</v>
      </c>
      <c r="L2032">
        <v>129</v>
      </c>
      <c r="M2032" t="s">
        <v>319</v>
      </c>
      <c r="N2032" t="s">
        <v>40</v>
      </c>
      <c r="P2032" t="s">
        <v>42</v>
      </c>
      <c r="Q2032" t="s">
        <v>42</v>
      </c>
      <c r="R2032" t="s">
        <v>42</v>
      </c>
      <c r="S2032" s="3">
        <v>42263</v>
      </c>
      <c r="T2032" s="3"/>
      <c r="U2032" s="11">
        <f>IFERROR(VLOOKUP(A2032,'Anc data'!$A$2:$H$117, 8,FALSE),"")</f>
        <v>0.50354422789300901</v>
      </c>
      <c r="W2032" s="15">
        <f t="shared" si="94"/>
        <v>256.18405068364598</v>
      </c>
      <c r="X2032" s="9">
        <f t="shared" si="95"/>
        <v>1</v>
      </c>
      <c r="Y2032" s="9">
        <f>MAX(X2032,Parameters!$B$8)</f>
        <v>1</v>
      </c>
      <c r="AA2032" s="16" t="str">
        <f>IF(W2032&lt;&gt;0,IF(Y2032=1,IF(I2032&lt;=Parameters!$C$2,W2032,""),""),"")</f>
        <v/>
      </c>
      <c r="AB2032" s="16">
        <f>IF(W2032&lt;&gt;0,IF(Y2032=1,IF(AND(I2032&gt;Parameters!$B$3,I2032&lt;=Parameters!$C$3),W2032,""),""),"")</f>
        <v>256.18405068364598</v>
      </c>
      <c r="AC2032" s="16" t="str">
        <f>IF(W2032&lt;&gt;0,IF(Y2032=1,IF(AND(I2032&gt;Parameters!$B$4,I2032&lt;=Parameters!$C$4),W2032,""),""),"")</f>
        <v/>
      </c>
      <c r="AD2032" s="16" t="str">
        <f>IF(W2032&lt;&gt;0,IF(Y2032=1,IF(AND(I2032&gt;Parameters!$B$5,I2032&lt;=Parameters!$C$5),W2032,""),""),"")</f>
        <v/>
      </c>
      <c r="AE2032" s="16" t="str">
        <f>IF(W2032&lt;&gt;0,IF(Y2032=1,IF(I2032&gt;Parameters!$B$6,W2032,""),""),"")</f>
        <v/>
      </c>
    </row>
    <row r="2033" spans="1:31" x14ac:dyDescent="0.2">
      <c r="A2033" t="s">
        <v>1989</v>
      </c>
      <c r="B2033" t="s">
        <v>1990</v>
      </c>
      <c r="C2033" t="s">
        <v>1997</v>
      </c>
      <c r="D2033">
        <v>4</v>
      </c>
      <c r="E2033" t="s">
        <v>179</v>
      </c>
      <c r="F2033" t="s">
        <v>2000</v>
      </c>
      <c r="G2033">
        <v>4</v>
      </c>
      <c r="H2033" t="s">
        <v>46</v>
      </c>
      <c r="I2033">
        <f t="shared" si="93"/>
        <v>4</v>
      </c>
      <c r="J2033">
        <v>40</v>
      </c>
      <c r="K2033" t="s">
        <v>62</v>
      </c>
      <c r="L2033">
        <v>289</v>
      </c>
      <c r="M2033" t="s">
        <v>319</v>
      </c>
      <c r="N2033">
        <v>512</v>
      </c>
      <c r="O2033" t="s">
        <v>38</v>
      </c>
      <c r="P2033" t="s">
        <v>42</v>
      </c>
      <c r="Q2033" t="s">
        <v>42</v>
      </c>
      <c r="R2033" t="s">
        <v>42</v>
      </c>
      <c r="S2033" s="3">
        <v>42263</v>
      </c>
      <c r="T2033" s="3"/>
      <c r="U2033" s="11">
        <f>IFERROR(VLOOKUP(A2033,'Anc data'!$A$2:$H$117, 8,FALSE),"")</f>
        <v>0.50354422789300901</v>
      </c>
      <c r="W2033" s="15">
        <f t="shared" si="94"/>
        <v>573.93171044630765</v>
      </c>
      <c r="X2033" s="9">
        <f t="shared" si="95"/>
        <v>0</v>
      </c>
      <c r="Y2033" s="9">
        <f>MAX(X2033,Parameters!$B$8)</f>
        <v>1</v>
      </c>
      <c r="AA2033" s="16" t="str">
        <f>IF(W2033&lt;&gt;0,IF(Y2033=1,IF(I2033&lt;=Parameters!$C$2,W2033,""),""),"")</f>
        <v/>
      </c>
      <c r="AB2033" s="16">
        <f>IF(W2033&lt;&gt;0,IF(Y2033=1,IF(AND(I2033&gt;Parameters!$B$3,I2033&lt;=Parameters!$C$3),W2033,""),""),"")</f>
        <v>573.93171044630765</v>
      </c>
      <c r="AC2033" s="16" t="str">
        <f>IF(W2033&lt;&gt;0,IF(Y2033=1,IF(AND(I2033&gt;Parameters!$B$4,I2033&lt;=Parameters!$C$4),W2033,""),""),"")</f>
        <v/>
      </c>
      <c r="AD2033" s="16" t="str">
        <f>IF(W2033&lt;&gt;0,IF(Y2033=1,IF(AND(I2033&gt;Parameters!$B$5,I2033&lt;=Parameters!$C$5),W2033,""),""),"")</f>
        <v/>
      </c>
      <c r="AE2033" s="16" t="str">
        <f>IF(W2033&lt;&gt;0,IF(Y2033=1,IF(I2033&gt;Parameters!$B$6,W2033,""),""),"")</f>
        <v/>
      </c>
    </row>
    <row r="2034" spans="1:31" x14ac:dyDescent="0.2">
      <c r="A2034" t="s">
        <v>1989</v>
      </c>
      <c r="B2034" t="s">
        <v>1990</v>
      </c>
      <c r="C2034" t="s">
        <v>1997</v>
      </c>
      <c r="D2034">
        <v>5</v>
      </c>
      <c r="E2034" t="s">
        <v>2001</v>
      </c>
      <c r="F2034" t="s">
        <v>61</v>
      </c>
      <c r="G2034">
        <v>5</v>
      </c>
      <c r="H2034" t="s">
        <v>46</v>
      </c>
      <c r="I2034">
        <f t="shared" si="93"/>
        <v>5</v>
      </c>
      <c r="J2034">
        <v>15</v>
      </c>
      <c r="K2034" t="s">
        <v>62</v>
      </c>
      <c r="L2034">
        <v>39</v>
      </c>
      <c r="M2034" t="s">
        <v>319</v>
      </c>
      <c r="N2034">
        <v>1</v>
      </c>
      <c r="O2034" t="s">
        <v>46</v>
      </c>
      <c r="P2034" t="s">
        <v>64</v>
      </c>
      <c r="Q2034" t="s">
        <v>42</v>
      </c>
      <c r="R2034" t="s">
        <v>42</v>
      </c>
      <c r="S2034" s="3">
        <v>42263</v>
      </c>
      <c r="T2034" s="3"/>
      <c r="U2034" s="11">
        <f>IFERROR(VLOOKUP(A2034,'Anc data'!$A$2:$H$117, 8,FALSE),"")</f>
        <v>0.50354422789300901</v>
      </c>
      <c r="W2034" s="15">
        <f t="shared" si="94"/>
        <v>77.450992067148789</v>
      </c>
      <c r="X2034" s="9">
        <f t="shared" si="95"/>
        <v>0</v>
      </c>
      <c r="Y2034" s="9">
        <f>MAX(X2034,Parameters!$B$8)</f>
        <v>1</v>
      </c>
      <c r="AA2034" s="16" t="str">
        <f>IF(W2034&lt;&gt;0,IF(Y2034=1,IF(I2034&lt;=Parameters!$C$2,W2034,""),""),"")</f>
        <v/>
      </c>
      <c r="AB2034" s="16" t="str">
        <f>IF(W2034&lt;&gt;0,IF(Y2034=1,IF(AND(I2034&gt;Parameters!$B$3,I2034&lt;=Parameters!$C$3),W2034,""),""),"")</f>
        <v/>
      </c>
      <c r="AC2034" s="16">
        <f>IF(W2034&lt;&gt;0,IF(Y2034=1,IF(AND(I2034&gt;Parameters!$B$4,I2034&lt;=Parameters!$C$4),W2034,""),""),"")</f>
        <v>77.450992067148789</v>
      </c>
      <c r="AD2034" s="16" t="str">
        <f>IF(W2034&lt;&gt;0,IF(Y2034=1,IF(AND(I2034&gt;Parameters!$B$5,I2034&lt;=Parameters!$C$5),W2034,""),""),"")</f>
        <v/>
      </c>
      <c r="AE2034" s="16" t="str">
        <f>IF(W2034&lt;&gt;0,IF(Y2034=1,IF(I2034&gt;Parameters!$B$6,W2034,""),""),"")</f>
        <v/>
      </c>
    </row>
    <row r="2035" spans="1:31" x14ac:dyDescent="0.2">
      <c r="A2035" t="s">
        <v>1989</v>
      </c>
      <c r="B2035" t="s">
        <v>1990</v>
      </c>
      <c r="C2035" t="s">
        <v>1997</v>
      </c>
      <c r="D2035">
        <v>6</v>
      </c>
      <c r="E2035" t="s">
        <v>2002</v>
      </c>
      <c r="F2035" t="s">
        <v>61</v>
      </c>
      <c r="G2035">
        <v>10</v>
      </c>
      <c r="H2035" t="s">
        <v>46</v>
      </c>
      <c r="I2035">
        <f t="shared" si="93"/>
        <v>10</v>
      </c>
      <c r="J2035">
        <v>30</v>
      </c>
      <c r="K2035" t="s">
        <v>62</v>
      </c>
      <c r="L2035">
        <v>89</v>
      </c>
      <c r="M2035" t="s">
        <v>319</v>
      </c>
      <c r="N2035">
        <v>2</v>
      </c>
      <c r="O2035" t="s">
        <v>46</v>
      </c>
      <c r="P2035" t="s">
        <v>64</v>
      </c>
      <c r="Q2035" t="s">
        <v>42</v>
      </c>
      <c r="R2035" t="s">
        <v>42</v>
      </c>
      <c r="S2035" s="3">
        <v>42263</v>
      </c>
      <c r="T2035" s="3"/>
      <c r="U2035" s="11">
        <f>IFERROR(VLOOKUP(A2035,'Anc data'!$A$2:$H$117, 8,FALSE),"")</f>
        <v>0.50354422789300901</v>
      </c>
      <c r="W2035" s="15">
        <f t="shared" si="94"/>
        <v>176.74713574298056</v>
      </c>
      <c r="X2035" s="9">
        <f t="shared" si="95"/>
        <v>0</v>
      </c>
      <c r="Y2035" s="9">
        <f>MAX(X2035,Parameters!$B$8)</f>
        <v>1</v>
      </c>
      <c r="AA2035" s="16" t="str">
        <f>IF(W2035&lt;&gt;0,IF(Y2035=1,IF(I2035&lt;=Parameters!$C$2,W2035,""),""),"")</f>
        <v/>
      </c>
      <c r="AB2035" s="16" t="str">
        <f>IF(W2035&lt;&gt;0,IF(Y2035=1,IF(AND(I2035&gt;Parameters!$B$3,I2035&lt;=Parameters!$C$3),W2035,""),""),"")</f>
        <v/>
      </c>
      <c r="AC2035" s="16">
        <f>IF(W2035&lt;&gt;0,IF(Y2035=1,IF(AND(I2035&gt;Parameters!$B$4,I2035&lt;=Parameters!$C$4),W2035,""),""),"")</f>
        <v>176.74713574298056</v>
      </c>
      <c r="AD2035" s="16" t="str">
        <f>IF(W2035&lt;&gt;0,IF(Y2035=1,IF(AND(I2035&gt;Parameters!$B$5,I2035&lt;=Parameters!$C$5),W2035,""),""),"")</f>
        <v/>
      </c>
      <c r="AE2035" s="16" t="str">
        <f>IF(W2035&lt;&gt;0,IF(Y2035=1,IF(I2035&gt;Parameters!$B$6,W2035,""),""),"")</f>
        <v/>
      </c>
    </row>
    <row r="2036" spans="1:31" x14ac:dyDescent="0.2">
      <c r="A2036" t="s">
        <v>1989</v>
      </c>
      <c r="B2036" t="s">
        <v>1990</v>
      </c>
      <c r="C2036" t="s">
        <v>1997</v>
      </c>
      <c r="D2036">
        <v>7</v>
      </c>
      <c r="E2036" t="s">
        <v>2003</v>
      </c>
      <c r="F2036" t="s">
        <v>61</v>
      </c>
      <c r="G2036">
        <v>20</v>
      </c>
      <c r="H2036" t="s">
        <v>46</v>
      </c>
      <c r="I2036">
        <f t="shared" si="93"/>
        <v>20</v>
      </c>
      <c r="J2036" t="s">
        <v>39</v>
      </c>
      <c r="L2036">
        <v>149</v>
      </c>
      <c r="M2036" t="s">
        <v>319</v>
      </c>
      <c r="N2036">
        <v>5</v>
      </c>
      <c r="O2036" t="s">
        <v>46</v>
      </c>
      <c r="P2036" t="s">
        <v>64</v>
      </c>
      <c r="Q2036" t="s">
        <v>42</v>
      </c>
      <c r="R2036" t="s">
        <v>42</v>
      </c>
      <c r="S2036" s="3">
        <v>42263</v>
      </c>
      <c r="T2036" s="3"/>
      <c r="U2036" s="11">
        <f>IFERROR(VLOOKUP(A2036,'Anc data'!$A$2:$H$117, 8,FALSE),"")</f>
        <v>0.50354422789300901</v>
      </c>
      <c r="W2036" s="15">
        <f t="shared" si="94"/>
        <v>295.90250815397866</v>
      </c>
      <c r="X2036" s="9">
        <f t="shared" si="95"/>
        <v>1</v>
      </c>
      <c r="Y2036" s="9">
        <f>MAX(X2036,Parameters!$B$8)</f>
        <v>1</v>
      </c>
      <c r="AA2036" s="16" t="str">
        <f>IF(W2036&lt;&gt;0,IF(Y2036=1,IF(I2036&lt;=Parameters!$C$2,W2036,""),""),"")</f>
        <v/>
      </c>
      <c r="AB2036" s="16" t="str">
        <f>IF(W2036&lt;&gt;0,IF(Y2036=1,IF(AND(I2036&gt;Parameters!$B$3,I2036&lt;=Parameters!$C$3),W2036,""),""),"")</f>
        <v/>
      </c>
      <c r="AC2036" s="16" t="str">
        <f>IF(W2036&lt;&gt;0,IF(Y2036=1,IF(AND(I2036&gt;Parameters!$B$4,I2036&lt;=Parameters!$C$4),W2036,""),""),"")</f>
        <v/>
      </c>
      <c r="AD2036" s="16">
        <f>IF(W2036&lt;&gt;0,IF(Y2036=1,IF(AND(I2036&gt;Parameters!$B$5,I2036&lt;=Parameters!$C$5),W2036,""),""),"")</f>
        <v>295.90250815397866</v>
      </c>
      <c r="AE2036" s="16" t="str">
        <f>IF(W2036&lt;&gt;0,IF(Y2036=1,IF(I2036&gt;Parameters!$B$6,W2036,""),""),"")</f>
        <v/>
      </c>
    </row>
    <row r="2037" spans="1:31" x14ac:dyDescent="0.2">
      <c r="A2037" t="s">
        <v>1989</v>
      </c>
      <c r="B2037" t="s">
        <v>1990</v>
      </c>
      <c r="C2037" t="s">
        <v>1997</v>
      </c>
      <c r="D2037">
        <v>8</v>
      </c>
      <c r="E2037" t="s">
        <v>2004</v>
      </c>
      <c r="F2037" t="s">
        <v>61</v>
      </c>
      <c r="G2037">
        <v>30</v>
      </c>
      <c r="H2037" t="s">
        <v>46</v>
      </c>
      <c r="I2037">
        <f t="shared" si="93"/>
        <v>30</v>
      </c>
      <c r="J2037" t="s">
        <v>39</v>
      </c>
      <c r="L2037">
        <v>199</v>
      </c>
      <c r="M2037" t="s">
        <v>319</v>
      </c>
      <c r="N2037">
        <v>10</v>
      </c>
      <c r="O2037" t="s">
        <v>46</v>
      </c>
      <c r="P2037" t="s">
        <v>64</v>
      </c>
      <c r="Q2037" t="s">
        <v>42</v>
      </c>
      <c r="R2037" t="s">
        <v>42</v>
      </c>
      <c r="S2037" s="3">
        <v>42263</v>
      </c>
      <c r="T2037" s="3"/>
      <c r="U2037" s="11">
        <f>IFERROR(VLOOKUP(A2037,'Anc data'!$A$2:$H$117, 8,FALSE),"")</f>
        <v>0.50354422789300901</v>
      </c>
      <c r="W2037" s="15">
        <f t="shared" si="94"/>
        <v>395.19865182981044</v>
      </c>
      <c r="X2037" s="9">
        <f t="shared" si="95"/>
        <v>1</v>
      </c>
      <c r="Y2037" s="9">
        <f>MAX(X2037,Parameters!$B$8)</f>
        <v>1</v>
      </c>
      <c r="AA2037" s="16" t="str">
        <f>IF(W2037&lt;&gt;0,IF(Y2037=1,IF(I2037&lt;=Parameters!$C$2,W2037,""),""),"")</f>
        <v/>
      </c>
      <c r="AB2037" s="16" t="str">
        <f>IF(W2037&lt;&gt;0,IF(Y2037=1,IF(AND(I2037&gt;Parameters!$B$3,I2037&lt;=Parameters!$C$3),W2037,""),""),"")</f>
        <v/>
      </c>
      <c r="AC2037" s="16" t="str">
        <f>IF(W2037&lt;&gt;0,IF(Y2037=1,IF(AND(I2037&gt;Parameters!$B$4,I2037&lt;=Parameters!$C$4),W2037,""),""),"")</f>
        <v/>
      </c>
      <c r="AD2037" s="16" t="str">
        <f>IF(W2037&lt;&gt;0,IF(Y2037=1,IF(AND(I2037&gt;Parameters!$B$5,I2037&lt;=Parameters!$C$5),W2037,""),""),"")</f>
        <v/>
      </c>
      <c r="AE2037" s="16">
        <f>IF(W2037&lt;&gt;0,IF(Y2037=1,IF(I2037&gt;Parameters!$B$6,W2037,""),""),"")</f>
        <v>395.19865182981044</v>
      </c>
    </row>
    <row r="2038" spans="1:31" x14ac:dyDescent="0.2">
      <c r="A2038" t="s">
        <v>1989</v>
      </c>
      <c r="B2038" t="s">
        <v>1990</v>
      </c>
      <c r="C2038" t="s">
        <v>1997</v>
      </c>
      <c r="D2038">
        <v>9</v>
      </c>
      <c r="E2038" t="s">
        <v>2005</v>
      </c>
      <c r="F2038" t="s">
        <v>61</v>
      </c>
      <c r="G2038">
        <v>50</v>
      </c>
      <c r="H2038" t="s">
        <v>46</v>
      </c>
      <c r="I2038">
        <f t="shared" si="93"/>
        <v>50</v>
      </c>
      <c r="J2038" t="s">
        <v>39</v>
      </c>
      <c r="L2038">
        <v>259</v>
      </c>
      <c r="M2038" t="s">
        <v>319</v>
      </c>
      <c r="N2038">
        <v>15</v>
      </c>
      <c r="O2038" t="s">
        <v>46</v>
      </c>
      <c r="P2038" t="s">
        <v>64</v>
      </c>
      <c r="Q2038" t="s">
        <v>42</v>
      </c>
      <c r="R2038" t="s">
        <v>42</v>
      </c>
      <c r="S2038" s="3">
        <v>42263</v>
      </c>
      <c r="T2038" s="3"/>
      <c r="U2038" s="11">
        <f>IFERROR(VLOOKUP(A2038,'Anc data'!$A$2:$H$117, 8,FALSE),"")</f>
        <v>0.50354422789300901</v>
      </c>
      <c r="W2038" s="15">
        <f t="shared" si="94"/>
        <v>514.3540242408086</v>
      </c>
      <c r="X2038" s="9">
        <f t="shared" si="95"/>
        <v>1</v>
      </c>
      <c r="Y2038" s="9">
        <f>MAX(X2038,Parameters!$B$8)</f>
        <v>1</v>
      </c>
      <c r="AA2038" s="16" t="str">
        <f>IF(W2038&lt;&gt;0,IF(Y2038=1,IF(I2038&lt;=Parameters!$C$2,W2038,""),""),"")</f>
        <v/>
      </c>
      <c r="AB2038" s="16" t="str">
        <f>IF(W2038&lt;&gt;0,IF(Y2038=1,IF(AND(I2038&gt;Parameters!$B$3,I2038&lt;=Parameters!$C$3),W2038,""),""),"")</f>
        <v/>
      </c>
      <c r="AC2038" s="16" t="str">
        <f>IF(W2038&lt;&gt;0,IF(Y2038=1,IF(AND(I2038&gt;Parameters!$B$4,I2038&lt;=Parameters!$C$4),W2038,""),""),"")</f>
        <v/>
      </c>
      <c r="AD2038" s="16" t="str">
        <f>IF(W2038&lt;&gt;0,IF(Y2038=1,IF(AND(I2038&gt;Parameters!$B$5,I2038&lt;=Parameters!$C$5),W2038,""),""),"")</f>
        <v/>
      </c>
      <c r="AE2038" s="16">
        <f>IF(W2038&lt;&gt;0,IF(Y2038=1,IF(I2038&gt;Parameters!$B$6,W2038,""),""),"")</f>
        <v>514.3540242408086</v>
      </c>
    </row>
    <row r="2039" spans="1:31" x14ac:dyDescent="0.2">
      <c r="A2039" t="s">
        <v>1989</v>
      </c>
      <c r="B2039" t="s">
        <v>1990</v>
      </c>
      <c r="C2039" t="s">
        <v>1997</v>
      </c>
      <c r="D2039">
        <v>10</v>
      </c>
      <c r="E2039" t="s">
        <v>2006</v>
      </c>
      <c r="F2039" t="s">
        <v>61</v>
      </c>
      <c r="G2039">
        <v>100</v>
      </c>
      <c r="H2039" t="s">
        <v>46</v>
      </c>
      <c r="I2039">
        <f t="shared" si="93"/>
        <v>100</v>
      </c>
      <c r="J2039" t="s">
        <v>39</v>
      </c>
      <c r="L2039">
        <v>339</v>
      </c>
      <c r="M2039" t="s">
        <v>319</v>
      </c>
      <c r="N2039">
        <v>20</v>
      </c>
      <c r="O2039" t="s">
        <v>46</v>
      </c>
      <c r="P2039" t="s">
        <v>64</v>
      </c>
      <c r="Q2039" t="s">
        <v>42</v>
      </c>
      <c r="R2039" t="s">
        <v>42</v>
      </c>
      <c r="S2039" s="3">
        <v>42263</v>
      </c>
      <c r="T2039" s="3"/>
      <c r="U2039" s="11">
        <f>IFERROR(VLOOKUP(A2039,'Anc data'!$A$2:$H$117, 8,FALSE),"")</f>
        <v>0.50354422789300901</v>
      </c>
      <c r="W2039" s="15">
        <f t="shared" si="94"/>
        <v>673.22785412213943</v>
      </c>
      <c r="X2039" s="9">
        <f t="shared" si="95"/>
        <v>1</v>
      </c>
      <c r="Y2039" s="9">
        <f>MAX(X2039,Parameters!$B$8)</f>
        <v>1</v>
      </c>
      <c r="AA2039" s="16" t="str">
        <f>IF(W2039&lt;&gt;0,IF(Y2039=1,IF(I2039&lt;=Parameters!$C$2,W2039,""),""),"")</f>
        <v/>
      </c>
      <c r="AB2039" s="16" t="str">
        <f>IF(W2039&lt;&gt;0,IF(Y2039=1,IF(AND(I2039&gt;Parameters!$B$3,I2039&lt;=Parameters!$C$3),W2039,""),""),"")</f>
        <v/>
      </c>
      <c r="AC2039" s="16" t="str">
        <f>IF(W2039&lt;&gt;0,IF(Y2039=1,IF(AND(I2039&gt;Parameters!$B$4,I2039&lt;=Parameters!$C$4),W2039,""),""),"")</f>
        <v/>
      </c>
      <c r="AD2039" s="16" t="str">
        <f>IF(W2039&lt;&gt;0,IF(Y2039=1,IF(AND(I2039&gt;Parameters!$B$5,I2039&lt;=Parameters!$C$5),W2039,""),""),"")</f>
        <v/>
      </c>
      <c r="AE2039" s="16">
        <f>IF(W2039&lt;&gt;0,IF(Y2039=1,IF(I2039&gt;Parameters!$B$6,W2039,""),""),"")</f>
        <v>673.22785412213943</v>
      </c>
    </row>
    <row r="2040" spans="1:31" x14ac:dyDescent="0.2">
      <c r="U2040" s="11" t="s">
        <v>2229</v>
      </c>
      <c r="V2040" t="s">
        <v>2229</v>
      </c>
      <c r="W2040" s="15" t="s">
        <v>2229</v>
      </c>
      <c r="X2040" s="9" t="s">
        <v>2229</v>
      </c>
      <c r="Y2040" s="9" t="s">
        <v>2229</v>
      </c>
      <c r="AA2040" s="16" t="s">
        <v>2229</v>
      </c>
      <c r="AB2040" s="16" t="s">
        <v>2229</v>
      </c>
      <c r="AC2040" s="16" t="s">
        <v>2229</v>
      </c>
      <c r="AD2040" s="16" t="s">
        <v>2229</v>
      </c>
      <c r="AE2040" s="16" t="s">
        <v>2229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J15" sqref="J15"/>
    </sheetView>
  </sheetViews>
  <sheetFormatPr baseColWidth="10" defaultColWidth="8.796875" defaultRowHeight="15" x14ac:dyDescent="0.2"/>
  <cols>
    <col min="1" max="1" width="30.59765625" customWidth="1"/>
  </cols>
  <sheetData>
    <row r="1" spans="1:3" x14ac:dyDescent="0.2">
      <c r="A1" s="5" t="s">
        <v>2007</v>
      </c>
    </row>
    <row r="2" spans="1:3" x14ac:dyDescent="0.2">
      <c r="A2" t="s">
        <v>2008</v>
      </c>
      <c r="B2" s="6">
        <v>0</v>
      </c>
      <c r="C2" s="6">
        <v>1</v>
      </c>
    </row>
    <row r="3" spans="1:3" x14ac:dyDescent="0.2">
      <c r="A3" t="s">
        <v>2009</v>
      </c>
      <c r="B3" s="6">
        <v>1</v>
      </c>
      <c r="C3" s="6">
        <v>4</v>
      </c>
    </row>
    <row r="4" spans="1:3" x14ac:dyDescent="0.2">
      <c r="A4" t="s">
        <v>2010</v>
      </c>
      <c r="B4" s="6">
        <v>4</v>
      </c>
      <c r="C4" s="6">
        <v>10</v>
      </c>
    </row>
    <row r="5" spans="1:3" x14ac:dyDescent="0.2">
      <c r="A5" t="s">
        <v>2011</v>
      </c>
      <c r="B5" s="6">
        <v>10</v>
      </c>
      <c r="C5" s="6">
        <v>25</v>
      </c>
    </row>
    <row r="6" spans="1:3" x14ac:dyDescent="0.2">
      <c r="A6" t="s">
        <v>2012</v>
      </c>
      <c r="B6" s="6">
        <v>25</v>
      </c>
      <c r="C6" s="6"/>
    </row>
    <row r="8" spans="1:3" x14ac:dyDescent="0.2">
      <c r="A8" s="5" t="s">
        <v>2013</v>
      </c>
      <c r="B8" s="6">
        <v>1</v>
      </c>
    </row>
    <row r="9" spans="1:3" x14ac:dyDescent="0.2">
      <c r="A9" t="s">
        <v>2014</v>
      </c>
    </row>
    <row r="13" spans="1:3" x14ac:dyDescent="0.2">
      <c r="A13" s="7" t="s">
        <v>2015</v>
      </c>
    </row>
    <row r="15" spans="1:3" x14ac:dyDescent="0.2">
      <c r="A15" t="s">
        <v>2016</v>
      </c>
    </row>
    <row r="16" spans="1:3" x14ac:dyDescent="0.2">
      <c r="A16" t="s">
        <v>2017</v>
      </c>
    </row>
    <row r="18" spans="1:7" x14ac:dyDescent="0.2">
      <c r="A18" t="s">
        <v>2018</v>
      </c>
    </row>
    <row r="19" spans="1:7" x14ac:dyDescent="0.2">
      <c r="A19" s="8" t="s">
        <v>2019</v>
      </c>
      <c r="B19" s="8" t="s">
        <v>2020</v>
      </c>
      <c r="C19" s="8"/>
      <c r="D19" s="8"/>
      <c r="E19" s="8"/>
    </row>
    <row r="20" spans="1:7" x14ac:dyDescent="0.2">
      <c r="A20" s="8" t="s">
        <v>2021</v>
      </c>
      <c r="B20" s="8"/>
      <c r="C20" s="8"/>
      <c r="D20" s="8"/>
      <c r="E20" s="8"/>
    </row>
    <row r="21" spans="1:7" x14ac:dyDescent="0.2">
      <c r="A21" s="8"/>
      <c r="B21" s="8"/>
      <c r="C21" s="8"/>
      <c r="D21" s="8"/>
      <c r="E21" s="8"/>
    </row>
    <row r="23" spans="1:7" x14ac:dyDescent="0.2">
      <c r="A23" t="s">
        <v>2022</v>
      </c>
    </row>
    <row r="24" spans="1:7" x14ac:dyDescent="0.2">
      <c r="A24" s="9" t="s">
        <v>2023</v>
      </c>
      <c r="C24" t="s">
        <v>2024</v>
      </c>
    </row>
    <row r="25" spans="1:7" x14ac:dyDescent="0.2">
      <c r="A25" s="9" t="s">
        <v>2025</v>
      </c>
      <c r="C25" t="s">
        <v>703</v>
      </c>
      <c r="D25" t="s">
        <v>2026</v>
      </c>
      <c r="E25" t="s">
        <v>1507</v>
      </c>
      <c r="F25" t="s">
        <v>2027</v>
      </c>
      <c r="G25" t="s">
        <v>1736</v>
      </c>
    </row>
    <row r="26" spans="1:7" x14ac:dyDescent="0.2">
      <c r="A26" s="9" t="s">
        <v>2028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4"/>
  <sheetViews>
    <sheetView zoomScale="80" zoomScaleNormal="80" zoomScalePageLayoutView="80" workbookViewId="0">
      <selection activeCell="A3" sqref="A3"/>
    </sheetView>
  </sheetViews>
  <sheetFormatPr baseColWidth="10" defaultColWidth="8.796875" defaultRowHeight="15" x14ac:dyDescent="0.2"/>
  <cols>
    <col min="1" max="1" width="18.3984375" customWidth="1"/>
  </cols>
  <sheetData>
    <row r="1" spans="1:54" x14ac:dyDescent="0.2">
      <c r="B1" s="23" t="s">
        <v>2216</v>
      </c>
      <c r="C1" s="23"/>
      <c r="D1" s="23"/>
      <c r="E1" s="23"/>
      <c r="F1" s="23"/>
      <c r="H1" s="23" t="s">
        <v>2217</v>
      </c>
      <c r="I1" s="23"/>
      <c r="J1" s="23"/>
      <c r="K1" s="23"/>
      <c r="L1" s="23"/>
      <c r="P1" s="23" t="s">
        <v>2218</v>
      </c>
      <c r="Q1" s="23"/>
      <c r="R1" s="23"/>
      <c r="S1" s="23"/>
      <c r="T1" s="23"/>
      <c r="Y1" s="24" t="s">
        <v>2219</v>
      </c>
      <c r="Z1" s="24"/>
      <c r="AA1" s="24"/>
      <c r="AB1" s="24"/>
      <c r="AC1" s="24"/>
      <c r="AD1" s="12"/>
      <c r="AF1" s="23" t="s">
        <v>2220</v>
      </c>
      <c r="AG1" s="23"/>
      <c r="AH1" s="23"/>
      <c r="AI1" s="23"/>
      <c r="AJ1" s="23"/>
      <c r="AL1" s="13" t="s">
        <v>2221</v>
      </c>
      <c r="AM1" s="13"/>
      <c r="AN1" s="13"/>
      <c r="AO1" s="13"/>
      <c r="AP1" s="13"/>
      <c r="AS1" s="23" t="s">
        <v>2222</v>
      </c>
      <c r="AT1" s="23"/>
      <c r="AU1" s="23"/>
      <c r="AV1" s="23"/>
      <c r="AW1" s="23"/>
      <c r="AX1" s="23"/>
      <c r="AZ1" s="5"/>
      <c r="BB1" s="5"/>
    </row>
    <row r="2" spans="1:54" x14ac:dyDescent="0.2">
      <c r="B2" s="9" t="s">
        <v>2008</v>
      </c>
      <c r="C2" s="9" t="s">
        <v>2009</v>
      </c>
      <c r="D2" s="9" t="s">
        <v>2010</v>
      </c>
      <c r="E2" s="9" t="s">
        <v>2011</v>
      </c>
      <c r="F2" s="9" t="s">
        <v>2012</v>
      </c>
      <c r="H2" t="s">
        <v>2008</v>
      </c>
      <c r="I2" t="s">
        <v>2009</v>
      </c>
      <c r="J2" t="s">
        <v>2010</v>
      </c>
      <c r="K2" t="s">
        <v>2011</v>
      </c>
      <c r="L2" t="s">
        <v>2012</v>
      </c>
      <c r="P2" t="s">
        <v>2008</v>
      </c>
      <c r="Q2" t="s">
        <v>2009</v>
      </c>
      <c r="R2" t="s">
        <v>2010</v>
      </c>
      <c r="S2" t="s">
        <v>2011</v>
      </c>
      <c r="T2" t="s">
        <v>2012</v>
      </c>
      <c r="U2" s="14" t="s">
        <v>2223</v>
      </c>
      <c r="V2" s="14" t="s">
        <v>2224</v>
      </c>
      <c r="X2" t="s">
        <v>2225</v>
      </c>
      <c r="Y2" s="6" t="s">
        <v>2226</v>
      </c>
      <c r="Z2" s="6" t="s">
        <v>2009</v>
      </c>
      <c r="AA2" s="6" t="s">
        <v>2010</v>
      </c>
      <c r="AB2" s="6" t="s">
        <v>2011</v>
      </c>
      <c r="AC2" s="6" t="s">
        <v>2012</v>
      </c>
      <c r="AD2" t="s">
        <v>2227</v>
      </c>
      <c r="AF2" t="s">
        <v>2226</v>
      </c>
      <c r="AG2" t="s">
        <v>2009</v>
      </c>
      <c r="AH2" t="s">
        <v>2010</v>
      </c>
      <c r="AI2" t="s">
        <v>2011</v>
      </c>
      <c r="AJ2" t="s">
        <v>2012</v>
      </c>
      <c r="AL2" t="s">
        <v>2226</v>
      </c>
      <c r="AM2" t="s">
        <v>2009</v>
      </c>
      <c r="AN2" t="s">
        <v>2010</v>
      </c>
      <c r="AO2" t="s">
        <v>2011</v>
      </c>
      <c r="AP2" t="s">
        <v>2012</v>
      </c>
      <c r="AQ2" s="6" t="s">
        <v>2223</v>
      </c>
      <c r="AS2" t="s">
        <v>2226</v>
      </c>
      <c r="AT2" t="s">
        <v>2009</v>
      </c>
      <c r="AU2" t="s">
        <v>2010</v>
      </c>
      <c r="AV2" t="s">
        <v>2011</v>
      </c>
      <c r="AW2" t="s">
        <v>2012</v>
      </c>
      <c r="AX2" t="s">
        <v>2223</v>
      </c>
    </row>
    <row r="3" spans="1:54" x14ac:dyDescent="0.2">
      <c r="A3" t="s">
        <v>33</v>
      </c>
      <c r="B3" s="17">
        <f>IF(SUMIF('Public_FullFixedRefresh- Q2 201'!$A$3:$A$2039,$A3,'Public_FullFixedRefresh- Q2 201'!$AA$3:$AA$2039)&gt;0,AVERAGEIF('Public_FullFixedRefresh- Q2 201'!$A$3:$A$2039,$A3,'Public_FullFixedRefresh- Q2 201'!$AA$3:$AA$2039),"")</f>
        <v>912.45103836780049</v>
      </c>
      <c r="C3" s="17">
        <f>IF(SUMIF('Public_FullFixedRefresh- Q2 201'!$A$3:$A$2039,$A3,'Public_FullFixedRefresh- Q2 201'!$AB$3:$AB$2039)&gt;0,AVERAGEIF('Public_FullFixedRefresh- Q2 201'!$A$3:$A$2039,$A3,'Public_FullFixedRefresh- Q2 201'!$AB$3:$AB$2039),"")</f>
        <v>616.86830762893567</v>
      </c>
      <c r="D3" s="17" t="str">
        <f>IF(SUMIF('Public_FullFixedRefresh- Q2 201'!$A$3:$A$2039,$A3,'Public_FullFixedRefresh- Q2 201'!$AC$3:$AC$2039)&gt;0,AVERAGEIF('Public_FullFixedRefresh- Q2 201'!$A$3:$A$2039,$A3,'Public_FullFixedRefresh- Q2 201'!$AC$3:$AC$2039),"")</f>
        <v/>
      </c>
      <c r="E3" s="17" t="str">
        <f>IF(SUMIF('Public_FullFixedRefresh- Q2 201'!$A$3:$A$2039,$A3,'Public_FullFixedRefresh- Q2 201'!$AD$3:$AD$2039)&gt;0,AVERAGEIF('Public_FullFixedRefresh- Q2 201'!$A$3:$A$2039,$A3,'Public_FullFixedRefresh- Q2 201'!$AD$3:$AD$2039),"")</f>
        <v/>
      </c>
      <c r="F3" s="17" t="str">
        <f>IF(SUMIF('Public_FullFixedRefresh- Q2 201'!$A$3:$A$2039,$A3,'Public_FullFixedRefresh- Q2 201'!$AE$3:$AE$2039)&gt;0,AVERAGEIF('Public_FullFixedRefresh- Q2 201'!$A$3:$A$2039,$A3,'Public_FullFixedRefresh- Q2 201'!$AE$3:$AE$2039),"")</f>
        <v/>
      </c>
      <c r="H3" s="11">
        <f>IF(B3&lt;&gt;"",LN(B3),"")</f>
        <v>6.8161344274338482</v>
      </c>
      <c r="I3" s="11">
        <f t="shared" ref="I3:L3" si="0">IF(C3&lt;&gt;"",LN(C3),"")</f>
        <v>6.4246555613004244</v>
      </c>
      <c r="J3" s="11" t="str">
        <f t="shared" si="0"/>
        <v/>
      </c>
      <c r="K3" s="11" t="str">
        <f t="shared" si="0"/>
        <v/>
      </c>
      <c r="L3" s="11" t="str">
        <f t="shared" si="0"/>
        <v/>
      </c>
      <c r="M3" s="11"/>
      <c r="N3" s="11">
        <f>IFERROR(AVERAGE(H3:L3),"")</f>
        <v>6.6203949943671363</v>
      </c>
      <c r="P3" s="11">
        <f>IF(H3&lt;&gt;"", (H3-$H$162)/($H$163-$H$162),"")</f>
        <v>1</v>
      </c>
      <c r="Q3" s="11">
        <f t="shared" ref="Q3" si="1">IF(I3&lt;&gt;"", (I3-$H$162)/($H$163-$H$162),"")</f>
        <v>0.96277918270670393</v>
      </c>
      <c r="R3" s="11" t="str">
        <f t="shared" ref="R3" si="2">IF(J3&lt;&gt;"", (J3-$H$162)/($H$163-$H$162),"")</f>
        <v/>
      </c>
      <c r="S3" s="11" t="str">
        <f t="shared" ref="S3" si="3">IF(K3&lt;&gt;"", (K3-$H$162)/($H$163-$H$162),"")</f>
        <v/>
      </c>
      <c r="T3" s="11" t="str">
        <f t="shared" ref="T3" si="4">IF(L3&lt;&gt;"", (L3-$H$162)/($H$163-$H$162),"")</f>
        <v/>
      </c>
      <c r="U3" s="11">
        <f t="shared" ref="U3" si="5">IF(SUM(P3:T3)&lt;&gt;0,AVERAGE(P3:T3),"")</f>
        <v>0.98138959135335191</v>
      </c>
      <c r="V3">
        <f>IF(U3&lt;&gt;"",RANK(U3,$U$3:$U$160,1),"")</f>
        <v>88</v>
      </c>
      <c r="W3" s="11"/>
      <c r="X3" s="20">
        <f>VLOOKUP(A3,'[1]Anc data'!$A$2:$F$117,6)</f>
        <v>1967.0834568655939</v>
      </c>
      <c r="Y3" s="18">
        <f>IF(X3&lt;&gt;0,IF(B3&lt;&gt;"",B3*12/X3,""),"")</f>
        <v>5.5663182068851853</v>
      </c>
      <c r="Z3" s="18">
        <f>IF(X3&lt;&gt;0,IF(C3&lt;&gt;"",C3*12/X3,""),"")</f>
        <v>3.7631447032463234</v>
      </c>
      <c r="AA3" s="18" t="str">
        <f>IF(X3&lt;&gt;0,IF(D3&lt;&gt;"",D3*12/X3,""),"")</f>
        <v/>
      </c>
      <c r="AB3" s="18" t="str">
        <f>IF(X3&lt;&gt;0,IF(E3&lt;&gt;"",E3*12/X3,""),"")</f>
        <v/>
      </c>
      <c r="AC3" s="18" t="str">
        <f>IF(X3&lt;&gt;0,IF(F3&lt;&gt;"",F3*12/X3,""),"")</f>
        <v/>
      </c>
      <c r="AD3" s="19">
        <f t="shared" ref="AD3" si="6">IF(SUM(Y3:AC3)&lt;&gt;0,AVERAGE(Y3:AC3),"")</f>
        <v>4.6647314550657546</v>
      </c>
      <c r="AE3" s="11"/>
      <c r="AF3" s="11">
        <f>IF(Y3&lt;&gt;"",LN(Y3),"")</f>
        <v>1.7167338312297549</v>
      </c>
      <c r="AG3" s="11">
        <f>IF(Z3&lt;&gt;"",LN(Z3),"")</f>
        <v>1.3252549650963306</v>
      </c>
      <c r="AH3" s="11" t="str">
        <f>IF(AA3&lt;&gt;"",LN(AA3),"")</f>
        <v/>
      </c>
      <c r="AI3" s="11" t="str">
        <f>IF(AB3&lt;&gt;"",LN(AB3),"")</f>
        <v/>
      </c>
      <c r="AJ3" s="11" t="str">
        <f>IF(AC3&lt;&gt;"",LN(AC3),"")</f>
        <v/>
      </c>
      <c r="AL3" s="11" t="e">
        <f>IF(AF3&lt;&gt;"", (AF3-$AF$162)/($AF$163-$AF$162),"")</f>
        <v>#DIV/0!</v>
      </c>
      <c r="AM3" s="11" t="e">
        <f t="shared" ref="AM3:AP3" si="7">IF(AG3&lt;&gt;"", (AG3-$AF$162)/($AF$163-$AF$162),"")</f>
        <v>#DIV/0!</v>
      </c>
      <c r="AN3" s="11" t="str">
        <f t="shared" si="7"/>
        <v/>
      </c>
      <c r="AO3" s="11" t="str">
        <f t="shared" si="7"/>
        <v/>
      </c>
      <c r="AP3" s="11" t="str">
        <f t="shared" si="7"/>
        <v/>
      </c>
      <c r="AQ3" s="11" t="e">
        <f t="shared" ref="AQ3" si="8">IF(SUM(AL3:AP3)&lt;&gt;0,AVERAGE(AL3:AP3),"")</f>
        <v>#DIV/0!</v>
      </c>
      <c r="AS3" t="e">
        <f>IF(AL3&lt;&gt;"",RANK(AL3,$AL$3:$AL$107,1),"")</f>
        <v>#DIV/0!</v>
      </c>
      <c r="AT3" t="e">
        <f>IF(AM3&lt;&gt;"",RANK(AM3,$AM$3:$AM$107,1),"")</f>
        <v>#DIV/0!</v>
      </c>
      <c r="AU3" t="str">
        <f>IF(AN3&lt;&gt;"",RANK(AN3,$AN$3:$AN$107,1),"")</f>
        <v/>
      </c>
      <c r="AV3" t="str">
        <f>IF(AO3&lt;&gt;"",RANK(AO3,$AO$3:$AO$107,1),"")</f>
        <v/>
      </c>
      <c r="AW3" t="str">
        <f>IF(AP3&lt;&gt;"",RANK(AP3,$AP$3:$AP$107,1),"")</f>
        <v/>
      </c>
      <c r="AX3" t="e">
        <f>IF(AQ3&lt;&gt;"",RANK(AQ3,$AQ$3:$AQ$107,1),"")</f>
        <v>#DIV/0!</v>
      </c>
    </row>
    <row r="4" spans="1:54" x14ac:dyDescent="0.2">
      <c r="A4" t="s">
        <v>47</v>
      </c>
      <c r="B4" s="17">
        <f>IF(SUMIF('Public_FullFixedRefresh- Q2 201'!$A$3:$A$2039,$A4,'Public_FullFixedRefresh- Q2 201'!$AA$3:$AA$2039)&gt;0,AVERAGEIF('Public_FullFixedRefresh- Q2 201'!$A$3:$A$2039,$A4,'Public_FullFixedRefresh- Q2 201'!$AA$3:$AA$2039),"")</f>
        <v>455.46877502406392</v>
      </c>
      <c r="C4" s="17">
        <f>IF(SUMIF('Public_FullFixedRefresh- Q2 201'!$A$3:$A$2039,$A4,'Public_FullFixedRefresh- Q2 201'!$AB$3:$AB$2039)&gt;0,AVERAGEIF('Public_FullFixedRefresh- Q2 201'!$A$3:$A$2039,$A4,'Public_FullFixedRefresh- Q2 201'!$AB$3:$AB$2039),"")</f>
        <v>1195.4496395931042</v>
      </c>
      <c r="D4" s="17" t="str">
        <f>IF(SUMIF('Public_FullFixedRefresh- Q2 201'!$A$3:$A$2039,$A4,'Public_FullFixedRefresh- Q2 201'!$AC$3:$AC$2039)&gt;0,AVERAGEIF('Public_FullFixedRefresh- Q2 201'!$A$3:$A$2039,$A4,'Public_FullFixedRefresh- Q2 201'!$AC$3:$AC$2039),"")</f>
        <v/>
      </c>
      <c r="E4" s="17">
        <f>IF(SUMIF('Public_FullFixedRefresh- Q2 201'!$A$3:$A$2039,$A4,'Public_FullFixedRefresh- Q2 201'!$AD$3:$AD$2039)&gt;0,AVERAGEIF('Public_FullFixedRefresh- Q2 201'!$A$3:$A$2039,$A4,'Public_FullFixedRefresh- Q2 201'!$AD$3:$AD$2039),"")</f>
        <v>3735.7841210321699</v>
      </c>
      <c r="F4" s="17" t="str">
        <f>IF(SUMIF('Public_FullFixedRefresh- Q2 201'!$A$3:$A$2039,$A4,'Public_FullFixedRefresh- Q2 201'!$AE$3:$AE$2039)&gt;0,AVERAGEIF('Public_FullFixedRefresh- Q2 201'!$A$3:$A$2039,$A4,'Public_FullFixedRefresh- Q2 201'!$AE$3:$AE$2039),"")</f>
        <v/>
      </c>
      <c r="H4" s="11">
        <f t="shared" ref="H4:H67" si="9">IF(B4&lt;&gt;"",LN(B4),"")</f>
        <v>6.1213271633603057</v>
      </c>
      <c r="I4" s="11">
        <f t="shared" ref="I4:I67" si="10">IF(C4&lt;&gt;"",LN(C4),"")</f>
        <v>7.0862776610366973</v>
      </c>
      <c r="J4" s="11" t="str">
        <f t="shared" ref="J4:J67" si="11">IF(D4&lt;&gt;"",LN(D4),"")</f>
        <v/>
      </c>
      <c r="K4" s="11">
        <f t="shared" ref="K4:K67" si="12">IF(E4&lt;&gt;"",LN(E4),"")</f>
        <v>8.2257130142295729</v>
      </c>
      <c r="L4" s="11" t="str">
        <f t="shared" ref="L4:L67" si="13">IF(F4&lt;&gt;"",LN(F4),"")</f>
        <v/>
      </c>
      <c r="N4" s="11">
        <f t="shared" ref="N4:N67" si="14">IFERROR(AVERAGE(H4:L4),"")</f>
        <v>7.1444392795421914</v>
      </c>
      <c r="P4" s="11">
        <f t="shared" ref="P4:P23" si="15">IF(H4&lt;&gt;"", (H4-$H$162)/($H$163-$H$162),"")</f>
        <v>0.93393948826519224</v>
      </c>
      <c r="Q4" s="11">
        <f t="shared" ref="Q4:Q23" si="16">IF(I4&lt;&gt;"", (I4-$H$162)/($H$163-$H$162),"")</f>
        <v>1.0256845332169857</v>
      </c>
      <c r="R4" s="11" t="str">
        <f t="shared" ref="R4:R23" si="17">IF(J4&lt;&gt;"", (J4-$H$162)/($H$163-$H$162),"")</f>
        <v/>
      </c>
      <c r="S4" s="11">
        <f t="shared" ref="S4:S23" si="18">IF(K4&lt;&gt;"", (K4-$H$162)/($H$163-$H$162),"")</f>
        <v>1.1340191555111556</v>
      </c>
      <c r="T4" s="11" t="str">
        <f t="shared" ref="T4:T23" si="19">IF(L4&lt;&gt;"", (L4-$H$162)/($H$163-$H$162),"")</f>
        <v/>
      </c>
      <c r="U4" s="11">
        <f t="shared" ref="U4:U23" si="20">IF(SUM(P4:T4)&lt;&gt;0,AVERAGE(P4:T4),"")</f>
        <v>1.0312143923311112</v>
      </c>
      <c r="V4">
        <f t="shared" ref="V4:V67" si="21">IF(U4&lt;&gt;"",RANK(U4,$U$3:$U$160,1),"")</f>
        <v>89</v>
      </c>
    </row>
    <row r="5" spans="1:54" x14ac:dyDescent="0.2">
      <c r="A5" t="s">
        <v>57</v>
      </c>
      <c r="B5" s="17" t="str">
        <f>IF(SUMIF('Public_FullFixedRefresh- Q2 201'!$A$3:$A$2039,$A5,'Public_FullFixedRefresh- Q2 201'!$AA$3:$AA$2039)&gt;0,AVERAGEIF('Public_FullFixedRefresh- Q2 201'!$A$3:$A$2039,$A5,'Public_FullFixedRefresh- Q2 201'!$AA$3:$AA$2039),"")</f>
        <v/>
      </c>
      <c r="C5" s="17" t="str">
        <f>IF(SUMIF('Public_FullFixedRefresh- Q2 201'!$A$3:$A$2039,$A5,'Public_FullFixedRefresh- Q2 201'!$AB$3:$AB$2039)&gt;0,AVERAGEIF('Public_FullFixedRefresh- Q2 201'!$A$3:$A$2039,$A5,'Public_FullFixedRefresh- Q2 201'!$AB$3:$AB$2039),"")</f>
        <v/>
      </c>
      <c r="D5" s="17" t="str">
        <f>IF(SUMIF('Public_FullFixedRefresh- Q2 201'!$A$3:$A$2039,$A5,'Public_FullFixedRefresh- Q2 201'!$AC$3:$AC$2039)&gt;0,AVERAGEIF('Public_FullFixedRefresh- Q2 201'!$A$3:$A$2039,$A5,'Public_FullFixedRefresh- Q2 201'!$AC$3:$AC$2039),"")</f>
        <v/>
      </c>
      <c r="E5" s="17" t="str">
        <f>IF(SUMIF('Public_FullFixedRefresh- Q2 201'!$A$3:$A$2039,$A5,'Public_FullFixedRefresh- Q2 201'!$AD$3:$AD$2039)&gt;0,AVERAGEIF('Public_FullFixedRefresh- Q2 201'!$A$3:$A$2039,$A5,'Public_FullFixedRefresh- Q2 201'!$AD$3:$AD$2039),"")</f>
        <v/>
      </c>
      <c r="F5" s="17" t="str">
        <f>IF(SUMIF('Public_FullFixedRefresh- Q2 201'!$A$3:$A$2039,$A5,'Public_FullFixedRefresh- Q2 201'!$AE$3:$AE$2039)&gt;0,AVERAGEIF('Public_FullFixedRefresh- Q2 201'!$A$3:$A$2039,$A5,'Public_FullFixedRefresh- Q2 201'!$AE$3:$AE$2039),"")</f>
        <v/>
      </c>
      <c r="H5" s="11" t="str">
        <f t="shared" si="9"/>
        <v/>
      </c>
      <c r="I5" s="11" t="str">
        <f t="shared" si="10"/>
        <v/>
      </c>
      <c r="J5" s="11" t="str">
        <f t="shared" si="11"/>
        <v/>
      </c>
      <c r="K5" s="11" t="str">
        <f t="shared" si="12"/>
        <v/>
      </c>
      <c r="L5" s="11" t="str">
        <f t="shared" si="13"/>
        <v/>
      </c>
      <c r="N5" s="11" t="str">
        <f t="shared" si="14"/>
        <v/>
      </c>
      <c r="P5" s="11" t="str">
        <f t="shared" si="15"/>
        <v/>
      </c>
      <c r="Q5" s="11" t="str">
        <f t="shared" si="16"/>
        <v/>
      </c>
      <c r="R5" s="11" t="str">
        <f t="shared" si="17"/>
        <v/>
      </c>
      <c r="S5" s="11" t="str">
        <f t="shared" si="18"/>
        <v/>
      </c>
      <c r="T5" s="11" t="str">
        <f t="shared" si="19"/>
        <v/>
      </c>
      <c r="U5" s="11" t="str">
        <f t="shared" si="20"/>
        <v/>
      </c>
      <c r="V5" t="str">
        <f t="shared" si="21"/>
        <v/>
      </c>
    </row>
    <row r="6" spans="1:54" x14ac:dyDescent="0.2">
      <c r="A6" t="s">
        <v>66</v>
      </c>
      <c r="B6" s="17">
        <f>IF(SUMIF('Public_FullFixedRefresh- Q2 201'!$A$3:$A$2039,$A6,'Public_FullFixedRefresh- Q2 201'!$AA$3:$AA$2039)&gt;0,AVERAGEIF('Public_FullFixedRefresh- Q2 201'!$A$3:$A$2039,$A6,'Public_FullFixedRefresh- Q2 201'!$AA$3:$AA$2039),"")</f>
        <v>127.54850797876863</v>
      </c>
      <c r="C6" s="17">
        <f>IF(SUMIF('Public_FullFixedRefresh- Q2 201'!$A$3:$A$2039,$A6,'Public_FullFixedRefresh- Q2 201'!$AB$3:$AB$2039)&gt;0,AVERAGEIF('Public_FullFixedRefresh- Q2 201'!$A$3:$A$2039,$A6,'Public_FullFixedRefresh- Q2 201'!$AB$3:$AB$2039),"")</f>
        <v>254.40114072358642</v>
      </c>
      <c r="D6" s="17" t="str">
        <f>IF(SUMIF('Public_FullFixedRefresh- Q2 201'!$A$3:$A$2039,$A6,'Public_FullFixedRefresh- Q2 201'!$AC$3:$AC$2039)&gt;0,AVERAGEIF('Public_FullFixedRefresh- Q2 201'!$A$3:$A$2039,$A6,'Public_FullFixedRefresh- Q2 201'!$AC$3:$AC$2039),"")</f>
        <v/>
      </c>
      <c r="E6" s="17" t="str">
        <f>IF(SUMIF('Public_FullFixedRefresh- Q2 201'!$A$3:$A$2039,$A6,'Public_FullFixedRefresh- Q2 201'!$AD$3:$AD$2039)&gt;0,AVERAGEIF('Public_FullFixedRefresh- Q2 201'!$A$3:$A$2039,$A6,'Public_FullFixedRefresh- Q2 201'!$AD$3:$AD$2039),"")</f>
        <v/>
      </c>
      <c r="F6" s="17" t="str">
        <f>IF(SUMIF('Public_FullFixedRefresh- Q2 201'!$A$3:$A$2039,$A6,'Public_FullFixedRefresh- Q2 201'!$AE$3:$AE$2039)&gt;0,AVERAGEIF('Public_FullFixedRefresh- Q2 201'!$A$3:$A$2039,$A6,'Public_FullFixedRefresh- Q2 201'!$AE$3:$AE$2039),"")</f>
        <v/>
      </c>
      <c r="H6" s="11">
        <f t="shared" si="9"/>
        <v>4.8484967469793689</v>
      </c>
      <c r="I6" s="11">
        <f t="shared" si="10"/>
        <v>5.5389123154322757</v>
      </c>
      <c r="J6" s="11" t="str">
        <f t="shared" si="11"/>
        <v/>
      </c>
      <c r="K6" s="11" t="str">
        <f t="shared" si="12"/>
        <v/>
      </c>
      <c r="L6" s="11" t="str">
        <f t="shared" si="13"/>
        <v/>
      </c>
      <c r="N6" s="11">
        <f t="shared" si="14"/>
        <v>5.1937045312058228</v>
      </c>
      <c r="P6" s="11">
        <f t="shared" si="15"/>
        <v>0.81292200182617147</v>
      </c>
      <c r="Q6" s="11">
        <f t="shared" si="16"/>
        <v>0.87856496228441117</v>
      </c>
      <c r="R6" s="11" t="str">
        <f t="shared" si="17"/>
        <v/>
      </c>
      <c r="S6" s="11" t="str">
        <f t="shared" si="18"/>
        <v/>
      </c>
      <c r="T6" s="11" t="str">
        <f t="shared" si="19"/>
        <v/>
      </c>
      <c r="U6" s="11">
        <f t="shared" si="20"/>
        <v>0.84574348205529137</v>
      </c>
      <c r="V6">
        <f t="shared" si="21"/>
        <v>75</v>
      </c>
    </row>
    <row r="7" spans="1:54" x14ac:dyDescent="0.2">
      <c r="A7" t="s">
        <v>75</v>
      </c>
      <c r="B7" s="17" t="str">
        <f>IF(SUMIF('Public_FullFixedRefresh- Q2 201'!$A$3:$A$2039,$A7,'Public_FullFixedRefresh- Q2 201'!$AA$3:$AA$2039)&gt;0,AVERAGEIF('Public_FullFixedRefresh- Q2 201'!$A$3:$A$2039,$A7,'Public_FullFixedRefresh- Q2 201'!$AA$3:$AA$2039),"")</f>
        <v/>
      </c>
      <c r="C7" s="17" t="str">
        <f>IF(SUMIF('Public_FullFixedRefresh- Q2 201'!$A$3:$A$2039,$A7,'Public_FullFixedRefresh- Q2 201'!$AB$3:$AB$2039)&gt;0,AVERAGEIF('Public_FullFixedRefresh- Q2 201'!$A$3:$A$2039,$A7,'Public_FullFixedRefresh- Q2 201'!$AB$3:$AB$2039),"")</f>
        <v/>
      </c>
      <c r="D7" s="17" t="str">
        <f>IF(SUMIF('Public_FullFixedRefresh- Q2 201'!$A$3:$A$2039,$A7,'Public_FullFixedRefresh- Q2 201'!$AC$3:$AC$2039)&gt;0,AVERAGEIF('Public_FullFixedRefresh- Q2 201'!$A$3:$A$2039,$A7,'Public_FullFixedRefresh- Q2 201'!$AC$3:$AC$2039),"")</f>
        <v/>
      </c>
      <c r="E7" s="17" t="str">
        <f>IF(SUMIF('Public_FullFixedRefresh- Q2 201'!$A$3:$A$2039,$A7,'Public_FullFixedRefresh- Q2 201'!$AD$3:$AD$2039)&gt;0,AVERAGEIF('Public_FullFixedRefresh- Q2 201'!$A$3:$A$2039,$A7,'Public_FullFixedRefresh- Q2 201'!$AD$3:$AD$2039),"")</f>
        <v/>
      </c>
      <c r="F7" s="17" t="str">
        <f>IF(SUMIF('Public_FullFixedRefresh- Q2 201'!$A$3:$A$2039,$A7,'Public_FullFixedRefresh- Q2 201'!$AE$3:$AE$2039)&gt;0,AVERAGEIF('Public_FullFixedRefresh- Q2 201'!$A$3:$A$2039,$A7,'Public_FullFixedRefresh- Q2 201'!$AE$3:$AE$2039),"")</f>
        <v/>
      </c>
      <c r="H7" s="11" t="str">
        <f t="shared" si="9"/>
        <v/>
      </c>
      <c r="I7" s="11" t="str">
        <f t="shared" si="10"/>
        <v/>
      </c>
      <c r="J7" s="11" t="str">
        <f t="shared" si="11"/>
        <v/>
      </c>
      <c r="K7" s="11" t="str">
        <f t="shared" si="12"/>
        <v/>
      </c>
      <c r="L7" s="11" t="str">
        <f t="shared" si="13"/>
        <v/>
      </c>
      <c r="N7" s="11" t="str">
        <f t="shared" si="14"/>
        <v/>
      </c>
      <c r="P7" s="11" t="str">
        <f t="shared" si="15"/>
        <v/>
      </c>
      <c r="Q7" s="11" t="str">
        <f t="shared" si="16"/>
        <v/>
      </c>
      <c r="R7" s="11" t="str">
        <f t="shared" si="17"/>
        <v/>
      </c>
      <c r="S7" s="11" t="str">
        <f t="shared" si="18"/>
        <v/>
      </c>
      <c r="T7" s="11" t="str">
        <f t="shared" si="19"/>
        <v/>
      </c>
      <c r="U7" s="11" t="str">
        <f t="shared" si="20"/>
        <v/>
      </c>
      <c r="V7" t="str">
        <f t="shared" si="21"/>
        <v/>
      </c>
    </row>
    <row r="8" spans="1:54" x14ac:dyDescent="0.2">
      <c r="A8" t="s">
        <v>100</v>
      </c>
      <c r="B8" s="17" t="str">
        <f>IF(SUMIF('Public_FullFixedRefresh- Q2 201'!$A$3:$A$2039,$A8,'Public_FullFixedRefresh- Q2 201'!$AA$3:$AA$2039)&gt;0,AVERAGEIF('Public_FullFixedRefresh- Q2 201'!$A$3:$A$2039,$A8,'Public_FullFixedRefresh- Q2 201'!$AA$3:$AA$2039),"")</f>
        <v/>
      </c>
      <c r="C8" s="17" t="str">
        <f>IF(SUMIF('Public_FullFixedRefresh- Q2 201'!$A$3:$A$2039,$A8,'Public_FullFixedRefresh- Q2 201'!$AB$3:$AB$2039)&gt;0,AVERAGEIF('Public_FullFixedRefresh- Q2 201'!$A$3:$A$2039,$A8,'Public_FullFixedRefresh- Q2 201'!$AB$3:$AB$2039),"")</f>
        <v/>
      </c>
      <c r="D8" s="17" t="str">
        <f>IF(SUMIF('Public_FullFixedRefresh- Q2 201'!$A$3:$A$2039,$A8,'Public_FullFixedRefresh- Q2 201'!$AC$3:$AC$2039)&gt;0,AVERAGEIF('Public_FullFixedRefresh- Q2 201'!$A$3:$A$2039,$A8,'Public_FullFixedRefresh- Q2 201'!$AC$3:$AC$2039),"")</f>
        <v/>
      </c>
      <c r="E8" s="17" t="str">
        <f>IF(SUMIF('Public_FullFixedRefresh- Q2 201'!$A$3:$A$2039,$A8,'Public_FullFixedRefresh- Q2 201'!$AD$3:$AD$2039)&gt;0,AVERAGEIF('Public_FullFixedRefresh- Q2 201'!$A$3:$A$2039,$A8,'Public_FullFixedRefresh- Q2 201'!$AD$3:$AD$2039),"")</f>
        <v/>
      </c>
      <c r="F8" s="17" t="str">
        <f>IF(SUMIF('Public_FullFixedRefresh- Q2 201'!$A$3:$A$2039,$A8,'Public_FullFixedRefresh- Q2 201'!$AE$3:$AE$2039)&gt;0,AVERAGEIF('Public_FullFixedRefresh- Q2 201'!$A$3:$A$2039,$A8,'Public_FullFixedRefresh- Q2 201'!$AE$3:$AE$2039),"")</f>
        <v/>
      </c>
      <c r="H8" s="11" t="str">
        <f t="shared" si="9"/>
        <v/>
      </c>
      <c r="I8" s="11" t="str">
        <f t="shared" si="10"/>
        <v/>
      </c>
      <c r="J8" s="11" t="str">
        <f t="shared" si="11"/>
        <v/>
      </c>
      <c r="K8" s="11" t="str">
        <f t="shared" si="12"/>
        <v/>
      </c>
      <c r="L8" s="11" t="str">
        <f t="shared" si="13"/>
        <v/>
      </c>
      <c r="N8" s="11" t="str">
        <f t="shared" si="14"/>
        <v/>
      </c>
      <c r="P8" s="11" t="str">
        <f t="shared" si="15"/>
        <v/>
      </c>
      <c r="Q8" s="11" t="str">
        <f t="shared" si="16"/>
        <v/>
      </c>
      <c r="R8" s="11" t="str">
        <f t="shared" si="17"/>
        <v/>
      </c>
      <c r="S8" s="11" t="str">
        <f t="shared" si="18"/>
        <v/>
      </c>
      <c r="T8" s="11" t="str">
        <f t="shared" si="19"/>
        <v/>
      </c>
      <c r="U8" s="11" t="str">
        <f t="shared" si="20"/>
        <v/>
      </c>
      <c r="V8" t="str">
        <f t="shared" si="21"/>
        <v/>
      </c>
    </row>
    <row r="9" spans="1:54" x14ac:dyDescent="0.2">
      <c r="A9" t="s">
        <v>116</v>
      </c>
      <c r="B9" s="17" t="str">
        <f>IF(SUMIF('Public_FullFixedRefresh- Q2 201'!$A$3:$A$2039,$A9,'Public_FullFixedRefresh- Q2 201'!$AA$3:$AA$2039)&gt;0,AVERAGEIF('Public_FullFixedRefresh- Q2 201'!$A$3:$A$2039,$A9,'Public_FullFixedRefresh- Q2 201'!$AA$3:$AA$2039),"")</f>
        <v/>
      </c>
      <c r="C9" s="17" t="str">
        <f>IF(SUMIF('Public_FullFixedRefresh- Q2 201'!$A$3:$A$2039,$A9,'Public_FullFixedRefresh- Q2 201'!$AB$3:$AB$2039)&gt;0,AVERAGEIF('Public_FullFixedRefresh- Q2 201'!$A$3:$A$2039,$A9,'Public_FullFixedRefresh- Q2 201'!$AB$3:$AB$2039),"")</f>
        <v/>
      </c>
      <c r="D9" s="17" t="str">
        <f>IF(SUMIF('Public_FullFixedRefresh- Q2 201'!$A$3:$A$2039,$A9,'Public_FullFixedRefresh- Q2 201'!$AC$3:$AC$2039)&gt;0,AVERAGEIF('Public_FullFixedRefresh- Q2 201'!$A$3:$A$2039,$A9,'Public_FullFixedRefresh- Q2 201'!$AC$3:$AC$2039),"")</f>
        <v/>
      </c>
      <c r="E9" s="17">
        <f>IF(SUMIF('Public_FullFixedRefresh- Q2 201'!$A$3:$A$2039,$A9,'Public_FullFixedRefresh- Q2 201'!$AD$3:$AD$2039)&gt;0,AVERAGEIF('Public_FullFixedRefresh- Q2 201'!$A$3:$A$2039,$A9,'Public_FullFixedRefresh- Q2 201'!$AD$3:$AD$2039),"")</f>
        <v>38.448279829409167</v>
      </c>
      <c r="F9" s="17">
        <f>IF(SUMIF('Public_FullFixedRefresh- Q2 201'!$A$3:$A$2039,$A9,'Public_FullFixedRefresh- Q2 201'!$AE$3:$AE$2039)&gt;0,AVERAGEIF('Public_FullFixedRefresh- Q2 201'!$A$3:$A$2039,$A9,'Public_FullFixedRefresh- Q2 201'!$AE$3:$AE$2039),"")</f>
        <v>55.687034207749583</v>
      </c>
      <c r="H9" s="11" t="str">
        <f t="shared" si="9"/>
        <v/>
      </c>
      <c r="I9" s="11" t="str">
        <f t="shared" si="10"/>
        <v/>
      </c>
      <c r="J9" s="11" t="str">
        <f t="shared" si="11"/>
        <v/>
      </c>
      <c r="K9" s="11">
        <f t="shared" si="12"/>
        <v>3.6493139570941664</v>
      </c>
      <c r="L9" s="11">
        <f t="shared" si="13"/>
        <v>4.0197473408009774</v>
      </c>
      <c r="N9" s="11">
        <f t="shared" si="14"/>
        <v>3.8345306489475721</v>
      </c>
      <c r="P9" s="11" t="str">
        <f t="shared" si="15"/>
        <v/>
      </c>
      <c r="Q9" s="11" t="str">
        <f t="shared" si="16"/>
        <v/>
      </c>
      <c r="R9" s="11" t="str">
        <f t="shared" si="17"/>
        <v/>
      </c>
      <c r="S9" s="11">
        <f t="shared" si="18"/>
        <v>0.69890674484836612</v>
      </c>
      <c r="T9" s="11">
        <f t="shared" si="19"/>
        <v>0.73412661107120714</v>
      </c>
      <c r="U9" s="11">
        <f t="shared" si="20"/>
        <v>0.71651667795978669</v>
      </c>
      <c r="V9">
        <f t="shared" si="21"/>
        <v>28</v>
      </c>
    </row>
    <row r="10" spans="1:54" x14ac:dyDescent="0.2">
      <c r="A10" t="s">
        <v>144</v>
      </c>
      <c r="B10" s="17" t="str">
        <f>IF(SUMIF('Public_FullFixedRefresh- Q2 201'!$A$3:$A$2039,$A10,'Public_FullFixedRefresh- Q2 201'!$AA$3:$AA$2039)&gt;0,AVERAGEIF('Public_FullFixedRefresh- Q2 201'!$A$3:$A$2039,$A10,'Public_FullFixedRefresh- Q2 201'!$AA$3:$AA$2039),"")</f>
        <v/>
      </c>
      <c r="C10" s="17" t="str">
        <f>IF(SUMIF('Public_FullFixedRefresh- Q2 201'!$A$3:$A$2039,$A10,'Public_FullFixedRefresh- Q2 201'!$AB$3:$AB$2039)&gt;0,AVERAGEIF('Public_FullFixedRefresh- Q2 201'!$A$3:$A$2039,$A10,'Public_FullFixedRefresh- Q2 201'!$AB$3:$AB$2039),"")</f>
        <v/>
      </c>
      <c r="D10" s="17">
        <f>IF(SUMIF('Public_FullFixedRefresh- Q2 201'!$A$3:$A$2039,$A10,'Public_FullFixedRefresh- Q2 201'!$AC$3:$AC$2039)&gt;0,AVERAGEIF('Public_FullFixedRefresh- Q2 201'!$A$3:$A$2039,$A10,'Public_FullFixedRefresh- Q2 201'!$AC$3:$AC$2039),"")</f>
        <v>26.155629589963585</v>
      </c>
      <c r="E10" s="17">
        <f>IF(SUMIF('Public_FullFixedRefresh- Q2 201'!$A$3:$A$2039,$A10,'Public_FullFixedRefresh- Q2 201'!$AD$3:$AD$2039)&gt;0,AVERAGEIF('Public_FullFixedRefresh- Q2 201'!$A$3:$A$2039,$A10,'Public_FullFixedRefresh- Q2 201'!$AD$3:$AD$2039),"")</f>
        <v>33.343436194839079</v>
      </c>
      <c r="F10" s="17">
        <f>IF(SUMIF('Public_FullFixedRefresh- Q2 201'!$A$3:$A$2039,$A10,'Public_FullFixedRefresh- Q2 201'!$AE$3:$AE$2039)&gt;0,AVERAGEIF('Public_FullFixedRefresh- Q2 201'!$A$3:$A$2039,$A10,'Public_FullFixedRefresh- Q2 201'!$AE$3:$AE$2039),"")</f>
        <v>44.923791280471811</v>
      </c>
      <c r="H10" s="11" t="str">
        <f t="shared" si="9"/>
        <v/>
      </c>
      <c r="I10" s="11" t="str">
        <f t="shared" si="10"/>
        <v/>
      </c>
      <c r="J10" s="11">
        <f t="shared" si="11"/>
        <v>3.2640644480283139</v>
      </c>
      <c r="K10" s="11">
        <f t="shared" si="12"/>
        <v>3.5068609372439177</v>
      </c>
      <c r="L10" s="11">
        <f t="shared" si="13"/>
        <v>3.8049675270315828</v>
      </c>
      <c r="N10" s="11">
        <f t="shared" si="14"/>
        <v>3.5252976374346048</v>
      </c>
      <c r="P10" s="11" t="str">
        <f t="shared" si="15"/>
        <v/>
      </c>
      <c r="Q10" s="11" t="str">
        <f t="shared" si="16"/>
        <v/>
      </c>
      <c r="R10" s="11">
        <f t="shared" si="17"/>
        <v>0.6622781990193175</v>
      </c>
      <c r="S10" s="11">
        <f t="shared" si="18"/>
        <v>0.68536267316681254</v>
      </c>
      <c r="T10" s="11">
        <f t="shared" si="19"/>
        <v>0.71370589133847395</v>
      </c>
      <c r="U10" s="11">
        <f t="shared" si="20"/>
        <v>0.68711558784153459</v>
      </c>
      <c r="V10">
        <f t="shared" si="21"/>
        <v>18</v>
      </c>
    </row>
    <row r="11" spans="1:54" x14ac:dyDescent="0.2">
      <c r="A11" t="s">
        <v>152</v>
      </c>
      <c r="B11" s="17">
        <f>IF(SUMIF('Public_FullFixedRefresh- Q2 201'!$A$3:$A$2039,$A11,'Public_FullFixedRefresh- Q2 201'!$AA$3:$AA$2039)&gt;0,AVERAGEIF('Public_FullFixedRefresh- Q2 201'!$A$3:$A$2039,$A11,'Public_FullFixedRefresh- Q2 201'!$AA$3:$AA$2039),"")</f>
        <v>65.149957107133446</v>
      </c>
      <c r="C11" s="17">
        <f>IF(SUMIF('Public_FullFixedRefresh- Q2 201'!$A$3:$A$2039,$A11,'Public_FullFixedRefresh- Q2 201'!$AB$3:$AB$2039)&gt;0,AVERAGEIF('Public_FullFixedRefresh- Q2 201'!$A$3:$A$2039,$A11,'Public_FullFixedRefresh- Q2 201'!$AB$3:$AB$2039),"")</f>
        <v>187.66020253685178</v>
      </c>
      <c r="D11" s="17">
        <f>IF(SUMIF('Public_FullFixedRefresh- Q2 201'!$A$3:$A$2039,$A11,'Public_FullFixedRefresh- Q2 201'!$AC$3:$AC$2039)&gt;0,AVERAGEIF('Public_FullFixedRefresh- Q2 201'!$A$3:$A$2039,$A11,'Public_FullFixedRefresh- Q2 201'!$AC$3:$AC$2039),"")</f>
        <v>204.57715999824512</v>
      </c>
      <c r="E11" s="17">
        <f>IF(SUMIF('Public_FullFixedRefresh- Q2 201'!$A$3:$A$2039,$A11,'Public_FullFixedRefresh- Q2 201'!$AD$3:$AD$2039)&gt;0,AVERAGEIF('Public_FullFixedRefresh- Q2 201'!$A$3:$A$2039,$A11,'Public_FullFixedRefresh- Q2 201'!$AD$3:$AD$2039),"")</f>
        <v>226.60854645959461</v>
      </c>
      <c r="F11" s="17" t="str">
        <f>IF(SUMIF('Public_FullFixedRefresh- Q2 201'!$A$3:$A$2039,$A11,'Public_FullFixedRefresh- Q2 201'!$AE$3:$AE$2039)&gt;0,AVERAGEIF('Public_FullFixedRefresh- Q2 201'!$A$3:$A$2039,$A11,'Public_FullFixedRefresh- Q2 201'!$AE$3:$AE$2039),"")</f>
        <v/>
      </c>
      <c r="H11" s="11">
        <f t="shared" si="9"/>
        <v>4.1766916451997007</v>
      </c>
      <c r="I11" s="11">
        <f t="shared" si="10"/>
        <v>5.2346328941368823</v>
      </c>
      <c r="J11" s="11">
        <f t="shared" si="11"/>
        <v>5.3209452148240137</v>
      </c>
      <c r="K11" s="11">
        <f t="shared" si="12"/>
        <v>5.4232240639444322</v>
      </c>
      <c r="L11" s="11" t="str">
        <f t="shared" si="13"/>
        <v/>
      </c>
      <c r="N11" s="11">
        <f t="shared" si="14"/>
        <v>5.0388734545262572</v>
      </c>
      <c r="P11" s="11">
        <f t="shared" si="15"/>
        <v>0.74904847731891766</v>
      </c>
      <c r="Q11" s="11">
        <f t="shared" si="16"/>
        <v>0.84963484695531</v>
      </c>
      <c r="R11" s="11">
        <f t="shared" si="17"/>
        <v>0.85784120340613612</v>
      </c>
      <c r="S11" s="11">
        <f t="shared" si="18"/>
        <v>0.86756561686855316</v>
      </c>
      <c r="T11" s="11" t="str">
        <f t="shared" si="19"/>
        <v/>
      </c>
      <c r="U11" s="11">
        <f t="shared" si="20"/>
        <v>0.83102253613722921</v>
      </c>
      <c r="V11">
        <f t="shared" si="21"/>
        <v>74</v>
      </c>
    </row>
    <row r="12" spans="1:54" x14ac:dyDescent="0.2">
      <c r="A12" t="s">
        <v>158</v>
      </c>
      <c r="B12" s="17" t="str">
        <f>IF(SUMIF('Public_FullFixedRefresh- Q2 201'!$A$3:$A$2039,$A12,'Public_FullFixedRefresh- Q2 201'!$AA$3:$AA$2039)&gt;0,AVERAGEIF('Public_FullFixedRefresh- Q2 201'!$A$3:$A$2039,$A12,'Public_FullFixedRefresh- Q2 201'!$AA$3:$AA$2039),"")</f>
        <v/>
      </c>
      <c r="C12" s="17" t="str">
        <f>IF(SUMIF('Public_FullFixedRefresh- Q2 201'!$A$3:$A$2039,$A12,'Public_FullFixedRefresh- Q2 201'!$AB$3:$AB$2039)&gt;0,AVERAGEIF('Public_FullFixedRefresh- Q2 201'!$A$3:$A$2039,$A12,'Public_FullFixedRefresh- Q2 201'!$AB$3:$AB$2039),"")</f>
        <v/>
      </c>
      <c r="D12" s="17" t="str">
        <f>IF(SUMIF('Public_FullFixedRefresh- Q2 201'!$A$3:$A$2039,$A12,'Public_FullFixedRefresh- Q2 201'!$AC$3:$AC$2039)&gt;0,AVERAGEIF('Public_FullFixedRefresh- Q2 201'!$A$3:$A$2039,$A12,'Public_FullFixedRefresh- Q2 201'!$AC$3:$AC$2039),"")</f>
        <v/>
      </c>
      <c r="E12" s="17" t="str">
        <f>IF(SUMIF('Public_FullFixedRefresh- Q2 201'!$A$3:$A$2039,$A12,'Public_FullFixedRefresh- Q2 201'!$AD$3:$AD$2039)&gt;0,AVERAGEIF('Public_FullFixedRefresh- Q2 201'!$A$3:$A$2039,$A12,'Public_FullFixedRefresh- Q2 201'!$AD$3:$AD$2039),"")</f>
        <v/>
      </c>
      <c r="F12" s="17" t="str">
        <f>IF(SUMIF('Public_FullFixedRefresh- Q2 201'!$A$3:$A$2039,$A12,'Public_FullFixedRefresh- Q2 201'!$AE$3:$AE$2039)&gt;0,AVERAGEIF('Public_FullFixedRefresh- Q2 201'!$A$3:$A$2039,$A12,'Public_FullFixedRefresh- Q2 201'!$AE$3:$AE$2039),"")</f>
        <v/>
      </c>
      <c r="H12" s="11" t="str">
        <f t="shared" si="9"/>
        <v/>
      </c>
      <c r="I12" s="11" t="str">
        <f t="shared" si="10"/>
        <v/>
      </c>
      <c r="J12" s="11" t="str">
        <f t="shared" si="11"/>
        <v/>
      </c>
      <c r="K12" s="11" t="str">
        <f t="shared" si="12"/>
        <v/>
      </c>
      <c r="L12" s="11" t="str">
        <f t="shared" si="13"/>
        <v/>
      </c>
      <c r="N12" s="11" t="str">
        <f t="shared" si="14"/>
        <v/>
      </c>
      <c r="P12" s="11" t="str">
        <f t="shared" si="15"/>
        <v/>
      </c>
      <c r="Q12" s="11" t="str">
        <f t="shared" si="16"/>
        <v/>
      </c>
      <c r="R12" s="11" t="str">
        <f t="shared" si="17"/>
        <v/>
      </c>
      <c r="S12" s="11" t="str">
        <f t="shared" si="18"/>
        <v/>
      </c>
      <c r="T12" s="11" t="str">
        <f t="shared" si="19"/>
        <v/>
      </c>
      <c r="U12" s="11" t="str">
        <f t="shared" si="20"/>
        <v/>
      </c>
      <c r="V12" t="str">
        <f t="shared" si="21"/>
        <v/>
      </c>
    </row>
    <row r="13" spans="1:54" x14ac:dyDescent="0.2">
      <c r="A13" t="s">
        <v>162</v>
      </c>
      <c r="B13" s="17">
        <f>IF(SUMIF('Public_FullFixedRefresh- Q2 201'!$A$3:$A$2039,$A13,'Public_FullFixedRefresh- Q2 201'!$AA$3:$AA$2039)&gt;0,AVERAGEIF('Public_FullFixedRefresh- Q2 201'!$A$3:$A$2039,$A13,'Public_FullFixedRefresh- Q2 201'!$AA$3:$AA$2039),"")</f>
        <v>23.914120669138459</v>
      </c>
      <c r="C13" s="17">
        <f>IF(SUMIF('Public_FullFixedRefresh- Q2 201'!$A$3:$A$2039,$A13,'Public_FullFixedRefresh- Q2 201'!$AB$3:$AB$2039)&gt;0,AVERAGEIF('Public_FullFixedRefresh- Q2 201'!$A$3:$A$2039,$A13,'Public_FullFixedRefresh- Q2 201'!$AB$3:$AB$2039),"")</f>
        <v>111.84450282181679</v>
      </c>
      <c r="D13" s="17">
        <f>IF(SUMIF('Public_FullFixedRefresh- Q2 201'!$A$3:$A$2039,$A13,'Public_FullFixedRefresh- Q2 201'!$AC$3:$AC$2039)&gt;0,AVERAGEIF('Public_FullFixedRefresh- Q2 201'!$A$3:$A$2039,$A13,'Public_FullFixedRefresh- Q2 201'!$AC$3:$AC$2039),"")</f>
        <v>150.84291498995029</v>
      </c>
      <c r="E13" s="17" t="str">
        <f>IF(SUMIF('Public_FullFixedRefresh- Q2 201'!$A$3:$A$2039,$A13,'Public_FullFixedRefresh- Q2 201'!$AD$3:$AD$2039)&gt;0,AVERAGEIF('Public_FullFixedRefresh- Q2 201'!$A$3:$A$2039,$A13,'Public_FullFixedRefresh- Q2 201'!$AD$3:$AD$2039),"")</f>
        <v/>
      </c>
      <c r="F13" s="17" t="str">
        <f>IF(SUMIF('Public_FullFixedRefresh- Q2 201'!$A$3:$A$2039,$A13,'Public_FullFixedRefresh- Q2 201'!$AE$3:$AE$2039)&gt;0,AVERAGEIF('Public_FullFixedRefresh- Q2 201'!$A$3:$A$2039,$A13,'Public_FullFixedRefresh- Q2 201'!$AE$3:$AE$2039),"")</f>
        <v/>
      </c>
      <c r="H13" s="11">
        <f t="shared" si="9"/>
        <v>3.1744691074467908</v>
      </c>
      <c r="I13" s="11">
        <f t="shared" si="10"/>
        <v>4.7171095389573754</v>
      </c>
      <c r="J13" s="11">
        <f t="shared" si="11"/>
        <v>5.0162389972495074</v>
      </c>
      <c r="K13" s="11" t="str">
        <f t="shared" si="12"/>
        <v/>
      </c>
      <c r="L13" s="11" t="str">
        <f t="shared" si="13"/>
        <v/>
      </c>
      <c r="N13" s="11">
        <f t="shared" si="14"/>
        <v>4.3026058812178913</v>
      </c>
      <c r="P13" s="11">
        <f t="shared" si="15"/>
        <v>0.65375970136693351</v>
      </c>
      <c r="Q13" s="11">
        <f t="shared" si="16"/>
        <v>0.80043003945598279</v>
      </c>
      <c r="R13" s="11">
        <f t="shared" si="17"/>
        <v>0.82887050936972628</v>
      </c>
      <c r="S13" s="11" t="str">
        <f t="shared" si="18"/>
        <v/>
      </c>
      <c r="T13" s="11" t="str">
        <f t="shared" si="19"/>
        <v/>
      </c>
      <c r="U13" s="11">
        <f t="shared" si="20"/>
        <v>0.76102008339754745</v>
      </c>
      <c r="V13">
        <f t="shared" si="21"/>
        <v>50</v>
      </c>
    </row>
    <row r="14" spans="1:54" x14ac:dyDescent="0.2">
      <c r="A14" t="s">
        <v>183</v>
      </c>
      <c r="B14" s="17" t="str">
        <f>IF(SUMIF('Public_FullFixedRefresh- Q2 201'!$A$3:$A$2039,$A14,'Public_FullFixedRefresh- Q2 201'!$AA$3:$AA$2039)&gt;0,AVERAGEIF('Public_FullFixedRefresh- Q2 201'!$A$3:$A$2039,$A14,'Public_FullFixedRefresh- Q2 201'!$AA$3:$AA$2039),"")</f>
        <v/>
      </c>
      <c r="C14" s="17" t="str">
        <f>IF(SUMIF('Public_FullFixedRefresh- Q2 201'!$A$3:$A$2039,$A14,'Public_FullFixedRefresh- Q2 201'!$AB$3:$AB$2039)&gt;0,AVERAGEIF('Public_FullFixedRefresh- Q2 201'!$A$3:$A$2039,$A14,'Public_FullFixedRefresh- Q2 201'!$AB$3:$AB$2039),"")</f>
        <v/>
      </c>
      <c r="D14" s="17" t="str">
        <f>IF(SUMIF('Public_FullFixedRefresh- Q2 201'!$A$3:$A$2039,$A14,'Public_FullFixedRefresh- Q2 201'!$AC$3:$AC$2039)&gt;0,AVERAGEIF('Public_FullFixedRefresh- Q2 201'!$A$3:$A$2039,$A14,'Public_FullFixedRefresh- Q2 201'!$AC$3:$AC$2039),"")</f>
        <v/>
      </c>
      <c r="E14" s="17" t="str">
        <f>IF(SUMIF('Public_FullFixedRefresh- Q2 201'!$A$3:$A$2039,$A14,'Public_FullFixedRefresh- Q2 201'!$AD$3:$AD$2039)&gt;0,AVERAGEIF('Public_FullFixedRefresh- Q2 201'!$A$3:$A$2039,$A14,'Public_FullFixedRefresh- Q2 201'!$AD$3:$AD$2039),"")</f>
        <v/>
      </c>
      <c r="F14" s="17" t="str">
        <f>IF(SUMIF('Public_FullFixedRefresh- Q2 201'!$A$3:$A$2039,$A14,'Public_FullFixedRefresh- Q2 201'!$AE$3:$AE$2039)&gt;0,AVERAGEIF('Public_FullFixedRefresh- Q2 201'!$A$3:$A$2039,$A14,'Public_FullFixedRefresh- Q2 201'!$AE$3:$AE$2039),"")</f>
        <v/>
      </c>
      <c r="H14" s="11" t="str">
        <f t="shared" si="9"/>
        <v/>
      </c>
      <c r="I14" s="11" t="str">
        <f t="shared" si="10"/>
        <v/>
      </c>
      <c r="J14" s="11" t="str">
        <f t="shared" si="11"/>
        <v/>
      </c>
      <c r="K14" s="11" t="str">
        <f t="shared" si="12"/>
        <v/>
      </c>
      <c r="L14" s="11" t="str">
        <f t="shared" si="13"/>
        <v/>
      </c>
      <c r="N14" s="11" t="str">
        <f t="shared" si="14"/>
        <v/>
      </c>
      <c r="P14" s="11" t="str">
        <f t="shared" si="15"/>
        <v/>
      </c>
      <c r="Q14" s="11" t="str">
        <f t="shared" si="16"/>
        <v/>
      </c>
      <c r="R14" s="11" t="str">
        <f t="shared" si="17"/>
        <v/>
      </c>
      <c r="S14" s="11" t="str">
        <f t="shared" si="18"/>
        <v/>
      </c>
      <c r="T14" s="11" t="str">
        <f t="shared" si="19"/>
        <v/>
      </c>
      <c r="U14" s="11" t="str">
        <f t="shared" si="20"/>
        <v/>
      </c>
      <c r="V14" t="str">
        <f t="shared" si="21"/>
        <v/>
      </c>
    </row>
    <row r="15" spans="1:54" x14ac:dyDescent="0.2">
      <c r="A15" t="s">
        <v>193</v>
      </c>
      <c r="B15" s="17" t="str">
        <f>IF(SUMIF('Public_FullFixedRefresh- Q2 201'!$A$3:$A$2039,$A15,'Public_FullFixedRefresh- Q2 201'!$AA$3:$AA$2039)&gt;0,AVERAGEIF('Public_FullFixedRefresh- Q2 201'!$A$3:$A$2039,$A15,'Public_FullFixedRefresh- Q2 201'!$AA$3:$AA$2039),"")</f>
        <v/>
      </c>
      <c r="C15" s="17">
        <f>IF(SUMIF('Public_FullFixedRefresh- Q2 201'!$A$3:$A$2039,$A15,'Public_FullFixedRefresh- Q2 201'!$AB$3:$AB$2039)&gt;0,AVERAGEIF('Public_FullFixedRefresh- Q2 201'!$A$3:$A$2039,$A15,'Public_FullFixedRefresh- Q2 201'!$AB$3:$AB$2039),"")</f>
        <v>25.683751230069266</v>
      </c>
      <c r="D15" s="17">
        <f>IF(SUMIF('Public_FullFixedRefresh- Q2 201'!$A$3:$A$2039,$A15,'Public_FullFixedRefresh- Q2 201'!$AC$3:$AC$2039)&gt;0,AVERAGEIF('Public_FullFixedRefresh- Q2 201'!$A$3:$A$2039,$A15,'Public_FullFixedRefresh- Q2 201'!$AC$3:$AC$2039),"")</f>
        <v>32.121280608148645</v>
      </c>
      <c r="E15" s="17" t="str">
        <f>IF(SUMIF('Public_FullFixedRefresh- Q2 201'!$A$3:$A$2039,$A15,'Public_FullFixedRefresh- Q2 201'!$AD$3:$AD$2039)&gt;0,AVERAGEIF('Public_FullFixedRefresh- Q2 201'!$A$3:$A$2039,$A15,'Public_FullFixedRefresh- Q2 201'!$AD$3:$AD$2039),"")</f>
        <v/>
      </c>
      <c r="F15" s="17" t="str">
        <f>IF(SUMIF('Public_FullFixedRefresh- Q2 201'!$A$3:$A$2039,$A15,'Public_FullFixedRefresh- Q2 201'!$AE$3:$AE$2039)&gt;0,AVERAGEIF('Public_FullFixedRefresh- Q2 201'!$A$3:$A$2039,$A15,'Public_FullFixedRefresh- Q2 201'!$AE$3:$AE$2039),"")</f>
        <v/>
      </c>
      <c r="H15" s="11" t="str">
        <f t="shared" si="9"/>
        <v/>
      </c>
      <c r="I15" s="11">
        <f t="shared" si="10"/>
        <v>3.2458585440909862</v>
      </c>
      <c r="J15" s="11">
        <f t="shared" si="11"/>
        <v>3.4695187577778364</v>
      </c>
      <c r="K15" s="11" t="str">
        <f t="shared" si="12"/>
        <v/>
      </c>
      <c r="L15" s="11" t="str">
        <f t="shared" si="13"/>
        <v/>
      </c>
      <c r="N15" s="11">
        <f t="shared" si="14"/>
        <v>3.3576886509344113</v>
      </c>
      <c r="P15" s="11" t="str">
        <f t="shared" si="15"/>
        <v/>
      </c>
      <c r="Q15" s="11">
        <f t="shared" si="16"/>
        <v>0.66054722786676578</v>
      </c>
      <c r="R15" s="11">
        <f t="shared" si="17"/>
        <v>0.68181227349142681</v>
      </c>
      <c r="S15" s="11" t="str">
        <f t="shared" si="18"/>
        <v/>
      </c>
      <c r="T15" s="11" t="str">
        <f t="shared" si="19"/>
        <v/>
      </c>
      <c r="U15" s="11">
        <f t="shared" si="20"/>
        <v>0.6711797506790963</v>
      </c>
      <c r="V15">
        <f t="shared" si="21"/>
        <v>13</v>
      </c>
    </row>
    <row r="16" spans="1:54" x14ac:dyDescent="0.2">
      <c r="A16" t="s">
        <v>199</v>
      </c>
      <c r="B16" s="17" t="str">
        <f>IF(SUMIF('Public_FullFixedRefresh- Q2 201'!$A$3:$A$2039,$A16,'Public_FullFixedRefresh- Q2 201'!$AA$3:$AA$2039)&gt;0,AVERAGEIF('Public_FullFixedRefresh- Q2 201'!$A$3:$A$2039,$A16,'Public_FullFixedRefresh- Q2 201'!$AA$3:$AA$2039),"")</f>
        <v/>
      </c>
      <c r="C16" s="17" t="str">
        <f>IF(SUMIF('Public_FullFixedRefresh- Q2 201'!$A$3:$A$2039,$A16,'Public_FullFixedRefresh- Q2 201'!$AB$3:$AB$2039)&gt;0,AVERAGEIF('Public_FullFixedRefresh- Q2 201'!$A$3:$A$2039,$A16,'Public_FullFixedRefresh- Q2 201'!$AB$3:$AB$2039),"")</f>
        <v/>
      </c>
      <c r="D16" s="17" t="str">
        <f>IF(SUMIF('Public_FullFixedRefresh- Q2 201'!$A$3:$A$2039,$A16,'Public_FullFixedRefresh- Q2 201'!$AC$3:$AC$2039)&gt;0,AVERAGEIF('Public_FullFixedRefresh- Q2 201'!$A$3:$A$2039,$A16,'Public_FullFixedRefresh- Q2 201'!$AC$3:$AC$2039),"")</f>
        <v/>
      </c>
      <c r="E16" s="17" t="str">
        <f>IF(SUMIF('Public_FullFixedRefresh- Q2 201'!$A$3:$A$2039,$A16,'Public_FullFixedRefresh- Q2 201'!$AD$3:$AD$2039)&gt;0,AVERAGEIF('Public_FullFixedRefresh- Q2 201'!$A$3:$A$2039,$A16,'Public_FullFixedRefresh- Q2 201'!$AD$3:$AD$2039),"")</f>
        <v/>
      </c>
      <c r="F16" s="17">
        <f>IF(SUMIF('Public_FullFixedRefresh- Q2 201'!$A$3:$A$2039,$A16,'Public_FullFixedRefresh- Q2 201'!$AE$3:$AE$2039)&gt;0,AVERAGEIF('Public_FullFixedRefresh- Q2 201'!$A$3:$A$2039,$A16,'Public_FullFixedRefresh- Q2 201'!$AE$3:$AE$2039),"")</f>
        <v>61.192669524988844</v>
      </c>
      <c r="H16" s="11" t="str">
        <f t="shared" si="9"/>
        <v/>
      </c>
      <c r="I16" s="11" t="str">
        <f t="shared" si="10"/>
        <v/>
      </c>
      <c r="J16" s="11" t="str">
        <f t="shared" si="11"/>
        <v/>
      </c>
      <c r="K16" s="11" t="str">
        <f t="shared" si="12"/>
        <v/>
      </c>
      <c r="L16" s="11">
        <f t="shared" si="13"/>
        <v>4.114027403340752</v>
      </c>
      <c r="N16" s="11">
        <f t="shared" si="14"/>
        <v>4.114027403340752</v>
      </c>
      <c r="P16" s="11" t="str">
        <f t="shared" si="15"/>
        <v/>
      </c>
      <c r="Q16" s="11" t="str">
        <f t="shared" si="16"/>
        <v/>
      </c>
      <c r="R16" s="11" t="str">
        <f t="shared" si="17"/>
        <v/>
      </c>
      <c r="S16" s="11" t="str">
        <f t="shared" si="18"/>
        <v/>
      </c>
      <c r="T16" s="11">
        <f t="shared" si="19"/>
        <v>0.74309052020084443</v>
      </c>
      <c r="U16" s="11">
        <f t="shared" si="20"/>
        <v>0.74309052020084443</v>
      </c>
      <c r="V16">
        <f t="shared" si="21"/>
        <v>42</v>
      </c>
    </row>
    <row r="17" spans="1:22" x14ac:dyDescent="0.2">
      <c r="A17" t="s">
        <v>210</v>
      </c>
      <c r="B17" s="17" t="str">
        <f>IF(SUMIF('Public_FullFixedRefresh- Q2 201'!$A$3:$A$2039,$A17,'Public_FullFixedRefresh- Q2 201'!$AA$3:$AA$2039)&gt;0,AVERAGEIF('Public_FullFixedRefresh- Q2 201'!$A$3:$A$2039,$A17,'Public_FullFixedRefresh- Q2 201'!$AA$3:$AA$2039),"")</f>
        <v/>
      </c>
      <c r="C17" s="17" t="str">
        <f>IF(SUMIF('Public_FullFixedRefresh- Q2 201'!$A$3:$A$2039,$A17,'Public_FullFixedRefresh- Q2 201'!$AB$3:$AB$2039)&gt;0,AVERAGEIF('Public_FullFixedRefresh- Q2 201'!$A$3:$A$2039,$A17,'Public_FullFixedRefresh- Q2 201'!$AB$3:$AB$2039),"")</f>
        <v/>
      </c>
      <c r="D17" s="17" t="str">
        <f>IF(SUMIF('Public_FullFixedRefresh- Q2 201'!$A$3:$A$2039,$A17,'Public_FullFixedRefresh- Q2 201'!$AC$3:$AC$2039)&gt;0,AVERAGEIF('Public_FullFixedRefresh- Q2 201'!$A$3:$A$2039,$A17,'Public_FullFixedRefresh- Q2 201'!$AC$3:$AC$2039),"")</f>
        <v/>
      </c>
      <c r="E17" s="17" t="str">
        <f>IF(SUMIF('Public_FullFixedRefresh- Q2 201'!$A$3:$A$2039,$A17,'Public_FullFixedRefresh- Q2 201'!$AD$3:$AD$2039)&gt;0,AVERAGEIF('Public_FullFixedRefresh- Q2 201'!$A$3:$A$2039,$A17,'Public_FullFixedRefresh- Q2 201'!$AD$3:$AD$2039),"")</f>
        <v/>
      </c>
      <c r="F17" s="17" t="str">
        <f>IF(SUMIF('Public_FullFixedRefresh- Q2 201'!$A$3:$A$2039,$A17,'Public_FullFixedRefresh- Q2 201'!$AE$3:$AE$2039)&gt;0,AVERAGEIF('Public_FullFixedRefresh- Q2 201'!$A$3:$A$2039,$A17,'Public_FullFixedRefresh- Q2 201'!$AE$3:$AE$2039),"")</f>
        <v/>
      </c>
      <c r="H17" s="11" t="str">
        <f t="shared" si="9"/>
        <v/>
      </c>
      <c r="I17" s="11" t="str">
        <f t="shared" si="10"/>
        <v/>
      </c>
      <c r="J17" s="11" t="str">
        <f t="shared" si="11"/>
        <v/>
      </c>
      <c r="K17" s="11" t="str">
        <f t="shared" si="12"/>
        <v/>
      </c>
      <c r="L17" s="11" t="str">
        <f t="shared" si="13"/>
        <v/>
      </c>
      <c r="N17" s="11" t="str">
        <f t="shared" si="14"/>
        <v/>
      </c>
      <c r="P17" s="11" t="str">
        <f t="shared" si="15"/>
        <v/>
      </c>
      <c r="Q17" s="11" t="str">
        <f t="shared" si="16"/>
        <v/>
      </c>
      <c r="R17" s="11" t="str">
        <f t="shared" si="17"/>
        <v/>
      </c>
      <c r="S17" s="11" t="str">
        <f t="shared" si="18"/>
        <v/>
      </c>
      <c r="T17" s="11" t="str">
        <f t="shared" si="19"/>
        <v/>
      </c>
      <c r="U17" s="11" t="str">
        <f t="shared" si="20"/>
        <v/>
      </c>
      <c r="V17" t="str">
        <f t="shared" si="21"/>
        <v/>
      </c>
    </row>
    <row r="18" spans="1:22" x14ac:dyDescent="0.2">
      <c r="A18" t="s">
        <v>216</v>
      </c>
      <c r="B18" s="17">
        <f>IF(SUMIF('Public_FullFixedRefresh- Q2 201'!$A$3:$A$2039,$A18,'Public_FullFixedRefresh- Q2 201'!$AA$3:$AA$2039)&gt;0,AVERAGEIF('Public_FullFixedRefresh- Q2 201'!$A$3:$A$2039,$A18,'Public_FullFixedRefresh- Q2 201'!$AA$3:$AA$2039),"")</f>
        <v>108.53502835067593</v>
      </c>
      <c r="C18" s="17">
        <f>IF(SUMIF('Public_FullFixedRefresh- Q2 201'!$A$3:$A$2039,$A18,'Public_FullFixedRefresh- Q2 201'!$AB$3:$AB$2039)&gt;0,AVERAGEIF('Public_FullFixedRefresh- Q2 201'!$A$3:$A$2039,$A18,'Public_FullFixedRefresh- Q2 201'!$AB$3:$AB$2039),"")</f>
        <v>365.59167444438208</v>
      </c>
      <c r="D18" s="17" t="str">
        <f>IF(SUMIF('Public_FullFixedRefresh- Q2 201'!$A$3:$A$2039,$A18,'Public_FullFixedRefresh- Q2 201'!$AC$3:$AC$2039)&gt;0,AVERAGEIF('Public_FullFixedRefresh- Q2 201'!$A$3:$A$2039,$A18,'Public_FullFixedRefresh- Q2 201'!$AC$3:$AC$2039),"")</f>
        <v/>
      </c>
      <c r="E18" s="17" t="str">
        <f>IF(SUMIF('Public_FullFixedRefresh- Q2 201'!$A$3:$A$2039,$A18,'Public_FullFixedRefresh- Q2 201'!$AD$3:$AD$2039)&gt;0,AVERAGEIF('Public_FullFixedRefresh- Q2 201'!$A$3:$A$2039,$A18,'Public_FullFixedRefresh- Q2 201'!$AD$3:$AD$2039),"")</f>
        <v/>
      </c>
      <c r="F18" s="17" t="str">
        <f>IF(SUMIF('Public_FullFixedRefresh- Q2 201'!$A$3:$A$2039,$A18,'Public_FullFixedRefresh- Q2 201'!$AE$3:$AE$2039)&gt;0,AVERAGEIF('Public_FullFixedRefresh- Q2 201'!$A$3:$A$2039,$A18,'Public_FullFixedRefresh- Q2 201'!$AE$3:$AE$2039),"")</f>
        <v/>
      </c>
      <c r="H18" s="11">
        <f t="shared" si="9"/>
        <v>4.6870729628199816</v>
      </c>
      <c r="I18" s="11">
        <f t="shared" si="10"/>
        <v>5.9015170670132129</v>
      </c>
      <c r="J18" s="11" t="str">
        <f t="shared" si="11"/>
        <v/>
      </c>
      <c r="K18" s="11" t="str">
        <f t="shared" si="12"/>
        <v/>
      </c>
      <c r="L18" s="11" t="str">
        <f t="shared" si="13"/>
        <v/>
      </c>
      <c r="N18" s="11">
        <f t="shared" si="14"/>
        <v>5.2942950149165977</v>
      </c>
      <c r="P18" s="11">
        <f t="shared" si="15"/>
        <v>0.79757423800859362</v>
      </c>
      <c r="Q18" s="11">
        <f t="shared" si="16"/>
        <v>0.91304050202829912</v>
      </c>
      <c r="R18" s="11" t="str">
        <f t="shared" si="17"/>
        <v/>
      </c>
      <c r="S18" s="11" t="str">
        <f t="shared" si="18"/>
        <v/>
      </c>
      <c r="T18" s="11" t="str">
        <f t="shared" si="19"/>
        <v/>
      </c>
      <c r="U18" s="11">
        <f t="shared" si="20"/>
        <v>0.85530737001844637</v>
      </c>
      <c r="V18">
        <f t="shared" si="21"/>
        <v>80</v>
      </c>
    </row>
    <row r="19" spans="1:22" x14ac:dyDescent="0.2">
      <c r="A19" t="s">
        <v>225</v>
      </c>
      <c r="B19" s="17" t="str">
        <f>IF(SUMIF('Public_FullFixedRefresh- Q2 201'!$A$3:$A$2039,$A19,'Public_FullFixedRefresh- Q2 201'!$AA$3:$AA$2039)&gt;0,AVERAGEIF('Public_FullFixedRefresh- Q2 201'!$A$3:$A$2039,$A19,'Public_FullFixedRefresh- Q2 201'!$AA$3:$AA$2039),"")</f>
        <v/>
      </c>
      <c r="C19" s="17" t="str">
        <f>IF(SUMIF('Public_FullFixedRefresh- Q2 201'!$A$3:$A$2039,$A19,'Public_FullFixedRefresh- Q2 201'!$AB$3:$AB$2039)&gt;0,AVERAGEIF('Public_FullFixedRefresh- Q2 201'!$A$3:$A$2039,$A19,'Public_FullFixedRefresh- Q2 201'!$AB$3:$AB$2039),"")</f>
        <v/>
      </c>
      <c r="D19" s="17" t="str">
        <f>IF(SUMIF('Public_FullFixedRefresh- Q2 201'!$A$3:$A$2039,$A19,'Public_FullFixedRefresh- Q2 201'!$AC$3:$AC$2039)&gt;0,AVERAGEIF('Public_FullFixedRefresh- Q2 201'!$A$3:$A$2039,$A19,'Public_FullFixedRefresh- Q2 201'!$AC$3:$AC$2039),"")</f>
        <v/>
      </c>
      <c r="E19" s="17" t="str">
        <f>IF(SUMIF('Public_FullFixedRefresh- Q2 201'!$A$3:$A$2039,$A19,'Public_FullFixedRefresh- Q2 201'!$AD$3:$AD$2039)&gt;0,AVERAGEIF('Public_FullFixedRefresh- Q2 201'!$A$3:$A$2039,$A19,'Public_FullFixedRefresh- Q2 201'!$AD$3:$AD$2039),"")</f>
        <v/>
      </c>
      <c r="F19" s="17" t="str">
        <f>IF(SUMIF('Public_FullFixedRefresh- Q2 201'!$A$3:$A$2039,$A19,'Public_FullFixedRefresh- Q2 201'!$AE$3:$AE$2039)&gt;0,AVERAGEIF('Public_FullFixedRefresh- Q2 201'!$A$3:$A$2039,$A19,'Public_FullFixedRefresh- Q2 201'!$AE$3:$AE$2039),"")</f>
        <v/>
      </c>
      <c r="H19" s="11" t="str">
        <f t="shared" si="9"/>
        <v/>
      </c>
      <c r="I19" s="11" t="str">
        <f t="shared" si="10"/>
        <v/>
      </c>
      <c r="J19" s="11" t="str">
        <f t="shared" si="11"/>
        <v/>
      </c>
      <c r="K19" s="11" t="str">
        <f t="shared" si="12"/>
        <v/>
      </c>
      <c r="L19" s="11" t="str">
        <f t="shared" si="13"/>
        <v/>
      </c>
      <c r="N19" s="11" t="str">
        <f t="shared" si="14"/>
        <v/>
      </c>
      <c r="P19" s="11" t="str">
        <f t="shared" si="15"/>
        <v/>
      </c>
      <c r="Q19" s="11" t="str">
        <f t="shared" si="16"/>
        <v/>
      </c>
      <c r="R19" s="11" t="str">
        <f t="shared" si="17"/>
        <v/>
      </c>
      <c r="S19" s="11" t="str">
        <f t="shared" si="18"/>
        <v/>
      </c>
      <c r="T19" s="11" t="str">
        <f t="shared" si="19"/>
        <v/>
      </c>
      <c r="U19" s="11" t="str">
        <f t="shared" si="20"/>
        <v/>
      </c>
      <c r="V19" t="str">
        <f t="shared" si="21"/>
        <v/>
      </c>
    </row>
    <row r="20" spans="1:22" x14ac:dyDescent="0.2">
      <c r="A20" t="s">
        <v>236</v>
      </c>
      <c r="B20" s="17">
        <f>IF(SUMIF('Public_FullFixedRefresh- Q2 201'!$A$3:$A$2039,$A20,'Public_FullFixedRefresh- Q2 201'!$AA$3:$AA$2039)&gt;0,AVERAGEIF('Public_FullFixedRefresh- Q2 201'!$A$3:$A$2039,$A20,'Public_FullFixedRefresh- Q2 201'!$AA$3:$AA$2039),"")</f>
        <v>56.111298116584273</v>
      </c>
      <c r="C20" s="17">
        <f>IF(SUMIF('Public_FullFixedRefresh- Q2 201'!$A$3:$A$2039,$A20,'Public_FullFixedRefresh- Q2 201'!$AB$3:$AB$2039)&gt;0,AVERAGEIF('Public_FullFixedRefresh- Q2 201'!$A$3:$A$2039,$A20,'Public_FullFixedRefresh- Q2 201'!$AB$3:$AB$2039),"")</f>
        <v>76.43460883885291</v>
      </c>
      <c r="D20" s="17">
        <f>IF(SUMIF('Public_FullFixedRefresh- Q2 201'!$A$3:$A$2039,$A20,'Public_FullFixedRefresh- Q2 201'!$AC$3:$AC$2039)&gt;0,AVERAGEIF('Public_FullFixedRefresh- Q2 201'!$A$3:$A$2039,$A20,'Public_FullFixedRefresh- Q2 201'!$AC$3:$AC$2039),"")</f>
        <v>133.31617820730159</v>
      </c>
      <c r="E20" s="17">
        <f>IF(SUMIF('Public_FullFixedRefresh- Q2 201'!$A$3:$A$2039,$A20,'Public_FullFixedRefresh- Q2 201'!$AD$3:$AD$2039)&gt;0,AVERAGEIF('Public_FullFixedRefresh- Q2 201'!$A$3:$A$2039,$A20,'Public_FullFixedRefresh- Q2 201'!$AD$3:$AD$2039),"")</f>
        <v>1329.6066839874879</v>
      </c>
      <c r="F20" s="17">
        <f>IF(SUMIF('Public_FullFixedRefresh- Q2 201'!$A$3:$A$2039,$A20,'Public_FullFixedRefresh- Q2 201'!$AE$3:$AE$2039)&gt;0,AVERAGEIF('Public_FullFixedRefresh- Q2 201'!$A$3:$A$2039,$A20,'Public_FullFixedRefresh- Q2 201'!$AE$3:$AE$2039),"")</f>
        <v>3011.2668311668499</v>
      </c>
      <c r="H20" s="11">
        <f t="shared" si="9"/>
        <v>4.0273371847043959</v>
      </c>
      <c r="I20" s="11">
        <f t="shared" si="10"/>
        <v>4.3364355888740347</v>
      </c>
      <c r="J20" s="11">
        <f t="shared" si="11"/>
        <v>4.8927235867167829</v>
      </c>
      <c r="K20" s="11">
        <f t="shared" si="12"/>
        <v>7.1926384511549504</v>
      </c>
      <c r="L20" s="11">
        <f t="shared" si="13"/>
        <v>8.0101161433420529</v>
      </c>
      <c r="N20" s="11">
        <f t="shared" si="14"/>
        <v>5.6918501909584434</v>
      </c>
      <c r="P20" s="11">
        <f t="shared" si="15"/>
        <v>0.73484823417184597</v>
      </c>
      <c r="Q20" s="11">
        <f t="shared" si="16"/>
        <v>0.76423652616543325</v>
      </c>
      <c r="R20" s="11">
        <f t="shared" si="17"/>
        <v>0.8171269775317187</v>
      </c>
      <c r="S20" s="11">
        <f t="shared" si="18"/>
        <v>1.035797047272375</v>
      </c>
      <c r="T20" s="11">
        <f t="shared" si="19"/>
        <v>1.1135207520607486</v>
      </c>
      <c r="U20" s="11">
        <f t="shared" si="20"/>
        <v>0.89310590744042417</v>
      </c>
      <c r="V20">
        <f t="shared" si="21"/>
        <v>83</v>
      </c>
    </row>
    <row r="21" spans="1:22" x14ac:dyDescent="0.2">
      <c r="A21" t="s">
        <v>260</v>
      </c>
      <c r="B21" s="17" t="str">
        <f>IF(SUMIF('Public_FullFixedRefresh- Q2 201'!$A$3:$A$2039,$A21,'Public_FullFixedRefresh- Q2 201'!$AA$3:$AA$2039)&gt;0,AVERAGEIF('Public_FullFixedRefresh- Q2 201'!$A$3:$A$2039,$A21,'Public_FullFixedRefresh- Q2 201'!$AA$3:$AA$2039),"")</f>
        <v/>
      </c>
      <c r="C21" s="17" t="str">
        <f>IF(SUMIF('Public_FullFixedRefresh- Q2 201'!$A$3:$A$2039,$A21,'Public_FullFixedRefresh- Q2 201'!$AB$3:$AB$2039)&gt;0,AVERAGEIF('Public_FullFixedRefresh- Q2 201'!$A$3:$A$2039,$A21,'Public_FullFixedRefresh- Q2 201'!$AB$3:$AB$2039),"")</f>
        <v/>
      </c>
      <c r="D21" s="17" t="str">
        <f>IF(SUMIF('Public_FullFixedRefresh- Q2 201'!$A$3:$A$2039,$A21,'Public_FullFixedRefresh- Q2 201'!$AC$3:$AC$2039)&gt;0,AVERAGEIF('Public_FullFixedRefresh- Q2 201'!$A$3:$A$2039,$A21,'Public_FullFixedRefresh- Q2 201'!$AC$3:$AC$2039),"")</f>
        <v/>
      </c>
      <c r="E21" s="17" t="str">
        <f>IF(SUMIF('Public_FullFixedRefresh- Q2 201'!$A$3:$A$2039,$A21,'Public_FullFixedRefresh- Q2 201'!$AD$3:$AD$2039)&gt;0,AVERAGEIF('Public_FullFixedRefresh- Q2 201'!$A$3:$A$2039,$A21,'Public_FullFixedRefresh- Q2 201'!$AD$3:$AD$2039),"")</f>
        <v/>
      </c>
      <c r="F21" s="17" t="str">
        <f>IF(SUMIF('Public_FullFixedRefresh- Q2 201'!$A$3:$A$2039,$A21,'Public_FullFixedRefresh- Q2 201'!$AE$3:$AE$2039)&gt;0,AVERAGEIF('Public_FullFixedRefresh- Q2 201'!$A$3:$A$2039,$A21,'Public_FullFixedRefresh- Q2 201'!$AE$3:$AE$2039),"")</f>
        <v/>
      </c>
      <c r="H21" s="11" t="str">
        <f t="shared" si="9"/>
        <v/>
      </c>
      <c r="I21" s="11" t="str">
        <f t="shared" si="10"/>
        <v/>
      </c>
      <c r="J21" s="11" t="str">
        <f t="shared" si="11"/>
        <v/>
      </c>
      <c r="K21" s="11" t="str">
        <f t="shared" si="12"/>
        <v/>
      </c>
      <c r="L21" s="11" t="str">
        <f t="shared" si="13"/>
        <v/>
      </c>
      <c r="N21" s="11" t="str">
        <f t="shared" si="14"/>
        <v/>
      </c>
      <c r="P21" s="11" t="str">
        <f t="shared" si="15"/>
        <v/>
      </c>
      <c r="Q21" s="11" t="str">
        <f t="shared" si="16"/>
        <v/>
      </c>
      <c r="R21" s="11" t="str">
        <f t="shared" si="17"/>
        <v/>
      </c>
      <c r="S21" s="11" t="str">
        <f t="shared" si="18"/>
        <v/>
      </c>
      <c r="T21" s="11" t="str">
        <f t="shared" si="19"/>
        <v/>
      </c>
      <c r="U21" s="11" t="str">
        <f t="shared" si="20"/>
        <v/>
      </c>
      <c r="V21" t="str">
        <f t="shared" si="21"/>
        <v/>
      </c>
    </row>
    <row r="22" spans="1:22" x14ac:dyDescent="0.2">
      <c r="A22" t="s">
        <v>267</v>
      </c>
      <c r="B22" s="17">
        <f>IF(SUMIF('Public_FullFixedRefresh- Q2 201'!$A$3:$A$2039,$A22,'Public_FullFixedRefresh- Q2 201'!$AA$3:$AA$2039)&gt;0,AVERAGEIF('Public_FullFixedRefresh- Q2 201'!$A$3:$A$2039,$A22,'Public_FullFixedRefresh- Q2 201'!$AA$3:$AA$2039),"")</f>
        <v>886.65922152248049</v>
      </c>
      <c r="C22" s="17">
        <f>IF(SUMIF('Public_FullFixedRefresh- Q2 201'!$A$3:$A$2039,$A22,'Public_FullFixedRefresh- Q2 201'!$AB$3:$AB$2039)&gt;0,AVERAGEIF('Public_FullFixedRefresh- Q2 201'!$A$3:$A$2039,$A22,'Public_FullFixedRefresh- Q2 201'!$AB$3:$AB$2039),"")</f>
        <v>39.572761475277446</v>
      </c>
      <c r="D22" s="17">
        <f>IF(SUMIF('Public_FullFixedRefresh- Q2 201'!$A$3:$A$2039,$A22,'Public_FullFixedRefresh- Q2 201'!$AC$3:$AC$2039)&gt;0,AVERAGEIF('Public_FullFixedRefresh- Q2 201'!$A$3:$A$2039,$A22,'Public_FullFixedRefresh- Q2 201'!$AC$3:$AC$2039),"")</f>
        <v>65.326313255554552</v>
      </c>
      <c r="E22" s="17">
        <f>IF(SUMIF('Public_FullFixedRefresh- Q2 201'!$A$3:$A$2039,$A22,'Public_FullFixedRefresh- Q2 201'!$AD$3:$AD$2039)&gt;0,AVERAGEIF('Public_FullFixedRefresh- Q2 201'!$A$3:$A$2039,$A22,'Public_FullFixedRefresh- Q2 201'!$AD$3:$AD$2039),"")</f>
        <v>89.782342762053204</v>
      </c>
      <c r="F22" s="17">
        <f>IF(SUMIF('Public_FullFixedRefresh- Q2 201'!$A$3:$A$2039,$A22,'Public_FullFixedRefresh- Q2 201'!$AE$3:$AE$2039)&gt;0,AVERAGEIF('Public_FullFixedRefresh- Q2 201'!$A$3:$A$2039,$A22,'Public_FullFixedRefresh- Q2 201'!$AE$3:$AE$2039),"")</f>
        <v>102.7108451303654</v>
      </c>
      <c r="H22" s="11">
        <f t="shared" si="9"/>
        <v>6.787460716293225</v>
      </c>
      <c r="I22" s="11">
        <f t="shared" si="10"/>
        <v>3.678141040055515</v>
      </c>
      <c r="J22" s="11">
        <f t="shared" si="11"/>
        <v>4.1793949146191407</v>
      </c>
      <c r="K22" s="11">
        <f t="shared" si="12"/>
        <v>4.4973883274893076</v>
      </c>
      <c r="L22" s="11">
        <f t="shared" si="13"/>
        <v>4.6319177114601429</v>
      </c>
      <c r="N22" s="11">
        <f t="shared" si="14"/>
        <v>4.7548605419834669</v>
      </c>
      <c r="P22" s="11">
        <f t="shared" si="15"/>
        <v>0.99727377629850866</v>
      </c>
      <c r="Q22" s="11">
        <f t="shared" si="16"/>
        <v>0.70164755075342189</v>
      </c>
      <c r="R22" s="11">
        <f t="shared" si="17"/>
        <v>0.74930549731631702</v>
      </c>
      <c r="S22" s="11">
        <f t="shared" si="18"/>
        <v>0.77953950416785989</v>
      </c>
      <c r="T22" s="11">
        <f t="shared" si="19"/>
        <v>0.79233021665462688</v>
      </c>
      <c r="U22" s="11">
        <f t="shared" si="20"/>
        <v>0.80401930903814678</v>
      </c>
      <c r="V22">
        <f t="shared" si="21"/>
        <v>62</v>
      </c>
    </row>
    <row r="23" spans="1:22" x14ac:dyDescent="0.2">
      <c r="A23" t="s">
        <v>297</v>
      </c>
      <c r="B23" s="17" t="str">
        <f>IF(SUMIF('Public_FullFixedRefresh- Q2 201'!$A$3:$A$2039,$A23,'Public_FullFixedRefresh- Q2 201'!$AA$3:$AA$2039)&gt;0,AVERAGEIF('Public_FullFixedRefresh- Q2 201'!$A$3:$A$2039,$A23,'Public_FullFixedRefresh- Q2 201'!$AA$3:$AA$2039),"")</f>
        <v/>
      </c>
      <c r="C23" s="17" t="str">
        <f>IF(SUMIF('Public_FullFixedRefresh- Q2 201'!$A$3:$A$2039,$A23,'Public_FullFixedRefresh- Q2 201'!$AB$3:$AB$2039)&gt;0,AVERAGEIF('Public_FullFixedRefresh- Q2 201'!$A$3:$A$2039,$A23,'Public_FullFixedRefresh- Q2 201'!$AB$3:$AB$2039),"")</f>
        <v/>
      </c>
      <c r="D23" s="17" t="str">
        <f>IF(SUMIF('Public_FullFixedRefresh- Q2 201'!$A$3:$A$2039,$A23,'Public_FullFixedRefresh- Q2 201'!$AC$3:$AC$2039)&gt;0,AVERAGEIF('Public_FullFixedRefresh- Q2 201'!$A$3:$A$2039,$A23,'Public_FullFixedRefresh- Q2 201'!$AC$3:$AC$2039),"")</f>
        <v/>
      </c>
      <c r="E23" s="17">
        <f>IF(SUMIF('Public_FullFixedRefresh- Q2 201'!$A$3:$A$2039,$A23,'Public_FullFixedRefresh- Q2 201'!$AD$3:$AD$2039)&gt;0,AVERAGEIF('Public_FullFixedRefresh- Q2 201'!$A$3:$A$2039,$A23,'Public_FullFixedRefresh- Q2 201'!$AD$3:$AD$2039),"")</f>
        <v>22.296019752957662</v>
      </c>
      <c r="F23" s="17">
        <f>IF(SUMIF('Public_FullFixedRefresh- Q2 201'!$A$3:$A$2039,$A23,'Public_FullFixedRefresh- Q2 201'!$AE$3:$AE$2039)&gt;0,AVERAGEIF('Public_FullFixedRefresh- Q2 201'!$A$3:$A$2039,$A23,'Public_FullFixedRefresh- Q2 201'!$AE$3:$AE$2039),"")</f>
        <v>36.698224399131966</v>
      </c>
      <c r="H23" s="11" t="str">
        <f t="shared" si="9"/>
        <v/>
      </c>
      <c r="I23" s="11" t="str">
        <f t="shared" si="10"/>
        <v/>
      </c>
      <c r="J23" s="11" t="str">
        <f t="shared" si="11"/>
        <v/>
      </c>
      <c r="K23" s="11">
        <f t="shared" si="12"/>
        <v>3.1044081761210229</v>
      </c>
      <c r="L23" s="11">
        <f t="shared" si="13"/>
        <v>3.6027283723950605</v>
      </c>
      <c r="N23" s="11">
        <f t="shared" si="14"/>
        <v>3.3535682742580417</v>
      </c>
      <c r="P23" s="11" t="str">
        <f t="shared" si="15"/>
        <v/>
      </c>
      <c r="Q23" s="11" t="str">
        <f t="shared" si="16"/>
        <v/>
      </c>
      <c r="R23" s="11" t="str">
        <f t="shared" si="17"/>
        <v/>
      </c>
      <c r="S23" s="11">
        <f t="shared" si="18"/>
        <v>0.64709848578196294</v>
      </c>
      <c r="T23" s="11">
        <f t="shared" si="19"/>
        <v>0.69447750565670097</v>
      </c>
      <c r="U23" s="11">
        <f t="shared" si="20"/>
        <v>0.6707879957193319</v>
      </c>
      <c r="V23">
        <f t="shared" si="21"/>
        <v>12</v>
      </c>
    </row>
    <row r="24" spans="1:22" x14ac:dyDescent="0.2">
      <c r="A24" t="s">
        <v>311</v>
      </c>
      <c r="B24" s="17">
        <f>IF(SUMIF('Public_FullFixedRefresh- Q2 201'!$A$3:$A$2039,$A24,'Public_FullFixedRefresh- Q2 201'!$AA$3:$AA$2039)&gt;0,AVERAGEIF('Public_FullFixedRefresh- Q2 201'!$A$3:$A$2039,$A24,'Public_FullFixedRefresh- Q2 201'!$AA$3:$AA$2039),"")</f>
        <v>59.12257437653254</v>
      </c>
      <c r="C24" s="17" t="str">
        <f>IF(SUMIF('Public_FullFixedRefresh- Q2 201'!$A$3:$A$2039,$A24,'Public_FullFixedRefresh- Q2 201'!$AB$3:$AB$2039)&gt;0,AVERAGEIF('Public_FullFixedRefresh- Q2 201'!$A$3:$A$2039,$A24,'Public_FullFixedRefresh- Q2 201'!$AB$3:$AB$2039),"")</f>
        <v/>
      </c>
      <c r="D24" s="17" t="str">
        <f>IF(SUMIF('Public_FullFixedRefresh- Q2 201'!$A$3:$A$2039,$A24,'Public_FullFixedRefresh- Q2 201'!$AC$3:$AC$2039)&gt;0,AVERAGEIF('Public_FullFixedRefresh- Q2 201'!$A$3:$A$2039,$A24,'Public_FullFixedRefresh- Q2 201'!$AC$3:$AC$2039),"")</f>
        <v/>
      </c>
      <c r="E24" s="17" t="str">
        <f>IF(SUMIF('Public_FullFixedRefresh- Q2 201'!$A$3:$A$2039,$A24,'Public_FullFixedRefresh- Q2 201'!$AD$3:$AD$2039)&gt;0,AVERAGEIF('Public_FullFixedRefresh- Q2 201'!$A$3:$A$2039,$A24,'Public_FullFixedRefresh- Q2 201'!$AD$3:$AD$2039),"")</f>
        <v/>
      </c>
      <c r="F24" s="17" t="str">
        <f>IF(SUMIF('Public_FullFixedRefresh- Q2 201'!$A$3:$A$2039,$A24,'Public_FullFixedRefresh- Q2 201'!$AE$3:$AE$2039)&gt;0,AVERAGEIF('Public_FullFixedRefresh- Q2 201'!$A$3:$A$2039,$A24,'Public_FullFixedRefresh- Q2 201'!$AE$3:$AE$2039),"")</f>
        <v/>
      </c>
      <c r="H24" s="11">
        <f t="shared" si="9"/>
        <v>4.0796128206264761</v>
      </c>
      <c r="I24" s="11" t="str">
        <f t="shared" si="10"/>
        <v/>
      </c>
      <c r="J24" s="11" t="str">
        <f t="shared" si="11"/>
        <v/>
      </c>
      <c r="K24" s="11" t="str">
        <f t="shared" si="12"/>
        <v/>
      </c>
      <c r="L24" s="11" t="str">
        <f t="shared" si="13"/>
        <v/>
      </c>
      <c r="N24" s="11">
        <f t="shared" si="14"/>
        <v>4.0796128206264761</v>
      </c>
      <c r="P24" s="11">
        <f t="shared" ref="P24:P87" si="22">IF(H24&lt;&gt;"", (H24-$H$162)/($H$163-$H$162),"")</f>
        <v>0.739818468996434</v>
      </c>
      <c r="Q24" s="11" t="str">
        <f t="shared" ref="Q24:Q87" si="23">IF(I24&lt;&gt;"", (I24-$H$162)/($H$163-$H$162),"")</f>
        <v/>
      </c>
      <c r="R24" s="11" t="str">
        <f t="shared" ref="R24:R87" si="24">IF(J24&lt;&gt;"", (J24-$H$162)/($H$163-$H$162),"")</f>
        <v/>
      </c>
      <c r="S24" s="11" t="str">
        <f t="shared" ref="S24:S87" si="25">IF(K24&lt;&gt;"", (K24-$H$162)/($H$163-$H$162),"")</f>
        <v/>
      </c>
      <c r="T24" s="11" t="str">
        <f t="shared" ref="T24:T87" si="26">IF(L24&lt;&gt;"", (L24-$H$162)/($H$163-$H$162),"")</f>
        <v/>
      </c>
      <c r="U24" s="11">
        <f t="shared" ref="U24:U87" si="27">IF(SUM(P24:T24)&lt;&gt;0,AVERAGE(P24:T24),"")</f>
        <v>0.739818468996434</v>
      </c>
      <c r="V24">
        <f t="shared" si="21"/>
        <v>41</v>
      </c>
    </row>
    <row r="25" spans="1:22" x14ac:dyDescent="0.2">
      <c r="A25" t="s">
        <v>315</v>
      </c>
      <c r="B25" s="17">
        <f>IF(SUMIF('Public_FullFixedRefresh- Q2 201'!$A$3:$A$2039,$A25,'Public_FullFixedRefresh- Q2 201'!$AA$3:$AA$2039)&gt;0,AVERAGEIF('Public_FullFixedRefresh- Q2 201'!$A$3:$A$2039,$A25,'Public_FullFixedRefresh- Q2 201'!$AA$3:$AA$2039),"")</f>
        <v>2.468387135651513E-2</v>
      </c>
      <c r="C25" s="17">
        <f>IF(SUMIF('Public_FullFixedRefresh- Q2 201'!$A$3:$A$2039,$A25,'Public_FullFixedRefresh- Q2 201'!$AB$3:$AB$2039)&gt;0,AVERAGEIF('Public_FullFixedRefresh- Q2 201'!$A$3:$A$2039,$A25,'Public_FullFixedRefresh- Q2 201'!$AB$3:$AB$2039),"")</f>
        <v>6.8868001084677194E-2</v>
      </c>
      <c r="D25" s="17">
        <f>IF(SUMIF('Public_FullFixedRefresh- Q2 201'!$A$3:$A$2039,$A25,'Public_FullFixedRefresh- Q2 201'!$AC$3:$AC$2039)&gt;0,AVERAGEIF('Public_FullFixedRefresh- Q2 201'!$A$3:$A$2039,$A25,'Public_FullFixedRefresh- Q2 201'!$AC$3:$AC$2039),"")</f>
        <v>4.5467691038700866E-2</v>
      </c>
      <c r="E25" s="17">
        <f>IF(SUMIF('Public_FullFixedRefresh- Q2 201'!$A$3:$A$2039,$A25,'Public_FullFixedRefresh- Q2 201'!$AD$3:$AD$2039)&gt;0,AVERAGEIF('Public_FullFixedRefresh- Q2 201'!$A$3:$A$2039,$A25,'Public_FullFixedRefresh- Q2 201'!$AD$3:$AD$2039),"")</f>
        <v>4.8133549145204492E-2</v>
      </c>
      <c r="F25" s="17">
        <f>IF(SUMIF('Public_FullFixedRefresh- Q2 201'!$A$3:$A$2039,$A25,'Public_FullFixedRefresh- Q2 201'!$AE$3:$AE$2039)&gt;0,AVERAGEIF('Public_FullFixedRefresh- Q2 201'!$A$3:$A$2039,$A25,'Public_FullFixedRefresh- Q2 201'!$AE$3:$AE$2039),"")</f>
        <v>0.19623677728429526</v>
      </c>
      <c r="H25" s="11">
        <f t="shared" si="9"/>
        <v>-3.7016052301510953</v>
      </c>
      <c r="I25" s="11">
        <f t="shared" si="10"/>
        <v>-2.6755636343178213</v>
      </c>
      <c r="J25" s="11">
        <f t="shared" si="11"/>
        <v>-3.0907532923179803</v>
      </c>
      <c r="K25" s="11">
        <f t="shared" si="12"/>
        <v>-3.0337758575754403</v>
      </c>
      <c r="L25" s="11">
        <f t="shared" si="13"/>
        <v>-1.6284333014848551</v>
      </c>
      <c r="N25" s="11">
        <f t="shared" si="14"/>
        <v>-2.8260262631694388</v>
      </c>
      <c r="P25" s="11">
        <f t="shared" si="22"/>
        <v>0</v>
      </c>
      <c r="Q25" s="11">
        <f t="shared" si="23"/>
        <v>9.7553431558209058E-2</v>
      </c>
      <c r="R25" s="11">
        <f t="shared" si="24"/>
        <v>5.8078252335576182E-2</v>
      </c>
      <c r="S25" s="11">
        <f t="shared" si="25"/>
        <v>6.3495522262147372E-2</v>
      </c>
      <c r="T25" s="11">
        <f t="shared" si="26"/>
        <v>0.19711192672193187</v>
      </c>
      <c r="U25" s="11">
        <f t="shared" si="27"/>
        <v>8.3247826575572906E-2</v>
      </c>
      <c r="V25">
        <f t="shared" si="21"/>
        <v>1</v>
      </c>
    </row>
    <row r="26" spans="1:22" x14ac:dyDescent="0.2">
      <c r="A26" t="s">
        <v>333</v>
      </c>
      <c r="B26" s="17">
        <f>IF(SUMIF('Public_FullFixedRefresh- Q2 201'!$A$3:$A$2039,$A26,'Public_FullFixedRefresh- Q2 201'!$AA$3:$AA$2039)&gt;0,AVERAGEIF('Public_FullFixedRefresh- Q2 201'!$A$3:$A$2039,$A26,'Public_FullFixedRefresh- Q2 201'!$AA$3:$AA$2039),"")</f>
        <v>355.94318505164875</v>
      </c>
      <c r="C26" s="17">
        <f>IF(SUMIF('Public_FullFixedRefresh- Q2 201'!$A$3:$A$2039,$A26,'Public_FullFixedRefresh- Q2 201'!$AB$3:$AB$2039)&gt;0,AVERAGEIF('Public_FullFixedRefresh- Q2 201'!$A$3:$A$2039,$A26,'Public_FullFixedRefresh- Q2 201'!$AB$3:$AB$2039),"")</f>
        <v>1196.8022594609977</v>
      </c>
      <c r="D26" s="17" t="str">
        <f>IF(SUMIF('Public_FullFixedRefresh- Q2 201'!$A$3:$A$2039,$A26,'Public_FullFixedRefresh- Q2 201'!$AC$3:$AC$2039)&gt;0,AVERAGEIF('Public_FullFixedRefresh- Q2 201'!$A$3:$A$2039,$A26,'Public_FullFixedRefresh- Q2 201'!$AC$3:$AC$2039),"")</f>
        <v/>
      </c>
      <c r="E26" s="17" t="str">
        <f>IF(SUMIF('Public_FullFixedRefresh- Q2 201'!$A$3:$A$2039,$A26,'Public_FullFixedRefresh- Q2 201'!$AD$3:$AD$2039)&gt;0,AVERAGEIF('Public_FullFixedRefresh- Q2 201'!$A$3:$A$2039,$A26,'Public_FullFixedRefresh- Q2 201'!$AD$3:$AD$2039),"")</f>
        <v/>
      </c>
      <c r="F26" s="17" t="str">
        <f>IF(SUMIF('Public_FullFixedRefresh- Q2 201'!$A$3:$A$2039,$A26,'Public_FullFixedRefresh- Q2 201'!$AE$3:$AE$2039)&gt;0,AVERAGEIF('Public_FullFixedRefresh- Q2 201'!$A$3:$A$2039,$A26,'Public_FullFixedRefresh- Q2 201'!$AE$3:$AE$2039),"")</f>
        <v/>
      </c>
      <c r="H26" s="11">
        <f t="shared" si="9"/>
        <v>5.8747711255642354</v>
      </c>
      <c r="I26" s="11">
        <f t="shared" si="10"/>
        <v>7.0874084951370451</v>
      </c>
      <c r="J26" s="11" t="str">
        <f t="shared" si="11"/>
        <v/>
      </c>
      <c r="K26" s="11" t="str">
        <f t="shared" si="12"/>
        <v/>
      </c>
      <c r="L26" s="11" t="str">
        <f t="shared" si="13"/>
        <v/>
      </c>
      <c r="N26" s="11">
        <f t="shared" si="14"/>
        <v>6.4810898103506407</v>
      </c>
      <c r="P26" s="11">
        <f t="shared" si="22"/>
        <v>0.91049756577776275</v>
      </c>
      <c r="Q26" s="11">
        <f t="shared" si="23"/>
        <v>1.0257920500539832</v>
      </c>
      <c r="R26" s="11" t="str">
        <f t="shared" si="24"/>
        <v/>
      </c>
      <c r="S26" s="11" t="str">
        <f t="shared" si="25"/>
        <v/>
      </c>
      <c r="T26" s="11" t="str">
        <f t="shared" si="26"/>
        <v/>
      </c>
      <c r="U26" s="11">
        <f t="shared" si="27"/>
        <v>0.96814480791587298</v>
      </c>
      <c r="V26">
        <f t="shared" si="21"/>
        <v>87</v>
      </c>
    </row>
    <row r="27" spans="1:22" x14ac:dyDescent="0.2">
      <c r="A27" t="s">
        <v>344</v>
      </c>
      <c r="B27" s="17" t="str">
        <f>IF(SUMIF('Public_FullFixedRefresh- Q2 201'!$A$3:$A$2039,$A27,'Public_FullFixedRefresh- Q2 201'!$AA$3:$AA$2039)&gt;0,AVERAGEIF('Public_FullFixedRefresh- Q2 201'!$A$3:$A$2039,$A27,'Public_FullFixedRefresh- Q2 201'!$AA$3:$AA$2039),"")</f>
        <v/>
      </c>
      <c r="C27" s="17">
        <f>IF(SUMIF('Public_FullFixedRefresh- Q2 201'!$A$3:$A$2039,$A27,'Public_FullFixedRefresh- Q2 201'!$AB$3:$AB$2039)&gt;0,AVERAGEIF('Public_FullFixedRefresh- Q2 201'!$A$3:$A$2039,$A27,'Public_FullFixedRefresh- Q2 201'!$AB$3:$AB$2039),"")</f>
        <v>33.673904666456288</v>
      </c>
      <c r="D27" s="17">
        <f>IF(SUMIF('Public_FullFixedRefresh- Q2 201'!$A$3:$A$2039,$A27,'Public_FullFixedRefresh- Q2 201'!$AC$3:$AC$2039)&gt;0,AVERAGEIF('Public_FullFixedRefresh- Q2 201'!$A$3:$A$2039,$A27,'Public_FullFixedRefresh- Q2 201'!$AC$3:$AC$2039),"")</f>
        <v>42.203384992554788</v>
      </c>
      <c r="E27" s="17">
        <f>IF(SUMIF('Public_FullFixedRefresh- Q2 201'!$A$3:$A$2039,$A27,'Public_FullFixedRefresh- Q2 201'!$AD$3:$AD$2039)&gt;0,AVERAGEIF('Public_FullFixedRefresh- Q2 201'!$A$3:$A$2039,$A27,'Public_FullFixedRefresh- Q2 201'!$AD$3:$AD$2039),"")</f>
        <v>46.250531774796485</v>
      </c>
      <c r="F27" s="17">
        <f>IF(SUMIF('Public_FullFixedRefresh- Q2 201'!$A$3:$A$2039,$A27,'Public_FullFixedRefresh- Q2 201'!$AE$3:$AE$2039)&gt;0,AVERAGEIF('Public_FullFixedRefresh- Q2 201'!$A$3:$A$2039,$A27,'Public_FullFixedRefresh- Q2 201'!$AE$3:$AE$2039),"")</f>
        <v>77.041115412081794</v>
      </c>
      <c r="H27" s="11" t="str">
        <f t="shared" si="9"/>
        <v/>
      </c>
      <c r="I27" s="11">
        <f t="shared" si="10"/>
        <v>3.5167231951588525</v>
      </c>
      <c r="J27" s="11">
        <f t="shared" si="11"/>
        <v>3.7425004309187835</v>
      </c>
      <c r="K27" s="11">
        <f t="shared" si="12"/>
        <v>3.8340729617257723</v>
      </c>
      <c r="L27" s="11">
        <f t="shared" si="13"/>
        <v>4.3443392457350312</v>
      </c>
      <c r="N27" s="11">
        <f t="shared" si="14"/>
        <v>3.8594089583846101</v>
      </c>
      <c r="P27" s="11" t="str">
        <f t="shared" si="22"/>
        <v/>
      </c>
      <c r="Q27" s="11">
        <f t="shared" si="23"/>
        <v>0.68630035162587411</v>
      </c>
      <c r="R27" s="11">
        <f t="shared" si="24"/>
        <v>0.70776667833772711</v>
      </c>
      <c r="S27" s="11">
        <f t="shared" si="25"/>
        <v>0.71647316222002688</v>
      </c>
      <c r="T27" s="11">
        <f t="shared" si="26"/>
        <v>0.76498798580584149</v>
      </c>
      <c r="U27" s="11">
        <f t="shared" si="27"/>
        <v>0.71888204449736737</v>
      </c>
      <c r="V27">
        <f t="shared" si="21"/>
        <v>30</v>
      </c>
    </row>
    <row r="28" spans="1:22" x14ac:dyDescent="0.2">
      <c r="A28" t="s">
        <v>394</v>
      </c>
      <c r="B28" s="17" t="str">
        <f>IF(SUMIF('Public_FullFixedRefresh- Q2 201'!$A$3:$A$2039,$A28,'Public_FullFixedRefresh- Q2 201'!$AA$3:$AA$2039)&gt;0,AVERAGEIF('Public_FullFixedRefresh- Q2 201'!$A$3:$A$2039,$A28,'Public_FullFixedRefresh- Q2 201'!$AA$3:$AA$2039),"")</f>
        <v/>
      </c>
      <c r="C28" s="17" t="str">
        <f>IF(SUMIF('Public_FullFixedRefresh- Q2 201'!$A$3:$A$2039,$A28,'Public_FullFixedRefresh- Q2 201'!$AB$3:$AB$2039)&gt;0,AVERAGEIF('Public_FullFixedRefresh- Q2 201'!$A$3:$A$2039,$A28,'Public_FullFixedRefresh- Q2 201'!$AB$3:$AB$2039),"")</f>
        <v/>
      </c>
      <c r="D28" s="17" t="str">
        <f>IF(SUMIF('Public_FullFixedRefresh- Q2 201'!$A$3:$A$2039,$A28,'Public_FullFixedRefresh- Q2 201'!$AC$3:$AC$2039)&gt;0,AVERAGEIF('Public_FullFixedRefresh- Q2 201'!$A$3:$A$2039,$A28,'Public_FullFixedRefresh- Q2 201'!$AC$3:$AC$2039),"")</f>
        <v/>
      </c>
      <c r="E28" s="17" t="str">
        <f>IF(SUMIF('Public_FullFixedRefresh- Q2 201'!$A$3:$A$2039,$A28,'Public_FullFixedRefresh- Q2 201'!$AD$3:$AD$2039)&gt;0,AVERAGEIF('Public_FullFixedRefresh- Q2 201'!$A$3:$A$2039,$A28,'Public_FullFixedRefresh- Q2 201'!$AD$3:$AD$2039),"")</f>
        <v/>
      </c>
      <c r="F28" s="17" t="str">
        <f>IF(SUMIF('Public_FullFixedRefresh- Q2 201'!$A$3:$A$2039,$A28,'Public_FullFixedRefresh- Q2 201'!$AE$3:$AE$2039)&gt;0,AVERAGEIF('Public_FullFixedRefresh- Q2 201'!$A$3:$A$2039,$A28,'Public_FullFixedRefresh- Q2 201'!$AE$3:$AE$2039),"")</f>
        <v/>
      </c>
      <c r="H28" s="11" t="str">
        <f t="shared" si="9"/>
        <v/>
      </c>
      <c r="I28" s="11" t="str">
        <f t="shared" si="10"/>
        <v/>
      </c>
      <c r="J28" s="11" t="str">
        <f t="shared" si="11"/>
        <v/>
      </c>
      <c r="K28" s="11" t="str">
        <f t="shared" si="12"/>
        <v/>
      </c>
      <c r="L28" s="11" t="str">
        <f t="shared" si="13"/>
        <v/>
      </c>
      <c r="N28" s="11" t="str">
        <f t="shared" si="14"/>
        <v/>
      </c>
      <c r="P28" s="11" t="str">
        <f t="shared" si="22"/>
        <v/>
      </c>
      <c r="Q28" s="11" t="str">
        <f t="shared" si="23"/>
        <v/>
      </c>
      <c r="R28" s="11" t="str">
        <f t="shared" si="24"/>
        <v/>
      </c>
      <c r="S28" s="11" t="str">
        <f t="shared" si="25"/>
        <v/>
      </c>
      <c r="T28" s="11" t="str">
        <f t="shared" si="26"/>
        <v/>
      </c>
      <c r="U28" s="11" t="str">
        <f t="shared" si="27"/>
        <v/>
      </c>
      <c r="V28" t="str">
        <f t="shared" si="21"/>
        <v/>
      </c>
    </row>
    <row r="29" spans="1:22" x14ac:dyDescent="0.2">
      <c r="A29" t="s">
        <v>400</v>
      </c>
      <c r="B29" s="17" t="str">
        <f>IF(SUMIF('Public_FullFixedRefresh- Q2 201'!$A$3:$A$2039,$A29,'Public_FullFixedRefresh- Q2 201'!$AA$3:$AA$2039)&gt;0,AVERAGEIF('Public_FullFixedRefresh- Q2 201'!$A$3:$A$2039,$A29,'Public_FullFixedRefresh- Q2 201'!$AA$3:$AA$2039),"")</f>
        <v/>
      </c>
      <c r="C29" s="17" t="str">
        <f>IF(SUMIF('Public_FullFixedRefresh- Q2 201'!$A$3:$A$2039,$A29,'Public_FullFixedRefresh- Q2 201'!$AB$3:$AB$2039)&gt;0,AVERAGEIF('Public_FullFixedRefresh- Q2 201'!$A$3:$A$2039,$A29,'Public_FullFixedRefresh- Q2 201'!$AB$3:$AB$2039),"")</f>
        <v/>
      </c>
      <c r="D29" s="17" t="str">
        <f>IF(SUMIF('Public_FullFixedRefresh- Q2 201'!$A$3:$A$2039,$A29,'Public_FullFixedRefresh- Q2 201'!$AC$3:$AC$2039)&gt;0,AVERAGEIF('Public_FullFixedRefresh- Q2 201'!$A$3:$A$2039,$A29,'Public_FullFixedRefresh- Q2 201'!$AC$3:$AC$2039),"")</f>
        <v/>
      </c>
      <c r="E29" s="17" t="str">
        <f>IF(SUMIF('Public_FullFixedRefresh- Q2 201'!$A$3:$A$2039,$A29,'Public_FullFixedRefresh- Q2 201'!$AD$3:$AD$2039)&gt;0,AVERAGEIF('Public_FullFixedRefresh- Q2 201'!$A$3:$A$2039,$A29,'Public_FullFixedRefresh- Q2 201'!$AD$3:$AD$2039),"")</f>
        <v/>
      </c>
      <c r="F29" s="17" t="str">
        <f>IF(SUMIF('Public_FullFixedRefresh- Q2 201'!$A$3:$A$2039,$A29,'Public_FullFixedRefresh- Q2 201'!$AE$3:$AE$2039)&gt;0,AVERAGEIF('Public_FullFixedRefresh- Q2 201'!$A$3:$A$2039,$A29,'Public_FullFixedRefresh- Q2 201'!$AE$3:$AE$2039),"")</f>
        <v/>
      </c>
      <c r="H29" s="11" t="str">
        <f t="shared" si="9"/>
        <v/>
      </c>
      <c r="I29" s="11" t="str">
        <f t="shared" si="10"/>
        <v/>
      </c>
      <c r="J29" s="11" t="str">
        <f t="shared" si="11"/>
        <v/>
      </c>
      <c r="K29" s="11" t="str">
        <f t="shared" si="12"/>
        <v/>
      </c>
      <c r="L29" s="11" t="str">
        <f t="shared" si="13"/>
        <v/>
      </c>
      <c r="N29" s="11" t="str">
        <f t="shared" si="14"/>
        <v/>
      </c>
      <c r="P29" s="11" t="str">
        <f t="shared" si="22"/>
        <v/>
      </c>
      <c r="Q29" s="11" t="str">
        <f t="shared" si="23"/>
        <v/>
      </c>
      <c r="R29" s="11" t="str">
        <f t="shared" si="24"/>
        <v/>
      </c>
      <c r="S29" s="11" t="str">
        <f t="shared" si="25"/>
        <v/>
      </c>
      <c r="T29" s="11" t="str">
        <f t="shared" si="26"/>
        <v/>
      </c>
      <c r="U29" s="11" t="str">
        <f t="shared" si="27"/>
        <v/>
      </c>
      <c r="V29" t="str">
        <f t="shared" si="21"/>
        <v/>
      </c>
    </row>
    <row r="30" spans="1:22" x14ac:dyDescent="0.2">
      <c r="A30" t="s">
        <v>405</v>
      </c>
      <c r="B30" s="17" t="str">
        <f>IF(SUMIF('Public_FullFixedRefresh- Q2 201'!$A$3:$A$2039,$A30,'Public_FullFixedRefresh- Q2 201'!$AA$3:$AA$2039)&gt;0,AVERAGEIF('Public_FullFixedRefresh- Q2 201'!$A$3:$A$2039,$A30,'Public_FullFixedRefresh- Q2 201'!$AA$3:$AA$2039),"")</f>
        <v/>
      </c>
      <c r="C30" s="17">
        <f>IF(SUMIF('Public_FullFixedRefresh- Q2 201'!$A$3:$A$2039,$A30,'Public_FullFixedRefresh- Q2 201'!$AB$3:$AB$2039)&gt;0,AVERAGEIF('Public_FullFixedRefresh- Q2 201'!$A$3:$A$2039,$A30,'Public_FullFixedRefresh- Q2 201'!$AB$3:$AB$2039),"")</f>
        <v>43.660654464203219</v>
      </c>
      <c r="D30" s="17">
        <f>IF(SUMIF('Public_FullFixedRefresh- Q2 201'!$A$3:$A$2039,$A30,'Public_FullFixedRefresh- Q2 201'!$AC$3:$AC$2039)&gt;0,AVERAGEIF('Public_FullFixedRefresh- Q2 201'!$A$3:$A$2039,$A30,'Public_FullFixedRefresh- Q2 201'!$AC$3:$AC$2039),"")</f>
        <v>53.009446031584588</v>
      </c>
      <c r="E30" s="17">
        <f>IF(SUMIF('Public_FullFixedRefresh- Q2 201'!$A$3:$A$2039,$A30,'Public_FullFixedRefresh- Q2 201'!$AD$3:$AD$2039)&gt;0,AVERAGEIF('Public_FullFixedRefresh- Q2 201'!$A$3:$A$2039,$A30,'Public_FullFixedRefresh- Q2 201'!$AD$3:$AD$2039),"")</f>
        <v>64.156082131154704</v>
      </c>
      <c r="F30" s="17">
        <f>IF(SUMIF('Public_FullFixedRefresh- Q2 201'!$A$3:$A$2039,$A30,'Public_FullFixedRefresh- Q2 201'!$AE$3:$AE$2039)&gt;0,AVERAGEIF('Public_FullFixedRefresh- Q2 201'!$A$3:$A$2039,$A30,'Public_FullFixedRefresh- Q2 201'!$AE$3:$AE$2039),"")</f>
        <v>111.6641238942418</v>
      </c>
      <c r="H30" s="11" t="str">
        <f t="shared" si="9"/>
        <v/>
      </c>
      <c r="I30" s="11">
        <f t="shared" si="10"/>
        <v>3.7764473410278456</v>
      </c>
      <c r="J30" s="11">
        <f t="shared" si="11"/>
        <v>3.9704701246826049</v>
      </c>
      <c r="K30" s="11">
        <f t="shared" si="12"/>
        <v>4.1613188976531683</v>
      </c>
      <c r="L30" s="11">
        <f t="shared" si="13"/>
        <v>4.7154954718013489</v>
      </c>
      <c r="N30" s="11">
        <f t="shared" si="14"/>
        <v>4.1559329587912419</v>
      </c>
      <c r="P30" s="11" t="str">
        <f t="shared" si="22"/>
        <v/>
      </c>
      <c r="Q30" s="11">
        <f t="shared" si="23"/>
        <v>0.71099426441745861</v>
      </c>
      <c r="R30" s="11">
        <f t="shared" si="24"/>
        <v>0.72944145839366992</v>
      </c>
      <c r="S30" s="11">
        <f t="shared" si="25"/>
        <v>0.74758687548743985</v>
      </c>
      <c r="T30" s="11">
        <f t="shared" si="26"/>
        <v>0.80027657804615759</v>
      </c>
      <c r="U30" s="11">
        <f t="shared" si="27"/>
        <v>0.74707479408618149</v>
      </c>
      <c r="V30">
        <f t="shared" si="21"/>
        <v>45</v>
      </c>
    </row>
    <row r="31" spans="1:22" x14ac:dyDescent="0.2">
      <c r="A31" t="s">
        <v>424</v>
      </c>
      <c r="B31" s="17">
        <f>IF(SUMIF('Public_FullFixedRefresh- Q2 201'!$A$3:$A$2039,$A31,'Public_FullFixedRefresh- Q2 201'!$AA$3:$AA$2039)&gt;0,AVERAGEIF('Public_FullFixedRefresh- Q2 201'!$A$3:$A$2039,$A31,'Public_FullFixedRefresh- Q2 201'!$AA$3:$AA$2039),"")</f>
        <v>16.99794640690806</v>
      </c>
      <c r="C31" s="17">
        <f>IF(SUMIF('Public_FullFixedRefresh- Q2 201'!$A$3:$A$2039,$A31,'Public_FullFixedRefresh- Q2 201'!$AB$3:$AB$2039)&gt;0,AVERAGEIF('Public_FullFixedRefresh- Q2 201'!$A$3:$A$2039,$A31,'Public_FullFixedRefresh- Q2 201'!$AB$3:$AB$2039),"")</f>
        <v>23.253898932417183</v>
      </c>
      <c r="D31" s="17">
        <f>IF(SUMIF('Public_FullFixedRefresh- Q2 201'!$A$3:$A$2039,$A31,'Public_FullFixedRefresh- Q2 201'!$AC$3:$AC$2039)&gt;0,AVERAGEIF('Public_FullFixedRefresh- Q2 201'!$A$3:$A$2039,$A31,'Public_FullFixedRefresh- Q2 201'!$AC$3:$AC$2039),"")</f>
        <v>48.711864915596777</v>
      </c>
      <c r="E31" s="17">
        <f>IF(SUMIF('Public_FullFixedRefresh- Q2 201'!$A$3:$A$2039,$A31,'Public_FullFixedRefresh- Q2 201'!$AD$3:$AD$2039)&gt;0,AVERAGEIF('Public_FullFixedRefresh- Q2 201'!$A$3:$A$2039,$A31,'Public_FullFixedRefresh- Q2 201'!$AD$3:$AD$2039),"")</f>
        <v>65.001091390372366</v>
      </c>
      <c r="F31" s="17">
        <f>IF(SUMIF('Public_FullFixedRefresh- Q2 201'!$A$3:$A$2039,$A31,'Public_FullFixedRefresh- Q2 201'!$AE$3:$AE$2039)&gt;0,AVERAGEIF('Public_FullFixedRefresh- Q2 201'!$A$3:$A$2039,$A31,'Public_FullFixedRefresh- Q2 201'!$AE$3:$AE$2039),"")</f>
        <v>44.206700869999182</v>
      </c>
      <c r="H31" s="11">
        <f t="shared" si="9"/>
        <v>2.8330925371657139</v>
      </c>
      <c r="I31" s="11">
        <f t="shared" si="10"/>
        <v>3.1464728139919034</v>
      </c>
      <c r="J31" s="11">
        <f t="shared" si="11"/>
        <v>3.885922633178696</v>
      </c>
      <c r="K31" s="11">
        <f t="shared" si="12"/>
        <v>4.1744040603757897</v>
      </c>
      <c r="L31" s="11">
        <f t="shared" si="13"/>
        <v>3.7888763809866659</v>
      </c>
      <c r="N31" s="11">
        <f t="shared" si="14"/>
        <v>3.5657536851397538</v>
      </c>
      <c r="P31" s="11">
        <f t="shared" si="22"/>
        <v>0.62130248323880732</v>
      </c>
      <c r="Q31" s="11">
        <f t="shared" si="23"/>
        <v>0.65109788482019115</v>
      </c>
      <c r="R31" s="11">
        <f t="shared" si="24"/>
        <v>0.72140289742368657</v>
      </c>
      <c r="S31" s="11">
        <f t="shared" si="25"/>
        <v>0.74883097955814526</v>
      </c>
      <c r="T31" s="11">
        <f t="shared" si="26"/>
        <v>0.7121759860005612</v>
      </c>
      <c r="U31" s="11">
        <f t="shared" si="27"/>
        <v>0.69096204620827828</v>
      </c>
      <c r="V31">
        <f t="shared" si="21"/>
        <v>20</v>
      </c>
    </row>
    <row r="32" spans="1:22" x14ac:dyDescent="0.2">
      <c r="A32" t="s">
        <v>439</v>
      </c>
      <c r="B32" s="17">
        <f>IF(SUMIF('Public_FullFixedRefresh- Q2 201'!$A$3:$A$2039,$A32,'Public_FullFixedRefresh- Q2 201'!$AA$3:$AA$2039)&gt;0,AVERAGEIF('Public_FullFixedRefresh- Q2 201'!$A$3:$A$2039,$A32,'Public_FullFixedRefresh- Q2 201'!$AA$3:$AA$2039),"")</f>
        <v>16.884346534018277</v>
      </c>
      <c r="C32" s="17">
        <f>IF(SUMIF('Public_FullFixedRefresh- Q2 201'!$A$3:$A$2039,$A32,'Public_FullFixedRefresh- Q2 201'!$AB$3:$AB$2039)&gt;0,AVERAGEIF('Public_FullFixedRefresh- Q2 201'!$A$3:$A$2039,$A32,'Public_FullFixedRefresh- Q2 201'!$AB$3:$AB$2039),"")</f>
        <v>33.694683349062444</v>
      </c>
      <c r="D32" s="17">
        <f>IF(SUMIF('Public_FullFixedRefresh- Q2 201'!$A$3:$A$2039,$A32,'Public_FullFixedRefresh- Q2 201'!$AC$3:$AC$2039)&gt;0,AVERAGEIF('Public_FullFixedRefresh- Q2 201'!$A$3:$A$2039,$A32,'Public_FullFixedRefresh- Q2 201'!$AC$3:$AC$2039),"")</f>
        <v>50.888576236204393</v>
      </c>
      <c r="E32" s="17">
        <f>IF(SUMIF('Public_FullFixedRefresh- Q2 201'!$A$3:$A$2039,$A32,'Public_FullFixedRefresh- Q2 201'!$AD$3:$AD$2039)&gt;0,AVERAGEIF('Public_FullFixedRefresh- Q2 201'!$A$3:$A$2039,$A32,'Public_FullFixedRefresh- Q2 201'!$AD$3:$AD$2039),"")</f>
        <v>75.005051202293842</v>
      </c>
      <c r="F32" s="17">
        <f>IF(SUMIF('Public_FullFixedRefresh- Q2 201'!$A$3:$A$2039,$A32,'Public_FullFixedRefresh- Q2 201'!$AE$3:$AE$2039)&gt;0,AVERAGEIF('Public_FullFixedRefresh- Q2 201'!$A$3:$A$2039,$A32,'Public_FullFixedRefresh- Q2 201'!$AE$3:$AE$2039),"")</f>
        <v>190.03332024037573</v>
      </c>
      <c r="H32" s="11">
        <f t="shared" si="9"/>
        <v>2.8263869521125127</v>
      </c>
      <c r="I32" s="11">
        <f t="shared" si="10"/>
        <v>3.5173400607894716</v>
      </c>
      <c r="J32" s="11">
        <f t="shared" si="11"/>
        <v>3.9296384629290473</v>
      </c>
      <c r="K32" s="11">
        <f t="shared" si="12"/>
        <v>4.3175554606323621</v>
      </c>
      <c r="L32" s="11">
        <f t="shared" si="13"/>
        <v>5.2471994264712087</v>
      </c>
      <c r="N32" s="11">
        <f t="shared" si="14"/>
        <v>3.9676240725869207</v>
      </c>
      <c r="P32" s="11">
        <f t="shared" si="22"/>
        <v>0.62066493322601868</v>
      </c>
      <c r="Q32" s="11">
        <f t="shared" si="23"/>
        <v>0.6863590016448613</v>
      </c>
      <c r="R32" s="11">
        <f t="shared" si="24"/>
        <v>0.72555928759624844</v>
      </c>
      <c r="S32" s="11">
        <f t="shared" si="25"/>
        <v>0.7624414514767327</v>
      </c>
      <c r="T32" s="11">
        <f t="shared" si="26"/>
        <v>0.85082964096461633</v>
      </c>
      <c r="U32" s="11">
        <f t="shared" si="27"/>
        <v>0.72917086298169542</v>
      </c>
      <c r="V32">
        <f t="shared" si="21"/>
        <v>33</v>
      </c>
    </row>
    <row r="33" spans="1:22" x14ac:dyDescent="0.2">
      <c r="A33" t="s">
        <v>451</v>
      </c>
      <c r="B33" s="17" t="str">
        <f>IF(SUMIF('Public_FullFixedRefresh- Q2 201'!$A$3:$A$2039,$A33,'Public_FullFixedRefresh- Q2 201'!$AA$3:$AA$2039)&gt;0,AVERAGEIF('Public_FullFixedRefresh- Q2 201'!$A$3:$A$2039,$A33,'Public_FullFixedRefresh- Q2 201'!$AA$3:$AA$2039),"")</f>
        <v/>
      </c>
      <c r="C33" s="17" t="str">
        <f>IF(SUMIF('Public_FullFixedRefresh- Q2 201'!$A$3:$A$2039,$A33,'Public_FullFixedRefresh- Q2 201'!$AB$3:$AB$2039)&gt;0,AVERAGEIF('Public_FullFixedRefresh- Q2 201'!$A$3:$A$2039,$A33,'Public_FullFixedRefresh- Q2 201'!$AB$3:$AB$2039),"")</f>
        <v/>
      </c>
      <c r="D33" s="17" t="str">
        <f>IF(SUMIF('Public_FullFixedRefresh- Q2 201'!$A$3:$A$2039,$A33,'Public_FullFixedRefresh- Q2 201'!$AC$3:$AC$2039)&gt;0,AVERAGEIF('Public_FullFixedRefresh- Q2 201'!$A$3:$A$2039,$A33,'Public_FullFixedRefresh- Q2 201'!$AC$3:$AC$2039),"")</f>
        <v/>
      </c>
      <c r="E33" s="17" t="str">
        <f>IF(SUMIF('Public_FullFixedRefresh- Q2 201'!$A$3:$A$2039,$A33,'Public_FullFixedRefresh- Q2 201'!$AD$3:$AD$2039)&gt;0,AVERAGEIF('Public_FullFixedRefresh- Q2 201'!$A$3:$A$2039,$A33,'Public_FullFixedRefresh- Q2 201'!$AD$3:$AD$2039),"")</f>
        <v/>
      </c>
      <c r="F33" s="17" t="str">
        <f>IF(SUMIF('Public_FullFixedRefresh- Q2 201'!$A$3:$A$2039,$A33,'Public_FullFixedRefresh- Q2 201'!$AE$3:$AE$2039)&gt;0,AVERAGEIF('Public_FullFixedRefresh- Q2 201'!$A$3:$A$2039,$A33,'Public_FullFixedRefresh- Q2 201'!$AE$3:$AE$2039),"")</f>
        <v/>
      </c>
      <c r="H33" s="11" t="str">
        <f t="shared" si="9"/>
        <v/>
      </c>
      <c r="I33" s="11" t="str">
        <f t="shared" si="10"/>
        <v/>
      </c>
      <c r="J33" s="11" t="str">
        <f t="shared" si="11"/>
        <v/>
      </c>
      <c r="K33" s="11" t="str">
        <f t="shared" si="12"/>
        <v/>
      </c>
      <c r="L33" s="11" t="str">
        <f t="shared" si="13"/>
        <v/>
      </c>
      <c r="N33" s="11" t="str">
        <f t="shared" si="14"/>
        <v/>
      </c>
      <c r="P33" s="11" t="str">
        <f t="shared" si="22"/>
        <v/>
      </c>
      <c r="Q33" s="11" t="str">
        <f t="shared" si="23"/>
        <v/>
      </c>
      <c r="R33" s="11" t="str">
        <f t="shared" si="24"/>
        <v/>
      </c>
      <c r="S33" s="11" t="str">
        <f t="shared" si="25"/>
        <v/>
      </c>
      <c r="T33" s="11" t="str">
        <f t="shared" si="26"/>
        <v/>
      </c>
      <c r="U33" s="11" t="str">
        <f t="shared" si="27"/>
        <v/>
      </c>
      <c r="V33" t="str">
        <f t="shared" si="21"/>
        <v/>
      </c>
    </row>
    <row r="34" spans="1:22" x14ac:dyDescent="0.2">
      <c r="A34" t="s">
        <v>455</v>
      </c>
      <c r="B34" s="17" t="str">
        <f>IF(SUMIF('Public_FullFixedRefresh- Q2 201'!$A$3:$A$2039,$A34,'Public_FullFixedRefresh- Q2 201'!$AA$3:$AA$2039)&gt;0,AVERAGEIF('Public_FullFixedRefresh- Q2 201'!$A$3:$A$2039,$A34,'Public_FullFixedRefresh- Q2 201'!$AA$3:$AA$2039),"")</f>
        <v/>
      </c>
      <c r="C34" s="17" t="str">
        <f>IF(SUMIF('Public_FullFixedRefresh- Q2 201'!$A$3:$A$2039,$A34,'Public_FullFixedRefresh- Q2 201'!$AB$3:$AB$2039)&gt;0,AVERAGEIF('Public_FullFixedRefresh- Q2 201'!$A$3:$A$2039,$A34,'Public_FullFixedRefresh- Q2 201'!$AB$3:$AB$2039),"")</f>
        <v/>
      </c>
      <c r="D34" s="17" t="str">
        <f>IF(SUMIF('Public_FullFixedRefresh- Q2 201'!$A$3:$A$2039,$A34,'Public_FullFixedRefresh- Q2 201'!$AC$3:$AC$2039)&gt;0,AVERAGEIF('Public_FullFixedRefresh- Q2 201'!$A$3:$A$2039,$A34,'Public_FullFixedRefresh- Q2 201'!$AC$3:$AC$2039),"")</f>
        <v/>
      </c>
      <c r="E34" s="17" t="str">
        <f>IF(SUMIF('Public_FullFixedRefresh- Q2 201'!$A$3:$A$2039,$A34,'Public_FullFixedRefresh- Q2 201'!$AD$3:$AD$2039)&gt;0,AVERAGEIF('Public_FullFixedRefresh- Q2 201'!$A$3:$A$2039,$A34,'Public_FullFixedRefresh- Q2 201'!$AD$3:$AD$2039),"")</f>
        <v/>
      </c>
      <c r="F34" s="17" t="str">
        <f>IF(SUMIF('Public_FullFixedRefresh- Q2 201'!$A$3:$A$2039,$A34,'Public_FullFixedRefresh- Q2 201'!$AE$3:$AE$2039)&gt;0,AVERAGEIF('Public_FullFixedRefresh- Q2 201'!$A$3:$A$2039,$A34,'Public_FullFixedRefresh- Q2 201'!$AE$3:$AE$2039),"")</f>
        <v/>
      </c>
      <c r="H34" s="11" t="str">
        <f t="shared" si="9"/>
        <v/>
      </c>
      <c r="I34" s="11" t="str">
        <f t="shared" si="10"/>
        <v/>
      </c>
      <c r="J34" s="11" t="str">
        <f t="shared" si="11"/>
        <v/>
      </c>
      <c r="K34" s="11" t="str">
        <f t="shared" si="12"/>
        <v/>
      </c>
      <c r="L34" s="11" t="str">
        <f t="shared" si="13"/>
        <v/>
      </c>
      <c r="N34" s="11" t="str">
        <f t="shared" si="14"/>
        <v/>
      </c>
      <c r="P34" s="11" t="str">
        <f t="shared" si="22"/>
        <v/>
      </c>
      <c r="Q34" s="11" t="str">
        <f t="shared" si="23"/>
        <v/>
      </c>
      <c r="R34" s="11" t="str">
        <f t="shared" si="24"/>
        <v/>
      </c>
      <c r="S34" s="11" t="str">
        <f t="shared" si="25"/>
        <v/>
      </c>
      <c r="T34" s="11" t="str">
        <f t="shared" si="26"/>
        <v/>
      </c>
      <c r="U34" s="11" t="str">
        <f t="shared" si="27"/>
        <v/>
      </c>
      <c r="V34" t="str">
        <f t="shared" si="21"/>
        <v/>
      </c>
    </row>
    <row r="35" spans="1:22" x14ac:dyDescent="0.2">
      <c r="A35" t="s">
        <v>458</v>
      </c>
      <c r="B35" s="17" t="str">
        <f>IF(SUMIF('Public_FullFixedRefresh- Q2 201'!$A$3:$A$2039,$A35,'Public_FullFixedRefresh- Q2 201'!$AA$3:$AA$2039)&gt;0,AVERAGEIF('Public_FullFixedRefresh- Q2 201'!$A$3:$A$2039,$A35,'Public_FullFixedRefresh- Q2 201'!$AA$3:$AA$2039),"")</f>
        <v/>
      </c>
      <c r="C35" s="17" t="str">
        <f>IF(SUMIF('Public_FullFixedRefresh- Q2 201'!$A$3:$A$2039,$A35,'Public_FullFixedRefresh- Q2 201'!$AB$3:$AB$2039)&gt;0,AVERAGEIF('Public_FullFixedRefresh- Q2 201'!$A$3:$A$2039,$A35,'Public_FullFixedRefresh- Q2 201'!$AB$3:$AB$2039),"")</f>
        <v/>
      </c>
      <c r="D35" s="17" t="str">
        <f>IF(SUMIF('Public_FullFixedRefresh- Q2 201'!$A$3:$A$2039,$A35,'Public_FullFixedRefresh- Q2 201'!$AC$3:$AC$2039)&gt;0,AVERAGEIF('Public_FullFixedRefresh- Q2 201'!$A$3:$A$2039,$A35,'Public_FullFixedRefresh- Q2 201'!$AC$3:$AC$2039),"")</f>
        <v/>
      </c>
      <c r="E35" s="17" t="str">
        <f>IF(SUMIF('Public_FullFixedRefresh- Q2 201'!$A$3:$A$2039,$A35,'Public_FullFixedRefresh- Q2 201'!$AD$3:$AD$2039)&gt;0,AVERAGEIF('Public_FullFixedRefresh- Q2 201'!$A$3:$A$2039,$A35,'Public_FullFixedRefresh- Q2 201'!$AD$3:$AD$2039),"")</f>
        <v/>
      </c>
      <c r="F35" s="17" t="str">
        <f>IF(SUMIF('Public_FullFixedRefresh- Q2 201'!$A$3:$A$2039,$A35,'Public_FullFixedRefresh- Q2 201'!$AE$3:$AE$2039)&gt;0,AVERAGEIF('Public_FullFixedRefresh- Q2 201'!$A$3:$A$2039,$A35,'Public_FullFixedRefresh- Q2 201'!$AE$3:$AE$2039),"")</f>
        <v/>
      </c>
      <c r="H35" s="11" t="str">
        <f t="shared" si="9"/>
        <v/>
      </c>
      <c r="I35" s="11" t="str">
        <f t="shared" si="10"/>
        <v/>
      </c>
      <c r="J35" s="11" t="str">
        <f t="shared" si="11"/>
        <v/>
      </c>
      <c r="K35" s="11" t="str">
        <f t="shared" si="12"/>
        <v/>
      </c>
      <c r="L35" s="11" t="str">
        <f t="shared" si="13"/>
        <v/>
      </c>
      <c r="N35" s="11" t="str">
        <f t="shared" si="14"/>
        <v/>
      </c>
      <c r="P35" s="11" t="str">
        <f t="shared" si="22"/>
        <v/>
      </c>
      <c r="Q35" s="11" t="str">
        <f t="shared" si="23"/>
        <v/>
      </c>
      <c r="R35" s="11" t="str">
        <f t="shared" si="24"/>
        <v/>
      </c>
      <c r="S35" s="11" t="str">
        <f t="shared" si="25"/>
        <v/>
      </c>
      <c r="T35" s="11" t="str">
        <f t="shared" si="26"/>
        <v/>
      </c>
      <c r="U35" s="11" t="str">
        <f t="shared" si="27"/>
        <v/>
      </c>
      <c r="V35" t="str">
        <f t="shared" si="21"/>
        <v/>
      </c>
    </row>
    <row r="36" spans="1:22" x14ac:dyDescent="0.2">
      <c r="A36" t="s">
        <v>461</v>
      </c>
      <c r="B36" s="17" t="str">
        <f>IF(SUMIF('Public_FullFixedRefresh- Q2 201'!$A$3:$A$2039,$A36,'Public_FullFixedRefresh- Q2 201'!$AA$3:$AA$2039)&gt;0,AVERAGEIF('Public_FullFixedRefresh- Q2 201'!$A$3:$A$2039,$A36,'Public_FullFixedRefresh- Q2 201'!$AA$3:$AA$2039),"")</f>
        <v/>
      </c>
      <c r="C36" s="17" t="str">
        <f>IF(SUMIF('Public_FullFixedRefresh- Q2 201'!$A$3:$A$2039,$A36,'Public_FullFixedRefresh- Q2 201'!$AB$3:$AB$2039)&gt;0,AVERAGEIF('Public_FullFixedRefresh- Q2 201'!$A$3:$A$2039,$A36,'Public_FullFixedRefresh- Q2 201'!$AB$3:$AB$2039),"")</f>
        <v/>
      </c>
      <c r="D36" s="17" t="str">
        <f>IF(SUMIF('Public_FullFixedRefresh- Q2 201'!$A$3:$A$2039,$A36,'Public_FullFixedRefresh- Q2 201'!$AC$3:$AC$2039)&gt;0,AVERAGEIF('Public_FullFixedRefresh- Q2 201'!$A$3:$A$2039,$A36,'Public_FullFixedRefresh- Q2 201'!$AC$3:$AC$2039),"")</f>
        <v/>
      </c>
      <c r="E36" s="17" t="str">
        <f>IF(SUMIF('Public_FullFixedRefresh- Q2 201'!$A$3:$A$2039,$A36,'Public_FullFixedRefresh- Q2 201'!$AD$3:$AD$2039)&gt;0,AVERAGEIF('Public_FullFixedRefresh- Q2 201'!$A$3:$A$2039,$A36,'Public_FullFixedRefresh- Q2 201'!$AD$3:$AD$2039),"")</f>
        <v/>
      </c>
      <c r="F36" s="17" t="str">
        <f>IF(SUMIF('Public_FullFixedRefresh- Q2 201'!$A$3:$A$2039,$A36,'Public_FullFixedRefresh- Q2 201'!$AE$3:$AE$2039)&gt;0,AVERAGEIF('Public_FullFixedRefresh- Q2 201'!$A$3:$A$2039,$A36,'Public_FullFixedRefresh- Q2 201'!$AE$3:$AE$2039),"")</f>
        <v/>
      </c>
      <c r="H36" s="11" t="str">
        <f t="shared" si="9"/>
        <v/>
      </c>
      <c r="I36" s="11" t="str">
        <f t="shared" si="10"/>
        <v/>
      </c>
      <c r="J36" s="11" t="str">
        <f t="shared" si="11"/>
        <v/>
      </c>
      <c r="K36" s="11" t="str">
        <f t="shared" si="12"/>
        <v/>
      </c>
      <c r="L36" s="11" t="str">
        <f t="shared" si="13"/>
        <v/>
      </c>
      <c r="N36" s="11" t="str">
        <f t="shared" si="14"/>
        <v/>
      </c>
      <c r="P36" s="11" t="str">
        <f t="shared" si="22"/>
        <v/>
      </c>
      <c r="Q36" s="11" t="str">
        <f t="shared" si="23"/>
        <v/>
      </c>
      <c r="R36" s="11" t="str">
        <f t="shared" si="24"/>
        <v/>
      </c>
      <c r="S36" s="11" t="str">
        <f t="shared" si="25"/>
        <v/>
      </c>
      <c r="T36" s="11" t="str">
        <f t="shared" si="26"/>
        <v/>
      </c>
      <c r="U36" s="11" t="str">
        <f t="shared" si="27"/>
        <v/>
      </c>
      <c r="V36" t="str">
        <f t="shared" si="21"/>
        <v/>
      </c>
    </row>
    <row r="37" spans="1:22" x14ac:dyDescent="0.2">
      <c r="A37" t="s">
        <v>465</v>
      </c>
      <c r="B37" s="17">
        <f>IF(SUMIF('Public_FullFixedRefresh- Q2 201'!$A$3:$A$2039,$A37,'Public_FullFixedRefresh- Q2 201'!$AA$3:$AA$2039)&gt;0,AVERAGEIF('Public_FullFixedRefresh- Q2 201'!$A$3:$A$2039,$A37,'Public_FullFixedRefresh- Q2 201'!$AA$3:$AA$2039),"")</f>
        <v>75.860367678776413</v>
      </c>
      <c r="C37" s="17">
        <f>IF(SUMIF('Public_FullFixedRefresh- Q2 201'!$A$3:$A$2039,$A37,'Public_FullFixedRefresh- Q2 201'!$AB$3:$AB$2039)&gt;0,AVERAGEIF('Public_FullFixedRefresh- Q2 201'!$A$3:$A$2039,$A37,'Public_FullFixedRefresh- Q2 201'!$AB$3:$AB$2039),"")</f>
        <v>197.52160623710751</v>
      </c>
      <c r="D37" s="17">
        <f>IF(SUMIF('Public_FullFixedRefresh- Q2 201'!$A$3:$A$2039,$A37,'Public_FullFixedRefresh- Q2 201'!$AC$3:$AC$2039)&gt;0,AVERAGEIF('Public_FullFixedRefresh- Q2 201'!$A$3:$A$2039,$A37,'Public_FullFixedRefresh- Q2 201'!$AC$3:$AC$2039),"")</f>
        <v>117.71251861567788</v>
      </c>
      <c r="E37" s="17" t="str">
        <f>IF(SUMIF('Public_FullFixedRefresh- Q2 201'!$A$3:$A$2039,$A37,'Public_FullFixedRefresh- Q2 201'!$AD$3:$AD$2039)&gt;0,AVERAGEIF('Public_FullFixedRefresh- Q2 201'!$A$3:$A$2039,$A37,'Public_FullFixedRefresh- Q2 201'!$AD$3:$AD$2039),"")</f>
        <v/>
      </c>
      <c r="F37" s="17" t="str">
        <f>IF(SUMIF('Public_FullFixedRefresh- Q2 201'!$A$3:$A$2039,$A37,'Public_FullFixedRefresh- Q2 201'!$AE$3:$AE$2039)&gt;0,AVERAGEIF('Public_FullFixedRefresh- Q2 201'!$A$3:$A$2039,$A37,'Public_FullFixedRefresh- Q2 201'!$AE$3:$AE$2039),"")</f>
        <v/>
      </c>
      <c r="H37" s="11">
        <f t="shared" si="9"/>
        <v>4.3288943830559727</v>
      </c>
      <c r="I37" s="11">
        <f t="shared" si="10"/>
        <v>5.285847977026477</v>
      </c>
      <c r="J37" s="11">
        <f t="shared" si="11"/>
        <v>4.7682453689814626</v>
      </c>
      <c r="K37" s="11" t="str">
        <f t="shared" si="12"/>
        <v/>
      </c>
      <c r="L37" s="11" t="str">
        <f t="shared" si="13"/>
        <v/>
      </c>
      <c r="N37" s="11">
        <f t="shared" si="14"/>
        <v>4.7943292430213038</v>
      </c>
      <c r="P37" s="11">
        <f t="shared" si="22"/>
        <v>0.76351952745054075</v>
      </c>
      <c r="Q37" s="11">
        <f t="shared" si="23"/>
        <v>0.85450424708850892</v>
      </c>
      <c r="R37" s="11">
        <f t="shared" si="24"/>
        <v>0.80529190442781728</v>
      </c>
      <c r="S37" s="11" t="str">
        <f t="shared" si="25"/>
        <v/>
      </c>
      <c r="T37" s="11" t="str">
        <f t="shared" si="26"/>
        <v/>
      </c>
      <c r="U37" s="11">
        <f t="shared" si="27"/>
        <v>0.8077718929889558</v>
      </c>
      <c r="V37">
        <f t="shared" si="21"/>
        <v>65</v>
      </c>
    </row>
    <row r="38" spans="1:22" x14ac:dyDescent="0.2">
      <c r="A38" t="s">
        <v>478</v>
      </c>
      <c r="B38" s="17" t="str">
        <f>IF(SUMIF('Public_FullFixedRefresh- Q2 201'!$A$3:$A$2039,$A38,'Public_FullFixedRefresh- Q2 201'!$AA$3:$AA$2039)&gt;0,AVERAGEIF('Public_FullFixedRefresh- Q2 201'!$A$3:$A$2039,$A38,'Public_FullFixedRefresh- Q2 201'!$AA$3:$AA$2039),"")</f>
        <v/>
      </c>
      <c r="C38" s="17" t="str">
        <f>IF(SUMIF('Public_FullFixedRefresh- Q2 201'!$A$3:$A$2039,$A38,'Public_FullFixedRefresh- Q2 201'!$AB$3:$AB$2039)&gt;0,AVERAGEIF('Public_FullFixedRefresh- Q2 201'!$A$3:$A$2039,$A38,'Public_FullFixedRefresh- Q2 201'!$AB$3:$AB$2039),"")</f>
        <v/>
      </c>
      <c r="D38" s="17" t="str">
        <f>IF(SUMIF('Public_FullFixedRefresh- Q2 201'!$A$3:$A$2039,$A38,'Public_FullFixedRefresh- Q2 201'!$AC$3:$AC$2039)&gt;0,AVERAGEIF('Public_FullFixedRefresh- Q2 201'!$A$3:$A$2039,$A38,'Public_FullFixedRefresh- Q2 201'!$AC$3:$AC$2039),"")</f>
        <v/>
      </c>
      <c r="E38" s="17" t="str">
        <f>IF(SUMIF('Public_FullFixedRefresh- Q2 201'!$A$3:$A$2039,$A38,'Public_FullFixedRefresh- Q2 201'!$AD$3:$AD$2039)&gt;0,AVERAGEIF('Public_FullFixedRefresh- Q2 201'!$A$3:$A$2039,$A38,'Public_FullFixedRefresh- Q2 201'!$AD$3:$AD$2039),"")</f>
        <v/>
      </c>
      <c r="F38" s="17" t="str">
        <f>IF(SUMIF('Public_FullFixedRefresh- Q2 201'!$A$3:$A$2039,$A38,'Public_FullFixedRefresh- Q2 201'!$AE$3:$AE$2039)&gt;0,AVERAGEIF('Public_FullFixedRefresh- Q2 201'!$A$3:$A$2039,$A38,'Public_FullFixedRefresh- Q2 201'!$AE$3:$AE$2039),"")</f>
        <v/>
      </c>
      <c r="H38" s="11" t="str">
        <f t="shared" si="9"/>
        <v/>
      </c>
      <c r="I38" s="11" t="str">
        <f t="shared" si="10"/>
        <v/>
      </c>
      <c r="J38" s="11" t="str">
        <f t="shared" si="11"/>
        <v/>
      </c>
      <c r="K38" s="11" t="str">
        <f t="shared" si="12"/>
        <v/>
      </c>
      <c r="L38" s="11" t="str">
        <f t="shared" si="13"/>
        <v/>
      </c>
      <c r="N38" s="11" t="str">
        <f t="shared" si="14"/>
        <v/>
      </c>
      <c r="P38" s="11" t="str">
        <f t="shared" si="22"/>
        <v/>
      </c>
      <c r="Q38" s="11" t="str">
        <f t="shared" si="23"/>
        <v/>
      </c>
      <c r="R38" s="11" t="str">
        <f t="shared" si="24"/>
        <v/>
      </c>
      <c r="S38" s="11" t="str">
        <f t="shared" si="25"/>
        <v/>
      </c>
      <c r="T38" s="11" t="str">
        <f t="shared" si="26"/>
        <v/>
      </c>
      <c r="U38" s="11" t="str">
        <f t="shared" si="27"/>
        <v/>
      </c>
      <c r="V38" t="str">
        <f t="shared" si="21"/>
        <v/>
      </c>
    </row>
    <row r="39" spans="1:22" x14ac:dyDescent="0.2">
      <c r="A39" t="s">
        <v>488</v>
      </c>
      <c r="B39" s="17" t="str">
        <f>IF(SUMIF('Public_FullFixedRefresh- Q2 201'!$A$3:$A$2039,$A39,'Public_FullFixedRefresh- Q2 201'!$AA$3:$AA$2039)&gt;0,AVERAGEIF('Public_FullFixedRefresh- Q2 201'!$A$3:$A$2039,$A39,'Public_FullFixedRefresh- Q2 201'!$AA$3:$AA$2039),"")</f>
        <v/>
      </c>
      <c r="C39" s="17" t="str">
        <f>IF(SUMIF('Public_FullFixedRefresh- Q2 201'!$A$3:$A$2039,$A39,'Public_FullFixedRefresh- Q2 201'!$AB$3:$AB$2039)&gt;0,AVERAGEIF('Public_FullFixedRefresh- Q2 201'!$A$3:$A$2039,$A39,'Public_FullFixedRefresh- Q2 201'!$AB$3:$AB$2039),"")</f>
        <v/>
      </c>
      <c r="D39" s="17" t="str">
        <f>IF(SUMIF('Public_FullFixedRefresh- Q2 201'!$A$3:$A$2039,$A39,'Public_FullFixedRefresh- Q2 201'!$AC$3:$AC$2039)&gt;0,AVERAGEIF('Public_FullFixedRefresh- Q2 201'!$A$3:$A$2039,$A39,'Public_FullFixedRefresh- Q2 201'!$AC$3:$AC$2039),"")</f>
        <v/>
      </c>
      <c r="E39" s="17" t="str">
        <f>IF(SUMIF('Public_FullFixedRefresh- Q2 201'!$A$3:$A$2039,$A39,'Public_FullFixedRefresh- Q2 201'!$AD$3:$AD$2039)&gt;0,AVERAGEIF('Public_FullFixedRefresh- Q2 201'!$A$3:$A$2039,$A39,'Public_FullFixedRefresh- Q2 201'!$AD$3:$AD$2039),"")</f>
        <v/>
      </c>
      <c r="F39" s="17" t="str">
        <f>IF(SUMIF('Public_FullFixedRefresh- Q2 201'!$A$3:$A$2039,$A39,'Public_FullFixedRefresh- Q2 201'!$AE$3:$AE$2039)&gt;0,AVERAGEIF('Public_FullFixedRefresh- Q2 201'!$A$3:$A$2039,$A39,'Public_FullFixedRefresh- Q2 201'!$AE$3:$AE$2039),"")</f>
        <v/>
      </c>
      <c r="H39" s="11" t="str">
        <f t="shared" si="9"/>
        <v/>
      </c>
      <c r="I39" s="11" t="str">
        <f t="shared" si="10"/>
        <v/>
      </c>
      <c r="J39" s="11" t="str">
        <f t="shared" si="11"/>
        <v/>
      </c>
      <c r="K39" s="11" t="str">
        <f t="shared" si="12"/>
        <v/>
      </c>
      <c r="L39" s="11" t="str">
        <f t="shared" si="13"/>
        <v/>
      </c>
      <c r="N39" s="11" t="str">
        <f t="shared" si="14"/>
        <v/>
      </c>
      <c r="P39" s="11" t="str">
        <f t="shared" si="22"/>
        <v/>
      </c>
      <c r="Q39" s="11" t="str">
        <f t="shared" si="23"/>
        <v/>
      </c>
      <c r="R39" s="11" t="str">
        <f t="shared" si="24"/>
        <v/>
      </c>
      <c r="S39" s="11" t="str">
        <f t="shared" si="25"/>
        <v/>
      </c>
      <c r="T39" s="11" t="str">
        <f t="shared" si="26"/>
        <v/>
      </c>
      <c r="U39" s="11" t="str">
        <f t="shared" si="27"/>
        <v/>
      </c>
      <c r="V39" t="str">
        <f t="shared" si="21"/>
        <v/>
      </c>
    </row>
    <row r="40" spans="1:22" x14ac:dyDescent="0.2">
      <c r="A40" t="s">
        <v>491</v>
      </c>
      <c r="B40" s="17" t="str">
        <f>IF(SUMIF('Public_FullFixedRefresh- Q2 201'!$A$3:$A$2039,$A40,'Public_FullFixedRefresh- Q2 201'!$AA$3:$AA$2039)&gt;0,AVERAGEIF('Public_FullFixedRefresh- Q2 201'!$A$3:$A$2039,$A40,'Public_FullFixedRefresh- Q2 201'!$AA$3:$AA$2039),"")</f>
        <v/>
      </c>
      <c r="C40" s="17" t="str">
        <f>IF(SUMIF('Public_FullFixedRefresh- Q2 201'!$A$3:$A$2039,$A40,'Public_FullFixedRefresh- Q2 201'!$AB$3:$AB$2039)&gt;0,AVERAGEIF('Public_FullFixedRefresh- Q2 201'!$A$3:$A$2039,$A40,'Public_FullFixedRefresh- Q2 201'!$AB$3:$AB$2039),"")</f>
        <v/>
      </c>
      <c r="D40" s="17" t="str">
        <f>IF(SUMIF('Public_FullFixedRefresh- Q2 201'!$A$3:$A$2039,$A40,'Public_FullFixedRefresh- Q2 201'!$AC$3:$AC$2039)&gt;0,AVERAGEIF('Public_FullFixedRefresh- Q2 201'!$A$3:$A$2039,$A40,'Public_FullFixedRefresh- Q2 201'!$AC$3:$AC$2039),"")</f>
        <v/>
      </c>
      <c r="E40" s="17" t="str">
        <f>IF(SUMIF('Public_FullFixedRefresh- Q2 201'!$A$3:$A$2039,$A40,'Public_FullFixedRefresh- Q2 201'!$AD$3:$AD$2039)&gt;0,AVERAGEIF('Public_FullFixedRefresh- Q2 201'!$A$3:$A$2039,$A40,'Public_FullFixedRefresh- Q2 201'!$AD$3:$AD$2039),"")</f>
        <v/>
      </c>
      <c r="F40" s="17" t="str">
        <f>IF(SUMIF('Public_FullFixedRefresh- Q2 201'!$A$3:$A$2039,$A40,'Public_FullFixedRefresh- Q2 201'!$AE$3:$AE$2039)&gt;0,AVERAGEIF('Public_FullFixedRefresh- Q2 201'!$A$3:$A$2039,$A40,'Public_FullFixedRefresh- Q2 201'!$AE$3:$AE$2039),"")</f>
        <v/>
      </c>
      <c r="H40" s="11" t="str">
        <f t="shared" si="9"/>
        <v/>
      </c>
      <c r="I40" s="11" t="str">
        <f t="shared" si="10"/>
        <v/>
      </c>
      <c r="J40" s="11" t="str">
        <f t="shared" si="11"/>
        <v/>
      </c>
      <c r="K40" s="11" t="str">
        <f t="shared" si="12"/>
        <v/>
      </c>
      <c r="L40" s="11" t="str">
        <f t="shared" si="13"/>
        <v/>
      </c>
      <c r="N40" s="11" t="str">
        <f t="shared" si="14"/>
        <v/>
      </c>
      <c r="P40" s="11" t="str">
        <f t="shared" si="22"/>
        <v/>
      </c>
      <c r="Q40" s="11" t="str">
        <f t="shared" si="23"/>
        <v/>
      </c>
      <c r="R40" s="11" t="str">
        <f t="shared" si="24"/>
        <v/>
      </c>
      <c r="S40" s="11" t="str">
        <f t="shared" si="25"/>
        <v/>
      </c>
      <c r="T40" s="11" t="str">
        <f t="shared" si="26"/>
        <v/>
      </c>
      <c r="U40" s="11" t="str">
        <f t="shared" si="27"/>
        <v/>
      </c>
      <c r="V40" t="str">
        <f t="shared" si="21"/>
        <v/>
      </c>
    </row>
    <row r="41" spans="1:22" x14ac:dyDescent="0.2">
      <c r="A41" t="s">
        <v>501</v>
      </c>
      <c r="B41" s="17" t="str">
        <f>IF(SUMIF('Public_FullFixedRefresh- Q2 201'!$A$3:$A$2039,$A41,'Public_FullFixedRefresh- Q2 201'!$AA$3:$AA$2039)&gt;0,AVERAGEIF('Public_FullFixedRefresh- Q2 201'!$A$3:$A$2039,$A41,'Public_FullFixedRefresh- Q2 201'!$AA$3:$AA$2039),"")</f>
        <v/>
      </c>
      <c r="C41" s="17" t="str">
        <f>IF(SUMIF('Public_FullFixedRefresh- Q2 201'!$A$3:$A$2039,$A41,'Public_FullFixedRefresh- Q2 201'!$AB$3:$AB$2039)&gt;0,AVERAGEIF('Public_FullFixedRefresh- Q2 201'!$A$3:$A$2039,$A41,'Public_FullFixedRefresh- Q2 201'!$AB$3:$AB$2039),"")</f>
        <v/>
      </c>
      <c r="D41" s="17" t="str">
        <f>IF(SUMIF('Public_FullFixedRefresh- Q2 201'!$A$3:$A$2039,$A41,'Public_FullFixedRefresh- Q2 201'!$AC$3:$AC$2039)&gt;0,AVERAGEIF('Public_FullFixedRefresh- Q2 201'!$A$3:$A$2039,$A41,'Public_FullFixedRefresh- Q2 201'!$AC$3:$AC$2039),"")</f>
        <v/>
      </c>
      <c r="E41" s="17">
        <f>IF(SUMIF('Public_FullFixedRefresh- Q2 201'!$A$3:$A$2039,$A41,'Public_FullFixedRefresh- Q2 201'!$AD$3:$AD$2039)&gt;0,AVERAGEIF('Public_FullFixedRefresh- Q2 201'!$A$3:$A$2039,$A41,'Public_FullFixedRefresh- Q2 201'!$AD$3:$AD$2039),"")</f>
        <v>31.031270357573213</v>
      </c>
      <c r="F41" s="17">
        <f>IF(SUMIF('Public_FullFixedRefresh- Q2 201'!$A$3:$A$2039,$A41,'Public_FullFixedRefresh- Q2 201'!$AE$3:$AE$2039)&gt;0,AVERAGEIF('Public_FullFixedRefresh- Q2 201'!$A$3:$A$2039,$A41,'Public_FullFixedRefresh- Q2 201'!$AE$3:$AE$2039),"")</f>
        <v>43.254471430984182</v>
      </c>
      <c r="H41" s="11" t="str">
        <f t="shared" si="9"/>
        <v/>
      </c>
      <c r="I41" s="11" t="str">
        <f t="shared" si="10"/>
        <v/>
      </c>
      <c r="J41" s="11" t="str">
        <f t="shared" si="11"/>
        <v/>
      </c>
      <c r="K41" s="11">
        <f t="shared" si="12"/>
        <v>3.4349954172798158</v>
      </c>
      <c r="L41" s="11">
        <f t="shared" si="13"/>
        <v>3.767100613721452</v>
      </c>
      <c r="N41" s="11">
        <f t="shared" si="14"/>
        <v>3.6010480155006341</v>
      </c>
      <c r="P41" s="11" t="str">
        <f t="shared" si="22"/>
        <v/>
      </c>
      <c r="Q41" s="11" t="str">
        <f t="shared" si="23"/>
        <v/>
      </c>
      <c r="R41" s="11" t="str">
        <f t="shared" si="24"/>
        <v/>
      </c>
      <c r="S41" s="11">
        <f t="shared" si="25"/>
        <v>0.67852988187288898</v>
      </c>
      <c r="T41" s="11">
        <f t="shared" si="26"/>
        <v>0.7101056013006023</v>
      </c>
      <c r="U41" s="11">
        <f t="shared" si="27"/>
        <v>0.69431774158674564</v>
      </c>
      <c r="V41">
        <f t="shared" si="21"/>
        <v>23</v>
      </c>
    </row>
    <row r="42" spans="1:22" x14ac:dyDescent="0.2">
      <c r="A42" t="s">
        <v>519</v>
      </c>
      <c r="B42" s="17" t="str">
        <f>IF(SUMIF('Public_FullFixedRefresh- Q2 201'!$A$3:$A$2039,$A42,'Public_FullFixedRefresh- Q2 201'!$AA$3:$AA$2039)&gt;0,AVERAGEIF('Public_FullFixedRefresh- Q2 201'!$A$3:$A$2039,$A42,'Public_FullFixedRefresh- Q2 201'!$AA$3:$AA$2039),"")</f>
        <v/>
      </c>
      <c r="C42" s="17" t="str">
        <f>IF(SUMIF('Public_FullFixedRefresh- Q2 201'!$A$3:$A$2039,$A42,'Public_FullFixedRefresh- Q2 201'!$AB$3:$AB$2039)&gt;0,AVERAGEIF('Public_FullFixedRefresh- Q2 201'!$A$3:$A$2039,$A42,'Public_FullFixedRefresh- Q2 201'!$AB$3:$AB$2039),"")</f>
        <v/>
      </c>
      <c r="D42" s="17">
        <f>IF(SUMIF('Public_FullFixedRefresh- Q2 201'!$A$3:$A$2039,$A42,'Public_FullFixedRefresh- Q2 201'!$AC$3:$AC$2039)&gt;0,AVERAGEIF('Public_FullFixedRefresh- Q2 201'!$A$3:$A$2039,$A42,'Public_FullFixedRefresh- Q2 201'!$AC$3:$AC$2039),"")</f>
        <v>26.233954937447837</v>
      </c>
      <c r="E42" s="17">
        <f>IF(SUMIF('Public_FullFixedRefresh- Q2 201'!$A$3:$A$2039,$A42,'Public_FullFixedRefresh- Q2 201'!$AD$3:$AD$2039)&gt;0,AVERAGEIF('Public_FullFixedRefresh- Q2 201'!$A$3:$A$2039,$A42,'Public_FullFixedRefresh- Q2 201'!$AD$3:$AD$2039),"")</f>
        <v>30.518394814166708</v>
      </c>
      <c r="F42" s="17">
        <f>IF(SUMIF('Public_FullFixedRefresh- Q2 201'!$A$3:$A$2039,$A42,'Public_FullFixedRefresh- Q2 201'!$AE$3:$AE$2039)&gt;0,AVERAGEIF('Public_FullFixedRefresh- Q2 201'!$A$3:$A$2039,$A42,'Public_FullFixedRefresh- Q2 201'!$AE$3:$AE$2039),"")</f>
        <v>40.02528803173815</v>
      </c>
      <c r="H42" s="11" t="str">
        <f t="shared" si="9"/>
        <v/>
      </c>
      <c r="I42" s="11" t="str">
        <f t="shared" si="10"/>
        <v/>
      </c>
      <c r="J42" s="11">
        <f t="shared" si="11"/>
        <v>3.2670545616758364</v>
      </c>
      <c r="K42" s="11">
        <f t="shared" si="12"/>
        <v>3.4183296104776328</v>
      </c>
      <c r="L42" s="11">
        <f t="shared" si="13"/>
        <v>3.6895114551526542</v>
      </c>
      <c r="N42" s="11">
        <f t="shared" si="14"/>
        <v>3.4582985424353745</v>
      </c>
      <c r="P42" s="11" t="str">
        <f t="shared" si="22"/>
        <v/>
      </c>
      <c r="Q42" s="11" t="str">
        <f t="shared" si="23"/>
        <v/>
      </c>
      <c r="R42" s="11">
        <f t="shared" si="24"/>
        <v>0.66256249143811352</v>
      </c>
      <c r="S42" s="11">
        <f t="shared" si="25"/>
        <v>0.67694533924826106</v>
      </c>
      <c r="T42" s="11">
        <f t="shared" si="26"/>
        <v>0.70272862097072286</v>
      </c>
      <c r="U42" s="11">
        <f t="shared" si="27"/>
        <v>0.68074548388569911</v>
      </c>
      <c r="V42">
        <f t="shared" si="21"/>
        <v>15</v>
      </c>
    </row>
    <row r="43" spans="1:22" x14ac:dyDescent="0.2">
      <c r="A43" t="s">
        <v>530</v>
      </c>
      <c r="B43" s="17" t="str">
        <f>IF(SUMIF('Public_FullFixedRefresh- Q2 201'!$A$3:$A$2039,$A43,'Public_FullFixedRefresh- Q2 201'!$AA$3:$AA$2039)&gt;0,AVERAGEIF('Public_FullFixedRefresh- Q2 201'!$A$3:$A$2039,$A43,'Public_FullFixedRefresh- Q2 201'!$AA$3:$AA$2039),"")</f>
        <v/>
      </c>
      <c r="C43" s="17" t="str">
        <f>IF(SUMIF('Public_FullFixedRefresh- Q2 201'!$A$3:$A$2039,$A43,'Public_FullFixedRefresh- Q2 201'!$AB$3:$AB$2039)&gt;0,AVERAGEIF('Public_FullFixedRefresh- Q2 201'!$A$3:$A$2039,$A43,'Public_FullFixedRefresh- Q2 201'!$AB$3:$AB$2039),"")</f>
        <v/>
      </c>
      <c r="D43" s="17" t="str">
        <f>IF(SUMIF('Public_FullFixedRefresh- Q2 201'!$A$3:$A$2039,$A43,'Public_FullFixedRefresh- Q2 201'!$AC$3:$AC$2039)&gt;0,AVERAGEIF('Public_FullFixedRefresh- Q2 201'!$A$3:$A$2039,$A43,'Public_FullFixedRefresh- Q2 201'!$AC$3:$AC$2039),"")</f>
        <v/>
      </c>
      <c r="E43" s="17" t="str">
        <f>IF(SUMIF('Public_FullFixedRefresh- Q2 201'!$A$3:$A$2039,$A43,'Public_FullFixedRefresh- Q2 201'!$AD$3:$AD$2039)&gt;0,AVERAGEIF('Public_FullFixedRefresh- Q2 201'!$A$3:$A$2039,$A43,'Public_FullFixedRefresh- Q2 201'!$AD$3:$AD$2039),"")</f>
        <v/>
      </c>
      <c r="F43" s="17" t="str">
        <f>IF(SUMIF('Public_FullFixedRefresh- Q2 201'!$A$3:$A$2039,$A43,'Public_FullFixedRefresh- Q2 201'!$AE$3:$AE$2039)&gt;0,AVERAGEIF('Public_FullFixedRefresh- Q2 201'!$A$3:$A$2039,$A43,'Public_FullFixedRefresh- Q2 201'!$AE$3:$AE$2039),"")</f>
        <v/>
      </c>
      <c r="H43" s="11" t="str">
        <f t="shared" si="9"/>
        <v/>
      </c>
      <c r="I43" s="11" t="str">
        <f t="shared" si="10"/>
        <v/>
      </c>
      <c r="J43" s="11" t="str">
        <f t="shared" si="11"/>
        <v/>
      </c>
      <c r="K43" s="11" t="str">
        <f t="shared" si="12"/>
        <v/>
      </c>
      <c r="L43" s="11" t="str">
        <f t="shared" si="13"/>
        <v/>
      </c>
      <c r="N43" s="11" t="str">
        <f t="shared" si="14"/>
        <v/>
      </c>
      <c r="P43" s="11" t="str">
        <f t="shared" si="22"/>
        <v/>
      </c>
      <c r="Q43" s="11" t="str">
        <f t="shared" si="23"/>
        <v/>
      </c>
      <c r="R43" s="11" t="str">
        <f t="shared" si="24"/>
        <v/>
      </c>
      <c r="S43" s="11" t="str">
        <f t="shared" si="25"/>
        <v/>
      </c>
      <c r="T43" s="11" t="str">
        <f t="shared" si="26"/>
        <v/>
      </c>
      <c r="U43" s="11" t="str">
        <f t="shared" si="27"/>
        <v/>
      </c>
      <c r="V43" t="str">
        <f t="shared" si="21"/>
        <v/>
      </c>
    </row>
    <row r="44" spans="1:22" x14ac:dyDescent="0.2">
      <c r="A44" t="s">
        <v>535</v>
      </c>
      <c r="B44" s="17" t="str">
        <f>IF(SUMIF('Public_FullFixedRefresh- Q2 201'!$A$3:$A$2039,$A44,'Public_FullFixedRefresh- Q2 201'!$AA$3:$AA$2039)&gt;0,AVERAGEIF('Public_FullFixedRefresh- Q2 201'!$A$3:$A$2039,$A44,'Public_FullFixedRefresh- Q2 201'!$AA$3:$AA$2039),"")</f>
        <v/>
      </c>
      <c r="C44" s="17" t="str">
        <f>IF(SUMIF('Public_FullFixedRefresh- Q2 201'!$A$3:$A$2039,$A44,'Public_FullFixedRefresh- Q2 201'!$AB$3:$AB$2039)&gt;0,AVERAGEIF('Public_FullFixedRefresh- Q2 201'!$A$3:$A$2039,$A44,'Public_FullFixedRefresh- Q2 201'!$AB$3:$AB$2039),"")</f>
        <v/>
      </c>
      <c r="D44" s="17" t="str">
        <f>IF(SUMIF('Public_FullFixedRefresh- Q2 201'!$A$3:$A$2039,$A44,'Public_FullFixedRefresh- Q2 201'!$AC$3:$AC$2039)&gt;0,AVERAGEIF('Public_FullFixedRefresh- Q2 201'!$A$3:$A$2039,$A44,'Public_FullFixedRefresh- Q2 201'!$AC$3:$AC$2039),"")</f>
        <v/>
      </c>
      <c r="E44" s="17" t="str">
        <f>IF(SUMIF('Public_FullFixedRefresh- Q2 201'!$A$3:$A$2039,$A44,'Public_FullFixedRefresh- Q2 201'!$AD$3:$AD$2039)&gt;0,AVERAGEIF('Public_FullFixedRefresh- Q2 201'!$A$3:$A$2039,$A44,'Public_FullFixedRefresh- Q2 201'!$AD$3:$AD$2039),"")</f>
        <v/>
      </c>
      <c r="F44" s="17" t="str">
        <f>IF(SUMIF('Public_FullFixedRefresh- Q2 201'!$A$3:$A$2039,$A44,'Public_FullFixedRefresh- Q2 201'!$AE$3:$AE$2039)&gt;0,AVERAGEIF('Public_FullFixedRefresh- Q2 201'!$A$3:$A$2039,$A44,'Public_FullFixedRefresh- Q2 201'!$AE$3:$AE$2039),"")</f>
        <v/>
      </c>
      <c r="H44" s="11" t="str">
        <f t="shared" si="9"/>
        <v/>
      </c>
      <c r="I44" s="11" t="str">
        <f t="shared" si="10"/>
        <v/>
      </c>
      <c r="J44" s="11" t="str">
        <f t="shared" si="11"/>
        <v/>
      </c>
      <c r="K44" s="11" t="str">
        <f t="shared" si="12"/>
        <v/>
      </c>
      <c r="L44" s="11" t="str">
        <f t="shared" si="13"/>
        <v/>
      </c>
      <c r="N44" s="11" t="str">
        <f t="shared" si="14"/>
        <v/>
      </c>
      <c r="P44" s="11" t="str">
        <f t="shared" si="22"/>
        <v/>
      </c>
      <c r="Q44" s="11" t="str">
        <f t="shared" si="23"/>
        <v/>
      </c>
      <c r="R44" s="11" t="str">
        <f t="shared" si="24"/>
        <v/>
      </c>
      <c r="S44" s="11" t="str">
        <f t="shared" si="25"/>
        <v/>
      </c>
      <c r="T44" s="11" t="str">
        <f t="shared" si="26"/>
        <v/>
      </c>
      <c r="U44" s="11" t="str">
        <f t="shared" si="27"/>
        <v/>
      </c>
      <c r="V44" t="str">
        <f t="shared" si="21"/>
        <v/>
      </c>
    </row>
    <row r="45" spans="1:22" x14ac:dyDescent="0.2">
      <c r="A45" t="s">
        <v>543</v>
      </c>
      <c r="B45" s="17" t="str">
        <f>IF(SUMIF('Public_FullFixedRefresh- Q2 201'!$A$3:$A$2039,$A45,'Public_FullFixedRefresh- Q2 201'!$AA$3:$AA$2039)&gt;0,AVERAGEIF('Public_FullFixedRefresh- Q2 201'!$A$3:$A$2039,$A45,'Public_FullFixedRefresh- Q2 201'!$AA$3:$AA$2039),"")</f>
        <v/>
      </c>
      <c r="C45" s="17">
        <f>IF(SUMIF('Public_FullFixedRefresh- Q2 201'!$A$3:$A$2039,$A45,'Public_FullFixedRefresh- Q2 201'!$AB$3:$AB$2039)&gt;0,AVERAGEIF('Public_FullFixedRefresh- Q2 201'!$A$3:$A$2039,$A45,'Public_FullFixedRefresh- Q2 201'!$AB$3:$AB$2039),"")</f>
        <v>34.587197398434697</v>
      </c>
      <c r="D45" s="17">
        <f>IF(SUMIF('Public_FullFixedRefresh- Q2 201'!$A$3:$A$2039,$A45,'Public_FullFixedRefresh- Q2 201'!$AC$3:$AC$2039)&gt;0,AVERAGEIF('Public_FullFixedRefresh- Q2 201'!$A$3:$A$2039,$A45,'Public_FullFixedRefresh- Q2 201'!$AC$3:$AC$2039),"")</f>
        <v>52.275736413966342</v>
      </c>
      <c r="E45" s="17">
        <f>IF(SUMIF('Public_FullFixedRefresh- Q2 201'!$A$3:$A$2039,$A45,'Public_FullFixedRefresh- Q2 201'!$AD$3:$AD$2039)&gt;0,AVERAGEIF('Public_FullFixedRefresh- Q2 201'!$A$3:$A$2039,$A45,'Public_FullFixedRefresh- Q2 201'!$AD$3:$AD$2039),"")</f>
        <v>94.097522333976755</v>
      </c>
      <c r="F45" s="17">
        <f>IF(SUMIF('Public_FullFixedRefresh- Q2 201'!$A$3:$A$2039,$A45,'Public_FullFixedRefresh- Q2 201'!$AE$3:$AE$2039)&gt;0,AVERAGEIF('Public_FullFixedRefresh- Q2 201'!$A$3:$A$2039,$A45,'Public_FullFixedRefresh- Q2 201'!$AE$3:$AE$2039),"")</f>
        <v>226.55212690393387</v>
      </c>
      <c r="H45" s="11" t="str">
        <f t="shared" si="9"/>
        <v/>
      </c>
      <c r="I45" s="11">
        <f t="shared" si="10"/>
        <v>3.5434835962040738</v>
      </c>
      <c r="J45" s="11">
        <f t="shared" si="11"/>
        <v>3.9565323325223365</v>
      </c>
      <c r="K45" s="11">
        <f t="shared" si="12"/>
        <v>4.5443317161062922</v>
      </c>
      <c r="L45" s="11">
        <f t="shared" si="13"/>
        <v>5.4229750593009642</v>
      </c>
      <c r="N45" s="11">
        <f t="shared" si="14"/>
        <v>4.366830676033417</v>
      </c>
      <c r="P45" s="11" t="str">
        <f t="shared" si="22"/>
        <v/>
      </c>
      <c r="Q45" s="11">
        <f t="shared" si="23"/>
        <v>0.68884466265813316</v>
      </c>
      <c r="R45" s="11">
        <f t="shared" si="24"/>
        <v>0.72811628847940824</v>
      </c>
      <c r="S45" s="11">
        <f t="shared" si="25"/>
        <v>0.78400276244818157</v>
      </c>
      <c r="T45" s="11">
        <f t="shared" si="26"/>
        <v>0.86754194213885127</v>
      </c>
      <c r="U45" s="11">
        <f t="shared" si="27"/>
        <v>0.76712641393114356</v>
      </c>
      <c r="V45">
        <f t="shared" si="21"/>
        <v>53</v>
      </c>
    </row>
    <row r="46" spans="1:22" x14ac:dyDescent="0.2">
      <c r="A46" t="s">
        <v>551</v>
      </c>
      <c r="B46" s="17">
        <f>IF(SUMIF('Public_FullFixedRefresh- Q2 201'!$A$3:$A$2039,$A46,'Public_FullFixedRefresh- Q2 201'!$AA$3:$AA$2039)&gt;0,AVERAGEIF('Public_FullFixedRefresh- Q2 201'!$A$3:$A$2039,$A46,'Public_FullFixedRefresh- Q2 201'!$AA$3:$AA$2039),"")</f>
        <v>36.267587933973047</v>
      </c>
      <c r="C46" s="17">
        <f>IF(SUMIF('Public_FullFixedRefresh- Q2 201'!$A$3:$A$2039,$A46,'Public_FullFixedRefresh- Q2 201'!$AB$3:$AB$2039)&gt;0,AVERAGEIF('Public_FullFixedRefresh- Q2 201'!$A$3:$A$2039,$A46,'Public_FullFixedRefresh- Q2 201'!$AB$3:$AB$2039),"")</f>
        <v>78.546187236519458</v>
      </c>
      <c r="D46" s="17">
        <f>IF(SUMIF('Public_FullFixedRefresh- Q2 201'!$A$3:$A$2039,$A46,'Public_FullFixedRefresh- Q2 201'!$AC$3:$AC$2039)&gt;0,AVERAGEIF('Public_FullFixedRefresh- Q2 201'!$A$3:$A$2039,$A46,'Public_FullFixedRefresh- Q2 201'!$AC$3:$AC$2039),"")</f>
        <v>154.0721338301731</v>
      </c>
      <c r="E46" s="17">
        <f>IF(SUMIF('Public_FullFixedRefresh- Q2 201'!$A$3:$A$2039,$A46,'Public_FullFixedRefresh- Q2 201'!$AD$3:$AD$2039)&gt;0,AVERAGEIF('Public_FullFixedRefresh- Q2 201'!$A$3:$A$2039,$A46,'Public_FullFixedRefresh- Q2 201'!$AD$3:$AD$2039),"")</f>
        <v>552.66295010676095</v>
      </c>
      <c r="F46" s="17">
        <f>IF(SUMIF('Public_FullFixedRefresh- Q2 201'!$A$3:$A$2039,$A46,'Public_FullFixedRefresh- Q2 201'!$AE$3:$AE$2039)&gt;0,AVERAGEIF('Public_FullFixedRefresh- Q2 201'!$A$3:$A$2039,$A46,'Public_FullFixedRefresh- Q2 201'!$AE$3:$AE$2039),"")</f>
        <v>943.92791973976011</v>
      </c>
      <c r="H46" s="11">
        <f t="shared" si="9"/>
        <v>3.5909244480222609</v>
      </c>
      <c r="I46" s="11">
        <f t="shared" si="10"/>
        <v>4.3636868242049021</v>
      </c>
      <c r="J46" s="11">
        <f t="shared" si="11"/>
        <v>5.0374208942425236</v>
      </c>
      <c r="K46" s="11">
        <f t="shared" si="12"/>
        <v>6.3147483222278504</v>
      </c>
      <c r="L46" s="11">
        <f t="shared" si="13"/>
        <v>6.8500498070223355</v>
      </c>
      <c r="N46" s="11">
        <f t="shared" si="14"/>
        <v>5.2313660591439746</v>
      </c>
      <c r="P46" s="11">
        <f t="shared" si="22"/>
        <v>0.69335521847741266</v>
      </c>
      <c r="Q46" s="11">
        <f t="shared" si="23"/>
        <v>0.76682750447617831</v>
      </c>
      <c r="R46" s="11">
        <f t="shared" si="24"/>
        <v>0.83088443039103055</v>
      </c>
      <c r="S46" s="11">
        <f t="shared" si="25"/>
        <v>0.95232948128313666</v>
      </c>
      <c r="T46" s="11">
        <f t="shared" si="26"/>
        <v>1.0032245882378377</v>
      </c>
      <c r="U46" s="11">
        <f t="shared" si="27"/>
        <v>0.84932424457311906</v>
      </c>
      <c r="V46">
        <f t="shared" si="21"/>
        <v>77</v>
      </c>
    </row>
    <row r="47" spans="1:22" x14ac:dyDescent="0.2">
      <c r="A47" t="s">
        <v>563</v>
      </c>
      <c r="B47" s="17" t="str">
        <f>IF(SUMIF('Public_FullFixedRefresh- Q2 201'!$A$3:$A$2039,$A47,'Public_FullFixedRefresh- Q2 201'!$AA$3:$AA$2039)&gt;0,AVERAGEIF('Public_FullFixedRefresh- Q2 201'!$A$3:$A$2039,$A47,'Public_FullFixedRefresh- Q2 201'!$AA$3:$AA$2039),"")</f>
        <v/>
      </c>
      <c r="C47" s="17">
        <f>IF(SUMIF('Public_FullFixedRefresh- Q2 201'!$A$3:$A$2039,$A47,'Public_FullFixedRefresh- Q2 201'!$AB$3:$AB$2039)&gt;0,AVERAGEIF('Public_FullFixedRefresh- Q2 201'!$A$3:$A$2039,$A47,'Public_FullFixedRefresh- Q2 201'!$AB$3:$AB$2039),"")</f>
        <v>60.579700415242122</v>
      </c>
      <c r="D47" s="17">
        <f>IF(SUMIF('Public_FullFixedRefresh- Q2 201'!$A$3:$A$2039,$A47,'Public_FullFixedRefresh- Q2 201'!$AC$3:$AC$2039)&gt;0,AVERAGEIF('Public_FullFixedRefresh- Q2 201'!$A$3:$A$2039,$A47,'Public_FullFixedRefresh- Q2 201'!$AC$3:$AC$2039),"")</f>
        <v>101.98963234296683</v>
      </c>
      <c r="E47" s="17" t="str">
        <f>IF(SUMIF('Public_FullFixedRefresh- Q2 201'!$A$3:$A$2039,$A47,'Public_FullFixedRefresh- Q2 201'!$AD$3:$AD$2039)&gt;0,AVERAGEIF('Public_FullFixedRefresh- Q2 201'!$A$3:$A$2039,$A47,'Public_FullFixedRefresh- Q2 201'!$AD$3:$AD$2039),"")</f>
        <v/>
      </c>
      <c r="F47" s="17" t="str">
        <f>IF(SUMIF('Public_FullFixedRefresh- Q2 201'!$A$3:$A$2039,$A47,'Public_FullFixedRefresh- Q2 201'!$AE$3:$AE$2039)&gt;0,AVERAGEIF('Public_FullFixedRefresh- Q2 201'!$A$3:$A$2039,$A47,'Public_FullFixedRefresh- Q2 201'!$AE$3:$AE$2039),"")</f>
        <v/>
      </c>
      <c r="H47" s="11" t="str">
        <f t="shared" si="9"/>
        <v/>
      </c>
      <c r="I47" s="11">
        <f t="shared" si="10"/>
        <v>4.1039598603118899</v>
      </c>
      <c r="J47" s="11">
        <f t="shared" si="11"/>
        <v>4.6248711644217968</v>
      </c>
      <c r="K47" s="11" t="str">
        <f t="shared" si="12"/>
        <v/>
      </c>
      <c r="L47" s="11" t="str">
        <f t="shared" si="13"/>
        <v/>
      </c>
      <c r="N47" s="11">
        <f t="shared" si="14"/>
        <v>4.3644155123668433</v>
      </c>
      <c r="P47" s="11" t="str">
        <f t="shared" si="22"/>
        <v/>
      </c>
      <c r="Q47" s="11">
        <f t="shared" si="23"/>
        <v>0.7421333237540203</v>
      </c>
      <c r="R47" s="11">
        <f t="shared" si="24"/>
        <v>0.79166024884141284</v>
      </c>
      <c r="S47" s="11" t="str">
        <f t="shared" si="25"/>
        <v/>
      </c>
      <c r="T47" s="11" t="str">
        <f t="shared" si="26"/>
        <v/>
      </c>
      <c r="U47" s="11">
        <f t="shared" si="27"/>
        <v>0.76689678629771652</v>
      </c>
      <c r="V47">
        <f t="shared" si="21"/>
        <v>52</v>
      </c>
    </row>
    <row r="48" spans="1:22" x14ac:dyDescent="0.2">
      <c r="A48" t="s">
        <v>567</v>
      </c>
      <c r="B48" s="17" t="str">
        <f>IF(SUMIF('Public_FullFixedRefresh- Q2 201'!$A$3:$A$2039,$A48,'Public_FullFixedRefresh- Q2 201'!$AA$3:$AA$2039)&gt;0,AVERAGEIF('Public_FullFixedRefresh- Q2 201'!$A$3:$A$2039,$A48,'Public_FullFixedRefresh- Q2 201'!$AA$3:$AA$2039),"")</f>
        <v/>
      </c>
      <c r="C48" s="17" t="str">
        <f>IF(SUMIF('Public_FullFixedRefresh- Q2 201'!$A$3:$A$2039,$A48,'Public_FullFixedRefresh- Q2 201'!$AB$3:$AB$2039)&gt;0,AVERAGEIF('Public_FullFixedRefresh- Q2 201'!$A$3:$A$2039,$A48,'Public_FullFixedRefresh- Q2 201'!$AB$3:$AB$2039),"")</f>
        <v/>
      </c>
      <c r="D48" s="17" t="str">
        <f>IF(SUMIF('Public_FullFixedRefresh- Q2 201'!$A$3:$A$2039,$A48,'Public_FullFixedRefresh- Q2 201'!$AC$3:$AC$2039)&gt;0,AVERAGEIF('Public_FullFixedRefresh- Q2 201'!$A$3:$A$2039,$A48,'Public_FullFixedRefresh- Q2 201'!$AC$3:$AC$2039),"")</f>
        <v/>
      </c>
      <c r="E48" s="17" t="str">
        <f>IF(SUMIF('Public_FullFixedRefresh- Q2 201'!$A$3:$A$2039,$A48,'Public_FullFixedRefresh- Q2 201'!$AD$3:$AD$2039)&gt;0,AVERAGEIF('Public_FullFixedRefresh- Q2 201'!$A$3:$A$2039,$A48,'Public_FullFixedRefresh- Q2 201'!$AD$3:$AD$2039),"")</f>
        <v/>
      </c>
      <c r="F48" s="17" t="str">
        <f>IF(SUMIF('Public_FullFixedRefresh- Q2 201'!$A$3:$A$2039,$A48,'Public_FullFixedRefresh- Q2 201'!$AE$3:$AE$2039)&gt;0,AVERAGEIF('Public_FullFixedRefresh- Q2 201'!$A$3:$A$2039,$A48,'Public_FullFixedRefresh- Q2 201'!$AE$3:$AE$2039),"")</f>
        <v/>
      </c>
      <c r="H48" s="11" t="str">
        <f t="shared" si="9"/>
        <v/>
      </c>
      <c r="I48" s="11" t="str">
        <f t="shared" si="10"/>
        <v/>
      </c>
      <c r="J48" s="11" t="str">
        <f t="shared" si="11"/>
        <v/>
      </c>
      <c r="K48" s="11" t="str">
        <f t="shared" si="12"/>
        <v/>
      </c>
      <c r="L48" s="11" t="str">
        <f t="shared" si="13"/>
        <v/>
      </c>
      <c r="N48" s="11" t="str">
        <f t="shared" si="14"/>
        <v/>
      </c>
      <c r="P48" s="11" t="str">
        <f t="shared" si="22"/>
        <v/>
      </c>
      <c r="Q48" s="11" t="str">
        <f t="shared" si="23"/>
        <v/>
      </c>
      <c r="R48" s="11" t="str">
        <f t="shared" si="24"/>
        <v/>
      </c>
      <c r="S48" s="11" t="str">
        <f t="shared" si="25"/>
        <v/>
      </c>
      <c r="T48" s="11" t="str">
        <f t="shared" si="26"/>
        <v/>
      </c>
      <c r="U48" s="11" t="str">
        <f t="shared" si="27"/>
        <v/>
      </c>
      <c r="V48" t="str">
        <f t="shared" si="21"/>
        <v/>
      </c>
    </row>
    <row r="49" spans="1:22" x14ac:dyDescent="0.2">
      <c r="A49" t="s">
        <v>578</v>
      </c>
      <c r="B49" s="17">
        <f>IF(SUMIF('Public_FullFixedRefresh- Q2 201'!$A$3:$A$2039,$A49,'Public_FullFixedRefresh- Q2 201'!$AA$3:$AA$2039)&gt;0,AVERAGEIF('Public_FullFixedRefresh- Q2 201'!$A$3:$A$2039,$A49,'Public_FullFixedRefresh- Q2 201'!$AA$3:$AA$2039),"")</f>
        <v>44.943607578216238</v>
      </c>
      <c r="C49" s="17">
        <f>IF(SUMIF('Public_FullFixedRefresh- Q2 201'!$A$3:$A$2039,$A49,'Public_FullFixedRefresh- Q2 201'!$AB$3:$AB$2039)&gt;0,AVERAGEIF('Public_FullFixedRefresh- Q2 201'!$A$3:$A$2039,$A49,'Public_FullFixedRefresh- Q2 201'!$AB$3:$AB$2039),"")</f>
        <v>76.058412824673638</v>
      </c>
      <c r="D49" s="17" t="str">
        <f>IF(SUMIF('Public_FullFixedRefresh- Q2 201'!$A$3:$A$2039,$A49,'Public_FullFixedRefresh- Q2 201'!$AC$3:$AC$2039)&gt;0,AVERAGEIF('Public_FullFixedRefresh- Q2 201'!$A$3:$A$2039,$A49,'Public_FullFixedRefresh- Q2 201'!$AC$3:$AC$2039),"")</f>
        <v/>
      </c>
      <c r="E49" s="17" t="str">
        <f>IF(SUMIF('Public_FullFixedRefresh- Q2 201'!$A$3:$A$2039,$A49,'Public_FullFixedRefresh- Q2 201'!$AD$3:$AD$2039)&gt;0,AVERAGEIF('Public_FullFixedRefresh- Q2 201'!$A$3:$A$2039,$A49,'Public_FullFixedRefresh- Q2 201'!$AD$3:$AD$2039),"")</f>
        <v/>
      </c>
      <c r="F49" s="17" t="str">
        <f>IF(SUMIF('Public_FullFixedRefresh- Q2 201'!$A$3:$A$2039,$A49,'Public_FullFixedRefresh- Q2 201'!$AE$3:$AE$2039)&gt;0,AVERAGEIF('Public_FullFixedRefresh- Q2 201'!$A$3:$A$2039,$A49,'Public_FullFixedRefresh- Q2 201'!$AE$3:$AE$2039),"")</f>
        <v/>
      </c>
      <c r="H49" s="11">
        <f t="shared" si="9"/>
        <v>3.8054085389740062</v>
      </c>
      <c r="I49" s="11">
        <f t="shared" si="10"/>
        <v>4.3315016348707855</v>
      </c>
      <c r="J49" s="11" t="str">
        <f t="shared" si="11"/>
        <v/>
      </c>
      <c r="K49" s="11" t="str">
        <f t="shared" si="12"/>
        <v/>
      </c>
      <c r="L49" s="11" t="str">
        <f t="shared" si="13"/>
        <v/>
      </c>
      <c r="N49" s="11">
        <f t="shared" si="14"/>
        <v>4.0684550869223957</v>
      </c>
      <c r="P49" s="11">
        <f t="shared" si="22"/>
        <v>0.71374782163498074</v>
      </c>
      <c r="Q49" s="11">
        <f t="shared" si="23"/>
        <v>0.76376741833771755</v>
      </c>
      <c r="R49" s="11" t="str">
        <f t="shared" si="24"/>
        <v/>
      </c>
      <c r="S49" s="11" t="str">
        <f t="shared" si="25"/>
        <v/>
      </c>
      <c r="T49" s="11" t="str">
        <f t="shared" si="26"/>
        <v/>
      </c>
      <c r="U49" s="11">
        <f t="shared" si="27"/>
        <v>0.73875761998634915</v>
      </c>
      <c r="V49">
        <f t="shared" si="21"/>
        <v>40</v>
      </c>
    </row>
    <row r="50" spans="1:22" x14ac:dyDescent="0.2">
      <c r="A50" t="s">
        <v>583</v>
      </c>
      <c r="B50" s="17" t="str">
        <f>IF(SUMIF('Public_FullFixedRefresh- Q2 201'!$A$3:$A$2039,$A50,'Public_FullFixedRefresh- Q2 201'!$AA$3:$AA$2039)&gt;0,AVERAGEIF('Public_FullFixedRefresh- Q2 201'!$A$3:$A$2039,$A50,'Public_FullFixedRefresh- Q2 201'!$AA$3:$AA$2039),"")</f>
        <v/>
      </c>
      <c r="C50" s="17" t="str">
        <f>IF(SUMIF('Public_FullFixedRefresh- Q2 201'!$A$3:$A$2039,$A50,'Public_FullFixedRefresh- Q2 201'!$AB$3:$AB$2039)&gt;0,AVERAGEIF('Public_FullFixedRefresh- Q2 201'!$A$3:$A$2039,$A50,'Public_FullFixedRefresh- Q2 201'!$AB$3:$AB$2039),"")</f>
        <v/>
      </c>
      <c r="D50" s="17" t="str">
        <f>IF(SUMIF('Public_FullFixedRefresh- Q2 201'!$A$3:$A$2039,$A50,'Public_FullFixedRefresh- Q2 201'!$AC$3:$AC$2039)&gt;0,AVERAGEIF('Public_FullFixedRefresh- Q2 201'!$A$3:$A$2039,$A50,'Public_FullFixedRefresh- Q2 201'!$AC$3:$AC$2039),"")</f>
        <v/>
      </c>
      <c r="E50" s="17" t="str">
        <f>IF(SUMIF('Public_FullFixedRefresh- Q2 201'!$A$3:$A$2039,$A50,'Public_FullFixedRefresh- Q2 201'!$AD$3:$AD$2039)&gt;0,AVERAGEIF('Public_FullFixedRefresh- Q2 201'!$A$3:$A$2039,$A50,'Public_FullFixedRefresh- Q2 201'!$AD$3:$AD$2039),"")</f>
        <v/>
      </c>
      <c r="F50" s="17" t="str">
        <f>IF(SUMIF('Public_FullFixedRefresh- Q2 201'!$A$3:$A$2039,$A50,'Public_FullFixedRefresh- Q2 201'!$AE$3:$AE$2039)&gt;0,AVERAGEIF('Public_FullFixedRefresh- Q2 201'!$A$3:$A$2039,$A50,'Public_FullFixedRefresh- Q2 201'!$AE$3:$AE$2039),"")</f>
        <v/>
      </c>
      <c r="H50" s="11" t="str">
        <f t="shared" si="9"/>
        <v/>
      </c>
      <c r="I50" s="11" t="str">
        <f t="shared" si="10"/>
        <v/>
      </c>
      <c r="J50" s="11" t="str">
        <f t="shared" si="11"/>
        <v/>
      </c>
      <c r="K50" s="11" t="str">
        <f t="shared" si="12"/>
        <v/>
      </c>
      <c r="L50" s="11" t="str">
        <f t="shared" si="13"/>
        <v/>
      </c>
      <c r="N50" s="11" t="str">
        <f t="shared" si="14"/>
        <v/>
      </c>
      <c r="P50" s="11" t="str">
        <f t="shared" si="22"/>
        <v/>
      </c>
      <c r="Q50" s="11" t="str">
        <f t="shared" si="23"/>
        <v/>
      </c>
      <c r="R50" s="11" t="str">
        <f t="shared" si="24"/>
        <v/>
      </c>
      <c r="S50" s="11" t="str">
        <f t="shared" si="25"/>
        <v/>
      </c>
      <c r="T50" s="11" t="str">
        <f t="shared" si="26"/>
        <v/>
      </c>
      <c r="U50" s="11" t="str">
        <f t="shared" si="27"/>
        <v/>
      </c>
      <c r="V50" t="str">
        <f t="shared" si="21"/>
        <v/>
      </c>
    </row>
    <row r="51" spans="1:22" x14ac:dyDescent="0.2">
      <c r="A51" t="s">
        <v>588</v>
      </c>
      <c r="B51" s="17">
        <f>IF(SUMIF('Public_FullFixedRefresh- Q2 201'!$A$3:$A$2039,$A51,'Public_FullFixedRefresh- Q2 201'!$AA$3:$AA$2039)&gt;0,AVERAGEIF('Public_FullFixedRefresh- Q2 201'!$A$3:$A$2039,$A51,'Public_FullFixedRefresh- Q2 201'!$AA$3:$AA$2039),"")</f>
        <v>29.213710428677132</v>
      </c>
      <c r="C51" s="17">
        <f>IF(SUMIF('Public_FullFixedRefresh- Q2 201'!$A$3:$A$2039,$A51,'Public_FullFixedRefresh- Q2 201'!$AB$3:$AB$2039)&gt;0,AVERAGEIF('Public_FullFixedRefresh- Q2 201'!$A$3:$A$2039,$A51,'Public_FullFixedRefresh- Q2 201'!$AB$3:$AB$2039),"")</f>
        <v>26.828917740621854</v>
      </c>
      <c r="D51" s="17">
        <f>IF(SUMIF('Public_FullFixedRefresh- Q2 201'!$A$3:$A$2039,$A51,'Public_FullFixedRefresh- Q2 201'!$AC$3:$AC$2039)&gt;0,AVERAGEIF('Public_FullFixedRefresh- Q2 201'!$A$3:$A$2039,$A51,'Public_FullFixedRefresh- Q2 201'!$AC$3:$AC$2039),"")</f>
        <v>33.697972393895355</v>
      </c>
      <c r="E51" s="17">
        <f>IF(SUMIF('Public_FullFixedRefresh- Q2 201'!$A$3:$A$2039,$A51,'Public_FullFixedRefresh- Q2 201'!$AD$3:$AD$2039)&gt;0,AVERAGEIF('Public_FullFixedRefresh- Q2 201'!$A$3:$A$2039,$A51,'Public_FullFixedRefresh- Q2 201'!$AD$3:$AD$2039),"")</f>
        <v>47.802317720393702</v>
      </c>
      <c r="F51" s="17">
        <f>IF(SUMIF('Public_FullFixedRefresh- Q2 201'!$A$3:$A$2039,$A51,'Public_FullFixedRefresh- Q2 201'!$AE$3:$AE$2039)&gt;0,AVERAGEIF('Public_FullFixedRefresh- Q2 201'!$A$3:$A$2039,$A51,'Public_FullFixedRefresh- Q2 201'!$AE$3:$AE$2039),"")</f>
        <v>46.163837386948586</v>
      </c>
      <c r="H51" s="11">
        <f t="shared" si="9"/>
        <v>3.3746381343057323</v>
      </c>
      <c r="I51" s="11">
        <f t="shared" si="10"/>
        <v>3.2894803259654255</v>
      </c>
      <c r="J51" s="11">
        <f t="shared" si="11"/>
        <v>3.5174376691949947</v>
      </c>
      <c r="K51" s="11">
        <f t="shared" si="12"/>
        <v>3.8670741261962567</v>
      </c>
      <c r="L51" s="11">
        <f t="shared" si="13"/>
        <v>3.8321967510441253</v>
      </c>
      <c r="N51" s="11">
        <f t="shared" si="14"/>
        <v>3.5761654013413073</v>
      </c>
      <c r="P51" s="11">
        <f t="shared" si="22"/>
        <v>0.67279126455214577</v>
      </c>
      <c r="Q51" s="11">
        <f t="shared" si="23"/>
        <v>0.6646946762059136</v>
      </c>
      <c r="R51" s="11">
        <f t="shared" si="24"/>
        <v>0.68636828200439681</v>
      </c>
      <c r="S51" s="11">
        <f t="shared" si="25"/>
        <v>0.71961082920408137</v>
      </c>
      <c r="T51" s="11">
        <f t="shared" si="26"/>
        <v>0.71629477686892218</v>
      </c>
      <c r="U51" s="11">
        <f t="shared" si="27"/>
        <v>0.69195196576709195</v>
      </c>
      <c r="V51">
        <f t="shared" si="21"/>
        <v>21</v>
      </c>
    </row>
    <row r="52" spans="1:22" x14ac:dyDescent="0.2">
      <c r="A52" t="s">
        <v>612</v>
      </c>
      <c r="B52" s="17">
        <f>IF(SUMIF('Public_FullFixedRefresh- Q2 201'!$A$3:$A$2039,$A52,'Public_FullFixedRefresh- Q2 201'!$AA$3:$AA$2039)&gt;0,AVERAGEIF('Public_FullFixedRefresh- Q2 201'!$A$3:$A$2039,$A52,'Public_FullFixedRefresh- Q2 201'!$AA$3:$AA$2039),"")</f>
        <v>33.759050356345526</v>
      </c>
      <c r="C52" s="17" t="str">
        <f>IF(SUMIF('Public_FullFixedRefresh- Q2 201'!$A$3:$A$2039,$A52,'Public_FullFixedRefresh- Q2 201'!$AB$3:$AB$2039)&gt;0,AVERAGEIF('Public_FullFixedRefresh- Q2 201'!$A$3:$A$2039,$A52,'Public_FullFixedRefresh- Q2 201'!$AB$3:$AB$2039),"")</f>
        <v/>
      </c>
      <c r="D52" s="17" t="str">
        <f>IF(SUMIF('Public_FullFixedRefresh- Q2 201'!$A$3:$A$2039,$A52,'Public_FullFixedRefresh- Q2 201'!$AC$3:$AC$2039)&gt;0,AVERAGEIF('Public_FullFixedRefresh- Q2 201'!$A$3:$A$2039,$A52,'Public_FullFixedRefresh- Q2 201'!$AC$3:$AC$2039),"")</f>
        <v/>
      </c>
      <c r="E52" s="17" t="str">
        <f>IF(SUMIF('Public_FullFixedRefresh- Q2 201'!$A$3:$A$2039,$A52,'Public_FullFixedRefresh- Q2 201'!$AD$3:$AD$2039)&gt;0,AVERAGEIF('Public_FullFixedRefresh- Q2 201'!$A$3:$A$2039,$A52,'Public_FullFixedRefresh- Q2 201'!$AD$3:$AD$2039),"")</f>
        <v/>
      </c>
      <c r="F52" s="17">
        <f>IF(SUMIF('Public_FullFixedRefresh- Q2 201'!$A$3:$A$2039,$A52,'Public_FullFixedRefresh- Q2 201'!$AE$3:$AE$2039)&gt;0,AVERAGEIF('Public_FullFixedRefresh- Q2 201'!$A$3:$A$2039,$A52,'Public_FullFixedRefresh- Q2 201'!$AE$3:$AE$2039),"")</f>
        <v>51.046643131418271</v>
      </c>
      <c r="H52" s="11">
        <f t="shared" si="9"/>
        <v>3.5192485400769535</v>
      </c>
      <c r="I52" s="11" t="str">
        <f t="shared" si="10"/>
        <v/>
      </c>
      <c r="J52" s="11" t="str">
        <f t="shared" si="11"/>
        <v/>
      </c>
      <c r="K52" s="11" t="str">
        <f t="shared" si="12"/>
        <v/>
      </c>
      <c r="L52" s="11">
        <f t="shared" si="13"/>
        <v>3.9327397859631819</v>
      </c>
      <c r="N52" s="11">
        <f t="shared" si="14"/>
        <v>3.7259941630200677</v>
      </c>
      <c r="P52" s="11">
        <f t="shared" si="22"/>
        <v>0.68654045501313377</v>
      </c>
      <c r="Q52" s="11" t="str">
        <f t="shared" si="23"/>
        <v/>
      </c>
      <c r="R52" s="11" t="str">
        <f t="shared" si="24"/>
        <v/>
      </c>
      <c r="S52" s="11" t="str">
        <f t="shared" si="25"/>
        <v/>
      </c>
      <c r="T52" s="11">
        <f t="shared" si="26"/>
        <v>0.72585415352135241</v>
      </c>
      <c r="U52" s="11">
        <f t="shared" si="27"/>
        <v>0.70619730426724314</v>
      </c>
      <c r="V52">
        <f t="shared" si="21"/>
        <v>25</v>
      </c>
    </row>
    <row r="53" spans="1:22" x14ac:dyDescent="0.2">
      <c r="A53" t="s">
        <v>628</v>
      </c>
      <c r="B53" s="17" t="str">
        <f>IF(SUMIF('Public_FullFixedRefresh- Q2 201'!$A$3:$A$2039,$A53,'Public_FullFixedRefresh- Q2 201'!$AA$3:$AA$2039)&gt;0,AVERAGEIF('Public_FullFixedRefresh- Q2 201'!$A$3:$A$2039,$A53,'Public_FullFixedRefresh- Q2 201'!$AA$3:$AA$2039),"")</f>
        <v/>
      </c>
      <c r="C53" s="17" t="str">
        <f>IF(SUMIF('Public_FullFixedRefresh- Q2 201'!$A$3:$A$2039,$A53,'Public_FullFixedRefresh- Q2 201'!$AB$3:$AB$2039)&gt;0,AVERAGEIF('Public_FullFixedRefresh- Q2 201'!$A$3:$A$2039,$A53,'Public_FullFixedRefresh- Q2 201'!$AB$3:$AB$2039),"")</f>
        <v/>
      </c>
      <c r="D53" s="17" t="str">
        <f>IF(SUMIF('Public_FullFixedRefresh- Q2 201'!$A$3:$A$2039,$A53,'Public_FullFixedRefresh- Q2 201'!$AC$3:$AC$2039)&gt;0,AVERAGEIF('Public_FullFixedRefresh- Q2 201'!$A$3:$A$2039,$A53,'Public_FullFixedRefresh- Q2 201'!$AC$3:$AC$2039),"")</f>
        <v/>
      </c>
      <c r="E53" s="17" t="str">
        <f>IF(SUMIF('Public_FullFixedRefresh- Q2 201'!$A$3:$A$2039,$A53,'Public_FullFixedRefresh- Q2 201'!$AD$3:$AD$2039)&gt;0,AVERAGEIF('Public_FullFixedRefresh- Q2 201'!$A$3:$A$2039,$A53,'Public_FullFixedRefresh- Q2 201'!$AD$3:$AD$2039),"")</f>
        <v/>
      </c>
      <c r="F53" s="17" t="str">
        <f>IF(SUMIF('Public_FullFixedRefresh- Q2 201'!$A$3:$A$2039,$A53,'Public_FullFixedRefresh- Q2 201'!$AE$3:$AE$2039)&gt;0,AVERAGEIF('Public_FullFixedRefresh- Q2 201'!$A$3:$A$2039,$A53,'Public_FullFixedRefresh- Q2 201'!$AE$3:$AE$2039),"")</f>
        <v/>
      </c>
      <c r="H53" s="11" t="str">
        <f t="shared" si="9"/>
        <v/>
      </c>
      <c r="I53" s="11" t="str">
        <f t="shared" si="10"/>
        <v/>
      </c>
      <c r="J53" s="11" t="str">
        <f t="shared" si="11"/>
        <v/>
      </c>
      <c r="K53" s="11" t="str">
        <f t="shared" si="12"/>
        <v/>
      </c>
      <c r="L53" s="11" t="str">
        <f t="shared" si="13"/>
        <v/>
      </c>
      <c r="N53" s="11" t="str">
        <f t="shared" si="14"/>
        <v/>
      </c>
      <c r="P53" s="11" t="str">
        <f t="shared" si="22"/>
        <v/>
      </c>
      <c r="Q53" s="11" t="str">
        <f t="shared" si="23"/>
        <v/>
      </c>
      <c r="R53" s="11" t="str">
        <f t="shared" si="24"/>
        <v/>
      </c>
      <c r="S53" s="11" t="str">
        <f t="shared" si="25"/>
        <v/>
      </c>
      <c r="T53" s="11" t="str">
        <f t="shared" si="26"/>
        <v/>
      </c>
      <c r="U53" s="11" t="str">
        <f t="shared" si="27"/>
        <v/>
      </c>
      <c r="V53" t="str">
        <f t="shared" si="21"/>
        <v/>
      </c>
    </row>
    <row r="54" spans="1:22" x14ac:dyDescent="0.2">
      <c r="A54" t="s">
        <v>631</v>
      </c>
      <c r="B54" s="17" t="str">
        <f>IF(SUMIF('Public_FullFixedRefresh- Q2 201'!$A$3:$A$2039,$A54,'Public_FullFixedRefresh- Q2 201'!$AA$3:$AA$2039)&gt;0,AVERAGEIF('Public_FullFixedRefresh- Q2 201'!$A$3:$A$2039,$A54,'Public_FullFixedRefresh- Q2 201'!$AA$3:$AA$2039),"")</f>
        <v/>
      </c>
      <c r="C54" s="17" t="str">
        <f>IF(SUMIF('Public_FullFixedRefresh- Q2 201'!$A$3:$A$2039,$A54,'Public_FullFixedRefresh- Q2 201'!$AB$3:$AB$2039)&gt;0,AVERAGEIF('Public_FullFixedRefresh- Q2 201'!$A$3:$A$2039,$A54,'Public_FullFixedRefresh- Q2 201'!$AB$3:$AB$2039),"")</f>
        <v/>
      </c>
      <c r="D54" s="17" t="str">
        <f>IF(SUMIF('Public_FullFixedRefresh- Q2 201'!$A$3:$A$2039,$A54,'Public_FullFixedRefresh- Q2 201'!$AC$3:$AC$2039)&gt;0,AVERAGEIF('Public_FullFixedRefresh- Q2 201'!$A$3:$A$2039,$A54,'Public_FullFixedRefresh- Q2 201'!$AC$3:$AC$2039),"")</f>
        <v/>
      </c>
      <c r="E54" s="17" t="str">
        <f>IF(SUMIF('Public_FullFixedRefresh- Q2 201'!$A$3:$A$2039,$A54,'Public_FullFixedRefresh- Q2 201'!$AD$3:$AD$2039)&gt;0,AVERAGEIF('Public_FullFixedRefresh- Q2 201'!$A$3:$A$2039,$A54,'Public_FullFixedRefresh- Q2 201'!$AD$3:$AD$2039),"")</f>
        <v/>
      </c>
      <c r="F54" s="17" t="str">
        <f>IF(SUMIF('Public_FullFixedRefresh- Q2 201'!$A$3:$A$2039,$A54,'Public_FullFixedRefresh- Q2 201'!$AE$3:$AE$2039)&gt;0,AVERAGEIF('Public_FullFixedRefresh- Q2 201'!$A$3:$A$2039,$A54,'Public_FullFixedRefresh- Q2 201'!$AE$3:$AE$2039),"")</f>
        <v/>
      </c>
      <c r="H54" s="11" t="str">
        <f t="shared" si="9"/>
        <v/>
      </c>
      <c r="I54" s="11" t="str">
        <f t="shared" si="10"/>
        <v/>
      </c>
      <c r="J54" s="11" t="str">
        <f t="shared" si="11"/>
        <v/>
      </c>
      <c r="K54" s="11" t="str">
        <f t="shared" si="12"/>
        <v/>
      </c>
      <c r="L54" s="11" t="str">
        <f t="shared" si="13"/>
        <v/>
      </c>
      <c r="N54" s="11" t="str">
        <f t="shared" si="14"/>
        <v/>
      </c>
      <c r="P54" s="11" t="str">
        <f t="shared" si="22"/>
        <v/>
      </c>
      <c r="Q54" s="11" t="str">
        <f t="shared" si="23"/>
        <v/>
      </c>
      <c r="R54" s="11" t="str">
        <f t="shared" si="24"/>
        <v/>
      </c>
      <c r="S54" s="11" t="str">
        <f t="shared" si="25"/>
        <v/>
      </c>
      <c r="T54" s="11" t="str">
        <f t="shared" si="26"/>
        <v/>
      </c>
      <c r="U54" s="11" t="str">
        <f t="shared" si="27"/>
        <v/>
      </c>
      <c r="V54" t="str">
        <f t="shared" si="21"/>
        <v/>
      </c>
    </row>
    <row r="55" spans="1:22" x14ac:dyDescent="0.2">
      <c r="A55" t="s">
        <v>648</v>
      </c>
      <c r="B55" s="17" t="str">
        <f>IF(SUMIF('Public_FullFixedRefresh- Q2 201'!$A$3:$A$2039,$A55,'Public_FullFixedRefresh- Q2 201'!$AA$3:$AA$2039)&gt;0,AVERAGEIF('Public_FullFixedRefresh- Q2 201'!$A$3:$A$2039,$A55,'Public_FullFixedRefresh- Q2 201'!$AA$3:$AA$2039),"")</f>
        <v/>
      </c>
      <c r="C55" s="17" t="str">
        <f>IF(SUMIF('Public_FullFixedRefresh- Q2 201'!$A$3:$A$2039,$A55,'Public_FullFixedRefresh- Q2 201'!$AB$3:$AB$2039)&gt;0,AVERAGEIF('Public_FullFixedRefresh- Q2 201'!$A$3:$A$2039,$A55,'Public_FullFixedRefresh- Q2 201'!$AB$3:$AB$2039),"")</f>
        <v/>
      </c>
      <c r="D55" s="17">
        <f>IF(SUMIF('Public_FullFixedRefresh- Q2 201'!$A$3:$A$2039,$A55,'Public_FullFixedRefresh- Q2 201'!$AC$3:$AC$2039)&gt;0,AVERAGEIF('Public_FullFixedRefresh- Q2 201'!$A$3:$A$2039,$A55,'Public_FullFixedRefresh- Q2 201'!$AC$3:$AC$2039),"")</f>
        <v>27.519084826297686</v>
      </c>
      <c r="E55" s="17">
        <f>IF(SUMIF('Public_FullFixedRefresh- Q2 201'!$A$3:$A$2039,$A55,'Public_FullFixedRefresh- Q2 201'!$AD$3:$AD$2039)&gt;0,AVERAGEIF('Public_FullFixedRefresh- Q2 201'!$A$3:$A$2039,$A55,'Public_FullFixedRefresh- Q2 201'!$AD$3:$AD$2039),"")</f>
        <v>35.69867428068958</v>
      </c>
      <c r="F55" s="17">
        <f>IF(SUMIF('Public_FullFixedRefresh- Q2 201'!$A$3:$A$2039,$A55,'Public_FullFixedRefresh- Q2 201'!$AE$3:$AE$2039)&gt;0,AVERAGEIF('Public_FullFixedRefresh- Q2 201'!$A$3:$A$2039,$A55,'Public_FullFixedRefresh- Q2 201'!$AE$3:$AE$2039),"")</f>
        <v>46.912835662422594</v>
      </c>
      <c r="H55" s="11" t="str">
        <f t="shared" si="9"/>
        <v/>
      </c>
      <c r="I55" s="11" t="str">
        <f t="shared" si="10"/>
        <v/>
      </c>
      <c r="J55" s="11">
        <f t="shared" si="11"/>
        <v>3.3148797576538187</v>
      </c>
      <c r="K55" s="11">
        <f t="shared" si="12"/>
        <v>3.5751135531013829</v>
      </c>
      <c r="L55" s="11">
        <f t="shared" si="13"/>
        <v>3.8482913195098312</v>
      </c>
      <c r="N55" s="11">
        <f t="shared" si="14"/>
        <v>3.5794282100883446</v>
      </c>
      <c r="P55" s="11" t="str">
        <f t="shared" si="22"/>
        <v/>
      </c>
      <c r="Q55" s="11" t="str">
        <f t="shared" si="23"/>
        <v/>
      </c>
      <c r="R55" s="11">
        <f t="shared" si="24"/>
        <v>0.66710958972491063</v>
      </c>
      <c r="S55" s="11">
        <f t="shared" si="25"/>
        <v>0.69185195870529281</v>
      </c>
      <c r="T55" s="11">
        <f t="shared" si="26"/>
        <v>0.71782500760191992</v>
      </c>
      <c r="U55" s="11">
        <f t="shared" si="27"/>
        <v>0.69226218534404105</v>
      </c>
      <c r="V55">
        <f t="shared" si="21"/>
        <v>22</v>
      </c>
    </row>
    <row r="56" spans="1:22" x14ac:dyDescent="0.2">
      <c r="A56" t="s">
        <v>677</v>
      </c>
      <c r="B56" s="17" t="str">
        <f>IF(SUMIF('Public_FullFixedRefresh- Q2 201'!$A$3:$A$2039,$A56,'Public_FullFixedRefresh- Q2 201'!$AA$3:$AA$2039)&gt;0,AVERAGEIF('Public_FullFixedRefresh- Q2 201'!$A$3:$A$2039,$A56,'Public_FullFixedRefresh- Q2 201'!$AA$3:$AA$2039),"")</f>
        <v/>
      </c>
      <c r="C56" s="17" t="str">
        <f>IF(SUMIF('Public_FullFixedRefresh- Q2 201'!$A$3:$A$2039,$A56,'Public_FullFixedRefresh- Q2 201'!$AB$3:$AB$2039)&gt;0,AVERAGEIF('Public_FullFixedRefresh- Q2 201'!$A$3:$A$2039,$A56,'Public_FullFixedRefresh- Q2 201'!$AB$3:$AB$2039),"")</f>
        <v/>
      </c>
      <c r="D56" s="17" t="str">
        <f>IF(SUMIF('Public_FullFixedRefresh- Q2 201'!$A$3:$A$2039,$A56,'Public_FullFixedRefresh- Q2 201'!$AC$3:$AC$2039)&gt;0,AVERAGEIF('Public_FullFixedRefresh- Q2 201'!$A$3:$A$2039,$A56,'Public_FullFixedRefresh- Q2 201'!$AC$3:$AC$2039),"")</f>
        <v/>
      </c>
      <c r="E56" s="17">
        <f>IF(SUMIF('Public_FullFixedRefresh- Q2 201'!$A$3:$A$2039,$A56,'Public_FullFixedRefresh- Q2 201'!$AD$3:$AD$2039)&gt;0,AVERAGEIF('Public_FullFixedRefresh- Q2 201'!$A$3:$A$2039,$A56,'Public_FullFixedRefresh- Q2 201'!$AD$3:$AD$2039),"")</f>
        <v>6.7603721229780245</v>
      </c>
      <c r="F56" s="17" t="str">
        <f>IF(SUMIF('Public_FullFixedRefresh- Q2 201'!$A$3:$A$2039,$A56,'Public_FullFixedRefresh- Q2 201'!$AE$3:$AE$2039)&gt;0,AVERAGEIF('Public_FullFixedRefresh- Q2 201'!$A$3:$A$2039,$A56,'Public_FullFixedRefresh- Q2 201'!$AE$3:$AE$2039),"")</f>
        <v/>
      </c>
      <c r="H56" s="11" t="str">
        <f t="shared" si="9"/>
        <v/>
      </c>
      <c r="I56" s="11" t="str">
        <f t="shared" si="10"/>
        <v/>
      </c>
      <c r="J56" s="11" t="str">
        <f t="shared" si="11"/>
        <v/>
      </c>
      <c r="K56" s="11">
        <f t="shared" si="12"/>
        <v>1.9110779363176136</v>
      </c>
      <c r="L56" s="11" t="str">
        <f t="shared" si="13"/>
        <v/>
      </c>
      <c r="N56" s="11">
        <f t="shared" si="14"/>
        <v>1.9110779363176136</v>
      </c>
      <c r="P56" s="11" t="str">
        <f t="shared" si="22"/>
        <v/>
      </c>
      <c r="Q56" s="11" t="str">
        <f t="shared" si="23"/>
        <v/>
      </c>
      <c r="R56" s="11" t="str">
        <f t="shared" si="24"/>
        <v/>
      </c>
      <c r="S56" s="11">
        <f t="shared" si="25"/>
        <v>0.53363967441626892</v>
      </c>
      <c r="T56" s="11" t="str">
        <f t="shared" si="26"/>
        <v/>
      </c>
      <c r="U56" s="11">
        <f t="shared" si="27"/>
        <v>0.53363967441626892</v>
      </c>
      <c r="V56">
        <f t="shared" si="21"/>
        <v>5</v>
      </c>
    </row>
    <row r="57" spans="1:22" x14ac:dyDescent="0.2">
      <c r="A57" t="s">
        <v>682</v>
      </c>
      <c r="B57" s="17" t="str">
        <f>IF(SUMIF('Public_FullFixedRefresh- Q2 201'!$A$3:$A$2039,$A57,'Public_FullFixedRefresh- Q2 201'!$AA$3:$AA$2039)&gt;0,AVERAGEIF('Public_FullFixedRefresh- Q2 201'!$A$3:$A$2039,$A57,'Public_FullFixedRefresh- Q2 201'!$AA$3:$AA$2039),"")</f>
        <v/>
      </c>
      <c r="C57" s="17">
        <f>IF(SUMIF('Public_FullFixedRefresh- Q2 201'!$A$3:$A$2039,$A57,'Public_FullFixedRefresh- Q2 201'!$AB$3:$AB$2039)&gt;0,AVERAGEIF('Public_FullFixedRefresh- Q2 201'!$A$3:$A$2039,$A57,'Public_FullFixedRefresh- Q2 201'!$AB$3:$AB$2039),"")</f>
        <v>39.764225292283022</v>
      </c>
      <c r="D57" s="17" t="str">
        <f>IF(SUMIF('Public_FullFixedRefresh- Q2 201'!$A$3:$A$2039,$A57,'Public_FullFixedRefresh- Q2 201'!$AC$3:$AC$2039)&gt;0,AVERAGEIF('Public_FullFixedRefresh- Q2 201'!$A$3:$A$2039,$A57,'Public_FullFixedRefresh- Q2 201'!$AC$3:$AC$2039),"")</f>
        <v/>
      </c>
      <c r="E57" s="17">
        <f>IF(SUMIF('Public_FullFixedRefresh- Q2 201'!$A$3:$A$2039,$A57,'Public_FullFixedRefresh- Q2 201'!$AD$3:$AD$2039)&gt;0,AVERAGEIF('Public_FullFixedRefresh- Q2 201'!$A$3:$A$2039,$A57,'Public_FullFixedRefresh- Q2 201'!$AD$3:$AD$2039),"")</f>
        <v>32.657767358521596</v>
      </c>
      <c r="F57" s="17">
        <f>IF(SUMIF('Public_FullFixedRefresh- Q2 201'!$A$3:$A$2039,$A57,'Public_FullFixedRefresh- Q2 201'!$AE$3:$AE$2039)&gt;0,AVERAGEIF('Public_FullFixedRefresh- Q2 201'!$A$3:$A$2039,$A57,'Public_FullFixedRefresh- Q2 201'!$AE$3:$AE$2039),"")</f>
        <v>52.353568373440901</v>
      </c>
      <c r="H57" s="11" t="str">
        <f t="shared" si="9"/>
        <v/>
      </c>
      <c r="I57" s="11">
        <f t="shared" si="10"/>
        <v>3.6829676460687599</v>
      </c>
      <c r="J57" s="11" t="str">
        <f t="shared" si="11"/>
        <v/>
      </c>
      <c r="K57" s="11">
        <f t="shared" si="12"/>
        <v>3.4860827250869089</v>
      </c>
      <c r="L57" s="11">
        <f t="shared" si="13"/>
        <v>3.9580200987650564</v>
      </c>
      <c r="N57" s="11">
        <f t="shared" si="14"/>
        <v>3.7090234899735748</v>
      </c>
      <c r="P57" s="11" t="str">
        <f t="shared" si="22"/>
        <v/>
      </c>
      <c r="Q57" s="11">
        <f t="shared" si="23"/>
        <v>0.70210645220662193</v>
      </c>
      <c r="R57" s="11" t="str">
        <f t="shared" si="24"/>
        <v/>
      </c>
      <c r="S57" s="11">
        <f t="shared" si="25"/>
        <v>0.68338713347544711</v>
      </c>
      <c r="T57" s="11">
        <f t="shared" si="26"/>
        <v>0.72825774151885925</v>
      </c>
      <c r="U57" s="11">
        <f t="shared" si="27"/>
        <v>0.70458377573364273</v>
      </c>
      <c r="V57">
        <f t="shared" si="21"/>
        <v>24</v>
      </c>
    </row>
    <row r="58" spans="1:22" x14ac:dyDescent="0.2">
      <c r="A58" t="s">
        <v>697</v>
      </c>
      <c r="B58" s="17">
        <f>IF(SUMIF('Public_FullFixedRefresh- Q2 201'!$A$3:$A$2039,$A58,'Public_FullFixedRefresh- Q2 201'!$AA$3:$AA$2039)&gt;0,AVERAGEIF('Public_FullFixedRefresh- Q2 201'!$A$3:$A$2039,$A58,'Public_FullFixedRefresh- Q2 201'!$AA$3:$AA$2039),"")</f>
        <v>17.262646359344942</v>
      </c>
      <c r="C58" s="17">
        <f>IF(SUMIF('Public_FullFixedRefresh- Q2 201'!$A$3:$A$2039,$A58,'Public_FullFixedRefresh- Q2 201'!$AB$3:$AB$2039)&gt;0,AVERAGEIF('Public_FullFixedRefresh- Q2 201'!$A$3:$A$2039,$A58,'Public_FullFixedRefresh- Q2 201'!$AB$3:$AB$2039),"")</f>
        <v>31.677394207630442</v>
      </c>
      <c r="D58" s="17">
        <f>IF(SUMIF('Public_FullFixedRefresh- Q2 201'!$A$3:$A$2039,$A58,'Public_FullFixedRefresh- Q2 201'!$AC$3:$AC$2039)&gt;0,AVERAGEIF('Public_FullFixedRefresh- Q2 201'!$A$3:$A$2039,$A58,'Public_FullFixedRefresh- Q2 201'!$AC$3:$AC$2039),"")</f>
        <v>104.8902928534817</v>
      </c>
      <c r="E58" s="17">
        <f>IF(SUMIF('Public_FullFixedRefresh- Q2 201'!$A$3:$A$2039,$A58,'Public_FullFixedRefresh- Q2 201'!$AD$3:$AD$2039)&gt;0,AVERAGEIF('Public_FullFixedRefresh- Q2 201'!$A$3:$A$2039,$A58,'Public_FullFixedRefresh- Q2 201'!$AD$3:$AD$2039),"")</f>
        <v>262.6200565429279</v>
      </c>
      <c r="F58" s="17" t="str">
        <f>IF(SUMIF('Public_FullFixedRefresh- Q2 201'!$A$3:$A$2039,$A58,'Public_FullFixedRefresh- Q2 201'!$AE$3:$AE$2039)&gt;0,AVERAGEIF('Public_FullFixedRefresh- Q2 201'!$A$3:$A$2039,$A58,'Public_FullFixedRefresh- Q2 201'!$AE$3:$AE$2039),"")</f>
        <v/>
      </c>
      <c r="H58" s="11">
        <f t="shared" si="9"/>
        <v>2.8485449971553667</v>
      </c>
      <c r="I58" s="11">
        <f t="shared" si="10"/>
        <v>3.4556033100161976</v>
      </c>
      <c r="J58" s="11">
        <f t="shared" si="11"/>
        <v>4.652914973975351</v>
      </c>
      <c r="K58" s="11">
        <f t="shared" si="12"/>
        <v>5.5707083357340412</v>
      </c>
      <c r="L58" s="11" t="str">
        <f t="shared" si="13"/>
        <v/>
      </c>
      <c r="N58" s="11">
        <f t="shared" si="14"/>
        <v>4.1319429042202387</v>
      </c>
      <c r="P58" s="11">
        <f t="shared" si="22"/>
        <v>0.6227716639271228</v>
      </c>
      <c r="Q58" s="11">
        <f t="shared" si="23"/>
        <v>0.68048922802589251</v>
      </c>
      <c r="R58" s="11">
        <f t="shared" si="24"/>
        <v>0.79432658309825377</v>
      </c>
      <c r="S58" s="11">
        <f t="shared" si="25"/>
        <v>0.88158804721871409</v>
      </c>
      <c r="T58" s="11" t="str">
        <f t="shared" si="26"/>
        <v/>
      </c>
      <c r="U58" s="11">
        <f t="shared" si="27"/>
        <v>0.74479388056749585</v>
      </c>
      <c r="V58">
        <f t="shared" si="21"/>
        <v>43</v>
      </c>
    </row>
    <row r="59" spans="1:22" x14ac:dyDescent="0.2">
      <c r="A59" t="s">
        <v>703</v>
      </c>
      <c r="B59" s="17">
        <f>IF(SUMIF('Public_FullFixedRefresh- Q2 201'!$A$3:$A$2039,$A59,'Public_FullFixedRefresh- Q2 201'!$AA$3:$AA$2039)&gt;0,AVERAGEIF('Public_FullFixedRefresh- Q2 201'!$A$3:$A$2039,$A59,'Public_FullFixedRefresh- Q2 201'!$AA$3:$AA$2039),"")</f>
        <v>118.55534594859833</v>
      </c>
      <c r="C59" s="17" t="str">
        <f>IF(SUMIF('Public_FullFixedRefresh- Q2 201'!$A$3:$A$2039,$A59,'Public_FullFixedRefresh- Q2 201'!$AB$3:$AB$2039)&gt;0,AVERAGEIF('Public_FullFixedRefresh- Q2 201'!$A$3:$A$2039,$A59,'Public_FullFixedRefresh- Q2 201'!$AB$3:$AB$2039),"")</f>
        <v/>
      </c>
      <c r="D59" s="17" t="str">
        <f>IF(SUMIF('Public_FullFixedRefresh- Q2 201'!$A$3:$A$2039,$A59,'Public_FullFixedRefresh- Q2 201'!$AC$3:$AC$2039)&gt;0,AVERAGEIF('Public_FullFixedRefresh- Q2 201'!$A$3:$A$2039,$A59,'Public_FullFixedRefresh- Q2 201'!$AC$3:$AC$2039),"")</f>
        <v/>
      </c>
      <c r="E59" s="17" t="str">
        <f>IF(SUMIF('Public_FullFixedRefresh- Q2 201'!$A$3:$A$2039,$A59,'Public_FullFixedRefresh- Q2 201'!$AD$3:$AD$2039)&gt;0,AVERAGEIF('Public_FullFixedRefresh- Q2 201'!$A$3:$A$2039,$A59,'Public_FullFixedRefresh- Q2 201'!$AD$3:$AD$2039),"")</f>
        <v/>
      </c>
      <c r="F59" s="17" t="str">
        <f>IF(SUMIF('Public_FullFixedRefresh- Q2 201'!$A$3:$A$2039,$A59,'Public_FullFixedRefresh- Q2 201'!$AE$3:$AE$2039)&gt;0,AVERAGEIF('Public_FullFixedRefresh- Q2 201'!$A$3:$A$2039,$A59,'Public_FullFixedRefresh- Q2 201'!$AE$3:$AE$2039),"")</f>
        <v/>
      </c>
      <c r="H59" s="11">
        <f t="shared" si="9"/>
        <v>4.7753799059577711</v>
      </c>
      <c r="I59" s="11" t="str">
        <f t="shared" si="10"/>
        <v/>
      </c>
      <c r="J59" s="11" t="str">
        <f t="shared" si="11"/>
        <v/>
      </c>
      <c r="K59" s="11" t="str">
        <f t="shared" si="12"/>
        <v/>
      </c>
      <c r="L59" s="11" t="str">
        <f t="shared" si="13"/>
        <v/>
      </c>
      <c r="N59" s="11">
        <f t="shared" si="14"/>
        <v>4.7753799059577711</v>
      </c>
      <c r="P59" s="11">
        <f t="shared" si="22"/>
        <v>0.80597023810107593</v>
      </c>
      <c r="Q59" s="11" t="str">
        <f t="shared" si="23"/>
        <v/>
      </c>
      <c r="R59" s="11" t="str">
        <f t="shared" si="24"/>
        <v/>
      </c>
      <c r="S59" s="11" t="str">
        <f t="shared" si="25"/>
        <v/>
      </c>
      <c r="T59" s="11" t="str">
        <f t="shared" si="26"/>
        <v/>
      </c>
      <c r="U59" s="11">
        <f t="shared" si="27"/>
        <v>0.80597023810107593</v>
      </c>
      <c r="V59">
        <f t="shared" si="21"/>
        <v>63</v>
      </c>
    </row>
    <row r="60" spans="1:22" x14ac:dyDescent="0.2">
      <c r="A60" t="s">
        <v>708</v>
      </c>
      <c r="B60" s="17" t="str">
        <f>IF(SUMIF('Public_FullFixedRefresh- Q2 201'!$A$3:$A$2039,$A60,'Public_FullFixedRefresh- Q2 201'!$AA$3:$AA$2039)&gt;0,AVERAGEIF('Public_FullFixedRefresh- Q2 201'!$A$3:$A$2039,$A60,'Public_FullFixedRefresh- Q2 201'!$AA$3:$AA$2039),"")</f>
        <v/>
      </c>
      <c r="C60" s="17" t="str">
        <f>IF(SUMIF('Public_FullFixedRefresh- Q2 201'!$A$3:$A$2039,$A60,'Public_FullFixedRefresh- Q2 201'!$AB$3:$AB$2039)&gt;0,AVERAGEIF('Public_FullFixedRefresh- Q2 201'!$A$3:$A$2039,$A60,'Public_FullFixedRefresh- Q2 201'!$AB$3:$AB$2039),"")</f>
        <v/>
      </c>
      <c r="D60" s="17" t="str">
        <f>IF(SUMIF('Public_FullFixedRefresh- Q2 201'!$A$3:$A$2039,$A60,'Public_FullFixedRefresh- Q2 201'!$AC$3:$AC$2039)&gt;0,AVERAGEIF('Public_FullFixedRefresh- Q2 201'!$A$3:$A$2039,$A60,'Public_FullFixedRefresh- Q2 201'!$AC$3:$AC$2039),"")</f>
        <v/>
      </c>
      <c r="E60" s="17" t="str">
        <f>IF(SUMIF('Public_FullFixedRefresh- Q2 201'!$A$3:$A$2039,$A60,'Public_FullFixedRefresh- Q2 201'!$AD$3:$AD$2039)&gt;0,AVERAGEIF('Public_FullFixedRefresh- Q2 201'!$A$3:$A$2039,$A60,'Public_FullFixedRefresh- Q2 201'!$AD$3:$AD$2039),"")</f>
        <v/>
      </c>
      <c r="F60" s="17" t="str">
        <f>IF(SUMIF('Public_FullFixedRefresh- Q2 201'!$A$3:$A$2039,$A60,'Public_FullFixedRefresh- Q2 201'!$AE$3:$AE$2039)&gt;0,AVERAGEIF('Public_FullFixedRefresh- Q2 201'!$A$3:$A$2039,$A60,'Public_FullFixedRefresh- Q2 201'!$AE$3:$AE$2039),"")</f>
        <v/>
      </c>
      <c r="H60" s="11" t="str">
        <f t="shared" si="9"/>
        <v/>
      </c>
      <c r="I60" s="11" t="str">
        <f t="shared" si="10"/>
        <v/>
      </c>
      <c r="J60" s="11" t="str">
        <f t="shared" si="11"/>
        <v/>
      </c>
      <c r="K60" s="11" t="str">
        <f t="shared" si="12"/>
        <v/>
      </c>
      <c r="L60" s="11" t="str">
        <f t="shared" si="13"/>
        <v/>
      </c>
      <c r="N60" s="11" t="str">
        <f t="shared" si="14"/>
        <v/>
      </c>
      <c r="P60" s="11" t="str">
        <f t="shared" si="22"/>
        <v/>
      </c>
      <c r="Q60" s="11" t="str">
        <f t="shared" si="23"/>
        <v/>
      </c>
      <c r="R60" s="11" t="str">
        <f t="shared" si="24"/>
        <v/>
      </c>
      <c r="S60" s="11" t="str">
        <f t="shared" si="25"/>
        <v/>
      </c>
      <c r="T60" s="11" t="str">
        <f t="shared" si="26"/>
        <v/>
      </c>
      <c r="U60" s="11" t="str">
        <f t="shared" si="27"/>
        <v/>
      </c>
      <c r="V60" t="str">
        <f t="shared" si="21"/>
        <v/>
      </c>
    </row>
    <row r="61" spans="1:22" x14ac:dyDescent="0.2">
      <c r="A61" t="s">
        <v>713</v>
      </c>
      <c r="B61" s="17">
        <f>IF(SUMIF('Public_FullFixedRefresh- Q2 201'!$A$3:$A$2039,$A61,'Public_FullFixedRefresh- Q2 201'!$AA$3:$AA$2039)&gt;0,AVERAGEIF('Public_FullFixedRefresh- Q2 201'!$A$3:$A$2039,$A61,'Public_FullFixedRefresh- Q2 201'!$AA$3:$AA$2039),"")</f>
        <v>2.1824125854827146</v>
      </c>
      <c r="C61" s="17">
        <f>IF(SUMIF('Public_FullFixedRefresh- Q2 201'!$A$3:$A$2039,$A61,'Public_FullFixedRefresh- Q2 201'!$AB$3:$AB$2039)&gt;0,AVERAGEIF('Public_FullFixedRefresh- Q2 201'!$A$3:$A$2039,$A61,'Public_FullFixedRefresh- Q2 201'!$AB$3:$AB$2039),"")</f>
        <v>3.7858177503271584</v>
      </c>
      <c r="D61" s="17">
        <f>IF(SUMIF('Public_FullFixedRefresh- Q2 201'!$A$3:$A$2039,$A61,'Public_FullFixedRefresh- Q2 201'!$AC$3:$AC$2039)&gt;0,AVERAGEIF('Public_FullFixedRefresh- Q2 201'!$A$3:$A$2039,$A61,'Public_FullFixedRefresh- Q2 201'!$AC$3:$AC$2039),"")</f>
        <v>6.8590109829456738</v>
      </c>
      <c r="E61" s="17" t="str">
        <f>IF(SUMIF('Public_FullFixedRefresh- Q2 201'!$A$3:$A$2039,$A61,'Public_FullFixedRefresh- Q2 201'!$AD$3:$AD$2039)&gt;0,AVERAGEIF('Public_FullFixedRefresh- Q2 201'!$A$3:$A$2039,$A61,'Public_FullFixedRefresh- Q2 201'!$AD$3:$AD$2039),"")</f>
        <v/>
      </c>
      <c r="F61" s="17" t="str">
        <f>IF(SUMIF('Public_FullFixedRefresh- Q2 201'!$A$3:$A$2039,$A61,'Public_FullFixedRefresh- Q2 201'!$AE$3:$AE$2039)&gt;0,AVERAGEIF('Public_FullFixedRefresh- Q2 201'!$A$3:$A$2039,$A61,'Public_FullFixedRefresh- Q2 201'!$AE$3:$AE$2039),"")</f>
        <v/>
      </c>
      <c r="H61" s="11">
        <f t="shared" si="9"/>
        <v>0.78043095545880647</v>
      </c>
      <c r="I61" s="11">
        <f t="shared" si="10"/>
        <v>1.3312619138384965</v>
      </c>
      <c r="J61" s="11">
        <f t="shared" si="11"/>
        <v>1.9255632597618091</v>
      </c>
      <c r="K61" s="11" t="str">
        <f t="shared" si="12"/>
        <v/>
      </c>
      <c r="L61" s="11" t="str">
        <f t="shared" si="13"/>
        <v/>
      </c>
      <c r="N61" s="11">
        <f t="shared" si="14"/>
        <v>1.3457520430197041</v>
      </c>
      <c r="P61" s="11">
        <f t="shared" si="22"/>
        <v>0.42614062826489996</v>
      </c>
      <c r="Q61" s="11">
        <f t="shared" si="23"/>
        <v>0.47851223816517485</v>
      </c>
      <c r="R61" s="11">
        <f t="shared" si="24"/>
        <v>0.53501690221575615</v>
      </c>
      <c r="S61" s="11" t="str">
        <f t="shared" si="25"/>
        <v/>
      </c>
      <c r="T61" s="11" t="str">
        <f t="shared" si="26"/>
        <v/>
      </c>
      <c r="U61" s="11">
        <f t="shared" si="27"/>
        <v>0.4798899228819436</v>
      </c>
      <c r="V61">
        <f t="shared" si="21"/>
        <v>3</v>
      </c>
    </row>
    <row r="62" spans="1:22" x14ac:dyDescent="0.2">
      <c r="A62" t="s">
        <v>716</v>
      </c>
      <c r="B62" s="17" t="str">
        <f>IF(SUMIF('Public_FullFixedRefresh- Q2 201'!$A$3:$A$2039,$A62,'Public_FullFixedRefresh- Q2 201'!$AA$3:$AA$2039)&gt;0,AVERAGEIF('Public_FullFixedRefresh- Q2 201'!$A$3:$A$2039,$A62,'Public_FullFixedRefresh- Q2 201'!$AA$3:$AA$2039),"")</f>
        <v/>
      </c>
      <c r="C62" s="17" t="str">
        <f>IF(SUMIF('Public_FullFixedRefresh- Q2 201'!$A$3:$A$2039,$A62,'Public_FullFixedRefresh- Q2 201'!$AB$3:$AB$2039)&gt;0,AVERAGEIF('Public_FullFixedRefresh- Q2 201'!$A$3:$A$2039,$A62,'Public_FullFixedRefresh- Q2 201'!$AB$3:$AB$2039),"")</f>
        <v/>
      </c>
      <c r="D62" s="17" t="str">
        <f>IF(SUMIF('Public_FullFixedRefresh- Q2 201'!$A$3:$A$2039,$A62,'Public_FullFixedRefresh- Q2 201'!$AC$3:$AC$2039)&gt;0,AVERAGEIF('Public_FullFixedRefresh- Q2 201'!$A$3:$A$2039,$A62,'Public_FullFixedRefresh- Q2 201'!$AC$3:$AC$2039),"")</f>
        <v/>
      </c>
      <c r="E62" s="17" t="str">
        <f>IF(SUMIF('Public_FullFixedRefresh- Q2 201'!$A$3:$A$2039,$A62,'Public_FullFixedRefresh- Q2 201'!$AD$3:$AD$2039)&gt;0,AVERAGEIF('Public_FullFixedRefresh- Q2 201'!$A$3:$A$2039,$A62,'Public_FullFixedRefresh- Q2 201'!$AD$3:$AD$2039),"")</f>
        <v/>
      </c>
      <c r="F62" s="17" t="str">
        <f>IF(SUMIF('Public_FullFixedRefresh- Q2 201'!$A$3:$A$2039,$A62,'Public_FullFixedRefresh- Q2 201'!$AE$3:$AE$2039)&gt;0,AVERAGEIF('Public_FullFixedRefresh- Q2 201'!$A$3:$A$2039,$A62,'Public_FullFixedRefresh- Q2 201'!$AE$3:$AE$2039),"")</f>
        <v/>
      </c>
      <c r="H62" s="11" t="str">
        <f t="shared" si="9"/>
        <v/>
      </c>
      <c r="I62" s="11" t="str">
        <f t="shared" si="10"/>
        <v/>
      </c>
      <c r="J62" s="11" t="str">
        <f t="shared" si="11"/>
        <v/>
      </c>
      <c r="K62" s="11" t="str">
        <f t="shared" si="12"/>
        <v/>
      </c>
      <c r="L62" s="11" t="str">
        <f t="shared" si="13"/>
        <v/>
      </c>
      <c r="N62" s="11" t="str">
        <f t="shared" si="14"/>
        <v/>
      </c>
      <c r="P62" s="11" t="str">
        <f t="shared" si="22"/>
        <v/>
      </c>
      <c r="Q62" s="11" t="str">
        <f t="shared" si="23"/>
        <v/>
      </c>
      <c r="R62" s="11" t="str">
        <f t="shared" si="24"/>
        <v/>
      </c>
      <c r="S62" s="11" t="str">
        <f t="shared" si="25"/>
        <v/>
      </c>
      <c r="T62" s="11" t="str">
        <f t="shared" si="26"/>
        <v/>
      </c>
      <c r="U62" s="11" t="str">
        <f t="shared" si="27"/>
        <v/>
      </c>
      <c r="V62" t="str">
        <f t="shared" si="21"/>
        <v/>
      </c>
    </row>
    <row r="63" spans="1:22" x14ac:dyDescent="0.2">
      <c r="A63" t="s">
        <v>733</v>
      </c>
      <c r="B63" s="17" t="str">
        <f>IF(SUMIF('Public_FullFixedRefresh- Q2 201'!$A$3:$A$2039,$A63,'Public_FullFixedRefresh- Q2 201'!$AA$3:$AA$2039)&gt;0,AVERAGEIF('Public_FullFixedRefresh- Q2 201'!$A$3:$A$2039,$A63,'Public_FullFixedRefresh- Q2 201'!$AA$3:$AA$2039),"")</f>
        <v/>
      </c>
      <c r="C63" s="17">
        <f>IF(SUMIF('Public_FullFixedRefresh- Q2 201'!$A$3:$A$2039,$A63,'Public_FullFixedRefresh- Q2 201'!$AB$3:$AB$2039)&gt;0,AVERAGEIF('Public_FullFixedRefresh- Q2 201'!$A$3:$A$2039,$A63,'Public_FullFixedRefresh- Q2 201'!$AB$3:$AB$2039),"")</f>
        <v>18.939446453313654</v>
      </c>
      <c r="D63" s="17">
        <f>IF(SUMIF('Public_FullFixedRefresh- Q2 201'!$A$3:$A$2039,$A63,'Public_FullFixedRefresh- Q2 201'!$AC$3:$AC$2039)&gt;0,AVERAGEIF('Public_FullFixedRefresh- Q2 201'!$A$3:$A$2039,$A63,'Public_FullFixedRefresh- Q2 201'!$AC$3:$AC$2039),"")</f>
        <v>26.145905828799499</v>
      </c>
      <c r="E63" s="17">
        <f>IF(SUMIF('Public_FullFixedRefresh- Q2 201'!$A$3:$A$2039,$A63,'Public_FullFixedRefresh- Q2 201'!$AD$3:$AD$2039)&gt;0,AVERAGEIF('Public_FullFixedRefresh- Q2 201'!$A$3:$A$2039,$A63,'Public_FullFixedRefresh- Q2 201'!$AD$3:$AD$2039),"")</f>
        <v>42.260218186160529</v>
      </c>
      <c r="F63" s="17">
        <f>IF(SUMIF('Public_FullFixedRefresh- Q2 201'!$A$3:$A$2039,$A63,'Public_FullFixedRefresh- Q2 201'!$AE$3:$AE$2039)&gt;0,AVERAGEIF('Public_FullFixedRefresh- Q2 201'!$A$3:$A$2039,$A63,'Public_FullFixedRefresh- Q2 201'!$AE$3:$AE$2039),"")</f>
        <v>63.091084025278448</v>
      </c>
      <c r="H63" s="11" t="str">
        <f t="shared" si="9"/>
        <v/>
      </c>
      <c r="I63" s="11">
        <f t="shared" si="10"/>
        <v>2.941246861001038</v>
      </c>
      <c r="J63" s="11">
        <f t="shared" si="11"/>
        <v>3.2636926133891104</v>
      </c>
      <c r="K63" s="11">
        <f t="shared" si="12"/>
        <v>3.7438461751220631</v>
      </c>
      <c r="L63" s="11">
        <f t="shared" si="13"/>
        <v>4.1445794604395507</v>
      </c>
      <c r="N63" s="11">
        <f t="shared" si="14"/>
        <v>3.5233412774879405</v>
      </c>
      <c r="P63" s="11" t="str">
        <f t="shared" si="22"/>
        <v/>
      </c>
      <c r="Q63" s="11">
        <f t="shared" si="23"/>
        <v>0.63158552192928574</v>
      </c>
      <c r="R63" s="11">
        <f t="shared" si="24"/>
        <v>0.66224284592527749</v>
      </c>
      <c r="S63" s="11">
        <f t="shared" si="25"/>
        <v>0.70789462828202043</v>
      </c>
      <c r="T63" s="11">
        <f t="shared" si="26"/>
        <v>0.74599533227011505</v>
      </c>
      <c r="U63" s="11">
        <f t="shared" si="27"/>
        <v>0.68692958210167476</v>
      </c>
      <c r="V63">
        <f t="shared" si="21"/>
        <v>17</v>
      </c>
    </row>
    <row r="64" spans="1:22" x14ac:dyDescent="0.2">
      <c r="A64" t="s">
        <v>766</v>
      </c>
      <c r="B64" s="17" t="str">
        <f>IF(SUMIF('Public_FullFixedRefresh- Q2 201'!$A$3:$A$2039,$A64,'Public_FullFixedRefresh- Q2 201'!$AA$3:$AA$2039)&gt;0,AVERAGEIF('Public_FullFixedRefresh- Q2 201'!$A$3:$A$2039,$A64,'Public_FullFixedRefresh- Q2 201'!$AA$3:$AA$2039),"")</f>
        <v/>
      </c>
      <c r="C64" s="17" t="str">
        <f>IF(SUMIF('Public_FullFixedRefresh- Q2 201'!$A$3:$A$2039,$A64,'Public_FullFixedRefresh- Q2 201'!$AB$3:$AB$2039)&gt;0,AVERAGEIF('Public_FullFixedRefresh- Q2 201'!$A$3:$A$2039,$A64,'Public_FullFixedRefresh- Q2 201'!$AB$3:$AB$2039),"")</f>
        <v/>
      </c>
      <c r="D64" s="17" t="str">
        <f>IF(SUMIF('Public_FullFixedRefresh- Q2 201'!$A$3:$A$2039,$A64,'Public_FullFixedRefresh- Q2 201'!$AC$3:$AC$2039)&gt;0,AVERAGEIF('Public_FullFixedRefresh- Q2 201'!$A$3:$A$2039,$A64,'Public_FullFixedRefresh- Q2 201'!$AC$3:$AC$2039),"")</f>
        <v/>
      </c>
      <c r="E64" s="17" t="str">
        <f>IF(SUMIF('Public_FullFixedRefresh- Q2 201'!$A$3:$A$2039,$A64,'Public_FullFixedRefresh- Q2 201'!$AD$3:$AD$2039)&gt;0,AVERAGEIF('Public_FullFixedRefresh- Q2 201'!$A$3:$A$2039,$A64,'Public_FullFixedRefresh- Q2 201'!$AD$3:$AD$2039),"")</f>
        <v/>
      </c>
      <c r="F64" s="17" t="str">
        <f>IF(SUMIF('Public_FullFixedRefresh- Q2 201'!$A$3:$A$2039,$A64,'Public_FullFixedRefresh- Q2 201'!$AE$3:$AE$2039)&gt;0,AVERAGEIF('Public_FullFixedRefresh- Q2 201'!$A$3:$A$2039,$A64,'Public_FullFixedRefresh- Q2 201'!$AE$3:$AE$2039),"")</f>
        <v/>
      </c>
      <c r="H64" s="11" t="str">
        <f t="shared" si="9"/>
        <v/>
      </c>
      <c r="I64" s="11" t="str">
        <f t="shared" si="10"/>
        <v/>
      </c>
      <c r="J64" s="11" t="str">
        <f t="shared" si="11"/>
        <v/>
      </c>
      <c r="K64" s="11" t="str">
        <f t="shared" si="12"/>
        <v/>
      </c>
      <c r="L64" s="11" t="str">
        <f t="shared" si="13"/>
        <v/>
      </c>
      <c r="N64" s="11" t="str">
        <f t="shared" si="14"/>
        <v/>
      </c>
      <c r="P64" s="11" t="str">
        <f t="shared" si="22"/>
        <v/>
      </c>
      <c r="Q64" s="11" t="str">
        <f t="shared" si="23"/>
        <v/>
      </c>
      <c r="R64" s="11" t="str">
        <f t="shared" si="24"/>
        <v/>
      </c>
      <c r="S64" s="11" t="str">
        <f t="shared" si="25"/>
        <v/>
      </c>
      <c r="T64" s="11" t="str">
        <f t="shared" si="26"/>
        <v/>
      </c>
      <c r="U64" s="11" t="str">
        <f t="shared" si="27"/>
        <v/>
      </c>
      <c r="V64" t="str">
        <f t="shared" si="21"/>
        <v/>
      </c>
    </row>
    <row r="65" spans="1:22" x14ac:dyDescent="0.2">
      <c r="A65" t="s">
        <v>770</v>
      </c>
      <c r="B65" s="17">
        <f>IF(SUMIF('Public_FullFixedRefresh- Q2 201'!$A$3:$A$2039,$A65,'Public_FullFixedRefresh- Q2 201'!$AA$3:$AA$2039)&gt;0,AVERAGEIF('Public_FullFixedRefresh- Q2 201'!$A$3:$A$2039,$A65,'Public_FullFixedRefresh- Q2 201'!$AA$3:$AA$2039),"")</f>
        <v>42.202981706952194</v>
      </c>
      <c r="C65" s="17">
        <f>IF(SUMIF('Public_FullFixedRefresh- Q2 201'!$A$3:$A$2039,$A65,'Public_FullFixedRefresh- Q2 201'!$AB$3:$AB$2039)&gt;0,AVERAGEIF('Public_FullFixedRefresh- Q2 201'!$A$3:$A$2039,$A65,'Public_FullFixedRefresh- Q2 201'!$AB$3:$AB$2039),"")</f>
        <v>77.364250268654473</v>
      </c>
      <c r="D65" s="17">
        <f>IF(SUMIF('Public_FullFixedRefresh- Q2 201'!$A$3:$A$2039,$A65,'Public_FullFixedRefresh- Q2 201'!$AC$3:$AC$2039)&gt;0,AVERAGEIF('Public_FullFixedRefresh- Q2 201'!$A$3:$A$2039,$A65,'Public_FullFixedRefresh- Q2 201'!$AC$3:$AC$2039),"")</f>
        <v>119.3836076897171</v>
      </c>
      <c r="E65" s="17">
        <f>IF(SUMIF('Public_FullFixedRefresh- Q2 201'!$A$3:$A$2039,$A65,'Public_FullFixedRefresh- Q2 201'!$AD$3:$AD$2039)&gt;0,AVERAGEIF('Public_FullFixedRefresh- Q2 201'!$A$3:$A$2039,$A65,'Public_FullFixedRefresh- Q2 201'!$AD$3:$AD$2039),"")</f>
        <v>159.95066394056224</v>
      </c>
      <c r="F65" s="17">
        <f>IF(SUMIF('Public_FullFixedRefresh- Q2 201'!$A$3:$A$2039,$A65,'Public_FullFixedRefresh- Q2 201'!$AE$3:$AE$2039)&gt;0,AVERAGEIF('Public_FullFixedRefresh- Q2 201'!$A$3:$A$2039,$A65,'Public_FullFixedRefresh- Q2 201'!$AE$3:$AE$2039),"")</f>
        <v>398.41410354303974</v>
      </c>
      <c r="H65" s="11">
        <f t="shared" si="9"/>
        <v>3.7424908751087571</v>
      </c>
      <c r="I65" s="11">
        <f t="shared" si="10"/>
        <v>4.3485247910610267</v>
      </c>
      <c r="J65" s="11">
        <f t="shared" si="11"/>
        <v>4.7823419025026546</v>
      </c>
      <c r="K65" s="11">
        <f t="shared" si="12"/>
        <v>5.0748654173125898</v>
      </c>
      <c r="L65" s="11">
        <f t="shared" si="13"/>
        <v>5.9874919255432992</v>
      </c>
      <c r="N65" s="11">
        <f t="shared" si="14"/>
        <v>4.7871429823056655</v>
      </c>
      <c r="P65" s="11">
        <f t="shared" si="22"/>
        <v>0.70776576979555572</v>
      </c>
      <c r="Q65" s="11">
        <f t="shared" si="23"/>
        <v>0.76538593683546008</v>
      </c>
      <c r="R65" s="11">
        <f t="shared" si="24"/>
        <v>0.80663216706790142</v>
      </c>
      <c r="S65" s="11">
        <f t="shared" si="25"/>
        <v>0.83444456063660699</v>
      </c>
      <c r="T65" s="11">
        <f t="shared" si="26"/>
        <v>0.92121477343347558</v>
      </c>
      <c r="U65" s="11">
        <f t="shared" si="27"/>
        <v>0.8070886415538</v>
      </c>
      <c r="V65">
        <f t="shared" si="21"/>
        <v>64</v>
      </c>
    </row>
    <row r="66" spans="1:22" x14ac:dyDescent="0.2">
      <c r="A66" t="s">
        <v>805</v>
      </c>
      <c r="B66" s="17">
        <f>IF(SUMIF('Public_FullFixedRefresh- Q2 201'!$A$3:$A$2039,$A66,'Public_FullFixedRefresh- Q2 201'!$AA$3:$AA$2039)&gt;0,AVERAGEIF('Public_FullFixedRefresh- Q2 201'!$A$3:$A$2039,$A66,'Public_FullFixedRefresh- Q2 201'!$AA$3:$AA$2039),"")</f>
        <v>69.804727878332045</v>
      </c>
      <c r="C66" s="17">
        <f>IF(SUMIF('Public_FullFixedRefresh- Q2 201'!$A$3:$A$2039,$A66,'Public_FullFixedRefresh- Q2 201'!$AB$3:$AB$2039)&gt;0,AVERAGEIF('Public_FullFixedRefresh- Q2 201'!$A$3:$A$2039,$A66,'Public_FullFixedRefresh- Q2 201'!$AB$3:$AB$2039),"")</f>
        <v>126.91768705151283</v>
      </c>
      <c r="D66" s="17">
        <f>IF(SUMIF('Public_FullFixedRefresh- Q2 201'!$A$3:$A$2039,$A66,'Public_FullFixedRefresh- Q2 201'!$AC$3:$AC$2039)&gt;0,AVERAGEIF('Public_FullFixedRefresh- Q2 201'!$A$3:$A$2039,$A66,'Public_FullFixedRefresh- Q2 201'!$AC$3:$AC$2039),"")</f>
        <v>76.02369454385618</v>
      </c>
      <c r="E66" s="17">
        <f>IF(SUMIF('Public_FullFixedRefresh- Q2 201'!$A$3:$A$2039,$A66,'Public_FullFixedRefresh- Q2 201'!$AD$3:$AD$2039)&gt;0,AVERAGEIF('Public_FullFixedRefresh- Q2 201'!$A$3:$A$2039,$A66,'Public_FullFixedRefresh- Q2 201'!$AD$3:$AD$2039),"")</f>
        <v>151.28588296540329</v>
      </c>
      <c r="F66" s="17">
        <f>IF(SUMIF('Public_FullFixedRefresh- Q2 201'!$A$3:$A$2039,$A66,'Public_FullFixedRefresh- Q2 201'!$AE$3:$AE$2039)&gt;0,AVERAGEIF('Public_FullFixedRefresh- Q2 201'!$A$3:$A$2039,$A66,'Public_FullFixedRefresh- Q2 201'!$AE$3:$AE$2039),"")</f>
        <v>582.17143050528932</v>
      </c>
      <c r="H66" s="11">
        <f t="shared" si="9"/>
        <v>4.2457017421210299</v>
      </c>
      <c r="I66" s="11">
        <f t="shared" si="10"/>
        <v>4.8435387428766505</v>
      </c>
      <c r="J66" s="11">
        <f t="shared" si="11"/>
        <v>4.331045062009963</v>
      </c>
      <c r="K66" s="11">
        <f t="shared" si="12"/>
        <v>5.0191713115198091</v>
      </c>
      <c r="L66" s="11">
        <f t="shared" si="13"/>
        <v>6.3667649584916859</v>
      </c>
      <c r="N66" s="11">
        <f t="shared" si="14"/>
        <v>4.9612443634038277</v>
      </c>
      <c r="P66" s="11">
        <f t="shared" si="22"/>
        <v>0.75560978223499453</v>
      </c>
      <c r="Q66" s="11">
        <f t="shared" si="23"/>
        <v>0.81245060737602048</v>
      </c>
      <c r="R66" s="11">
        <f t="shared" si="24"/>
        <v>0.76372400854857203</v>
      </c>
      <c r="S66" s="11">
        <f t="shared" si="25"/>
        <v>0.82914930637039053</v>
      </c>
      <c r="T66" s="11">
        <f t="shared" si="26"/>
        <v>0.9572750910773784</v>
      </c>
      <c r="U66" s="11">
        <f t="shared" si="27"/>
        <v>0.8236417591214712</v>
      </c>
      <c r="V66">
        <f t="shared" si="21"/>
        <v>71</v>
      </c>
    </row>
    <row r="67" spans="1:22" x14ac:dyDescent="0.2">
      <c r="A67" t="s">
        <v>818</v>
      </c>
      <c r="B67" s="17" t="str">
        <f>IF(SUMIF('Public_FullFixedRefresh- Q2 201'!$A$3:$A$2039,$A67,'Public_FullFixedRefresh- Q2 201'!$AA$3:$AA$2039)&gt;0,AVERAGEIF('Public_FullFixedRefresh- Q2 201'!$A$3:$A$2039,$A67,'Public_FullFixedRefresh- Q2 201'!$AA$3:$AA$2039),"")</f>
        <v/>
      </c>
      <c r="C67" s="17" t="str">
        <f>IF(SUMIF('Public_FullFixedRefresh- Q2 201'!$A$3:$A$2039,$A67,'Public_FullFixedRefresh- Q2 201'!$AB$3:$AB$2039)&gt;0,AVERAGEIF('Public_FullFixedRefresh- Q2 201'!$A$3:$A$2039,$A67,'Public_FullFixedRefresh- Q2 201'!$AB$3:$AB$2039),"")</f>
        <v/>
      </c>
      <c r="D67" s="17" t="str">
        <f>IF(SUMIF('Public_FullFixedRefresh- Q2 201'!$A$3:$A$2039,$A67,'Public_FullFixedRefresh- Q2 201'!$AC$3:$AC$2039)&gt;0,AVERAGEIF('Public_FullFixedRefresh- Q2 201'!$A$3:$A$2039,$A67,'Public_FullFixedRefresh- Q2 201'!$AC$3:$AC$2039),"")</f>
        <v/>
      </c>
      <c r="E67" s="17" t="str">
        <f>IF(SUMIF('Public_FullFixedRefresh- Q2 201'!$A$3:$A$2039,$A67,'Public_FullFixedRefresh- Q2 201'!$AD$3:$AD$2039)&gt;0,AVERAGEIF('Public_FullFixedRefresh- Q2 201'!$A$3:$A$2039,$A67,'Public_FullFixedRefresh- Q2 201'!$AD$3:$AD$2039),"")</f>
        <v/>
      </c>
      <c r="F67" s="17" t="str">
        <f>IF(SUMIF('Public_FullFixedRefresh- Q2 201'!$A$3:$A$2039,$A67,'Public_FullFixedRefresh- Q2 201'!$AE$3:$AE$2039)&gt;0,AVERAGEIF('Public_FullFixedRefresh- Q2 201'!$A$3:$A$2039,$A67,'Public_FullFixedRefresh- Q2 201'!$AE$3:$AE$2039),"")</f>
        <v/>
      </c>
      <c r="H67" s="11" t="str">
        <f t="shared" si="9"/>
        <v/>
      </c>
      <c r="I67" s="11" t="str">
        <f t="shared" si="10"/>
        <v/>
      </c>
      <c r="J67" s="11" t="str">
        <f t="shared" si="11"/>
        <v/>
      </c>
      <c r="K67" s="11" t="str">
        <f t="shared" si="12"/>
        <v/>
      </c>
      <c r="L67" s="11" t="str">
        <f t="shared" si="13"/>
        <v/>
      </c>
      <c r="N67" s="11" t="str">
        <f t="shared" si="14"/>
        <v/>
      </c>
      <c r="P67" s="11" t="str">
        <f t="shared" si="22"/>
        <v/>
      </c>
      <c r="Q67" s="11" t="str">
        <f t="shared" si="23"/>
        <v/>
      </c>
      <c r="R67" s="11" t="str">
        <f t="shared" si="24"/>
        <v/>
      </c>
      <c r="S67" s="11" t="str">
        <f t="shared" si="25"/>
        <v/>
      </c>
      <c r="T67" s="11" t="str">
        <f t="shared" si="26"/>
        <v/>
      </c>
      <c r="U67" s="11" t="str">
        <f t="shared" si="27"/>
        <v/>
      </c>
      <c r="V67" t="str">
        <f t="shared" si="21"/>
        <v/>
      </c>
    </row>
    <row r="68" spans="1:22" x14ac:dyDescent="0.2">
      <c r="A68" t="s">
        <v>836</v>
      </c>
      <c r="B68" s="17" t="str">
        <f>IF(SUMIF('Public_FullFixedRefresh- Q2 201'!$A$3:$A$2039,$A68,'Public_FullFixedRefresh- Q2 201'!$AA$3:$AA$2039)&gt;0,AVERAGEIF('Public_FullFixedRefresh- Q2 201'!$A$3:$A$2039,$A68,'Public_FullFixedRefresh- Q2 201'!$AA$3:$AA$2039),"")</f>
        <v/>
      </c>
      <c r="C68" s="17" t="str">
        <f>IF(SUMIF('Public_FullFixedRefresh- Q2 201'!$A$3:$A$2039,$A68,'Public_FullFixedRefresh- Q2 201'!$AB$3:$AB$2039)&gt;0,AVERAGEIF('Public_FullFixedRefresh- Q2 201'!$A$3:$A$2039,$A68,'Public_FullFixedRefresh- Q2 201'!$AB$3:$AB$2039),"")</f>
        <v/>
      </c>
      <c r="D68" s="17" t="str">
        <f>IF(SUMIF('Public_FullFixedRefresh- Q2 201'!$A$3:$A$2039,$A68,'Public_FullFixedRefresh- Q2 201'!$AC$3:$AC$2039)&gt;0,AVERAGEIF('Public_FullFixedRefresh- Q2 201'!$A$3:$A$2039,$A68,'Public_FullFixedRefresh- Q2 201'!$AC$3:$AC$2039),"")</f>
        <v/>
      </c>
      <c r="E68" s="17" t="str">
        <f>IF(SUMIF('Public_FullFixedRefresh- Q2 201'!$A$3:$A$2039,$A68,'Public_FullFixedRefresh- Q2 201'!$AD$3:$AD$2039)&gt;0,AVERAGEIF('Public_FullFixedRefresh- Q2 201'!$A$3:$A$2039,$A68,'Public_FullFixedRefresh- Q2 201'!$AD$3:$AD$2039),"")</f>
        <v/>
      </c>
      <c r="F68" s="17" t="str">
        <f>IF(SUMIF('Public_FullFixedRefresh- Q2 201'!$A$3:$A$2039,$A68,'Public_FullFixedRefresh- Q2 201'!$AE$3:$AE$2039)&gt;0,AVERAGEIF('Public_FullFixedRefresh- Q2 201'!$A$3:$A$2039,$A68,'Public_FullFixedRefresh- Q2 201'!$AE$3:$AE$2039),"")</f>
        <v/>
      </c>
      <c r="H68" s="11" t="str">
        <f t="shared" ref="H68:H131" si="28">IF(B68&lt;&gt;"",LN(B68),"")</f>
        <v/>
      </c>
      <c r="I68" s="11" t="str">
        <f t="shared" ref="I68:I131" si="29">IF(C68&lt;&gt;"",LN(C68),"")</f>
        <v/>
      </c>
      <c r="J68" s="11" t="str">
        <f t="shared" ref="J68:J131" si="30">IF(D68&lt;&gt;"",LN(D68),"")</f>
        <v/>
      </c>
      <c r="K68" s="11" t="str">
        <f t="shared" ref="K68:K131" si="31">IF(E68&lt;&gt;"",LN(E68),"")</f>
        <v/>
      </c>
      <c r="L68" s="11" t="str">
        <f t="shared" ref="L68:L131" si="32">IF(F68&lt;&gt;"",LN(F68),"")</f>
        <v/>
      </c>
      <c r="N68" s="11" t="str">
        <f t="shared" ref="N68:N131" si="33">IFERROR(AVERAGE(H68:L68),"")</f>
        <v/>
      </c>
      <c r="P68" s="11" t="str">
        <f t="shared" si="22"/>
        <v/>
      </c>
      <c r="Q68" s="11" t="str">
        <f t="shared" si="23"/>
        <v/>
      </c>
      <c r="R68" s="11" t="str">
        <f t="shared" si="24"/>
        <v/>
      </c>
      <c r="S68" s="11" t="str">
        <f t="shared" si="25"/>
        <v/>
      </c>
      <c r="T68" s="11" t="str">
        <f t="shared" si="26"/>
        <v/>
      </c>
      <c r="U68" s="11" t="str">
        <f t="shared" si="27"/>
        <v/>
      </c>
      <c r="V68" t="str">
        <f t="shared" ref="V68:V131" si="34">IF(U68&lt;&gt;"",RANK(U68,$U$3:$U$160,1),"")</f>
        <v/>
      </c>
    </row>
    <row r="69" spans="1:22" x14ac:dyDescent="0.2">
      <c r="A69" t="s">
        <v>850</v>
      </c>
      <c r="B69" s="17" t="str">
        <f>IF(SUMIF('Public_FullFixedRefresh- Q2 201'!$A$3:$A$2039,$A69,'Public_FullFixedRefresh- Q2 201'!$AA$3:$AA$2039)&gt;0,AVERAGEIF('Public_FullFixedRefresh- Q2 201'!$A$3:$A$2039,$A69,'Public_FullFixedRefresh- Q2 201'!$AA$3:$AA$2039),"")</f>
        <v/>
      </c>
      <c r="C69" s="17" t="str">
        <f>IF(SUMIF('Public_FullFixedRefresh- Q2 201'!$A$3:$A$2039,$A69,'Public_FullFixedRefresh- Q2 201'!$AB$3:$AB$2039)&gt;0,AVERAGEIF('Public_FullFixedRefresh- Q2 201'!$A$3:$A$2039,$A69,'Public_FullFixedRefresh- Q2 201'!$AB$3:$AB$2039),"")</f>
        <v/>
      </c>
      <c r="D69" s="17" t="str">
        <f>IF(SUMIF('Public_FullFixedRefresh- Q2 201'!$A$3:$A$2039,$A69,'Public_FullFixedRefresh- Q2 201'!$AC$3:$AC$2039)&gt;0,AVERAGEIF('Public_FullFixedRefresh- Q2 201'!$A$3:$A$2039,$A69,'Public_FullFixedRefresh- Q2 201'!$AC$3:$AC$2039),"")</f>
        <v/>
      </c>
      <c r="E69" s="17">
        <f>IF(SUMIF('Public_FullFixedRefresh- Q2 201'!$A$3:$A$2039,$A69,'Public_FullFixedRefresh- Q2 201'!$AD$3:$AD$2039)&gt;0,AVERAGEIF('Public_FullFixedRefresh- Q2 201'!$A$3:$A$2039,$A69,'Public_FullFixedRefresh- Q2 201'!$AD$3:$AD$2039),"")</f>
        <v>20.010360457730545</v>
      </c>
      <c r="F69" s="17">
        <f>IF(SUMIF('Public_FullFixedRefresh- Q2 201'!$A$3:$A$2039,$A69,'Public_FullFixedRefresh- Q2 201'!$AE$3:$AE$2039)&gt;0,AVERAGEIF('Public_FullFixedRefresh- Q2 201'!$A$3:$A$2039,$A69,'Public_FullFixedRefresh- Q2 201'!$AE$3:$AE$2039),"")</f>
        <v>22.893870040321918</v>
      </c>
      <c r="H69" s="11" t="str">
        <f t="shared" si="28"/>
        <v/>
      </c>
      <c r="I69" s="11" t="str">
        <f t="shared" si="29"/>
        <v/>
      </c>
      <c r="J69" s="11" t="str">
        <f t="shared" si="30"/>
        <v/>
      </c>
      <c r="K69" s="11">
        <f t="shared" si="31"/>
        <v>2.9962501623129816</v>
      </c>
      <c r="L69" s="11">
        <f t="shared" si="32"/>
        <v>3.1308691908977457</v>
      </c>
      <c r="N69" s="11">
        <f t="shared" si="33"/>
        <v>3.0635596766053634</v>
      </c>
      <c r="P69" s="11" t="str">
        <f t="shared" si="22"/>
        <v/>
      </c>
      <c r="Q69" s="11" t="str">
        <f t="shared" si="23"/>
        <v/>
      </c>
      <c r="R69" s="11" t="str">
        <f t="shared" si="24"/>
        <v/>
      </c>
      <c r="S69" s="11">
        <f t="shared" si="25"/>
        <v>0.63681509625824118</v>
      </c>
      <c r="T69" s="11">
        <f t="shared" si="26"/>
        <v>0.64961433192744544</v>
      </c>
      <c r="U69" s="11">
        <f t="shared" si="27"/>
        <v>0.64321471409284325</v>
      </c>
      <c r="V69">
        <f t="shared" si="34"/>
        <v>8</v>
      </c>
    </row>
    <row r="70" spans="1:22" x14ac:dyDescent="0.2">
      <c r="A70" t="s">
        <v>864</v>
      </c>
      <c r="B70" s="17" t="str">
        <f>IF(SUMIF('Public_FullFixedRefresh- Q2 201'!$A$3:$A$2039,$A70,'Public_FullFixedRefresh- Q2 201'!$AA$3:$AA$2039)&gt;0,AVERAGEIF('Public_FullFixedRefresh- Q2 201'!$A$3:$A$2039,$A70,'Public_FullFixedRefresh- Q2 201'!$AA$3:$AA$2039),"")</f>
        <v/>
      </c>
      <c r="C70" s="17" t="str">
        <f>IF(SUMIF('Public_FullFixedRefresh- Q2 201'!$A$3:$A$2039,$A70,'Public_FullFixedRefresh- Q2 201'!$AB$3:$AB$2039)&gt;0,AVERAGEIF('Public_FullFixedRefresh- Q2 201'!$A$3:$A$2039,$A70,'Public_FullFixedRefresh- Q2 201'!$AB$3:$AB$2039),"")</f>
        <v/>
      </c>
      <c r="D70" s="17">
        <f>IF(SUMIF('Public_FullFixedRefresh- Q2 201'!$A$3:$A$2039,$A70,'Public_FullFixedRefresh- Q2 201'!$AC$3:$AC$2039)&gt;0,AVERAGEIF('Public_FullFixedRefresh- Q2 201'!$A$3:$A$2039,$A70,'Public_FullFixedRefresh- Q2 201'!$AC$3:$AC$2039),"")</f>
        <v>50.40092544593805</v>
      </c>
      <c r="E70" s="17">
        <f>IF(SUMIF('Public_FullFixedRefresh- Q2 201'!$A$3:$A$2039,$A70,'Public_FullFixedRefresh- Q2 201'!$AD$3:$AD$2039)&gt;0,AVERAGEIF('Public_FullFixedRefresh- Q2 201'!$A$3:$A$2039,$A70,'Public_FullFixedRefresh- Q2 201'!$AD$3:$AD$2039),"")</f>
        <v>34.26234070814553</v>
      </c>
      <c r="F70" s="17">
        <f>IF(SUMIF('Public_FullFixedRefresh- Q2 201'!$A$3:$A$2039,$A70,'Public_FullFixedRefresh- Q2 201'!$AE$3:$AE$2039)&gt;0,AVERAGEIF('Public_FullFixedRefresh- Q2 201'!$A$3:$A$2039,$A70,'Public_FullFixedRefresh- Q2 201'!$AE$3:$AE$2039),"")</f>
        <v>54.03396781554094</v>
      </c>
      <c r="H70" s="11" t="str">
        <f t="shared" si="28"/>
        <v/>
      </c>
      <c r="I70" s="11" t="str">
        <f t="shared" si="29"/>
        <v/>
      </c>
      <c r="J70" s="11">
        <f t="shared" si="30"/>
        <v>3.9200095369313233</v>
      </c>
      <c r="K70" s="11">
        <f t="shared" si="31"/>
        <v>3.5340468124578059</v>
      </c>
      <c r="L70" s="11">
        <f t="shared" si="32"/>
        <v>3.9896128824266817</v>
      </c>
      <c r="N70" s="11">
        <f t="shared" si="33"/>
        <v>3.8145564106052703</v>
      </c>
      <c r="P70" s="11" t="str">
        <f t="shared" si="22"/>
        <v/>
      </c>
      <c r="Q70" s="11" t="str">
        <f t="shared" si="23"/>
        <v/>
      </c>
      <c r="R70" s="11">
        <f t="shared" si="24"/>
        <v>0.72464379374384269</v>
      </c>
      <c r="S70" s="11">
        <f t="shared" si="25"/>
        <v>0.68794743720347351</v>
      </c>
      <c r="T70" s="11">
        <f t="shared" si="26"/>
        <v>0.73126150322908978</v>
      </c>
      <c r="U70" s="11">
        <f t="shared" si="27"/>
        <v>0.71461757805880211</v>
      </c>
      <c r="V70">
        <f t="shared" si="34"/>
        <v>27</v>
      </c>
    </row>
    <row r="71" spans="1:22" x14ac:dyDescent="0.2">
      <c r="A71" t="s">
        <v>880</v>
      </c>
      <c r="B71" s="17" t="str">
        <f>IF(SUMIF('Public_FullFixedRefresh- Q2 201'!$A$3:$A$2039,$A71,'Public_FullFixedRefresh- Q2 201'!$AA$3:$AA$2039)&gt;0,AVERAGEIF('Public_FullFixedRefresh- Q2 201'!$A$3:$A$2039,$A71,'Public_FullFixedRefresh- Q2 201'!$AA$3:$AA$2039),"")</f>
        <v/>
      </c>
      <c r="C71" s="17" t="str">
        <f>IF(SUMIF('Public_FullFixedRefresh- Q2 201'!$A$3:$A$2039,$A71,'Public_FullFixedRefresh- Q2 201'!$AB$3:$AB$2039)&gt;0,AVERAGEIF('Public_FullFixedRefresh- Q2 201'!$A$3:$A$2039,$A71,'Public_FullFixedRefresh- Q2 201'!$AB$3:$AB$2039),"")</f>
        <v/>
      </c>
      <c r="D71" s="17" t="str">
        <f>IF(SUMIF('Public_FullFixedRefresh- Q2 201'!$A$3:$A$2039,$A71,'Public_FullFixedRefresh- Q2 201'!$AC$3:$AC$2039)&gt;0,AVERAGEIF('Public_FullFixedRefresh- Q2 201'!$A$3:$A$2039,$A71,'Public_FullFixedRefresh- Q2 201'!$AC$3:$AC$2039),"")</f>
        <v/>
      </c>
      <c r="E71" s="17" t="str">
        <f>IF(SUMIF('Public_FullFixedRefresh- Q2 201'!$A$3:$A$2039,$A71,'Public_FullFixedRefresh- Q2 201'!$AD$3:$AD$2039)&gt;0,AVERAGEIF('Public_FullFixedRefresh- Q2 201'!$A$3:$A$2039,$A71,'Public_FullFixedRefresh- Q2 201'!$AD$3:$AD$2039),"")</f>
        <v/>
      </c>
      <c r="F71" s="17" t="str">
        <f>IF(SUMIF('Public_FullFixedRefresh- Q2 201'!$A$3:$A$2039,$A71,'Public_FullFixedRefresh- Q2 201'!$AE$3:$AE$2039)&gt;0,AVERAGEIF('Public_FullFixedRefresh- Q2 201'!$A$3:$A$2039,$A71,'Public_FullFixedRefresh- Q2 201'!$AE$3:$AE$2039),"")</f>
        <v/>
      </c>
      <c r="H71" s="11" t="str">
        <f t="shared" si="28"/>
        <v/>
      </c>
      <c r="I71" s="11" t="str">
        <f t="shared" si="29"/>
        <v/>
      </c>
      <c r="J71" s="11" t="str">
        <f t="shared" si="30"/>
        <v/>
      </c>
      <c r="K71" s="11" t="str">
        <f t="shared" si="31"/>
        <v/>
      </c>
      <c r="L71" s="11" t="str">
        <f t="shared" si="32"/>
        <v/>
      </c>
      <c r="N71" s="11" t="str">
        <f t="shared" si="33"/>
        <v/>
      </c>
      <c r="P71" s="11" t="str">
        <f t="shared" si="22"/>
        <v/>
      </c>
      <c r="Q71" s="11" t="str">
        <f t="shared" si="23"/>
        <v/>
      </c>
      <c r="R71" s="11" t="str">
        <f t="shared" si="24"/>
        <v/>
      </c>
      <c r="S71" s="11" t="str">
        <f t="shared" si="25"/>
        <v/>
      </c>
      <c r="T71" s="11" t="str">
        <f t="shared" si="26"/>
        <v/>
      </c>
      <c r="U71" s="11" t="str">
        <f t="shared" si="27"/>
        <v/>
      </c>
      <c r="V71" t="str">
        <f t="shared" si="34"/>
        <v/>
      </c>
    </row>
    <row r="72" spans="1:22" x14ac:dyDescent="0.2">
      <c r="A72" t="s">
        <v>890</v>
      </c>
      <c r="B72" s="17">
        <f>IF(SUMIF('Public_FullFixedRefresh- Q2 201'!$A$3:$A$2039,$A72,'Public_FullFixedRefresh- Q2 201'!$AA$3:$AA$2039)&gt;0,AVERAGEIF('Public_FullFixedRefresh- Q2 201'!$A$3:$A$2039,$A72,'Public_FullFixedRefresh- Q2 201'!$AA$3:$AA$2039),"")</f>
        <v>39.205179938734659</v>
      </c>
      <c r="C72" s="17">
        <f>IF(SUMIF('Public_FullFixedRefresh- Q2 201'!$A$3:$A$2039,$A72,'Public_FullFixedRefresh- Q2 201'!$AB$3:$AB$2039)&gt;0,AVERAGEIF('Public_FullFixedRefresh- Q2 201'!$A$3:$A$2039,$A72,'Public_FullFixedRefresh- Q2 201'!$AB$3:$AB$2039),"")</f>
        <v>29.432156832973011</v>
      </c>
      <c r="D72" s="17">
        <f>IF(SUMIF('Public_FullFixedRefresh- Q2 201'!$A$3:$A$2039,$A72,'Public_FullFixedRefresh- Q2 201'!$AC$3:$AC$2039)&gt;0,AVERAGEIF('Public_FullFixedRefresh- Q2 201'!$A$3:$A$2039,$A72,'Public_FullFixedRefresh- Q2 201'!$AC$3:$AC$2039),"")</f>
        <v>30.16756494749243</v>
      </c>
      <c r="E72" s="17">
        <f>IF(SUMIF('Public_FullFixedRefresh- Q2 201'!$A$3:$A$2039,$A72,'Public_FullFixedRefresh- Q2 201'!$AD$3:$AD$2039)&gt;0,AVERAGEIF('Public_FullFixedRefresh- Q2 201'!$A$3:$A$2039,$A72,'Public_FullFixedRefresh- Q2 201'!$AD$3:$AD$2039),"")</f>
        <v>31.273975505145788</v>
      </c>
      <c r="F72" s="17">
        <f>IF(SUMIF('Public_FullFixedRefresh- Q2 201'!$A$3:$A$2039,$A72,'Public_FullFixedRefresh- Q2 201'!$AE$3:$AE$2039)&gt;0,AVERAGEIF('Public_FullFixedRefresh- Q2 201'!$A$3:$A$2039,$A72,'Public_FullFixedRefresh- Q2 201'!$AE$3:$AE$2039),"")</f>
        <v>38.140951024432944</v>
      </c>
      <c r="H72" s="11">
        <f t="shared" si="28"/>
        <v>3.6688088793607765</v>
      </c>
      <c r="I72" s="11">
        <f t="shared" si="29"/>
        <v>3.3820878464432438</v>
      </c>
      <c r="J72" s="11">
        <f t="shared" si="30"/>
        <v>3.4067673388593791</v>
      </c>
      <c r="K72" s="11">
        <f t="shared" si="31"/>
        <v>3.4427862981872006</v>
      </c>
      <c r="L72" s="11">
        <f t="shared" si="32"/>
        <v>3.6412885349540298</v>
      </c>
      <c r="N72" s="11">
        <f t="shared" si="33"/>
        <v>3.5083477795609261</v>
      </c>
      <c r="P72" s="11">
        <f t="shared" si="22"/>
        <v>0.70076027259304186</v>
      </c>
      <c r="Q72" s="11">
        <f t="shared" si="23"/>
        <v>0.67349956428003832</v>
      </c>
      <c r="R72" s="11">
        <f t="shared" si="24"/>
        <v>0.6758460277997298</v>
      </c>
      <c r="S72" s="11">
        <f t="shared" si="25"/>
        <v>0.67927061906177411</v>
      </c>
      <c r="T72" s="11">
        <f t="shared" si="26"/>
        <v>0.69814370807417203</v>
      </c>
      <c r="U72" s="11">
        <f t="shared" si="27"/>
        <v>0.68550403836175122</v>
      </c>
      <c r="V72">
        <f t="shared" si="34"/>
        <v>16</v>
      </c>
    </row>
    <row r="73" spans="1:22" x14ac:dyDescent="0.2">
      <c r="A73" t="s">
        <v>926</v>
      </c>
      <c r="B73" s="17">
        <f>IF(SUMIF('Public_FullFixedRefresh- Q2 201'!$A$3:$A$2039,$A73,'Public_FullFixedRefresh- Q2 201'!$AA$3:$AA$2039)&gt;0,AVERAGEIF('Public_FullFixedRefresh- Q2 201'!$A$3:$A$2039,$A73,'Public_FullFixedRefresh- Q2 201'!$AA$3:$AA$2039),"")</f>
        <v>319.25286077742641</v>
      </c>
      <c r="C73" s="17">
        <f>IF(SUMIF('Public_FullFixedRefresh- Q2 201'!$A$3:$A$2039,$A73,'Public_FullFixedRefresh- Q2 201'!$AB$3:$AB$2039)&gt;0,AVERAGEIF('Public_FullFixedRefresh- Q2 201'!$A$3:$A$2039,$A73,'Public_FullFixedRefresh- Q2 201'!$AB$3:$AB$2039),"")</f>
        <v>478.87929116613958</v>
      </c>
      <c r="D73" s="17">
        <f>IF(SUMIF('Public_FullFixedRefresh- Q2 201'!$A$3:$A$2039,$A73,'Public_FullFixedRefresh- Q2 201'!$AC$3:$AC$2039)&gt;0,AVERAGEIF('Public_FullFixedRefresh- Q2 201'!$A$3:$A$2039,$A73,'Public_FullFixedRefresh- Q2 201'!$AC$3:$AC$2039),"")</f>
        <v>1166.3162518401468</v>
      </c>
      <c r="E73" s="17">
        <f>IF(SUMIF('Public_FullFixedRefresh- Q2 201'!$A$3:$A$2039,$A73,'Public_FullFixedRefresh- Q2 201'!$AD$3:$AD$2039)&gt;0,AVERAGEIF('Public_FullFixedRefresh- Q2 201'!$A$3:$A$2039,$A73,'Public_FullFixedRefresh- Q2 201'!$AD$3:$AD$2039),"")</f>
        <v>117.6853682865807</v>
      </c>
      <c r="F73" s="17">
        <f>IF(SUMIF('Public_FullFixedRefresh- Q2 201'!$A$3:$A$2039,$A73,'Public_FullFixedRefresh- Q2 201'!$AE$3:$AE$2039)&gt;0,AVERAGEIF('Public_FullFixedRefresh- Q2 201'!$A$3:$A$2039,$A73,'Public_FullFixedRefresh- Q2 201'!$AE$3:$AE$2039),"")</f>
        <v>187.48280745654745</v>
      </c>
      <c r="H73" s="11">
        <f t="shared" si="28"/>
        <v>5.7659834558041405</v>
      </c>
      <c r="I73" s="11">
        <f t="shared" si="29"/>
        <v>6.1714485639123051</v>
      </c>
      <c r="J73" s="11">
        <f t="shared" si="30"/>
        <v>7.0616055581280399</v>
      </c>
      <c r="K73" s="11">
        <f t="shared" si="31"/>
        <v>4.7680146929157186</v>
      </c>
      <c r="L73" s="11">
        <f t="shared" si="32"/>
        <v>5.2336871476412732</v>
      </c>
      <c r="N73" s="11">
        <f t="shared" si="33"/>
        <v>5.8001478836802951</v>
      </c>
      <c r="P73" s="11">
        <f t="shared" si="22"/>
        <v>0.9001543101637447</v>
      </c>
      <c r="Q73" s="11">
        <f t="shared" si="23"/>
        <v>0.93870490385673089</v>
      </c>
      <c r="R73" s="11">
        <f t="shared" si="24"/>
        <v>1.0233387722729159</v>
      </c>
      <c r="S73" s="11">
        <f t="shared" si="25"/>
        <v>0.8052699723327803</v>
      </c>
      <c r="T73" s="11">
        <f t="shared" si="26"/>
        <v>0.84954492777814838</v>
      </c>
      <c r="U73" s="11">
        <f t="shared" si="27"/>
        <v>0.90340257728086404</v>
      </c>
      <c r="V73">
        <f t="shared" si="34"/>
        <v>84</v>
      </c>
    </row>
    <row r="74" spans="1:22" x14ac:dyDescent="0.2">
      <c r="A74" t="s">
        <v>941</v>
      </c>
      <c r="B74" s="17" t="str">
        <f>IF(SUMIF('Public_FullFixedRefresh- Q2 201'!$A$3:$A$2039,$A74,'Public_FullFixedRefresh- Q2 201'!$AA$3:$AA$2039)&gt;0,AVERAGEIF('Public_FullFixedRefresh- Q2 201'!$A$3:$A$2039,$A74,'Public_FullFixedRefresh- Q2 201'!$AA$3:$AA$2039),"")</f>
        <v/>
      </c>
      <c r="C74" s="17" t="str">
        <f>IF(SUMIF('Public_FullFixedRefresh- Q2 201'!$A$3:$A$2039,$A74,'Public_FullFixedRefresh- Q2 201'!$AB$3:$AB$2039)&gt;0,AVERAGEIF('Public_FullFixedRefresh- Q2 201'!$A$3:$A$2039,$A74,'Public_FullFixedRefresh- Q2 201'!$AB$3:$AB$2039),"")</f>
        <v/>
      </c>
      <c r="D74" s="17">
        <f>IF(SUMIF('Public_FullFixedRefresh- Q2 201'!$A$3:$A$2039,$A74,'Public_FullFixedRefresh- Q2 201'!$AC$3:$AC$2039)&gt;0,AVERAGEIF('Public_FullFixedRefresh- Q2 201'!$A$3:$A$2039,$A74,'Public_FullFixedRefresh- Q2 201'!$AC$3:$AC$2039),"")</f>
        <v>38.25003773633965</v>
      </c>
      <c r="E74" s="17">
        <f>IF(SUMIF('Public_FullFixedRefresh- Q2 201'!$A$3:$A$2039,$A74,'Public_FullFixedRefresh- Q2 201'!$AD$3:$AD$2039)&gt;0,AVERAGEIF('Public_FullFixedRefresh- Q2 201'!$A$3:$A$2039,$A74,'Public_FullFixedRefresh- Q2 201'!$AD$3:$AD$2039),"")</f>
        <v>36.298842024791782</v>
      </c>
      <c r="F74" s="17">
        <f>IF(SUMIF('Public_FullFixedRefresh- Q2 201'!$A$3:$A$2039,$A74,'Public_FullFixedRefresh- Q2 201'!$AE$3:$AE$2039)&gt;0,AVERAGEIF('Public_FullFixedRefresh- Q2 201'!$A$3:$A$2039,$A74,'Public_FullFixedRefresh- Q2 201'!$AE$3:$AE$2039),"")</f>
        <v>53.413982603622827</v>
      </c>
      <c r="H74" s="11" t="str">
        <f t="shared" si="28"/>
        <v/>
      </c>
      <c r="I74" s="11" t="str">
        <f t="shared" si="29"/>
        <v/>
      </c>
      <c r="J74" s="11">
        <f t="shared" si="30"/>
        <v>3.6441445468430294</v>
      </c>
      <c r="K74" s="11">
        <f t="shared" si="31"/>
        <v>3.5917858406185075</v>
      </c>
      <c r="L74" s="11">
        <f t="shared" si="32"/>
        <v>3.9780725582001257</v>
      </c>
      <c r="N74" s="11">
        <f t="shared" si="33"/>
        <v>3.7380009818872204</v>
      </c>
      <c r="P74" s="11" t="str">
        <f t="shared" si="22"/>
        <v/>
      </c>
      <c r="Q74" s="11" t="str">
        <f t="shared" si="23"/>
        <v/>
      </c>
      <c r="R74" s="11">
        <f t="shared" si="24"/>
        <v>0.69841525043802399</v>
      </c>
      <c r="S74" s="11">
        <f t="shared" si="25"/>
        <v>0.69343711749985382</v>
      </c>
      <c r="T74" s="11">
        <f t="shared" si="26"/>
        <v>0.73016427848287402</v>
      </c>
      <c r="U74" s="11">
        <f t="shared" si="27"/>
        <v>0.70733888214025065</v>
      </c>
      <c r="V74">
        <f t="shared" si="34"/>
        <v>26</v>
      </c>
    </row>
    <row r="75" spans="1:22" x14ac:dyDescent="0.2">
      <c r="A75" t="s">
        <v>952</v>
      </c>
      <c r="B75" s="17">
        <f>IF(SUMIF('Public_FullFixedRefresh- Q2 201'!$A$3:$A$2039,$A75,'Public_FullFixedRefresh- Q2 201'!$AA$3:$AA$2039)&gt;0,AVERAGEIF('Public_FullFixedRefresh- Q2 201'!$A$3:$A$2039,$A75,'Public_FullFixedRefresh- Q2 201'!$AA$3:$AA$2039),"")</f>
        <v>76.592685627731086</v>
      </c>
      <c r="C75" s="17">
        <f>IF(SUMIF('Public_FullFixedRefresh- Q2 201'!$A$3:$A$2039,$A75,'Public_FullFixedRefresh- Q2 201'!$AB$3:$AB$2039)&gt;0,AVERAGEIF('Public_FullFixedRefresh- Q2 201'!$A$3:$A$2039,$A75,'Public_FullFixedRefresh- Q2 201'!$AB$3:$AB$2039),"")</f>
        <v>111.31459317196359</v>
      </c>
      <c r="D75" s="17">
        <f>IF(SUMIF('Public_FullFixedRefresh- Q2 201'!$A$3:$A$2039,$A75,'Public_FullFixedRefresh- Q2 201'!$AC$3:$AC$2039)&gt;0,AVERAGEIF('Public_FullFixedRefresh- Q2 201'!$A$3:$A$2039,$A75,'Public_FullFixedRefresh- Q2 201'!$AC$3:$AC$2039),"")</f>
        <v>140.82532865066418</v>
      </c>
      <c r="E75" s="17">
        <f>IF(SUMIF('Public_FullFixedRefresh- Q2 201'!$A$3:$A$2039,$A75,'Public_FullFixedRefresh- Q2 201'!$AD$3:$AD$2039)&gt;0,AVERAGEIF('Public_FullFixedRefresh- Q2 201'!$A$3:$A$2039,$A75,'Public_FullFixedRefresh- Q2 201'!$AD$3:$AD$2039),"")</f>
        <v>131.07911760405224</v>
      </c>
      <c r="F75" s="17">
        <f>IF(SUMIF('Public_FullFixedRefresh- Q2 201'!$A$3:$A$2039,$A75,'Public_FullFixedRefresh- Q2 201'!$AE$3:$AE$2039)&gt;0,AVERAGEIF('Public_FullFixedRefresh- Q2 201'!$A$3:$A$2039,$A75,'Public_FullFixedRefresh- Q2 201'!$AE$3:$AE$2039),"")</f>
        <v>242.39371077601584</v>
      </c>
      <c r="H75" s="11">
        <f t="shared" si="28"/>
        <v>4.3385015842986592</v>
      </c>
      <c r="I75" s="11">
        <f t="shared" si="29"/>
        <v>4.7123603653376591</v>
      </c>
      <c r="J75" s="11">
        <f t="shared" si="30"/>
        <v>4.94752031853033</v>
      </c>
      <c r="K75" s="11">
        <f t="shared" si="31"/>
        <v>4.8758010920720096</v>
      </c>
      <c r="L75" s="11">
        <f t="shared" si="32"/>
        <v>5.4905633082150667</v>
      </c>
      <c r="N75" s="11">
        <f t="shared" si="33"/>
        <v>4.8729493336907446</v>
      </c>
      <c r="P75" s="11">
        <f t="shared" si="22"/>
        <v>0.76443295576835968</v>
      </c>
      <c r="Q75" s="11">
        <f t="shared" si="23"/>
        <v>0.79997850007829041</v>
      </c>
      <c r="R75" s="11">
        <f t="shared" si="24"/>
        <v>0.82233691175689505</v>
      </c>
      <c r="S75" s="11">
        <f t="shared" si="25"/>
        <v>0.81551802967831089</v>
      </c>
      <c r="T75" s="11">
        <f t="shared" si="26"/>
        <v>0.87396806135405369</v>
      </c>
      <c r="U75" s="11">
        <f t="shared" si="27"/>
        <v>0.81524689172718179</v>
      </c>
      <c r="V75">
        <f t="shared" si="34"/>
        <v>68</v>
      </c>
    </row>
    <row r="76" spans="1:22" x14ac:dyDescent="0.2">
      <c r="A76" t="s">
        <v>962</v>
      </c>
      <c r="B76" s="17" t="str">
        <f>IF(SUMIF('Public_FullFixedRefresh- Q2 201'!$A$3:$A$2039,$A76,'Public_FullFixedRefresh- Q2 201'!$AA$3:$AA$2039)&gt;0,AVERAGEIF('Public_FullFixedRefresh- Q2 201'!$A$3:$A$2039,$A76,'Public_FullFixedRefresh- Q2 201'!$AA$3:$AA$2039),"")</f>
        <v/>
      </c>
      <c r="C76" s="17" t="str">
        <f>IF(SUMIF('Public_FullFixedRefresh- Q2 201'!$A$3:$A$2039,$A76,'Public_FullFixedRefresh- Q2 201'!$AB$3:$AB$2039)&gt;0,AVERAGEIF('Public_FullFixedRefresh- Q2 201'!$A$3:$A$2039,$A76,'Public_FullFixedRefresh- Q2 201'!$AB$3:$AB$2039),"")</f>
        <v/>
      </c>
      <c r="D76" s="17" t="str">
        <f>IF(SUMIF('Public_FullFixedRefresh- Q2 201'!$A$3:$A$2039,$A76,'Public_FullFixedRefresh- Q2 201'!$AC$3:$AC$2039)&gt;0,AVERAGEIF('Public_FullFixedRefresh- Q2 201'!$A$3:$A$2039,$A76,'Public_FullFixedRefresh- Q2 201'!$AC$3:$AC$2039),"")</f>
        <v/>
      </c>
      <c r="E76" s="17" t="str">
        <f>IF(SUMIF('Public_FullFixedRefresh- Q2 201'!$A$3:$A$2039,$A76,'Public_FullFixedRefresh- Q2 201'!$AD$3:$AD$2039)&gt;0,AVERAGEIF('Public_FullFixedRefresh- Q2 201'!$A$3:$A$2039,$A76,'Public_FullFixedRefresh- Q2 201'!$AD$3:$AD$2039),"")</f>
        <v/>
      </c>
      <c r="F76" s="17" t="str">
        <f>IF(SUMIF('Public_FullFixedRefresh- Q2 201'!$A$3:$A$2039,$A76,'Public_FullFixedRefresh- Q2 201'!$AE$3:$AE$2039)&gt;0,AVERAGEIF('Public_FullFixedRefresh- Q2 201'!$A$3:$A$2039,$A76,'Public_FullFixedRefresh- Q2 201'!$AE$3:$AE$2039),"")</f>
        <v/>
      </c>
      <c r="H76" s="11" t="str">
        <f t="shared" si="28"/>
        <v/>
      </c>
      <c r="I76" s="11" t="str">
        <f t="shared" si="29"/>
        <v/>
      </c>
      <c r="J76" s="11" t="str">
        <f t="shared" si="30"/>
        <v/>
      </c>
      <c r="K76" s="11" t="str">
        <f t="shared" si="31"/>
        <v/>
      </c>
      <c r="L76" s="11" t="str">
        <f t="shared" si="32"/>
        <v/>
      </c>
      <c r="N76" s="11" t="str">
        <f t="shared" si="33"/>
        <v/>
      </c>
      <c r="P76" s="11" t="str">
        <f t="shared" si="22"/>
        <v/>
      </c>
      <c r="Q76" s="11" t="str">
        <f t="shared" si="23"/>
        <v/>
      </c>
      <c r="R76" s="11" t="str">
        <f t="shared" si="24"/>
        <v/>
      </c>
      <c r="S76" s="11" t="str">
        <f t="shared" si="25"/>
        <v/>
      </c>
      <c r="T76" s="11" t="str">
        <f t="shared" si="26"/>
        <v/>
      </c>
      <c r="U76" s="11" t="str">
        <f t="shared" si="27"/>
        <v/>
      </c>
      <c r="V76" t="str">
        <f t="shared" si="34"/>
        <v/>
      </c>
    </row>
    <row r="77" spans="1:22" x14ac:dyDescent="0.2">
      <c r="A77" t="s">
        <v>977</v>
      </c>
      <c r="B77" s="17">
        <f>IF(SUMIF('Public_FullFixedRefresh- Q2 201'!$A$3:$A$2039,$A77,'Public_FullFixedRefresh- Q2 201'!$AA$3:$AA$2039)&gt;0,AVERAGEIF('Public_FullFixedRefresh- Q2 201'!$A$3:$A$2039,$A77,'Public_FullFixedRefresh- Q2 201'!$AA$3:$AA$2039),"")</f>
        <v>51.227763280365075</v>
      </c>
      <c r="C77" s="17">
        <f>IF(SUMIF('Public_FullFixedRefresh- Q2 201'!$A$3:$A$2039,$A77,'Public_FullFixedRefresh- Q2 201'!$AB$3:$AB$2039)&gt;0,AVERAGEIF('Public_FullFixedRefresh- Q2 201'!$A$3:$A$2039,$A77,'Public_FullFixedRefresh- Q2 201'!$AB$3:$AB$2039),"")</f>
        <v>71.7188685925111</v>
      </c>
      <c r="D77" s="17">
        <f>IF(SUMIF('Public_FullFixedRefresh- Q2 201'!$A$3:$A$2039,$A77,'Public_FullFixedRefresh- Q2 201'!$AC$3:$AC$2039)&gt;0,AVERAGEIF('Public_FullFixedRefresh- Q2 201'!$A$3:$A$2039,$A77,'Public_FullFixedRefresh- Q2 201'!$AC$3:$AC$2039),"")</f>
        <v>157.58635751959923</v>
      </c>
      <c r="E77" s="17">
        <f>IF(SUMIF('Public_FullFixedRefresh- Q2 201'!$A$3:$A$2039,$A77,'Public_FullFixedRefresh- Q2 201'!$AD$3:$AD$2039)&gt;0,AVERAGEIF('Public_FullFixedRefresh- Q2 201'!$A$3:$A$2039,$A77,'Public_FullFixedRefresh- Q2 201'!$AD$3:$AD$2039),"")</f>
        <v>336.63958727097048</v>
      </c>
      <c r="F77" s="17">
        <f>IF(SUMIF('Public_FullFixedRefresh- Q2 201'!$A$3:$A$2039,$A77,'Public_FullFixedRefresh- Q2 201'!$AE$3:$AE$2039)&gt;0,AVERAGEIF('Public_FullFixedRefresh- Q2 201'!$A$3:$A$2039,$A77,'Public_FullFixedRefresh- Q2 201'!$AE$3:$AE$2039),"")</f>
        <v>91.185418639049828</v>
      </c>
      <c r="H77" s="11">
        <f t="shared" si="28"/>
        <v>3.9362816366498357</v>
      </c>
      <c r="I77" s="11">
        <f t="shared" si="29"/>
        <v>4.2727538732710491</v>
      </c>
      <c r="J77" s="11">
        <f t="shared" si="30"/>
        <v>5.0599736097149686</v>
      </c>
      <c r="K77" s="11">
        <f t="shared" si="31"/>
        <v>5.8190128840836177</v>
      </c>
      <c r="L77" s="11">
        <f t="shared" si="32"/>
        <v>4.5128950009538293</v>
      </c>
      <c r="N77" s="11">
        <f t="shared" si="33"/>
        <v>4.7201834009346602</v>
      </c>
      <c r="P77" s="11">
        <f t="shared" si="22"/>
        <v>0.72619090369790762</v>
      </c>
      <c r="Q77" s="11">
        <f t="shared" si="23"/>
        <v>0.75818183022541141</v>
      </c>
      <c r="R77" s="11">
        <f t="shared" si="24"/>
        <v>0.8330286853551836</v>
      </c>
      <c r="S77" s="11">
        <f t="shared" si="25"/>
        <v>0.90519621365307812</v>
      </c>
      <c r="T77" s="11">
        <f t="shared" si="26"/>
        <v>0.78101383933581003</v>
      </c>
      <c r="U77" s="11">
        <f t="shared" si="27"/>
        <v>0.8007222944534782</v>
      </c>
      <c r="V77">
        <f t="shared" si="34"/>
        <v>59</v>
      </c>
    </row>
    <row r="78" spans="1:22" x14ac:dyDescent="0.2">
      <c r="A78" t="s">
        <v>987</v>
      </c>
      <c r="B78" s="17" t="str">
        <f>IF(SUMIF('Public_FullFixedRefresh- Q2 201'!$A$3:$A$2039,$A78,'Public_FullFixedRefresh- Q2 201'!$AA$3:$AA$2039)&gt;0,AVERAGEIF('Public_FullFixedRefresh- Q2 201'!$A$3:$A$2039,$A78,'Public_FullFixedRefresh- Q2 201'!$AA$3:$AA$2039),"")</f>
        <v/>
      </c>
      <c r="C78" s="17" t="str">
        <f>IF(SUMIF('Public_FullFixedRefresh- Q2 201'!$A$3:$A$2039,$A78,'Public_FullFixedRefresh- Q2 201'!$AB$3:$AB$2039)&gt;0,AVERAGEIF('Public_FullFixedRefresh- Q2 201'!$A$3:$A$2039,$A78,'Public_FullFixedRefresh- Q2 201'!$AB$3:$AB$2039),"")</f>
        <v/>
      </c>
      <c r="D78" s="17" t="str">
        <f>IF(SUMIF('Public_FullFixedRefresh- Q2 201'!$A$3:$A$2039,$A78,'Public_FullFixedRefresh- Q2 201'!$AC$3:$AC$2039)&gt;0,AVERAGEIF('Public_FullFixedRefresh- Q2 201'!$A$3:$A$2039,$A78,'Public_FullFixedRefresh- Q2 201'!$AC$3:$AC$2039),"")</f>
        <v/>
      </c>
      <c r="E78" s="17" t="str">
        <f>IF(SUMIF('Public_FullFixedRefresh- Q2 201'!$A$3:$A$2039,$A78,'Public_FullFixedRefresh- Q2 201'!$AD$3:$AD$2039)&gt;0,AVERAGEIF('Public_FullFixedRefresh- Q2 201'!$A$3:$A$2039,$A78,'Public_FullFixedRefresh- Q2 201'!$AD$3:$AD$2039),"")</f>
        <v/>
      </c>
      <c r="F78" s="17" t="str">
        <f>IF(SUMIF('Public_FullFixedRefresh- Q2 201'!$A$3:$A$2039,$A78,'Public_FullFixedRefresh- Q2 201'!$AE$3:$AE$2039)&gt;0,AVERAGEIF('Public_FullFixedRefresh- Q2 201'!$A$3:$A$2039,$A78,'Public_FullFixedRefresh- Q2 201'!$AE$3:$AE$2039),"")</f>
        <v/>
      </c>
      <c r="H78" s="11" t="str">
        <f t="shared" si="28"/>
        <v/>
      </c>
      <c r="I78" s="11" t="str">
        <f t="shared" si="29"/>
        <v/>
      </c>
      <c r="J78" s="11" t="str">
        <f t="shared" si="30"/>
        <v/>
      </c>
      <c r="K78" s="11" t="str">
        <f t="shared" si="31"/>
        <v/>
      </c>
      <c r="L78" s="11" t="str">
        <f t="shared" si="32"/>
        <v/>
      </c>
      <c r="N78" s="11" t="str">
        <f t="shared" si="33"/>
        <v/>
      </c>
      <c r="P78" s="11" t="str">
        <f t="shared" si="22"/>
        <v/>
      </c>
      <c r="Q78" s="11" t="str">
        <f t="shared" si="23"/>
        <v/>
      </c>
      <c r="R78" s="11" t="str">
        <f t="shared" si="24"/>
        <v/>
      </c>
      <c r="S78" s="11" t="str">
        <f t="shared" si="25"/>
        <v/>
      </c>
      <c r="T78" s="11" t="str">
        <f t="shared" si="26"/>
        <v/>
      </c>
      <c r="U78" s="11" t="str">
        <f t="shared" si="27"/>
        <v/>
      </c>
      <c r="V78" t="str">
        <f t="shared" si="34"/>
        <v/>
      </c>
    </row>
    <row r="79" spans="1:22" x14ac:dyDescent="0.2">
      <c r="A79" t="s">
        <v>993</v>
      </c>
      <c r="B79" s="17" t="str">
        <f>IF(SUMIF('Public_FullFixedRefresh- Q2 201'!$A$3:$A$2039,$A79,'Public_FullFixedRefresh- Q2 201'!$AA$3:$AA$2039)&gt;0,AVERAGEIF('Public_FullFixedRefresh- Q2 201'!$A$3:$A$2039,$A79,'Public_FullFixedRefresh- Q2 201'!$AA$3:$AA$2039),"")</f>
        <v/>
      </c>
      <c r="C79" s="17" t="str">
        <f>IF(SUMIF('Public_FullFixedRefresh- Q2 201'!$A$3:$A$2039,$A79,'Public_FullFixedRefresh- Q2 201'!$AB$3:$AB$2039)&gt;0,AVERAGEIF('Public_FullFixedRefresh- Q2 201'!$A$3:$A$2039,$A79,'Public_FullFixedRefresh- Q2 201'!$AB$3:$AB$2039),"")</f>
        <v/>
      </c>
      <c r="D79" s="17" t="str">
        <f>IF(SUMIF('Public_FullFixedRefresh- Q2 201'!$A$3:$A$2039,$A79,'Public_FullFixedRefresh- Q2 201'!$AC$3:$AC$2039)&gt;0,AVERAGEIF('Public_FullFixedRefresh- Q2 201'!$A$3:$A$2039,$A79,'Public_FullFixedRefresh- Q2 201'!$AC$3:$AC$2039),"")</f>
        <v/>
      </c>
      <c r="E79" s="17" t="str">
        <f>IF(SUMIF('Public_FullFixedRefresh- Q2 201'!$A$3:$A$2039,$A79,'Public_FullFixedRefresh- Q2 201'!$AD$3:$AD$2039)&gt;0,AVERAGEIF('Public_FullFixedRefresh- Q2 201'!$A$3:$A$2039,$A79,'Public_FullFixedRefresh- Q2 201'!$AD$3:$AD$2039),"")</f>
        <v/>
      </c>
      <c r="F79" s="17" t="str">
        <f>IF(SUMIF('Public_FullFixedRefresh- Q2 201'!$A$3:$A$2039,$A79,'Public_FullFixedRefresh- Q2 201'!$AE$3:$AE$2039)&gt;0,AVERAGEIF('Public_FullFixedRefresh- Q2 201'!$A$3:$A$2039,$A79,'Public_FullFixedRefresh- Q2 201'!$AE$3:$AE$2039),"")</f>
        <v/>
      </c>
      <c r="H79" s="11" t="str">
        <f t="shared" si="28"/>
        <v/>
      </c>
      <c r="I79" s="11" t="str">
        <f t="shared" si="29"/>
        <v/>
      </c>
      <c r="J79" s="11" t="str">
        <f t="shared" si="30"/>
        <v/>
      </c>
      <c r="K79" s="11" t="str">
        <f t="shared" si="31"/>
        <v/>
      </c>
      <c r="L79" s="11" t="str">
        <f t="shared" si="32"/>
        <v/>
      </c>
      <c r="N79" s="11" t="str">
        <f t="shared" si="33"/>
        <v/>
      </c>
      <c r="P79" s="11" t="str">
        <f t="shared" si="22"/>
        <v/>
      </c>
      <c r="Q79" s="11" t="str">
        <f t="shared" si="23"/>
        <v/>
      </c>
      <c r="R79" s="11" t="str">
        <f t="shared" si="24"/>
        <v/>
      </c>
      <c r="S79" s="11" t="str">
        <f t="shared" si="25"/>
        <v/>
      </c>
      <c r="T79" s="11" t="str">
        <f t="shared" si="26"/>
        <v/>
      </c>
      <c r="U79" s="11" t="str">
        <f t="shared" si="27"/>
        <v/>
      </c>
      <c r="V79" t="str">
        <f t="shared" si="34"/>
        <v/>
      </c>
    </row>
    <row r="80" spans="1:22" x14ac:dyDescent="0.2">
      <c r="A80" t="s">
        <v>1004</v>
      </c>
      <c r="B80" s="17" t="str">
        <f>IF(SUMIF('Public_FullFixedRefresh- Q2 201'!$A$3:$A$2039,$A80,'Public_FullFixedRefresh- Q2 201'!$AA$3:$AA$2039)&gt;0,AVERAGEIF('Public_FullFixedRefresh- Q2 201'!$A$3:$A$2039,$A80,'Public_FullFixedRefresh- Q2 201'!$AA$3:$AA$2039),"")</f>
        <v/>
      </c>
      <c r="C80" s="17" t="str">
        <f>IF(SUMIF('Public_FullFixedRefresh- Q2 201'!$A$3:$A$2039,$A80,'Public_FullFixedRefresh- Q2 201'!$AB$3:$AB$2039)&gt;0,AVERAGEIF('Public_FullFixedRefresh- Q2 201'!$A$3:$A$2039,$A80,'Public_FullFixedRefresh- Q2 201'!$AB$3:$AB$2039),"")</f>
        <v/>
      </c>
      <c r="D80" s="17" t="str">
        <f>IF(SUMIF('Public_FullFixedRefresh- Q2 201'!$A$3:$A$2039,$A80,'Public_FullFixedRefresh- Q2 201'!$AC$3:$AC$2039)&gt;0,AVERAGEIF('Public_FullFixedRefresh- Q2 201'!$A$3:$A$2039,$A80,'Public_FullFixedRefresh- Q2 201'!$AC$3:$AC$2039),"")</f>
        <v/>
      </c>
      <c r="E80" s="17" t="str">
        <f>IF(SUMIF('Public_FullFixedRefresh- Q2 201'!$A$3:$A$2039,$A80,'Public_FullFixedRefresh- Q2 201'!$AD$3:$AD$2039)&gt;0,AVERAGEIF('Public_FullFixedRefresh- Q2 201'!$A$3:$A$2039,$A80,'Public_FullFixedRefresh- Q2 201'!$AD$3:$AD$2039),"")</f>
        <v/>
      </c>
      <c r="F80" s="17" t="str">
        <f>IF(SUMIF('Public_FullFixedRefresh- Q2 201'!$A$3:$A$2039,$A80,'Public_FullFixedRefresh- Q2 201'!$AE$3:$AE$2039)&gt;0,AVERAGEIF('Public_FullFixedRefresh- Q2 201'!$A$3:$A$2039,$A80,'Public_FullFixedRefresh- Q2 201'!$AE$3:$AE$2039),"")</f>
        <v/>
      </c>
      <c r="H80" s="11" t="str">
        <f t="shared" si="28"/>
        <v/>
      </c>
      <c r="I80" s="11" t="str">
        <f t="shared" si="29"/>
        <v/>
      </c>
      <c r="J80" s="11" t="str">
        <f t="shared" si="30"/>
        <v/>
      </c>
      <c r="K80" s="11" t="str">
        <f t="shared" si="31"/>
        <v/>
      </c>
      <c r="L80" s="11" t="str">
        <f t="shared" si="32"/>
        <v/>
      </c>
      <c r="N80" s="11" t="str">
        <f t="shared" si="33"/>
        <v/>
      </c>
      <c r="P80" s="11" t="str">
        <f t="shared" si="22"/>
        <v/>
      </c>
      <c r="Q80" s="11" t="str">
        <f t="shared" si="23"/>
        <v/>
      </c>
      <c r="R80" s="11" t="str">
        <f t="shared" si="24"/>
        <v/>
      </c>
      <c r="S80" s="11" t="str">
        <f t="shared" si="25"/>
        <v/>
      </c>
      <c r="T80" s="11" t="str">
        <f t="shared" si="26"/>
        <v/>
      </c>
      <c r="U80" s="11" t="str">
        <f t="shared" si="27"/>
        <v/>
      </c>
      <c r="V80" t="str">
        <f t="shared" si="34"/>
        <v/>
      </c>
    </row>
    <row r="81" spans="1:22" x14ac:dyDescent="0.2">
      <c r="A81" t="s">
        <v>1009</v>
      </c>
      <c r="B81" s="17" t="str">
        <f>IF(SUMIF('Public_FullFixedRefresh- Q2 201'!$A$3:$A$2039,$A81,'Public_FullFixedRefresh- Q2 201'!$AA$3:$AA$2039)&gt;0,AVERAGEIF('Public_FullFixedRefresh- Q2 201'!$A$3:$A$2039,$A81,'Public_FullFixedRefresh- Q2 201'!$AA$3:$AA$2039),"")</f>
        <v/>
      </c>
      <c r="C81" s="17" t="str">
        <f>IF(SUMIF('Public_FullFixedRefresh- Q2 201'!$A$3:$A$2039,$A81,'Public_FullFixedRefresh- Q2 201'!$AB$3:$AB$2039)&gt;0,AVERAGEIF('Public_FullFixedRefresh- Q2 201'!$A$3:$A$2039,$A81,'Public_FullFixedRefresh- Q2 201'!$AB$3:$AB$2039),"")</f>
        <v/>
      </c>
      <c r="D81" s="17" t="str">
        <f>IF(SUMIF('Public_FullFixedRefresh- Q2 201'!$A$3:$A$2039,$A81,'Public_FullFixedRefresh- Q2 201'!$AC$3:$AC$2039)&gt;0,AVERAGEIF('Public_FullFixedRefresh- Q2 201'!$A$3:$A$2039,$A81,'Public_FullFixedRefresh- Q2 201'!$AC$3:$AC$2039),"")</f>
        <v/>
      </c>
      <c r="E81" s="17" t="str">
        <f>IF(SUMIF('Public_FullFixedRefresh- Q2 201'!$A$3:$A$2039,$A81,'Public_FullFixedRefresh- Q2 201'!$AD$3:$AD$2039)&gt;0,AVERAGEIF('Public_FullFixedRefresh- Q2 201'!$A$3:$A$2039,$A81,'Public_FullFixedRefresh- Q2 201'!$AD$3:$AD$2039),"")</f>
        <v/>
      </c>
      <c r="F81" s="17" t="str">
        <f>IF(SUMIF('Public_FullFixedRefresh- Q2 201'!$A$3:$A$2039,$A81,'Public_FullFixedRefresh- Q2 201'!$AE$3:$AE$2039)&gt;0,AVERAGEIF('Public_FullFixedRefresh- Q2 201'!$A$3:$A$2039,$A81,'Public_FullFixedRefresh- Q2 201'!$AE$3:$AE$2039),"")</f>
        <v/>
      </c>
      <c r="H81" s="11" t="str">
        <f t="shared" si="28"/>
        <v/>
      </c>
      <c r="I81" s="11" t="str">
        <f t="shared" si="29"/>
        <v/>
      </c>
      <c r="J81" s="11" t="str">
        <f t="shared" si="30"/>
        <v/>
      </c>
      <c r="K81" s="11" t="str">
        <f t="shared" si="31"/>
        <v/>
      </c>
      <c r="L81" s="11" t="str">
        <f t="shared" si="32"/>
        <v/>
      </c>
      <c r="N81" s="11" t="str">
        <f t="shared" si="33"/>
        <v/>
      </c>
      <c r="P81" s="11" t="str">
        <f t="shared" si="22"/>
        <v/>
      </c>
      <c r="Q81" s="11" t="str">
        <f t="shared" si="23"/>
        <v/>
      </c>
      <c r="R81" s="11" t="str">
        <f t="shared" si="24"/>
        <v/>
      </c>
      <c r="S81" s="11" t="str">
        <f t="shared" si="25"/>
        <v/>
      </c>
      <c r="T81" s="11" t="str">
        <f t="shared" si="26"/>
        <v/>
      </c>
      <c r="U81" s="11" t="str">
        <f t="shared" si="27"/>
        <v/>
      </c>
      <c r="V81" t="str">
        <f t="shared" si="34"/>
        <v/>
      </c>
    </row>
    <row r="82" spans="1:22" x14ac:dyDescent="0.2">
      <c r="A82" t="s">
        <v>1012</v>
      </c>
      <c r="B82" s="17">
        <f>IF(SUMIF('Public_FullFixedRefresh- Q2 201'!$A$3:$A$2039,$A82,'Public_FullFixedRefresh- Q2 201'!$AA$3:$AA$2039)&gt;0,AVERAGEIF('Public_FullFixedRefresh- Q2 201'!$A$3:$A$2039,$A82,'Public_FullFixedRefresh- Q2 201'!$AA$3:$AA$2039),"")</f>
        <v>55.953138688281221</v>
      </c>
      <c r="C82" s="17">
        <f>IF(SUMIF('Public_FullFixedRefresh- Q2 201'!$A$3:$A$2039,$A82,'Public_FullFixedRefresh- Q2 201'!$AB$3:$AB$2039)&gt;0,AVERAGEIF('Public_FullFixedRefresh- Q2 201'!$A$3:$A$2039,$A82,'Public_FullFixedRefresh- Q2 201'!$AB$3:$AB$2039),"")</f>
        <v>55.953138688281221</v>
      </c>
      <c r="D82" s="17" t="str">
        <f>IF(SUMIF('Public_FullFixedRefresh- Q2 201'!$A$3:$A$2039,$A82,'Public_FullFixedRefresh- Q2 201'!$AC$3:$AC$2039)&gt;0,AVERAGEIF('Public_FullFixedRefresh- Q2 201'!$A$3:$A$2039,$A82,'Public_FullFixedRefresh- Q2 201'!$AC$3:$AC$2039),"")</f>
        <v/>
      </c>
      <c r="E82" s="17" t="str">
        <f>IF(SUMIF('Public_FullFixedRefresh- Q2 201'!$A$3:$A$2039,$A82,'Public_FullFixedRefresh- Q2 201'!$AD$3:$AD$2039)&gt;0,AVERAGEIF('Public_FullFixedRefresh- Q2 201'!$A$3:$A$2039,$A82,'Public_FullFixedRefresh- Q2 201'!$AD$3:$AD$2039),"")</f>
        <v/>
      </c>
      <c r="F82" s="17" t="str">
        <f>IF(SUMIF('Public_FullFixedRefresh- Q2 201'!$A$3:$A$2039,$A82,'Public_FullFixedRefresh- Q2 201'!$AE$3:$AE$2039)&gt;0,AVERAGEIF('Public_FullFixedRefresh- Q2 201'!$A$3:$A$2039,$A82,'Public_FullFixedRefresh- Q2 201'!$AE$3:$AE$2039),"")</f>
        <v/>
      </c>
      <c r="H82" s="11">
        <f t="shared" si="28"/>
        <v>4.0245145312770996</v>
      </c>
      <c r="I82" s="11">
        <f t="shared" si="29"/>
        <v>4.0245145312770996</v>
      </c>
      <c r="J82" s="11" t="str">
        <f t="shared" si="30"/>
        <v/>
      </c>
      <c r="K82" s="11" t="str">
        <f t="shared" si="31"/>
        <v/>
      </c>
      <c r="L82" s="11" t="str">
        <f t="shared" si="32"/>
        <v/>
      </c>
      <c r="N82" s="11">
        <f t="shared" si="33"/>
        <v>4.0245145312770996</v>
      </c>
      <c r="P82" s="11">
        <f t="shared" si="22"/>
        <v>0.73457986344589243</v>
      </c>
      <c r="Q82" s="11">
        <f t="shared" si="23"/>
        <v>0.73457986344589243</v>
      </c>
      <c r="R82" s="11" t="str">
        <f t="shared" si="24"/>
        <v/>
      </c>
      <c r="S82" s="11" t="str">
        <f t="shared" si="25"/>
        <v/>
      </c>
      <c r="T82" s="11" t="str">
        <f t="shared" si="26"/>
        <v/>
      </c>
      <c r="U82" s="11">
        <f t="shared" si="27"/>
        <v>0.73457986344589243</v>
      </c>
      <c r="V82">
        <f t="shared" si="34"/>
        <v>37</v>
      </c>
    </row>
    <row r="83" spans="1:22" x14ac:dyDescent="0.2">
      <c r="A83" t="s">
        <v>1017</v>
      </c>
      <c r="B83" s="17" t="str">
        <f>IF(SUMIF('Public_FullFixedRefresh- Q2 201'!$A$3:$A$2039,$A83,'Public_FullFixedRefresh- Q2 201'!$AA$3:$AA$2039)&gt;0,AVERAGEIF('Public_FullFixedRefresh- Q2 201'!$A$3:$A$2039,$A83,'Public_FullFixedRefresh- Q2 201'!$AA$3:$AA$2039),"")</f>
        <v/>
      </c>
      <c r="C83" s="17" t="str">
        <f>IF(SUMIF('Public_FullFixedRefresh- Q2 201'!$A$3:$A$2039,$A83,'Public_FullFixedRefresh- Q2 201'!$AB$3:$AB$2039)&gt;0,AVERAGEIF('Public_FullFixedRefresh- Q2 201'!$A$3:$A$2039,$A83,'Public_FullFixedRefresh- Q2 201'!$AB$3:$AB$2039),"")</f>
        <v/>
      </c>
      <c r="D83" s="17" t="str">
        <f>IF(SUMIF('Public_FullFixedRefresh- Q2 201'!$A$3:$A$2039,$A83,'Public_FullFixedRefresh- Q2 201'!$AC$3:$AC$2039)&gt;0,AVERAGEIF('Public_FullFixedRefresh- Q2 201'!$A$3:$A$2039,$A83,'Public_FullFixedRefresh- Q2 201'!$AC$3:$AC$2039),"")</f>
        <v/>
      </c>
      <c r="E83" s="17" t="str">
        <f>IF(SUMIF('Public_FullFixedRefresh- Q2 201'!$A$3:$A$2039,$A83,'Public_FullFixedRefresh- Q2 201'!$AD$3:$AD$2039)&gt;0,AVERAGEIF('Public_FullFixedRefresh- Q2 201'!$A$3:$A$2039,$A83,'Public_FullFixedRefresh- Q2 201'!$AD$3:$AD$2039),"")</f>
        <v/>
      </c>
      <c r="F83" s="17" t="str">
        <f>IF(SUMIF('Public_FullFixedRefresh- Q2 201'!$A$3:$A$2039,$A83,'Public_FullFixedRefresh- Q2 201'!$AE$3:$AE$2039)&gt;0,AVERAGEIF('Public_FullFixedRefresh- Q2 201'!$A$3:$A$2039,$A83,'Public_FullFixedRefresh- Q2 201'!$AE$3:$AE$2039),"")</f>
        <v/>
      </c>
      <c r="H83" s="11" t="str">
        <f t="shared" si="28"/>
        <v/>
      </c>
      <c r="I83" s="11" t="str">
        <f t="shared" si="29"/>
        <v/>
      </c>
      <c r="J83" s="11" t="str">
        <f t="shared" si="30"/>
        <v/>
      </c>
      <c r="K83" s="11" t="str">
        <f t="shared" si="31"/>
        <v/>
      </c>
      <c r="L83" s="11" t="str">
        <f t="shared" si="32"/>
        <v/>
      </c>
      <c r="N83" s="11" t="str">
        <f t="shared" si="33"/>
        <v/>
      </c>
      <c r="P83" s="11" t="str">
        <f t="shared" si="22"/>
        <v/>
      </c>
      <c r="Q83" s="11" t="str">
        <f t="shared" si="23"/>
        <v/>
      </c>
      <c r="R83" s="11" t="str">
        <f t="shared" si="24"/>
        <v/>
      </c>
      <c r="S83" s="11" t="str">
        <f t="shared" si="25"/>
        <v/>
      </c>
      <c r="T83" s="11" t="str">
        <f t="shared" si="26"/>
        <v/>
      </c>
      <c r="U83" s="11" t="str">
        <f t="shared" si="27"/>
        <v/>
      </c>
      <c r="V83" t="str">
        <f t="shared" si="34"/>
        <v/>
      </c>
    </row>
    <row r="84" spans="1:22" x14ac:dyDescent="0.2">
      <c r="A84" t="s">
        <v>1024</v>
      </c>
      <c r="B84" s="17" t="str">
        <f>IF(SUMIF('Public_FullFixedRefresh- Q2 201'!$A$3:$A$2039,$A84,'Public_FullFixedRefresh- Q2 201'!$AA$3:$AA$2039)&gt;0,AVERAGEIF('Public_FullFixedRefresh- Q2 201'!$A$3:$A$2039,$A84,'Public_FullFixedRefresh- Q2 201'!$AA$3:$AA$2039),"")</f>
        <v/>
      </c>
      <c r="C84" s="17" t="str">
        <f>IF(SUMIF('Public_FullFixedRefresh- Q2 201'!$A$3:$A$2039,$A84,'Public_FullFixedRefresh- Q2 201'!$AB$3:$AB$2039)&gt;0,AVERAGEIF('Public_FullFixedRefresh- Q2 201'!$A$3:$A$2039,$A84,'Public_FullFixedRefresh- Q2 201'!$AB$3:$AB$2039),"")</f>
        <v/>
      </c>
      <c r="D84" s="17" t="str">
        <f>IF(SUMIF('Public_FullFixedRefresh- Q2 201'!$A$3:$A$2039,$A84,'Public_FullFixedRefresh- Q2 201'!$AC$3:$AC$2039)&gt;0,AVERAGEIF('Public_FullFixedRefresh- Q2 201'!$A$3:$A$2039,$A84,'Public_FullFixedRefresh- Q2 201'!$AC$3:$AC$2039),"")</f>
        <v/>
      </c>
      <c r="E84" s="17" t="str">
        <f>IF(SUMIF('Public_FullFixedRefresh- Q2 201'!$A$3:$A$2039,$A84,'Public_FullFixedRefresh- Q2 201'!$AD$3:$AD$2039)&gt;0,AVERAGEIF('Public_FullFixedRefresh- Q2 201'!$A$3:$A$2039,$A84,'Public_FullFixedRefresh- Q2 201'!$AD$3:$AD$2039),"")</f>
        <v/>
      </c>
      <c r="F84" s="17" t="str">
        <f>IF(SUMIF('Public_FullFixedRefresh- Q2 201'!$A$3:$A$2039,$A84,'Public_FullFixedRefresh- Q2 201'!$AE$3:$AE$2039)&gt;0,AVERAGEIF('Public_FullFixedRefresh- Q2 201'!$A$3:$A$2039,$A84,'Public_FullFixedRefresh- Q2 201'!$AE$3:$AE$2039),"")</f>
        <v/>
      </c>
      <c r="H84" s="11" t="str">
        <f t="shared" si="28"/>
        <v/>
      </c>
      <c r="I84" s="11" t="str">
        <f t="shared" si="29"/>
        <v/>
      </c>
      <c r="J84" s="11" t="str">
        <f t="shared" si="30"/>
        <v/>
      </c>
      <c r="K84" s="11" t="str">
        <f t="shared" si="31"/>
        <v/>
      </c>
      <c r="L84" s="11" t="str">
        <f t="shared" si="32"/>
        <v/>
      </c>
      <c r="N84" s="11" t="str">
        <f t="shared" si="33"/>
        <v/>
      </c>
      <c r="P84" s="11" t="str">
        <f t="shared" si="22"/>
        <v/>
      </c>
      <c r="Q84" s="11" t="str">
        <f t="shared" si="23"/>
        <v/>
      </c>
      <c r="R84" s="11" t="str">
        <f t="shared" si="24"/>
        <v/>
      </c>
      <c r="S84" s="11" t="str">
        <f t="shared" si="25"/>
        <v/>
      </c>
      <c r="T84" s="11" t="str">
        <f t="shared" si="26"/>
        <v/>
      </c>
      <c r="U84" s="11" t="str">
        <f t="shared" si="27"/>
        <v/>
      </c>
      <c r="V84" t="str">
        <f t="shared" si="34"/>
        <v/>
      </c>
    </row>
    <row r="85" spans="1:22" x14ac:dyDescent="0.2">
      <c r="A85" t="s">
        <v>1034</v>
      </c>
      <c r="B85" s="17" t="str">
        <f>IF(SUMIF('Public_FullFixedRefresh- Q2 201'!$A$3:$A$2039,$A85,'Public_FullFixedRefresh- Q2 201'!$AA$3:$AA$2039)&gt;0,AVERAGEIF('Public_FullFixedRefresh- Q2 201'!$A$3:$A$2039,$A85,'Public_FullFixedRefresh- Q2 201'!$AA$3:$AA$2039),"")</f>
        <v/>
      </c>
      <c r="C85" s="17" t="str">
        <f>IF(SUMIF('Public_FullFixedRefresh- Q2 201'!$A$3:$A$2039,$A85,'Public_FullFixedRefresh- Q2 201'!$AB$3:$AB$2039)&gt;0,AVERAGEIF('Public_FullFixedRefresh- Q2 201'!$A$3:$A$2039,$A85,'Public_FullFixedRefresh- Q2 201'!$AB$3:$AB$2039),"")</f>
        <v/>
      </c>
      <c r="D85" s="17" t="str">
        <f>IF(SUMIF('Public_FullFixedRefresh- Q2 201'!$A$3:$A$2039,$A85,'Public_FullFixedRefresh- Q2 201'!$AC$3:$AC$2039)&gt;0,AVERAGEIF('Public_FullFixedRefresh- Q2 201'!$A$3:$A$2039,$A85,'Public_FullFixedRefresh- Q2 201'!$AC$3:$AC$2039),"")</f>
        <v/>
      </c>
      <c r="E85" s="17" t="str">
        <f>IF(SUMIF('Public_FullFixedRefresh- Q2 201'!$A$3:$A$2039,$A85,'Public_FullFixedRefresh- Q2 201'!$AD$3:$AD$2039)&gt;0,AVERAGEIF('Public_FullFixedRefresh- Q2 201'!$A$3:$A$2039,$A85,'Public_FullFixedRefresh- Q2 201'!$AD$3:$AD$2039),"")</f>
        <v/>
      </c>
      <c r="F85" s="17" t="str">
        <f>IF(SUMIF('Public_FullFixedRefresh- Q2 201'!$A$3:$A$2039,$A85,'Public_FullFixedRefresh- Q2 201'!$AE$3:$AE$2039)&gt;0,AVERAGEIF('Public_FullFixedRefresh- Q2 201'!$A$3:$A$2039,$A85,'Public_FullFixedRefresh- Q2 201'!$AE$3:$AE$2039),"")</f>
        <v/>
      </c>
      <c r="H85" s="11" t="str">
        <f t="shared" si="28"/>
        <v/>
      </c>
      <c r="I85" s="11" t="str">
        <f t="shared" si="29"/>
        <v/>
      </c>
      <c r="J85" s="11" t="str">
        <f t="shared" si="30"/>
        <v/>
      </c>
      <c r="K85" s="11" t="str">
        <f t="shared" si="31"/>
        <v/>
      </c>
      <c r="L85" s="11" t="str">
        <f t="shared" si="32"/>
        <v/>
      </c>
      <c r="N85" s="11" t="str">
        <f t="shared" si="33"/>
        <v/>
      </c>
      <c r="P85" s="11" t="str">
        <f t="shared" si="22"/>
        <v/>
      </c>
      <c r="Q85" s="11" t="str">
        <f t="shared" si="23"/>
        <v/>
      </c>
      <c r="R85" s="11" t="str">
        <f t="shared" si="24"/>
        <v/>
      </c>
      <c r="S85" s="11" t="str">
        <f t="shared" si="25"/>
        <v/>
      </c>
      <c r="T85" s="11" t="str">
        <f t="shared" si="26"/>
        <v/>
      </c>
      <c r="U85" s="11" t="str">
        <f t="shared" si="27"/>
        <v/>
      </c>
      <c r="V85" t="str">
        <f t="shared" si="34"/>
        <v/>
      </c>
    </row>
    <row r="86" spans="1:22" x14ac:dyDescent="0.2">
      <c r="A86" t="s">
        <v>1048</v>
      </c>
      <c r="B86" s="17" t="str">
        <f>IF(SUMIF('Public_FullFixedRefresh- Q2 201'!$A$3:$A$2039,$A86,'Public_FullFixedRefresh- Q2 201'!$AA$3:$AA$2039)&gt;0,AVERAGEIF('Public_FullFixedRefresh- Q2 201'!$A$3:$A$2039,$A86,'Public_FullFixedRefresh- Q2 201'!$AA$3:$AA$2039),"")</f>
        <v/>
      </c>
      <c r="C86" s="17" t="str">
        <f>IF(SUMIF('Public_FullFixedRefresh- Q2 201'!$A$3:$A$2039,$A86,'Public_FullFixedRefresh- Q2 201'!$AB$3:$AB$2039)&gt;0,AVERAGEIF('Public_FullFixedRefresh- Q2 201'!$A$3:$A$2039,$A86,'Public_FullFixedRefresh- Q2 201'!$AB$3:$AB$2039),"")</f>
        <v/>
      </c>
      <c r="D86" s="17" t="str">
        <f>IF(SUMIF('Public_FullFixedRefresh- Q2 201'!$A$3:$A$2039,$A86,'Public_FullFixedRefresh- Q2 201'!$AC$3:$AC$2039)&gt;0,AVERAGEIF('Public_FullFixedRefresh- Q2 201'!$A$3:$A$2039,$A86,'Public_FullFixedRefresh- Q2 201'!$AC$3:$AC$2039),"")</f>
        <v/>
      </c>
      <c r="E86" s="17" t="str">
        <f>IF(SUMIF('Public_FullFixedRefresh- Q2 201'!$A$3:$A$2039,$A86,'Public_FullFixedRefresh- Q2 201'!$AD$3:$AD$2039)&gt;0,AVERAGEIF('Public_FullFixedRefresh- Q2 201'!$A$3:$A$2039,$A86,'Public_FullFixedRefresh- Q2 201'!$AD$3:$AD$2039),"")</f>
        <v/>
      </c>
      <c r="F86" s="17" t="str">
        <f>IF(SUMIF('Public_FullFixedRefresh- Q2 201'!$A$3:$A$2039,$A86,'Public_FullFixedRefresh- Q2 201'!$AE$3:$AE$2039)&gt;0,AVERAGEIF('Public_FullFixedRefresh- Q2 201'!$A$3:$A$2039,$A86,'Public_FullFixedRefresh- Q2 201'!$AE$3:$AE$2039),"")</f>
        <v/>
      </c>
      <c r="H86" s="11" t="str">
        <f t="shared" si="28"/>
        <v/>
      </c>
      <c r="I86" s="11" t="str">
        <f t="shared" si="29"/>
        <v/>
      </c>
      <c r="J86" s="11" t="str">
        <f t="shared" si="30"/>
        <v/>
      </c>
      <c r="K86" s="11" t="str">
        <f t="shared" si="31"/>
        <v/>
      </c>
      <c r="L86" s="11" t="str">
        <f t="shared" si="32"/>
        <v/>
      </c>
      <c r="N86" s="11" t="str">
        <f t="shared" si="33"/>
        <v/>
      </c>
      <c r="P86" s="11" t="str">
        <f t="shared" si="22"/>
        <v/>
      </c>
      <c r="Q86" s="11" t="str">
        <f t="shared" si="23"/>
        <v/>
      </c>
      <c r="R86" s="11" t="str">
        <f t="shared" si="24"/>
        <v/>
      </c>
      <c r="S86" s="11" t="str">
        <f t="shared" si="25"/>
        <v/>
      </c>
      <c r="T86" s="11" t="str">
        <f t="shared" si="26"/>
        <v/>
      </c>
      <c r="U86" s="11" t="str">
        <f t="shared" si="27"/>
        <v/>
      </c>
      <c r="V86" t="str">
        <f t="shared" si="34"/>
        <v/>
      </c>
    </row>
    <row r="87" spans="1:22" x14ac:dyDescent="0.2">
      <c r="A87" t="s">
        <v>1059</v>
      </c>
      <c r="B87" s="17">
        <f>IF(SUMIF('Public_FullFixedRefresh- Q2 201'!$A$3:$A$2039,$A87,'Public_FullFixedRefresh- Q2 201'!$AA$3:$AA$2039)&gt;0,AVERAGEIF('Public_FullFixedRefresh- Q2 201'!$A$3:$A$2039,$A87,'Public_FullFixedRefresh- Q2 201'!$AA$3:$AA$2039),"")</f>
        <v>170.78131818397247</v>
      </c>
      <c r="C87" s="17">
        <f>IF(SUMIF('Public_FullFixedRefresh- Q2 201'!$A$3:$A$2039,$A87,'Public_FullFixedRefresh- Q2 201'!$AB$3:$AB$2039)&gt;0,AVERAGEIF('Public_FullFixedRefresh- Q2 201'!$A$3:$A$2039,$A87,'Public_FullFixedRefresh- Q2 201'!$AB$3:$AB$2039),"")</f>
        <v>223.73676568287868</v>
      </c>
      <c r="D87" s="17" t="str">
        <f>IF(SUMIF('Public_FullFixedRefresh- Q2 201'!$A$3:$A$2039,$A87,'Public_FullFixedRefresh- Q2 201'!$AC$3:$AC$2039)&gt;0,AVERAGEIF('Public_FullFixedRefresh- Q2 201'!$A$3:$A$2039,$A87,'Public_FullFixedRefresh- Q2 201'!$AC$3:$AC$2039),"")</f>
        <v/>
      </c>
      <c r="E87" s="17" t="str">
        <f>IF(SUMIF('Public_FullFixedRefresh- Q2 201'!$A$3:$A$2039,$A87,'Public_FullFixedRefresh- Q2 201'!$AD$3:$AD$2039)&gt;0,AVERAGEIF('Public_FullFixedRefresh- Q2 201'!$A$3:$A$2039,$A87,'Public_FullFixedRefresh- Q2 201'!$AD$3:$AD$2039),"")</f>
        <v/>
      </c>
      <c r="F87" s="17" t="str">
        <f>IF(SUMIF('Public_FullFixedRefresh- Q2 201'!$A$3:$A$2039,$A87,'Public_FullFixedRefresh- Q2 201'!$AE$3:$AE$2039)&gt;0,AVERAGEIF('Public_FullFixedRefresh- Q2 201'!$A$3:$A$2039,$A87,'Public_FullFixedRefresh- Q2 201'!$AE$3:$AE$2039),"")</f>
        <v/>
      </c>
      <c r="H87" s="11">
        <f t="shared" si="28"/>
        <v>5.1403838970582472</v>
      </c>
      <c r="I87" s="11">
        <f t="shared" si="29"/>
        <v>5.4104702076196487</v>
      </c>
      <c r="J87" s="11" t="str">
        <f t="shared" si="30"/>
        <v/>
      </c>
      <c r="K87" s="11" t="str">
        <f t="shared" si="31"/>
        <v/>
      </c>
      <c r="L87" s="11" t="str">
        <f t="shared" si="32"/>
        <v/>
      </c>
      <c r="N87" s="11">
        <f t="shared" si="33"/>
        <v>5.2754270523389479</v>
      </c>
      <c r="P87" s="11">
        <f t="shared" si="22"/>
        <v>0.84067389145089533</v>
      </c>
      <c r="Q87" s="11">
        <f t="shared" si="23"/>
        <v>0.86635301256953112</v>
      </c>
      <c r="R87" s="11" t="str">
        <f t="shared" si="24"/>
        <v/>
      </c>
      <c r="S87" s="11" t="str">
        <f t="shared" si="25"/>
        <v/>
      </c>
      <c r="T87" s="11" t="str">
        <f t="shared" si="26"/>
        <v/>
      </c>
      <c r="U87" s="11">
        <f t="shared" si="27"/>
        <v>0.85351345201021322</v>
      </c>
      <c r="V87">
        <f t="shared" si="34"/>
        <v>79</v>
      </c>
    </row>
    <row r="88" spans="1:22" x14ac:dyDescent="0.2">
      <c r="A88" t="s">
        <v>1066</v>
      </c>
      <c r="B88" s="17">
        <f>IF(SUMIF('Public_FullFixedRefresh- Q2 201'!$A$3:$A$2039,$A88,'Public_FullFixedRefresh- Q2 201'!$AA$3:$AA$2039)&gt;0,AVERAGEIF('Public_FullFixedRefresh- Q2 201'!$A$3:$A$2039,$A88,'Public_FullFixedRefresh- Q2 201'!$AA$3:$AA$2039),"")</f>
        <v>56.235280806303614</v>
      </c>
      <c r="C88" s="17">
        <f>IF(SUMIF('Public_FullFixedRefresh- Q2 201'!$A$3:$A$2039,$A88,'Public_FullFixedRefresh- Q2 201'!$AB$3:$AB$2039)&gt;0,AVERAGEIF('Public_FullFixedRefresh- Q2 201'!$A$3:$A$2039,$A88,'Public_FullFixedRefresh- Q2 201'!$AB$3:$AB$2039),"")</f>
        <v>103.47570578618048</v>
      </c>
      <c r="D88" s="17">
        <f>IF(SUMIF('Public_FullFixedRefresh- Q2 201'!$A$3:$A$2039,$A88,'Public_FullFixedRefresh- Q2 201'!$AC$3:$AC$2039)&gt;0,AVERAGEIF('Public_FullFixedRefresh- Q2 201'!$A$3:$A$2039,$A88,'Public_FullFixedRefresh- Q2 201'!$AC$3:$AC$2039),"")</f>
        <v>97.965235970921043</v>
      </c>
      <c r="E88" s="17">
        <f>IF(SUMIF('Public_FullFixedRefresh- Q2 201'!$A$3:$A$2039,$A88,'Public_FullFixedRefresh- Q2 201'!$AD$3:$AD$2039)&gt;0,AVERAGEIF('Public_FullFixedRefresh- Q2 201'!$A$3:$A$2039,$A88,'Public_FullFixedRefresh- Q2 201'!$AD$3:$AD$2039),"")</f>
        <v>125.36179374586132</v>
      </c>
      <c r="F88" s="17">
        <f>IF(SUMIF('Public_FullFixedRefresh- Q2 201'!$A$3:$A$2039,$A88,'Public_FullFixedRefresh- Q2 201'!$AE$3:$AE$2039)&gt;0,AVERAGEIF('Public_FullFixedRefresh- Q2 201'!$A$3:$A$2039,$A88,'Public_FullFixedRefresh- Q2 201'!$AE$3:$AE$2039),"")</f>
        <v>209.60105902510685</v>
      </c>
      <c r="H88" s="11">
        <f t="shared" si="28"/>
        <v>4.0295443322871671</v>
      </c>
      <c r="I88" s="11">
        <f t="shared" si="29"/>
        <v>4.6393368584492292</v>
      </c>
      <c r="J88" s="11">
        <f t="shared" si="30"/>
        <v>4.5846126807466296</v>
      </c>
      <c r="K88" s="11">
        <f t="shared" si="31"/>
        <v>4.831203906703065</v>
      </c>
      <c r="L88" s="11">
        <f t="shared" si="32"/>
        <v>5.3452060050348233</v>
      </c>
      <c r="N88" s="11">
        <f t="shared" si="33"/>
        <v>4.6859807566441827</v>
      </c>
      <c r="P88" s="11">
        <f t="shared" ref="P88:P151" si="35">IF(H88&lt;&gt;"", (H88-$H$162)/($H$163-$H$162),"")</f>
        <v>0.73505808416382401</v>
      </c>
      <c r="Q88" s="11">
        <f t="shared" ref="Q88:Q151" si="36">IF(I88&lt;&gt;"", (I88-$H$162)/($H$163-$H$162),"")</f>
        <v>0.79303561032575998</v>
      </c>
      <c r="R88" s="11">
        <f t="shared" ref="R88:R151" si="37">IF(J88&lt;&gt;"", (J88-$H$162)/($H$163-$H$162),"")</f>
        <v>0.787832574361361</v>
      </c>
      <c r="S88" s="11">
        <f t="shared" ref="S88:S151" si="38">IF(K88&lt;&gt;"", (K88-$H$162)/($H$163-$H$162),"")</f>
        <v>0.81127784244979517</v>
      </c>
      <c r="T88" s="11">
        <f t="shared" ref="T88:T151" si="39">IF(L88&lt;&gt;"", (L88-$H$162)/($H$163-$H$162),"")</f>
        <v>0.86014785778251757</v>
      </c>
      <c r="U88" s="11">
        <f t="shared" ref="U88:U151" si="40">IF(SUM(P88:T88)&lt;&gt;0,AVERAGE(P88:T88),"")</f>
        <v>0.79747039381665163</v>
      </c>
      <c r="V88">
        <f t="shared" si="34"/>
        <v>58</v>
      </c>
    </row>
    <row r="89" spans="1:22" x14ac:dyDescent="0.2">
      <c r="A89" t="s">
        <v>1085</v>
      </c>
      <c r="B89" s="17">
        <f>IF(SUMIF('Public_FullFixedRefresh- Q2 201'!$A$3:$A$2039,$A89,'Public_FullFixedRefresh- Q2 201'!$AA$3:$AA$2039)&gt;0,AVERAGEIF('Public_FullFixedRefresh- Q2 201'!$A$3:$A$2039,$A89,'Public_FullFixedRefresh- Q2 201'!$AA$3:$AA$2039),"")</f>
        <v>165.96489095777699</v>
      </c>
      <c r="C89" s="17">
        <f>IF(SUMIF('Public_FullFixedRefresh- Q2 201'!$A$3:$A$2039,$A89,'Public_FullFixedRefresh- Q2 201'!$AB$3:$AB$2039)&gt;0,AVERAGEIF('Public_FullFixedRefresh- Q2 201'!$A$3:$A$2039,$A89,'Public_FullFixedRefresh- Q2 201'!$AB$3:$AB$2039),"")</f>
        <v>1007.0367694049512</v>
      </c>
      <c r="D89" s="17" t="str">
        <f>IF(SUMIF('Public_FullFixedRefresh- Q2 201'!$A$3:$A$2039,$A89,'Public_FullFixedRefresh- Q2 201'!$AC$3:$AC$2039)&gt;0,AVERAGEIF('Public_FullFixedRefresh- Q2 201'!$A$3:$A$2039,$A89,'Public_FullFixedRefresh- Q2 201'!$AC$3:$AC$2039),"")</f>
        <v/>
      </c>
      <c r="E89" s="17" t="str">
        <f>IF(SUMIF('Public_FullFixedRefresh- Q2 201'!$A$3:$A$2039,$A89,'Public_FullFixedRefresh- Q2 201'!$AD$3:$AD$2039)&gt;0,AVERAGEIF('Public_FullFixedRefresh- Q2 201'!$A$3:$A$2039,$A89,'Public_FullFixedRefresh- Q2 201'!$AD$3:$AD$2039),"")</f>
        <v/>
      </c>
      <c r="F89" s="17" t="str">
        <f>IF(SUMIF('Public_FullFixedRefresh- Q2 201'!$A$3:$A$2039,$A89,'Public_FullFixedRefresh- Q2 201'!$AE$3:$AE$2039)&gt;0,AVERAGEIF('Public_FullFixedRefresh- Q2 201'!$A$3:$A$2039,$A89,'Public_FullFixedRefresh- Q2 201'!$AE$3:$AE$2039),"")</f>
        <v/>
      </c>
      <c r="H89" s="11">
        <f t="shared" si="28"/>
        <v>5.1117762657328552</v>
      </c>
      <c r="I89" s="11">
        <f t="shared" si="29"/>
        <v>6.9147674058602426</v>
      </c>
      <c r="J89" s="11" t="str">
        <f t="shared" si="30"/>
        <v/>
      </c>
      <c r="K89" s="11" t="str">
        <f t="shared" si="31"/>
        <v/>
      </c>
      <c r="L89" s="11" t="str">
        <f t="shared" si="32"/>
        <v/>
      </c>
      <c r="N89" s="11">
        <f t="shared" si="33"/>
        <v>6.0132718357965489</v>
      </c>
      <c r="P89" s="11">
        <f t="shared" si="35"/>
        <v>0.83795395045057208</v>
      </c>
      <c r="Q89" s="11">
        <f t="shared" si="36"/>
        <v>1.0093777733274909</v>
      </c>
      <c r="R89" s="11" t="str">
        <f t="shared" si="37"/>
        <v/>
      </c>
      <c r="S89" s="11" t="str">
        <f t="shared" si="38"/>
        <v/>
      </c>
      <c r="T89" s="11" t="str">
        <f t="shared" si="39"/>
        <v/>
      </c>
      <c r="U89" s="11">
        <f t="shared" si="40"/>
        <v>0.92366586188903144</v>
      </c>
      <c r="V89">
        <f t="shared" si="34"/>
        <v>86</v>
      </c>
    </row>
    <row r="90" spans="1:22" x14ac:dyDescent="0.2">
      <c r="A90" t="s">
        <v>1093</v>
      </c>
      <c r="B90" s="17" t="str">
        <f>IF(SUMIF('Public_FullFixedRefresh- Q2 201'!$A$3:$A$2039,$A90,'Public_FullFixedRefresh- Q2 201'!$AA$3:$AA$2039)&gt;0,AVERAGEIF('Public_FullFixedRefresh- Q2 201'!$A$3:$A$2039,$A90,'Public_FullFixedRefresh- Q2 201'!$AA$3:$AA$2039),"")</f>
        <v/>
      </c>
      <c r="C90" s="17" t="str">
        <f>IF(SUMIF('Public_FullFixedRefresh- Q2 201'!$A$3:$A$2039,$A90,'Public_FullFixedRefresh- Q2 201'!$AB$3:$AB$2039)&gt;0,AVERAGEIF('Public_FullFixedRefresh- Q2 201'!$A$3:$A$2039,$A90,'Public_FullFixedRefresh- Q2 201'!$AB$3:$AB$2039),"")</f>
        <v/>
      </c>
      <c r="D90" s="17" t="str">
        <f>IF(SUMIF('Public_FullFixedRefresh- Q2 201'!$A$3:$A$2039,$A90,'Public_FullFixedRefresh- Q2 201'!$AC$3:$AC$2039)&gt;0,AVERAGEIF('Public_FullFixedRefresh- Q2 201'!$A$3:$A$2039,$A90,'Public_FullFixedRefresh- Q2 201'!$AC$3:$AC$2039),"")</f>
        <v/>
      </c>
      <c r="E90" s="17" t="str">
        <f>IF(SUMIF('Public_FullFixedRefresh- Q2 201'!$A$3:$A$2039,$A90,'Public_FullFixedRefresh- Q2 201'!$AD$3:$AD$2039)&gt;0,AVERAGEIF('Public_FullFixedRefresh- Q2 201'!$A$3:$A$2039,$A90,'Public_FullFixedRefresh- Q2 201'!$AD$3:$AD$2039),"")</f>
        <v/>
      </c>
      <c r="F90" s="17" t="str">
        <f>IF(SUMIF('Public_FullFixedRefresh- Q2 201'!$A$3:$A$2039,$A90,'Public_FullFixedRefresh- Q2 201'!$AE$3:$AE$2039)&gt;0,AVERAGEIF('Public_FullFixedRefresh- Q2 201'!$A$3:$A$2039,$A90,'Public_FullFixedRefresh- Q2 201'!$AE$3:$AE$2039),"")</f>
        <v/>
      </c>
      <c r="H90" s="11" t="str">
        <f t="shared" si="28"/>
        <v/>
      </c>
      <c r="I90" s="11" t="str">
        <f t="shared" si="29"/>
        <v/>
      </c>
      <c r="J90" s="11" t="str">
        <f t="shared" si="30"/>
        <v/>
      </c>
      <c r="K90" s="11" t="str">
        <f t="shared" si="31"/>
        <v/>
      </c>
      <c r="L90" s="11" t="str">
        <f t="shared" si="32"/>
        <v/>
      </c>
      <c r="N90" s="11" t="str">
        <f t="shared" si="33"/>
        <v/>
      </c>
      <c r="P90" s="11" t="str">
        <f t="shared" si="35"/>
        <v/>
      </c>
      <c r="Q90" s="11" t="str">
        <f t="shared" si="36"/>
        <v/>
      </c>
      <c r="R90" s="11" t="str">
        <f t="shared" si="37"/>
        <v/>
      </c>
      <c r="S90" s="11" t="str">
        <f t="shared" si="38"/>
        <v/>
      </c>
      <c r="T90" s="11" t="str">
        <f t="shared" si="39"/>
        <v/>
      </c>
      <c r="U90" s="11" t="str">
        <f t="shared" si="40"/>
        <v/>
      </c>
      <c r="V90" t="str">
        <f t="shared" si="34"/>
        <v/>
      </c>
    </row>
    <row r="91" spans="1:22" x14ac:dyDescent="0.2">
      <c r="A91" t="s">
        <v>1100</v>
      </c>
      <c r="B91" s="17" t="str">
        <f>IF(SUMIF('Public_FullFixedRefresh- Q2 201'!$A$3:$A$2039,$A91,'Public_FullFixedRefresh- Q2 201'!$AA$3:$AA$2039)&gt;0,AVERAGEIF('Public_FullFixedRefresh- Q2 201'!$A$3:$A$2039,$A91,'Public_FullFixedRefresh- Q2 201'!$AA$3:$AA$2039),"")</f>
        <v/>
      </c>
      <c r="C91" s="17" t="str">
        <f>IF(SUMIF('Public_FullFixedRefresh- Q2 201'!$A$3:$A$2039,$A91,'Public_FullFixedRefresh- Q2 201'!$AB$3:$AB$2039)&gt;0,AVERAGEIF('Public_FullFixedRefresh- Q2 201'!$A$3:$A$2039,$A91,'Public_FullFixedRefresh- Q2 201'!$AB$3:$AB$2039),"")</f>
        <v/>
      </c>
      <c r="D91" s="17" t="str">
        <f>IF(SUMIF('Public_FullFixedRefresh- Q2 201'!$A$3:$A$2039,$A91,'Public_FullFixedRefresh- Q2 201'!$AC$3:$AC$2039)&gt;0,AVERAGEIF('Public_FullFixedRefresh- Q2 201'!$A$3:$A$2039,$A91,'Public_FullFixedRefresh- Q2 201'!$AC$3:$AC$2039),"")</f>
        <v/>
      </c>
      <c r="E91" s="17" t="str">
        <f>IF(SUMIF('Public_FullFixedRefresh- Q2 201'!$A$3:$A$2039,$A91,'Public_FullFixedRefresh- Q2 201'!$AD$3:$AD$2039)&gt;0,AVERAGEIF('Public_FullFixedRefresh- Q2 201'!$A$3:$A$2039,$A91,'Public_FullFixedRefresh- Q2 201'!$AD$3:$AD$2039),"")</f>
        <v/>
      </c>
      <c r="F91" s="17" t="str">
        <f>IF(SUMIF('Public_FullFixedRefresh- Q2 201'!$A$3:$A$2039,$A91,'Public_FullFixedRefresh- Q2 201'!$AE$3:$AE$2039)&gt;0,AVERAGEIF('Public_FullFixedRefresh- Q2 201'!$A$3:$A$2039,$A91,'Public_FullFixedRefresh- Q2 201'!$AE$3:$AE$2039),"")</f>
        <v/>
      </c>
      <c r="H91" s="11" t="str">
        <f t="shared" si="28"/>
        <v/>
      </c>
      <c r="I91" s="11" t="str">
        <f t="shared" si="29"/>
        <v/>
      </c>
      <c r="J91" s="11" t="str">
        <f t="shared" si="30"/>
        <v/>
      </c>
      <c r="K91" s="11" t="str">
        <f t="shared" si="31"/>
        <v/>
      </c>
      <c r="L91" s="11" t="str">
        <f t="shared" si="32"/>
        <v/>
      </c>
      <c r="N91" s="11" t="str">
        <f t="shared" si="33"/>
        <v/>
      </c>
      <c r="P91" s="11" t="str">
        <f t="shared" si="35"/>
        <v/>
      </c>
      <c r="Q91" s="11" t="str">
        <f t="shared" si="36"/>
        <v/>
      </c>
      <c r="R91" s="11" t="str">
        <f t="shared" si="37"/>
        <v/>
      </c>
      <c r="S91" s="11" t="str">
        <f t="shared" si="38"/>
        <v/>
      </c>
      <c r="T91" s="11" t="str">
        <f t="shared" si="39"/>
        <v/>
      </c>
      <c r="U91" s="11" t="str">
        <f t="shared" si="40"/>
        <v/>
      </c>
      <c r="V91" t="str">
        <f t="shared" si="34"/>
        <v/>
      </c>
    </row>
    <row r="92" spans="1:22" x14ac:dyDescent="0.2">
      <c r="A92" t="s">
        <v>1106</v>
      </c>
      <c r="B92" s="17">
        <f>IF(SUMIF('Public_FullFixedRefresh- Q2 201'!$A$3:$A$2039,$A92,'Public_FullFixedRefresh- Q2 201'!$AA$3:$AA$2039)&gt;0,AVERAGEIF('Public_FullFixedRefresh- Q2 201'!$A$3:$A$2039,$A92,'Public_FullFixedRefresh- Q2 201'!$AA$3:$AA$2039),"")</f>
        <v>36.770113251948814</v>
      </c>
      <c r="C92" s="17">
        <f>IF(SUMIF('Public_FullFixedRefresh- Q2 201'!$A$3:$A$2039,$A92,'Public_FullFixedRefresh- Q2 201'!$AB$3:$AB$2039)&gt;0,AVERAGEIF('Public_FullFixedRefresh- Q2 201'!$A$3:$A$2039,$A92,'Public_FullFixedRefresh- Q2 201'!$AB$3:$AB$2039),"")</f>
        <v>45.3705804193538</v>
      </c>
      <c r="D92" s="17">
        <f>IF(SUMIF('Public_FullFixedRefresh- Q2 201'!$A$3:$A$2039,$A92,'Public_FullFixedRefresh- Q2 201'!$AC$3:$AC$2039)&gt;0,AVERAGEIF('Public_FullFixedRefresh- Q2 201'!$A$3:$A$2039,$A92,'Public_FullFixedRefresh- Q2 201'!$AC$3:$AC$2039),"")</f>
        <v>48.148371057273422</v>
      </c>
      <c r="E92" s="17">
        <f>IF(SUMIF('Public_FullFixedRefresh- Q2 201'!$A$3:$A$2039,$A92,'Public_FullFixedRefresh- Q2 201'!$AD$3:$AD$2039)&gt;0,AVERAGEIF('Public_FullFixedRefresh- Q2 201'!$A$3:$A$2039,$A92,'Public_FullFixedRefresh- Q2 201'!$AD$3:$AD$2039),"")</f>
        <v>62.259903624909953</v>
      </c>
      <c r="F92" s="17">
        <f>IF(SUMIF('Public_FullFixedRefresh- Q2 201'!$A$3:$A$2039,$A92,'Public_FullFixedRefresh- Q2 201'!$AE$3:$AE$2039)&gt;0,AVERAGEIF('Public_FullFixedRefresh- Q2 201'!$A$3:$A$2039,$A92,'Public_FullFixedRefresh- Q2 201'!$AE$3:$AE$2039),"")</f>
        <v>103.28870230999409</v>
      </c>
      <c r="H92" s="11">
        <f t="shared" si="28"/>
        <v>3.6046853753179238</v>
      </c>
      <c r="I92" s="11">
        <f t="shared" si="29"/>
        <v>3.814863886614845</v>
      </c>
      <c r="J92" s="11">
        <f t="shared" si="30"/>
        <v>3.8742873070856456</v>
      </c>
      <c r="K92" s="11">
        <f t="shared" si="31"/>
        <v>4.1313176170667125</v>
      </c>
      <c r="L92" s="11">
        <f t="shared" si="32"/>
        <v>4.6375280023806509</v>
      </c>
      <c r="N92" s="11">
        <f t="shared" si="33"/>
        <v>4.0125364376931554</v>
      </c>
      <c r="P92" s="11">
        <f t="shared" si="35"/>
        <v>0.6946635725291066</v>
      </c>
      <c r="Q92" s="11">
        <f t="shared" si="36"/>
        <v>0.71464681209763392</v>
      </c>
      <c r="R92" s="11">
        <f t="shared" si="37"/>
        <v>0.72029664014105266</v>
      </c>
      <c r="S92" s="11">
        <f t="shared" si="38"/>
        <v>0.74473442985147853</v>
      </c>
      <c r="T92" s="11">
        <f t="shared" si="39"/>
        <v>0.79286362888036699</v>
      </c>
      <c r="U92" s="11">
        <f t="shared" si="40"/>
        <v>0.73344101669992778</v>
      </c>
      <c r="V92">
        <f t="shared" si="34"/>
        <v>36</v>
      </c>
    </row>
    <row r="93" spans="1:22" x14ac:dyDescent="0.2">
      <c r="A93" t="s">
        <v>1122</v>
      </c>
      <c r="B93" s="17" t="str">
        <f>IF(SUMIF('Public_FullFixedRefresh- Q2 201'!$A$3:$A$2039,$A93,'Public_FullFixedRefresh- Q2 201'!$AA$3:$AA$2039)&gt;0,AVERAGEIF('Public_FullFixedRefresh- Q2 201'!$A$3:$A$2039,$A93,'Public_FullFixedRefresh- Q2 201'!$AA$3:$AA$2039),"")</f>
        <v/>
      </c>
      <c r="C93" s="17" t="str">
        <f>IF(SUMIF('Public_FullFixedRefresh- Q2 201'!$A$3:$A$2039,$A93,'Public_FullFixedRefresh- Q2 201'!$AB$3:$AB$2039)&gt;0,AVERAGEIF('Public_FullFixedRefresh- Q2 201'!$A$3:$A$2039,$A93,'Public_FullFixedRefresh- Q2 201'!$AB$3:$AB$2039),"")</f>
        <v/>
      </c>
      <c r="D93" s="17" t="str">
        <f>IF(SUMIF('Public_FullFixedRefresh- Q2 201'!$A$3:$A$2039,$A93,'Public_FullFixedRefresh- Q2 201'!$AC$3:$AC$2039)&gt;0,AVERAGEIF('Public_FullFixedRefresh- Q2 201'!$A$3:$A$2039,$A93,'Public_FullFixedRefresh- Q2 201'!$AC$3:$AC$2039),"")</f>
        <v/>
      </c>
      <c r="E93" s="17" t="str">
        <f>IF(SUMIF('Public_FullFixedRefresh- Q2 201'!$A$3:$A$2039,$A93,'Public_FullFixedRefresh- Q2 201'!$AD$3:$AD$2039)&gt;0,AVERAGEIF('Public_FullFixedRefresh- Q2 201'!$A$3:$A$2039,$A93,'Public_FullFixedRefresh- Q2 201'!$AD$3:$AD$2039),"")</f>
        <v/>
      </c>
      <c r="F93" s="17" t="str">
        <f>IF(SUMIF('Public_FullFixedRefresh- Q2 201'!$A$3:$A$2039,$A93,'Public_FullFixedRefresh- Q2 201'!$AE$3:$AE$2039)&gt;0,AVERAGEIF('Public_FullFixedRefresh- Q2 201'!$A$3:$A$2039,$A93,'Public_FullFixedRefresh- Q2 201'!$AE$3:$AE$2039),"")</f>
        <v/>
      </c>
      <c r="H93" s="11" t="str">
        <f t="shared" si="28"/>
        <v/>
      </c>
      <c r="I93" s="11" t="str">
        <f t="shared" si="29"/>
        <v/>
      </c>
      <c r="J93" s="11" t="str">
        <f t="shared" si="30"/>
        <v/>
      </c>
      <c r="K93" s="11" t="str">
        <f t="shared" si="31"/>
        <v/>
      </c>
      <c r="L93" s="11" t="str">
        <f t="shared" si="32"/>
        <v/>
      </c>
      <c r="N93" s="11" t="str">
        <f t="shared" si="33"/>
        <v/>
      </c>
      <c r="P93" s="11" t="str">
        <f t="shared" si="35"/>
        <v/>
      </c>
      <c r="Q93" s="11" t="str">
        <f t="shared" si="36"/>
        <v/>
      </c>
      <c r="R93" s="11" t="str">
        <f t="shared" si="37"/>
        <v/>
      </c>
      <c r="S93" s="11" t="str">
        <f t="shared" si="38"/>
        <v/>
      </c>
      <c r="T93" s="11" t="str">
        <f t="shared" si="39"/>
        <v/>
      </c>
      <c r="U93" s="11" t="str">
        <f t="shared" si="40"/>
        <v/>
      </c>
      <c r="V93" t="str">
        <f t="shared" si="34"/>
        <v/>
      </c>
    </row>
    <row r="94" spans="1:22" x14ac:dyDescent="0.2">
      <c r="A94" t="s">
        <v>1128</v>
      </c>
      <c r="B94" s="17" t="str">
        <f>IF(SUMIF('Public_FullFixedRefresh- Q2 201'!$A$3:$A$2039,$A94,'Public_FullFixedRefresh- Q2 201'!$AA$3:$AA$2039)&gt;0,AVERAGEIF('Public_FullFixedRefresh- Q2 201'!$A$3:$A$2039,$A94,'Public_FullFixedRefresh- Q2 201'!$AA$3:$AA$2039),"")</f>
        <v/>
      </c>
      <c r="C94" s="17" t="str">
        <f>IF(SUMIF('Public_FullFixedRefresh- Q2 201'!$A$3:$A$2039,$A94,'Public_FullFixedRefresh- Q2 201'!$AB$3:$AB$2039)&gt;0,AVERAGEIF('Public_FullFixedRefresh- Q2 201'!$A$3:$A$2039,$A94,'Public_FullFixedRefresh- Q2 201'!$AB$3:$AB$2039),"")</f>
        <v/>
      </c>
      <c r="D94" s="17" t="str">
        <f>IF(SUMIF('Public_FullFixedRefresh- Q2 201'!$A$3:$A$2039,$A94,'Public_FullFixedRefresh- Q2 201'!$AC$3:$AC$2039)&gt;0,AVERAGEIF('Public_FullFixedRefresh- Q2 201'!$A$3:$A$2039,$A94,'Public_FullFixedRefresh- Q2 201'!$AC$3:$AC$2039),"")</f>
        <v/>
      </c>
      <c r="E94" s="17" t="str">
        <f>IF(SUMIF('Public_FullFixedRefresh- Q2 201'!$A$3:$A$2039,$A94,'Public_FullFixedRefresh- Q2 201'!$AD$3:$AD$2039)&gt;0,AVERAGEIF('Public_FullFixedRefresh- Q2 201'!$A$3:$A$2039,$A94,'Public_FullFixedRefresh- Q2 201'!$AD$3:$AD$2039),"")</f>
        <v/>
      </c>
      <c r="F94" s="17" t="str">
        <f>IF(SUMIF('Public_FullFixedRefresh- Q2 201'!$A$3:$A$2039,$A94,'Public_FullFixedRefresh- Q2 201'!$AE$3:$AE$2039)&gt;0,AVERAGEIF('Public_FullFixedRefresh- Q2 201'!$A$3:$A$2039,$A94,'Public_FullFixedRefresh- Q2 201'!$AE$3:$AE$2039),"")</f>
        <v/>
      </c>
      <c r="H94" s="11" t="str">
        <f t="shared" si="28"/>
        <v/>
      </c>
      <c r="I94" s="11" t="str">
        <f t="shared" si="29"/>
        <v/>
      </c>
      <c r="J94" s="11" t="str">
        <f t="shared" si="30"/>
        <v/>
      </c>
      <c r="K94" s="11" t="str">
        <f t="shared" si="31"/>
        <v/>
      </c>
      <c r="L94" s="11" t="str">
        <f t="shared" si="32"/>
        <v/>
      </c>
      <c r="N94" s="11" t="str">
        <f t="shared" si="33"/>
        <v/>
      </c>
      <c r="P94" s="11" t="str">
        <f t="shared" si="35"/>
        <v/>
      </c>
      <c r="Q94" s="11" t="str">
        <f t="shared" si="36"/>
        <v/>
      </c>
      <c r="R94" s="11" t="str">
        <f t="shared" si="37"/>
        <v/>
      </c>
      <c r="S94" s="11" t="str">
        <f t="shared" si="38"/>
        <v/>
      </c>
      <c r="T94" s="11" t="str">
        <f t="shared" si="39"/>
        <v/>
      </c>
      <c r="U94" s="11" t="str">
        <f t="shared" si="40"/>
        <v/>
      </c>
      <c r="V94" t="str">
        <f t="shared" si="34"/>
        <v/>
      </c>
    </row>
    <row r="95" spans="1:22" x14ac:dyDescent="0.2">
      <c r="A95" t="s">
        <v>1132</v>
      </c>
      <c r="B95" s="17" t="str">
        <f>IF(SUMIF('Public_FullFixedRefresh- Q2 201'!$A$3:$A$2039,$A95,'Public_FullFixedRefresh- Q2 201'!$AA$3:$AA$2039)&gt;0,AVERAGEIF('Public_FullFixedRefresh- Q2 201'!$A$3:$A$2039,$A95,'Public_FullFixedRefresh- Q2 201'!$AA$3:$AA$2039),"")</f>
        <v/>
      </c>
      <c r="C95" s="17" t="str">
        <f>IF(SUMIF('Public_FullFixedRefresh- Q2 201'!$A$3:$A$2039,$A95,'Public_FullFixedRefresh- Q2 201'!$AB$3:$AB$2039)&gt;0,AVERAGEIF('Public_FullFixedRefresh- Q2 201'!$A$3:$A$2039,$A95,'Public_FullFixedRefresh- Q2 201'!$AB$3:$AB$2039),"")</f>
        <v/>
      </c>
      <c r="D95" s="17" t="str">
        <f>IF(SUMIF('Public_FullFixedRefresh- Q2 201'!$A$3:$A$2039,$A95,'Public_FullFixedRefresh- Q2 201'!$AC$3:$AC$2039)&gt;0,AVERAGEIF('Public_FullFixedRefresh- Q2 201'!$A$3:$A$2039,$A95,'Public_FullFixedRefresh- Q2 201'!$AC$3:$AC$2039),"")</f>
        <v/>
      </c>
      <c r="E95" s="17" t="str">
        <f>IF(SUMIF('Public_FullFixedRefresh- Q2 201'!$A$3:$A$2039,$A95,'Public_FullFixedRefresh- Q2 201'!$AD$3:$AD$2039)&gt;0,AVERAGEIF('Public_FullFixedRefresh- Q2 201'!$A$3:$A$2039,$A95,'Public_FullFixedRefresh- Q2 201'!$AD$3:$AD$2039),"")</f>
        <v/>
      </c>
      <c r="F95" s="17" t="str">
        <f>IF(SUMIF('Public_FullFixedRefresh- Q2 201'!$A$3:$A$2039,$A95,'Public_FullFixedRefresh- Q2 201'!$AE$3:$AE$2039)&gt;0,AVERAGEIF('Public_FullFixedRefresh- Q2 201'!$A$3:$A$2039,$A95,'Public_FullFixedRefresh- Q2 201'!$AE$3:$AE$2039),"")</f>
        <v/>
      </c>
      <c r="H95" s="11" t="str">
        <f t="shared" si="28"/>
        <v/>
      </c>
      <c r="I95" s="11" t="str">
        <f t="shared" si="29"/>
        <v/>
      </c>
      <c r="J95" s="11" t="str">
        <f t="shared" si="30"/>
        <v/>
      </c>
      <c r="K95" s="11" t="str">
        <f t="shared" si="31"/>
        <v/>
      </c>
      <c r="L95" s="11" t="str">
        <f t="shared" si="32"/>
        <v/>
      </c>
      <c r="N95" s="11" t="str">
        <f t="shared" si="33"/>
        <v/>
      </c>
      <c r="P95" s="11" t="str">
        <f t="shared" si="35"/>
        <v/>
      </c>
      <c r="Q95" s="11" t="str">
        <f t="shared" si="36"/>
        <v/>
      </c>
      <c r="R95" s="11" t="str">
        <f t="shared" si="37"/>
        <v/>
      </c>
      <c r="S95" s="11" t="str">
        <f t="shared" si="38"/>
        <v/>
      </c>
      <c r="T95" s="11" t="str">
        <f t="shared" si="39"/>
        <v/>
      </c>
      <c r="U95" s="11" t="str">
        <f t="shared" si="40"/>
        <v/>
      </c>
      <c r="V95" t="str">
        <f t="shared" si="34"/>
        <v/>
      </c>
    </row>
    <row r="96" spans="1:22" x14ac:dyDescent="0.2">
      <c r="A96" t="s">
        <v>1141</v>
      </c>
      <c r="B96" s="17" t="str">
        <f>IF(SUMIF('Public_FullFixedRefresh- Q2 201'!$A$3:$A$2039,$A96,'Public_FullFixedRefresh- Q2 201'!$AA$3:$AA$2039)&gt;0,AVERAGEIF('Public_FullFixedRefresh- Q2 201'!$A$3:$A$2039,$A96,'Public_FullFixedRefresh- Q2 201'!$AA$3:$AA$2039),"")</f>
        <v/>
      </c>
      <c r="C96" s="17">
        <f>IF(SUMIF('Public_FullFixedRefresh- Q2 201'!$A$3:$A$2039,$A96,'Public_FullFixedRefresh- Q2 201'!$AB$3:$AB$2039)&gt;0,AVERAGEIF('Public_FullFixedRefresh- Q2 201'!$A$3:$A$2039,$A96,'Public_FullFixedRefresh- Q2 201'!$AB$3:$AB$2039),"")</f>
        <v>27.676350924252354</v>
      </c>
      <c r="D96" s="17">
        <f>IF(SUMIF('Public_FullFixedRefresh- Q2 201'!$A$3:$A$2039,$A96,'Public_FullFixedRefresh- Q2 201'!$AC$3:$AC$2039)&gt;0,AVERAGEIF('Public_FullFixedRefresh- Q2 201'!$A$3:$A$2039,$A96,'Public_FullFixedRefresh- Q2 201'!$AC$3:$AC$2039),"")</f>
        <v>41.654305936501018</v>
      </c>
      <c r="E96" s="17">
        <f>IF(SUMIF('Public_FullFixedRefresh- Q2 201'!$A$3:$A$2039,$A96,'Public_FullFixedRefresh- Q2 201'!$AD$3:$AD$2039)&gt;0,AVERAGEIF('Public_FullFixedRefresh- Q2 201'!$A$3:$A$2039,$A96,'Public_FullFixedRefresh- Q2 201'!$AD$3:$AD$2039),"")</f>
        <v>97.566125985495674</v>
      </c>
      <c r="F96" s="17" t="str">
        <f>IF(SUMIF('Public_FullFixedRefresh- Q2 201'!$A$3:$A$2039,$A96,'Public_FullFixedRefresh- Q2 201'!$AE$3:$AE$2039)&gt;0,AVERAGEIF('Public_FullFixedRefresh- Q2 201'!$A$3:$A$2039,$A96,'Public_FullFixedRefresh- Q2 201'!$AE$3:$AE$2039),"")</f>
        <v/>
      </c>
      <c r="H96" s="11" t="str">
        <f t="shared" si="28"/>
        <v/>
      </c>
      <c r="I96" s="11">
        <f t="shared" si="29"/>
        <v>3.320578291287799</v>
      </c>
      <c r="J96" s="11">
        <f t="shared" si="30"/>
        <v>3.729404747098668</v>
      </c>
      <c r="K96" s="11">
        <f t="shared" si="31"/>
        <v>4.5805303633556358</v>
      </c>
      <c r="L96" s="11" t="str">
        <f t="shared" si="32"/>
        <v/>
      </c>
      <c r="N96" s="11">
        <f t="shared" si="33"/>
        <v>3.8768378005807009</v>
      </c>
      <c r="P96" s="11" t="str">
        <f t="shared" si="35"/>
        <v/>
      </c>
      <c r="Q96" s="11">
        <f t="shared" si="36"/>
        <v>0.66765139184394962</v>
      </c>
      <c r="R96" s="11">
        <f t="shared" si="37"/>
        <v>0.70652157394776705</v>
      </c>
      <c r="S96" s="11">
        <f t="shared" si="38"/>
        <v>0.78744443798188224</v>
      </c>
      <c r="T96" s="11" t="str">
        <f t="shared" si="39"/>
        <v/>
      </c>
      <c r="U96" s="11">
        <f t="shared" si="40"/>
        <v>0.72053913459119956</v>
      </c>
      <c r="V96">
        <f t="shared" si="34"/>
        <v>31</v>
      </c>
    </row>
    <row r="97" spans="1:22" x14ac:dyDescent="0.2">
      <c r="A97" t="s">
        <v>1145</v>
      </c>
      <c r="B97" s="17" t="str">
        <f>IF(SUMIF('Public_FullFixedRefresh- Q2 201'!$A$3:$A$2039,$A97,'Public_FullFixedRefresh- Q2 201'!$AA$3:$AA$2039)&gt;0,AVERAGEIF('Public_FullFixedRefresh- Q2 201'!$A$3:$A$2039,$A97,'Public_FullFixedRefresh- Q2 201'!$AA$3:$AA$2039),"")</f>
        <v/>
      </c>
      <c r="C97" s="17" t="str">
        <f>IF(SUMIF('Public_FullFixedRefresh- Q2 201'!$A$3:$A$2039,$A97,'Public_FullFixedRefresh- Q2 201'!$AB$3:$AB$2039)&gt;0,AVERAGEIF('Public_FullFixedRefresh- Q2 201'!$A$3:$A$2039,$A97,'Public_FullFixedRefresh- Q2 201'!$AB$3:$AB$2039),"")</f>
        <v/>
      </c>
      <c r="D97" s="17" t="str">
        <f>IF(SUMIF('Public_FullFixedRefresh- Q2 201'!$A$3:$A$2039,$A97,'Public_FullFixedRefresh- Q2 201'!$AC$3:$AC$2039)&gt;0,AVERAGEIF('Public_FullFixedRefresh- Q2 201'!$A$3:$A$2039,$A97,'Public_FullFixedRefresh- Q2 201'!$AC$3:$AC$2039),"")</f>
        <v/>
      </c>
      <c r="E97" s="17" t="str">
        <f>IF(SUMIF('Public_FullFixedRefresh- Q2 201'!$A$3:$A$2039,$A97,'Public_FullFixedRefresh- Q2 201'!$AD$3:$AD$2039)&gt;0,AVERAGEIF('Public_FullFixedRefresh- Q2 201'!$A$3:$A$2039,$A97,'Public_FullFixedRefresh- Q2 201'!$AD$3:$AD$2039),"")</f>
        <v/>
      </c>
      <c r="F97" s="17" t="str">
        <f>IF(SUMIF('Public_FullFixedRefresh- Q2 201'!$A$3:$A$2039,$A97,'Public_FullFixedRefresh- Q2 201'!$AE$3:$AE$2039)&gt;0,AVERAGEIF('Public_FullFixedRefresh- Q2 201'!$A$3:$A$2039,$A97,'Public_FullFixedRefresh- Q2 201'!$AE$3:$AE$2039),"")</f>
        <v/>
      </c>
      <c r="H97" s="11" t="str">
        <f t="shared" si="28"/>
        <v/>
      </c>
      <c r="I97" s="11" t="str">
        <f t="shared" si="29"/>
        <v/>
      </c>
      <c r="J97" s="11" t="str">
        <f t="shared" si="30"/>
        <v/>
      </c>
      <c r="K97" s="11" t="str">
        <f t="shared" si="31"/>
        <v/>
      </c>
      <c r="L97" s="11" t="str">
        <f t="shared" si="32"/>
        <v/>
      </c>
      <c r="N97" s="11" t="str">
        <f t="shared" si="33"/>
        <v/>
      </c>
      <c r="P97" s="11" t="str">
        <f t="shared" si="35"/>
        <v/>
      </c>
      <c r="Q97" s="11" t="str">
        <f t="shared" si="36"/>
        <v/>
      </c>
      <c r="R97" s="11" t="str">
        <f t="shared" si="37"/>
        <v/>
      </c>
      <c r="S97" s="11" t="str">
        <f t="shared" si="38"/>
        <v/>
      </c>
      <c r="T97" s="11" t="str">
        <f t="shared" si="39"/>
        <v/>
      </c>
      <c r="U97" s="11" t="str">
        <f t="shared" si="40"/>
        <v/>
      </c>
      <c r="V97" t="str">
        <f t="shared" si="34"/>
        <v/>
      </c>
    </row>
    <row r="98" spans="1:22" x14ac:dyDescent="0.2">
      <c r="A98" t="s">
        <v>1149</v>
      </c>
      <c r="B98" s="17" t="str">
        <f>IF(SUMIF('Public_FullFixedRefresh- Q2 201'!$A$3:$A$2039,$A98,'Public_FullFixedRefresh- Q2 201'!$AA$3:$AA$2039)&gt;0,AVERAGEIF('Public_FullFixedRefresh- Q2 201'!$A$3:$A$2039,$A98,'Public_FullFixedRefresh- Q2 201'!$AA$3:$AA$2039),"")</f>
        <v/>
      </c>
      <c r="C98" s="17" t="str">
        <f>IF(SUMIF('Public_FullFixedRefresh- Q2 201'!$A$3:$A$2039,$A98,'Public_FullFixedRefresh- Q2 201'!$AB$3:$AB$2039)&gt;0,AVERAGEIF('Public_FullFixedRefresh- Q2 201'!$A$3:$A$2039,$A98,'Public_FullFixedRefresh- Q2 201'!$AB$3:$AB$2039),"")</f>
        <v/>
      </c>
      <c r="D98" s="17" t="str">
        <f>IF(SUMIF('Public_FullFixedRefresh- Q2 201'!$A$3:$A$2039,$A98,'Public_FullFixedRefresh- Q2 201'!$AC$3:$AC$2039)&gt;0,AVERAGEIF('Public_FullFixedRefresh- Q2 201'!$A$3:$A$2039,$A98,'Public_FullFixedRefresh- Q2 201'!$AC$3:$AC$2039),"")</f>
        <v/>
      </c>
      <c r="E98" s="17" t="str">
        <f>IF(SUMIF('Public_FullFixedRefresh- Q2 201'!$A$3:$A$2039,$A98,'Public_FullFixedRefresh- Q2 201'!$AD$3:$AD$2039)&gt;0,AVERAGEIF('Public_FullFixedRefresh- Q2 201'!$A$3:$A$2039,$A98,'Public_FullFixedRefresh- Q2 201'!$AD$3:$AD$2039),"")</f>
        <v/>
      </c>
      <c r="F98" s="17" t="str">
        <f>IF(SUMIF('Public_FullFixedRefresh- Q2 201'!$A$3:$A$2039,$A98,'Public_FullFixedRefresh- Q2 201'!$AE$3:$AE$2039)&gt;0,AVERAGEIF('Public_FullFixedRefresh- Q2 201'!$A$3:$A$2039,$A98,'Public_FullFixedRefresh- Q2 201'!$AE$3:$AE$2039),"")</f>
        <v/>
      </c>
      <c r="H98" s="11" t="str">
        <f t="shared" si="28"/>
        <v/>
      </c>
      <c r="I98" s="11" t="str">
        <f t="shared" si="29"/>
        <v/>
      </c>
      <c r="J98" s="11" t="str">
        <f t="shared" si="30"/>
        <v/>
      </c>
      <c r="K98" s="11" t="str">
        <f t="shared" si="31"/>
        <v/>
      </c>
      <c r="L98" s="11" t="str">
        <f t="shared" si="32"/>
        <v/>
      </c>
      <c r="N98" s="11" t="str">
        <f t="shared" si="33"/>
        <v/>
      </c>
      <c r="P98" s="11" t="str">
        <f t="shared" si="35"/>
        <v/>
      </c>
      <c r="Q98" s="11" t="str">
        <f t="shared" si="36"/>
        <v/>
      </c>
      <c r="R98" s="11" t="str">
        <f t="shared" si="37"/>
        <v/>
      </c>
      <c r="S98" s="11" t="str">
        <f t="shared" si="38"/>
        <v/>
      </c>
      <c r="T98" s="11" t="str">
        <f t="shared" si="39"/>
        <v/>
      </c>
      <c r="U98" s="11" t="str">
        <f t="shared" si="40"/>
        <v/>
      </c>
      <c r="V98" t="str">
        <f t="shared" si="34"/>
        <v/>
      </c>
    </row>
    <row r="99" spans="1:22" x14ac:dyDescent="0.2">
      <c r="A99" t="s">
        <v>1153</v>
      </c>
      <c r="B99" s="17">
        <f>IF(SUMIF('Public_FullFixedRefresh- Q2 201'!$A$3:$A$2039,$A99,'Public_FullFixedRefresh- Q2 201'!$AA$3:$AA$2039)&gt;0,AVERAGEIF('Public_FullFixedRefresh- Q2 201'!$A$3:$A$2039,$A99,'Public_FullFixedRefresh- Q2 201'!$AA$3:$AA$2039),"")</f>
        <v>36.287372242350237</v>
      </c>
      <c r="C99" s="17">
        <f>IF(SUMIF('Public_FullFixedRefresh- Q2 201'!$A$3:$A$2039,$A99,'Public_FullFixedRefresh- Q2 201'!$AB$3:$AB$2039)&gt;0,AVERAGEIF('Public_FullFixedRefresh- Q2 201'!$A$3:$A$2039,$A99,'Public_FullFixedRefresh- Q2 201'!$AB$3:$AB$2039),"")</f>
        <v>103.87606557924686</v>
      </c>
      <c r="D99" s="17">
        <f>IF(SUMIF('Public_FullFixedRefresh- Q2 201'!$A$3:$A$2039,$A99,'Public_FullFixedRefresh- Q2 201'!$AC$3:$AC$2039)&gt;0,AVERAGEIF('Public_FullFixedRefresh- Q2 201'!$A$3:$A$2039,$A99,'Public_FullFixedRefresh- Q2 201'!$AC$3:$AC$2039),"")</f>
        <v>42.242933335560387</v>
      </c>
      <c r="E99" s="17">
        <f>IF(SUMIF('Public_FullFixedRefresh- Q2 201'!$A$3:$A$2039,$A99,'Public_FullFixedRefresh- Q2 201'!$AD$3:$AD$2039)&gt;0,AVERAGEIF('Public_FullFixedRefresh- Q2 201'!$A$3:$A$2039,$A99,'Public_FullFixedRefresh- Q2 201'!$AD$3:$AD$2039),"")</f>
        <v>55.400568308931653</v>
      </c>
      <c r="F99" s="17">
        <f>IF(SUMIF('Public_FullFixedRefresh- Q2 201'!$A$3:$A$2039,$A99,'Public_FullFixedRefresh- Q2 201'!$AE$3:$AE$2039)&gt;0,AVERAGEIF('Public_FullFixedRefresh- Q2 201'!$A$3:$A$2039,$A99,'Public_FullFixedRefresh- Q2 201'!$AE$3:$AE$2039),"")</f>
        <v>70.635724593887858</v>
      </c>
      <c r="H99" s="11">
        <f t="shared" si="28"/>
        <v>3.5914698086377022</v>
      </c>
      <c r="I99" s="11">
        <f t="shared" si="29"/>
        <v>4.6431985114069612</v>
      </c>
      <c r="J99" s="11">
        <f t="shared" si="30"/>
        <v>3.743437081484017</v>
      </c>
      <c r="K99" s="11">
        <f t="shared" si="31"/>
        <v>4.0145898519845868</v>
      </c>
      <c r="L99" s="11">
        <f t="shared" si="32"/>
        <v>4.2575360305949763</v>
      </c>
      <c r="N99" s="11">
        <f t="shared" si="33"/>
        <v>4.0500462568216484</v>
      </c>
      <c r="P99" s="11">
        <f t="shared" si="35"/>
        <v>0.69340706998098633</v>
      </c>
      <c r="Q99" s="11">
        <f t="shared" si="36"/>
        <v>0.79340276649081543</v>
      </c>
      <c r="R99" s="11">
        <f t="shared" si="37"/>
        <v>0.7078557326969076</v>
      </c>
      <c r="S99" s="11">
        <f t="shared" si="38"/>
        <v>0.73363625012063238</v>
      </c>
      <c r="T99" s="11">
        <f t="shared" si="39"/>
        <v>0.7567349563559771</v>
      </c>
      <c r="U99" s="11">
        <f t="shared" si="40"/>
        <v>0.73700735512906379</v>
      </c>
      <c r="V99">
        <f t="shared" si="34"/>
        <v>38</v>
      </c>
    </row>
    <row r="100" spans="1:22" x14ac:dyDescent="0.2">
      <c r="A100" t="s">
        <v>1167</v>
      </c>
      <c r="B100" s="17" t="str">
        <f>IF(SUMIF('Public_FullFixedRefresh- Q2 201'!$A$3:$A$2039,$A100,'Public_FullFixedRefresh- Q2 201'!$AA$3:$AA$2039)&gt;0,AVERAGEIF('Public_FullFixedRefresh- Q2 201'!$A$3:$A$2039,$A100,'Public_FullFixedRefresh- Q2 201'!$AA$3:$AA$2039),"")</f>
        <v/>
      </c>
      <c r="C100" s="17" t="str">
        <f>IF(SUMIF('Public_FullFixedRefresh- Q2 201'!$A$3:$A$2039,$A100,'Public_FullFixedRefresh- Q2 201'!$AB$3:$AB$2039)&gt;0,AVERAGEIF('Public_FullFixedRefresh- Q2 201'!$A$3:$A$2039,$A100,'Public_FullFixedRefresh- Q2 201'!$AB$3:$AB$2039),"")</f>
        <v/>
      </c>
      <c r="D100" s="17">
        <f>IF(SUMIF('Public_FullFixedRefresh- Q2 201'!$A$3:$A$2039,$A100,'Public_FullFixedRefresh- Q2 201'!$AC$3:$AC$2039)&gt;0,AVERAGEIF('Public_FullFixedRefresh- Q2 201'!$A$3:$A$2039,$A100,'Public_FullFixedRefresh- Q2 201'!$AC$3:$AC$2039),"")</f>
        <v>24.180469937433791</v>
      </c>
      <c r="E100" s="17">
        <f>IF(SUMIF('Public_FullFixedRefresh- Q2 201'!$A$3:$A$2039,$A100,'Public_FullFixedRefresh- Q2 201'!$AD$3:$AD$2039)&gt;0,AVERAGEIF('Public_FullFixedRefresh- Q2 201'!$A$3:$A$2039,$A100,'Public_FullFixedRefresh- Q2 201'!$AD$3:$AD$2039),"")</f>
        <v>33.028461443361948</v>
      </c>
      <c r="F100" s="17">
        <f>IF(SUMIF('Public_FullFixedRefresh- Q2 201'!$A$3:$A$2039,$A100,'Public_FullFixedRefresh- Q2 201'!$AE$3:$AE$2039)&gt;0,AVERAGEIF('Public_FullFixedRefresh- Q2 201'!$A$3:$A$2039,$A100,'Public_FullFixedRefresh- Q2 201'!$AE$3:$AE$2039),"")</f>
        <v>50.654518284201977</v>
      </c>
      <c r="H100" s="11" t="str">
        <f t="shared" si="28"/>
        <v/>
      </c>
      <c r="I100" s="11" t="str">
        <f t="shared" si="29"/>
        <v/>
      </c>
      <c r="J100" s="11">
        <f t="shared" si="30"/>
        <v>3.1855452799619668</v>
      </c>
      <c r="K100" s="11">
        <f t="shared" si="31"/>
        <v>3.4973696577353475</v>
      </c>
      <c r="L100" s="11">
        <f t="shared" si="32"/>
        <v>3.9250284327220353</v>
      </c>
      <c r="N100" s="11">
        <f t="shared" si="33"/>
        <v>3.5359811234731162</v>
      </c>
      <c r="P100" s="11" t="str">
        <f t="shared" si="35"/>
        <v/>
      </c>
      <c r="Q100" s="11" t="str">
        <f t="shared" si="36"/>
        <v/>
      </c>
      <c r="R100" s="11">
        <f t="shared" si="37"/>
        <v>0.6548127957461225</v>
      </c>
      <c r="S100" s="11">
        <f t="shared" si="38"/>
        <v>0.68446026639334534</v>
      </c>
      <c r="T100" s="11">
        <f t="shared" si="39"/>
        <v>0.72512097762118777</v>
      </c>
      <c r="U100" s="11">
        <f t="shared" si="40"/>
        <v>0.68813134658688513</v>
      </c>
      <c r="V100">
        <f t="shared" si="34"/>
        <v>19</v>
      </c>
    </row>
    <row r="101" spans="1:22" x14ac:dyDescent="0.2">
      <c r="A101" t="s">
        <v>1183</v>
      </c>
      <c r="B101" s="17" t="str">
        <f>IF(SUMIF('Public_FullFixedRefresh- Q2 201'!$A$3:$A$2039,$A101,'Public_FullFixedRefresh- Q2 201'!$AA$3:$AA$2039)&gt;0,AVERAGEIF('Public_FullFixedRefresh- Q2 201'!$A$3:$A$2039,$A101,'Public_FullFixedRefresh- Q2 201'!$AA$3:$AA$2039),"")</f>
        <v/>
      </c>
      <c r="C101" s="17" t="str">
        <f>IF(SUMIF('Public_FullFixedRefresh- Q2 201'!$A$3:$A$2039,$A101,'Public_FullFixedRefresh- Q2 201'!$AB$3:$AB$2039)&gt;0,AVERAGEIF('Public_FullFixedRefresh- Q2 201'!$A$3:$A$2039,$A101,'Public_FullFixedRefresh- Q2 201'!$AB$3:$AB$2039),"")</f>
        <v/>
      </c>
      <c r="D101" s="17" t="str">
        <f>IF(SUMIF('Public_FullFixedRefresh- Q2 201'!$A$3:$A$2039,$A101,'Public_FullFixedRefresh- Q2 201'!$AC$3:$AC$2039)&gt;0,AVERAGEIF('Public_FullFixedRefresh- Q2 201'!$A$3:$A$2039,$A101,'Public_FullFixedRefresh- Q2 201'!$AC$3:$AC$2039),"")</f>
        <v/>
      </c>
      <c r="E101" s="17" t="str">
        <f>IF(SUMIF('Public_FullFixedRefresh- Q2 201'!$A$3:$A$2039,$A101,'Public_FullFixedRefresh- Q2 201'!$AD$3:$AD$2039)&gt;0,AVERAGEIF('Public_FullFixedRefresh- Q2 201'!$A$3:$A$2039,$A101,'Public_FullFixedRefresh- Q2 201'!$AD$3:$AD$2039),"")</f>
        <v/>
      </c>
      <c r="F101" s="17" t="str">
        <f>IF(SUMIF('Public_FullFixedRefresh- Q2 201'!$A$3:$A$2039,$A101,'Public_FullFixedRefresh- Q2 201'!$AE$3:$AE$2039)&gt;0,AVERAGEIF('Public_FullFixedRefresh- Q2 201'!$A$3:$A$2039,$A101,'Public_FullFixedRefresh- Q2 201'!$AE$3:$AE$2039),"")</f>
        <v/>
      </c>
      <c r="H101" s="11" t="str">
        <f t="shared" si="28"/>
        <v/>
      </c>
      <c r="I101" s="11" t="str">
        <f t="shared" si="29"/>
        <v/>
      </c>
      <c r="J101" s="11" t="str">
        <f t="shared" si="30"/>
        <v/>
      </c>
      <c r="K101" s="11" t="str">
        <f t="shared" si="31"/>
        <v/>
      </c>
      <c r="L101" s="11" t="str">
        <f t="shared" si="32"/>
        <v/>
      </c>
      <c r="N101" s="11" t="str">
        <f t="shared" si="33"/>
        <v/>
      </c>
      <c r="P101" s="11" t="str">
        <f t="shared" si="35"/>
        <v/>
      </c>
      <c r="Q101" s="11" t="str">
        <f t="shared" si="36"/>
        <v/>
      </c>
      <c r="R101" s="11" t="str">
        <f t="shared" si="37"/>
        <v/>
      </c>
      <c r="S101" s="11" t="str">
        <f t="shared" si="38"/>
        <v/>
      </c>
      <c r="T101" s="11" t="str">
        <f t="shared" si="39"/>
        <v/>
      </c>
      <c r="U101" s="11" t="str">
        <f t="shared" si="40"/>
        <v/>
      </c>
      <c r="V101" t="str">
        <f t="shared" si="34"/>
        <v/>
      </c>
    </row>
    <row r="102" spans="1:22" x14ac:dyDescent="0.2">
      <c r="A102" t="s">
        <v>1188</v>
      </c>
      <c r="B102" s="17" t="str">
        <f>IF(SUMIF('Public_FullFixedRefresh- Q2 201'!$A$3:$A$2039,$A102,'Public_FullFixedRefresh- Q2 201'!$AA$3:$AA$2039)&gt;0,AVERAGEIF('Public_FullFixedRefresh- Q2 201'!$A$3:$A$2039,$A102,'Public_FullFixedRefresh- Q2 201'!$AA$3:$AA$2039),"")</f>
        <v/>
      </c>
      <c r="C102" s="17" t="str">
        <f>IF(SUMIF('Public_FullFixedRefresh- Q2 201'!$A$3:$A$2039,$A102,'Public_FullFixedRefresh- Q2 201'!$AB$3:$AB$2039)&gt;0,AVERAGEIF('Public_FullFixedRefresh- Q2 201'!$A$3:$A$2039,$A102,'Public_FullFixedRefresh- Q2 201'!$AB$3:$AB$2039),"")</f>
        <v/>
      </c>
      <c r="D102" s="17" t="str">
        <f>IF(SUMIF('Public_FullFixedRefresh- Q2 201'!$A$3:$A$2039,$A102,'Public_FullFixedRefresh- Q2 201'!$AC$3:$AC$2039)&gt;0,AVERAGEIF('Public_FullFixedRefresh- Q2 201'!$A$3:$A$2039,$A102,'Public_FullFixedRefresh- Q2 201'!$AC$3:$AC$2039),"")</f>
        <v/>
      </c>
      <c r="E102" s="17" t="str">
        <f>IF(SUMIF('Public_FullFixedRefresh- Q2 201'!$A$3:$A$2039,$A102,'Public_FullFixedRefresh- Q2 201'!$AD$3:$AD$2039)&gt;0,AVERAGEIF('Public_FullFixedRefresh- Q2 201'!$A$3:$A$2039,$A102,'Public_FullFixedRefresh- Q2 201'!$AD$3:$AD$2039),"")</f>
        <v/>
      </c>
      <c r="F102" s="17" t="str">
        <f>IF(SUMIF('Public_FullFixedRefresh- Q2 201'!$A$3:$A$2039,$A102,'Public_FullFixedRefresh- Q2 201'!$AE$3:$AE$2039)&gt;0,AVERAGEIF('Public_FullFixedRefresh- Q2 201'!$A$3:$A$2039,$A102,'Public_FullFixedRefresh- Q2 201'!$AE$3:$AE$2039),"")</f>
        <v/>
      </c>
      <c r="H102" s="11" t="str">
        <f t="shared" si="28"/>
        <v/>
      </c>
      <c r="I102" s="11" t="str">
        <f t="shared" si="29"/>
        <v/>
      </c>
      <c r="J102" s="11" t="str">
        <f t="shared" si="30"/>
        <v/>
      </c>
      <c r="K102" s="11" t="str">
        <f t="shared" si="31"/>
        <v/>
      </c>
      <c r="L102" s="11" t="str">
        <f t="shared" si="32"/>
        <v/>
      </c>
      <c r="N102" s="11" t="str">
        <f t="shared" si="33"/>
        <v/>
      </c>
      <c r="P102" s="11" t="str">
        <f t="shared" si="35"/>
        <v/>
      </c>
      <c r="Q102" s="11" t="str">
        <f t="shared" si="36"/>
        <v/>
      </c>
      <c r="R102" s="11" t="str">
        <f t="shared" si="37"/>
        <v/>
      </c>
      <c r="S102" s="11" t="str">
        <f t="shared" si="38"/>
        <v/>
      </c>
      <c r="T102" s="11" t="str">
        <f t="shared" si="39"/>
        <v/>
      </c>
      <c r="U102" s="11" t="str">
        <f t="shared" si="40"/>
        <v/>
      </c>
      <c r="V102" t="str">
        <f t="shared" si="34"/>
        <v/>
      </c>
    </row>
    <row r="103" spans="1:22" x14ac:dyDescent="0.2">
      <c r="A103" t="s">
        <v>1206</v>
      </c>
      <c r="B103" s="17">
        <f>IF(SUMIF('Public_FullFixedRefresh- Q2 201'!$A$3:$A$2039,$A103,'Public_FullFixedRefresh- Q2 201'!$AA$3:$AA$2039)&gt;0,AVERAGEIF('Public_FullFixedRefresh- Q2 201'!$A$3:$A$2039,$A103,'Public_FullFixedRefresh- Q2 201'!$AA$3:$AA$2039),"")</f>
        <v>2.5084180451353282</v>
      </c>
      <c r="C103" s="17">
        <f>IF(SUMIF('Public_FullFixedRefresh- Q2 201'!$A$3:$A$2039,$A103,'Public_FullFixedRefresh- Q2 201'!$AB$3:$AB$2039)&gt;0,AVERAGEIF('Public_FullFixedRefresh- Q2 201'!$A$3:$A$2039,$A103,'Public_FullFixedRefresh- Q2 201'!$AB$3:$AB$2039),"")</f>
        <v>3.8596243795675949</v>
      </c>
      <c r="D103" s="17">
        <f>IF(SUMIF('Public_FullFixedRefresh- Q2 201'!$A$3:$A$2039,$A103,'Public_FullFixedRefresh- Q2 201'!$AC$3:$AC$2039)&gt;0,AVERAGEIF('Public_FullFixedRefresh- Q2 201'!$A$3:$A$2039,$A103,'Public_FullFixedRefresh- Q2 201'!$AC$3:$AC$2039),"")</f>
        <v>6.1764606694280619</v>
      </c>
      <c r="E103" s="17" t="str">
        <f>IF(SUMIF('Public_FullFixedRefresh- Q2 201'!$A$3:$A$2039,$A103,'Public_FullFixedRefresh- Q2 201'!$AD$3:$AD$2039)&gt;0,AVERAGEIF('Public_FullFixedRefresh- Q2 201'!$A$3:$A$2039,$A103,'Public_FullFixedRefresh- Q2 201'!$AD$3:$AD$2039),"")</f>
        <v/>
      </c>
      <c r="F103" s="17" t="str">
        <f>IF(SUMIF('Public_FullFixedRefresh- Q2 201'!$A$3:$A$2039,$A103,'Public_FullFixedRefresh- Q2 201'!$AE$3:$AE$2039)&gt;0,AVERAGEIF('Public_FullFixedRefresh- Q2 201'!$A$3:$A$2039,$A103,'Public_FullFixedRefresh- Q2 201'!$AE$3:$AE$2039),"")</f>
        <v/>
      </c>
      <c r="H103" s="11">
        <f t="shared" si="28"/>
        <v>0.91965229354353828</v>
      </c>
      <c r="I103" s="11">
        <f t="shared" si="29"/>
        <v>1.3505698677488667</v>
      </c>
      <c r="J103" s="11">
        <f t="shared" si="30"/>
        <v>1.8207454001978944</v>
      </c>
      <c r="K103" s="11" t="str">
        <f t="shared" si="31"/>
        <v/>
      </c>
      <c r="L103" s="11" t="str">
        <f t="shared" si="32"/>
        <v/>
      </c>
      <c r="N103" s="11">
        <f t="shared" si="33"/>
        <v>1.3636558538300996</v>
      </c>
      <c r="P103" s="11">
        <f t="shared" si="35"/>
        <v>0.43937743984392885</v>
      </c>
      <c r="Q103" s="11">
        <f t="shared" si="36"/>
        <v>0.48034798943293389</v>
      </c>
      <c r="R103" s="11">
        <f t="shared" si="37"/>
        <v>0.52505108608259832</v>
      </c>
      <c r="S103" s="11" t="str">
        <f t="shared" si="38"/>
        <v/>
      </c>
      <c r="T103" s="11" t="str">
        <f t="shared" si="39"/>
        <v/>
      </c>
      <c r="U103" s="11">
        <f t="shared" si="40"/>
        <v>0.481592171786487</v>
      </c>
      <c r="V103">
        <f t="shared" si="34"/>
        <v>4</v>
      </c>
    </row>
    <row r="104" spans="1:22" x14ac:dyDescent="0.2">
      <c r="A104" t="s">
        <v>1210</v>
      </c>
      <c r="B104" s="17">
        <f>IF(SUMIF('Public_FullFixedRefresh- Q2 201'!$A$3:$A$2039,$A104,'Public_FullFixedRefresh- Q2 201'!$AA$3:$AA$2039)&gt;0,AVERAGEIF('Public_FullFixedRefresh- Q2 201'!$A$3:$A$2039,$A104,'Public_FullFixedRefresh- Q2 201'!$AA$3:$AA$2039),"")</f>
        <v>170.21993333859706</v>
      </c>
      <c r="C104" s="17">
        <f>IF(SUMIF('Public_FullFixedRefresh- Q2 201'!$A$3:$A$2039,$A104,'Public_FullFixedRefresh- Q2 201'!$AB$3:$AB$2039)&gt;0,AVERAGEIF('Public_FullFixedRefresh- Q2 201'!$A$3:$A$2039,$A104,'Public_FullFixedRefresh- Q2 201'!$AB$3:$AB$2039),"")</f>
        <v>130.93841026045925</v>
      </c>
      <c r="D104" s="17" t="str">
        <f>IF(SUMIF('Public_FullFixedRefresh- Q2 201'!$A$3:$A$2039,$A104,'Public_FullFixedRefresh- Q2 201'!$AC$3:$AC$2039)&gt;0,AVERAGEIF('Public_FullFixedRefresh- Q2 201'!$A$3:$A$2039,$A104,'Public_FullFixedRefresh- Q2 201'!$AC$3:$AC$2039),"")</f>
        <v/>
      </c>
      <c r="E104" s="17">
        <f>IF(SUMIF('Public_FullFixedRefresh- Q2 201'!$A$3:$A$2039,$A104,'Public_FullFixedRefresh- Q2 201'!$AD$3:$AD$2039)&gt;0,AVERAGEIF('Public_FullFixedRefresh- Q2 201'!$A$3:$A$2039,$A104,'Public_FullFixedRefresh- Q2 201'!$AD$3:$AD$2039),"")</f>
        <v>137.63081789599386</v>
      </c>
      <c r="F104" s="17">
        <f>IF(SUMIF('Public_FullFixedRefresh- Q2 201'!$A$3:$A$2039,$A104,'Public_FullFixedRefresh- Q2 201'!$AE$3:$AE$2039)&gt;0,AVERAGEIF('Public_FullFixedRefresh- Q2 201'!$A$3:$A$2039,$A104,'Public_FullFixedRefresh- Q2 201'!$AE$3:$AE$2039),"")</f>
        <v>916.56887182321486</v>
      </c>
      <c r="H104" s="11">
        <f t="shared" si="28"/>
        <v>5.1370913264296396</v>
      </c>
      <c r="I104" s="11">
        <f t="shared" si="29"/>
        <v>4.8747270619621483</v>
      </c>
      <c r="J104" s="11" t="str">
        <f t="shared" si="30"/>
        <v/>
      </c>
      <c r="K104" s="11">
        <f t="shared" si="31"/>
        <v>4.9245748676897163</v>
      </c>
      <c r="L104" s="11">
        <f t="shared" si="32"/>
        <v>6.8206372110174618</v>
      </c>
      <c r="N104" s="11">
        <f t="shared" si="33"/>
        <v>5.439257616774742</v>
      </c>
      <c r="P104" s="11">
        <f t="shared" si="35"/>
        <v>0.84036084218976137</v>
      </c>
      <c r="Q104" s="11">
        <f t="shared" si="36"/>
        <v>0.81541591362059995</v>
      </c>
      <c r="R104" s="11" t="str">
        <f t="shared" si="37"/>
        <v/>
      </c>
      <c r="S104" s="11">
        <f t="shared" si="38"/>
        <v>0.8201553165104235</v>
      </c>
      <c r="T104" s="11">
        <f t="shared" si="39"/>
        <v>1.0004281132382249</v>
      </c>
      <c r="U104" s="11">
        <f t="shared" si="40"/>
        <v>0.8690900463897524</v>
      </c>
      <c r="V104">
        <f t="shared" si="34"/>
        <v>82</v>
      </c>
    </row>
    <row r="105" spans="1:22" x14ac:dyDescent="0.2">
      <c r="A105" t="s">
        <v>1226</v>
      </c>
      <c r="B105" s="17" t="str">
        <f>IF(SUMIF('Public_FullFixedRefresh- Q2 201'!$A$3:$A$2039,$A105,'Public_FullFixedRefresh- Q2 201'!$AA$3:$AA$2039)&gt;0,AVERAGEIF('Public_FullFixedRefresh- Q2 201'!$A$3:$A$2039,$A105,'Public_FullFixedRefresh- Q2 201'!$AA$3:$AA$2039),"")</f>
        <v/>
      </c>
      <c r="C105" s="17" t="str">
        <f>IF(SUMIF('Public_FullFixedRefresh- Q2 201'!$A$3:$A$2039,$A105,'Public_FullFixedRefresh- Q2 201'!$AB$3:$AB$2039)&gt;0,AVERAGEIF('Public_FullFixedRefresh- Q2 201'!$A$3:$A$2039,$A105,'Public_FullFixedRefresh- Q2 201'!$AB$3:$AB$2039),"")</f>
        <v/>
      </c>
      <c r="D105" s="17" t="str">
        <f>IF(SUMIF('Public_FullFixedRefresh- Q2 201'!$A$3:$A$2039,$A105,'Public_FullFixedRefresh- Q2 201'!$AC$3:$AC$2039)&gt;0,AVERAGEIF('Public_FullFixedRefresh- Q2 201'!$A$3:$A$2039,$A105,'Public_FullFixedRefresh- Q2 201'!$AC$3:$AC$2039),"")</f>
        <v/>
      </c>
      <c r="E105" s="17" t="str">
        <f>IF(SUMIF('Public_FullFixedRefresh- Q2 201'!$A$3:$A$2039,$A105,'Public_FullFixedRefresh- Q2 201'!$AD$3:$AD$2039)&gt;0,AVERAGEIF('Public_FullFixedRefresh- Q2 201'!$A$3:$A$2039,$A105,'Public_FullFixedRefresh- Q2 201'!$AD$3:$AD$2039),"")</f>
        <v/>
      </c>
      <c r="F105" s="17" t="str">
        <f>IF(SUMIF('Public_FullFixedRefresh- Q2 201'!$A$3:$A$2039,$A105,'Public_FullFixedRefresh- Q2 201'!$AE$3:$AE$2039)&gt;0,AVERAGEIF('Public_FullFixedRefresh- Q2 201'!$A$3:$A$2039,$A105,'Public_FullFixedRefresh- Q2 201'!$AE$3:$AE$2039),"")</f>
        <v/>
      </c>
      <c r="H105" s="11" t="str">
        <f t="shared" si="28"/>
        <v/>
      </c>
      <c r="I105" s="11" t="str">
        <f t="shared" si="29"/>
        <v/>
      </c>
      <c r="J105" s="11" t="str">
        <f t="shared" si="30"/>
        <v/>
      </c>
      <c r="K105" s="11" t="str">
        <f t="shared" si="31"/>
        <v/>
      </c>
      <c r="L105" s="11" t="str">
        <f t="shared" si="32"/>
        <v/>
      </c>
      <c r="N105" s="11" t="str">
        <f t="shared" si="33"/>
        <v/>
      </c>
      <c r="P105" s="11" t="str">
        <f t="shared" si="35"/>
        <v/>
      </c>
      <c r="Q105" s="11" t="str">
        <f t="shared" si="36"/>
        <v/>
      </c>
      <c r="R105" s="11" t="str">
        <f t="shared" si="37"/>
        <v/>
      </c>
      <c r="S105" s="11" t="str">
        <f t="shared" si="38"/>
        <v/>
      </c>
      <c r="T105" s="11" t="str">
        <f t="shared" si="39"/>
        <v/>
      </c>
      <c r="U105" s="11" t="str">
        <f t="shared" si="40"/>
        <v/>
      </c>
      <c r="V105" t="str">
        <f t="shared" si="34"/>
        <v/>
      </c>
    </row>
    <row r="106" spans="1:22" x14ac:dyDescent="0.2">
      <c r="A106" t="s">
        <v>1245</v>
      </c>
      <c r="B106" s="17" t="str">
        <f>IF(SUMIF('Public_FullFixedRefresh- Q2 201'!$A$3:$A$2039,$A106,'Public_FullFixedRefresh- Q2 201'!$AA$3:$AA$2039)&gt;0,AVERAGEIF('Public_FullFixedRefresh- Q2 201'!$A$3:$A$2039,$A106,'Public_FullFixedRefresh- Q2 201'!$AA$3:$AA$2039),"")</f>
        <v/>
      </c>
      <c r="C106" s="17" t="str">
        <f>IF(SUMIF('Public_FullFixedRefresh- Q2 201'!$A$3:$A$2039,$A106,'Public_FullFixedRefresh- Q2 201'!$AB$3:$AB$2039)&gt;0,AVERAGEIF('Public_FullFixedRefresh- Q2 201'!$A$3:$A$2039,$A106,'Public_FullFixedRefresh- Q2 201'!$AB$3:$AB$2039),"")</f>
        <v/>
      </c>
      <c r="D106" s="17" t="str">
        <f>IF(SUMIF('Public_FullFixedRefresh- Q2 201'!$A$3:$A$2039,$A106,'Public_FullFixedRefresh- Q2 201'!$AC$3:$AC$2039)&gt;0,AVERAGEIF('Public_FullFixedRefresh- Q2 201'!$A$3:$A$2039,$A106,'Public_FullFixedRefresh- Q2 201'!$AC$3:$AC$2039),"")</f>
        <v/>
      </c>
      <c r="E106" s="17" t="str">
        <f>IF(SUMIF('Public_FullFixedRefresh- Q2 201'!$A$3:$A$2039,$A106,'Public_FullFixedRefresh- Q2 201'!$AD$3:$AD$2039)&gt;0,AVERAGEIF('Public_FullFixedRefresh- Q2 201'!$A$3:$A$2039,$A106,'Public_FullFixedRefresh- Q2 201'!$AD$3:$AD$2039),"")</f>
        <v/>
      </c>
      <c r="F106" s="17" t="str">
        <f>IF(SUMIF('Public_FullFixedRefresh- Q2 201'!$A$3:$A$2039,$A106,'Public_FullFixedRefresh- Q2 201'!$AE$3:$AE$2039)&gt;0,AVERAGEIF('Public_FullFixedRefresh- Q2 201'!$A$3:$A$2039,$A106,'Public_FullFixedRefresh- Q2 201'!$AE$3:$AE$2039),"")</f>
        <v/>
      </c>
      <c r="H106" s="11" t="str">
        <f t="shared" si="28"/>
        <v/>
      </c>
      <c r="I106" s="11" t="str">
        <f t="shared" si="29"/>
        <v/>
      </c>
      <c r="J106" s="11" t="str">
        <f t="shared" si="30"/>
        <v/>
      </c>
      <c r="K106" s="11" t="str">
        <f t="shared" si="31"/>
        <v/>
      </c>
      <c r="L106" s="11" t="str">
        <f t="shared" si="32"/>
        <v/>
      </c>
      <c r="N106" s="11" t="str">
        <f t="shared" si="33"/>
        <v/>
      </c>
      <c r="P106" s="11" t="str">
        <f t="shared" si="35"/>
        <v/>
      </c>
      <c r="Q106" s="11" t="str">
        <f t="shared" si="36"/>
        <v/>
      </c>
      <c r="R106" s="11" t="str">
        <f t="shared" si="37"/>
        <v/>
      </c>
      <c r="S106" s="11" t="str">
        <f t="shared" si="38"/>
        <v/>
      </c>
      <c r="T106" s="11" t="str">
        <f t="shared" si="39"/>
        <v/>
      </c>
      <c r="U106" s="11" t="str">
        <f t="shared" si="40"/>
        <v/>
      </c>
      <c r="V106" t="str">
        <f t="shared" si="34"/>
        <v/>
      </c>
    </row>
    <row r="107" spans="1:22" x14ac:dyDescent="0.2">
      <c r="A107" t="s">
        <v>1256</v>
      </c>
      <c r="B107" s="17">
        <f>IF(SUMIF('Public_FullFixedRefresh- Q2 201'!$A$3:$A$2039,$A107,'Public_FullFixedRefresh- Q2 201'!$AA$3:$AA$2039)&gt;0,AVERAGEIF('Public_FullFixedRefresh- Q2 201'!$A$3:$A$2039,$A107,'Public_FullFixedRefresh- Q2 201'!$AA$3:$AA$2039),"")</f>
        <v>42.66736822897068</v>
      </c>
      <c r="C107" s="17">
        <f>IF(SUMIF('Public_FullFixedRefresh- Q2 201'!$A$3:$A$2039,$A107,'Public_FullFixedRefresh- Q2 201'!$AB$3:$AB$2039)&gt;0,AVERAGEIF('Public_FullFixedRefresh- Q2 201'!$A$3:$A$2039,$A107,'Public_FullFixedRefresh- Q2 201'!$AB$3:$AB$2039),"")</f>
        <v>61.228129638924251</v>
      </c>
      <c r="D107" s="17">
        <f>IF(SUMIF('Public_FullFixedRefresh- Q2 201'!$A$3:$A$2039,$A107,'Public_FullFixedRefresh- Q2 201'!$AC$3:$AC$2039)&gt;0,AVERAGEIF('Public_FullFixedRefresh- Q2 201'!$A$3:$A$2039,$A107,'Public_FullFixedRefresh- Q2 201'!$AC$3:$AC$2039),"")</f>
        <v>170.13611190844796</v>
      </c>
      <c r="E107" s="17">
        <f>IF(SUMIF('Public_FullFixedRefresh- Q2 201'!$A$3:$A$2039,$A107,'Public_FullFixedRefresh- Q2 201'!$AD$3:$AD$2039)&gt;0,AVERAGEIF('Public_FullFixedRefresh- Q2 201'!$A$3:$A$2039,$A107,'Public_FullFixedRefresh- Q2 201'!$AD$3:$AD$2039),"")</f>
        <v>141.14002643998933</v>
      </c>
      <c r="F107" s="17">
        <f>IF(SUMIF('Public_FullFixedRefresh- Q2 201'!$A$3:$A$2039,$A107,'Public_FullFixedRefresh- Q2 201'!$AE$3:$AE$2039)&gt;0,AVERAGEIF('Public_FullFixedRefresh- Q2 201'!$A$3:$A$2039,$A107,'Public_FullFixedRefresh- Q2 201'!$AE$3:$AE$2039),"")</f>
        <v>441.10669329429601</v>
      </c>
      <c r="H107" s="11">
        <f t="shared" si="28"/>
        <v>3.7534344179828252</v>
      </c>
      <c r="I107" s="11">
        <f t="shared" si="29"/>
        <v>4.1146067185415891</v>
      </c>
      <c r="J107" s="11">
        <f t="shared" si="30"/>
        <v>5.1365987749793911</v>
      </c>
      <c r="K107" s="11">
        <f t="shared" si="31"/>
        <v>4.9497524929043184</v>
      </c>
      <c r="L107" s="11">
        <f t="shared" si="32"/>
        <v>6.0892867810930165</v>
      </c>
      <c r="N107" s="11">
        <f t="shared" si="33"/>
        <v>4.8087358371002278</v>
      </c>
      <c r="P107" s="11">
        <f t="shared" si="35"/>
        <v>0.70880625408498921</v>
      </c>
      <c r="Q107" s="11">
        <f t="shared" si="36"/>
        <v>0.74314560002024455</v>
      </c>
      <c r="R107" s="11">
        <f t="shared" si="37"/>
        <v>0.84031401164762154</v>
      </c>
      <c r="S107" s="11">
        <f t="shared" si="38"/>
        <v>0.82254914123268152</v>
      </c>
      <c r="T107" s="11">
        <f t="shared" si="39"/>
        <v>0.93089317001522653</v>
      </c>
      <c r="U107" s="11">
        <f t="shared" si="40"/>
        <v>0.80914163540015271</v>
      </c>
      <c r="V107">
        <f t="shared" si="34"/>
        <v>66</v>
      </c>
    </row>
    <row r="108" spans="1:22" x14ac:dyDescent="0.2">
      <c r="A108" t="s">
        <v>1287</v>
      </c>
      <c r="B108" s="17" t="str">
        <f>IF(SUMIF('Public_FullFixedRefresh- Q2 201'!$A$3:$A$2039,$A108,'Public_FullFixedRefresh- Q2 201'!$AA$3:$AA$2039)&gt;0,AVERAGEIF('Public_FullFixedRefresh- Q2 201'!$A$3:$A$2039,$A108,'Public_FullFixedRefresh- Q2 201'!$AA$3:$AA$2039),"")</f>
        <v/>
      </c>
      <c r="C108" s="17" t="str">
        <f>IF(SUMIF('Public_FullFixedRefresh- Q2 201'!$A$3:$A$2039,$A108,'Public_FullFixedRefresh- Q2 201'!$AB$3:$AB$2039)&gt;0,AVERAGEIF('Public_FullFixedRefresh- Q2 201'!$A$3:$A$2039,$A108,'Public_FullFixedRefresh- Q2 201'!$AB$3:$AB$2039),"")</f>
        <v/>
      </c>
      <c r="D108" s="17" t="str">
        <f>IF(SUMIF('Public_FullFixedRefresh- Q2 201'!$A$3:$A$2039,$A108,'Public_FullFixedRefresh- Q2 201'!$AC$3:$AC$2039)&gt;0,AVERAGEIF('Public_FullFixedRefresh- Q2 201'!$A$3:$A$2039,$A108,'Public_FullFixedRefresh- Q2 201'!$AC$3:$AC$2039),"")</f>
        <v/>
      </c>
      <c r="E108" s="17" t="str">
        <f>IF(SUMIF('Public_FullFixedRefresh- Q2 201'!$A$3:$A$2039,$A108,'Public_FullFixedRefresh- Q2 201'!$AD$3:$AD$2039)&gt;0,AVERAGEIF('Public_FullFixedRefresh- Q2 201'!$A$3:$A$2039,$A108,'Public_FullFixedRefresh- Q2 201'!$AD$3:$AD$2039),"")</f>
        <v/>
      </c>
      <c r="F108" s="17" t="str">
        <f>IF(SUMIF('Public_FullFixedRefresh- Q2 201'!$A$3:$A$2039,$A108,'Public_FullFixedRefresh- Q2 201'!$AE$3:$AE$2039)&gt;0,AVERAGEIF('Public_FullFixedRefresh- Q2 201'!$A$3:$A$2039,$A108,'Public_FullFixedRefresh- Q2 201'!$AE$3:$AE$2039),"")</f>
        <v/>
      </c>
      <c r="H108" s="11" t="str">
        <f t="shared" si="28"/>
        <v/>
      </c>
      <c r="I108" s="11" t="str">
        <f t="shared" si="29"/>
        <v/>
      </c>
      <c r="J108" s="11" t="str">
        <f t="shared" si="30"/>
        <v/>
      </c>
      <c r="K108" s="11" t="str">
        <f t="shared" si="31"/>
        <v/>
      </c>
      <c r="L108" s="11" t="str">
        <f t="shared" si="32"/>
        <v/>
      </c>
      <c r="N108" s="11" t="str">
        <f t="shared" si="33"/>
        <v/>
      </c>
      <c r="P108" s="11" t="str">
        <f t="shared" si="35"/>
        <v/>
      </c>
      <c r="Q108" s="11" t="str">
        <f t="shared" si="36"/>
        <v/>
      </c>
      <c r="R108" s="11" t="str">
        <f t="shared" si="37"/>
        <v/>
      </c>
      <c r="S108" s="11" t="str">
        <f t="shared" si="38"/>
        <v/>
      </c>
      <c r="T108" s="11" t="str">
        <f t="shared" si="39"/>
        <v/>
      </c>
      <c r="U108" s="11" t="str">
        <f t="shared" si="40"/>
        <v/>
      </c>
      <c r="V108" t="str">
        <f t="shared" si="34"/>
        <v/>
      </c>
    </row>
    <row r="109" spans="1:22" x14ac:dyDescent="0.2">
      <c r="A109" t="s">
        <v>1298</v>
      </c>
      <c r="B109" s="17" t="str">
        <f>IF(SUMIF('Public_FullFixedRefresh- Q2 201'!$A$3:$A$2039,$A109,'Public_FullFixedRefresh- Q2 201'!$AA$3:$AA$2039)&gt;0,AVERAGEIF('Public_FullFixedRefresh- Q2 201'!$A$3:$A$2039,$A109,'Public_FullFixedRefresh- Q2 201'!$AA$3:$AA$2039),"")</f>
        <v/>
      </c>
      <c r="C109" s="17" t="str">
        <f>IF(SUMIF('Public_FullFixedRefresh- Q2 201'!$A$3:$A$2039,$A109,'Public_FullFixedRefresh- Q2 201'!$AB$3:$AB$2039)&gt;0,AVERAGEIF('Public_FullFixedRefresh- Q2 201'!$A$3:$A$2039,$A109,'Public_FullFixedRefresh- Q2 201'!$AB$3:$AB$2039),"")</f>
        <v/>
      </c>
      <c r="D109" s="17" t="str">
        <f>IF(SUMIF('Public_FullFixedRefresh- Q2 201'!$A$3:$A$2039,$A109,'Public_FullFixedRefresh- Q2 201'!$AC$3:$AC$2039)&gt;0,AVERAGEIF('Public_FullFixedRefresh- Q2 201'!$A$3:$A$2039,$A109,'Public_FullFixedRefresh- Q2 201'!$AC$3:$AC$2039),"")</f>
        <v/>
      </c>
      <c r="E109" s="17" t="str">
        <f>IF(SUMIF('Public_FullFixedRefresh- Q2 201'!$A$3:$A$2039,$A109,'Public_FullFixedRefresh- Q2 201'!$AD$3:$AD$2039)&gt;0,AVERAGEIF('Public_FullFixedRefresh- Q2 201'!$A$3:$A$2039,$A109,'Public_FullFixedRefresh- Q2 201'!$AD$3:$AD$2039),"")</f>
        <v/>
      </c>
      <c r="F109" s="17" t="str">
        <f>IF(SUMIF('Public_FullFixedRefresh- Q2 201'!$A$3:$A$2039,$A109,'Public_FullFixedRefresh- Q2 201'!$AE$3:$AE$2039)&gt;0,AVERAGEIF('Public_FullFixedRefresh- Q2 201'!$A$3:$A$2039,$A109,'Public_FullFixedRefresh- Q2 201'!$AE$3:$AE$2039),"")</f>
        <v/>
      </c>
      <c r="H109" s="11" t="str">
        <f t="shared" si="28"/>
        <v/>
      </c>
      <c r="I109" s="11" t="str">
        <f t="shared" si="29"/>
        <v/>
      </c>
      <c r="J109" s="11" t="str">
        <f t="shared" si="30"/>
        <v/>
      </c>
      <c r="K109" s="11" t="str">
        <f t="shared" si="31"/>
        <v/>
      </c>
      <c r="L109" s="11" t="str">
        <f t="shared" si="32"/>
        <v/>
      </c>
      <c r="N109" s="11" t="str">
        <f t="shared" si="33"/>
        <v/>
      </c>
      <c r="P109" s="11" t="str">
        <f t="shared" si="35"/>
        <v/>
      </c>
      <c r="Q109" s="11" t="str">
        <f t="shared" si="36"/>
        <v/>
      </c>
      <c r="R109" s="11" t="str">
        <f t="shared" si="37"/>
        <v/>
      </c>
      <c r="S109" s="11" t="str">
        <f t="shared" si="38"/>
        <v/>
      </c>
      <c r="T109" s="11" t="str">
        <f t="shared" si="39"/>
        <v/>
      </c>
      <c r="U109" s="11" t="str">
        <f t="shared" si="40"/>
        <v/>
      </c>
      <c r="V109" t="str">
        <f t="shared" si="34"/>
        <v/>
      </c>
    </row>
    <row r="110" spans="1:22" x14ac:dyDescent="0.2">
      <c r="A110" t="s">
        <v>1302</v>
      </c>
      <c r="B110" s="17" t="str">
        <f>IF(SUMIF('Public_FullFixedRefresh- Q2 201'!$A$3:$A$2039,$A110,'Public_FullFixedRefresh- Q2 201'!$AA$3:$AA$2039)&gt;0,AVERAGEIF('Public_FullFixedRefresh- Q2 201'!$A$3:$A$2039,$A110,'Public_FullFixedRefresh- Q2 201'!$AA$3:$AA$2039),"")</f>
        <v/>
      </c>
      <c r="C110" s="17" t="str">
        <f>IF(SUMIF('Public_FullFixedRefresh- Q2 201'!$A$3:$A$2039,$A110,'Public_FullFixedRefresh- Q2 201'!$AB$3:$AB$2039)&gt;0,AVERAGEIF('Public_FullFixedRefresh- Q2 201'!$A$3:$A$2039,$A110,'Public_FullFixedRefresh- Q2 201'!$AB$3:$AB$2039),"")</f>
        <v/>
      </c>
      <c r="D110" s="17" t="str">
        <f>IF(SUMIF('Public_FullFixedRefresh- Q2 201'!$A$3:$A$2039,$A110,'Public_FullFixedRefresh- Q2 201'!$AC$3:$AC$2039)&gt;0,AVERAGEIF('Public_FullFixedRefresh- Q2 201'!$A$3:$A$2039,$A110,'Public_FullFixedRefresh- Q2 201'!$AC$3:$AC$2039),"")</f>
        <v/>
      </c>
      <c r="E110" s="17" t="str">
        <f>IF(SUMIF('Public_FullFixedRefresh- Q2 201'!$A$3:$A$2039,$A110,'Public_FullFixedRefresh- Q2 201'!$AD$3:$AD$2039)&gt;0,AVERAGEIF('Public_FullFixedRefresh- Q2 201'!$A$3:$A$2039,$A110,'Public_FullFixedRefresh- Q2 201'!$AD$3:$AD$2039),"")</f>
        <v/>
      </c>
      <c r="F110" s="17" t="str">
        <f>IF(SUMIF('Public_FullFixedRefresh- Q2 201'!$A$3:$A$2039,$A110,'Public_FullFixedRefresh- Q2 201'!$AE$3:$AE$2039)&gt;0,AVERAGEIF('Public_FullFixedRefresh- Q2 201'!$A$3:$A$2039,$A110,'Public_FullFixedRefresh- Q2 201'!$AE$3:$AE$2039),"")</f>
        <v/>
      </c>
      <c r="H110" s="11" t="str">
        <f t="shared" si="28"/>
        <v/>
      </c>
      <c r="I110" s="11" t="str">
        <f t="shared" si="29"/>
        <v/>
      </c>
      <c r="J110" s="11" t="str">
        <f t="shared" si="30"/>
        <v/>
      </c>
      <c r="K110" s="11" t="str">
        <f t="shared" si="31"/>
        <v/>
      </c>
      <c r="L110" s="11" t="str">
        <f t="shared" si="32"/>
        <v/>
      </c>
      <c r="N110" s="11" t="str">
        <f t="shared" si="33"/>
        <v/>
      </c>
      <c r="P110" s="11" t="str">
        <f t="shared" si="35"/>
        <v/>
      </c>
      <c r="Q110" s="11" t="str">
        <f t="shared" si="36"/>
        <v/>
      </c>
      <c r="R110" s="11" t="str">
        <f t="shared" si="37"/>
        <v/>
      </c>
      <c r="S110" s="11" t="str">
        <f t="shared" si="38"/>
        <v/>
      </c>
      <c r="T110" s="11" t="str">
        <f t="shared" si="39"/>
        <v/>
      </c>
      <c r="U110" s="11" t="str">
        <f t="shared" si="40"/>
        <v/>
      </c>
      <c r="V110" t="str">
        <f t="shared" si="34"/>
        <v/>
      </c>
    </row>
    <row r="111" spans="1:22" x14ac:dyDescent="0.2">
      <c r="A111" t="s">
        <v>1305</v>
      </c>
      <c r="B111" s="17">
        <f>IF(SUMIF('Public_FullFixedRefresh- Q2 201'!$A$3:$A$2039,$A111,'Public_FullFixedRefresh- Q2 201'!$AA$3:$AA$2039)&gt;0,AVERAGEIF('Public_FullFixedRefresh- Q2 201'!$A$3:$A$2039,$A111,'Public_FullFixedRefresh- Q2 201'!$AA$3:$AA$2039),"")</f>
        <v>52.648788111335556</v>
      </c>
      <c r="C111" s="17">
        <f>IF(SUMIF('Public_FullFixedRefresh- Q2 201'!$A$3:$A$2039,$A111,'Public_FullFixedRefresh- Q2 201'!$AB$3:$AB$2039)&gt;0,AVERAGEIF('Public_FullFixedRefresh- Q2 201'!$A$3:$A$2039,$A111,'Public_FullFixedRefresh- Q2 201'!$AB$3:$AB$2039),"")</f>
        <v>86.18431378810871</v>
      </c>
      <c r="D111" s="17">
        <f>IF(SUMIF('Public_FullFixedRefresh- Q2 201'!$A$3:$A$2039,$A111,'Public_FullFixedRefresh- Q2 201'!$AC$3:$AC$2039)&gt;0,AVERAGEIF('Public_FullFixedRefresh- Q2 201'!$A$3:$A$2039,$A111,'Public_FullFixedRefresh- Q2 201'!$AC$3:$AC$2039),"")</f>
        <v>933.213234736088</v>
      </c>
      <c r="E111" s="17" t="str">
        <f>IF(SUMIF('Public_FullFixedRefresh- Q2 201'!$A$3:$A$2039,$A111,'Public_FullFixedRefresh- Q2 201'!$AD$3:$AD$2039)&gt;0,AVERAGEIF('Public_FullFixedRefresh- Q2 201'!$A$3:$A$2039,$A111,'Public_FullFixedRefresh- Q2 201'!$AD$3:$AD$2039),"")</f>
        <v/>
      </c>
      <c r="F111" s="17">
        <f>IF(SUMIF('Public_FullFixedRefresh- Q2 201'!$A$3:$A$2039,$A111,'Public_FullFixedRefresh- Q2 201'!$AE$3:$AE$2039)&gt;0,AVERAGEIF('Public_FullFixedRefresh- Q2 201'!$A$3:$A$2039,$A111,'Public_FullFixedRefresh- Q2 201'!$AE$3:$AE$2039),"")</f>
        <v>38.443310454393938</v>
      </c>
      <c r="H111" s="11">
        <f t="shared" si="28"/>
        <v>3.9636432204866856</v>
      </c>
      <c r="I111" s="11">
        <f t="shared" si="29"/>
        <v>4.45648818649435</v>
      </c>
      <c r="J111" s="11">
        <f t="shared" si="30"/>
        <v>6.8386337221471045</v>
      </c>
      <c r="K111" s="11" t="str">
        <f t="shared" si="31"/>
        <v/>
      </c>
      <c r="L111" s="11">
        <f t="shared" si="32"/>
        <v>3.6491847004354394</v>
      </c>
      <c r="N111" s="11">
        <f t="shared" si="33"/>
        <v>4.7269874573908943</v>
      </c>
      <c r="P111" s="11">
        <f t="shared" si="35"/>
        <v>0.72879237366461458</v>
      </c>
      <c r="Q111" s="11">
        <f t="shared" si="36"/>
        <v>0.77565082253791839</v>
      </c>
      <c r="R111" s="11">
        <f t="shared" si="37"/>
        <v>1.0021391758539138</v>
      </c>
      <c r="S111" s="11" t="str">
        <f t="shared" si="38"/>
        <v/>
      </c>
      <c r="T111" s="11">
        <f t="shared" si="39"/>
        <v>0.69889445545321705</v>
      </c>
      <c r="U111" s="11">
        <f t="shared" si="40"/>
        <v>0.80136920687741597</v>
      </c>
      <c r="V111">
        <f t="shared" si="34"/>
        <v>60</v>
      </c>
    </row>
    <row r="112" spans="1:22" x14ac:dyDescent="0.2">
      <c r="A112" t="s">
        <v>1313</v>
      </c>
      <c r="B112" s="17">
        <f>IF(SUMIF('Public_FullFixedRefresh- Q2 201'!$A$3:$A$2039,$A112,'Public_FullFixedRefresh- Q2 201'!$AA$3:$AA$2039)&gt;0,AVERAGEIF('Public_FullFixedRefresh- Q2 201'!$A$3:$A$2039,$A112,'Public_FullFixedRefresh- Q2 201'!$AA$3:$AA$2039),"")</f>
        <v>50.920849174210275</v>
      </c>
      <c r="C112" s="17">
        <f>IF(SUMIF('Public_FullFixedRefresh- Q2 201'!$A$3:$A$2039,$A112,'Public_FullFixedRefresh- Q2 201'!$AB$3:$AB$2039)&gt;0,AVERAGEIF('Public_FullFixedRefresh- Q2 201'!$A$3:$A$2039,$A112,'Public_FullFixedRefresh- Q2 201'!$AB$3:$AB$2039),"")</f>
        <v>56.464131489377472</v>
      </c>
      <c r="D112" s="17">
        <f>IF(SUMIF('Public_FullFixedRefresh- Q2 201'!$A$3:$A$2039,$A112,'Public_FullFixedRefresh- Q2 201'!$AC$3:$AC$2039)&gt;0,AVERAGEIF('Public_FullFixedRefresh- Q2 201'!$A$3:$A$2039,$A112,'Public_FullFixedRefresh- Q2 201'!$AC$3:$AC$2039),"")</f>
        <v>91.743470875053958</v>
      </c>
      <c r="E112" s="17">
        <f>IF(SUMIF('Public_FullFixedRefresh- Q2 201'!$A$3:$A$2039,$A112,'Public_FullFixedRefresh- Q2 201'!$AD$3:$AD$2039)&gt;0,AVERAGEIF('Public_FullFixedRefresh- Q2 201'!$A$3:$A$2039,$A112,'Public_FullFixedRefresh- Q2 201'!$AD$3:$AD$2039),"")</f>
        <v>137.61520631258094</v>
      </c>
      <c r="F112" s="17">
        <f>IF(SUMIF('Public_FullFixedRefresh- Q2 201'!$A$3:$A$2039,$A112,'Public_FullFixedRefresh- Q2 201'!$AE$3:$AE$2039)&gt;0,AVERAGEIF('Public_FullFixedRefresh- Q2 201'!$A$3:$A$2039,$A112,'Public_FullFixedRefresh- Q2 201'!$AE$3:$AE$2039),"")</f>
        <v>315.99932035008334</v>
      </c>
      <c r="H112" s="11">
        <f t="shared" si="28"/>
        <v>3.9302724501842898</v>
      </c>
      <c r="I112" s="11">
        <f t="shared" si="29"/>
        <v>4.0336055956596137</v>
      </c>
      <c r="J112" s="11">
        <f t="shared" si="30"/>
        <v>4.5189963222777827</v>
      </c>
      <c r="K112" s="11">
        <f t="shared" si="31"/>
        <v>4.9244614303859473</v>
      </c>
      <c r="L112" s="11">
        <f t="shared" si="32"/>
        <v>5.7557400627937234</v>
      </c>
      <c r="N112" s="11">
        <f t="shared" si="33"/>
        <v>4.6326151722602713</v>
      </c>
      <c r="P112" s="11">
        <f t="shared" si="35"/>
        <v>0.72561956549586226</v>
      </c>
      <c r="Q112" s="11">
        <f t="shared" si="36"/>
        <v>0.73544421878063948</v>
      </c>
      <c r="R112" s="11">
        <f t="shared" si="37"/>
        <v>0.78159393748641914</v>
      </c>
      <c r="S112" s="11">
        <f t="shared" si="38"/>
        <v>0.82014453117940522</v>
      </c>
      <c r="T112" s="11">
        <f t="shared" si="39"/>
        <v>0.89918039434685815</v>
      </c>
      <c r="U112" s="11">
        <f t="shared" si="40"/>
        <v>0.7923965294578369</v>
      </c>
      <c r="V112">
        <f t="shared" si="34"/>
        <v>56</v>
      </c>
    </row>
    <row r="113" spans="1:22" x14ac:dyDescent="0.2">
      <c r="A113" t="s">
        <v>1328</v>
      </c>
      <c r="B113" s="17">
        <f>IF(SUMIF('Public_FullFixedRefresh- Q2 201'!$A$3:$A$2039,$A113,'Public_FullFixedRefresh- Q2 201'!$AA$3:$AA$2039)&gt;0,AVERAGEIF('Public_FullFixedRefresh- Q2 201'!$A$3:$A$2039,$A113,'Public_FullFixedRefresh- Q2 201'!$AA$3:$AA$2039),"")</f>
        <v>54.736014440605807</v>
      </c>
      <c r="C113" s="17">
        <f>IF(SUMIF('Public_FullFixedRefresh- Q2 201'!$A$3:$A$2039,$A113,'Public_FullFixedRefresh- Q2 201'!$AB$3:$AB$2039)&gt;0,AVERAGEIF('Public_FullFixedRefresh- Q2 201'!$A$3:$A$2039,$A113,'Public_FullFixedRefresh- Q2 201'!$AB$3:$AB$2039),"")</f>
        <v>74.304159171267116</v>
      </c>
      <c r="D113" s="17">
        <f>IF(SUMIF('Public_FullFixedRefresh- Q2 201'!$A$3:$A$2039,$A113,'Public_FullFixedRefresh- Q2 201'!$AC$3:$AC$2039)&gt;0,AVERAGEIF('Public_FullFixedRefresh- Q2 201'!$A$3:$A$2039,$A113,'Public_FullFixedRefresh- Q2 201'!$AC$3:$AC$2039),"")</f>
        <v>120.46149896195102</v>
      </c>
      <c r="E113" s="17">
        <f>IF(SUMIF('Public_FullFixedRefresh- Q2 201'!$A$3:$A$2039,$A113,'Public_FullFixedRefresh- Q2 201'!$AD$3:$AD$2039)&gt;0,AVERAGEIF('Public_FullFixedRefresh- Q2 201'!$A$3:$A$2039,$A113,'Public_FullFixedRefresh- Q2 201'!$AD$3:$AD$2039),"")</f>
        <v>187.16539071982925</v>
      </c>
      <c r="F113" s="17">
        <f>IF(SUMIF('Public_FullFixedRefresh- Q2 201'!$A$3:$A$2039,$A113,'Public_FullFixedRefresh- Q2 201'!$AE$3:$AE$2039)&gt;0,AVERAGEIF('Public_FullFixedRefresh- Q2 201'!$A$3:$A$2039,$A113,'Public_FullFixedRefresh- Q2 201'!$AE$3:$AE$2039),"")</f>
        <v>516.83253408324435</v>
      </c>
      <c r="H113" s="11">
        <f t="shared" si="28"/>
        <v>4.0025218920580325</v>
      </c>
      <c r="I113" s="11">
        <f t="shared" si="29"/>
        <v>4.3081669282359645</v>
      </c>
      <c r="J113" s="11">
        <f t="shared" si="30"/>
        <v>4.7913301911870914</v>
      </c>
      <c r="K113" s="11">
        <f t="shared" si="31"/>
        <v>5.2319926683179396</v>
      </c>
      <c r="L113" s="11">
        <f t="shared" si="32"/>
        <v>6.247718903434393</v>
      </c>
      <c r="N113" s="11">
        <f t="shared" si="33"/>
        <v>4.9163461166466842</v>
      </c>
      <c r="P113" s="11">
        <f t="shared" si="35"/>
        <v>0.73248885911083006</v>
      </c>
      <c r="Q113" s="11">
        <f t="shared" si="36"/>
        <v>0.76154881363799065</v>
      </c>
      <c r="R113" s="11">
        <f t="shared" si="37"/>
        <v>0.80748675075004783</v>
      </c>
      <c r="S113" s="11">
        <f t="shared" si="38"/>
        <v>0.84938382098348542</v>
      </c>
      <c r="T113" s="11">
        <f t="shared" si="39"/>
        <v>0.94595649421788663</v>
      </c>
      <c r="U113" s="11">
        <f t="shared" si="40"/>
        <v>0.8193729477400481</v>
      </c>
      <c r="V113">
        <f t="shared" si="34"/>
        <v>70</v>
      </c>
    </row>
    <row r="114" spans="1:22" x14ac:dyDescent="0.2">
      <c r="A114" t="s">
        <v>1345</v>
      </c>
      <c r="B114" s="17" t="str">
        <f>IF(SUMIF('Public_FullFixedRefresh- Q2 201'!$A$3:$A$2039,$A114,'Public_FullFixedRefresh- Q2 201'!$AA$3:$AA$2039)&gt;0,AVERAGEIF('Public_FullFixedRefresh- Q2 201'!$A$3:$A$2039,$A114,'Public_FullFixedRefresh- Q2 201'!$AA$3:$AA$2039),"")</f>
        <v/>
      </c>
      <c r="C114" s="17" t="str">
        <f>IF(SUMIF('Public_FullFixedRefresh- Q2 201'!$A$3:$A$2039,$A114,'Public_FullFixedRefresh- Q2 201'!$AB$3:$AB$2039)&gt;0,AVERAGEIF('Public_FullFixedRefresh- Q2 201'!$A$3:$A$2039,$A114,'Public_FullFixedRefresh- Q2 201'!$AB$3:$AB$2039),"")</f>
        <v/>
      </c>
      <c r="D114" s="17">
        <f>IF(SUMIF('Public_FullFixedRefresh- Q2 201'!$A$3:$A$2039,$A114,'Public_FullFixedRefresh- Q2 201'!$AC$3:$AC$2039)&gt;0,AVERAGEIF('Public_FullFixedRefresh- Q2 201'!$A$3:$A$2039,$A114,'Public_FullFixedRefresh- Q2 201'!$AC$3:$AC$2039),"")</f>
        <v>21.657344711095945</v>
      </c>
      <c r="E114" s="17">
        <f>IF(SUMIF('Public_FullFixedRefresh- Q2 201'!$A$3:$A$2039,$A114,'Public_FullFixedRefresh- Q2 201'!$AD$3:$AD$2039)&gt;0,AVERAGEIF('Public_FullFixedRefresh- Q2 201'!$A$3:$A$2039,$A114,'Public_FullFixedRefresh- Q2 201'!$AD$3:$AD$2039),"")</f>
        <v>22.942565925011991</v>
      </c>
      <c r="F114" s="17">
        <f>IF(SUMIF('Public_FullFixedRefresh- Q2 201'!$A$3:$A$2039,$A114,'Public_FullFixedRefresh- Q2 201'!$AE$3:$AE$2039)&gt;0,AVERAGEIF('Public_FullFixedRefresh- Q2 201'!$A$3:$A$2039,$A114,'Public_FullFixedRefresh- Q2 201'!$AE$3:$AE$2039),"")</f>
        <v>32.657379895166052</v>
      </c>
      <c r="H114" s="11" t="str">
        <f t="shared" si="28"/>
        <v/>
      </c>
      <c r="I114" s="11" t="str">
        <f t="shared" si="29"/>
        <v/>
      </c>
      <c r="J114" s="11">
        <f t="shared" si="30"/>
        <v>3.0753446445427133</v>
      </c>
      <c r="K114" s="11">
        <f t="shared" si="31"/>
        <v>3.1329939591954932</v>
      </c>
      <c r="L114" s="11">
        <f t="shared" si="32"/>
        <v>3.4860708606612176</v>
      </c>
      <c r="N114" s="11">
        <f t="shared" si="33"/>
        <v>3.2314698214664745</v>
      </c>
      <c r="P114" s="11" t="str">
        <f t="shared" si="35"/>
        <v/>
      </c>
      <c r="Q114" s="11" t="str">
        <f t="shared" si="36"/>
        <v/>
      </c>
      <c r="R114" s="11">
        <f t="shared" si="37"/>
        <v>0.64433519894234714</v>
      </c>
      <c r="S114" s="11">
        <f t="shared" si="38"/>
        <v>0.64981634950602418</v>
      </c>
      <c r="T114" s="11">
        <f t="shared" si="39"/>
        <v>0.68338600543595585</v>
      </c>
      <c r="U114" s="11">
        <f t="shared" si="40"/>
        <v>0.65917918462810909</v>
      </c>
      <c r="V114">
        <f t="shared" si="34"/>
        <v>10</v>
      </c>
    </row>
    <row r="115" spans="1:22" x14ac:dyDescent="0.2">
      <c r="A115" t="s">
        <v>1360</v>
      </c>
      <c r="B115" s="17">
        <f>IF(SUMIF('Public_FullFixedRefresh- Q2 201'!$A$3:$A$2039,$A115,'Public_FullFixedRefresh- Q2 201'!$AA$3:$AA$2039)&gt;0,AVERAGEIF('Public_FullFixedRefresh- Q2 201'!$A$3:$A$2039,$A115,'Public_FullFixedRefresh- Q2 201'!$AA$3:$AA$2039),"")</f>
        <v>292.40711648798293</v>
      </c>
      <c r="C115" s="17" t="str">
        <f>IF(SUMIF('Public_FullFixedRefresh- Q2 201'!$A$3:$A$2039,$A115,'Public_FullFixedRefresh- Q2 201'!$AB$3:$AB$2039)&gt;0,AVERAGEIF('Public_FullFixedRefresh- Q2 201'!$A$3:$A$2039,$A115,'Public_FullFixedRefresh- Q2 201'!$AB$3:$AB$2039),"")</f>
        <v/>
      </c>
      <c r="D115" s="17" t="str">
        <f>IF(SUMIF('Public_FullFixedRefresh- Q2 201'!$A$3:$A$2039,$A115,'Public_FullFixedRefresh- Q2 201'!$AC$3:$AC$2039)&gt;0,AVERAGEIF('Public_FullFixedRefresh- Q2 201'!$A$3:$A$2039,$A115,'Public_FullFixedRefresh- Q2 201'!$AC$3:$AC$2039),"")</f>
        <v/>
      </c>
      <c r="E115" s="17">
        <f>IF(SUMIF('Public_FullFixedRefresh- Q2 201'!$A$3:$A$2039,$A115,'Public_FullFixedRefresh- Q2 201'!$AD$3:$AD$2039)&gt;0,AVERAGEIF('Public_FullFixedRefresh- Q2 201'!$A$3:$A$2039,$A115,'Public_FullFixedRefresh- Q2 201'!$AD$3:$AD$2039),"")</f>
        <v>38.562110414606515</v>
      </c>
      <c r="F115" s="17">
        <f>IF(SUMIF('Public_FullFixedRefresh- Q2 201'!$A$3:$A$2039,$A115,'Public_FullFixedRefresh- Q2 201'!$AE$3:$AE$2039)&gt;0,AVERAGEIF('Public_FullFixedRefresh- Q2 201'!$A$3:$A$2039,$A115,'Public_FullFixedRefresh- Q2 201'!$AE$3:$AE$2039),"")</f>
        <v>84.049553002146638</v>
      </c>
      <c r="H115" s="11">
        <f t="shared" si="28"/>
        <v>5.6781470657736506</v>
      </c>
      <c r="I115" s="11" t="str">
        <f t="shared" si="29"/>
        <v/>
      </c>
      <c r="J115" s="11" t="str">
        <f t="shared" si="30"/>
        <v/>
      </c>
      <c r="K115" s="11">
        <f t="shared" si="31"/>
        <v>3.6522701989139326</v>
      </c>
      <c r="L115" s="11">
        <f t="shared" si="32"/>
        <v>4.4314065416030841</v>
      </c>
      <c r="N115" s="11">
        <f t="shared" si="33"/>
        <v>4.5872746020968895</v>
      </c>
      <c r="P115" s="11">
        <f t="shared" si="35"/>
        <v>0.89180304906677077</v>
      </c>
      <c r="Q115" s="11" t="str">
        <f t="shared" si="36"/>
        <v/>
      </c>
      <c r="R115" s="11" t="str">
        <f t="shared" si="37"/>
        <v/>
      </c>
      <c r="S115" s="11">
        <f t="shared" si="38"/>
        <v>0.69918781681972209</v>
      </c>
      <c r="T115" s="11">
        <f t="shared" si="39"/>
        <v>0.77326612338127232</v>
      </c>
      <c r="U115" s="11">
        <f t="shared" si="40"/>
        <v>0.7880856630892551</v>
      </c>
      <c r="V115">
        <f t="shared" si="34"/>
        <v>54</v>
      </c>
    </row>
    <row r="116" spans="1:22" x14ac:dyDescent="0.2">
      <c r="A116" t="s">
        <v>1376</v>
      </c>
      <c r="B116" s="17" t="str">
        <f>IF(SUMIF('Public_FullFixedRefresh- Q2 201'!$A$3:$A$2039,$A116,'Public_FullFixedRefresh- Q2 201'!$AA$3:$AA$2039)&gt;0,AVERAGEIF('Public_FullFixedRefresh- Q2 201'!$A$3:$A$2039,$A116,'Public_FullFixedRefresh- Q2 201'!$AA$3:$AA$2039),"")</f>
        <v/>
      </c>
      <c r="C116" s="17" t="str">
        <f>IF(SUMIF('Public_FullFixedRefresh- Q2 201'!$A$3:$A$2039,$A116,'Public_FullFixedRefresh- Q2 201'!$AB$3:$AB$2039)&gt;0,AVERAGEIF('Public_FullFixedRefresh- Q2 201'!$A$3:$A$2039,$A116,'Public_FullFixedRefresh- Q2 201'!$AB$3:$AB$2039),"")</f>
        <v/>
      </c>
      <c r="D116" s="17" t="str">
        <f>IF(SUMIF('Public_FullFixedRefresh- Q2 201'!$A$3:$A$2039,$A116,'Public_FullFixedRefresh- Q2 201'!$AC$3:$AC$2039)&gt;0,AVERAGEIF('Public_FullFixedRefresh- Q2 201'!$A$3:$A$2039,$A116,'Public_FullFixedRefresh- Q2 201'!$AC$3:$AC$2039),"")</f>
        <v/>
      </c>
      <c r="E116" s="17" t="str">
        <f>IF(SUMIF('Public_FullFixedRefresh- Q2 201'!$A$3:$A$2039,$A116,'Public_FullFixedRefresh- Q2 201'!$AD$3:$AD$2039)&gt;0,AVERAGEIF('Public_FullFixedRefresh- Q2 201'!$A$3:$A$2039,$A116,'Public_FullFixedRefresh- Q2 201'!$AD$3:$AD$2039),"")</f>
        <v/>
      </c>
      <c r="F116" s="17" t="str">
        <f>IF(SUMIF('Public_FullFixedRefresh- Q2 201'!$A$3:$A$2039,$A116,'Public_FullFixedRefresh- Q2 201'!$AE$3:$AE$2039)&gt;0,AVERAGEIF('Public_FullFixedRefresh- Q2 201'!$A$3:$A$2039,$A116,'Public_FullFixedRefresh- Q2 201'!$AE$3:$AE$2039),"")</f>
        <v/>
      </c>
      <c r="H116" s="11" t="str">
        <f t="shared" si="28"/>
        <v/>
      </c>
      <c r="I116" s="11" t="str">
        <f t="shared" si="29"/>
        <v/>
      </c>
      <c r="J116" s="11" t="str">
        <f t="shared" si="30"/>
        <v/>
      </c>
      <c r="K116" s="11" t="str">
        <f t="shared" si="31"/>
        <v/>
      </c>
      <c r="L116" s="11" t="str">
        <f t="shared" si="32"/>
        <v/>
      </c>
      <c r="N116" s="11" t="str">
        <f t="shared" si="33"/>
        <v/>
      </c>
      <c r="P116" s="11" t="str">
        <f t="shared" si="35"/>
        <v/>
      </c>
      <c r="Q116" s="11" t="str">
        <f t="shared" si="36"/>
        <v/>
      </c>
      <c r="R116" s="11" t="str">
        <f t="shared" si="37"/>
        <v/>
      </c>
      <c r="S116" s="11" t="str">
        <f t="shared" si="38"/>
        <v/>
      </c>
      <c r="T116" s="11" t="str">
        <f t="shared" si="39"/>
        <v/>
      </c>
      <c r="U116" s="11" t="str">
        <f t="shared" si="40"/>
        <v/>
      </c>
      <c r="V116" t="str">
        <f t="shared" si="34"/>
        <v/>
      </c>
    </row>
    <row r="117" spans="1:22" x14ac:dyDescent="0.2">
      <c r="A117" t="s">
        <v>1382</v>
      </c>
      <c r="B117" s="17" t="str">
        <f>IF(SUMIF('Public_FullFixedRefresh- Q2 201'!$A$3:$A$2039,$A117,'Public_FullFixedRefresh- Q2 201'!$AA$3:$AA$2039)&gt;0,AVERAGEIF('Public_FullFixedRefresh- Q2 201'!$A$3:$A$2039,$A117,'Public_FullFixedRefresh- Q2 201'!$AA$3:$AA$2039),"")</f>
        <v/>
      </c>
      <c r="C117" s="17" t="str">
        <f>IF(SUMIF('Public_FullFixedRefresh- Q2 201'!$A$3:$A$2039,$A117,'Public_FullFixedRefresh- Q2 201'!$AB$3:$AB$2039)&gt;0,AVERAGEIF('Public_FullFixedRefresh- Q2 201'!$A$3:$A$2039,$A117,'Public_FullFixedRefresh- Q2 201'!$AB$3:$AB$2039),"")</f>
        <v/>
      </c>
      <c r="D117" s="17" t="str">
        <f>IF(SUMIF('Public_FullFixedRefresh- Q2 201'!$A$3:$A$2039,$A117,'Public_FullFixedRefresh- Q2 201'!$AC$3:$AC$2039)&gt;0,AVERAGEIF('Public_FullFixedRefresh- Q2 201'!$A$3:$A$2039,$A117,'Public_FullFixedRefresh- Q2 201'!$AC$3:$AC$2039),"")</f>
        <v/>
      </c>
      <c r="E117" s="17" t="str">
        <f>IF(SUMIF('Public_FullFixedRefresh- Q2 201'!$A$3:$A$2039,$A117,'Public_FullFixedRefresh- Q2 201'!$AD$3:$AD$2039)&gt;0,AVERAGEIF('Public_FullFixedRefresh- Q2 201'!$A$3:$A$2039,$A117,'Public_FullFixedRefresh- Q2 201'!$AD$3:$AD$2039),"")</f>
        <v/>
      </c>
      <c r="F117" s="17" t="str">
        <f>IF(SUMIF('Public_FullFixedRefresh- Q2 201'!$A$3:$A$2039,$A117,'Public_FullFixedRefresh- Q2 201'!$AE$3:$AE$2039)&gt;0,AVERAGEIF('Public_FullFixedRefresh- Q2 201'!$A$3:$A$2039,$A117,'Public_FullFixedRefresh- Q2 201'!$AE$3:$AE$2039),"")</f>
        <v/>
      </c>
      <c r="H117" s="11" t="str">
        <f t="shared" si="28"/>
        <v/>
      </c>
      <c r="I117" s="11" t="str">
        <f t="shared" si="29"/>
        <v/>
      </c>
      <c r="J117" s="11" t="str">
        <f t="shared" si="30"/>
        <v/>
      </c>
      <c r="K117" s="11" t="str">
        <f t="shared" si="31"/>
        <v/>
      </c>
      <c r="L117" s="11" t="str">
        <f t="shared" si="32"/>
        <v/>
      </c>
      <c r="N117" s="11" t="str">
        <f t="shared" si="33"/>
        <v/>
      </c>
      <c r="P117" s="11" t="str">
        <f t="shared" si="35"/>
        <v/>
      </c>
      <c r="Q117" s="11" t="str">
        <f t="shared" si="36"/>
        <v/>
      </c>
      <c r="R117" s="11" t="str">
        <f t="shared" si="37"/>
        <v/>
      </c>
      <c r="S117" s="11" t="str">
        <f t="shared" si="38"/>
        <v/>
      </c>
      <c r="T117" s="11" t="str">
        <f t="shared" si="39"/>
        <v/>
      </c>
      <c r="U117" s="11" t="str">
        <f t="shared" si="40"/>
        <v/>
      </c>
      <c r="V117" t="str">
        <f t="shared" si="34"/>
        <v/>
      </c>
    </row>
    <row r="118" spans="1:22" x14ac:dyDescent="0.2">
      <c r="A118" t="s">
        <v>1386</v>
      </c>
      <c r="B118" s="17" t="str">
        <f>IF(SUMIF('Public_FullFixedRefresh- Q2 201'!$A$3:$A$2039,$A118,'Public_FullFixedRefresh- Q2 201'!$AA$3:$AA$2039)&gt;0,AVERAGEIF('Public_FullFixedRefresh- Q2 201'!$A$3:$A$2039,$A118,'Public_FullFixedRefresh- Q2 201'!$AA$3:$AA$2039),"")</f>
        <v/>
      </c>
      <c r="C118" s="17" t="str">
        <f>IF(SUMIF('Public_FullFixedRefresh- Q2 201'!$A$3:$A$2039,$A118,'Public_FullFixedRefresh- Q2 201'!$AB$3:$AB$2039)&gt;0,AVERAGEIF('Public_FullFixedRefresh- Q2 201'!$A$3:$A$2039,$A118,'Public_FullFixedRefresh- Q2 201'!$AB$3:$AB$2039),"")</f>
        <v/>
      </c>
      <c r="D118" s="17" t="str">
        <f>IF(SUMIF('Public_FullFixedRefresh- Q2 201'!$A$3:$A$2039,$A118,'Public_FullFixedRefresh- Q2 201'!$AC$3:$AC$2039)&gt;0,AVERAGEIF('Public_FullFixedRefresh- Q2 201'!$A$3:$A$2039,$A118,'Public_FullFixedRefresh- Q2 201'!$AC$3:$AC$2039),"")</f>
        <v/>
      </c>
      <c r="E118" s="17" t="str">
        <f>IF(SUMIF('Public_FullFixedRefresh- Q2 201'!$A$3:$A$2039,$A118,'Public_FullFixedRefresh- Q2 201'!$AD$3:$AD$2039)&gt;0,AVERAGEIF('Public_FullFixedRefresh- Q2 201'!$A$3:$A$2039,$A118,'Public_FullFixedRefresh- Q2 201'!$AD$3:$AD$2039),"")</f>
        <v/>
      </c>
      <c r="F118" s="17">
        <f>IF(SUMIF('Public_FullFixedRefresh- Q2 201'!$A$3:$A$2039,$A118,'Public_FullFixedRefresh- Q2 201'!$AE$3:$AE$2039)&gt;0,AVERAGEIF('Public_FullFixedRefresh- Q2 201'!$A$3:$A$2039,$A118,'Public_FullFixedRefresh- Q2 201'!$AE$3:$AE$2039),"")</f>
        <v>27.483824684862384</v>
      </c>
      <c r="H118" s="11" t="str">
        <f t="shared" si="28"/>
        <v/>
      </c>
      <c r="I118" s="11" t="str">
        <f t="shared" si="29"/>
        <v/>
      </c>
      <c r="J118" s="11" t="str">
        <f t="shared" si="30"/>
        <v/>
      </c>
      <c r="K118" s="11" t="str">
        <f t="shared" si="31"/>
        <v/>
      </c>
      <c r="L118" s="11">
        <f t="shared" si="32"/>
        <v>3.3135976383412653</v>
      </c>
      <c r="N118" s="11">
        <f t="shared" si="33"/>
        <v>3.3135976383412653</v>
      </c>
      <c r="P118" s="11" t="str">
        <f t="shared" si="35"/>
        <v/>
      </c>
      <c r="Q118" s="11" t="str">
        <f t="shared" si="36"/>
        <v/>
      </c>
      <c r="R118" s="11" t="str">
        <f t="shared" si="37"/>
        <v/>
      </c>
      <c r="S118" s="11" t="str">
        <f t="shared" si="38"/>
        <v/>
      </c>
      <c r="T118" s="11">
        <f t="shared" si="39"/>
        <v>0.66698768907379236</v>
      </c>
      <c r="U118" s="11">
        <f t="shared" si="40"/>
        <v>0.66698768907379236</v>
      </c>
      <c r="V118">
        <f t="shared" si="34"/>
        <v>11</v>
      </c>
    </row>
    <row r="119" spans="1:22" x14ac:dyDescent="0.2">
      <c r="A119" t="s">
        <v>1397</v>
      </c>
      <c r="B119" s="17" t="str">
        <f>IF(SUMIF('Public_FullFixedRefresh- Q2 201'!$A$3:$A$2039,$A119,'Public_FullFixedRefresh- Q2 201'!$AA$3:$AA$2039)&gt;0,AVERAGEIF('Public_FullFixedRefresh- Q2 201'!$A$3:$A$2039,$A119,'Public_FullFixedRefresh- Q2 201'!$AA$3:$AA$2039),"")</f>
        <v/>
      </c>
      <c r="C119" s="17" t="str">
        <f>IF(SUMIF('Public_FullFixedRefresh- Q2 201'!$A$3:$A$2039,$A119,'Public_FullFixedRefresh- Q2 201'!$AB$3:$AB$2039)&gt;0,AVERAGEIF('Public_FullFixedRefresh- Q2 201'!$A$3:$A$2039,$A119,'Public_FullFixedRefresh- Q2 201'!$AB$3:$AB$2039),"")</f>
        <v/>
      </c>
      <c r="D119" s="17">
        <f>IF(SUMIF('Public_FullFixedRefresh- Q2 201'!$A$3:$A$2039,$A119,'Public_FullFixedRefresh- Q2 201'!$AC$3:$AC$2039)&gt;0,AVERAGEIF('Public_FullFixedRefresh- Q2 201'!$A$3:$A$2039,$A119,'Public_FullFixedRefresh- Q2 201'!$AC$3:$AC$2039),"")</f>
        <v>20.979390318986908</v>
      </c>
      <c r="E119" s="17">
        <f>IF(SUMIF('Public_FullFixedRefresh- Q2 201'!$A$3:$A$2039,$A119,'Public_FullFixedRefresh- Q2 201'!$AD$3:$AD$2039)&gt;0,AVERAGEIF('Public_FullFixedRefresh- Q2 201'!$A$3:$A$2039,$A119,'Public_FullFixedRefresh- Q2 201'!$AD$3:$AD$2039),"")</f>
        <v>32.124691425948704</v>
      </c>
      <c r="F119" s="17">
        <f>IF(SUMIF('Public_FullFixedRefresh- Q2 201'!$A$3:$A$2039,$A119,'Public_FullFixedRefresh- Q2 201'!$AE$3:$AE$2039)&gt;0,AVERAGEIF('Public_FullFixedRefresh- Q2 201'!$A$3:$A$2039,$A119,'Public_FullFixedRefresh- Q2 201'!$AE$3:$AE$2039),"")</f>
        <v>46.271210870210012</v>
      </c>
      <c r="H119" s="11" t="str">
        <f t="shared" si="28"/>
        <v/>
      </c>
      <c r="I119" s="11" t="str">
        <f t="shared" si="29"/>
        <v/>
      </c>
      <c r="J119" s="11">
        <f t="shared" si="30"/>
        <v>3.0435405424404123</v>
      </c>
      <c r="K119" s="11">
        <f t="shared" si="31"/>
        <v>3.4696249377513122</v>
      </c>
      <c r="L119" s="11">
        <f t="shared" si="32"/>
        <v>3.8345199722373922</v>
      </c>
      <c r="N119" s="11">
        <f t="shared" si="33"/>
        <v>3.4492284841430387</v>
      </c>
      <c r="P119" s="11" t="str">
        <f t="shared" si="35"/>
        <v/>
      </c>
      <c r="Q119" s="11" t="str">
        <f t="shared" si="36"/>
        <v/>
      </c>
      <c r="R119" s="11">
        <f t="shared" si="37"/>
        <v>0.64131134561095526</v>
      </c>
      <c r="S119" s="11">
        <f t="shared" si="38"/>
        <v>0.68182236881389469</v>
      </c>
      <c r="T119" s="11">
        <f t="shared" si="39"/>
        <v>0.71651566284527268</v>
      </c>
      <c r="U119" s="11">
        <f t="shared" si="40"/>
        <v>0.67988312575670751</v>
      </c>
      <c r="V119">
        <f t="shared" si="34"/>
        <v>14</v>
      </c>
    </row>
    <row r="120" spans="1:22" x14ac:dyDescent="0.2">
      <c r="A120" t="s">
        <v>1425</v>
      </c>
      <c r="B120" s="17" t="str">
        <f>IF(SUMIF('Public_FullFixedRefresh- Q2 201'!$A$3:$A$2039,$A120,'Public_FullFixedRefresh- Q2 201'!$AA$3:$AA$2039)&gt;0,AVERAGEIF('Public_FullFixedRefresh- Q2 201'!$A$3:$A$2039,$A120,'Public_FullFixedRefresh- Q2 201'!$AA$3:$AA$2039),"")</f>
        <v/>
      </c>
      <c r="C120" s="17" t="str">
        <f>IF(SUMIF('Public_FullFixedRefresh- Q2 201'!$A$3:$A$2039,$A120,'Public_FullFixedRefresh- Q2 201'!$AB$3:$AB$2039)&gt;0,AVERAGEIF('Public_FullFixedRefresh- Q2 201'!$A$3:$A$2039,$A120,'Public_FullFixedRefresh- Q2 201'!$AB$3:$AB$2039),"")</f>
        <v/>
      </c>
      <c r="D120" s="17" t="str">
        <f>IF(SUMIF('Public_FullFixedRefresh- Q2 201'!$A$3:$A$2039,$A120,'Public_FullFixedRefresh- Q2 201'!$AC$3:$AC$2039)&gt;0,AVERAGEIF('Public_FullFixedRefresh- Q2 201'!$A$3:$A$2039,$A120,'Public_FullFixedRefresh- Q2 201'!$AC$3:$AC$2039),"")</f>
        <v/>
      </c>
      <c r="E120" s="17" t="str">
        <f>IF(SUMIF('Public_FullFixedRefresh- Q2 201'!$A$3:$A$2039,$A120,'Public_FullFixedRefresh- Q2 201'!$AD$3:$AD$2039)&gt;0,AVERAGEIF('Public_FullFixedRefresh- Q2 201'!$A$3:$A$2039,$A120,'Public_FullFixedRefresh- Q2 201'!$AD$3:$AD$2039),"")</f>
        <v/>
      </c>
      <c r="F120" s="17" t="str">
        <f>IF(SUMIF('Public_FullFixedRefresh- Q2 201'!$A$3:$A$2039,$A120,'Public_FullFixedRefresh- Q2 201'!$AE$3:$AE$2039)&gt;0,AVERAGEIF('Public_FullFixedRefresh- Q2 201'!$A$3:$A$2039,$A120,'Public_FullFixedRefresh- Q2 201'!$AE$3:$AE$2039),"")</f>
        <v/>
      </c>
      <c r="H120" s="11" t="str">
        <f t="shared" si="28"/>
        <v/>
      </c>
      <c r="I120" s="11" t="str">
        <f t="shared" si="29"/>
        <v/>
      </c>
      <c r="J120" s="11" t="str">
        <f t="shared" si="30"/>
        <v/>
      </c>
      <c r="K120" s="11" t="str">
        <f t="shared" si="31"/>
        <v/>
      </c>
      <c r="L120" s="11" t="str">
        <f t="shared" si="32"/>
        <v/>
      </c>
      <c r="N120" s="11" t="str">
        <f t="shared" si="33"/>
        <v/>
      </c>
      <c r="P120" s="11" t="str">
        <f t="shared" si="35"/>
        <v/>
      </c>
      <c r="Q120" s="11" t="str">
        <f t="shared" si="36"/>
        <v/>
      </c>
      <c r="R120" s="11" t="str">
        <f t="shared" si="37"/>
        <v/>
      </c>
      <c r="S120" s="11" t="str">
        <f t="shared" si="38"/>
        <v/>
      </c>
      <c r="T120" s="11" t="str">
        <f t="shared" si="39"/>
        <v/>
      </c>
      <c r="U120" s="11" t="str">
        <f t="shared" si="40"/>
        <v/>
      </c>
      <c r="V120" t="str">
        <f t="shared" si="34"/>
        <v/>
      </c>
    </row>
    <row r="121" spans="1:22" x14ac:dyDescent="0.2">
      <c r="A121" t="s">
        <v>1429</v>
      </c>
      <c r="B121" s="17" t="str">
        <f>IF(SUMIF('Public_FullFixedRefresh- Q2 201'!$A$3:$A$2039,$A121,'Public_FullFixedRefresh- Q2 201'!$AA$3:$AA$2039)&gt;0,AVERAGEIF('Public_FullFixedRefresh- Q2 201'!$A$3:$A$2039,$A121,'Public_FullFixedRefresh- Q2 201'!$AA$3:$AA$2039),"")</f>
        <v/>
      </c>
      <c r="C121" s="17" t="str">
        <f>IF(SUMIF('Public_FullFixedRefresh- Q2 201'!$A$3:$A$2039,$A121,'Public_FullFixedRefresh- Q2 201'!$AB$3:$AB$2039)&gt;0,AVERAGEIF('Public_FullFixedRefresh- Q2 201'!$A$3:$A$2039,$A121,'Public_FullFixedRefresh- Q2 201'!$AB$3:$AB$2039),"")</f>
        <v/>
      </c>
      <c r="D121" s="17" t="str">
        <f>IF(SUMIF('Public_FullFixedRefresh- Q2 201'!$A$3:$A$2039,$A121,'Public_FullFixedRefresh- Q2 201'!$AC$3:$AC$2039)&gt;0,AVERAGEIF('Public_FullFixedRefresh- Q2 201'!$A$3:$A$2039,$A121,'Public_FullFixedRefresh- Q2 201'!$AC$3:$AC$2039),"")</f>
        <v/>
      </c>
      <c r="E121" s="17" t="str">
        <f>IF(SUMIF('Public_FullFixedRefresh- Q2 201'!$A$3:$A$2039,$A121,'Public_FullFixedRefresh- Q2 201'!$AD$3:$AD$2039)&gt;0,AVERAGEIF('Public_FullFixedRefresh- Q2 201'!$A$3:$A$2039,$A121,'Public_FullFixedRefresh- Q2 201'!$AD$3:$AD$2039),"")</f>
        <v/>
      </c>
      <c r="F121" s="17" t="str">
        <f>IF(SUMIF('Public_FullFixedRefresh- Q2 201'!$A$3:$A$2039,$A121,'Public_FullFixedRefresh- Q2 201'!$AE$3:$AE$2039)&gt;0,AVERAGEIF('Public_FullFixedRefresh- Q2 201'!$A$3:$A$2039,$A121,'Public_FullFixedRefresh- Q2 201'!$AE$3:$AE$2039),"")</f>
        <v/>
      </c>
      <c r="H121" s="11" t="str">
        <f t="shared" si="28"/>
        <v/>
      </c>
      <c r="I121" s="11" t="str">
        <f t="shared" si="29"/>
        <v/>
      </c>
      <c r="J121" s="11" t="str">
        <f t="shared" si="30"/>
        <v/>
      </c>
      <c r="K121" s="11" t="str">
        <f t="shared" si="31"/>
        <v/>
      </c>
      <c r="L121" s="11" t="str">
        <f t="shared" si="32"/>
        <v/>
      </c>
      <c r="N121" s="11" t="str">
        <f t="shared" si="33"/>
        <v/>
      </c>
      <c r="P121" s="11" t="str">
        <f t="shared" si="35"/>
        <v/>
      </c>
      <c r="Q121" s="11" t="str">
        <f t="shared" si="36"/>
        <v/>
      </c>
      <c r="R121" s="11" t="str">
        <f t="shared" si="37"/>
        <v/>
      </c>
      <c r="S121" s="11" t="str">
        <f t="shared" si="38"/>
        <v/>
      </c>
      <c r="T121" s="11" t="str">
        <f t="shared" si="39"/>
        <v/>
      </c>
      <c r="U121" s="11" t="str">
        <f t="shared" si="40"/>
        <v/>
      </c>
      <c r="V121" t="str">
        <f t="shared" si="34"/>
        <v/>
      </c>
    </row>
    <row r="122" spans="1:22" x14ac:dyDescent="0.2">
      <c r="A122" t="s">
        <v>1435</v>
      </c>
      <c r="B122" s="17" t="str">
        <f>IF(SUMIF('Public_FullFixedRefresh- Q2 201'!$A$3:$A$2039,$A122,'Public_FullFixedRefresh- Q2 201'!$AA$3:$AA$2039)&gt;0,AVERAGEIF('Public_FullFixedRefresh- Q2 201'!$A$3:$A$2039,$A122,'Public_FullFixedRefresh- Q2 201'!$AA$3:$AA$2039),"")</f>
        <v/>
      </c>
      <c r="C122" s="17" t="str">
        <f>IF(SUMIF('Public_FullFixedRefresh- Q2 201'!$A$3:$A$2039,$A122,'Public_FullFixedRefresh- Q2 201'!$AB$3:$AB$2039)&gt;0,AVERAGEIF('Public_FullFixedRefresh- Q2 201'!$A$3:$A$2039,$A122,'Public_FullFixedRefresh- Q2 201'!$AB$3:$AB$2039),"")</f>
        <v/>
      </c>
      <c r="D122" s="17" t="str">
        <f>IF(SUMIF('Public_FullFixedRefresh- Q2 201'!$A$3:$A$2039,$A122,'Public_FullFixedRefresh- Q2 201'!$AC$3:$AC$2039)&gt;0,AVERAGEIF('Public_FullFixedRefresh- Q2 201'!$A$3:$A$2039,$A122,'Public_FullFixedRefresh- Q2 201'!$AC$3:$AC$2039),"")</f>
        <v/>
      </c>
      <c r="E122" s="17" t="str">
        <f>IF(SUMIF('Public_FullFixedRefresh- Q2 201'!$A$3:$A$2039,$A122,'Public_FullFixedRefresh- Q2 201'!$AD$3:$AD$2039)&gt;0,AVERAGEIF('Public_FullFixedRefresh- Q2 201'!$A$3:$A$2039,$A122,'Public_FullFixedRefresh- Q2 201'!$AD$3:$AD$2039),"")</f>
        <v/>
      </c>
      <c r="F122" s="17" t="str">
        <f>IF(SUMIF('Public_FullFixedRefresh- Q2 201'!$A$3:$A$2039,$A122,'Public_FullFixedRefresh- Q2 201'!$AE$3:$AE$2039)&gt;0,AVERAGEIF('Public_FullFixedRefresh- Q2 201'!$A$3:$A$2039,$A122,'Public_FullFixedRefresh- Q2 201'!$AE$3:$AE$2039),"")</f>
        <v/>
      </c>
      <c r="H122" s="11" t="str">
        <f t="shared" si="28"/>
        <v/>
      </c>
      <c r="I122" s="11" t="str">
        <f t="shared" si="29"/>
        <v/>
      </c>
      <c r="J122" s="11" t="str">
        <f t="shared" si="30"/>
        <v/>
      </c>
      <c r="K122" s="11" t="str">
        <f t="shared" si="31"/>
        <v/>
      </c>
      <c r="L122" s="11" t="str">
        <f t="shared" si="32"/>
        <v/>
      </c>
      <c r="N122" s="11" t="str">
        <f t="shared" si="33"/>
        <v/>
      </c>
      <c r="P122" s="11" t="str">
        <f t="shared" si="35"/>
        <v/>
      </c>
      <c r="Q122" s="11" t="str">
        <f t="shared" si="36"/>
        <v/>
      </c>
      <c r="R122" s="11" t="str">
        <f t="shared" si="37"/>
        <v/>
      </c>
      <c r="S122" s="11" t="str">
        <f t="shared" si="38"/>
        <v/>
      </c>
      <c r="T122" s="11" t="str">
        <f t="shared" si="39"/>
        <v/>
      </c>
      <c r="U122" s="11" t="str">
        <f t="shared" si="40"/>
        <v/>
      </c>
      <c r="V122" t="str">
        <f t="shared" si="34"/>
        <v/>
      </c>
    </row>
    <row r="123" spans="1:22" x14ac:dyDescent="0.2">
      <c r="A123" t="s">
        <v>1443</v>
      </c>
      <c r="B123" s="17" t="str">
        <f>IF(SUMIF('Public_FullFixedRefresh- Q2 201'!$A$3:$A$2039,$A123,'Public_FullFixedRefresh- Q2 201'!$AA$3:$AA$2039)&gt;0,AVERAGEIF('Public_FullFixedRefresh- Q2 201'!$A$3:$A$2039,$A123,'Public_FullFixedRefresh- Q2 201'!$AA$3:$AA$2039),"")</f>
        <v/>
      </c>
      <c r="C123" s="17" t="str">
        <f>IF(SUMIF('Public_FullFixedRefresh- Q2 201'!$A$3:$A$2039,$A123,'Public_FullFixedRefresh- Q2 201'!$AB$3:$AB$2039)&gt;0,AVERAGEIF('Public_FullFixedRefresh- Q2 201'!$A$3:$A$2039,$A123,'Public_FullFixedRefresh- Q2 201'!$AB$3:$AB$2039),"")</f>
        <v/>
      </c>
      <c r="D123" s="17">
        <f>IF(SUMIF('Public_FullFixedRefresh- Q2 201'!$A$3:$A$2039,$A123,'Public_FullFixedRefresh- Q2 201'!$AC$3:$AC$2039)&gt;0,AVERAGEIF('Public_FullFixedRefresh- Q2 201'!$A$3:$A$2039,$A123,'Public_FullFixedRefresh- Q2 201'!$AC$3:$AC$2039),"")</f>
        <v>85.390957697703257</v>
      </c>
      <c r="E123" s="17">
        <f>IF(SUMIF('Public_FullFixedRefresh- Q2 201'!$A$3:$A$2039,$A123,'Public_FullFixedRefresh- Q2 201'!$AD$3:$AD$2039)&gt;0,AVERAGEIF('Public_FullFixedRefresh- Q2 201'!$A$3:$A$2039,$A123,'Public_FullFixedRefresh- Q2 201'!$AD$3:$AD$2039),"")</f>
        <v>99.956133468757812</v>
      </c>
      <c r="F123" s="17">
        <f>IF(SUMIF('Public_FullFixedRefresh- Q2 201'!$A$3:$A$2039,$A123,'Public_FullFixedRefresh- Q2 201'!$AE$3:$AE$2039)&gt;0,AVERAGEIF('Public_FullFixedRefresh- Q2 201'!$A$3:$A$2039,$A123,'Public_FullFixedRefresh- Q2 201'!$AE$3:$AE$2039),"")</f>
        <v>251.82595756198847</v>
      </c>
      <c r="H123" s="11" t="str">
        <f t="shared" si="28"/>
        <v/>
      </c>
      <c r="I123" s="11" t="str">
        <f t="shared" si="29"/>
        <v/>
      </c>
      <c r="J123" s="11">
        <f t="shared" si="30"/>
        <v>4.4472402134287403</v>
      </c>
      <c r="K123" s="11">
        <f t="shared" si="31"/>
        <v>4.6047314244338953</v>
      </c>
      <c r="L123" s="11">
        <f t="shared" si="32"/>
        <v>5.5287382043112938</v>
      </c>
      <c r="N123" s="11">
        <f t="shared" si="33"/>
        <v>4.8602366140579765</v>
      </c>
      <c r="P123" s="11" t="str">
        <f t="shared" si="35"/>
        <v/>
      </c>
      <c r="Q123" s="11" t="str">
        <f t="shared" si="36"/>
        <v/>
      </c>
      <c r="R123" s="11">
        <f t="shared" si="37"/>
        <v>0.77477154872370668</v>
      </c>
      <c r="S123" s="11">
        <f t="shared" si="38"/>
        <v>0.7897454134638916</v>
      </c>
      <c r="T123" s="11">
        <f t="shared" si="39"/>
        <v>0.87759763361378318</v>
      </c>
      <c r="U123" s="11">
        <f t="shared" si="40"/>
        <v>0.81403819860046056</v>
      </c>
      <c r="V123">
        <f t="shared" si="34"/>
        <v>67</v>
      </c>
    </row>
    <row r="124" spans="1:22" x14ac:dyDescent="0.2">
      <c r="A124" t="s">
        <v>1452</v>
      </c>
      <c r="B124" s="17" t="str">
        <f>IF(SUMIF('Public_FullFixedRefresh- Q2 201'!$A$3:$A$2039,$A124,'Public_FullFixedRefresh- Q2 201'!$AA$3:$AA$2039)&gt;0,AVERAGEIF('Public_FullFixedRefresh- Q2 201'!$A$3:$A$2039,$A124,'Public_FullFixedRefresh- Q2 201'!$AA$3:$AA$2039),"")</f>
        <v/>
      </c>
      <c r="C124" s="17">
        <f>IF(SUMIF('Public_FullFixedRefresh- Q2 201'!$A$3:$A$2039,$A124,'Public_FullFixedRefresh- Q2 201'!$AB$3:$AB$2039)&gt;0,AVERAGEIF('Public_FullFixedRefresh- Q2 201'!$A$3:$A$2039,$A124,'Public_FullFixedRefresh- Q2 201'!$AB$3:$AB$2039),"")</f>
        <v>130.56325707068211</v>
      </c>
      <c r="D124" s="17">
        <f>IF(SUMIF('Public_FullFixedRefresh- Q2 201'!$A$3:$A$2039,$A124,'Public_FullFixedRefresh- Q2 201'!$AC$3:$AC$2039)&gt;0,AVERAGEIF('Public_FullFixedRefresh- Q2 201'!$A$3:$A$2039,$A124,'Public_FullFixedRefresh- Q2 201'!$AC$3:$AC$2039),"")</f>
        <v>174.22989823144536</v>
      </c>
      <c r="E124" s="17" t="str">
        <f>IF(SUMIF('Public_FullFixedRefresh- Q2 201'!$A$3:$A$2039,$A124,'Public_FullFixedRefresh- Q2 201'!$AD$3:$AD$2039)&gt;0,AVERAGEIF('Public_FullFixedRefresh- Q2 201'!$A$3:$A$2039,$A124,'Public_FullFixedRefresh- Q2 201'!$AD$3:$AD$2039),"")</f>
        <v/>
      </c>
      <c r="F124" s="17" t="str">
        <f>IF(SUMIF('Public_FullFixedRefresh- Q2 201'!$A$3:$A$2039,$A124,'Public_FullFixedRefresh- Q2 201'!$AE$3:$AE$2039)&gt;0,AVERAGEIF('Public_FullFixedRefresh- Q2 201'!$A$3:$A$2039,$A124,'Public_FullFixedRefresh- Q2 201'!$AE$3:$AE$2039),"")</f>
        <v/>
      </c>
      <c r="H124" s="11" t="str">
        <f t="shared" si="28"/>
        <v/>
      </c>
      <c r="I124" s="11">
        <f t="shared" si="29"/>
        <v>4.8718578378308077</v>
      </c>
      <c r="J124" s="11">
        <f t="shared" si="30"/>
        <v>5.1603756813299846</v>
      </c>
      <c r="K124" s="11" t="str">
        <f t="shared" si="31"/>
        <v/>
      </c>
      <c r="L124" s="11" t="str">
        <f t="shared" si="32"/>
        <v/>
      </c>
      <c r="N124" s="11">
        <f t="shared" si="33"/>
        <v>5.0161167595803962</v>
      </c>
      <c r="P124" s="11" t="str">
        <f t="shared" si="35"/>
        <v/>
      </c>
      <c r="Q124" s="11">
        <f t="shared" si="36"/>
        <v>0.81514311507026971</v>
      </c>
      <c r="R124" s="11">
        <f t="shared" si="37"/>
        <v>0.84257465957433153</v>
      </c>
      <c r="S124" s="11" t="str">
        <f t="shared" si="38"/>
        <v/>
      </c>
      <c r="T124" s="11" t="str">
        <f t="shared" si="39"/>
        <v/>
      </c>
      <c r="U124" s="11">
        <f t="shared" si="40"/>
        <v>0.82885888732230062</v>
      </c>
      <c r="V124">
        <f t="shared" si="34"/>
        <v>73</v>
      </c>
    </row>
    <row r="125" spans="1:22" x14ac:dyDescent="0.2">
      <c r="A125" t="s">
        <v>1456</v>
      </c>
      <c r="B125" s="17">
        <f>IF(SUMIF('Public_FullFixedRefresh- Q2 201'!$A$3:$A$2039,$A125,'Public_FullFixedRefresh- Q2 201'!$AA$3:$AA$2039)&gt;0,AVERAGEIF('Public_FullFixedRefresh- Q2 201'!$A$3:$A$2039,$A125,'Public_FullFixedRefresh- Q2 201'!$AA$3:$AA$2039),"")</f>
        <v>139.61928338853994</v>
      </c>
      <c r="C125" s="17">
        <f>IF(SUMIF('Public_FullFixedRefresh- Q2 201'!$A$3:$A$2039,$A125,'Public_FullFixedRefresh- Q2 201'!$AB$3:$AB$2039)&gt;0,AVERAGEIF('Public_FullFixedRefresh- Q2 201'!$A$3:$A$2039,$A125,'Public_FullFixedRefresh- Q2 201'!$AB$3:$AB$2039),"")</f>
        <v>31.644555033719758</v>
      </c>
      <c r="D125" s="17">
        <f>IF(SUMIF('Public_FullFixedRefresh- Q2 201'!$A$3:$A$2039,$A125,'Public_FullFixedRefresh- Q2 201'!$AC$3:$AC$2039)&gt;0,AVERAGEIF('Public_FullFixedRefresh- Q2 201'!$A$3:$A$2039,$A125,'Public_FullFixedRefresh- Q2 201'!$AC$3:$AC$2039),"")</f>
        <v>51.059303574353066</v>
      </c>
      <c r="E125" s="17">
        <f>IF(SUMIF('Public_FullFixedRefresh- Q2 201'!$A$3:$A$2039,$A125,'Public_FullFixedRefresh- Q2 201'!$AD$3:$AD$2039)&gt;0,AVERAGEIF('Public_FullFixedRefresh- Q2 201'!$A$3:$A$2039,$A125,'Public_FullFixedRefresh- Q2 201'!$AD$3:$AD$2039),"")</f>
        <v>75.299921566141379</v>
      </c>
      <c r="F125" s="17">
        <f>IF(SUMIF('Public_FullFixedRefresh- Q2 201'!$A$3:$A$2039,$A125,'Public_FullFixedRefresh- Q2 201'!$AE$3:$AE$2039)&gt;0,AVERAGEIF('Public_FullFixedRefresh- Q2 201'!$A$3:$A$2039,$A125,'Public_FullFixedRefresh- Q2 201'!$AE$3:$AE$2039),"")</f>
        <v>83.34042363792932</v>
      </c>
      <c r="H125" s="11">
        <f t="shared" si="28"/>
        <v>4.9389193139444965</v>
      </c>
      <c r="I125" s="11">
        <f t="shared" si="29"/>
        <v>3.454566096940852</v>
      </c>
      <c r="J125" s="11">
        <f t="shared" si="30"/>
        <v>3.9329877723617832</v>
      </c>
      <c r="K125" s="11">
        <f t="shared" si="31"/>
        <v>4.3214790931869969</v>
      </c>
      <c r="L125" s="11">
        <f t="shared" si="32"/>
        <v>4.4229337092298797</v>
      </c>
      <c r="N125" s="11">
        <f t="shared" si="33"/>
        <v>4.2141771971328019</v>
      </c>
      <c r="P125" s="11">
        <f t="shared" si="35"/>
        <v>0.82151915006418841</v>
      </c>
      <c r="Q125" s="11">
        <f t="shared" si="36"/>
        <v>0.68039061243840759</v>
      </c>
      <c r="R125" s="11">
        <f t="shared" si="37"/>
        <v>0.72587773143891587</v>
      </c>
      <c r="S125" s="11">
        <f t="shared" si="38"/>
        <v>0.76281450050460109</v>
      </c>
      <c r="T125" s="11">
        <f t="shared" si="39"/>
        <v>0.77246054797733144</v>
      </c>
      <c r="U125" s="11">
        <f t="shared" si="40"/>
        <v>0.75261250848468886</v>
      </c>
      <c r="V125">
        <f t="shared" si="34"/>
        <v>48</v>
      </c>
    </row>
    <row r="126" spans="1:22" x14ac:dyDescent="0.2">
      <c r="A126" t="s">
        <v>1474</v>
      </c>
      <c r="B126" s="17" t="str">
        <f>IF(SUMIF('Public_FullFixedRefresh- Q2 201'!$A$3:$A$2039,$A126,'Public_FullFixedRefresh- Q2 201'!$AA$3:$AA$2039)&gt;0,AVERAGEIF('Public_FullFixedRefresh- Q2 201'!$A$3:$A$2039,$A126,'Public_FullFixedRefresh- Q2 201'!$AA$3:$AA$2039),"")</f>
        <v/>
      </c>
      <c r="C126" s="17" t="str">
        <f>IF(SUMIF('Public_FullFixedRefresh- Q2 201'!$A$3:$A$2039,$A126,'Public_FullFixedRefresh- Q2 201'!$AB$3:$AB$2039)&gt;0,AVERAGEIF('Public_FullFixedRefresh- Q2 201'!$A$3:$A$2039,$A126,'Public_FullFixedRefresh- Q2 201'!$AB$3:$AB$2039),"")</f>
        <v/>
      </c>
      <c r="D126" s="17" t="str">
        <f>IF(SUMIF('Public_FullFixedRefresh- Q2 201'!$A$3:$A$2039,$A126,'Public_FullFixedRefresh- Q2 201'!$AC$3:$AC$2039)&gt;0,AVERAGEIF('Public_FullFixedRefresh- Q2 201'!$A$3:$A$2039,$A126,'Public_FullFixedRefresh- Q2 201'!$AC$3:$AC$2039),"")</f>
        <v/>
      </c>
      <c r="E126" s="17" t="str">
        <f>IF(SUMIF('Public_FullFixedRefresh- Q2 201'!$A$3:$A$2039,$A126,'Public_FullFixedRefresh- Q2 201'!$AD$3:$AD$2039)&gt;0,AVERAGEIF('Public_FullFixedRefresh- Q2 201'!$A$3:$A$2039,$A126,'Public_FullFixedRefresh- Q2 201'!$AD$3:$AD$2039),"")</f>
        <v/>
      </c>
      <c r="F126" s="17" t="str">
        <f>IF(SUMIF('Public_FullFixedRefresh- Q2 201'!$A$3:$A$2039,$A126,'Public_FullFixedRefresh- Q2 201'!$AE$3:$AE$2039)&gt;0,AVERAGEIF('Public_FullFixedRefresh- Q2 201'!$A$3:$A$2039,$A126,'Public_FullFixedRefresh- Q2 201'!$AE$3:$AE$2039),"")</f>
        <v/>
      </c>
      <c r="H126" s="11" t="str">
        <f t="shared" si="28"/>
        <v/>
      </c>
      <c r="I126" s="11" t="str">
        <f t="shared" si="29"/>
        <v/>
      </c>
      <c r="J126" s="11" t="str">
        <f t="shared" si="30"/>
        <v/>
      </c>
      <c r="K126" s="11" t="str">
        <f t="shared" si="31"/>
        <v/>
      </c>
      <c r="L126" s="11" t="str">
        <f t="shared" si="32"/>
        <v/>
      </c>
      <c r="N126" s="11" t="str">
        <f t="shared" si="33"/>
        <v/>
      </c>
      <c r="P126" s="11" t="str">
        <f t="shared" si="35"/>
        <v/>
      </c>
      <c r="Q126" s="11" t="str">
        <f t="shared" si="36"/>
        <v/>
      </c>
      <c r="R126" s="11" t="str">
        <f t="shared" si="37"/>
        <v/>
      </c>
      <c r="S126" s="11" t="str">
        <f t="shared" si="38"/>
        <v/>
      </c>
      <c r="T126" s="11" t="str">
        <f t="shared" si="39"/>
        <v/>
      </c>
      <c r="U126" s="11" t="str">
        <f t="shared" si="40"/>
        <v/>
      </c>
      <c r="V126" t="str">
        <f t="shared" si="34"/>
        <v/>
      </c>
    </row>
    <row r="127" spans="1:22" x14ac:dyDescent="0.2">
      <c r="A127" t="s">
        <v>1477</v>
      </c>
      <c r="B127" s="17">
        <f>IF(SUMIF('Public_FullFixedRefresh- Q2 201'!$A$3:$A$2039,$A127,'Public_FullFixedRefresh- Q2 201'!$AA$3:$AA$2039)&gt;0,AVERAGEIF('Public_FullFixedRefresh- Q2 201'!$A$3:$A$2039,$A127,'Public_FullFixedRefresh- Q2 201'!$AA$3:$AA$2039),"")</f>
        <v>61.428093470624567</v>
      </c>
      <c r="C127" s="17" t="str">
        <f>IF(SUMIF('Public_FullFixedRefresh- Q2 201'!$A$3:$A$2039,$A127,'Public_FullFixedRefresh- Q2 201'!$AB$3:$AB$2039)&gt;0,AVERAGEIF('Public_FullFixedRefresh- Q2 201'!$A$3:$A$2039,$A127,'Public_FullFixedRefresh- Q2 201'!$AB$3:$AB$2039),"")</f>
        <v/>
      </c>
      <c r="D127" s="17" t="str">
        <f>IF(SUMIF('Public_FullFixedRefresh- Q2 201'!$A$3:$A$2039,$A127,'Public_FullFixedRefresh- Q2 201'!$AC$3:$AC$2039)&gt;0,AVERAGEIF('Public_FullFixedRefresh- Q2 201'!$A$3:$A$2039,$A127,'Public_FullFixedRefresh- Q2 201'!$AC$3:$AC$2039),"")</f>
        <v/>
      </c>
      <c r="E127" s="17" t="str">
        <f>IF(SUMIF('Public_FullFixedRefresh- Q2 201'!$A$3:$A$2039,$A127,'Public_FullFixedRefresh- Q2 201'!$AD$3:$AD$2039)&gt;0,AVERAGEIF('Public_FullFixedRefresh- Q2 201'!$A$3:$A$2039,$A127,'Public_FullFixedRefresh- Q2 201'!$AD$3:$AD$2039),"")</f>
        <v/>
      </c>
      <c r="F127" s="17">
        <f>IF(SUMIF('Public_FullFixedRefresh- Q2 201'!$A$3:$A$2039,$A127,'Public_FullFixedRefresh- Q2 201'!$AE$3:$AE$2039)&gt;0,AVERAGEIF('Public_FullFixedRefresh- Q2 201'!$A$3:$A$2039,$A127,'Public_FullFixedRefresh- Q2 201'!$AE$3:$AE$2039),"")</f>
        <v>54.14469771727056</v>
      </c>
      <c r="H127" s="11">
        <f t="shared" si="28"/>
        <v>4.1178672788912625</v>
      </c>
      <c r="I127" s="11" t="str">
        <f t="shared" si="29"/>
        <v/>
      </c>
      <c r="J127" s="11" t="str">
        <f t="shared" si="30"/>
        <v/>
      </c>
      <c r="K127" s="11" t="str">
        <f t="shared" si="31"/>
        <v/>
      </c>
      <c r="L127" s="11">
        <f t="shared" si="32"/>
        <v>3.991660050227388</v>
      </c>
      <c r="N127" s="11">
        <f t="shared" si="33"/>
        <v>4.0547636645593252</v>
      </c>
      <c r="P127" s="11">
        <f t="shared" si="35"/>
        <v>0.74345560582527725</v>
      </c>
      <c r="Q127" s="11" t="str">
        <f t="shared" si="36"/>
        <v/>
      </c>
      <c r="R127" s="11" t="str">
        <f t="shared" si="37"/>
        <v/>
      </c>
      <c r="S127" s="11" t="str">
        <f t="shared" si="38"/>
        <v/>
      </c>
      <c r="T127" s="11">
        <f t="shared" si="39"/>
        <v>0.73145614274930548</v>
      </c>
      <c r="U127" s="11">
        <f t="shared" si="40"/>
        <v>0.73745587428729142</v>
      </c>
      <c r="V127">
        <f t="shared" si="34"/>
        <v>39</v>
      </c>
    </row>
    <row r="128" spans="1:22" x14ac:dyDescent="0.2">
      <c r="A128" t="s">
        <v>1492</v>
      </c>
      <c r="B128" s="17" t="str">
        <f>IF(SUMIF('Public_FullFixedRefresh- Q2 201'!$A$3:$A$2039,$A128,'Public_FullFixedRefresh- Q2 201'!$AA$3:$AA$2039)&gt;0,AVERAGEIF('Public_FullFixedRefresh- Q2 201'!$A$3:$A$2039,$A128,'Public_FullFixedRefresh- Q2 201'!$AA$3:$AA$2039),"")</f>
        <v/>
      </c>
      <c r="C128" s="17" t="str">
        <f>IF(SUMIF('Public_FullFixedRefresh- Q2 201'!$A$3:$A$2039,$A128,'Public_FullFixedRefresh- Q2 201'!$AB$3:$AB$2039)&gt;0,AVERAGEIF('Public_FullFixedRefresh- Q2 201'!$A$3:$A$2039,$A128,'Public_FullFixedRefresh- Q2 201'!$AB$3:$AB$2039),"")</f>
        <v/>
      </c>
      <c r="D128" s="17" t="str">
        <f>IF(SUMIF('Public_FullFixedRefresh- Q2 201'!$A$3:$A$2039,$A128,'Public_FullFixedRefresh- Q2 201'!$AC$3:$AC$2039)&gt;0,AVERAGEIF('Public_FullFixedRefresh- Q2 201'!$A$3:$A$2039,$A128,'Public_FullFixedRefresh- Q2 201'!$AC$3:$AC$2039),"")</f>
        <v/>
      </c>
      <c r="E128" s="17" t="str">
        <f>IF(SUMIF('Public_FullFixedRefresh- Q2 201'!$A$3:$A$2039,$A128,'Public_FullFixedRefresh- Q2 201'!$AD$3:$AD$2039)&gt;0,AVERAGEIF('Public_FullFixedRefresh- Q2 201'!$A$3:$A$2039,$A128,'Public_FullFixedRefresh- Q2 201'!$AD$3:$AD$2039),"")</f>
        <v/>
      </c>
      <c r="F128" s="17" t="str">
        <f>IF(SUMIF('Public_FullFixedRefresh- Q2 201'!$A$3:$A$2039,$A128,'Public_FullFixedRefresh- Q2 201'!$AE$3:$AE$2039)&gt;0,AVERAGEIF('Public_FullFixedRefresh- Q2 201'!$A$3:$A$2039,$A128,'Public_FullFixedRefresh- Q2 201'!$AE$3:$AE$2039),"")</f>
        <v/>
      </c>
      <c r="H128" s="11" t="str">
        <f t="shared" si="28"/>
        <v/>
      </c>
      <c r="I128" s="11" t="str">
        <f t="shared" si="29"/>
        <v/>
      </c>
      <c r="J128" s="11" t="str">
        <f t="shared" si="30"/>
        <v/>
      </c>
      <c r="K128" s="11" t="str">
        <f t="shared" si="31"/>
        <v/>
      </c>
      <c r="L128" s="11" t="str">
        <f t="shared" si="32"/>
        <v/>
      </c>
      <c r="N128" s="11" t="str">
        <f t="shared" si="33"/>
        <v/>
      </c>
      <c r="P128" s="11" t="str">
        <f t="shared" si="35"/>
        <v/>
      </c>
      <c r="Q128" s="11" t="str">
        <f t="shared" si="36"/>
        <v/>
      </c>
      <c r="R128" s="11" t="str">
        <f t="shared" si="37"/>
        <v/>
      </c>
      <c r="S128" s="11" t="str">
        <f t="shared" si="38"/>
        <v/>
      </c>
      <c r="T128" s="11" t="str">
        <f t="shared" si="39"/>
        <v/>
      </c>
      <c r="U128" s="11" t="str">
        <f t="shared" si="40"/>
        <v/>
      </c>
      <c r="V128" t="str">
        <f t="shared" si="34"/>
        <v/>
      </c>
    </row>
    <row r="129" spans="1:22" x14ac:dyDescent="0.2">
      <c r="A129" t="s">
        <v>1496</v>
      </c>
      <c r="B129" s="17" t="str">
        <f>IF(SUMIF('Public_FullFixedRefresh- Q2 201'!$A$3:$A$2039,$A129,'Public_FullFixedRefresh- Q2 201'!$AA$3:$AA$2039)&gt;0,AVERAGEIF('Public_FullFixedRefresh- Q2 201'!$A$3:$A$2039,$A129,'Public_FullFixedRefresh- Q2 201'!$AA$3:$AA$2039),"")</f>
        <v/>
      </c>
      <c r="C129" s="17" t="str">
        <f>IF(SUMIF('Public_FullFixedRefresh- Q2 201'!$A$3:$A$2039,$A129,'Public_FullFixedRefresh- Q2 201'!$AB$3:$AB$2039)&gt;0,AVERAGEIF('Public_FullFixedRefresh- Q2 201'!$A$3:$A$2039,$A129,'Public_FullFixedRefresh- Q2 201'!$AB$3:$AB$2039),"")</f>
        <v/>
      </c>
      <c r="D129" s="17" t="str">
        <f>IF(SUMIF('Public_FullFixedRefresh- Q2 201'!$A$3:$A$2039,$A129,'Public_FullFixedRefresh- Q2 201'!$AC$3:$AC$2039)&gt;0,AVERAGEIF('Public_FullFixedRefresh- Q2 201'!$A$3:$A$2039,$A129,'Public_FullFixedRefresh- Q2 201'!$AC$3:$AC$2039),"")</f>
        <v/>
      </c>
      <c r="E129" s="17" t="str">
        <f>IF(SUMIF('Public_FullFixedRefresh- Q2 201'!$A$3:$A$2039,$A129,'Public_FullFixedRefresh- Q2 201'!$AD$3:$AD$2039)&gt;0,AVERAGEIF('Public_FullFixedRefresh- Q2 201'!$A$3:$A$2039,$A129,'Public_FullFixedRefresh- Q2 201'!$AD$3:$AD$2039),"")</f>
        <v/>
      </c>
      <c r="F129" s="17" t="str">
        <f>IF(SUMIF('Public_FullFixedRefresh- Q2 201'!$A$3:$A$2039,$A129,'Public_FullFixedRefresh- Q2 201'!$AE$3:$AE$2039)&gt;0,AVERAGEIF('Public_FullFixedRefresh- Q2 201'!$A$3:$A$2039,$A129,'Public_FullFixedRefresh- Q2 201'!$AE$3:$AE$2039),"")</f>
        <v/>
      </c>
      <c r="H129" s="11" t="str">
        <f t="shared" si="28"/>
        <v/>
      </c>
      <c r="I129" s="11" t="str">
        <f t="shared" si="29"/>
        <v/>
      </c>
      <c r="J129" s="11" t="str">
        <f t="shared" si="30"/>
        <v/>
      </c>
      <c r="K129" s="11" t="str">
        <f t="shared" si="31"/>
        <v/>
      </c>
      <c r="L129" s="11" t="str">
        <f t="shared" si="32"/>
        <v/>
      </c>
      <c r="N129" s="11" t="str">
        <f t="shared" si="33"/>
        <v/>
      </c>
      <c r="P129" s="11" t="str">
        <f t="shared" si="35"/>
        <v/>
      </c>
      <c r="Q129" s="11" t="str">
        <f t="shared" si="36"/>
        <v/>
      </c>
      <c r="R129" s="11" t="str">
        <f t="shared" si="37"/>
        <v/>
      </c>
      <c r="S129" s="11" t="str">
        <f t="shared" si="38"/>
        <v/>
      </c>
      <c r="T129" s="11" t="str">
        <f t="shared" si="39"/>
        <v/>
      </c>
      <c r="U129" s="11" t="str">
        <f t="shared" si="40"/>
        <v/>
      </c>
      <c r="V129" t="str">
        <f t="shared" si="34"/>
        <v/>
      </c>
    </row>
    <row r="130" spans="1:22" x14ac:dyDescent="0.2">
      <c r="A130" t="s">
        <v>1507</v>
      </c>
      <c r="B130" s="17" t="str">
        <f>IF(SUMIF('Public_FullFixedRefresh- Q2 201'!$A$3:$A$2039,$A130,'Public_FullFixedRefresh- Q2 201'!$AA$3:$AA$2039)&gt;0,AVERAGEIF('Public_FullFixedRefresh- Q2 201'!$A$3:$A$2039,$A130,'Public_FullFixedRefresh- Q2 201'!$AA$3:$AA$2039),"")</f>
        <v/>
      </c>
      <c r="C130" s="17" t="str">
        <f>IF(SUMIF('Public_FullFixedRefresh- Q2 201'!$A$3:$A$2039,$A130,'Public_FullFixedRefresh- Q2 201'!$AB$3:$AB$2039)&gt;0,AVERAGEIF('Public_FullFixedRefresh- Q2 201'!$A$3:$A$2039,$A130,'Public_FullFixedRefresh- Q2 201'!$AB$3:$AB$2039),"")</f>
        <v/>
      </c>
      <c r="D130" s="17" t="str">
        <f>IF(SUMIF('Public_FullFixedRefresh- Q2 201'!$A$3:$A$2039,$A130,'Public_FullFixedRefresh- Q2 201'!$AC$3:$AC$2039)&gt;0,AVERAGEIF('Public_FullFixedRefresh- Q2 201'!$A$3:$A$2039,$A130,'Public_FullFixedRefresh- Q2 201'!$AC$3:$AC$2039),"")</f>
        <v/>
      </c>
      <c r="E130" s="17" t="str">
        <f>IF(SUMIF('Public_FullFixedRefresh- Q2 201'!$A$3:$A$2039,$A130,'Public_FullFixedRefresh- Q2 201'!$AD$3:$AD$2039)&gt;0,AVERAGEIF('Public_FullFixedRefresh- Q2 201'!$A$3:$A$2039,$A130,'Public_FullFixedRefresh- Q2 201'!$AD$3:$AD$2039),"")</f>
        <v/>
      </c>
      <c r="F130" s="17" t="str">
        <f>IF(SUMIF('Public_FullFixedRefresh- Q2 201'!$A$3:$A$2039,$A130,'Public_FullFixedRefresh- Q2 201'!$AE$3:$AE$2039)&gt;0,AVERAGEIF('Public_FullFixedRefresh- Q2 201'!$A$3:$A$2039,$A130,'Public_FullFixedRefresh- Q2 201'!$AE$3:$AE$2039),"")</f>
        <v/>
      </c>
      <c r="H130" s="11" t="str">
        <f t="shared" si="28"/>
        <v/>
      </c>
      <c r="I130" s="11" t="str">
        <f t="shared" si="29"/>
        <v/>
      </c>
      <c r="J130" s="11" t="str">
        <f t="shared" si="30"/>
        <v/>
      </c>
      <c r="K130" s="11" t="str">
        <f t="shared" si="31"/>
        <v/>
      </c>
      <c r="L130" s="11" t="str">
        <f t="shared" si="32"/>
        <v/>
      </c>
      <c r="N130" s="11" t="str">
        <f t="shared" si="33"/>
        <v/>
      </c>
      <c r="P130" s="11" t="str">
        <f t="shared" si="35"/>
        <v/>
      </c>
      <c r="Q130" s="11" t="str">
        <f t="shared" si="36"/>
        <v/>
      </c>
      <c r="R130" s="11" t="str">
        <f t="shared" si="37"/>
        <v/>
      </c>
      <c r="S130" s="11" t="str">
        <f t="shared" si="38"/>
        <v/>
      </c>
      <c r="T130" s="11" t="str">
        <f t="shared" si="39"/>
        <v/>
      </c>
      <c r="U130" s="11" t="str">
        <f t="shared" si="40"/>
        <v/>
      </c>
      <c r="V130" t="str">
        <f t="shared" si="34"/>
        <v/>
      </c>
    </row>
    <row r="131" spans="1:22" x14ac:dyDescent="0.2">
      <c r="A131" t="s">
        <v>1518</v>
      </c>
      <c r="B131" s="17">
        <f>IF(SUMIF('Public_FullFixedRefresh- Q2 201'!$A$3:$A$2039,$A131,'Public_FullFixedRefresh- Q2 201'!$AA$3:$AA$2039)&gt;0,AVERAGEIF('Public_FullFixedRefresh- Q2 201'!$A$3:$A$2039,$A131,'Public_FullFixedRefresh- Q2 201'!$AA$3:$AA$2039),"")</f>
        <v>103.61162559928594</v>
      </c>
      <c r="C131" s="17">
        <f>IF(SUMIF('Public_FullFixedRefresh- Q2 201'!$A$3:$A$2039,$A131,'Public_FullFixedRefresh- Q2 201'!$AB$3:$AB$2039)&gt;0,AVERAGEIF('Public_FullFixedRefresh- Q2 201'!$A$3:$A$2039,$A131,'Public_FullFixedRefresh- Q2 201'!$AB$3:$AB$2039),"")</f>
        <v>45.611207294730434</v>
      </c>
      <c r="D131" s="17">
        <f>IF(SUMIF('Public_FullFixedRefresh- Q2 201'!$A$3:$A$2039,$A131,'Public_FullFixedRefresh- Q2 201'!$AC$3:$AC$2039)&gt;0,AVERAGEIF('Public_FullFixedRefresh- Q2 201'!$A$3:$A$2039,$A131,'Public_FullFixedRefresh- Q2 201'!$AC$3:$AC$2039),"")</f>
        <v>91.987138741005538</v>
      </c>
      <c r="E131" s="17">
        <f>IF(SUMIF('Public_FullFixedRefresh- Q2 201'!$A$3:$A$2039,$A131,'Public_FullFixedRefresh- Q2 201'!$AD$3:$AD$2039)&gt;0,AVERAGEIF('Public_FullFixedRefresh- Q2 201'!$A$3:$A$2039,$A131,'Public_FullFixedRefresh- Q2 201'!$AD$3:$AD$2039),"")</f>
        <v>152.09568061105927</v>
      </c>
      <c r="F131" s="17">
        <f>IF(SUMIF('Public_FullFixedRefresh- Q2 201'!$A$3:$A$2039,$A131,'Public_FullFixedRefresh- Q2 201'!$AE$3:$AE$2039)&gt;0,AVERAGEIF('Public_FullFixedRefresh- Q2 201'!$A$3:$A$2039,$A131,'Public_FullFixedRefresh- Q2 201'!$AE$3:$AE$2039),"")</f>
        <v>204.11799531493955</v>
      </c>
      <c r="H131" s="11">
        <f t="shared" si="28"/>
        <v>4.6406495397389387</v>
      </c>
      <c r="I131" s="11">
        <f t="shared" si="29"/>
        <v>3.8201534603301033</v>
      </c>
      <c r="J131" s="11">
        <f t="shared" si="30"/>
        <v>4.5216487709832096</v>
      </c>
      <c r="K131" s="11">
        <f t="shared" si="31"/>
        <v>5.0245098005126261</v>
      </c>
      <c r="L131" s="11">
        <f t="shared" si="32"/>
        <v>5.3186982350371155</v>
      </c>
      <c r="N131" s="11">
        <f t="shared" si="33"/>
        <v>4.6651319613203981</v>
      </c>
      <c r="P131" s="11">
        <f t="shared" si="35"/>
        <v>0.79316041673212134</v>
      </c>
      <c r="Q131" s="11">
        <f t="shared" si="36"/>
        <v>0.71514973134525428</v>
      </c>
      <c r="R131" s="11">
        <f t="shared" si="37"/>
        <v>0.78184612557927746</v>
      </c>
      <c r="S131" s="11">
        <f t="shared" si="38"/>
        <v>0.82965687635848828</v>
      </c>
      <c r="T131" s="11">
        <f t="shared" si="39"/>
        <v>0.85762756626925574</v>
      </c>
      <c r="U131" s="11">
        <f t="shared" si="40"/>
        <v>0.79548814325687944</v>
      </c>
      <c r="V131">
        <f t="shared" si="34"/>
        <v>57</v>
      </c>
    </row>
    <row r="132" spans="1:22" x14ac:dyDescent="0.2">
      <c r="A132" t="s">
        <v>1549</v>
      </c>
      <c r="B132" s="17" t="str">
        <f>IF(SUMIF('Public_FullFixedRefresh- Q2 201'!$A$3:$A$2039,$A132,'Public_FullFixedRefresh- Q2 201'!$AA$3:$AA$2039)&gt;0,AVERAGEIF('Public_FullFixedRefresh- Q2 201'!$A$3:$A$2039,$A132,'Public_FullFixedRefresh- Q2 201'!$AA$3:$AA$2039),"")</f>
        <v/>
      </c>
      <c r="C132" s="17" t="str">
        <f>IF(SUMIF('Public_FullFixedRefresh- Q2 201'!$A$3:$A$2039,$A132,'Public_FullFixedRefresh- Q2 201'!$AB$3:$AB$2039)&gt;0,AVERAGEIF('Public_FullFixedRefresh- Q2 201'!$A$3:$A$2039,$A132,'Public_FullFixedRefresh- Q2 201'!$AB$3:$AB$2039),"")</f>
        <v/>
      </c>
      <c r="D132" s="17" t="str">
        <f>IF(SUMIF('Public_FullFixedRefresh- Q2 201'!$A$3:$A$2039,$A132,'Public_FullFixedRefresh- Q2 201'!$AC$3:$AC$2039)&gt;0,AVERAGEIF('Public_FullFixedRefresh- Q2 201'!$A$3:$A$2039,$A132,'Public_FullFixedRefresh- Q2 201'!$AC$3:$AC$2039),"")</f>
        <v/>
      </c>
      <c r="E132" s="17" t="str">
        <f>IF(SUMIF('Public_FullFixedRefresh- Q2 201'!$A$3:$A$2039,$A132,'Public_FullFixedRefresh- Q2 201'!$AD$3:$AD$2039)&gt;0,AVERAGEIF('Public_FullFixedRefresh- Q2 201'!$A$3:$A$2039,$A132,'Public_FullFixedRefresh- Q2 201'!$AD$3:$AD$2039),"")</f>
        <v/>
      </c>
      <c r="F132" s="17" t="str">
        <f>IF(SUMIF('Public_FullFixedRefresh- Q2 201'!$A$3:$A$2039,$A132,'Public_FullFixedRefresh- Q2 201'!$AE$3:$AE$2039)&gt;0,AVERAGEIF('Public_FullFixedRefresh- Q2 201'!$A$3:$A$2039,$A132,'Public_FullFixedRefresh- Q2 201'!$AE$3:$AE$2039),"")</f>
        <v/>
      </c>
      <c r="H132" s="11" t="str">
        <f t="shared" ref="H132:H160" si="41">IF(B132&lt;&gt;"",LN(B132),"")</f>
        <v/>
      </c>
      <c r="I132" s="11" t="str">
        <f t="shared" ref="I132:I160" si="42">IF(C132&lt;&gt;"",LN(C132),"")</f>
        <v/>
      </c>
      <c r="J132" s="11" t="str">
        <f t="shared" ref="J132:J160" si="43">IF(D132&lt;&gt;"",LN(D132),"")</f>
        <v/>
      </c>
      <c r="K132" s="11" t="str">
        <f t="shared" ref="K132:K160" si="44">IF(E132&lt;&gt;"",LN(E132),"")</f>
        <v/>
      </c>
      <c r="L132" s="11" t="str">
        <f t="shared" ref="L132:L160" si="45">IF(F132&lt;&gt;"",LN(F132),"")</f>
        <v/>
      </c>
      <c r="N132" s="11" t="str">
        <f t="shared" ref="N132:N160" si="46">IFERROR(AVERAGE(H132:L132),"")</f>
        <v/>
      </c>
      <c r="P132" s="11" t="str">
        <f t="shared" si="35"/>
        <v/>
      </c>
      <c r="Q132" s="11" t="str">
        <f t="shared" si="36"/>
        <v/>
      </c>
      <c r="R132" s="11" t="str">
        <f t="shared" si="37"/>
        <v/>
      </c>
      <c r="S132" s="11" t="str">
        <f t="shared" si="38"/>
        <v/>
      </c>
      <c r="T132" s="11" t="str">
        <f t="shared" si="39"/>
        <v/>
      </c>
      <c r="U132" s="11" t="str">
        <f t="shared" si="40"/>
        <v/>
      </c>
      <c r="V132" t="str">
        <f t="shared" ref="V132:V160" si="47">IF(U132&lt;&gt;"",RANK(U132,$U$3:$U$160,1),"")</f>
        <v/>
      </c>
    </row>
    <row r="133" spans="1:22" x14ac:dyDescent="0.2">
      <c r="A133" t="s">
        <v>1561</v>
      </c>
      <c r="B133" s="17">
        <f>IF(SUMIF('Public_FullFixedRefresh- Q2 201'!$A$3:$A$2039,$A133,'Public_FullFixedRefresh- Q2 201'!$AA$3:$AA$2039)&gt;0,AVERAGEIF('Public_FullFixedRefresh- Q2 201'!$A$3:$A$2039,$A133,'Public_FullFixedRefresh- Q2 201'!$AA$3:$AA$2039),"")</f>
        <v>42.827968242173405</v>
      </c>
      <c r="C133" s="17">
        <f>IF(SUMIF('Public_FullFixedRefresh- Q2 201'!$A$3:$A$2039,$A133,'Public_FullFixedRefresh- Q2 201'!$AB$3:$AB$2039)&gt;0,AVERAGEIF('Public_FullFixedRefresh- Q2 201'!$A$3:$A$2039,$A133,'Public_FullFixedRefresh- Q2 201'!$AB$3:$AB$2039),"")</f>
        <v>141.35203159006724</v>
      </c>
      <c r="D133" s="17">
        <f>IF(SUMIF('Public_FullFixedRefresh- Q2 201'!$A$3:$A$2039,$A133,'Public_FullFixedRefresh- Q2 201'!$AC$3:$AC$2039)&gt;0,AVERAGEIF('Public_FullFixedRefresh- Q2 201'!$A$3:$A$2039,$A133,'Public_FullFixedRefresh- Q2 201'!$AC$3:$AC$2039),"")</f>
        <v>275.75191948736693</v>
      </c>
      <c r="E133" s="17">
        <f>IF(SUMIF('Public_FullFixedRefresh- Q2 201'!$A$3:$A$2039,$A133,'Public_FullFixedRefresh- Q2 201'!$AD$3:$AD$2039)&gt;0,AVERAGEIF('Public_FullFixedRefresh- Q2 201'!$A$3:$A$2039,$A133,'Public_FullFixedRefresh- Q2 201'!$AD$3:$AD$2039),"")</f>
        <v>28.88914217257204</v>
      </c>
      <c r="F133" s="17">
        <f>IF(SUMIF('Public_FullFixedRefresh- Q2 201'!$A$3:$A$2039,$A133,'Public_FullFixedRefresh- Q2 201'!$AE$3:$AE$2039)&gt;0,AVERAGEIF('Public_FullFixedRefresh- Q2 201'!$A$3:$A$2039,$A133,'Public_FullFixedRefresh- Q2 201'!$AE$3:$AE$2039),"")</f>
        <v>50.548960456718653</v>
      </c>
      <c r="H133" s="11">
        <f t="shared" si="41"/>
        <v>3.7571913527755609</v>
      </c>
      <c r="I133" s="11">
        <f t="shared" si="42"/>
        <v>4.9512534567994342</v>
      </c>
      <c r="J133" s="11">
        <f t="shared" si="43"/>
        <v>5.6195016190789833</v>
      </c>
      <c r="K133" s="11">
        <f t="shared" si="44"/>
        <v>3.3634658211529831</v>
      </c>
      <c r="L133" s="11">
        <f t="shared" si="45"/>
        <v>3.9229423806005967</v>
      </c>
      <c r="N133" s="11">
        <f t="shared" si="46"/>
        <v>4.3228709260815119</v>
      </c>
      <c r="P133" s="11">
        <f t="shared" si="35"/>
        <v>0.70916345391261815</v>
      </c>
      <c r="Q133" s="11">
        <f t="shared" si="36"/>
        <v>0.82269184907143611</v>
      </c>
      <c r="R133" s="11">
        <f t="shared" si="37"/>
        <v>0.88622718879603524</v>
      </c>
      <c r="S133" s="11">
        <f t="shared" si="38"/>
        <v>0.67172902936507395</v>
      </c>
      <c r="T133" s="11">
        <f t="shared" si="39"/>
        <v>0.72492264107841797</v>
      </c>
      <c r="U133" s="11">
        <f t="shared" si="40"/>
        <v>0.76294683244471639</v>
      </c>
      <c r="V133">
        <f t="shared" si="47"/>
        <v>51</v>
      </c>
    </row>
    <row r="134" spans="1:22" x14ac:dyDescent="0.2">
      <c r="A134" t="s">
        <v>1588</v>
      </c>
      <c r="B134" s="17">
        <f>IF(SUMIF('Public_FullFixedRefresh- Q2 201'!$A$3:$A$2039,$A134,'Public_FullFixedRefresh- Q2 201'!$AA$3:$AA$2039)&gt;0,AVERAGEIF('Public_FullFixedRefresh- Q2 201'!$A$3:$A$2039,$A134,'Public_FullFixedRefresh- Q2 201'!$AA$3:$AA$2039),"")</f>
        <v>38.860370385361705</v>
      </c>
      <c r="C134" s="17">
        <f>IF(SUMIF('Public_FullFixedRefresh- Q2 201'!$A$3:$A$2039,$A134,'Public_FullFixedRefresh- Q2 201'!$AB$3:$AB$2039)&gt;0,AVERAGEIF('Public_FullFixedRefresh- Q2 201'!$A$3:$A$2039,$A134,'Public_FullFixedRefresh- Q2 201'!$AB$3:$AB$2039),"")</f>
        <v>102.88745682981478</v>
      </c>
      <c r="D134" s="17" t="str">
        <f>IF(SUMIF('Public_FullFixedRefresh- Q2 201'!$A$3:$A$2039,$A134,'Public_FullFixedRefresh- Q2 201'!$AC$3:$AC$2039)&gt;0,AVERAGEIF('Public_FullFixedRefresh- Q2 201'!$A$3:$A$2039,$A134,'Public_FullFixedRefresh- Q2 201'!$AC$3:$AC$2039),"")</f>
        <v/>
      </c>
      <c r="E134" s="17">
        <f>IF(SUMIF('Public_FullFixedRefresh- Q2 201'!$A$3:$A$2039,$A134,'Public_FullFixedRefresh- Q2 201'!$AD$3:$AD$2039)&gt;0,AVERAGEIF('Public_FullFixedRefresh- Q2 201'!$A$3:$A$2039,$A134,'Public_FullFixedRefresh- Q2 201'!$AD$3:$AD$2039),"")</f>
        <v>33.086829642393681</v>
      </c>
      <c r="F134" s="17">
        <f>IF(SUMIF('Public_FullFixedRefresh- Q2 201'!$A$3:$A$2039,$A134,'Public_FullFixedRefresh- Q2 201'!$AE$3:$AE$2039)&gt;0,AVERAGEIF('Public_FullFixedRefresh- Q2 201'!$A$3:$A$2039,$A134,'Public_FullFixedRefresh- Q2 201'!$AE$3:$AE$2039),"")</f>
        <v>115.24875560001558</v>
      </c>
      <c r="H134" s="11">
        <f t="shared" si="41"/>
        <v>3.6599749751792632</v>
      </c>
      <c r="I134" s="11">
        <f t="shared" si="42"/>
        <v>4.6336357387123766</v>
      </c>
      <c r="J134" s="11" t="str">
        <f t="shared" si="43"/>
        <v/>
      </c>
      <c r="K134" s="11">
        <f t="shared" si="44"/>
        <v>3.4991353072012079</v>
      </c>
      <c r="L134" s="11">
        <f t="shared" si="45"/>
        <v>4.7470928844216376</v>
      </c>
      <c r="N134" s="11">
        <f t="shared" si="46"/>
        <v>4.1349597263786215</v>
      </c>
      <c r="P134" s="11">
        <f t="shared" si="35"/>
        <v>0.69992036739771391</v>
      </c>
      <c r="Q134" s="11">
        <f t="shared" si="36"/>
        <v>0.79249356232662149</v>
      </c>
      <c r="R134" s="11" t="str">
        <f t="shared" si="37"/>
        <v/>
      </c>
      <c r="S134" s="11">
        <f t="shared" si="38"/>
        <v>0.68462813986457982</v>
      </c>
      <c r="T134" s="11">
        <f t="shared" si="39"/>
        <v>0.80328077986603263</v>
      </c>
      <c r="U134" s="11">
        <f t="shared" si="40"/>
        <v>0.74508071236373696</v>
      </c>
      <c r="V134">
        <f t="shared" si="47"/>
        <v>44</v>
      </c>
    </row>
    <row r="135" spans="1:22" x14ac:dyDescent="0.2">
      <c r="A135" t="s">
        <v>1604</v>
      </c>
      <c r="B135" s="17">
        <f>IF(SUMIF('Public_FullFixedRefresh- Q2 201'!$A$3:$A$2039,$A135,'Public_FullFixedRefresh- Q2 201'!$AA$3:$AA$2039)&gt;0,AVERAGEIF('Public_FullFixedRefresh- Q2 201'!$A$3:$A$2039,$A135,'Public_FullFixedRefresh- Q2 201'!$AA$3:$AA$2039),"")</f>
        <v>90.742372706661797</v>
      </c>
      <c r="C135" s="17">
        <f>IF(SUMIF('Public_FullFixedRefresh- Q2 201'!$A$3:$A$2039,$A135,'Public_FullFixedRefresh- Q2 201'!$AB$3:$AB$2039)&gt;0,AVERAGEIF('Public_FullFixedRefresh- Q2 201'!$A$3:$A$2039,$A135,'Public_FullFixedRefresh- Q2 201'!$AB$3:$AB$2039),"")</f>
        <v>179.59427931526812</v>
      </c>
      <c r="D135" s="17">
        <f>IF(SUMIF('Public_FullFixedRefresh- Q2 201'!$A$3:$A$2039,$A135,'Public_FullFixedRefresh- Q2 201'!$AC$3:$AC$2039)&gt;0,AVERAGEIF('Public_FullFixedRefresh- Q2 201'!$A$3:$A$2039,$A135,'Public_FullFixedRefresh- Q2 201'!$AC$3:$AC$2039),"")</f>
        <v>378.09321961109089</v>
      </c>
      <c r="E135" s="17" t="str">
        <f>IF(SUMIF('Public_FullFixedRefresh- Q2 201'!$A$3:$A$2039,$A135,'Public_FullFixedRefresh- Q2 201'!$AD$3:$AD$2039)&gt;0,AVERAGEIF('Public_FullFixedRefresh- Q2 201'!$A$3:$A$2039,$A135,'Public_FullFixedRefresh- Q2 201'!$AD$3:$AD$2039),"")</f>
        <v/>
      </c>
      <c r="F135" s="17" t="str">
        <f>IF(SUMIF('Public_FullFixedRefresh- Q2 201'!$A$3:$A$2039,$A135,'Public_FullFixedRefresh- Q2 201'!$AE$3:$AE$2039)&gt;0,AVERAGEIF('Public_FullFixedRefresh- Q2 201'!$A$3:$A$2039,$A135,'Public_FullFixedRefresh- Q2 201'!$AE$3:$AE$2039),"")</f>
        <v/>
      </c>
      <c r="H135" s="11">
        <f t="shared" si="41"/>
        <v>4.5080244223032748</v>
      </c>
      <c r="I135" s="11">
        <f t="shared" si="42"/>
        <v>5.1907003029959249</v>
      </c>
      <c r="J135" s="11">
        <f t="shared" si="43"/>
        <v>5.9351407779434213</v>
      </c>
      <c r="K135" s="11" t="str">
        <f t="shared" si="44"/>
        <v/>
      </c>
      <c r="L135" s="11" t="str">
        <f t="shared" si="45"/>
        <v/>
      </c>
      <c r="N135" s="11">
        <f t="shared" si="46"/>
        <v>5.2112885010808734</v>
      </c>
      <c r="P135" s="11">
        <f t="shared" si="35"/>
        <v>0.78055075707582644</v>
      </c>
      <c r="Q135" s="11">
        <f t="shared" si="36"/>
        <v>0.84545784765971743</v>
      </c>
      <c r="R135" s="11">
        <f t="shared" si="37"/>
        <v>0.91623735915015803</v>
      </c>
      <c r="S135" s="11" t="str">
        <f t="shared" si="38"/>
        <v/>
      </c>
      <c r="T135" s="11" t="str">
        <f t="shared" si="39"/>
        <v/>
      </c>
      <c r="U135" s="11">
        <f t="shared" si="40"/>
        <v>0.84741532129523411</v>
      </c>
      <c r="V135">
        <f t="shared" si="47"/>
        <v>76</v>
      </c>
    </row>
    <row r="136" spans="1:22" x14ac:dyDescent="0.2">
      <c r="A136" t="s">
        <v>1616</v>
      </c>
      <c r="B136" s="17">
        <f>IF(SUMIF('Public_FullFixedRefresh- Q2 201'!$A$3:$A$2039,$A136,'Public_FullFixedRefresh- Q2 201'!$AA$3:$AA$2039)&gt;0,AVERAGEIF('Public_FullFixedRefresh- Q2 201'!$A$3:$A$2039,$A136,'Public_FullFixedRefresh- Q2 201'!$AA$3:$AA$2039),"")</f>
        <v>100.45233720966873</v>
      </c>
      <c r="C136" s="17">
        <f>IF(SUMIF('Public_FullFixedRefresh- Q2 201'!$A$3:$A$2039,$A136,'Public_FullFixedRefresh- Q2 201'!$AB$3:$AB$2039)&gt;0,AVERAGEIF('Public_FullFixedRefresh- Q2 201'!$A$3:$A$2039,$A136,'Public_FullFixedRefresh- Q2 201'!$AB$3:$AB$2039),"")</f>
        <v>29.498795354118514</v>
      </c>
      <c r="D136" s="17">
        <f>IF(SUMIF('Public_FullFixedRefresh- Q2 201'!$A$3:$A$2039,$A136,'Public_FullFixedRefresh- Q2 201'!$AC$3:$AC$2039)&gt;0,AVERAGEIF('Public_FullFixedRefresh- Q2 201'!$A$3:$A$2039,$A136,'Public_FullFixedRefresh- Q2 201'!$AC$3:$AC$2039),"")</f>
        <v>34.899458644960923</v>
      </c>
      <c r="E136" s="17">
        <f>IF(SUMIF('Public_FullFixedRefresh- Q2 201'!$A$3:$A$2039,$A136,'Public_FullFixedRefresh- Q2 201'!$AD$3:$AD$2039)&gt;0,AVERAGEIF('Public_FullFixedRefresh- Q2 201'!$A$3:$A$2039,$A136,'Public_FullFixedRefresh- Q2 201'!$AD$3:$AD$2039),"")</f>
        <v>38.996513555255163</v>
      </c>
      <c r="F136" s="17">
        <f>IF(SUMIF('Public_FullFixedRefresh- Q2 201'!$A$3:$A$2039,$A136,'Public_FullFixedRefresh- Q2 201'!$AE$3:$AE$2039)&gt;0,AVERAGEIF('Public_FullFixedRefresh- Q2 201'!$A$3:$A$2039,$A136,'Public_FullFixedRefresh- Q2 201'!$AE$3:$AE$2039),"")</f>
        <v>54.36046946885854</v>
      </c>
      <c r="H136" s="11">
        <f t="shared" si="41"/>
        <v>4.6096833583836787</v>
      </c>
      <c r="I136" s="11">
        <f t="shared" si="42"/>
        <v>3.3843494270583747</v>
      </c>
      <c r="J136" s="11">
        <f t="shared" si="43"/>
        <v>3.5524713174823712</v>
      </c>
      <c r="K136" s="11">
        <f t="shared" si="44"/>
        <v>3.6634722461144857</v>
      </c>
      <c r="L136" s="11">
        <f t="shared" si="45"/>
        <v>3.9956372255381178</v>
      </c>
      <c r="N136" s="11">
        <f t="shared" si="46"/>
        <v>3.8411227149154059</v>
      </c>
      <c r="P136" s="11">
        <f t="shared" si="35"/>
        <v>0.79021623077930325</v>
      </c>
      <c r="Q136" s="11">
        <f t="shared" si="36"/>
        <v>0.67371458962662034</v>
      </c>
      <c r="R136" s="11">
        <f t="shared" si="37"/>
        <v>0.68969919239274358</v>
      </c>
      <c r="S136" s="11">
        <f t="shared" si="38"/>
        <v>0.70025287904461508</v>
      </c>
      <c r="T136" s="11">
        <f t="shared" si="39"/>
        <v>0.73183428248656945</v>
      </c>
      <c r="U136" s="11">
        <f t="shared" si="40"/>
        <v>0.71714343486597032</v>
      </c>
      <c r="V136">
        <f t="shared" si="47"/>
        <v>29</v>
      </c>
    </row>
    <row r="137" spans="1:22" x14ac:dyDescent="0.2">
      <c r="A137" t="s">
        <v>1645</v>
      </c>
      <c r="B137" s="17">
        <f>IF(SUMIF('Public_FullFixedRefresh- Q2 201'!$A$3:$A$2039,$A137,'Public_FullFixedRefresh- Q2 201'!$AA$3:$AA$2039)&gt;0,AVERAGEIF('Public_FullFixedRefresh- Q2 201'!$A$3:$A$2039,$A137,'Public_FullFixedRefresh- Q2 201'!$AA$3:$AA$2039),"")</f>
        <v>89.045375187579197</v>
      </c>
      <c r="C137" s="17" t="str">
        <f>IF(SUMIF('Public_FullFixedRefresh- Q2 201'!$A$3:$A$2039,$A137,'Public_FullFixedRefresh- Q2 201'!$AB$3:$AB$2039)&gt;0,AVERAGEIF('Public_FullFixedRefresh- Q2 201'!$A$3:$A$2039,$A137,'Public_FullFixedRefresh- Q2 201'!$AB$3:$AB$2039),"")</f>
        <v/>
      </c>
      <c r="D137" s="17">
        <f>IF(SUMIF('Public_FullFixedRefresh- Q2 201'!$A$3:$A$2039,$A137,'Public_FullFixedRefresh- Q2 201'!$AC$3:$AC$2039)&gt;0,AVERAGEIF('Public_FullFixedRefresh- Q2 201'!$A$3:$A$2039,$A137,'Public_FullFixedRefresh- Q2 201'!$AC$3:$AC$2039),"")</f>
        <v>33.939425788708462</v>
      </c>
      <c r="E137" s="17">
        <f>IF(SUMIF('Public_FullFixedRefresh- Q2 201'!$A$3:$A$2039,$A137,'Public_FullFixedRefresh- Q2 201'!$AD$3:$AD$2039)&gt;0,AVERAGEIF('Public_FullFixedRefresh- Q2 201'!$A$3:$A$2039,$A137,'Public_FullFixedRefresh- Q2 201'!$AD$3:$AD$2039),"")</f>
        <v>40.873286971347824</v>
      </c>
      <c r="F137" s="17">
        <f>IF(SUMIF('Public_FullFixedRefresh- Q2 201'!$A$3:$A$2039,$A137,'Public_FullFixedRefresh- Q2 201'!$AE$3:$AE$2039)&gt;0,AVERAGEIF('Public_FullFixedRefresh- Q2 201'!$A$3:$A$2039,$A137,'Public_FullFixedRefresh- Q2 201'!$AE$3:$AE$2039),"")</f>
        <v>66.419091328440217</v>
      </c>
      <c r="H137" s="11">
        <f t="shared" si="41"/>
        <v>4.4891460733794686</v>
      </c>
      <c r="I137" s="11" t="str">
        <f t="shared" si="42"/>
        <v/>
      </c>
      <c r="J137" s="11">
        <f t="shared" si="43"/>
        <v>3.5245773412395227</v>
      </c>
      <c r="K137" s="11">
        <f t="shared" si="44"/>
        <v>3.710476719381361</v>
      </c>
      <c r="L137" s="11">
        <f t="shared" si="45"/>
        <v>4.1959845351630616</v>
      </c>
      <c r="N137" s="11">
        <f t="shared" si="46"/>
        <v>3.9800461672908534</v>
      </c>
      <c r="P137" s="11">
        <f t="shared" si="35"/>
        <v>0.77875585156015392</v>
      </c>
      <c r="Q137" s="11" t="str">
        <f t="shared" si="36"/>
        <v/>
      </c>
      <c r="R137" s="11">
        <f t="shared" si="37"/>
        <v>0.68704710390691259</v>
      </c>
      <c r="S137" s="11">
        <f t="shared" si="38"/>
        <v>0.70472194509845854</v>
      </c>
      <c r="T137" s="11">
        <f t="shared" si="39"/>
        <v>0.75088279634481669</v>
      </c>
      <c r="U137" s="11">
        <f t="shared" si="40"/>
        <v>0.73035192422758533</v>
      </c>
      <c r="V137">
        <f t="shared" si="47"/>
        <v>34</v>
      </c>
    </row>
    <row r="138" spans="1:22" x14ac:dyDescent="0.2">
      <c r="A138" t="s">
        <v>1664</v>
      </c>
      <c r="B138" s="17" t="str">
        <f>IF(SUMIF('Public_FullFixedRefresh- Q2 201'!$A$3:$A$2039,$A138,'Public_FullFixedRefresh- Q2 201'!$AA$3:$AA$2039)&gt;0,AVERAGEIF('Public_FullFixedRefresh- Q2 201'!$A$3:$A$2039,$A138,'Public_FullFixedRefresh- Q2 201'!$AA$3:$AA$2039),"")</f>
        <v/>
      </c>
      <c r="C138" s="17" t="str">
        <f>IF(SUMIF('Public_FullFixedRefresh- Q2 201'!$A$3:$A$2039,$A138,'Public_FullFixedRefresh- Q2 201'!$AB$3:$AB$2039)&gt;0,AVERAGEIF('Public_FullFixedRefresh- Q2 201'!$A$3:$A$2039,$A138,'Public_FullFixedRefresh- Q2 201'!$AB$3:$AB$2039),"")</f>
        <v/>
      </c>
      <c r="D138" s="17" t="str">
        <f>IF(SUMIF('Public_FullFixedRefresh- Q2 201'!$A$3:$A$2039,$A138,'Public_FullFixedRefresh- Q2 201'!$AC$3:$AC$2039)&gt;0,AVERAGEIF('Public_FullFixedRefresh- Q2 201'!$A$3:$A$2039,$A138,'Public_FullFixedRefresh- Q2 201'!$AC$3:$AC$2039),"")</f>
        <v/>
      </c>
      <c r="E138" s="17" t="str">
        <f>IF(SUMIF('Public_FullFixedRefresh- Q2 201'!$A$3:$A$2039,$A138,'Public_FullFixedRefresh- Q2 201'!$AD$3:$AD$2039)&gt;0,AVERAGEIF('Public_FullFixedRefresh- Q2 201'!$A$3:$A$2039,$A138,'Public_FullFixedRefresh- Q2 201'!$AD$3:$AD$2039),"")</f>
        <v/>
      </c>
      <c r="F138" s="17" t="str">
        <f>IF(SUMIF('Public_FullFixedRefresh- Q2 201'!$A$3:$A$2039,$A138,'Public_FullFixedRefresh- Q2 201'!$AE$3:$AE$2039)&gt;0,AVERAGEIF('Public_FullFixedRefresh- Q2 201'!$A$3:$A$2039,$A138,'Public_FullFixedRefresh- Q2 201'!$AE$3:$AE$2039),"")</f>
        <v/>
      </c>
      <c r="H138" s="11" t="str">
        <f t="shared" si="41"/>
        <v/>
      </c>
      <c r="I138" s="11" t="str">
        <f t="shared" si="42"/>
        <v/>
      </c>
      <c r="J138" s="11" t="str">
        <f t="shared" si="43"/>
        <v/>
      </c>
      <c r="K138" s="11" t="str">
        <f t="shared" si="44"/>
        <v/>
      </c>
      <c r="L138" s="11" t="str">
        <f t="shared" si="45"/>
        <v/>
      </c>
      <c r="N138" s="11" t="str">
        <f t="shared" si="46"/>
        <v/>
      </c>
      <c r="P138" s="11" t="str">
        <f t="shared" si="35"/>
        <v/>
      </c>
      <c r="Q138" s="11" t="str">
        <f t="shared" si="36"/>
        <v/>
      </c>
      <c r="R138" s="11" t="str">
        <f t="shared" si="37"/>
        <v/>
      </c>
      <c r="S138" s="11" t="str">
        <f t="shared" si="38"/>
        <v/>
      </c>
      <c r="T138" s="11" t="str">
        <f t="shared" si="39"/>
        <v/>
      </c>
      <c r="U138" s="11" t="str">
        <f t="shared" si="40"/>
        <v/>
      </c>
      <c r="V138" t="str">
        <f t="shared" si="47"/>
        <v/>
      </c>
    </row>
    <row r="139" spans="1:22" x14ac:dyDescent="0.2">
      <c r="A139" t="s">
        <v>1670</v>
      </c>
      <c r="B139" s="17" t="str">
        <f>IF(SUMIF('Public_FullFixedRefresh- Q2 201'!$A$3:$A$2039,$A139,'Public_FullFixedRefresh- Q2 201'!$AA$3:$AA$2039)&gt;0,AVERAGEIF('Public_FullFixedRefresh- Q2 201'!$A$3:$A$2039,$A139,'Public_FullFixedRefresh- Q2 201'!$AA$3:$AA$2039),"")</f>
        <v/>
      </c>
      <c r="C139" s="17" t="str">
        <f>IF(SUMIF('Public_FullFixedRefresh- Q2 201'!$A$3:$A$2039,$A139,'Public_FullFixedRefresh- Q2 201'!$AB$3:$AB$2039)&gt;0,AVERAGEIF('Public_FullFixedRefresh- Q2 201'!$A$3:$A$2039,$A139,'Public_FullFixedRefresh- Q2 201'!$AB$3:$AB$2039),"")</f>
        <v/>
      </c>
      <c r="D139" s="17" t="str">
        <f>IF(SUMIF('Public_FullFixedRefresh- Q2 201'!$A$3:$A$2039,$A139,'Public_FullFixedRefresh- Q2 201'!$AC$3:$AC$2039)&gt;0,AVERAGEIF('Public_FullFixedRefresh- Q2 201'!$A$3:$A$2039,$A139,'Public_FullFixedRefresh- Q2 201'!$AC$3:$AC$2039),"")</f>
        <v/>
      </c>
      <c r="E139" s="17" t="str">
        <f>IF(SUMIF('Public_FullFixedRefresh- Q2 201'!$A$3:$A$2039,$A139,'Public_FullFixedRefresh- Q2 201'!$AD$3:$AD$2039)&gt;0,AVERAGEIF('Public_FullFixedRefresh- Q2 201'!$A$3:$A$2039,$A139,'Public_FullFixedRefresh- Q2 201'!$AD$3:$AD$2039),"")</f>
        <v/>
      </c>
      <c r="F139" s="17" t="str">
        <f>IF(SUMIF('Public_FullFixedRefresh- Q2 201'!$A$3:$A$2039,$A139,'Public_FullFixedRefresh- Q2 201'!$AE$3:$AE$2039)&gt;0,AVERAGEIF('Public_FullFixedRefresh- Q2 201'!$A$3:$A$2039,$A139,'Public_FullFixedRefresh- Q2 201'!$AE$3:$AE$2039),"")</f>
        <v/>
      </c>
      <c r="H139" s="11" t="str">
        <f t="shared" si="41"/>
        <v/>
      </c>
      <c r="I139" s="11" t="str">
        <f t="shared" si="42"/>
        <v/>
      </c>
      <c r="J139" s="11" t="str">
        <f t="shared" si="43"/>
        <v/>
      </c>
      <c r="K139" s="11" t="str">
        <f t="shared" si="44"/>
        <v/>
      </c>
      <c r="L139" s="11" t="str">
        <f t="shared" si="45"/>
        <v/>
      </c>
      <c r="N139" s="11" t="str">
        <f t="shared" si="46"/>
        <v/>
      </c>
      <c r="P139" s="11" t="str">
        <f t="shared" si="35"/>
        <v/>
      </c>
      <c r="Q139" s="11" t="str">
        <f t="shared" si="36"/>
        <v/>
      </c>
      <c r="R139" s="11" t="str">
        <f t="shared" si="37"/>
        <v/>
      </c>
      <c r="S139" s="11" t="str">
        <f t="shared" si="38"/>
        <v/>
      </c>
      <c r="T139" s="11" t="str">
        <f t="shared" si="39"/>
        <v/>
      </c>
      <c r="U139" s="11" t="str">
        <f t="shared" si="40"/>
        <v/>
      </c>
      <c r="V139" t="str">
        <f t="shared" si="47"/>
        <v/>
      </c>
    </row>
    <row r="140" spans="1:22" x14ac:dyDescent="0.2">
      <c r="A140" t="s">
        <v>1679</v>
      </c>
      <c r="B140" s="17">
        <f>IF(SUMIF('Public_FullFixedRefresh- Q2 201'!$A$3:$A$2039,$A140,'Public_FullFixedRefresh- Q2 201'!$AA$3:$AA$2039)&gt;0,AVERAGEIF('Public_FullFixedRefresh- Q2 201'!$A$3:$A$2039,$A140,'Public_FullFixedRefresh- Q2 201'!$AA$3:$AA$2039),"")</f>
        <v>66.762727645338558</v>
      </c>
      <c r="C140" s="17">
        <f>IF(SUMIF('Public_FullFixedRefresh- Q2 201'!$A$3:$A$2039,$A140,'Public_FullFixedRefresh- Q2 201'!$AB$3:$AB$2039)&gt;0,AVERAGEIF('Public_FullFixedRefresh- Q2 201'!$A$3:$A$2039,$A140,'Public_FullFixedRefresh- Q2 201'!$AB$3:$AB$2039),"")</f>
        <v>82.963946744024085</v>
      </c>
      <c r="D140" s="17">
        <f>IF(SUMIF('Public_FullFixedRefresh- Q2 201'!$A$3:$A$2039,$A140,'Public_FullFixedRefresh- Q2 201'!$AC$3:$AC$2039)&gt;0,AVERAGEIF('Public_FullFixedRefresh- Q2 201'!$A$3:$A$2039,$A140,'Public_FullFixedRefresh- Q2 201'!$AC$3:$AC$2039),"")</f>
        <v>171.31198442718838</v>
      </c>
      <c r="E140" s="17" t="str">
        <f>IF(SUMIF('Public_FullFixedRefresh- Q2 201'!$A$3:$A$2039,$A140,'Public_FullFixedRefresh- Q2 201'!$AD$3:$AD$2039)&gt;0,AVERAGEIF('Public_FullFixedRefresh- Q2 201'!$A$3:$A$2039,$A140,'Public_FullFixedRefresh- Q2 201'!$AD$3:$AD$2039),"")</f>
        <v/>
      </c>
      <c r="F140" s="17" t="str">
        <f>IF(SUMIF('Public_FullFixedRefresh- Q2 201'!$A$3:$A$2039,$A140,'Public_FullFixedRefresh- Q2 201'!$AE$3:$AE$2039)&gt;0,AVERAGEIF('Public_FullFixedRefresh- Q2 201'!$A$3:$A$2039,$A140,'Public_FullFixedRefresh- Q2 201'!$AE$3:$AE$2039),"")</f>
        <v/>
      </c>
      <c r="H140" s="11">
        <f t="shared" si="41"/>
        <v>4.2011449554385969</v>
      </c>
      <c r="I140" s="11">
        <f t="shared" si="42"/>
        <v>4.4184061368497405</v>
      </c>
      <c r="J140" s="11">
        <f t="shared" si="43"/>
        <v>5.1434863645126949</v>
      </c>
      <c r="K140" s="11" t="str">
        <f t="shared" si="44"/>
        <v/>
      </c>
      <c r="L140" s="11" t="str">
        <f t="shared" si="45"/>
        <v/>
      </c>
      <c r="N140" s="11">
        <f t="shared" si="46"/>
        <v>4.5876791522670102</v>
      </c>
      <c r="P140" s="11">
        <f t="shared" si="35"/>
        <v>0.75137343601108886</v>
      </c>
      <c r="Q140" s="11">
        <f t="shared" si="36"/>
        <v>0.77203007788322942</v>
      </c>
      <c r="R140" s="11">
        <f t="shared" si="37"/>
        <v>0.84096886618457878</v>
      </c>
      <c r="S140" s="11" t="str">
        <f t="shared" si="38"/>
        <v/>
      </c>
      <c r="T140" s="11" t="str">
        <f t="shared" si="39"/>
        <v/>
      </c>
      <c r="U140" s="11">
        <f t="shared" si="40"/>
        <v>0.78812412669296572</v>
      </c>
      <c r="V140">
        <f t="shared" si="47"/>
        <v>55</v>
      </c>
    </row>
    <row r="141" spans="1:22" x14ac:dyDescent="0.2">
      <c r="A141" t="s">
        <v>1688</v>
      </c>
      <c r="B141" s="17">
        <f>IF(SUMIF('Public_FullFixedRefresh- Q2 201'!$A$3:$A$2039,$A141,'Public_FullFixedRefresh- Q2 201'!$AA$3:$AA$2039)&gt;0,AVERAGEIF('Public_FullFixedRefresh- Q2 201'!$A$3:$A$2039,$A141,'Public_FullFixedRefresh- Q2 201'!$AA$3:$AA$2039),"")</f>
        <v>104.4768700451061</v>
      </c>
      <c r="C141" s="17">
        <f>IF(SUMIF('Public_FullFixedRefresh- Q2 201'!$A$3:$A$2039,$A141,'Public_FullFixedRefresh- Q2 201'!$AB$3:$AB$2039)&gt;0,AVERAGEIF('Public_FullFixedRefresh- Q2 201'!$A$3:$A$2039,$A141,'Public_FullFixedRefresh- Q2 201'!$AB$3:$AB$2039),"")</f>
        <v>361.65070400229035</v>
      </c>
      <c r="D141" s="17" t="str">
        <f>IF(SUMIF('Public_FullFixedRefresh- Q2 201'!$A$3:$A$2039,$A141,'Public_FullFixedRefresh- Q2 201'!$AC$3:$AC$2039)&gt;0,AVERAGEIF('Public_FullFixedRefresh- Q2 201'!$A$3:$A$2039,$A141,'Public_FullFixedRefresh- Q2 201'!$AC$3:$AC$2039),"")</f>
        <v/>
      </c>
      <c r="E141" s="17" t="str">
        <f>IF(SUMIF('Public_FullFixedRefresh- Q2 201'!$A$3:$A$2039,$A141,'Public_FullFixedRefresh- Q2 201'!$AD$3:$AD$2039)&gt;0,AVERAGEIF('Public_FullFixedRefresh- Q2 201'!$A$3:$A$2039,$A141,'Public_FullFixedRefresh- Q2 201'!$AD$3:$AD$2039),"")</f>
        <v/>
      </c>
      <c r="F141" s="17" t="str">
        <f>IF(SUMIF('Public_FullFixedRefresh- Q2 201'!$A$3:$A$2039,$A141,'Public_FullFixedRefresh- Q2 201'!$AE$3:$AE$2039)&gt;0,AVERAGEIF('Public_FullFixedRefresh- Q2 201'!$A$3:$A$2039,$A141,'Public_FullFixedRefresh- Q2 201'!$AE$3:$AE$2039),"")</f>
        <v/>
      </c>
      <c r="H141" s="11">
        <f t="shared" si="41"/>
        <v>4.6489657076244306</v>
      </c>
      <c r="I141" s="11">
        <f t="shared" si="42"/>
        <v>5.890678839933214</v>
      </c>
      <c r="J141" s="11" t="str">
        <f t="shared" si="43"/>
        <v/>
      </c>
      <c r="K141" s="11" t="str">
        <f t="shared" si="44"/>
        <v/>
      </c>
      <c r="L141" s="11" t="str">
        <f t="shared" si="45"/>
        <v/>
      </c>
      <c r="N141" s="11">
        <f t="shared" si="46"/>
        <v>5.2698222737788223</v>
      </c>
      <c r="P141" s="11">
        <f t="shared" si="35"/>
        <v>0.79395109687407517</v>
      </c>
      <c r="Q141" s="11">
        <f t="shared" si="36"/>
        <v>0.91201003089734822</v>
      </c>
      <c r="R141" s="11" t="str">
        <f t="shared" si="37"/>
        <v/>
      </c>
      <c r="S141" s="11" t="str">
        <f t="shared" si="38"/>
        <v/>
      </c>
      <c r="T141" s="11" t="str">
        <f t="shared" si="39"/>
        <v/>
      </c>
      <c r="U141" s="11">
        <f t="shared" si="40"/>
        <v>0.85298056388571175</v>
      </c>
      <c r="V141">
        <f t="shared" si="47"/>
        <v>78</v>
      </c>
    </row>
    <row r="142" spans="1:22" x14ac:dyDescent="0.2">
      <c r="A142" t="s">
        <v>1698</v>
      </c>
      <c r="B142" s="17">
        <f>IF(SUMIF('Public_FullFixedRefresh- Q2 201'!$A$3:$A$2039,$A142,'Public_FullFixedRefresh- Q2 201'!$AA$3:$AA$2039)&gt;0,AVERAGEIF('Public_FullFixedRefresh- Q2 201'!$A$3:$A$2039,$A142,'Public_FullFixedRefresh- Q2 201'!$AA$3:$AA$2039),"")</f>
        <v>59.526669591671805</v>
      </c>
      <c r="C142" s="17">
        <f>IF(SUMIF('Public_FullFixedRefresh- Q2 201'!$A$3:$A$2039,$A142,'Public_FullFixedRefresh- Q2 201'!$AB$3:$AB$2039)&gt;0,AVERAGEIF('Public_FullFixedRefresh- Q2 201'!$A$3:$A$2039,$A142,'Public_FullFixedRefresh- Q2 201'!$AB$3:$AB$2039),"")</f>
        <v>124.09281291582036</v>
      </c>
      <c r="D142" s="17">
        <f>IF(SUMIF('Public_FullFixedRefresh- Q2 201'!$A$3:$A$2039,$A142,'Public_FullFixedRefresh- Q2 201'!$AC$3:$AC$2039)&gt;0,AVERAGEIF('Public_FullFixedRefresh- Q2 201'!$A$3:$A$2039,$A142,'Public_FullFixedRefresh- Q2 201'!$AC$3:$AC$2039),"")</f>
        <v>158.45819061455785</v>
      </c>
      <c r="E142" s="17">
        <f>IF(SUMIF('Public_FullFixedRefresh- Q2 201'!$A$3:$A$2039,$A142,'Public_FullFixedRefresh- Q2 201'!$AD$3:$AD$2039)&gt;0,AVERAGEIF('Public_FullFixedRefresh- Q2 201'!$A$3:$A$2039,$A142,'Public_FullFixedRefresh- Q2 201'!$AD$3:$AD$2039),"")</f>
        <v>102.43998685184975</v>
      </c>
      <c r="F142" s="17">
        <f>IF(SUMIF('Public_FullFixedRefresh- Q2 201'!$A$3:$A$2039,$A142,'Public_FullFixedRefresh- Q2 201'!$AE$3:$AE$2039)&gt;0,AVERAGEIF('Public_FullFixedRefresh- Q2 201'!$A$3:$A$2039,$A142,'Public_FullFixedRefresh- Q2 201'!$AE$3:$AE$2039),"")</f>
        <v>394.64442523608517</v>
      </c>
      <c r="H142" s="11">
        <f t="shared" si="41"/>
        <v>4.0864244405586874</v>
      </c>
      <c r="I142" s="11">
        <f t="shared" si="42"/>
        <v>4.8210297768817716</v>
      </c>
      <c r="J142" s="11">
        <f t="shared" si="43"/>
        <v>5.0654907769092246</v>
      </c>
      <c r="K142" s="11">
        <f t="shared" si="44"/>
        <v>4.6292771329815485</v>
      </c>
      <c r="L142" s="11">
        <f t="shared" si="45"/>
        <v>5.9779851702117046</v>
      </c>
      <c r="N142" s="11">
        <f t="shared" si="46"/>
        <v>4.9160414595085884</v>
      </c>
      <c r="P142" s="11">
        <f t="shared" si="35"/>
        <v>0.74046610053647688</v>
      </c>
      <c r="Q142" s="11">
        <f t="shared" si="36"/>
        <v>0.8103105120011892</v>
      </c>
      <c r="R142" s="11">
        <f t="shared" si="37"/>
        <v>0.8335532436133144</v>
      </c>
      <c r="S142" s="11">
        <f t="shared" si="38"/>
        <v>0.7920791571528174</v>
      </c>
      <c r="T142" s="11">
        <f t="shared" si="39"/>
        <v>0.9203108952580219</v>
      </c>
      <c r="U142" s="11">
        <f t="shared" si="40"/>
        <v>0.819343981712364</v>
      </c>
      <c r="V142">
        <f t="shared" si="47"/>
        <v>69</v>
      </c>
    </row>
    <row r="143" spans="1:22" x14ac:dyDescent="0.2">
      <c r="A143" t="s">
        <v>1709</v>
      </c>
      <c r="B143" s="17">
        <f>IF(SUMIF('Public_FullFixedRefresh- Q2 201'!$A$3:$A$2039,$A143,'Public_FullFixedRefresh- Q2 201'!$AA$3:$AA$2039)&gt;0,AVERAGEIF('Public_FullFixedRefresh- Q2 201'!$A$3:$A$2039,$A143,'Public_FullFixedRefresh- Q2 201'!$AA$3:$AA$2039),"")</f>
        <v>199.20104868517208</v>
      </c>
      <c r="C143" s="17">
        <f>IF(SUMIF('Public_FullFixedRefresh- Q2 201'!$A$3:$A$2039,$A143,'Public_FullFixedRefresh- Q2 201'!$AB$3:$AB$2039)&gt;0,AVERAGEIF('Public_FullFixedRefresh- Q2 201'!$A$3:$A$2039,$A143,'Public_FullFixedRefresh- Q2 201'!$AB$3:$AB$2039),"")</f>
        <v>790.14494554994894</v>
      </c>
      <c r="D143" s="17" t="str">
        <f>IF(SUMIF('Public_FullFixedRefresh- Q2 201'!$A$3:$A$2039,$A143,'Public_FullFixedRefresh- Q2 201'!$AC$3:$AC$2039)&gt;0,AVERAGEIF('Public_FullFixedRefresh- Q2 201'!$A$3:$A$2039,$A143,'Public_FullFixedRefresh- Q2 201'!$AC$3:$AC$2039),"")</f>
        <v/>
      </c>
      <c r="E143" s="17" t="str">
        <f>IF(SUMIF('Public_FullFixedRefresh- Q2 201'!$A$3:$A$2039,$A143,'Public_FullFixedRefresh- Q2 201'!$AD$3:$AD$2039)&gt;0,AVERAGEIF('Public_FullFixedRefresh- Q2 201'!$A$3:$A$2039,$A143,'Public_FullFixedRefresh- Q2 201'!$AD$3:$AD$2039),"")</f>
        <v/>
      </c>
      <c r="F143" s="17" t="str">
        <f>IF(SUMIF('Public_FullFixedRefresh- Q2 201'!$A$3:$A$2039,$A143,'Public_FullFixedRefresh- Q2 201'!$AE$3:$AE$2039)&gt;0,AVERAGEIF('Public_FullFixedRefresh- Q2 201'!$A$3:$A$2039,$A143,'Public_FullFixedRefresh- Q2 201'!$AE$3:$AE$2039),"")</f>
        <v/>
      </c>
      <c r="H143" s="11">
        <f t="shared" si="41"/>
        <v>5.2943146096204359</v>
      </c>
      <c r="I143" s="11">
        <f t="shared" si="42"/>
        <v>6.6722164040112002</v>
      </c>
      <c r="J143" s="11" t="str">
        <f t="shared" si="43"/>
        <v/>
      </c>
      <c r="K143" s="11" t="str">
        <f t="shared" si="44"/>
        <v/>
      </c>
      <c r="L143" s="11" t="str">
        <f t="shared" si="45"/>
        <v/>
      </c>
      <c r="N143" s="11">
        <f t="shared" si="46"/>
        <v>5.983265506815818</v>
      </c>
      <c r="P143" s="11">
        <f t="shared" si="35"/>
        <v>0.85530923303316975</v>
      </c>
      <c r="Q143" s="11">
        <f t="shared" si="36"/>
        <v>0.98631663949593384</v>
      </c>
      <c r="R143" s="11" t="str">
        <f t="shared" si="37"/>
        <v/>
      </c>
      <c r="S143" s="11" t="str">
        <f t="shared" si="38"/>
        <v/>
      </c>
      <c r="T143" s="11" t="str">
        <f t="shared" si="39"/>
        <v/>
      </c>
      <c r="U143" s="11">
        <f t="shared" si="40"/>
        <v>0.92081293626455185</v>
      </c>
      <c r="V143">
        <f t="shared" si="47"/>
        <v>85</v>
      </c>
    </row>
    <row r="144" spans="1:22" x14ac:dyDescent="0.2">
      <c r="A144" t="s">
        <v>1713</v>
      </c>
      <c r="B144" s="17" t="str">
        <f>IF(SUMIF('Public_FullFixedRefresh- Q2 201'!$A$3:$A$2039,$A144,'Public_FullFixedRefresh- Q2 201'!$AA$3:$AA$2039)&gt;0,AVERAGEIF('Public_FullFixedRefresh- Q2 201'!$A$3:$A$2039,$A144,'Public_FullFixedRefresh- Q2 201'!$AA$3:$AA$2039),"")</f>
        <v/>
      </c>
      <c r="C144" s="17" t="str">
        <f>IF(SUMIF('Public_FullFixedRefresh- Q2 201'!$A$3:$A$2039,$A144,'Public_FullFixedRefresh- Q2 201'!$AB$3:$AB$2039)&gt;0,AVERAGEIF('Public_FullFixedRefresh- Q2 201'!$A$3:$A$2039,$A144,'Public_FullFixedRefresh- Q2 201'!$AB$3:$AB$2039),"")</f>
        <v/>
      </c>
      <c r="D144" s="17" t="str">
        <f>IF(SUMIF('Public_FullFixedRefresh- Q2 201'!$A$3:$A$2039,$A144,'Public_FullFixedRefresh- Q2 201'!$AC$3:$AC$2039)&gt;0,AVERAGEIF('Public_FullFixedRefresh- Q2 201'!$A$3:$A$2039,$A144,'Public_FullFixedRefresh- Q2 201'!$AC$3:$AC$2039),"")</f>
        <v/>
      </c>
      <c r="E144" s="17" t="str">
        <f>IF(SUMIF('Public_FullFixedRefresh- Q2 201'!$A$3:$A$2039,$A144,'Public_FullFixedRefresh- Q2 201'!$AD$3:$AD$2039)&gt;0,AVERAGEIF('Public_FullFixedRefresh- Q2 201'!$A$3:$A$2039,$A144,'Public_FullFixedRefresh- Q2 201'!$AD$3:$AD$2039),"")</f>
        <v/>
      </c>
      <c r="F144" s="17" t="str">
        <f>IF(SUMIF('Public_FullFixedRefresh- Q2 201'!$A$3:$A$2039,$A144,'Public_FullFixedRefresh- Q2 201'!$AE$3:$AE$2039)&gt;0,AVERAGEIF('Public_FullFixedRefresh- Q2 201'!$A$3:$A$2039,$A144,'Public_FullFixedRefresh- Q2 201'!$AE$3:$AE$2039),"")</f>
        <v/>
      </c>
      <c r="H144" s="11" t="str">
        <f t="shared" si="41"/>
        <v/>
      </c>
      <c r="I144" s="11" t="str">
        <f t="shared" si="42"/>
        <v/>
      </c>
      <c r="J144" s="11" t="str">
        <f t="shared" si="43"/>
        <v/>
      </c>
      <c r="K144" s="11" t="str">
        <f t="shared" si="44"/>
        <v/>
      </c>
      <c r="L144" s="11" t="str">
        <f t="shared" si="45"/>
        <v/>
      </c>
      <c r="N144" s="11" t="str">
        <f t="shared" si="46"/>
        <v/>
      </c>
      <c r="P144" s="11" t="str">
        <f t="shared" si="35"/>
        <v/>
      </c>
      <c r="Q144" s="11" t="str">
        <f t="shared" si="36"/>
        <v/>
      </c>
      <c r="R144" s="11" t="str">
        <f t="shared" si="37"/>
        <v/>
      </c>
      <c r="S144" s="11" t="str">
        <f t="shared" si="38"/>
        <v/>
      </c>
      <c r="T144" s="11" t="str">
        <f t="shared" si="39"/>
        <v/>
      </c>
      <c r="U144" s="11" t="str">
        <f t="shared" si="40"/>
        <v/>
      </c>
      <c r="V144" t="str">
        <f t="shared" si="47"/>
        <v/>
      </c>
    </row>
    <row r="145" spans="1:22" x14ac:dyDescent="0.2">
      <c r="A145" t="s">
        <v>1717</v>
      </c>
      <c r="B145" s="17" t="str">
        <f>IF(SUMIF('Public_FullFixedRefresh- Q2 201'!$A$3:$A$2039,$A145,'Public_FullFixedRefresh- Q2 201'!$AA$3:$AA$2039)&gt;0,AVERAGEIF('Public_FullFixedRefresh- Q2 201'!$A$3:$A$2039,$A145,'Public_FullFixedRefresh- Q2 201'!$AA$3:$AA$2039),"")</f>
        <v/>
      </c>
      <c r="C145" s="17" t="str">
        <f>IF(SUMIF('Public_FullFixedRefresh- Q2 201'!$A$3:$A$2039,$A145,'Public_FullFixedRefresh- Q2 201'!$AB$3:$AB$2039)&gt;0,AVERAGEIF('Public_FullFixedRefresh- Q2 201'!$A$3:$A$2039,$A145,'Public_FullFixedRefresh- Q2 201'!$AB$3:$AB$2039),"")</f>
        <v/>
      </c>
      <c r="D145" s="17" t="str">
        <f>IF(SUMIF('Public_FullFixedRefresh- Q2 201'!$A$3:$A$2039,$A145,'Public_FullFixedRefresh- Q2 201'!$AC$3:$AC$2039)&gt;0,AVERAGEIF('Public_FullFixedRefresh- Q2 201'!$A$3:$A$2039,$A145,'Public_FullFixedRefresh- Q2 201'!$AC$3:$AC$2039),"")</f>
        <v/>
      </c>
      <c r="E145" s="17" t="str">
        <f>IF(SUMIF('Public_FullFixedRefresh- Q2 201'!$A$3:$A$2039,$A145,'Public_FullFixedRefresh- Q2 201'!$AD$3:$AD$2039)&gt;0,AVERAGEIF('Public_FullFixedRefresh- Q2 201'!$A$3:$A$2039,$A145,'Public_FullFixedRefresh- Q2 201'!$AD$3:$AD$2039),"")</f>
        <v/>
      </c>
      <c r="F145" s="17" t="str">
        <f>IF(SUMIF('Public_FullFixedRefresh- Q2 201'!$A$3:$A$2039,$A145,'Public_FullFixedRefresh- Q2 201'!$AE$3:$AE$2039)&gt;0,AVERAGEIF('Public_FullFixedRefresh- Q2 201'!$A$3:$A$2039,$A145,'Public_FullFixedRefresh- Q2 201'!$AE$3:$AE$2039),"")</f>
        <v/>
      </c>
      <c r="H145" s="11" t="str">
        <f t="shared" si="41"/>
        <v/>
      </c>
      <c r="I145" s="11" t="str">
        <f t="shared" si="42"/>
        <v/>
      </c>
      <c r="J145" s="11" t="str">
        <f t="shared" si="43"/>
        <v/>
      </c>
      <c r="K145" s="11" t="str">
        <f t="shared" si="44"/>
        <v/>
      </c>
      <c r="L145" s="11" t="str">
        <f t="shared" si="45"/>
        <v/>
      </c>
      <c r="N145" s="11" t="str">
        <f t="shared" si="46"/>
        <v/>
      </c>
      <c r="P145" s="11" t="str">
        <f t="shared" si="35"/>
        <v/>
      </c>
      <c r="Q145" s="11" t="str">
        <f t="shared" si="36"/>
        <v/>
      </c>
      <c r="R145" s="11" t="str">
        <f t="shared" si="37"/>
        <v/>
      </c>
      <c r="S145" s="11" t="str">
        <f t="shared" si="38"/>
        <v/>
      </c>
      <c r="T145" s="11" t="str">
        <f t="shared" si="39"/>
        <v/>
      </c>
      <c r="U145" s="11" t="str">
        <f t="shared" si="40"/>
        <v/>
      </c>
      <c r="V145" t="str">
        <f t="shared" si="47"/>
        <v/>
      </c>
    </row>
    <row r="146" spans="1:22" x14ac:dyDescent="0.2">
      <c r="A146" t="s">
        <v>1728</v>
      </c>
      <c r="B146" s="17" t="str">
        <f>IF(SUMIF('Public_FullFixedRefresh- Q2 201'!$A$3:$A$2039,$A146,'Public_FullFixedRefresh- Q2 201'!$AA$3:$AA$2039)&gt;0,AVERAGEIF('Public_FullFixedRefresh- Q2 201'!$A$3:$A$2039,$A146,'Public_FullFixedRefresh- Q2 201'!$AA$3:$AA$2039),"")</f>
        <v/>
      </c>
      <c r="C146" s="17" t="str">
        <f>IF(SUMIF('Public_FullFixedRefresh- Q2 201'!$A$3:$A$2039,$A146,'Public_FullFixedRefresh- Q2 201'!$AB$3:$AB$2039)&gt;0,AVERAGEIF('Public_FullFixedRefresh- Q2 201'!$A$3:$A$2039,$A146,'Public_FullFixedRefresh- Q2 201'!$AB$3:$AB$2039),"")</f>
        <v/>
      </c>
      <c r="D146" s="17" t="str">
        <f>IF(SUMIF('Public_FullFixedRefresh- Q2 201'!$A$3:$A$2039,$A146,'Public_FullFixedRefresh- Q2 201'!$AC$3:$AC$2039)&gt;0,AVERAGEIF('Public_FullFixedRefresh- Q2 201'!$A$3:$A$2039,$A146,'Public_FullFixedRefresh- Q2 201'!$AC$3:$AC$2039),"")</f>
        <v/>
      </c>
      <c r="E146" s="17" t="str">
        <f>IF(SUMIF('Public_FullFixedRefresh- Q2 201'!$A$3:$A$2039,$A146,'Public_FullFixedRefresh- Q2 201'!$AD$3:$AD$2039)&gt;0,AVERAGEIF('Public_FullFixedRefresh- Q2 201'!$A$3:$A$2039,$A146,'Public_FullFixedRefresh- Q2 201'!$AD$3:$AD$2039),"")</f>
        <v/>
      </c>
      <c r="F146" s="17" t="str">
        <f>IF(SUMIF('Public_FullFixedRefresh- Q2 201'!$A$3:$A$2039,$A146,'Public_FullFixedRefresh- Q2 201'!$AE$3:$AE$2039)&gt;0,AVERAGEIF('Public_FullFixedRefresh- Q2 201'!$A$3:$A$2039,$A146,'Public_FullFixedRefresh- Q2 201'!$AE$3:$AE$2039),"")</f>
        <v/>
      </c>
      <c r="H146" s="11" t="str">
        <f t="shared" si="41"/>
        <v/>
      </c>
      <c r="I146" s="11" t="str">
        <f t="shared" si="42"/>
        <v/>
      </c>
      <c r="J146" s="11" t="str">
        <f t="shared" si="43"/>
        <v/>
      </c>
      <c r="K146" s="11" t="str">
        <f t="shared" si="44"/>
        <v/>
      </c>
      <c r="L146" s="11" t="str">
        <f t="shared" si="45"/>
        <v/>
      </c>
      <c r="N146" s="11" t="str">
        <f t="shared" si="46"/>
        <v/>
      </c>
      <c r="P146" s="11" t="str">
        <f t="shared" si="35"/>
        <v/>
      </c>
      <c r="Q146" s="11" t="str">
        <f t="shared" si="36"/>
        <v/>
      </c>
      <c r="R146" s="11" t="str">
        <f t="shared" si="37"/>
        <v/>
      </c>
      <c r="S146" s="11" t="str">
        <f t="shared" si="38"/>
        <v/>
      </c>
      <c r="T146" s="11" t="str">
        <f t="shared" si="39"/>
        <v/>
      </c>
      <c r="U146" s="11" t="str">
        <f t="shared" si="40"/>
        <v/>
      </c>
      <c r="V146" t="str">
        <f t="shared" si="47"/>
        <v/>
      </c>
    </row>
    <row r="147" spans="1:22" x14ac:dyDescent="0.2">
      <c r="A147" t="s">
        <v>1736</v>
      </c>
      <c r="B147" s="17">
        <f>IF(SUMIF('Public_FullFixedRefresh- Q2 201'!$A$3:$A$2039,$A147,'Public_FullFixedRefresh- Q2 201'!$AA$3:$AA$2039)&gt;0,AVERAGEIF('Public_FullFixedRefresh- Q2 201'!$A$3:$A$2039,$A147,'Public_FullFixedRefresh- Q2 201'!$AA$3:$AA$2039),"")</f>
        <v>20.023728117819619</v>
      </c>
      <c r="C147" s="17">
        <f>IF(SUMIF('Public_FullFixedRefresh- Q2 201'!$A$3:$A$2039,$A147,'Public_FullFixedRefresh- Q2 201'!$AB$3:$AB$2039)&gt;0,AVERAGEIF('Public_FullFixedRefresh- Q2 201'!$A$3:$A$2039,$A147,'Public_FullFixedRefresh- Q2 201'!$AB$3:$AB$2039),"")</f>
        <v>58.402540343640553</v>
      </c>
      <c r="D147" s="17">
        <f>IF(SUMIF('Public_FullFixedRefresh- Q2 201'!$A$3:$A$2039,$A147,'Public_FullFixedRefresh- Q2 201'!$AC$3:$AC$2039)&gt;0,AVERAGEIF('Public_FullFixedRefresh- Q2 201'!$A$3:$A$2039,$A147,'Public_FullFixedRefresh- Q2 201'!$AC$3:$AC$2039),"")</f>
        <v>57.901947140695064</v>
      </c>
      <c r="E147" s="17">
        <f>IF(SUMIF('Public_FullFixedRefresh- Q2 201'!$A$3:$A$2039,$A147,'Public_FullFixedRefresh- Q2 201'!$AD$3:$AD$2039)&gt;0,AVERAGEIF('Public_FullFixedRefresh- Q2 201'!$A$3:$A$2039,$A147,'Public_FullFixedRefresh- Q2 201'!$AD$3:$AD$2039),"")</f>
        <v>77.489973767062125</v>
      </c>
      <c r="F147" s="17">
        <f>IF(SUMIF('Public_FullFixedRefresh- Q2 201'!$A$3:$A$2039,$A147,'Public_FullFixedRefresh- Q2 201'!$AE$3:$AE$2039)&gt;0,AVERAGEIF('Public_FullFixedRefresh- Q2 201'!$A$3:$A$2039,$A147,'Public_FullFixedRefresh- Q2 201'!$AE$3:$AE$2039),"")</f>
        <v>233.06405969862163</v>
      </c>
      <c r="H147" s="11">
        <f t="shared" si="41"/>
        <v>2.9969179762216536</v>
      </c>
      <c r="I147" s="11">
        <f t="shared" si="42"/>
        <v>4.0673593879230667</v>
      </c>
      <c r="J147" s="11">
        <f t="shared" si="43"/>
        <v>4.058751013386467</v>
      </c>
      <c r="K147" s="11">
        <f t="shared" si="44"/>
        <v>4.3501485572425986</v>
      </c>
      <c r="L147" s="11">
        <f t="shared" si="45"/>
        <v>5.4513133501070321</v>
      </c>
      <c r="N147" s="11">
        <f t="shared" si="46"/>
        <v>4.1848980569761638</v>
      </c>
      <c r="P147" s="11">
        <f t="shared" si="35"/>
        <v>0.63687859031023464</v>
      </c>
      <c r="Q147" s="11">
        <f t="shared" si="36"/>
        <v>0.73865344370560815</v>
      </c>
      <c r="R147" s="11">
        <f t="shared" si="37"/>
        <v>0.73783498129668246</v>
      </c>
      <c r="S147" s="11">
        <f t="shared" si="38"/>
        <v>0.76554032040402453</v>
      </c>
      <c r="T147" s="11">
        <f t="shared" si="39"/>
        <v>0.87023627492599465</v>
      </c>
      <c r="U147" s="11">
        <f t="shared" si="40"/>
        <v>0.74982872212850882</v>
      </c>
      <c r="V147">
        <f t="shared" si="47"/>
        <v>46</v>
      </c>
    </row>
    <row r="148" spans="1:22" x14ac:dyDescent="0.2">
      <c r="A148" t="s">
        <v>1762</v>
      </c>
      <c r="B148" s="17">
        <f>IF(SUMIF('Public_FullFixedRefresh- Q2 201'!$A$3:$A$2039,$A148,'Public_FullFixedRefresh- Q2 201'!$AA$3:$AA$2039)&gt;0,AVERAGEIF('Public_FullFixedRefresh- Q2 201'!$A$3:$A$2039,$A148,'Public_FullFixedRefresh- Q2 201'!$AA$3:$AA$2039),"")</f>
        <v>101.39458369744534</v>
      </c>
      <c r="C148" s="17">
        <f>IF(SUMIF('Public_FullFixedRefresh- Q2 201'!$A$3:$A$2039,$A148,'Public_FullFixedRefresh- Q2 201'!$AB$3:$AB$2039)&gt;0,AVERAGEIF('Public_FullFixedRefresh- Q2 201'!$A$3:$A$2039,$A148,'Public_FullFixedRefresh- Q2 201'!$AB$3:$AB$2039),"")</f>
        <v>30.057682914262454</v>
      </c>
      <c r="D148" s="17" t="str">
        <f>IF(SUMIF('Public_FullFixedRefresh- Q2 201'!$A$3:$A$2039,$A148,'Public_FullFixedRefresh- Q2 201'!$AC$3:$AC$2039)&gt;0,AVERAGEIF('Public_FullFixedRefresh- Q2 201'!$A$3:$A$2039,$A148,'Public_FullFixedRefresh- Q2 201'!$AC$3:$AC$2039),"")</f>
        <v/>
      </c>
      <c r="E148" s="17" t="str">
        <f>IF(SUMIF('Public_FullFixedRefresh- Q2 201'!$A$3:$A$2039,$A148,'Public_FullFixedRefresh- Q2 201'!$AD$3:$AD$2039)&gt;0,AVERAGEIF('Public_FullFixedRefresh- Q2 201'!$A$3:$A$2039,$A148,'Public_FullFixedRefresh- Q2 201'!$AD$3:$AD$2039),"")</f>
        <v/>
      </c>
      <c r="F148" s="17" t="str">
        <f>IF(SUMIF('Public_FullFixedRefresh- Q2 201'!$A$3:$A$2039,$A148,'Public_FullFixedRefresh- Q2 201'!$AE$3:$AE$2039)&gt;0,AVERAGEIF('Public_FullFixedRefresh- Q2 201'!$A$3:$A$2039,$A148,'Public_FullFixedRefresh- Q2 201'!$AE$3:$AE$2039),"")</f>
        <v/>
      </c>
      <c r="H148" s="11">
        <f t="shared" si="41"/>
        <v>4.6190196745178689</v>
      </c>
      <c r="I148" s="11">
        <f t="shared" si="42"/>
        <v>3.4031182993266591</v>
      </c>
      <c r="J148" s="11" t="str">
        <f t="shared" si="43"/>
        <v/>
      </c>
      <c r="K148" s="11" t="str">
        <f t="shared" si="44"/>
        <v/>
      </c>
      <c r="L148" s="11" t="str">
        <f t="shared" si="45"/>
        <v/>
      </c>
      <c r="N148" s="11">
        <f t="shared" si="46"/>
        <v>4.0110689869222638</v>
      </c>
      <c r="P148" s="11">
        <f t="shared" si="35"/>
        <v>0.79110390402832287</v>
      </c>
      <c r="Q148" s="11">
        <f t="shared" si="36"/>
        <v>0.67549908637966061</v>
      </c>
      <c r="R148" s="11" t="str">
        <f t="shared" si="37"/>
        <v/>
      </c>
      <c r="S148" s="11" t="str">
        <f t="shared" si="38"/>
        <v/>
      </c>
      <c r="T148" s="11" t="str">
        <f t="shared" si="39"/>
        <v/>
      </c>
      <c r="U148" s="11">
        <f t="shared" si="40"/>
        <v>0.73330149520399179</v>
      </c>
      <c r="V148">
        <f t="shared" si="47"/>
        <v>35</v>
      </c>
    </row>
    <row r="149" spans="1:22" x14ac:dyDescent="0.2">
      <c r="A149" t="s">
        <v>1769</v>
      </c>
      <c r="B149" s="17">
        <f>IF(SUMIF('Public_FullFixedRefresh- Q2 201'!$A$3:$A$2039,$A149,'Public_FullFixedRefresh- Q2 201'!$AA$3:$AA$2039)&gt;0,AVERAGEIF('Public_FullFixedRefresh- Q2 201'!$A$3:$A$2039,$A149,'Public_FullFixedRefresh- Q2 201'!$AA$3:$AA$2039),"")</f>
        <v>0.19748645716668092</v>
      </c>
      <c r="C149" s="17">
        <f>IF(SUMIF('Public_FullFixedRefresh- Q2 201'!$A$3:$A$2039,$A149,'Public_FullFixedRefresh- Q2 201'!$AB$3:$AB$2039)&gt;0,AVERAGEIF('Public_FullFixedRefresh- Q2 201'!$A$3:$A$2039,$A149,'Public_FullFixedRefresh- Q2 201'!$AB$3:$AB$2039),"")</f>
        <v>0.71070743535910508</v>
      </c>
      <c r="D149" s="17">
        <f>IF(SUMIF('Public_FullFixedRefresh- Q2 201'!$A$3:$A$2039,$A149,'Public_FullFixedRefresh- Q2 201'!$AC$3:$AC$2039)&gt;0,AVERAGEIF('Public_FullFixedRefresh- Q2 201'!$A$3:$A$2039,$A149,'Public_FullFixedRefresh- Q2 201'!$AC$3:$AC$2039),"")</f>
        <v>2.0723887480454177</v>
      </c>
      <c r="E149" s="17" t="str">
        <f>IF(SUMIF('Public_FullFixedRefresh- Q2 201'!$A$3:$A$2039,$A149,'Public_FullFixedRefresh- Q2 201'!$AD$3:$AD$2039)&gt;0,AVERAGEIF('Public_FullFixedRefresh- Q2 201'!$A$3:$A$2039,$A149,'Public_FullFixedRefresh- Q2 201'!$AD$3:$AD$2039),"")</f>
        <v/>
      </c>
      <c r="F149" s="17" t="str">
        <f>IF(SUMIF('Public_FullFixedRefresh- Q2 201'!$A$3:$A$2039,$A149,'Public_FullFixedRefresh- Q2 201'!$AE$3:$AE$2039)&gt;0,AVERAGEIF('Public_FullFixedRefresh- Q2 201'!$A$3:$A$2039,$A149,'Public_FullFixedRefresh- Q2 201'!$AE$3:$AE$2039),"")</f>
        <v/>
      </c>
      <c r="H149" s="11">
        <f t="shared" si="41"/>
        <v>-1.6220852683000249</v>
      </c>
      <c r="I149" s="11">
        <f t="shared" si="42"/>
        <v>-0.34149441718191609</v>
      </c>
      <c r="J149" s="11">
        <f t="shared" si="43"/>
        <v>0.72870192651189891</v>
      </c>
      <c r="K149" s="11" t="str">
        <f t="shared" si="44"/>
        <v/>
      </c>
      <c r="L149" s="11" t="str">
        <f t="shared" si="45"/>
        <v/>
      </c>
      <c r="N149" s="11">
        <f t="shared" si="46"/>
        <v>-0.41162591965668066</v>
      </c>
      <c r="P149" s="11">
        <f t="shared" si="35"/>
        <v>0.19771548161029157</v>
      </c>
      <c r="Q149" s="11">
        <f t="shared" si="36"/>
        <v>0.31947081049358461</v>
      </c>
      <c r="R149" s="11">
        <f t="shared" si="37"/>
        <v>0.42122236344460634</v>
      </c>
      <c r="S149" s="11" t="str">
        <f t="shared" si="38"/>
        <v/>
      </c>
      <c r="T149" s="11" t="str">
        <f t="shared" si="39"/>
        <v/>
      </c>
      <c r="U149" s="11">
        <f t="shared" si="40"/>
        <v>0.31280288518282751</v>
      </c>
      <c r="V149">
        <f t="shared" si="47"/>
        <v>2</v>
      </c>
    </row>
    <row r="150" spans="1:22" x14ac:dyDescent="0.2">
      <c r="A150" t="s">
        <v>1777</v>
      </c>
      <c r="B150" s="17" t="str">
        <f>IF(SUMIF('Public_FullFixedRefresh- Q2 201'!$A$3:$A$2039,$A150,'Public_FullFixedRefresh- Q2 201'!$AA$3:$AA$2039)&gt;0,AVERAGEIF('Public_FullFixedRefresh- Q2 201'!$A$3:$A$2039,$A150,'Public_FullFixedRefresh- Q2 201'!$AA$3:$AA$2039),"")</f>
        <v/>
      </c>
      <c r="C150" s="17" t="str">
        <f>IF(SUMIF('Public_FullFixedRefresh- Q2 201'!$A$3:$A$2039,$A150,'Public_FullFixedRefresh- Q2 201'!$AB$3:$AB$2039)&gt;0,AVERAGEIF('Public_FullFixedRefresh- Q2 201'!$A$3:$A$2039,$A150,'Public_FullFixedRefresh- Q2 201'!$AB$3:$AB$2039),"")</f>
        <v/>
      </c>
      <c r="D150" s="17">
        <f>IF(SUMIF('Public_FullFixedRefresh- Q2 201'!$A$3:$A$2039,$A150,'Public_FullFixedRefresh- Q2 201'!$AC$3:$AC$2039)&gt;0,AVERAGEIF('Public_FullFixedRefresh- Q2 201'!$A$3:$A$2039,$A150,'Public_FullFixedRefresh- Q2 201'!$AC$3:$AC$2039),"")</f>
        <v>16.717276048106921</v>
      </c>
      <c r="E150" s="17">
        <f>IF(SUMIF('Public_FullFixedRefresh- Q2 201'!$A$3:$A$2039,$A150,'Public_FullFixedRefresh- Q2 201'!$AD$3:$AD$2039)&gt;0,AVERAGEIF('Public_FullFixedRefresh- Q2 201'!$A$3:$A$2039,$A150,'Public_FullFixedRefresh- Q2 201'!$AD$3:$AD$2039),"")</f>
        <v>21.8724452147877</v>
      </c>
      <c r="F150" s="17">
        <f>IF(SUMIF('Public_FullFixedRefresh- Q2 201'!$A$3:$A$2039,$A150,'Public_FullFixedRefresh- Q2 201'!$AE$3:$AE$2039)&gt;0,AVERAGEIF('Public_FullFixedRefresh- Q2 201'!$A$3:$A$2039,$A150,'Public_FullFixedRefresh- Q2 201'!$AE$3:$AE$2039),"")</f>
        <v>26.547291137429287</v>
      </c>
      <c r="H150" s="11" t="str">
        <f t="shared" si="41"/>
        <v/>
      </c>
      <c r="I150" s="11" t="str">
        <f t="shared" si="42"/>
        <v/>
      </c>
      <c r="J150" s="11">
        <f t="shared" si="43"/>
        <v>2.8164426786012591</v>
      </c>
      <c r="K150" s="11">
        <f t="shared" si="44"/>
        <v>3.08522763524204</v>
      </c>
      <c r="L150" s="11">
        <f t="shared" si="45"/>
        <v>3.278927713760603</v>
      </c>
      <c r="N150" s="11">
        <f t="shared" si="46"/>
        <v>3.0601993425346343</v>
      </c>
      <c r="P150" s="11" t="str">
        <f t="shared" si="35"/>
        <v/>
      </c>
      <c r="Q150" s="11" t="str">
        <f t="shared" si="36"/>
        <v/>
      </c>
      <c r="R150" s="11">
        <f t="shared" si="37"/>
        <v>0.61971945693215724</v>
      </c>
      <c r="S150" s="11">
        <f t="shared" si="38"/>
        <v>0.6452748486219434</v>
      </c>
      <c r="T150" s="11">
        <f t="shared" si="39"/>
        <v>0.66369136061260436</v>
      </c>
      <c r="U150" s="11">
        <f t="shared" si="40"/>
        <v>0.64289522205556837</v>
      </c>
      <c r="V150">
        <f t="shared" si="47"/>
        <v>7</v>
      </c>
    </row>
    <row r="151" spans="1:22" x14ac:dyDescent="0.2">
      <c r="A151" t="s">
        <v>1805</v>
      </c>
      <c r="B151" s="17">
        <f>IF(SUMIF('Public_FullFixedRefresh- Q2 201'!$A$3:$A$2039,$A151,'Public_FullFixedRefresh- Q2 201'!$AA$3:$AA$2039)&gt;0,AVERAGEIF('Public_FullFixedRefresh- Q2 201'!$A$3:$A$2039,$A151,'Public_FullFixedRefresh- Q2 201'!$AA$3:$AA$2039),"")</f>
        <v>29.479244307421872</v>
      </c>
      <c r="C151" s="17">
        <f>IF(SUMIF('Public_FullFixedRefresh- Q2 201'!$A$3:$A$2039,$A151,'Public_FullFixedRefresh- Q2 201'!$AB$3:$AB$2039)&gt;0,AVERAGEIF('Public_FullFixedRefresh- Q2 201'!$A$3:$A$2039,$A151,'Public_FullFixedRefresh- Q2 201'!$AB$3:$AB$2039),"")</f>
        <v>54.892385951751073</v>
      </c>
      <c r="D151" s="17">
        <f>IF(SUMIF('Public_FullFixedRefresh- Q2 201'!$A$3:$A$2039,$A151,'Public_FullFixedRefresh- Q2 201'!$AC$3:$AC$2039)&gt;0,AVERAGEIF('Public_FullFixedRefresh- Q2 201'!$A$3:$A$2039,$A151,'Public_FullFixedRefresh- Q2 201'!$AC$3:$AC$2039),"")</f>
        <v>111.51286553531652</v>
      </c>
      <c r="E151" s="17">
        <f>IF(SUMIF('Public_FullFixedRefresh- Q2 201'!$A$3:$A$2039,$A151,'Public_FullFixedRefresh- Q2 201'!$AD$3:$AD$2039)&gt;0,AVERAGEIF('Public_FullFixedRefresh- Q2 201'!$A$3:$A$2039,$A151,'Public_FullFixedRefresh- Q2 201'!$AD$3:$AD$2039),"")</f>
        <v>230.00587397560881</v>
      </c>
      <c r="F151" s="17">
        <f>IF(SUMIF('Public_FullFixedRefresh- Q2 201'!$A$3:$A$2039,$A151,'Public_FullFixedRefresh- Q2 201'!$AE$3:$AE$2039)&gt;0,AVERAGEIF('Public_FullFixedRefresh- Q2 201'!$A$3:$A$2039,$A151,'Public_FullFixedRefresh- Q2 201'!$AE$3:$AE$2039),"")</f>
        <v>446.86468267388466</v>
      </c>
      <c r="H151" s="11">
        <f t="shared" si="41"/>
        <v>3.3836864329159786</v>
      </c>
      <c r="I151" s="11">
        <f t="shared" si="42"/>
        <v>4.0053746494937794</v>
      </c>
      <c r="J151" s="11">
        <f t="shared" si="43"/>
        <v>4.714139970210689</v>
      </c>
      <c r="K151" s="11">
        <f t="shared" si="44"/>
        <v>5.4381048476214664</v>
      </c>
      <c r="L151" s="11">
        <f t="shared" si="45"/>
        <v>6.1022558254589709</v>
      </c>
      <c r="N151" s="11">
        <f t="shared" si="46"/>
        <v>4.7287123451401767</v>
      </c>
      <c r="P151" s="11">
        <f t="shared" si="35"/>
        <v>0.67365155382577524</v>
      </c>
      <c r="Q151" s="11">
        <f t="shared" si="36"/>
        <v>0.73276009204952419</v>
      </c>
      <c r="R151" s="11">
        <f t="shared" si="37"/>
        <v>0.80014770039422956</v>
      </c>
      <c r="S151" s="11">
        <f t="shared" si="38"/>
        <v>0.86898044402357832</v>
      </c>
      <c r="T151" s="11">
        <f t="shared" si="39"/>
        <v>0.93212623384720716</v>
      </c>
      <c r="U151" s="11">
        <f t="shared" si="40"/>
        <v>0.80153320482806301</v>
      </c>
      <c r="V151">
        <f t="shared" si="47"/>
        <v>61</v>
      </c>
    </row>
    <row r="152" spans="1:22" x14ac:dyDescent="0.2">
      <c r="A152" t="s">
        <v>1813</v>
      </c>
      <c r="B152" s="17" t="str">
        <f>IF(SUMIF('Public_FullFixedRefresh- Q2 201'!$A$3:$A$2039,$A152,'Public_FullFixedRefresh- Q2 201'!$AA$3:$AA$2039)&gt;0,AVERAGEIF('Public_FullFixedRefresh- Q2 201'!$A$3:$A$2039,$A152,'Public_FullFixedRefresh- Q2 201'!$AA$3:$AA$2039),"")</f>
        <v/>
      </c>
      <c r="C152" s="17" t="str">
        <f>IF(SUMIF('Public_FullFixedRefresh- Q2 201'!$A$3:$A$2039,$A152,'Public_FullFixedRefresh- Q2 201'!$AB$3:$AB$2039)&gt;0,AVERAGEIF('Public_FullFixedRefresh- Q2 201'!$A$3:$A$2039,$A152,'Public_FullFixedRefresh- Q2 201'!$AB$3:$AB$2039),"")</f>
        <v/>
      </c>
      <c r="D152" s="17" t="str">
        <f>IF(SUMIF('Public_FullFixedRefresh- Q2 201'!$A$3:$A$2039,$A152,'Public_FullFixedRefresh- Q2 201'!$AC$3:$AC$2039)&gt;0,AVERAGEIF('Public_FullFixedRefresh- Q2 201'!$A$3:$A$2039,$A152,'Public_FullFixedRefresh- Q2 201'!$AC$3:$AC$2039),"")</f>
        <v/>
      </c>
      <c r="E152" s="17">
        <f>IF(SUMIF('Public_FullFixedRefresh- Q2 201'!$A$3:$A$2039,$A152,'Public_FullFixedRefresh- Q2 201'!$AD$3:$AD$2039)&gt;0,AVERAGEIF('Public_FullFixedRefresh- Q2 201'!$A$3:$A$2039,$A152,'Public_FullFixedRefresh- Q2 201'!$AD$3:$AD$2039),"")</f>
        <v>11.756083508438961</v>
      </c>
      <c r="F152" s="17">
        <f>IF(SUMIF('Public_FullFixedRefresh- Q2 201'!$A$3:$A$2039,$A152,'Public_FullFixedRefresh- Q2 201'!$AE$3:$AE$2039)&gt;0,AVERAGEIF('Public_FullFixedRefresh- Q2 201'!$A$3:$A$2039,$A152,'Public_FullFixedRefresh- Q2 201'!$AE$3:$AE$2039),"")</f>
        <v>40.6705249713252</v>
      </c>
      <c r="H152" s="11" t="str">
        <f t="shared" si="41"/>
        <v/>
      </c>
      <c r="I152" s="11" t="str">
        <f t="shared" si="42"/>
        <v/>
      </c>
      <c r="J152" s="11" t="str">
        <f t="shared" si="43"/>
        <v/>
      </c>
      <c r="K152" s="11">
        <f t="shared" si="44"/>
        <v>2.4643708520053238</v>
      </c>
      <c r="L152" s="11">
        <f t="shared" si="45"/>
        <v>3.7055036279087337</v>
      </c>
      <c r="N152" s="11">
        <f t="shared" si="46"/>
        <v>3.0849372399570285</v>
      </c>
      <c r="P152" s="11" t="str">
        <f t="shared" ref="P152:P160" si="48">IF(H152&lt;&gt;"", (H152-$H$162)/($H$163-$H$162),"")</f>
        <v/>
      </c>
      <c r="Q152" s="11" t="str">
        <f t="shared" ref="Q152:Q160" si="49">IF(I152&lt;&gt;"", (I152-$H$162)/($H$163-$H$162),"")</f>
        <v/>
      </c>
      <c r="R152" s="11" t="str">
        <f t="shared" ref="R152:R160" si="50">IF(J152&lt;&gt;"", (J152-$H$162)/($H$163-$H$162),"")</f>
        <v/>
      </c>
      <c r="S152" s="11">
        <f t="shared" ref="S152:S160" si="51">IF(K152&lt;&gt;"", (K152-$H$162)/($H$163-$H$162),"")</f>
        <v>0.58624536097067026</v>
      </c>
      <c r="T152" s="11">
        <f t="shared" ref="T152:T160" si="52">IF(L152&lt;&gt;"", (L152-$H$162)/($H$163-$H$162),"")</f>
        <v>0.70424911617945773</v>
      </c>
      <c r="U152" s="11">
        <f t="shared" ref="U152:U160" si="53">IF(SUM(P152:T152)&lt;&gt;0,AVERAGE(P152:T152),"")</f>
        <v>0.64524723857506405</v>
      </c>
      <c r="V152">
        <f t="shared" si="47"/>
        <v>9</v>
      </c>
    </row>
    <row r="153" spans="1:22" x14ac:dyDescent="0.2">
      <c r="A153" t="s">
        <v>1843</v>
      </c>
      <c r="B153" s="17">
        <f>IF(SUMIF('Public_FullFixedRefresh- Q2 201'!$A$3:$A$2039,$A153,'Public_FullFixedRefresh- Q2 201'!$AA$3:$AA$2039)&gt;0,AVERAGEIF('Public_FullFixedRefresh- Q2 201'!$A$3:$A$2039,$A153,'Public_FullFixedRefresh- Q2 201'!$AA$3:$AA$2039),"")</f>
        <v>77.984000000000009</v>
      </c>
      <c r="C153" s="17">
        <f>IF(SUMIF('Public_FullFixedRefresh- Q2 201'!$A$3:$A$2039,$A153,'Public_FullFixedRefresh- Q2 201'!$AB$3:$AB$2039)&gt;0,AVERAGEIF('Public_FullFixedRefresh- Q2 201'!$A$3:$A$2039,$A153,'Public_FullFixedRefresh- Q2 201'!$AB$3:$AB$2039),"")</f>
        <v>24.982499999999998</v>
      </c>
      <c r="D153" s="17">
        <f>IF(SUMIF('Public_FullFixedRefresh- Q2 201'!$A$3:$A$2039,$A153,'Public_FullFixedRefresh- Q2 201'!$AC$3:$AC$2039)&gt;0,AVERAGEIF('Public_FullFixedRefresh- Q2 201'!$A$3:$A$2039,$A153,'Public_FullFixedRefresh- Q2 201'!$AC$3:$AC$2039),"")</f>
        <v>36.414285714285718</v>
      </c>
      <c r="E153" s="17">
        <f>IF(SUMIF('Public_FullFixedRefresh- Q2 201'!$A$3:$A$2039,$A153,'Public_FullFixedRefresh- Q2 201'!$AD$3:$AD$2039)&gt;0,AVERAGEIF('Public_FullFixedRefresh- Q2 201'!$A$3:$A$2039,$A153,'Public_FullFixedRefresh- Q2 201'!$AD$3:$AD$2039),"")</f>
        <v>47.584000000000003</v>
      </c>
      <c r="F153" s="17">
        <f>IF(SUMIF('Public_FullFixedRefresh- Q2 201'!$A$3:$A$2039,$A153,'Public_FullFixedRefresh- Q2 201'!$AE$3:$AE$2039)&gt;0,AVERAGEIF('Public_FullFixedRefresh- Q2 201'!$A$3:$A$2039,$A153,'Public_FullFixedRefresh- Q2 201'!$AE$3:$AE$2039),"")</f>
        <v>83.791481481481483</v>
      </c>
      <c r="H153" s="11">
        <f t="shared" si="41"/>
        <v>4.3565036774427961</v>
      </c>
      <c r="I153" s="11">
        <f t="shared" si="42"/>
        <v>3.2181755797538072</v>
      </c>
      <c r="J153" s="11">
        <f t="shared" si="43"/>
        <v>3.5949611623267566</v>
      </c>
      <c r="K153" s="11">
        <f t="shared" si="44"/>
        <v>3.8624965702777447</v>
      </c>
      <c r="L153" s="11">
        <f t="shared" si="45"/>
        <v>4.4283313493554095</v>
      </c>
      <c r="N153" s="11">
        <f t="shared" si="46"/>
        <v>3.8920936678313027</v>
      </c>
      <c r="P153" s="11">
        <f t="shared" si="48"/>
        <v>0.76614454910782348</v>
      </c>
      <c r="Q153" s="11">
        <f t="shared" si="49"/>
        <v>0.65791520185752583</v>
      </c>
      <c r="R153" s="11">
        <f t="shared" si="50"/>
        <v>0.69373901903113566</v>
      </c>
      <c r="S153" s="11">
        <f t="shared" si="51"/>
        <v>0.71917560680197423</v>
      </c>
      <c r="T153" s="11">
        <f t="shared" si="52"/>
        <v>0.77297374190504364</v>
      </c>
      <c r="U153" s="11">
        <f t="shared" si="53"/>
        <v>0.72198962374070053</v>
      </c>
      <c r="V153">
        <f t="shared" si="47"/>
        <v>32</v>
      </c>
    </row>
    <row r="154" spans="1:22" x14ac:dyDescent="0.2">
      <c r="A154" t="s">
        <v>1899</v>
      </c>
      <c r="B154" s="17" t="str">
        <f>IF(SUMIF('Public_FullFixedRefresh- Q2 201'!$A$3:$A$2039,$A154,'Public_FullFixedRefresh- Q2 201'!$AA$3:$AA$2039)&gt;0,AVERAGEIF('Public_FullFixedRefresh- Q2 201'!$A$3:$A$2039,$A154,'Public_FullFixedRefresh- Q2 201'!$AA$3:$AA$2039),"")</f>
        <v/>
      </c>
      <c r="C154" s="17" t="str">
        <f>IF(SUMIF('Public_FullFixedRefresh- Q2 201'!$A$3:$A$2039,$A154,'Public_FullFixedRefresh- Q2 201'!$AB$3:$AB$2039)&gt;0,AVERAGEIF('Public_FullFixedRefresh- Q2 201'!$A$3:$A$2039,$A154,'Public_FullFixedRefresh- Q2 201'!$AB$3:$AB$2039),"")</f>
        <v/>
      </c>
      <c r="D154" s="17" t="str">
        <f>IF(SUMIF('Public_FullFixedRefresh- Q2 201'!$A$3:$A$2039,$A154,'Public_FullFixedRefresh- Q2 201'!$AC$3:$AC$2039)&gt;0,AVERAGEIF('Public_FullFixedRefresh- Q2 201'!$A$3:$A$2039,$A154,'Public_FullFixedRefresh- Q2 201'!$AC$3:$AC$2039),"")</f>
        <v/>
      </c>
      <c r="E154" s="17" t="str">
        <f>IF(SUMIF('Public_FullFixedRefresh- Q2 201'!$A$3:$A$2039,$A154,'Public_FullFixedRefresh- Q2 201'!$AD$3:$AD$2039)&gt;0,AVERAGEIF('Public_FullFixedRefresh- Q2 201'!$A$3:$A$2039,$A154,'Public_FullFixedRefresh- Q2 201'!$AD$3:$AD$2039),"")</f>
        <v/>
      </c>
      <c r="F154" s="17" t="str">
        <f>IF(SUMIF('Public_FullFixedRefresh- Q2 201'!$A$3:$A$2039,$A154,'Public_FullFixedRefresh- Q2 201'!$AE$3:$AE$2039)&gt;0,AVERAGEIF('Public_FullFixedRefresh- Q2 201'!$A$3:$A$2039,$A154,'Public_FullFixedRefresh- Q2 201'!$AE$3:$AE$2039),"")</f>
        <v/>
      </c>
      <c r="H154" s="11" t="str">
        <f t="shared" si="41"/>
        <v/>
      </c>
      <c r="I154" s="11" t="str">
        <f t="shared" si="42"/>
        <v/>
      </c>
      <c r="J154" s="11" t="str">
        <f t="shared" si="43"/>
        <v/>
      </c>
      <c r="K154" s="11" t="str">
        <f t="shared" si="44"/>
        <v/>
      </c>
      <c r="L154" s="11" t="str">
        <f t="shared" si="45"/>
        <v/>
      </c>
      <c r="N154" s="11" t="str">
        <f t="shared" si="46"/>
        <v/>
      </c>
      <c r="P154" s="11" t="str">
        <f t="shared" si="48"/>
        <v/>
      </c>
      <c r="Q154" s="11" t="str">
        <f t="shared" si="49"/>
        <v/>
      </c>
      <c r="R154" s="11" t="str">
        <f t="shared" si="50"/>
        <v/>
      </c>
      <c r="S154" s="11" t="str">
        <f t="shared" si="51"/>
        <v/>
      </c>
      <c r="T154" s="11" t="str">
        <f t="shared" si="52"/>
        <v/>
      </c>
      <c r="U154" s="11" t="str">
        <f t="shared" si="53"/>
        <v/>
      </c>
      <c r="V154" t="str">
        <f t="shared" si="47"/>
        <v/>
      </c>
    </row>
    <row r="155" spans="1:22" x14ac:dyDescent="0.2">
      <c r="A155" t="s">
        <v>1904</v>
      </c>
      <c r="B155" s="17">
        <f>IF(SUMIF('Public_FullFixedRefresh- Q2 201'!$A$3:$A$2039,$A155,'Public_FullFixedRefresh- Q2 201'!$AA$3:$AA$2039)&gt;0,AVERAGEIF('Public_FullFixedRefresh- Q2 201'!$A$3:$A$2039,$A155,'Public_FullFixedRefresh- Q2 201'!$AA$3:$AA$2039),"")</f>
        <v>25.653819380659765</v>
      </c>
      <c r="C155" s="17">
        <f>IF(SUMIF('Public_FullFixedRefresh- Q2 201'!$A$3:$A$2039,$A155,'Public_FullFixedRefresh- Q2 201'!$AB$3:$AB$2039)&gt;0,AVERAGEIF('Public_FullFixedRefresh- Q2 201'!$A$3:$A$2039,$A155,'Public_FullFixedRefresh- Q2 201'!$AB$3:$AB$2039),"")</f>
        <v>52.369021067419517</v>
      </c>
      <c r="D155" s="17">
        <f>IF(SUMIF('Public_FullFixedRefresh- Q2 201'!$A$3:$A$2039,$A155,'Public_FullFixedRefresh- Q2 201'!$AC$3:$AC$2039)&gt;0,AVERAGEIF('Public_FullFixedRefresh- Q2 201'!$A$3:$A$2039,$A155,'Public_FullFixedRefresh- Q2 201'!$AC$3:$AC$2039),"")</f>
        <v>354.97735989966162</v>
      </c>
      <c r="E155" s="17" t="str">
        <f>IF(SUMIF('Public_FullFixedRefresh- Q2 201'!$A$3:$A$2039,$A155,'Public_FullFixedRefresh- Q2 201'!$AD$3:$AD$2039)&gt;0,AVERAGEIF('Public_FullFixedRefresh- Q2 201'!$A$3:$A$2039,$A155,'Public_FullFixedRefresh- Q2 201'!$AD$3:$AD$2039),"")</f>
        <v/>
      </c>
      <c r="F155" s="17">
        <f>IF(SUMIF('Public_FullFixedRefresh- Q2 201'!$A$3:$A$2039,$A155,'Public_FullFixedRefresh- Q2 201'!$AE$3:$AE$2039)&gt;0,AVERAGEIF('Public_FullFixedRefresh- Q2 201'!$A$3:$A$2039,$A155,'Public_FullFixedRefresh- Q2 201'!$AE$3:$AE$2039),"")</f>
        <v>2.6031673059308518E-2</v>
      </c>
      <c r="H155" s="11">
        <f t="shared" si="41"/>
        <v>3.2446924642611443</v>
      </c>
      <c r="I155" s="11">
        <f t="shared" si="42"/>
        <v>3.9583152154953298</v>
      </c>
      <c r="J155" s="11">
        <f t="shared" si="43"/>
        <v>5.8720540125111782</v>
      </c>
      <c r="K155" s="11" t="str">
        <f t="shared" si="44"/>
        <v/>
      </c>
      <c r="L155" s="11">
        <f t="shared" si="45"/>
        <v>-3.6484412877688444</v>
      </c>
      <c r="N155" s="11">
        <f t="shared" si="46"/>
        <v>2.3566551011247023</v>
      </c>
      <c r="P155" s="11">
        <f t="shared" si="48"/>
        <v>0.66043635995523686</v>
      </c>
      <c r="Q155" s="11">
        <f t="shared" si="49"/>
        <v>0.72828580046877456</v>
      </c>
      <c r="R155" s="11">
        <f t="shared" si="50"/>
        <v>0.91023922956280445</v>
      </c>
      <c r="S155" s="11" t="str">
        <f t="shared" si="51"/>
        <v/>
      </c>
      <c r="T155" s="11">
        <f t="shared" si="52"/>
        <v>5.0546927489226656E-3</v>
      </c>
      <c r="U155" s="11">
        <f t="shared" si="53"/>
        <v>0.57600402068393464</v>
      </c>
      <c r="V155">
        <f t="shared" si="47"/>
        <v>6</v>
      </c>
    </row>
    <row r="156" spans="1:22" x14ac:dyDescent="0.2">
      <c r="A156" t="s">
        <v>1927</v>
      </c>
      <c r="B156" s="17">
        <f>IF(SUMIF('Public_FullFixedRefresh- Q2 201'!$A$3:$A$2039,$A156,'Public_FullFixedRefresh- Q2 201'!$AA$3:$AA$2039)&gt;0,AVERAGEIF('Public_FullFixedRefresh- Q2 201'!$A$3:$A$2039,$A156,'Public_FullFixedRefresh- Q2 201'!$AA$3:$AA$2039),"")</f>
        <v>43.641786444752647</v>
      </c>
      <c r="C156" s="17">
        <f>IF(SUMIF('Public_FullFixedRefresh- Q2 201'!$A$3:$A$2039,$A156,'Public_FullFixedRefresh- Q2 201'!$AB$3:$AB$2039)&gt;0,AVERAGEIF('Public_FullFixedRefresh- Q2 201'!$A$3:$A$2039,$A156,'Public_FullFixedRefresh- Q2 201'!$AB$3:$AB$2039),"")</f>
        <v>61.342356862133066</v>
      </c>
      <c r="D156" s="17">
        <f>IF(SUMIF('Public_FullFixedRefresh- Q2 201'!$A$3:$A$2039,$A156,'Public_FullFixedRefresh- Q2 201'!$AC$3:$AC$2039)&gt;0,AVERAGEIF('Public_FullFixedRefresh- Q2 201'!$A$3:$A$2039,$A156,'Public_FullFixedRefresh- Q2 201'!$AC$3:$AC$2039),"")</f>
        <v>115.48115616723244</v>
      </c>
      <c r="E156" s="17" t="str">
        <f>IF(SUMIF('Public_FullFixedRefresh- Q2 201'!$A$3:$A$2039,$A156,'Public_FullFixedRefresh- Q2 201'!$AD$3:$AD$2039)&gt;0,AVERAGEIF('Public_FullFixedRefresh- Q2 201'!$A$3:$A$2039,$A156,'Public_FullFixedRefresh- Q2 201'!$AD$3:$AD$2039),"")</f>
        <v/>
      </c>
      <c r="F156" s="17" t="str">
        <f>IF(SUMIF('Public_FullFixedRefresh- Q2 201'!$A$3:$A$2039,$A156,'Public_FullFixedRefresh- Q2 201'!$AE$3:$AE$2039)&gt;0,AVERAGEIF('Public_FullFixedRefresh- Q2 201'!$A$3:$A$2039,$A156,'Public_FullFixedRefresh- Q2 201'!$AE$3:$AE$2039),"")</f>
        <v/>
      </c>
      <c r="H156" s="11">
        <f t="shared" si="41"/>
        <v>3.7760150960746031</v>
      </c>
      <c r="I156" s="11">
        <f t="shared" si="42"/>
        <v>4.1164705808715549</v>
      </c>
      <c r="J156" s="11">
        <f t="shared" si="43"/>
        <v>4.7491073665841768</v>
      </c>
      <c r="K156" s="11" t="str">
        <f t="shared" si="44"/>
        <v/>
      </c>
      <c r="L156" s="11" t="str">
        <f t="shared" si="45"/>
        <v/>
      </c>
      <c r="N156" s="11">
        <f t="shared" si="46"/>
        <v>4.2138643478434448</v>
      </c>
      <c r="P156" s="11">
        <f t="shared" si="48"/>
        <v>0.71095316766403882</v>
      </c>
      <c r="Q156" s="11">
        <f t="shared" si="49"/>
        <v>0.74332281132140299</v>
      </c>
      <c r="R156" s="11">
        <f t="shared" si="50"/>
        <v>0.8034723117187047</v>
      </c>
      <c r="S156" s="11" t="str">
        <f t="shared" si="51"/>
        <v/>
      </c>
      <c r="T156" s="11" t="str">
        <f t="shared" si="52"/>
        <v/>
      </c>
      <c r="U156" s="11">
        <f t="shared" si="53"/>
        <v>0.75258276356804876</v>
      </c>
      <c r="V156">
        <f t="shared" si="47"/>
        <v>47</v>
      </c>
    </row>
    <row r="157" spans="1:22" x14ac:dyDescent="0.2">
      <c r="A157" t="s">
        <v>1941</v>
      </c>
      <c r="B157" s="17" t="str">
        <f>IF(SUMIF('Public_FullFixedRefresh- Q2 201'!$A$3:$A$2039,$A157,'Public_FullFixedRefresh- Q2 201'!$AA$3:$AA$2039)&gt;0,AVERAGEIF('Public_FullFixedRefresh- Q2 201'!$A$3:$A$2039,$A157,'Public_FullFixedRefresh- Q2 201'!$AA$3:$AA$2039),"")</f>
        <v/>
      </c>
      <c r="C157" s="17">
        <f>IF(SUMIF('Public_FullFixedRefresh- Q2 201'!$A$3:$A$2039,$A157,'Public_FullFixedRefresh- Q2 201'!$AB$3:$AB$2039)&gt;0,AVERAGEIF('Public_FullFixedRefresh- Q2 201'!$A$3:$A$2039,$A157,'Public_FullFixedRefresh- Q2 201'!$AB$3:$AB$2039),"")</f>
        <v>21.01427489312066</v>
      </c>
      <c r="D157" s="17">
        <f>IF(SUMIF('Public_FullFixedRefresh- Q2 201'!$A$3:$A$2039,$A157,'Public_FullFixedRefresh- Q2 201'!$AC$3:$AC$2039)&gt;0,AVERAGEIF('Public_FullFixedRefresh- Q2 201'!$A$3:$A$2039,$A157,'Public_FullFixedRefresh- Q2 201'!$AC$3:$AC$2039),"")</f>
        <v>49.401469555477782</v>
      </c>
      <c r="E157" s="17">
        <f>IF(SUMIF('Public_FullFixedRefresh- Q2 201'!$A$3:$A$2039,$A157,'Public_FullFixedRefresh- Q2 201'!$AD$3:$AD$2039)&gt;0,AVERAGEIF('Public_FullFixedRefresh- Q2 201'!$A$3:$A$2039,$A157,'Public_FullFixedRefresh- Q2 201'!$AD$3:$AD$2039),"")</f>
        <v>76.086909355135234</v>
      </c>
      <c r="F157" s="17">
        <f>IF(SUMIF('Public_FullFixedRefresh- Q2 201'!$A$3:$A$2039,$A157,'Public_FullFixedRefresh- Q2 201'!$AE$3:$AE$2039)&gt;0,AVERAGEIF('Public_FullFixedRefresh- Q2 201'!$A$3:$A$2039,$A157,'Public_FullFixedRefresh- Q2 201'!$AE$3:$AE$2039),"")</f>
        <v>293.93284869166132</v>
      </c>
      <c r="H157" s="11" t="str">
        <f t="shared" si="41"/>
        <v/>
      </c>
      <c r="I157" s="11">
        <f t="shared" si="42"/>
        <v>3.0452019636086733</v>
      </c>
      <c r="J157" s="11">
        <f t="shared" si="43"/>
        <v>3.8999801718380058</v>
      </c>
      <c r="K157" s="11">
        <f t="shared" si="44"/>
        <v>4.3318762310842809</v>
      </c>
      <c r="L157" s="11">
        <f t="shared" si="45"/>
        <v>5.6833513354394265</v>
      </c>
      <c r="N157" s="11">
        <f t="shared" si="46"/>
        <v>4.2401024254925961</v>
      </c>
      <c r="P157" s="11" t="str">
        <f t="shared" si="48"/>
        <v/>
      </c>
      <c r="Q157" s="11">
        <f t="shared" si="49"/>
        <v>0.64146930932011237</v>
      </c>
      <c r="R157" s="11">
        <f t="shared" si="50"/>
        <v>0.7227394525312445</v>
      </c>
      <c r="S157" s="11">
        <f t="shared" si="51"/>
        <v>0.76380303399523419</v>
      </c>
      <c r="T157" s="11">
        <f t="shared" si="52"/>
        <v>0.89229785782180793</v>
      </c>
      <c r="U157" s="11">
        <f t="shared" si="53"/>
        <v>0.75507741341709977</v>
      </c>
      <c r="V157">
        <f t="shared" si="47"/>
        <v>49</v>
      </c>
    </row>
    <row r="158" spans="1:22" x14ac:dyDescent="0.2">
      <c r="A158" t="s">
        <v>1977</v>
      </c>
      <c r="B158" s="17" t="str">
        <f>IF(SUMIF('Public_FullFixedRefresh- Q2 201'!$A$3:$A$2039,$A158,'Public_FullFixedRefresh- Q2 201'!$AA$3:$AA$2039)&gt;0,AVERAGEIF('Public_FullFixedRefresh- Q2 201'!$A$3:$A$2039,$A158,'Public_FullFixedRefresh- Q2 201'!$AA$3:$AA$2039),"")</f>
        <v/>
      </c>
      <c r="C158" s="17" t="str">
        <f>IF(SUMIF('Public_FullFixedRefresh- Q2 201'!$A$3:$A$2039,$A158,'Public_FullFixedRefresh- Q2 201'!$AB$3:$AB$2039)&gt;0,AVERAGEIF('Public_FullFixedRefresh- Q2 201'!$A$3:$A$2039,$A158,'Public_FullFixedRefresh- Q2 201'!$AB$3:$AB$2039),"")</f>
        <v/>
      </c>
      <c r="D158" s="17" t="str">
        <f>IF(SUMIF('Public_FullFixedRefresh- Q2 201'!$A$3:$A$2039,$A158,'Public_FullFixedRefresh- Q2 201'!$AC$3:$AC$2039)&gt;0,AVERAGEIF('Public_FullFixedRefresh- Q2 201'!$A$3:$A$2039,$A158,'Public_FullFixedRefresh- Q2 201'!$AC$3:$AC$2039),"")</f>
        <v/>
      </c>
      <c r="E158" s="17" t="str">
        <f>IF(SUMIF('Public_FullFixedRefresh- Q2 201'!$A$3:$A$2039,$A158,'Public_FullFixedRefresh- Q2 201'!$AD$3:$AD$2039)&gt;0,AVERAGEIF('Public_FullFixedRefresh- Q2 201'!$A$3:$A$2039,$A158,'Public_FullFixedRefresh- Q2 201'!$AD$3:$AD$2039),"")</f>
        <v/>
      </c>
      <c r="F158" s="17" t="str">
        <f>IF(SUMIF('Public_FullFixedRefresh- Q2 201'!$A$3:$A$2039,$A158,'Public_FullFixedRefresh- Q2 201'!$AE$3:$AE$2039)&gt;0,AVERAGEIF('Public_FullFixedRefresh- Q2 201'!$A$3:$A$2039,$A158,'Public_FullFixedRefresh- Q2 201'!$AE$3:$AE$2039),"")</f>
        <v/>
      </c>
      <c r="H158" s="11" t="str">
        <f t="shared" si="41"/>
        <v/>
      </c>
      <c r="I158" s="11" t="str">
        <f t="shared" si="42"/>
        <v/>
      </c>
      <c r="J158" s="11" t="str">
        <f t="shared" si="43"/>
        <v/>
      </c>
      <c r="K158" s="11" t="str">
        <f t="shared" si="44"/>
        <v/>
      </c>
      <c r="L158" s="11" t="str">
        <f t="shared" si="45"/>
        <v/>
      </c>
      <c r="N158" s="11" t="str">
        <f t="shared" si="46"/>
        <v/>
      </c>
      <c r="P158" s="11" t="str">
        <f t="shared" si="48"/>
        <v/>
      </c>
      <c r="Q158" s="11" t="str">
        <f t="shared" si="49"/>
        <v/>
      </c>
      <c r="R158" s="11" t="str">
        <f t="shared" si="50"/>
        <v/>
      </c>
      <c r="S158" s="11" t="str">
        <f t="shared" si="51"/>
        <v/>
      </c>
      <c r="T158" s="11" t="str">
        <f t="shared" si="52"/>
        <v/>
      </c>
      <c r="U158" s="11" t="str">
        <f t="shared" si="53"/>
        <v/>
      </c>
      <c r="V158" t="str">
        <f t="shared" si="47"/>
        <v/>
      </c>
    </row>
    <row r="159" spans="1:22" x14ac:dyDescent="0.2">
      <c r="A159" t="s">
        <v>1984</v>
      </c>
      <c r="B159" s="17">
        <f>IF(SUMIF('Public_FullFixedRefresh- Q2 201'!$A$3:$A$2039,$A159,'Public_FullFixedRefresh- Q2 201'!$AA$3:$AA$2039)&gt;0,AVERAGEIF('Public_FullFixedRefresh- Q2 201'!$A$3:$A$2039,$A159,'Public_FullFixedRefresh- Q2 201'!$AA$3:$AA$2039),"")</f>
        <v>147.42176018222415</v>
      </c>
      <c r="C159" s="17" t="str">
        <f>IF(SUMIF('Public_FullFixedRefresh- Q2 201'!$A$3:$A$2039,$A159,'Public_FullFixedRefresh- Q2 201'!$AB$3:$AB$2039)&gt;0,AVERAGEIF('Public_FullFixedRefresh- Q2 201'!$A$3:$A$2039,$A159,'Public_FullFixedRefresh- Q2 201'!$AB$3:$AB$2039),"")</f>
        <v/>
      </c>
      <c r="D159" s="17" t="str">
        <f>IF(SUMIF('Public_FullFixedRefresh- Q2 201'!$A$3:$A$2039,$A159,'Public_FullFixedRefresh- Q2 201'!$AC$3:$AC$2039)&gt;0,AVERAGEIF('Public_FullFixedRefresh- Q2 201'!$A$3:$A$2039,$A159,'Public_FullFixedRefresh- Q2 201'!$AC$3:$AC$2039),"")</f>
        <v/>
      </c>
      <c r="E159" s="17" t="str">
        <f>IF(SUMIF('Public_FullFixedRefresh- Q2 201'!$A$3:$A$2039,$A159,'Public_FullFixedRefresh- Q2 201'!$AD$3:$AD$2039)&gt;0,AVERAGEIF('Public_FullFixedRefresh- Q2 201'!$A$3:$A$2039,$A159,'Public_FullFixedRefresh- Q2 201'!$AD$3:$AD$2039),"")</f>
        <v/>
      </c>
      <c r="F159" s="17" t="str">
        <f>IF(SUMIF('Public_FullFixedRefresh- Q2 201'!$A$3:$A$2039,$A159,'Public_FullFixedRefresh- Q2 201'!$AE$3:$AE$2039)&gt;0,AVERAGEIF('Public_FullFixedRefresh- Q2 201'!$A$3:$A$2039,$A159,'Public_FullFixedRefresh- Q2 201'!$AE$3:$AE$2039),"")</f>
        <v/>
      </c>
      <c r="H159" s="11">
        <f t="shared" si="41"/>
        <v>4.993297595604556</v>
      </c>
      <c r="I159" s="11" t="str">
        <f t="shared" si="42"/>
        <v/>
      </c>
      <c r="J159" s="11" t="str">
        <f t="shared" si="43"/>
        <v/>
      </c>
      <c r="K159" s="11" t="str">
        <f t="shared" si="44"/>
        <v/>
      </c>
      <c r="L159" s="11" t="str">
        <f t="shared" si="45"/>
        <v/>
      </c>
      <c r="N159" s="11">
        <f t="shared" si="46"/>
        <v>4.993297595604556</v>
      </c>
      <c r="P159" s="11">
        <f t="shared" si="48"/>
        <v>0.82668929911050415</v>
      </c>
      <c r="Q159" s="11" t="str">
        <f t="shared" si="49"/>
        <v/>
      </c>
      <c r="R159" s="11" t="str">
        <f t="shared" si="50"/>
        <v/>
      </c>
      <c r="S159" s="11" t="str">
        <f t="shared" si="51"/>
        <v/>
      </c>
      <c r="T159" s="11" t="str">
        <f t="shared" si="52"/>
        <v/>
      </c>
      <c r="U159" s="11">
        <f t="shared" si="53"/>
        <v>0.82668929911050415</v>
      </c>
      <c r="V159">
        <f t="shared" si="47"/>
        <v>72</v>
      </c>
    </row>
    <row r="160" spans="1:22" x14ac:dyDescent="0.2">
      <c r="A160" t="s">
        <v>1989</v>
      </c>
      <c r="B160" s="17">
        <f>IF(SUMIF('Public_FullFixedRefresh- Q2 201'!$A$3:$A$2039,$A160,'Public_FullFixedRefresh- Q2 201'!$AA$3:$AA$2039)&gt;0,AVERAGEIF('Public_FullFixedRefresh- Q2 201'!$A$3:$A$2039,$A160,'Public_FullFixedRefresh- Q2 201'!$AA$3:$AA$2039),"")</f>
        <v>101.28206654934841</v>
      </c>
      <c r="C160" s="17">
        <f>IF(SUMIF('Public_FullFixedRefresh- Q2 201'!$A$3:$A$2039,$A160,'Public_FullFixedRefresh- Q2 201'!$AB$3:$AB$2039)&gt;0,AVERAGEIF('Public_FullFixedRefresh- Q2 201'!$A$3:$A$2039,$A160,'Public_FullFixedRefresh- Q2 201'!$AB$3:$AB$2039),"")</f>
        <v>276.04327941881229</v>
      </c>
      <c r="D160" s="17">
        <f>IF(SUMIF('Public_FullFixedRefresh- Q2 201'!$A$3:$A$2039,$A160,'Public_FullFixedRefresh- Q2 201'!$AC$3:$AC$2039)&gt;0,AVERAGEIF('Public_FullFixedRefresh- Q2 201'!$A$3:$A$2039,$A160,'Public_FullFixedRefresh- Q2 201'!$AC$3:$AC$2039),"")</f>
        <v>127.09906390506467</v>
      </c>
      <c r="E160" s="17">
        <f>IF(SUMIF('Public_FullFixedRefresh- Q2 201'!$A$3:$A$2039,$A160,'Public_FullFixedRefresh- Q2 201'!$AD$3:$AD$2039)&gt;0,AVERAGEIF('Public_FullFixedRefresh- Q2 201'!$A$3:$A$2039,$A160,'Public_FullFixedRefresh- Q2 201'!$AD$3:$AD$2039),"")</f>
        <v>295.90250815397866</v>
      </c>
      <c r="F160" s="17">
        <f>IF(SUMIF('Public_FullFixedRefresh- Q2 201'!$A$3:$A$2039,$A160,'Public_FullFixedRefresh- Q2 201'!$AE$3:$AE$2039)&gt;0,AVERAGEIF('Public_FullFixedRefresh- Q2 201'!$A$3:$A$2039,$A160,'Public_FullFixedRefresh- Q2 201'!$AE$3:$AE$2039),"")</f>
        <v>527.59351006425288</v>
      </c>
      <c r="H160" s="11">
        <f t="shared" si="41"/>
        <v>4.6179093625059116</v>
      </c>
      <c r="I160" s="11">
        <f t="shared" si="42"/>
        <v>5.6205576629122778</v>
      </c>
      <c r="J160" s="11">
        <f t="shared" si="43"/>
        <v>4.8449668131412578</v>
      </c>
      <c r="K160" s="11">
        <f t="shared" si="44"/>
        <v>5.6900300357270455</v>
      </c>
      <c r="L160" s="11">
        <f t="shared" si="45"/>
        <v>6.2683261199036915</v>
      </c>
      <c r="N160" s="11">
        <f t="shared" si="46"/>
        <v>5.4083579988380368</v>
      </c>
      <c r="P160" s="11">
        <f t="shared" si="48"/>
        <v>0.7909983383794188</v>
      </c>
      <c r="Q160" s="11">
        <f t="shared" si="49"/>
        <v>0.88632759476420664</v>
      </c>
      <c r="R160" s="11">
        <f t="shared" si="50"/>
        <v>0.81258638467333921</v>
      </c>
      <c r="S160" s="11">
        <f t="shared" si="51"/>
        <v>0.8929328516992997</v>
      </c>
      <c r="T160" s="11">
        <f t="shared" si="52"/>
        <v>0.94791577607313171</v>
      </c>
      <c r="U160" s="11">
        <f t="shared" si="53"/>
        <v>0.86615218911787917</v>
      </c>
      <c r="V160">
        <f t="shared" si="47"/>
        <v>81</v>
      </c>
    </row>
    <row r="161" spans="8:50" x14ac:dyDescent="0.2">
      <c r="H161" s="11" t="s">
        <v>2229</v>
      </c>
      <c r="I161" s="11" t="s">
        <v>2229</v>
      </c>
      <c r="J161" s="11" t="s">
        <v>2229</v>
      </c>
      <c r="K161" s="11" t="s">
        <v>2229</v>
      </c>
      <c r="L161" s="11" t="s">
        <v>2229</v>
      </c>
      <c r="N161" s="11" t="s">
        <v>2229</v>
      </c>
      <c r="P161" s="11" t="s">
        <v>2229</v>
      </c>
      <c r="Q161" s="11" t="s">
        <v>2229</v>
      </c>
      <c r="R161" s="11" t="s">
        <v>2229</v>
      </c>
      <c r="S161" s="11" t="s">
        <v>2229</v>
      </c>
      <c r="T161" s="11" t="s">
        <v>2229</v>
      </c>
      <c r="U161" s="11" t="s">
        <v>2229</v>
      </c>
      <c r="V161" t="s">
        <v>2229</v>
      </c>
      <c r="W161" t="s">
        <v>2229</v>
      </c>
      <c r="X161" s="11" t="s">
        <v>2229</v>
      </c>
      <c r="Y161" s="11" t="s">
        <v>2229</v>
      </c>
      <c r="Z161" s="11" t="s">
        <v>2229</v>
      </c>
      <c r="AA161" s="11" t="s">
        <v>2229</v>
      </c>
      <c r="AB161" s="11" t="s">
        <v>2229</v>
      </c>
      <c r="AC161" s="11" t="s">
        <v>2229</v>
      </c>
      <c r="AD161" s="11" t="s">
        <v>2229</v>
      </c>
      <c r="AE161" s="11" t="s">
        <v>2229</v>
      </c>
      <c r="AF161" s="11" t="s">
        <v>2229</v>
      </c>
      <c r="AG161" s="11" t="s">
        <v>2229</v>
      </c>
      <c r="AH161" s="11" t="s">
        <v>2229</v>
      </c>
      <c r="AI161" s="11" t="s">
        <v>2229</v>
      </c>
      <c r="AJ161" s="11" t="s">
        <v>2229</v>
      </c>
      <c r="AK161" s="11" t="s">
        <v>2229</v>
      </c>
      <c r="AL161" s="11" t="s">
        <v>2229</v>
      </c>
      <c r="AM161" s="11" t="s">
        <v>2229</v>
      </c>
      <c r="AN161" s="11" t="s">
        <v>2229</v>
      </c>
      <c r="AO161" s="11" t="s">
        <v>2229</v>
      </c>
      <c r="AP161" s="11" t="s">
        <v>2229</v>
      </c>
      <c r="AQ161" s="11" t="s">
        <v>2229</v>
      </c>
      <c r="AR161" s="11" t="s">
        <v>2229</v>
      </c>
      <c r="AS161" s="11" t="s">
        <v>2229</v>
      </c>
      <c r="AT161" s="11" t="s">
        <v>2229</v>
      </c>
      <c r="AU161" s="11" t="s">
        <v>2229</v>
      </c>
      <c r="AV161" s="11" t="s">
        <v>2229</v>
      </c>
      <c r="AW161" s="11" t="s">
        <v>2229</v>
      </c>
      <c r="AX161" s="11" t="s">
        <v>2229</v>
      </c>
    </row>
    <row r="162" spans="8:50" x14ac:dyDescent="0.2">
      <c r="H162" s="11">
        <f>MIN(H3:H160)</f>
        <v>-3.7016052301510953</v>
      </c>
      <c r="I162" s="11">
        <f t="shared" ref="I162:L162" si="54">MIN(I3:I160)</f>
        <v>-2.6755636343178213</v>
      </c>
      <c r="J162" s="11">
        <f t="shared" si="54"/>
        <v>-3.0907532923179803</v>
      </c>
      <c r="K162" s="11">
        <f t="shared" si="54"/>
        <v>-3.0337758575754403</v>
      </c>
      <c r="L162" s="11">
        <f t="shared" si="54"/>
        <v>-3.6484412877688444</v>
      </c>
      <c r="AF162" s="11">
        <f>MIN(AF3:AF160)</f>
        <v>1.7167338312297549</v>
      </c>
      <c r="AG162" s="11">
        <f t="shared" ref="AG162:AJ162" si="55">MIN(AG3:AG160)</f>
        <v>1.3252549650963306</v>
      </c>
      <c r="AH162" s="11">
        <f t="shared" si="55"/>
        <v>0</v>
      </c>
      <c r="AI162" s="11">
        <f t="shared" si="55"/>
        <v>0</v>
      </c>
      <c r="AJ162" s="11">
        <f t="shared" si="55"/>
        <v>0</v>
      </c>
    </row>
    <row r="163" spans="8:50" x14ac:dyDescent="0.2">
      <c r="H163" s="11">
        <f>MAX(H3:H160)</f>
        <v>6.8161344274338482</v>
      </c>
      <c r="I163" s="11">
        <f t="shared" ref="I163:L163" si="56">MAX(I3:I160)</f>
        <v>7.0874084951370451</v>
      </c>
      <c r="J163" s="11">
        <f t="shared" si="56"/>
        <v>7.0616055581280399</v>
      </c>
      <c r="K163" s="11">
        <f t="shared" si="56"/>
        <v>8.2257130142295729</v>
      </c>
      <c r="L163" s="11">
        <f t="shared" si="56"/>
        <v>8.0101161433420529</v>
      </c>
      <c r="AF163" s="11">
        <f>MAX(AF3:AF160)</f>
        <v>1.7167338312297549</v>
      </c>
      <c r="AG163" s="11">
        <f t="shared" ref="AG163:AJ163" si="57">MAX(AG3:AG160)</f>
        <v>1.3252549650963306</v>
      </c>
      <c r="AH163" s="11">
        <f t="shared" si="57"/>
        <v>0</v>
      </c>
      <c r="AI163" s="11">
        <f t="shared" si="57"/>
        <v>0</v>
      </c>
      <c r="AJ163" s="11">
        <f t="shared" si="57"/>
        <v>0</v>
      </c>
    </row>
    <row r="164" spans="8:50" x14ac:dyDescent="0.2">
      <c r="H164" s="11">
        <f>MEDIAN(H3:H160)</f>
        <v>4.0796128206264761</v>
      </c>
      <c r="I164" s="11">
        <f t="shared" ref="I164:L164" si="58">MEDIAN(I3:I160)</f>
        <v>4.1946122270713015</v>
      </c>
      <c r="J164" s="11">
        <f t="shared" si="58"/>
        <v>4.0146105690345362</v>
      </c>
      <c r="K164" s="11">
        <f t="shared" si="58"/>
        <v>4.1463182573599404</v>
      </c>
      <c r="L164" s="11">
        <f t="shared" si="58"/>
        <v>4.2575360305949763</v>
      </c>
      <c r="AF164" s="11">
        <f>MEDIAN(AF3:AF160)</f>
        <v>1.7167338312297549</v>
      </c>
      <c r="AG164" s="11">
        <f t="shared" ref="AG164:AJ164" si="59">MEDIAN(AG3:AG160)</f>
        <v>1.3252549650963306</v>
      </c>
      <c r="AH164" s="11" t="e">
        <f t="shared" si="59"/>
        <v>#NUM!</v>
      </c>
      <c r="AI164" s="11" t="e">
        <f t="shared" si="59"/>
        <v>#NUM!</v>
      </c>
      <c r="AJ164" s="11" t="e">
        <f t="shared" si="59"/>
        <v>#NUM!</v>
      </c>
    </row>
  </sheetData>
  <mergeCells count="6">
    <mergeCell ref="AS1:AX1"/>
    <mergeCell ref="B1:F1"/>
    <mergeCell ref="H1:L1"/>
    <mergeCell ref="P1:T1"/>
    <mergeCell ref="Y1:AC1"/>
    <mergeCell ref="AF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M1" sqref="M1"/>
    </sheetView>
  </sheetViews>
  <sheetFormatPr baseColWidth="10" defaultColWidth="8.796875" defaultRowHeight="15" x14ac:dyDescent="0.2"/>
  <cols>
    <col min="1" max="1" width="14" customWidth="1"/>
    <col min="2" max="2" width="10.59765625" customWidth="1"/>
    <col min="6" max="6" width="20" customWidth="1"/>
    <col min="8" max="8" width="22.3984375" customWidth="1"/>
  </cols>
  <sheetData>
    <row r="1" spans="1:12" ht="180" x14ac:dyDescent="0.2">
      <c r="A1" s="1" t="s">
        <v>15</v>
      </c>
      <c r="B1" s="1" t="s">
        <v>2032</v>
      </c>
      <c r="C1" s="1" t="s">
        <v>2033</v>
      </c>
      <c r="D1" s="1" t="s">
        <v>2034</v>
      </c>
      <c r="E1" s="1" t="s">
        <v>2035</v>
      </c>
      <c r="F1" s="1" t="s">
        <v>2231</v>
      </c>
      <c r="G1" s="1" t="s">
        <v>2036</v>
      </c>
      <c r="H1" s="1" t="s">
        <v>2467</v>
      </c>
      <c r="I1" s="1" t="s">
        <v>2037</v>
      </c>
      <c r="J1" s="1"/>
      <c r="K1" s="1" t="s">
        <v>2038</v>
      </c>
      <c r="L1" s="1" t="s">
        <v>2039</v>
      </c>
    </row>
    <row r="2" spans="1:12" x14ac:dyDescent="0.2">
      <c r="A2" t="s">
        <v>33</v>
      </c>
      <c r="B2" t="s">
        <v>2040</v>
      </c>
      <c r="C2" t="s">
        <v>41</v>
      </c>
      <c r="D2" t="s">
        <v>34</v>
      </c>
      <c r="E2" t="s">
        <v>2041</v>
      </c>
      <c r="F2">
        <v>1967.0834568655939</v>
      </c>
      <c r="H2">
        <v>19.453098581323701</v>
      </c>
      <c r="K2" s="11">
        <f>VLOOKUP(A2,[1]BBpd2013!$C$2:$AF$1838,30,FALSE)</f>
        <v>22.790103559999999</v>
      </c>
      <c r="L2" s="11">
        <f>VLOOKUP(A2,'[1]Broadband Pricing data (Fixed) '!$C$2:$AE$1984,29,FALSE)</f>
        <v>18.884920839999999</v>
      </c>
    </row>
    <row r="3" spans="1:12" x14ac:dyDescent="0.2">
      <c r="A3" t="s">
        <v>47</v>
      </c>
      <c r="B3" t="s">
        <v>2042</v>
      </c>
      <c r="C3" t="s">
        <v>52</v>
      </c>
      <c r="D3" t="s">
        <v>48</v>
      </c>
      <c r="E3" t="s">
        <v>2043</v>
      </c>
      <c r="F3">
        <v>13814.437302155109</v>
      </c>
      <c r="H3">
        <v>31.271078899420701</v>
      </c>
      <c r="K3" s="11">
        <f>VLOOKUP(A3,[1]BBpd2013!$C$2:$AF$1838,30,FALSE)</f>
        <v>48.742063549999997</v>
      </c>
      <c r="L3" s="11">
        <f>VLOOKUP(A3,'[1]Broadband Pricing data (Fixed) '!$C$2:$AE$1984,29,FALSE)</f>
        <v>31.9805989</v>
      </c>
    </row>
    <row r="4" spans="1:12" x14ac:dyDescent="0.2">
      <c r="A4" t="s">
        <v>66</v>
      </c>
      <c r="B4" t="s">
        <v>2042</v>
      </c>
      <c r="C4" t="s">
        <v>70</v>
      </c>
      <c r="D4" t="s">
        <v>67</v>
      </c>
      <c r="E4" t="s">
        <v>2044</v>
      </c>
      <c r="F4">
        <v>7909.8762374280604</v>
      </c>
      <c r="H4">
        <v>73.768013041486896</v>
      </c>
      <c r="K4" s="11">
        <f>VLOOKUP(A4,[1]BBpd2013!$C$2:$AF$1838,30,FALSE)</f>
        <v>87.140666330000002</v>
      </c>
      <c r="L4" s="11">
        <f>VLOOKUP(A4,'[1]Broadband Pricing data (Fixed) '!$C$2:$AE$1984,29,FALSE)</f>
        <v>72.565220190000005</v>
      </c>
    </row>
    <row r="5" spans="1:12" x14ac:dyDescent="0.2">
      <c r="A5" t="s">
        <v>75</v>
      </c>
      <c r="B5" t="s">
        <v>2045</v>
      </c>
      <c r="C5" t="s">
        <v>80</v>
      </c>
      <c r="D5" t="s">
        <v>76</v>
      </c>
      <c r="E5" t="s">
        <v>2046</v>
      </c>
      <c r="F5" s="6"/>
      <c r="G5" s="6"/>
      <c r="H5" s="6"/>
      <c r="I5" s="6"/>
      <c r="J5" s="6"/>
      <c r="K5" s="11">
        <f>VLOOKUP(A5,[1]BBpd2013!$C$2:$AF$1838,30,FALSE)</f>
        <v>0</v>
      </c>
      <c r="L5" s="11">
        <f>VLOOKUP(A5,'[1]Broadband Pricing data (Fixed) '!$C$2:$AE$1984,29,FALSE)</f>
        <v>0</v>
      </c>
    </row>
    <row r="6" spans="1:12" x14ac:dyDescent="0.2">
      <c r="A6" t="s">
        <v>116</v>
      </c>
      <c r="B6" t="s">
        <v>2047</v>
      </c>
      <c r="C6" t="s">
        <v>120</v>
      </c>
      <c r="D6" t="s">
        <v>117</v>
      </c>
      <c r="E6" t="s">
        <v>2048</v>
      </c>
      <c r="F6">
        <v>43901.554853507572</v>
      </c>
      <c r="H6">
        <v>1.5355259999999999</v>
      </c>
      <c r="K6" s="11">
        <f>VLOOKUP(A6,[1]BBpd2013!$C$2:$AF$1838,30,FALSE)</f>
        <v>1.4576616929999999</v>
      </c>
      <c r="L6" s="11">
        <f>VLOOKUP(A6,'[1]Broadband Pricing data (Fixed) '!$C$2:$AE$1984,29,FALSE)</f>
        <v>1.510060148</v>
      </c>
    </row>
    <row r="7" spans="1:12" x14ac:dyDescent="0.2">
      <c r="A7" t="s">
        <v>144</v>
      </c>
      <c r="B7" t="s">
        <v>2049</v>
      </c>
      <c r="C7" t="s">
        <v>63</v>
      </c>
      <c r="D7" t="s">
        <v>145</v>
      </c>
      <c r="E7" t="s">
        <v>2050</v>
      </c>
      <c r="F7">
        <v>46164.944321006216</v>
      </c>
      <c r="H7">
        <v>0.83474700000000002</v>
      </c>
      <c r="K7" s="11">
        <f>VLOOKUP(A7,[1]BBpd2013!$C$2:$AF$1838,30,FALSE)</f>
        <v>0.83090732499999997</v>
      </c>
      <c r="L7" s="11">
        <f>VLOOKUP(A7,'[1]Broadband Pricing data (Fixed) '!$C$2:$AE$1984,29,FALSE)</f>
        <v>0.83682889500000002</v>
      </c>
    </row>
    <row r="8" spans="1:12" x14ac:dyDescent="0.2">
      <c r="A8" t="s">
        <v>152</v>
      </c>
      <c r="B8" t="s">
        <v>2040</v>
      </c>
      <c r="C8" t="s">
        <v>155</v>
      </c>
      <c r="D8" t="s">
        <v>153</v>
      </c>
      <c r="E8" t="s">
        <v>2051</v>
      </c>
      <c r="F8">
        <v>17515.623758409911</v>
      </c>
      <c r="H8">
        <v>0.353031698273853</v>
      </c>
      <c r="K8" s="11">
        <f>VLOOKUP(A8,[1]BBpd2013!$C$2:$AF$1838,30,FALSE)</f>
        <v>0.57356453100000004</v>
      </c>
      <c r="L8" s="11">
        <f>VLOOKUP(A8,'[1]Broadband Pricing data (Fixed) '!$C$2:$AE$1984,29,FALSE)</f>
        <v>0.35756148100000001</v>
      </c>
    </row>
    <row r="9" spans="1:12" x14ac:dyDescent="0.2">
      <c r="A9" t="s">
        <v>162</v>
      </c>
      <c r="B9" t="s">
        <v>2040</v>
      </c>
      <c r="C9" t="s">
        <v>166</v>
      </c>
      <c r="D9" t="s">
        <v>163</v>
      </c>
      <c r="E9" t="s">
        <v>2052</v>
      </c>
      <c r="F9">
        <v>3135.5022119960927</v>
      </c>
      <c r="H9">
        <v>27.180593800333</v>
      </c>
      <c r="K9" s="11">
        <f>VLOOKUP(A9,[1]BBpd2013!$C$2:$AF$1838,30,FALSE)</f>
        <v>32.064109449999997</v>
      </c>
      <c r="L9" s="11">
        <f>VLOOKUP(A9,'[1]Broadband Pricing data (Fixed) '!$C$2:$AE$1984,29,FALSE)</f>
        <v>25.918766819999998</v>
      </c>
    </row>
    <row r="10" spans="1:12" x14ac:dyDescent="0.2">
      <c r="A10" t="s">
        <v>193</v>
      </c>
      <c r="B10" t="s">
        <v>2049</v>
      </c>
      <c r="C10" t="s">
        <v>197</v>
      </c>
      <c r="D10" t="s">
        <v>194</v>
      </c>
      <c r="E10" t="s">
        <v>2053</v>
      </c>
      <c r="F10">
        <v>18184.863579970282</v>
      </c>
      <c r="H10">
        <v>4520.36772043158</v>
      </c>
      <c r="K10" s="11">
        <f>VLOOKUP(A10,[1]BBpd2013!$C$2:$AF$1838,30,FALSE)</f>
        <v>3635.8840660000001</v>
      </c>
      <c r="L10" s="11">
        <f>VLOOKUP(A10,'[1]Broadband Pricing data (Fixed) '!$C$2:$AE$1984,29,FALSE)</f>
        <v>3818.8427830000001</v>
      </c>
    </row>
    <row r="11" spans="1:12" x14ac:dyDescent="0.2">
      <c r="A11" t="s">
        <v>199</v>
      </c>
      <c r="B11" t="s">
        <v>2049</v>
      </c>
      <c r="C11" t="s">
        <v>63</v>
      </c>
      <c r="D11" t="s">
        <v>200</v>
      </c>
      <c r="E11" t="s">
        <v>2054</v>
      </c>
      <c r="F11">
        <v>42725.310565047606</v>
      </c>
      <c r="H11">
        <v>0.83825400000000005</v>
      </c>
      <c r="K11" s="11">
        <f>VLOOKUP(A11,[1]BBpd2013!$C$2:$AF$1838,30,FALSE)</f>
        <v>0.84864837800000004</v>
      </c>
      <c r="L11" s="11">
        <f>VLOOKUP(A11,'[1]Broadband Pricing data (Fixed) '!$C$2:$AE$1984,29,FALSE)</f>
        <v>0.84743031899999999</v>
      </c>
    </row>
    <row r="12" spans="1:12" x14ac:dyDescent="0.2">
      <c r="A12" t="s">
        <v>216</v>
      </c>
      <c r="B12" t="s">
        <v>2042</v>
      </c>
      <c r="C12" t="s">
        <v>1088</v>
      </c>
      <c r="D12" t="s">
        <v>217</v>
      </c>
      <c r="E12" t="s">
        <v>2055</v>
      </c>
      <c r="F12">
        <v>1864.5364754312347</v>
      </c>
      <c r="H12">
        <v>218.82336385690999</v>
      </c>
      <c r="K12" s="11">
        <f>VLOOKUP(A12,[1]BBpd2013!$C$2:$AF$1838,30,FALSE)</f>
        <v>246.52202159999999</v>
      </c>
      <c r="L12" s="11">
        <f>VLOOKUP(A12,'[1]Broadband Pricing data (Fixed) '!$C$2:$AE$1984,29,FALSE)</f>
        <v>221.97042759999999</v>
      </c>
    </row>
    <row r="13" spans="1:12" x14ac:dyDescent="0.2">
      <c r="A13" t="s">
        <v>236</v>
      </c>
      <c r="B13" t="s">
        <v>2045</v>
      </c>
      <c r="C13" t="s">
        <v>240</v>
      </c>
      <c r="D13" t="s">
        <v>237</v>
      </c>
      <c r="E13" t="s">
        <v>2056</v>
      </c>
      <c r="F13">
        <v>6449.5774419564359</v>
      </c>
      <c r="H13">
        <v>3.37543429500557</v>
      </c>
      <c r="K13" s="11">
        <f>VLOOKUP(A13,[1]BBpd2013!$C$2:$AF$1838,30,FALSE)</f>
        <v>3.4255991840000002</v>
      </c>
      <c r="L13" s="11">
        <f>VLOOKUP(A13,'[1]Broadband Pricing data (Fixed) '!$C$2:$AE$1984,29,FALSE)</f>
        <v>3.2327577019999998</v>
      </c>
    </row>
    <row r="14" spans="1:12" x14ac:dyDescent="0.2">
      <c r="A14" t="s">
        <v>267</v>
      </c>
      <c r="B14" t="s">
        <v>2045</v>
      </c>
      <c r="C14" t="s">
        <v>271</v>
      </c>
      <c r="D14" t="s">
        <v>268</v>
      </c>
      <c r="E14" t="s">
        <v>2057</v>
      </c>
      <c r="F14">
        <v>16155.059478887466</v>
      </c>
      <c r="H14">
        <v>1.6916307456031701</v>
      </c>
      <c r="K14" s="11">
        <f>VLOOKUP(A14,[1]BBpd2013!$C$2:$AF$1838,30,FALSE)</f>
        <v>1.8916168229999999</v>
      </c>
      <c r="L14" s="11">
        <f>VLOOKUP(A14,'[1]Broadband Pricing data (Fixed) '!$C$2:$AE$1984,29,FALSE)</f>
        <v>1.608398969</v>
      </c>
    </row>
    <row r="15" spans="1:12" x14ac:dyDescent="0.2">
      <c r="A15" t="s">
        <v>297</v>
      </c>
      <c r="B15" t="s">
        <v>2049</v>
      </c>
      <c r="C15" t="s">
        <v>301</v>
      </c>
      <c r="D15" t="s">
        <v>298</v>
      </c>
      <c r="E15" t="s">
        <v>2058</v>
      </c>
      <c r="F15">
        <v>16323.840000004948</v>
      </c>
      <c r="H15">
        <v>0.69653687842377698</v>
      </c>
      <c r="K15" s="11">
        <f>VLOOKUP(A15,[1]BBpd2013!$C$2:$AF$1838,30,FALSE)</f>
        <v>0.66200631899999995</v>
      </c>
      <c r="L15" s="11">
        <f>VLOOKUP(A15,'[1]Broadband Pricing data (Fixed) '!$C$2:$AE$1984,29,FALSE)</f>
        <v>0.67451324099999999</v>
      </c>
    </row>
    <row r="16" spans="1:12" x14ac:dyDescent="0.2">
      <c r="A16" t="s">
        <v>311</v>
      </c>
      <c r="B16" t="s">
        <v>2042</v>
      </c>
      <c r="C16" t="s">
        <v>1088</v>
      </c>
      <c r="D16" t="s">
        <v>312</v>
      </c>
      <c r="E16" t="s">
        <v>2059</v>
      </c>
      <c r="F16">
        <v>1683.8242809738788</v>
      </c>
      <c r="H16">
        <v>211.425164276365</v>
      </c>
      <c r="K16" s="11">
        <f>VLOOKUP(A16,[1]BBpd2013!$C$2:$AF$1838,30,FALSE)</f>
        <v>217.5711498</v>
      </c>
      <c r="L16" s="11">
        <f>VLOOKUP(A16,'[1]Broadband Pricing data (Fixed) '!$C$2:$AE$1984,29,FALSE)</f>
        <v>206.78928619999999</v>
      </c>
    </row>
    <row r="17" spans="1:12" x14ac:dyDescent="0.2">
      <c r="A17" t="s">
        <v>2024</v>
      </c>
      <c r="B17" t="s">
        <v>2042</v>
      </c>
      <c r="C17" t="s">
        <v>2060</v>
      </c>
      <c r="D17" t="s">
        <v>2061</v>
      </c>
      <c r="E17" t="s">
        <v>2062</v>
      </c>
      <c r="F17">
        <v>794.4197585984009</v>
      </c>
      <c r="H17">
        <v>574.57640973026002</v>
      </c>
      <c r="K17" s="11">
        <f>VLOOKUP(A17,[1]BBpd2013!$C$2:$AF$1838,30,FALSE)</f>
        <v>0.421046378</v>
      </c>
      <c r="L17" s="11" t="e">
        <f>VLOOKUP(A17,'[1]Broadband Pricing data (Fixed) '!$C$2:$AE$1984,29,FALSE)</f>
        <v>#N/A</v>
      </c>
    </row>
    <row r="18" spans="1:12" x14ac:dyDescent="0.2">
      <c r="A18" t="s">
        <v>315</v>
      </c>
      <c r="B18" t="s">
        <v>2040</v>
      </c>
      <c r="C18" t="s">
        <v>2063</v>
      </c>
      <c r="D18" t="s">
        <v>316</v>
      </c>
      <c r="E18" t="s">
        <v>2064</v>
      </c>
      <c r="F18">
        <v>3242.3125859644888</v>
      </c>
      <c r="H18">
        <v>1350.40945773424</v>
      </c>
      <c r="K18" s="11">
        <f>VLOOKUP(A18,[1]BBpd2013!$C$2:$AF$1838,30,FALSE)</f>
        <v>0.37829322999999998</v>
      </c>
      <c r="L18" s="11">
        <f>VLOOKUP(A18,'[1]Broadband Pricing data (Fixed) '!$C$2:$AE$1984,29,FALSE)</f>
        <v>0.325119512</v>
      </c>
    </row>
    <row r="19" spans="1:12" x14ac:dyDescent="0.2">
      <c r="A19" t="s">
        <v>333</v>
      </c>
      <c r="B19" t="s">
        <v>2042</v>
      </c>
      <c r="C19" t="s">
        <v>2065</v>
      </c>
      <c r="D19" t="s">
        <v>334</v>
      </c>
      <c r="E19" t="s">
        <v>2066</v>
      </c>
      <c r="F19">
        <v>2965.1416349828869</v>
      </c>
      <c r="H19">
        <v>237.84213118731699</v>
      </c>
      <c r="K19" s="11">
        <f>VLOOKUP(A19,[1]BBpd2013!$C$2:$AF$1838,30,FALSE)</f>
        <v>257.7093524</v>
      </c>
      <c r="L19" s="11">
        <f>VLOOKUP(A19,'[1]Broadband Pricing data (Fixed) '!$C$2:$AE$1984,29,FALSE)</f>
        <v>239.7259761</v>
      </c>
    </row>
    <row r="20" spans="1:12" x14ac:dyDescent="0.2">
      <c r="A20" t="s">
        <v>344</v>
      </c>
      <c r="B20" t="s">
        <v>2067</v>
      </c>
      <c r="C20" t="s">
        <v>348</v>
      </c>
      <c r="D20" t="s">
        <v>345</v>
      </c>
      <c r="E20" t="s">
        <v>2068</v>
      </c>
      <c r="F20">
        <v>44088.540448552907</v>
      </c>
      <c r="H20">
        <v>1.2612140000000001</v>
      </c>
      <c r="K20" s="11">
        <f>VLOOKUP(A20,[1]BBpd2013!$C$2:$AF$1838,30,FALSE)</f>
        <v>1.2267351200000001</v>
      </c>
      <c r="L20" s="11">
        <f>VLOOKUP(A20,'[1]Broadband Pricing data (Fixed) '!$C$2:$AE$1984,29,FALSE)</f>
        <v>1.2372305109999999</v>
      </c>
    </row>
    <row r="21" spans="1:12" x14ac:dyDescent="0.2">
      <c r="A21" t="s">
        <v>2069</v>
      </c>
      <c r="B21" t="s">
        <v>2042</v>
      </c>
      <c r="C21" t="s">
        <v>2065</v>
      </c>
      <c r="D21" t="s">
        <v>2070</v>
      </c>
      <c r="E21" t="s">
        <v>2071</v>
      </c>
      <c r="F21">
        <v>2244.1310033738278</v>
      </c>
      <c r="H21">
        <v>232.17290403653701</v>
      </c>
      <c r="K21" s="11" t="e">
        <f>VLOOKUP(A21,[1]BBpd2013!$C$2:$AF$1838,30,FALSE)</f>
        <v>#N/A</v>
      </c>
      <c r="L21" s="11" t="e">
        <f>VLOOKUP(A21,'[1]Broadband Pricing data (Fixed) '!$C$2:$AE$1984,29,FALSE)</f>
        <v>#N/A</v>
      </c>
    </row>
    <row r="22" spans="1:12" x14ac:dyDescent="0.2">
      <c r="A22" t="s">
        <v>405</v>
      </c>
      <c r="B22" t="s">
        <v>2045</v>
      </c>
      <c r="C22" t="s">
        <v>409</v>
      </c>
      <c r="D22" t="s">
        <v>406</v>
      </c>
      <c r="E22" t="s">
        <v>2072</v>
      </c>
      <c r="F22">
        <v>22333.106403016602</v>
      </c>
      <c r="H22">
        <v>370.814414</v>
      </c>
      <c r="K22" s="11">
        <f>VLOOKUP(A22,[1]BBpd2013!$C$2:$AF$1838,30,FALSE)</f>
        <v>334.20643030000002</v>
      </c>
      <c r="L22" s="11">
        <f>VLOOKUP(A22,'[1]Broadband Pricing data (Fixed) '!$C$2:$AE$1984,29,FALSE)</f>
        <v>355.40654619999998</v>
      </c>
    </row>
    <row r="23" spans="1:12" x14ac:dyDescent="0.2">
      <c r="A23" t="s">
        <v>424</v>
      </c>
      <c r="B23" t="s">
        <v>2040</v>
      </c>
      <c r="C23" t="s">
        <v>427</v>
      </c>
      <c r="D23" t="s">
        <v>425</v>
      </c>
      <c r="E23" t="s">
        <v>2073</v>
      </c>
      <c r="F23">
        <v>13216.541890759761</v>
      </c>
      <c r="H23">
        <v>3.5298381677221702</v>
      </c>
      <c r="K23" s="11">
        <f>VLOOKUP(A23,[1]BBpd2013!$C$2:$AF$1838,30,FALSE)</f>
        <v>4.2329237790000001</v>
      </c>
      <c r="L23" s="11">
        <f>VLOOKUP(A23,'[1]Broadband Pricing data (Fixed) '!$C$2:$AE$1984,29,FALSE)</f>
        <v>3.5205820330000002</v>
      </c>
    </row>
    <row r="24" spans="1:12" x14ac:dyDescent="0.2">
      <c r="A24" t="s">
        <v>439</v>
      </c>
      <c r="B24" t="s">
        <v>2045</v>
      </c>
      <c r="C24" t="s">
        <v>442</v>
      </c>
      <c r="D24" t="s">
        <v>440</v>
      </c>
      <c r="E24" t="s">
        <v>2074</v>
      </c>
      <c r="F24">
        <v>13046.402118572907</v>
      </c>
      <c r="H24">
        <v>1184.5291116066801</v>
      </c>
      <c r="K24" s="11">
        <f>VLOOKUP(A24,[1]BBpd2013!$C$2:$AF$1838,30,FALSE)</f>
        <v>1334.7044040000001</v>
      </c>
      <c r="L24" s="11">
        <f>VLOOKUP(A24,'[1]Broadband Pricing data (Fixed) '!$C$2:$AE$1984,29,FALSE)</f>
        <v>1182.1663530000001</v>
      </c>
    </row>
    <row r="25" spans="1:12" x14ac:dyDescent="0.2">
      <c r="A25" t="s">
        <v>2075</v>
      </c>
      <c r="B25" t="s">
        <v>2042</v>
      </c>
      <c r="C25" t="s">
        <v>2076</v>
      </c>
      <c r="D25" t="s">
        <v>459</v>
      </c>
      <c r="E25" t="s">
        <v>2077</v>
      </c>
      <c r="F25">
        <v>805.13262654462847</v>
      </c>
      <c r="H25">
        <v>546.11954019884797</v>
      </c>
      <c r="K25" s="11" t="e">
        <f>VLOOKUP(A25,[1]BBpd2013!$C$2:$AF$1838,30,FALSE)</f>
        <v>#N/A</v>
      </c>
      <c r="L25" s="11" t="e">
        <f>VLOOKUP(A25,'[1]Broadband Pricing data (Fixed) '!$C$2:$AE$1984,29,FALSE)</f>
        <v>#N/A</v>
      </c>
    </row>
    <row r="26" spans="1:12" x14ac:dyDescent="0.2">
      <c r="A26" t="s">
        <v>465</v>
      </c>
      <c r="B26" t="s">
        <v>2042</v>
      </c>
      <c r="C26" t="s">
        <v>1088</v>
      </c>
      <c r="D26" t="s">
        <v>466</v>
      </c>
      <c r="E26" t="s">
        <v>2078</v>
      </c>
      <c r="F26">
        <v>3484.3752106164497</v>
      </c>
      <c r="H26">
        <v>233.62001190192299</v>
      </c>
      <c r="K26" s="11">
        <f>VLOOKUP(A26,[1]BBpd2013!$C$2:$AF$1838,30,FALSE)</f>
        <v>316.58092870000002</v>
      </c>
      <c r="L26" s="11">
        <f>VLOOKUP(A26,'[1]Broadband Pricing data (Fixed) '!$C$2:$AE$1984,29,FALSE)</f>
        <v>249.52266420000001</v>
      </c>
    </row>
    <row r="27" spans="1:12" x14ac:dyDescent="0.2">
      <c r="A27" t="s">
        <v>488</v>
      </c>
      <c r="B27" t="s">
        <v>2067</v>
      </c>
      <c r="C27" t="s">
        <v>2079</v>
      </c>
      <c r="D27" t="s">
        <v>489</v>
      </c>
      <c r="E27" t="s">
        <v>2080</v>
      </c>
      <c r="F27" s="6">
        <v>20788.279190158588</v>
      </c>
      <c r="G27">
        <v>20788.279190158588</v>
      </c>
      <c r="I27">
        <v>0.32942780751277301</v>
      </c>
      <c r="K27" s="11" t="e">
        <f>VLOOKUP(A27,[1]BBpd2013!$C$2:$AF$1838,30,FALSE)</f>
        <v>#N/A</v>
      </c>
      <c r="L27" s="11" t="e">
        <f>VLOOKUP(A27,'[1]Broadband Pricing data (Fixed) '!$C$2:$AE$1984,29,FALSE)</f>
        <v>#N/A</v>
      </c>
    </row>
    <row r="28" spans="1:12" x14ac:dyDescent="0.2">
      <c r="A28" t="s">
        <v>501</v>
      </c>
      <c r="B28" t="s">
        <v>2049</v>
      </c>
      <c r="C28" t="s">
        <v>505</v>
      </c>
      <c r="D28" t="s">
        <v>502</v>
      </c>
      <c r="E28" t="s">
        <v>2081</v>
      </c>
      <c r="F28">
        <v>30444.949809935813</v>
      </c>
      <c r="H28">
        <v>13.331955000000001</v>
      </c>
      <c r="K28" s="11">
        <f>VLOOKUP(A28,[1]BBpd2013!$C$2:$AF$1838,30,FALSE)</f>
        <v>13.70023905</v>
      </c>
      <c r="L28" s="11">
        <f>VLOOKUP(A28,'[1]Broadband Pricing data (Fixed) '!$C$2:$AE$1984,29,FALSE)</f>
        <v>13.499321569999999</v>
      </c>
    </row>
    <row r="29" spans="1:12" x14ac:dyDescent="0.2">
      <c r="A29" t="s">
        <v>519</v>
      </c>
      <c r="B29" t="s">
        <v>2049</v>
      </c>
      <c r="C29" t="s">
        <v>522</v>
      </c>
      <c r="D29" t="s">
        <v>520</v>
      </c>
      <c r="E29" t="s">
        <v>2082</v>
      </c>
      <c r="F29">
        <v>44862.503979977388</v>
      </c>
      <c r="H29">
        <v>7.5855889999999997</v>
      </c>
      <c r="K29" s="11">
        <f>VLOOKUP(A29,[1]BBpd2013!$C$2:$AF$1838,30,FALSE)</f>
        <v>7.7364671239999998</v>
      </c>
      <c r="L29" s="11">
        <f>VLOOKUP(A29,'[1]Broadband Pricing data (Fixed) '!$C$2:$AE$1984,29,FALSE)</f>
        <v>7.7347523320000002</v>
      </c>
    </row>
    <row r="30" spans="1:12" x14ac:dyDescent="0.2">
      <c r="A30" t="s">
        <v>2083</v>
      </c>
      <c r="B30" t="s">
        <v>2067</v>
      </c>
      <c r="C30" t="s">
        <v>539</v>
      </c>
      <c r="D30" t="s">
        <v>536</v>
      </c>
      <c r="E30" t="s">
        <v>2084</v>
      </c>
      <c r="F30">
        <v>44862.503979977388</v>
      </c>
      <c r="H30">
        <v>20.1890963726755</v>
      </c>
      <c r="K30" s="11">
        <f>VLOOKUP(A30,[1]BBpd2013!$C$2:$AF$1838,30,FALSE)</f>
        <v>22.458745440000001</v>
      </c>
      <c r="L30" s="11">
        <f>VLOOKUP(A30,'[1]Broadband Pricing data (Fixed) '!$C$2:$AE$1984,29,FALSE)</f>
        <v>20.825650119999999</v>
      </c>
    </row>
    <row r="31" spans="1:12" x14ac:dyDescent="0.2">
      <c r="A31" t="s">
        <v>543</v>
      </c>
      <c r="B31" t="s">
        <v>2045</v>
      </c>
      <c r="C31" t="s">
        <v>319</v>
      </c>
      <c r="D31" t="s">
        <v>544</v>
      </c>
      <c r="E31" t="s">
        <v>2085</v>
      </c>
      <c r="F31">
        <v>11293.154683010813</v>
      </c>
      <c r="H31">
        <v>0.55704619384797605</v>
      </c>
      <c r="K31" s="11">
        <f>VLOOKUP(A31,[1]BBpd2013!$C$2:$AF$1838,30,FALSE)</f>
        <v>0.56289160699999996</v>
      </c>
      <c r="L31" s="11">
        <f>VLOOKUP(A31,'[1]Broadband Pricing data (Fixed) '!$C$2:$AE$1984,29,FALSE)</f>
        <v>0.54640615999999997</v>
      </c>
    </row>
    <row r="32" spans="1:12" x14ac:dyDescent="0.2">
      <c r="A32" t="s">
        <v>551</v>
      </c>
      <c r="B32" t="s">
        <v>2042</v>
      </c>
      <c r="C32" t="s">
        <v>555</v>
      </c>
      <c r="D32" t="s">
        <v>552</v>
      </c>
      <c r="E32" t="s">
        <v>2086</v>
      </c>
      <c r="F32">
        <v>11311.952607427189</v>
      </c>
      <c r="H32">
        <v>2.1177464488508</v>
      </c>
      <c r="K32" s="11">
        <f>VLOOKUP(A32,[1]BBpd2013!$C$2:$AF$1838,30,FALSE)</f>
        <v>2.9509415969999999</v>
      </c>
      <c r="L32" s="11">
        <f>VLOOKUP(A32,'[1]Broadband Pricing data (Fixed) '!$C$2:$AE$1984,29,FALSE)</f>
        <v>1.9276049900000001</v>
      </c>
    </row>
    <row r="33" spans="1:12" x14ac:dyDescent="0.2">
      <c r="A33" t="s">
        <v>563</v>
      </c>
      <c r="B33" t="s">
        <v>2067</v>
      </c>
      <c r="C33" t="s">
        <v>319</v>
      </c>
      <c r="D33" t="s">
        <v>564</v>
      </c>
      <c r="E33" t="s">
        <v>2087</v>
      </c>
      <c r="F33">
        <v>7980.309425318901</v>
      </c>
      <c r="H33">
        <v>0.495050318744303</v>
      </c>
      <c r="K33" s="11">
        <f>VLOOKUP(A33,[1]BBpd2013!$C$2:$AF$1838,30,FALSE)</f>
        <v>0.54206045599999997</v>
      </c>
      <c r="L33" s="11">
        <f>VLOOKUP(A33,'[1]Broadband Pricing data (Fixed) '!$C$2:$AE$1984,29,FALSE)</f>
        <v>0.49290930100000002</v>
      </c>
    </row>
    <row r="34" spans="1:12" x14ac:dyDescent="0.2">
      <c r="A34" t="s">
        <v>2088</v>
      </c>
      <c r="B34" t="s">
        <v>2042</v>
      </c>
      <c r="C34" t="s">
        <v>2089</v>
      </c>
      <c r="D34" t="s">
        <v>2090</v>
      </c>
      <c r="E34" t="s">
        <v>2091</v>
      </c>
      <c r="F34">
        <v>1195.4354794517753</v>
      </c>
      <c r="H34">
        <v>7.5911458158875504</v>
      </c>
      <c r="K34" s="11" t="e">
        <f>VLOOKUP(A34,[1]BBpd2013!$C$2:$AF$1838,30,FALSE)</f>
        <v>#N/A</v>
      </c>
      <c r="L34" s="11" t="e">
        <f>VLOOKUP(A34,'[1]Broadband Pricing data (Fixed) '!$C$2:$AE$1984,29,FALSE)</f>
        <v>#N/A</v>
      </c>
    </row>
    <row r="35" spans="1:12" x14ac:dyDescent="0.2">
      <c r="A35" t="s">
        <v>578</v>
      </c>
      <c r="B35" t="s">
        <v>2042</v>
      </c>
      <c r="C35" t="s">
        <v>582</v>
      </c>
      <c r="D35" t="s">
        <v>579</v>
      </c>
      <c r="E35" t="s">
        <v>2092</v>
      </c>
      <c r="F35">
        <v>1500.8583054392727</v>
      </c>
      <c r="H35">
        <v>7.2312842139874096</v>
      </c>
      <c r="K35" s="11">
        <f>VLOOKUP(A35,[1]BBpd2013!$C$2:$AF$1838,30,FALSE)</f>
        <v>7.2425449420000003</v>
      </c>
      <c r="L35" s="11">
        <f>VLOOKUP(A35,'[1]Broadband Pricing data (Fixed) '!$C$2:$AE$1984,29,FALSE)</f>
        <v>6.6937785649999997</v>
      </c>
    </row>
    <row r="36" spans="1:12" x14ac:dyDescent="0.2">
      <c r="A36" t="s">
        <v>588</v>
      </c>
      <c r="B36" t="s">
        <v>2049</v>
      </c>
      <c r="C36" t="s">
        <v>63</v>
      </c>
      <c r="D36" t="s">
        <v>589</v>
      </c>
      <c r="E36" t="s">
        <v>2093</v>
      </c>
      <c r="F36">
        <v>39754.485240450507</v>
      </c>
      <c r="H36">
        <v>0.93928500000000004</v>
      </c>
      <c r="K36" s="11">
        <f>VLOOKUP(A36,[1]BBpd2013!$C$2:$AF$1838,30,FALSE)</f>
        <v>0.929195149</v>
      </c>
      <c r="L36" s="11">
        <f>VLOOKUP(A36,'[1]Broadband Pricing data (Fixed) '!$C$2:$AE$1984,29,FALSE)</f>
        <v>0.92974217800000003</v>
      </c>
    </row>
    <row r="37" spans="1:12" x14ac:dyDescent="0.2">
      <c r="A37" t="s">
        <v>612</v>
      </c>
      <c r="B37" t="s">
        <v>2049</v>
      </c>
      <c r="C37" t="s">
        <v>63</v>
      </c>
      <c r="D37" t="s">
        <v>613</v>
      </c>
      <c r="E37" t="s">
        <v>2094</v>
      </c>
      <c r="F37">
        <v>38850.716445595259</v>
      </c>
      <c r="H37">
        <v>0.82911100000000004</v>
      </c>
      <c r="K37" s="11">
        <f>VLOOKUP(A37,[1]BBpd2013!$C$2:$AF$1838,30,FALSE)</f>
        <v>0.85681531600000005</v>
      </c>
      <c r="L37" s="11">
        <f>VLOOKUP(A37,'[1]Broadband Pricing data (Fixed) '!$C$2:$AE$1984,29,FALSE)</f>
        <v>0.845264982</v>
      </c>
    </row>
    <row r="38" spans="1:12" x14ac:dyDescent="0.2">
      <c r="A38" t="s">
        <v>648</v>
      </c>
      <c r="B38" t="s">
        <v>2049</v>
      </c>
      <c r="C38" t="s">
        <v>63</v>
      </c>
      <c r="D38" t="s">
        <v>649</v>
      </c>
      <c r="E38" t="s">
        <v>2095</v>
      </c>
      <c r="F38">
        <v>45615.811193476125</v>
      </c>
      <c r="H38">
        <v>0.78696900000000003</v>
      </c>
      <c r="K38" s="11">
        <f>VLOOKUP(A38,[1]BBpd2013!$C$2:$AF$1838,30,FALSE)</f>
        <v>0.78945354899999998</v>
      </c>
      <c r="L38" s="11">
        <f>VLOOKUP(A38,'[1]Broadband Pricing data (Fixed) '!$C$2:$AE$1984,29,FALSE)</f>
        <v>0.78363148599999999</v>
      </c>
    </row>
    <row r="39" spans="1:12" x14ac:dyDescent="0.2">
      <c r="A39" t="s">
        <v>677</v>
      </c>
      <c r="B39" t="s">
        <v>2042</v>
      </c>
      <c r="C39" t="s">
        <v>681</v>
      </c>
      <c r="D39" t="s">
        <v>678</v>
      </c>
      <c r="E39" t="s">
        <v>2096</v>
      </c>
      <c r="F39">
        <v>4143.1150782310242</v>
      </c>
      <c r="H39">
        <v>1.0354459595807599</v>
      </c>
      <c r="K39" s="11">
        <f>VLOOKUP(A39,[1]BBpd2013!$C$2:$AF$1838,30,FALSE)</f>
        <v>1.431059479</v>
      </c>
      <c r="L39" s="11">
        <f>VLOOKUP(A39,'[1]Broadband Pricing data (Fixed) '!$C$2:$AE$1984,29,FALSE)</f>
        <v>0.90776112200000003</v>
      </c>
    </row>
    <row r="40" spans="1:12" x14ac:dyDescent="0.2">
      <c r="A40" t="s">
        <v>682</v>
      </c>
      <c r="B40" t="s">
        <v>2049</v>
      </c>
      <c r="C40" t="s">
        <v>63</v>
      </c>
      <c r="D40" t="s">
        <v>683</v>
      </c>
      <c r="E40" t="s">
        <v>2097</v>
      </c>
      <c r="F40">
        <v>26098.811334338257</v>
      </c>
      <c r="H40">
        <v>0.62619100000000005</v>
      </c>
      <c r="K40" s="11">
        <f>VLOOKUP(A40,[1]BBpd2013!$C$2:$AF$1838,30,FALSE)</f>
        <v>0.678055611</v>
      </c>
      <c r="L40" s="11">
        <f>VLOOKUP(A40,'[1]Broadband Pricing data (Fixed) '!$C$2:$AE$1984,29,FALSE)</f>
        <v>0.64332421299999998</v>
      </c>
    </row>
    <row r="41" spans="1:12" x14ac:dyDescent="0.2">
      <c r="A41" t="s">
        <v>697</v>
      </c>
      <c r="B41" t="s">
        <v>2067</v>
      </c>
      <c r="C41" t="s">
        <v>701</v>
      </c>
      <c r="D41" t="s">
        <v>698</v>
      </c>
      <c r="E41" t="s">
        <v>2098</v>
      </c>
      <c r="F41">
        <v>7526.9158192771356</v>
      </c>
      <c r="H41">
        <v>3.8039745065575499</v>
      </c>
      <c r="K41" s="11">
        <f>VLOOKUP(A41,[1]BBpd2013!$C$2:$AF$1838,30,FALSE)</f>
        <v>5.1978328889999998</v>
      </c>
      <c r="L41" s="11">
        <f>VLOOKUP(A41,'[1]Broadband Pricing data (Fixed) '!$C$2:$AE$1984,29,FALSE)</f>
        <v>3.7458304870000001</v>
      </c>
    </row>
    <row r="42" spans="1:12" x14ac:dyDescent="0.2">
      <c r="A42" t="s">
        <v>703</v>
      </c>
      <c r="B42" t="s">
        <v>2042</v>
      </c>
      <c r="C42" t="s">
        <v>707</v>
      </c>
      <c r="D42" t="s">
        <v>704</v>
      </c>
      <c r="E42" t="s">
        <v>2099</v>
      </c>
      <c r="F42">
        <v>1236.0904461831874</v>
      </c>
      <c r="H42">
        <v>3120.9052366176702</v>
      </c>
      <c r="K42" s="11" t="e">
        <f>VLOOKUP(A42,[1]BBpd2013!$C$2:$AF$1838,30,FALSE)</f>
        <v>#N/A</v>
      </c>
      <c r="L42" s="11">
        <f>VLOOKUP(A42,'[1]Broadband Pricing data (Fixed) '!$C$2:$AE$1984,29,FALSE)</f>
        <v>2943.054568</v>
      </c>
    </row>
    <row r="43" spans="1:12" x14ac:dyDescent="0.2">
      <c r="A43" t="s">
        <v>2100</v>
      </c>
      <c r="B43" t="s">
        <v>2067</v>
      </c>
      <c r="C43" t="s">
        <v>2101</v>
      </c>
      <c r="D43" t="s">
        <v>2102</v>
      </c>
      <c r="E43" t="s">
        <v>2103</v>
      </c>
      <c r="F43">
        <v>1750.1098756901761</v>
      </c>
      <c r="H43">
        <v>21.236395852795699</v>
      </c>
      <c r="K43" s="11">
        <f>VLOOKUP(A43,[1]BBpd2013!$C$2:$AF$1838,30,FALSE)</f>
        <v>0.62157047300000001</v>
      </c>
      <c r="L43" s="11">
        <f>VLOOKUP(A43,'[1]Broadband Pricing data (Fixed) '!$C$2:$AE$1984,29,FALSE)</f>
        <v>0.46149461600000002</v>
      </c>
    </row>
    <row r="44" spans="1:12" x14ac:dyDescent="0.2">
      <c r="A44" t="s">
        <v>713</v>
      </c>
      <c r="B44" t="s">
        <v>2067</v>
      </c>
      <c r="C44" t="s">
        <v>2104</v>
      </c>
      <c r="D44" t="s">
        <v>714</v>
      </c>
      <c r="E44" t="s">
        <v>2105</v>
      </c>
      <c r="F44">
        <v>4416.9612963949294</v>
      </c>
      <c r="H44">
        <v>11.226108281711999</v>
      </c>
      <c r="K44" s="11">
        <f>VLOOKUP(A44,[1]BBpd2013!$C$2:$AF$1838,30,FALSE)</f>
        <v>0.53521284400000002</v>
      </c>
      <c r="L44" s="11">
        <f>VLOOKUP(A44,'[1]Broadband Pricing data (Fixed) '!$C$2:$AE$1984,29,FALSE)</f>
        <v>0.48783496199999998</v>
      </c>
    </row>
    <row r="45" spans="1:12" x14ac:dyDescent="0.2">
      <c r="A45" t="s">
        <v>2106</v>
      </c>
      <c r="B45" t="s">
        <v>2040</v>
      </c>
      <c r="C45" t="s">
        <v>720</v>
      </c>
      <c r="D45" t="s">
        <v>717</v>
      </c>
      <c r="E45" t="s">
        <v>2107</v>
      </c>
      <c r="F45">
        <v>55084.244811470446</v>
      </c>
      <c r="H45">
        <v>5.6545870673572898</v>
      </c>
      <c r="K45" s="11">
        <f>VLOOKUP(A45,[1]BBpd2013!$C$2:$AF$1838,30,FALSE)</f>
        <v>5.5848878099999997</v>
      </c>
      <c r="L45" s="11">
        <f>VLOOKUP(A45,'[1]Broadband Pricing data (Fixed) '!$C$2:$AE$1984,29,FALSE)</f>
        <v>5.5579891400000001</v>
      </c>
    </row>
    <row r="46" spans="1:12" x14ac:dyDescent="0.2">
      <c r="A46" t="s">
        <v>733</v>
      </c>
      <c r="B46" t="s">
        <v>2049</v>
      </c>
      <c r="C46" t="s">
        <v>743</v>
      </c>
      <c r="D46" t="s">
        <v>734</v>
      </c>
      <c r="E46" t="s">
        <v>2108</v>
      </c>
      <c r="F46">
        <v>24498.494279538059</v>
      </c>
      <c r="H46">
        <v>131.99963399999999</v>
      </c>
      <c r="K46" s="11">
        <f>VLOOKUP(A46,[1]BBpd2013!$C$2:$AF$1838,30,FALSE)</f>
        <v>128.45307109999999</v>
      </c>
      <c r="L46" s="11">
        <f>VLOOKUP(A46,'[1]Broadband Pricing data (Fixed) '!$C$2:$AE$1984,29,FALSE)</f>
        <v>128.42173220000001</v>
      </c>
    </row>
    <row r="47" spans="1:12" x14ac:dyDescent="0.2">
      <c r="A47" t="s">
        <v>770</v>
      </c>
      <c r="B47" t="s">
        <v>2040</v>
      </c>
      <c r="C47" t="s">
        <v>774</v>
      </c>
      <c r="D47" t="s">
        <v>771</v>
      </c>
      <c r="E47" t="s">
        <v>2109</v>
      </c>
      <c r="F47">
        <v>5833.2531125548994</v>
      </c>
      <c r="H47">
        <v>17.1156942973615</v>
      </c>
      <c r="K47" s="11">
        <f>VLOOKUP(A47,[1]BBpd2013!$C$2:$AF$1838,30,FALSE)</f>
        <v>21.24975465</v>
      </c>
      <c r="L47" s="11">
        <f>VLOOKUP(A47,'[1]Broadband Pricing data (Fixed) '!$C$2:$AE$1984,29,FALSE)</f>
        <v>16.761639469999999</v>
      </c>
    </row>
    <row r="48" spans="1:12" x14ac:dyDescent="0.2">
      <c r="A48" t="s">
        <v>805</v>
      </c>
      <c r="B48" t="s">
        <v>2040</v>
      </c>
      <c r="C48" t="s">
        <v>2110</v>
      </c>
      <c r="D48" t="s">
        <v>806</v>
      </c>
      <c r="E48" t="s">
        <v>2111</v>
      </c>
      <c r="F48">
        <v>10585.359695002262</v>
      </c>
      <c r="H48">
        <v>3939.5612354412201</v>
      </c>
      <c r="K48" s="11">
        <f>VLOOKUP(A48,[1]BBpd2013!$C$2:$AF$1838,30,FALSE)</f>
        <v>6847.4669780000004</v>
      </c>
      <c r="L48" s="11">
        <f>VLOOKUP(A48,'[1]Broadband Pricing data (Fixed) '!$C$2:$AE$1984,29,FALSE)</f>
        <v>3803.3510390000001</v>
      </c>
    </row>
    <row r="49" spans="1:12" x14ac:dyDescent="0.2">
      <c r="A49" t="s">
        <v>2112</v>
      </c>
      <c r="B49" t="s">
        <v>2040</v>
      </c>
      <c r="C49" t="s">
        <v>821</v>
      </c>
      <c r="D49" t="s">
        <v>819</v>
      </c>
      <c r="E49" t="s">
        <v>2113</v>
      </c>
      <c r="F49">
        <v>16323.34392926289</v>
      </c>
      <c r="H49">
        <v>8411.74337494051</v>
      </c>
      <c r="K49" s="11">
        <f>VLOOKUP(A49,[1]BBpd2013!$C$2:$AF$1838,30,FALSE)</f>
        <v>5594.15135256146</v>
      </c>
      <c r="L49" s="11">
        <f>VLOOKUP(A49,'[1]Broadband Pricing data (Fixed) '!$C$2:$AE$1984,29,FALSE)</f>
        <v>5627.5943960000004</v>
      </c>
    </row>
    <row r="50" spans="1:12" x14ac:dyDescent="0.2">
      <c r="A50" t="s">
        <v>2114</v>
      </c>
      <c r="B50" t="s">
        <v>2040</v>
      </c>
      <c r="C50" t="s">
        <v>2115</v>
      </c>
      <c r="D50" t="s">
        <v>2116</v>
      </c>
      <c r="E50" t="s">
        <v>2117</v>
      </c>
      <c r="F50">
        <v>14694.031203593537</v>
      </c>
      <c r="H50">
        <v>510.45480119083402</v>
      </c>
      <c r="K50" s="11" t="e">
        <f>VLOOKUP(A50,[1]BBpd2013!$C$2:$AF$1838,30,FALSE)</f>
        <v>#N/A</v>
      </c>
      <c r="L50" s="11" t="e">
        <f>VLOOKUP(A50,'[1]Broadband Pricing data (Fixed) '!$C$2:$AE$1984,29,FALSE)</f>
        <v>#N/A</v>
      </c>
    </row>
    <row r="51" spans="1:12" x14ac:dyDescent="0.2">
      <c r="A51" t="s">
        <v>850</v>
      </c>
      <c r="B51" t="s">
        <v>2040</v>
      </c>
      <c r="C51" t="s">
        <v>1291</v>
      </c>
      <c r="D51" t="s">
        <v>851</v>
      </c>
      <c r="E51" t="s">
        <v>2118</v>
      </c>
      <c r="F51">
        <v>33072.398987447355</v>
      </c>
      <c r="H51">
        <v>4.0062579999999999</v>
      </c>
      <c r="K51" s="11">
        <f>VLOOKUP(A51,[1]BBpd2013!$C$2:$AF$1838,30,FALSE)</f>
        <v>3.9417191819999999</v>
      </c>
      <c r="L51" s="11">
        <f>VLOOKUP(A51,'[1]Broadband Pricing data (Fixed) '!$C$2:$AE$1984,29,FALSE)</f>
        <v>3.984482657</v>
      </c>
    </row>
    <row r="52" spans="1:12" x14ac:dyDescent="0.2">
      <c r="A52" t="s">
        <v>864</v>
      </c>
      <c r="B52" t="s">
        <v>2049</v>
      </c>
      <c r="C52" t="s">
        <v>63</v>
      </c>
      <c r="D52" t="s">
        <v>865</v>
      </c>
      <c r="E52" t="s">
        <v>2119</v>
      </c>
      <c r="F52">
        <v>34757.840664367548</v>
      </c>
      <c r="H52">
        <v>0.75812100000000004</v>
      </c>
      <c r="K52" s="11">
        <f>VLOOKUP(A52,[1]BBpd2013!$C$2:$AF$1838,30,FALSE)</f>
        <v>0.77634907099999995</v>
      </c>
      <c r="L52" s="11">
        <f>VLOOKUP(A52,'[1]Broadband Pricing data (Fixed) '!$C$2:$AE$1984,29,FALSE)</f>
        <v>0.760110803</v>
      </c>
    </row>
    <row r="53" spans="1:12" x14ac:dyDescent="0.2">
      <c r="A53" t="s">
        <v>890</v>
      </c>
      <c r="B53" t="s">
        <v>2040</v>
      </c>
      <c r="C53" t="s">
        <v>433</v>
      </c>
      <c r="D53" t="s">
        <v>891</v>
      </c>
      <c r="E53" t="s">
        <v>2120</v>
      </c>
      <c r="F53">
        <v>36426.302206897708</v>
      </c>
      <c r="H53">
        <v>105.270346</v>
      </c>
      <c r="K53" s="11">
        <f>VLOOKUP(A53,[1]BBpd2013!$C$2:$AF$1838,30,FALSE)</f>
        <v>105.9721376</v>
      </c>
      <c r="L53" s="11">
        <f>VLOOKUP(A53,'[1]Broadband Pricing data (Fixed) '!$C$2:$AE$1984,29,FALSE)</f>
        <v>103.44524610000001</v>
      </c>
    </row>
    <row r="54" spans="1:12" x14ac:dyDescent="0.2">
      <c r="A54" t="s">
        <v>926</v>
      </c>
      <c r="B54" t="s">
        <v>2040</v>
      </c>
      <c r="C54" t="s">
        <v>930</v>
      </c>
      <c r="D54" t="s">
        <v>927</v>
      </c>
      <c r="E54" t="s">
        <v>2121</v>
      </c>
      <c r="F54">
        <v>12050.309784269157</v>
      </c>
      <c r="H54">
        <v>0.319495962390487</v>
      </c>
      <c r="K54" s="11">
        <f>VLOOKUP(A54,[1]BBpd2013!$C$2:$AF$1838,30,FALSE)</f>
        <v>0.57588028000000002</v>
      </c>
      <c r="L54" s="11">
        <f>VLOOKUP(A54,'[1]Broadband Pricing data (Fixed) '!$C$2:$AE$1984,29,FALSE)</f>
        <v>0.313434718</v>
      </c>
    </row>
    <row r="55" spans="1:12" x14ac:dyDescent="0.2">
      <c r="A55" t="s">
        <v>941</v>
      </c>
      <c r="B55" t="s">
        <v>2040</v>
      </c>
      <c r="C55" t="s">
        <v>945</v>
      </c>
      <c r="D55" t="s">
        <v>942</v>
      </c>
      <c r="E55" t="s">
        <v>2122</v>
      </c>
      <c r="F55">
        <v>24204.666960751485</v>
      </c>
      <c r="H55">
        <v>90.884441926461804</v>
      </c>
      <c r="K55" s="11" t="e">
        <f>VLOOKUP(A55,[1]BBpd2013!$C$2:$AF$1838,30,FALSE)</f>
        <v>#N/A</v>
      </c>
      <c r="L55" s="11" t="e">
        <f>VLOOKUP(A55,'[1]Broadband Pricing data (Fixed) '!$C$2:$AE$1984,29,FALSE)</f>
        <v>#N/A</v>
      </c>
    </row>
    <row r="56" spans="1:12" x14ac:dyDescent="0.2">
      <c r="A56" t="s">
        <v>952</v>
      </c>
      <c r="B56" t="s">
        <v>2042</v>
      </c>
      <c r="C56" t="s">
        <v>956</v>
      </c>
      <c r="D56" t="s">
        <v>953</v>
      </c>
      <c r="E56" t="s">
        <v>2123</v>
      </c>
      <c r="F56">
        <v>2909.8168928718751</v>
      </c>
      <c r="H56">
        <v>40.425966369460703</v>
      </c>
      <c r="K56" s="11">
        <f>VLOOKUP(A56,[1]BBpd2013!$C$2:$AF$1838,30,FALSE)</f>
        <v>45.870631060000001</v>
      </c>
      <c r="L56" s="11">
        <f>VLOOKUP(A56,'[1]Broadband Pricing data (Fixed) '!$C$2:$AE$1984,29,FALSE)</f>
        <v>37.810565369999999</v>
      </c>
    </row>
    <row r="57" spans="1:12" x14ac:dyDescent="0.2">
      <c r="A57" t="s">
        <v>2124</v>
      </c>
      <c r="B57" t="s">
        <v>2040</v>
      </c>
      <c r="C57" t="s">
        <v>2125</v>
      </c>
      <c r="D57" t="s">
        <v>2126</v>
      </c>
      <c r="E57" t="s">
        <v>2127</v>
      </c>
      <c r="F57" s="6"/>
      <c r="G57" s="6"/>
      <c r="H57" s="6"/>
      <c r="I57" s="6"/>
      <c r="J57" s="6"/>
      <c r="K57" s="11" t="e">
        <f>VLOOKUP(A57,[1]BBpd2013!$C$2:$AF$1838,30,FALSE)</f>
        <v>#N/A</v>
      </c>
      <c r="L57" s="11" t="e">
        <f>VLOOKUP(A57,'[1]Broadband Pricing data (Fixed) '!$C$2:$AE$1984,29,FALSE)</f>
        <v>#N/A</v>
      </c>
    </row>
    <row r="58" spans="1:12" x14ac:dyDescent="0.2">
      <c r="A58" t="s">
        <v>2128</v>
      </c>
      <c r="B58" t="s">
        <v>2040</v>
      </c>
      <c r="C58" t="s">
        <v>1552</v>
      </c>
      <c r="D58" t="s">
        <v>1550</v>
      </c>
      <c r="E58" t="s">
        <v>2129</v>
      </c>
      <c r="F58">
        <v>34355.729841127439</v>
      </c>
      <c r="H58">
        <v>857.26122199999998</v>
      </c>
      <c r="K58" s="11">
        <f>VLOOKUP(A58,[1]BBpd2013!$C$2:$AF$1838,30,FALSE)</f>
        <v>826.19148870000004</v>
      </c>
      <c r="L58" s="11">
        <f>VLOOKUP(A58,'[1]Broadband Pricing data (Fixed) '!$C$2:$AE$1984,29,FALSE)</f>
        <v>858.21668190000003</v>
      </c>
    </row>
    <row r="59" spans="1:12" x14ac:dyDescent="0.2">
      <c r="A59" t="s">
        <v>977</v>
      </c>
      <c r="B59" t="s">
        <v>2040</v>
      </c>
      <c r="C59" t="s">
        <v>2130</v>
      </c>
      <c r="D59" t="s">
        <v>978</v>
      </c>
      <c r="E59" t="s">
        <v>2131</v>
      </c>
      <c r="F59">
        <v>3322.2194311555213</v>
      </c>
      <c r="H59">
        <v>20.496698133264999</v>
      </c>
      <c r="K59" s="11">
        <f>VLOOKUP(A59,[1]BBpd2013!$C$2:$AF$1838,30,FALSE)</f>
        <v>0.471354685</v>
      </c>
      <c r="L59" s="11">
        <f>VLOOKUP(A59,'[1]Broadband Pricing data (Fixed) '!$C$2:$AE$1984,29,FALSE)</f>
        <v>19.052345330000001</v>
      </c>
    </row>
    <row r="60" spans="1:12" x14ac:dyDescent="0.2">
      <c r="A60" t="s">
        <v>2132</v>
      </c>
      <c r="B60" t="s">
        <v>2040</v>
      </c>
      <c r="C60" t="s">
        <v>991</v>
      </c>
      <c r="D60" t="s">
        <v>988</v>
      </c>
      <c r="E60" t="s">
        <v>2133</v>
      </c>
      <c r="F60">
        <v>5162.3022707114806</v>
      </c>
      <c r="H60">
        <v>2662.31256266122</v>
      </c>
      <c r="K60" s="11">
        <f>VLOOKUP(A60,[1]BBpd2013!$C$2:$AF$1838,30,FALSE)</f>
        <v>3928.563819</v>
      </c>
      <c r="L60" s="11">
        <f>VLOOKUP(A60,'[1]Broadband Pricing data (Fixed) '!$C$2:$AE$1984,29,FALSE)</f>
        <v>2675.5398909999999</v>
      </c>
    </row>
    <row r="61" spans="1:12" x14ac:dyDescent="0.2">
      <c r="A61" t="s">
        <v>1012</v>
      </c>
      <c r="B61" t="s">
        <v>2042</v>
      </c>
      <c r="C61" t="s">
        <v>1015</v>
      </c>
      <c r="D61" t="s">
        <v>1013</v>
      </c>
      <c r="E61" t="s">
        <v>2134</v>
      </c>
      <c r="F61">
        <v>15604.545117218848</v>
      </c>
      <c r="H61">
        <v>0.53616295177169704</v>
      </c>
      <c r="K61" s="11">
        <f>VLOOKUP(A61,[1]BBpd2013!$C$2:$AF$1838,30,FALSE)</f>
        <v>0</v>
      </c>
      <c r="L61" s="11">
        <f>VLOOKUP(A61,'[1]Broadband Pricing data (Fixed) '!$C$2:$AE$1984,29,FALSE)</f>
        <v>0.72388268700000002</v>
      </c>
    </row>
    <row r="62" spans="1:12" x14ac:dyDescent="0.2">
      <c r="A62" t="s">
        <v>1059</v>
      </c>
      <c r="B62" t="s">
        <v>2042</v>
      </c>
      <c r="C62" t="s">
        <v>1063</v>
      </c>
      <c r="D62" t="s">
        <v>1060</v>
      </c>
      <c r="E62" t="s">
        <v>2135</v>
      </c>
      <c r="F62">
        <v>1436.6904493779718</v>
      </c>
      <c r="H62">
        <v>755.35193996474504</v>
      </c>
      <c r="K62" s="11">
        <f>VLOOKUP(A62,[1]BBpd2013!$C$2:$AF$1838,30,FALSE)</f>
        <v>1020.407451</v>
      </c>
      <c r="L62" s="11">
        <f>VLOOKUP(A62,'[1]Broadband Pricing data (Fixed) '!$C$2:$AE$1984,29,FALSE)</f>
        <v>745.24400070000002</v>
      </c>
    </row>
    <row r="63" spans="1:12" x14ac:dyDescent="0.2">
      <c r="A63" t="s">
        <v>2136</v>
      </c>
      <c r="B63" t="s">
        <v>2042</v>
      </c>
      <c r="C63" t="s">
        <v>2137</v>
      </c>
      <c r="D63" t="s">
        <v>2138</v>
      </c>
      <c r="E63" t="s">
        <v>2139</v>
      </c>
      <c r="F63">
        <v>815.070406218171</v>
      </c>
      <c r="H63">
        <v>131.896834418769</v>
      </c>
      <c r="K63" s="11" t="e">
        <f>VLOOKUP(A63,[1]BBpd2013!$C$2:$AF$1838,30,FALSE)</f>
        <v>#N/A</v>
      </c>
      <c r="L63" s="11" t="e">
        <f>VLOOKUP(A63,'[1]Broadband Pricing data (Fixed) '!$C$2:$AE$1984,29,FALSE)</f>
        <v>#N/A</v>
      </c>
    </row>
    <row r="64" spans="1:12" x14ac:dyDescent="0.2">
      <c r="A64" t="s">
        <v>1066</v>
      </c>
      <c r="B64" t="s">
        <v>2040</v>
      </c>
      <c r="C64" t="s">
        <v>1069</v>
      </c>
      <c r="D64" t="s">
        <v>1067</v>
      </c>
      <c r="E64" t="s">
        <v>2140</v>
      </c>
      <c r="F64">
        <v>24714.843468901265</v>
      </c>
      <c r="H64">
        <v>1.4341530591407601</v>
      </c>
      <c r="K64" s="11">
        <f>VLOOKUP(A64,[1]BBpd2013!$C$2:$AF$1838,30,FALSE)</f>
        <v>1.902657367</v>
      </c>
      <c r="L64" s="11">
        <f>VLOOKUP(A64,'[1]Broadband Pricing data (Fixed) '!$C$2:$AE$1984,29,FALSE)</f>
        <v>1.421932148</v>
      </c>
    </row>
    <row r="65" spans="1:12" x14ac:dyDescent="0.2">
      <c r="A65" t="s">
        <v>1085</v>
      </c>
      <c r="B65" t="s">
        <v>2042</v>
      </c>
      <c r="C65" t="s">
        <v>1088</v>
      </c>
      <c r="D65" t="s">
        <v>1086</v>
      </c>
      <c r="E65" t="s">
        <v>2141</v>
      </c>
      <c r="F65">
        <v>1733.0040011340172</v>
      </c>
      <c r="H65">
        <v>218.46272815837301</v>
      </c>
      <c r="K65" s="11">
        <f>VLOOKUP(A65,[1]BBpd2013!$C$2:$AF$1838,30,FALSE)</f>
        <v>296.53917410000003</v>
      </c>
      <c r="L65" s="11">
        <f>VLOOKUP(A65,'[1]Broadband Pricing data (Fixed) '!$C$2:$AE$1984,29,FALSE)</f>
        <v>215.24161330000001</v>
      </c>
    </row>
    <row r="66" spans="1:12" x14ac:dyDescent="0.2">
      <c r="A66" t="s">
        <v>1106</v>
      </c>
      <c r="B66" t="s">
        <v>2067</v>
      </c>
      <c r="C66" t="s">
        <v>2142</v>
      </c>
      <c r="D66" t="s">
        <v>1107</v>
      </c>
      <c r="E66" t="s">
        <v>2143</v>
      </c>
      <c r="F66">
        <v>17166.967328360155</v>
      </c>
      <c r="H66">
        <v>8.0228199999999994</v>
      </c>
      <c r="K66" s="11">
        <f>VLOOKUP(A66,[1]BBpd2013!$C$2:$AF$1838,30,FALSE)</f>
        <v>7.6677173119999997</v>
      </c>
      <c r="L66" s="11">
        <f>VLOOKUP(A66,'[1]Broadband Pricing data (Fixed) '!$C$2:$AE$1984,29,FALSE)</f>
        <v>7.9962023350000004</v>
      </c>
    </row>
    <row r="67" spans="1:12" x14ac:dyDescent="0.2">
      <c r="A67" t="s">
        <v>1141</v>
      </c>
      <c r="B67" t="s">
        <v>2042</v>
      </c>
      <c r="C67" t="s">
        <v>2144</v>
      </c>
      <c r="D67" t="s">
        <v>1142</v>
      </c>
      <c r="E67" t="s">
        <v>2145</v>
      </c>
      <c r="F67">
        <v>7379.06532762193</v>
      </c>
      <c r="H67">
        <v>3.5770611621074599</v>
      </c>
      <c r="K67" s="11">
        <f>VLOOKUP(A67,[1]BBpd2013!$C$2:$AF$1838,30,FALSE)</f>
        <v>4.7975244789999998</v>
      </c>
      <c r="L67" s="11">
        <f>VLOOKUP(A67,'[1]Broadband Pricing data (Fixed) '!$C$2:$AE$1984,29,FALSE)</f>
        <v>3.628922008</v>
      </c>
    </row>
    <row r="68" spans="1:12" x14ac:dyDescent="0.2">
      <c r="A68" t="s">
        <v>2146</v>
      </c>
      <c r="B68" t="s">
        <v>2042</v>
      </c>
      <c r="C68" t="s">
        <v>2147</v>
      </c>
      <c r="D68" t="s">
        <v>2148</v>
      </c>
      <c r="E68" t="s">
        <v>2149</v>
      </c>
      <c r="F68">
        <v>1169.0470353928126</v>
      </c>
      <c r="H68">
        <v>16.5997722204825</v>
      </c>
      <c r="K68" s="11" t="e">
        <f>VLOOKUP(A68,[1]BBpd2013!$C$2:$AF$1838,30,FALSE)</f>
        <v>#N/A</v>
      </c>
      <c r="L68" s="11" t="e">
        <f>VLOOKUP(A68,'[1]Broadband Pricing data (Fixed) '!$C$2:$AE$1984,29,FALSE)</f>
        <v>#N/A</v>
      </c>
    </row>
    <row r="69" spans="1:12" x14ac:dyDescent="0.2">
      <c r="A69" t="s">
        <v>2026</v>
      </c>
      <c r="B69" t="s">
        <v>2040</v>
      </c>
      <c r="C69" t="s">
        <v>1148</v>
      </c>
      <c r="D69" t="s">
        <v>1146</v>
      </c>
      <c r="E69" t="s">
        <v>2150</v>
      </c>
      <c r="F69" s="6"/>
      <c r="G69" s="6"/>
      <c r="H69" s="6"/>
      <c r="I69" s="6"/>
      <c r="J69" s="6"/>
      <c r="K69" s="11" t="e">
        <f>VLOOKUP(A69,[1]BBpd2013!$C$2:$AF$1838,30,FALSE)</f>
        <v>#N/A</v>
      </c>
      <c r="L69" s="11">
        <f>VLOOKUP(A69,'[1]Broadband Pricing data (Fixed) '!$C$2:$AE$1984,29,FALSE)</f>
        <v>0</v>
      </c>
    </row>
    <row r="70" spans="1:12" x14ac:dyDescent="0.2">
      <c r="A70" t="s">
        <v>1153</v>
      </c>
      <c r="B70" t="s">
        <v>2040</v>
      </c>
      <c r="C70" t="s">
        <v>2151</v>
      </c>
      <c r="D70" t="s">
        <v>1154</v>
      </c>
      <c r="E70" t="s">
        <v>2152</v>
      </c>
      <c r="F70">
        <v>2374.6027352373185</v>
      </c>
      <c r="H70">
        <v>28.880570160903002</v>
      </c>
      <c r="K70" s="11">
        <f>VLOOKUP(A70,[1]BBpd2013!$C$2:$AF$1838,30,FALSE)</f>
        <v>38.374986120000003</v>
      </c>
      <c r="L70" s="11">
        <f>VLOOKUP(A70,'[1]Broadband Pricing data (Fixed) '!$C$2:$AE$1984,29,FALSE)</f>
        <v>27.132444060000001</v>
      </c>
    </row>
    <row r="71" spans="1:12" x14ac:dyDescent="0.2">
      <c r="A71" t="s">
        <v>1167</v>
      </c>
      <c r="B71" t="s">
        <v>2049</v>
      </c>
      <c r="C71" t="s">
        <v>63</v>
      </c>
      <c r="D71" t="s">
        <v>1168</v>
      </c>
      <c r="E71" t="s">
        <v>2153</v>
      </c>
      <c r="F71">
        <v>47130.712202617098</v>
      </c>
      <c r="H71">
        <v>0.82504599999999995</v>
      </c>
      <c r="K71" s="11">
        <f>VLOOKUP(A71,[1]BBpd2013!$C$2:$AF$1838,30,FALSE)</f>
        <v>0.82922484100000005</v>
      </c>
      <c r="L71" s="11">
        <f>VLOOKUP(A71,'[1]Broadband Pricing data (Fixed) '!$C$2:$AE$1984,29,FALSE)</f>
        <v>0.82627676900000002</v>
      </c>
    </row>
    <row r="72" spans="1:12" x14ac:dyDescent="0.2">
      <c r="A72" t="s">
        <v>1206</v>
      </c>
      <c r="B72" t="s">
        <v>2067</v>
      </c>
      <c r="C72" t="s">
        <v>1209</v>
      </c>
      <c r="D72" t="s">
        <v>1207</v>
      </c>
      <c r="E72" t="s">
        <v>2154</v>
      </c>
      <c r="F72">
        <v>4794.4169279478028</v>
      </c>
      <c r="H72">
        <v>10.361111877026801</v>
      </c>
      <c r="K72" s="11">
        <f>VLOOKUP(A72,[1]BBpd2013!$C$2:$AF$1838,30,FALSE)</f>
        <v>0.41498344100000001</v>
      </c>
      <c r="L72" s="11">
        <f>VLOOKUP(A72,'[1]Broadband Pricing data (Fixed) '!$C$2:$AE$1984,29,FALSE)</f>
        <v>0.38435024200000001</v>
      </c>
    </row>
    <row r="73" spans="1:12" x14ac:dyDescent="0.2">
      <c r="A73" t="s">
        <v>2155</v>
      </c>
      <c r="B73" t="s">
        <v>2042</v>
      </c>
      <c r="C73" t="s">
        <v>1088</v>
      </c>
      <c r="D73" t="s">
        <v>2156</v>
      </c>
      <c r="E73" t="s">
        <v>2157</v>
      </c>
      <c r="F73">
        <v>967.04049840088919</v>
      </c>
      <c r="H73">
        <v>225.326230913876</v>
      </c>
      <c r="K73" s="11">
        <f>VLOOKUP(A73,[1]BBpd2013!$C$2:$AF$1838,30,FALSE)</f>
        <v>262.01680299999998</v>
      </c>
      <c r="L73" s="11">
        <f>VLOOKUP(A73,'[1]Broadband Pricing data (Fixed) '!$C$2:$AE$1984,29,FALSE)</f>
        <v>223.32404299999999</v>
      </c>
    </row>
    <row r="74" spans="1:12" x14ac:dyDescent="0.2">
      <c r="A74" t="s">
        <v>1210</v>
      </c>
      <c r="B74" t="s">
        <v>2042</v>
      </c>
      <c r="C74" t="s">
        <v>1215</v>
      </c>
      <c r="D74" t="s">
        <v>1211</v>
      </c>
      <c r="E74" t="s">
        <v>2158</v>
      </c>
      <c r="F74">
        <v>5876.7636165248223</v>
      </c>
      <c r="H74">
        <v>85.918257122732697</v>
      </c>
      <c r="K74" s="11">
        <f>VLOOKUP(A74,[1]BBpd2013!$C$2:$AF$1838,30,FALSE)</f>
        <v>91.494773420000001</v>
      </c>
      <c r="L74" s="11">
        <f>VLOOKUP(A74,'[1]Broadband Pricing data (Fixed) '!$C$2:$AE$1984,29,FALSE)</f>
        <v>83.307046029999995</v>
      </c>
    </row>
    <row r="75" spans="1:12" x14ac:dyDescent="0.2">
      <c r="A75" t="s">
        <v>1256</v>
      </c>
      <c r="B75" t="s">
        <v>2040</v>
      </c>
      <c r="C75" t="s">
        <v>1260</v>
      </c>
      <c r="D75" t="s">
        <v>1257</v>
      </c>
      <c r="E75" t="s">
        <v>2159</v>
      </c>
      <c r="F75">
        <v>4841.903014857081</v>
      </c>
      <c r="H75">
        <v>28.337815295086202</v>
      </c>
      <c r="K75" s="11">
        <f>VLOOKUP(A75,[1]BBpd2013!$C$2:$AF$1838,30,FALSE)</f>
        <v>40.906234230000003</v>
      </c>
      <c r="L75" s="11">
        <f>VLOOKUP(A75,'[1]Broadband Pricing data (Fixed) '!$C$2:$AE$1984,29,FALSE)</f>
        <v>26.767077059999998</v>
      </c>
    </row>
    <row r="76" spans="1:12" x14ac:dyDescent="0.2">
      <c r="A76" t="s">
        <v>1302</v>
      </c>
      <c r="B76" t="s">
        <v>2047</v>
      </c>
      <c r="C76" t="s">
        <v>2160</v>
      </c>
      <c r="D76" t="s">
        <v>1303</v>
      </c>
      <c r="E76" t="s">
        <v>2161</v>
      </c>
      <c r="F76" s="6">
        <v>2642.8518615126118</v>
      </c>
      <c r="G76">
        <v>2642.8518615126118</v>
      </c>
      <c r="I76">
        <v>1.78794668984787</v>
      </c>
      <c r="K76" s="11">
        <f>VLOOKUP(A76,[1]BBpd2013!$C$2:$AF$1838,30,FALSE)</f>
        <v>1.596235334</v>
      </c>
      <c r="L76" s="11">
        <f>VLOOKUP(A76,'[1]Broadband Pricing data (Fixed) '!$C$2:$AE$1984,29,FALSE)</f>
        <v>1.8465151930000001</v>
      </c>
    </row>
    <row r="77" spans="1:12" x14ac:dyDescent="0.2">
      <c r="A77" t="s">
        <v>1305</v>
      </c>
      <c r="B77" t="s">
        <v>2045</v>
      </c>
      <c r="C77" t="s">
        <v>1309</v>
      </c>
      <c r="D77" t="s">
        <v>1306</v>
      </c>
      <c r="E77" t="s">
        <v>2162</v>
      </c>
      <c r="F77">
        <v>8424.9630234264969</v>
      </c>
      <c r="H77">
        <v>2372.3243113569101</v>
      </c>
      <c r="K77" s="11">
        <f>VLOOKUP(A77,[1]BBpd2013!$C$2:$AF$1838,30,FALSE)</f>
        <v>0.62912771000000001</v>
      </c>
      <c r="L77" s="11">
        <f>VLOOKUP(A77,'[1]Broadband Pricing data (Fixed) '!$C$2:$AE$1984,29,FALSE)</f>
        <v>2355.948457</v>
      </c>
    </row>
    <row r="78" spans="1:12" x14ac:dyDescent="0.2">
      <c r="A78" t="s">
        <v>1313</v>
      </c>
      <c r="B78" t="s">
        <v>2045</v>
      </c>
      <c r="C78" t="s">
        <v>2163</v>
      </c>
      <c r="D78" t="s">
        <v>1314</v>
      </c>
      <c r="E78" t="s">
        <v>2164</v>
      </c>
      <c r="F78">
        <v>12068.845413325049</v>
      </c>
      <c r="H78">
        <v>1.5514273874287801</v>
      </c>
      <c r="K78" s="11">
        <f>VLOOKUP(A78,[1]BBpd2013!$C$2:$AF$1838,30,FALSE)</f>
        <v>1.666528504</v>
      </c>
      <c r="L78" s="11">
        <f>VLOOKUP(A78,'[1]Broadband Pricing data (Fixed) '!$C$2:$AE$1984,29,FALSE)</f>
        <v>1.528615085</v>
      </c>
    </row>
    <row r="79" spans="1:12" x14ac:dyDescent="0.2">
      <c r="A79" t="s">
        <v>1328</v>
      </c>
      <c r="B79" t="s">
        <v>2040</v>
      </c>
      <c r="C79" t="s">
        <v>1331</v>
      </c>
      <c r="D79" t="s">
        <v>1329</v>
      </c>
      <c r="E79" t="s">
        <v>2165</v>
      </c>
      <c r="F79">
        <v>6915.6314506985509</v>
      </c>
      <c r="H79">
        <v>18.251237511712102</v>
      </c>
      <c r="K79" s="11">
        <f>VLOOKUP(A79,[1]BBpd2013!$C$2:$AF$1838,30,FALSE)</f>
        <v>25.179494349999999</v>
      </c>
      <c r="L79" s="11">
        <f>VLOOKUP(A79,'[1]Broadband Pricing data (Fixed) '!$C$2:$AE$1984,29,FALSE)</f>
        <v>17.963199970000002</v>
      </c>
    </row>
    <row r="80" spans="1:12" x14ac:dyDescent="0.2">
      <c r="A80" t="s">
        <v>1345</v>
      </c>
      <c r="B80" t="s">
        <v>2049</v>
      </c>
      <c r="C80" t="s">
        <v>1349</v>
      </c>
      <c r="D80" t="s">
        <v>1346</v>
      </c>
      <c r="E80" t="s">
        <v>2166</v>
      </c>
      <c r="F80">
        <v>24882.343486796522</v>
      </c>
      <c r="H80">
        <v>1.828479</v>
      </c>
      <c r="K80" s="11">
        <f>VLOOKUP(A80,[1]BBpd2013!$C$2:$AF$1838,30,FALSE)</f>
        <v>1.867572145</v>
      </c>
      <c r="L80" s="11">
        <f>VLOOKUP(A80,'[1]Broadband Pricing data (Fixed) '!$C$2:$AE$1984,29,FALSE)</f>
        <v>1.823990709</v>
      </c>
    </row>
    <row r="81" spans="1:12" x14ac:dyDescent="0.2">
      <c r="A81" t="s">
        <v>1360</v>
      </c>
      <c r="B81" t="s">
        <v>2049</v>
      </c>
      <c r="C81" t="s">
        <v>63</v>
      </c>
      <c r="D81" t="s">
        <v>1361</v>
      </c>
      <c r="E81" t="s">
        <v>2167</v>
      </c>
      <c r="F81">
        <v>28326.806590549681</v>
      </c>
      <c r="H81">
        <v>0.58753699999999998</v>
      </c>
      <c r="K81" s="11">
        <f>VLOOKUP(A81,[1]BBpd2013!$C$2:$AF$1838,30,FALSE)</f>
        <v>0.61776400300000001</v>
      </c>
      <c r="L81" s="11">
        <f>VLOOKUP(A81,'[1]Broadband Pricing data (Fixed) '!$C$2:$AE$1984,29,FALSE)</f>
        <v>0.611698776</v>
      </c>
    </row>
    <row r="82" spans="1:12" x14ac:dyDescent="0.2">
      <c r="A82" t="s">
        <v>1386</v>
      </c>
      <c r="B82" t="s">
        <v>2049</v>
      </c>
      <c r="C82" t="s">
        <v>1391</v>
      </c>
      <c r="D82" t="s">
        <v>1387</v>
      </c>
      <c r="E82" t="s">
        <v>2168</v>
      </c>
      <c r="F82">
        <v>19401.349618168253</v>
      </c>
      <c r="H82">
        <v>1.72569686147514</v>
      </c>
      <c r="K82" s="11">
        <f>VLOOKUP(A82,[1]BBpd2013!$C$2:$AF$1838,30,FALSE)</f>
        <v>0.49091000299999998</v>
      </c>
      <c r="L82" s="11">
        <f>VLOOKUP(A82,'[1]Broadband Pricing data (Fixed) '!$C$2:$AE$1984,29,FALSE)</f>
        <v>1.696426422</v>
      </c>
    </row>
    <row r="83" spans="1:12" x14ac:dyDescent="0.2">
      <c r="A83" t="s">
        <v>1397</v>
      </c>
      <c r="B83" t="s">
        <v>2049</v>
      </c>
      <c r="C83" t="s">
        <v>2169</v>
      </c>
      <c r="D83" t="s">
        <v>1398</v>
      </c>
      <c r="E83" t="s">
        <v>2170</v>
      </c>
      <c r="F83">
        <v>25635.851157443201</v>
      </c>
      <c r="H83">
        <v>19.066331000000002</v>
      </c>
      <c r="K83" s="11">
        <f>VLOOKUP(A83,[1]BBpd2013!$C$2:$AF$1838,30,FALSE)</f>
        <v>18.557965979999999</v>
      </c>
      <c r="L83" s="11">
        <f>VLOOKUP(A83,'[1]Broadband Pricing data (Fixed) '!$C$2:$AE$1984,29,FALSE)</f>
        <v>19.286423039999999</v>
      </c>
    </row>
    <row r="84" spans="1:12" x14ac:dyDescent="0.2">
      <c r="A84" t="s">
        <v>1425</v>
      </c>
      <c r="B84" t="s">
        <v>2042</v>
      </c>
      <c r="C84" t="s">
        <v>2171</v>
      </c>
      <c r="D84" t="s">
        <v>1426</v>
      </c>
      <c r="E84" t="s">
        <v>2172</v>
      </c>
      <c r="F84">
        <v>1556.4598326209991</v>
      </c>
      <c r="H84">
        <v>286.14300730884202</v>
      </c>
      <c r="K84" s="11" t="e">
        <f>VLOOKUP(A84,[1]BBpd2013!$C$2:$AF$1838,30,FALSE)</f>
        <v>#N/A</v>
      </c>
      <c r="L84" s="11" t="e">
        <f>VLOOKUP(A84,'[1]Broadband Pricing data (Fixed) '!$C$2:$AE$1984,29,FALSE)</f>
        <v>#N/A</v>
      </c>
    </row>
    <row r="85" spans="1:12" x14ac:dyDescent="0.2">
      <c r="A85" t="s">
        <v>1443</v>
      </c>
      <c r="B85" t="s">
        <v>2040</v>
      </c>
      <c r="C85" t="s">
        <v>1447</v>
      </c>
      <c r="D85" t="s">
        <v>1444</v>
      </c>
      <c r="E85" t="s">
        <v>2173</v>
      </c>
      <c r="F85">
        <v>54606.568484144191</v>
      </c>
      <c r="H85">
        <v>1.7449154338739501</v>
      </c>
      <c r="K85" s="11">
        <f>VLOOKUP(A85,[1]BBpd2013!$C$2:$AF$1838,30,FALSE)</f>
        <v>3.0198008710000002</v>
      </c>
      <c r="L85" s="11">
        <f>VLOOKUP(A85,'[1]Broadband Pricing data (Fixed) '!$C$2:$AE$1984,29,FALSE)</f>
        <v>1.802580201</v>
      </c>
    </row>
    <row r="86" spans="1:12" x14ac:dyDescent="0.2">
      <c r="A86" t="s">
        <v>1452</v>
      </c>
      <c r="B86" t="s">
        <v>2042</v>
      </c>
      <c r="C86" t="s">
        <v>1088</v>
      </c>
      <c r="D86" t="s">
        <v>1453</v>
      </c>
      <c r="E86" t="s">
        <v>2174</v>
      </c>
      <c r="F86">
        <v>2311.9066180625014</v>
      </c>
      <c r="H86">
        <v>229.00776735228999</v>
      </c>
      <c r="K86" s="11">
        <f>VLOOKUP(A86,[1]BBpd2013!$C$2:$AF$1838,30,FALSE)</f>
        <v>273.84186419999997</v>
      </c>
      <c r="L86" s="11">
        <f>VLOOKUP(A86,'[1]Broadband Pricing data (Fixed) '!$C$2:$AE$1984,29,FALSE)</f>
        <v>233.43724520000001</v>
      </c>
    </row>
    <row r="87" spans="1:12" x14ac:dyDescent="0.2">
      <c r="A87" t="s">
        <v>1456</v>
      </c>
      <c r="B87" t="s">
        <v>2049</v>
      </c>
      <c r="C87" t="s">
        <v>2175</v>
      </c>
      <c r="D87" t="s">
        <v>1457</v>
      </c>
      <c r="E87" t="s">
        <v>2176</v>
      </c>
      <c r="F87">
        <v>12659.669890635761</v>
      </c>
      <c r="H87">
        <v>42.966844223843097</v>
      </c>
      <c r="K87" s="11">
        <f>VLOOKUP(A87,[1]BBpd2013!$C$2:$AF$1838,30,FALSE)</f>
        <v>38.639434289999997</v>
      </c>
      <c r="L87" s="11">
        <f>VLOOKUP(A87,'[1]Broadband Pricing data (Fixed) '!$C$2:$AE$1984,29,FALSE)</f>
        <v>40.847427019999998</v>
      </c>
    </row>
    <row r="88" spans="1:12" x14ac:dyDescent="0.2">
      <c r="A88" t="s">
        <v>1474</v>
      </c>
      <c r="B88" t="s">
        <v>2042</v>
      </c>
      <c r="C88" t="s">
        <v>2177</v>
      </c>
      <c r="D88" t="s">
        <v>1475</v>
      </c>
      <c r="E88" t="s">
        <v>2178</v>
      </c>
      <c r="F88">
        <v>2053.3950371989849</v>
      </c>
      <c r="H88">
        <v>1737.0626583789799</v>
      </c>
      <c r="K88" s="11">
        <f>VLOOKUP(A88,[1]BBpd2013!$C$2:$AF$1838,30,FALSE)</f>
        <v>0.476975013</v>
      </c>
      <c r="L88" s="11">
        <f>VLOOKUP(A88,'[1]Broadband Pricing data (Fixed) '!$C$2:$AE$1984,29,FALSE)</f>
        <v>0.39842480899999999</v>
      </c>
    </row>
    <row r="89" spans="1:12" x14ac:dyDescent="0.2">
      <c r="A89" t="s">
        <v>1477</v>
      </c>
      <c r="B89" t="s">
        <v>2040</v>
      </c>
      <c r="C89" t="s">
        <v>1481</v>
      </c>
      <c r="D89" t="s">
        <v>1478</v>
      </c>
      <c r="E89" t="s">
        <v>2179</v>
      </c>
      <c r="F89">
        <v>82763.357650815669</v>
      </c>
      <c r="H89">
        <v>0.861712131089442</v>
      </c>
      <c r="K89" s="11">
        <f>VLOOKUP(A89,[1]BBpd2013!$C$2:$AF$1838,30,FALSE)</f>
        <v>1.069858939</v>
      </c>
      <c r="L89" s="11">
        <f>VLOOKUP(A89,'[1]Broadband Pricing data (Fixed) '!$C$2:$AE$1984,29,FALSE)</f>
        <v>0.87688876199999999</v>
      </c>
    </row>
    <row r="90" spans="1:12" x14ac:dyDescent="0.2">
      <c r="A90" t="s">
        <v>2180</v>
      </c>
      <c r="B90" t="s">
        <v>2049</v>
      </c>
      <c r="C90" t="s">
        <v>63</v>
      </c>
      <c r="D90" t="s">
        <v>1493</v>
      </c>
      <c r="E90" t="s">
        <v>2181</v>
      </c>
      <c r="F90">
        <v>27584.747918041096</v>
      </c>
      <c r="H90">
        <v>0.50321700000000003</v>
      </c>
      <c r="K90" s="11">
        <f>VLOOKUP(A90,[1]BBpd2013!$C$2:$AF$1838,30,FALSE)</f>
        <v>0.521992609</v>
      </c>
      <c r="L90" s="11">
        <f>VLOOKUP(A90,'[1]Broadband Pricing data (Fixed) '!$C$2:$AE$1984,29,FALSE)</f>
        <v>0.51019145799999999</v>
      </c>
    </row>
    <row r="91" spans="1:12" x14ac:dyDescent="0.2">
      <c r="A91" t="s">
        <v>1507</v>
      </c>
      <c r="B91" t="s">
        <v>2042</v>
      </c>
      <c r="C91" t="s">
        <v>1511</v>
      </c>
      <c r="D91" t="s">
        <v>1508</v>
      </c>
      <c r="E91" t="s">
        <v>2182</v>
      </c>
      <c r="F91" s="6"/>
      <c r="G91" s="6"/>
      <c r="H91" s="6"/>
      <c r="I91" s="6"/>
      <c r="J91" s="6"/>
      <c r="K91" s="11" t="e">
        <f>VLOOKUP(A91,[1]BBpd2013!$C$2:$AF$1838,30,FALSE)</f>
        <v>#N/A</v>
      </c>
      <c r="L91" s="11">
        <f>VLOOKUP(A91,'[1]Broadband Pricing data (Fixed) '!$C$2:$AE$1984,29,FALSE)</f>
        <v>0</v>
      </c>
    </row>
    <row r="92" spans="1:12" x14ac:dyDescent="0.2">
      <c r="A92" t="s">
        <v>1518</v>
      </c>
      <c r="B92" t="s">
        <v>2042</v>
      </c>
      <c r="C92" t="s">
        <v>1522</v>
      </c>
      <c r="D92" t="s">
        <v>1519</v>
      </c>
      <c r="E92" t="s">
        <v>2183</v>
      </c>
      <c r="F92">
        <v>13046.207834543518</v>
      </c>
      <c r="H92">
        <v>5.38871318835076</v>
      </c>
      <c r="K92" s="11">
        <f>VLOOKUP(A92,[1]BBpd2013!$C$2:$AF$1838,30,FALSE)</f>
        <v>5.4765971960000002</v>
      </c>
      <c r="L92" s="11">
        <f>VLOOKUP(A92,'[1]Broadband Pricing data (Fixed) '!$C$2:$AE$1984,29,FALSE)</f>
        <v>5.1102186610000002</v>
      </c>
    </row>
    <row r="93" spans="1:12" x14ac:dyDescent="0.2">
      <c r="A93" t="s">
        <v>1561</v>
      </c>
      <c r="B93" t="s">
        <v>2049</v>
      </c>
      <c r="C93" t="s">
        <v>63</v>
      </c>
      <c r="D93" t="s">
        <v>1562</v>
      </c>
      <c r="E93" t="s">
        <v>2184</v>
      </c>
      <c r="F93">
        <v>33763.393662310431</v>
      </c>
      <c r="H93">
        <v>0.67557100000000003</v>
      </c>
      <c r="K93" s="11">
        <f>VLOOKUP(A93,[1]BBpd2013!$C$2:$AF$1838,30,FALSE)</f>
        <v>0.69482975000000002</v>
      </c>
      <c r="L93" s="11">
        <f>VLOOKUP(A93,'[1]Broadband Pricing data (Fixed) '!$C$2:$AE$1984,29,FALSE)</f>
        <v>0.68311015799999997</v>
      </c>
    </row>
    <row r="94" spans="1:12" x14ac:dyDescent="0.2">
      <c r="A94" t="s">
        <v>1588</v>
      </c>
      <c r="B94" t="s">
        <v>2040</v>
      </c>
      <c r="C94" t="s">
        <v>1592</v>
      </c>
      <c r="D94" t="s">
        <v>1589</v>
      </c>
      <c r="E94" t="s">
        <v>2185</v>
      </c>
      <c r="F94">
        <v>10527.530487199074</v>
      </c>
      <c r="H94">
        <v>45.033024200387104</v>
      </c>
      <c r="K94" s="11">
        <f>VLOOKUP(A94,[1]BBpd2013!$C$2:$AF$1838,30,FALSE)</f>
        <v>60.71</v>
      </c>
      <c r="L94" s="11">
        <f>VLOOKUP(A94,'[1]Broadband Pricing data (Fixed) '!$C$2:$AE$1984,29,FALSE)</f>
        <v>63.384</v>
      </c>
    </row>
    <row r="95" spans="1:12" x14ac:dyDescent="0.2">
      <c r="A95" t="s">
        <v>1604</v>
      </c>
      <c r="B95" t="s">
        <v>2042</v>
      </c>
      <c r="C95" t="s">
        <v>1608</v>
      </c>
      <c r="D95" t="s">
        <v>1605</v>
      </c>
      <c r="E95" t="s">
        <v>2186</v>
      </c>
      <c r="F95">
        <v>4130.3883772216004</v>
      </c>
      <c r="H95">
        <v>2.6448503917330402</v>
      </c>
      <c r="K95" s="11">
        <f>VLOOKUP(A95,[1]BBpd2013!$C$2:$AF$1838,30,FALSE)</f>
        <v>2.6109840900000001</v>
      </c>
      <c r="L95" s="11">
        <f>VLOOKUP(A95,'[1]Broadband Pricing data (Fixed) '!$C$2:$AE$1984,29,FALSE)</f>
        <v>2.469136073</v>
      </c>
    </row>
    <row r="96" spans="1:12" x14ac:dyDescent="0.2">
      <c r="A96" t="s">
        <v>1616</v>
      </c>
      <c r="B96" t="s">
        <v>2049</v>
      </c>
      <c r="C96" t="s">
        <v>1620</v>
      </c>
      <c r="D96" t="s">
        <v>1617</v>
      </c>
      <c r="E96" t="s">
        <v>2187</v>
      </c>
      <c r="F96">
        <v>45143.523324995069</v>
      </c>
      <c r="H96">
        <v>8.9495179999999994</v>
      </c>
      <c r="K96" s="11">
        <f>VLOOKUP(A96,[1]BBpd2013!$C$2:$AF$1838,30,FALSE)</f>
        <v>8.6679200279999993</v>
      </c>
      <c r="L96" s="11">
        <f>VLOOKUP(A96,'[1]Broadband Pricing data (Fixed) '!$C$2:$AE$1984,29,FALSE)</f>
        <v>8.7188717100000002</v>
      </c>
    </row>
    <row r="97" spans="1:12" x14ac:dyDescent="0.2">
      <c r="A97" t="s">
        <v>1645</v>
      </c>
      <c r="B97" t="s">
        <v>2049</v>
      </c>
      <c r="C97" t="s">
        <v>2188</v>
      </c>
      <c r="D97" t="s">
        <v>1646</v>
      </c>
      <c r="E97" t="s">
        <v>2189</v>
      </c>
      <c r="F97">
        <v>56939.670292539085</v>
      </c>
      <c r="G97">
        <v>56939.670292539085</v>
      </c>
      <c r="H97">
        <v>1.370088</v>
      </c>
      <c r="I97">
        <v>1.3793420000000001</v>
      </c>
      <c r="K97" s="11">
        <f>VLOOKUP(A97,[1]BBpd2013!$C$2:$AF$1838,30,FALSE)</f>
        <v>1.389018909</v>
      </c>
      <c r="L97" s="11">
        <f>VLOOKUP(A97,'[1]Broadband Pricing data (Fixed) '!$C$2:$AE$1984,29,FALSE)</f>
        <v>1.3898310030000001</v>
      </c>
    </row>
    <row r="98" spans="1:12" x14ac:dyDescent="0.2">
      <c r="A98" t="s">
        <v>1664</v>
      </c>
      <c r="B98" t="s">
        <v>2040</v>
      </c>
      <c r="C98" t="s">
        <v>1667</v>
      </c>
      <c r="D98" t="s">
        <v>1665</v>
      </c>
      <c r="E98" t="s">
        <v>2190</v>
      </c>
      <c r="F98" s="6"/>
      <c r="G98" s="6"/>
      <c r="H98" s="6"/>
      <c r="I98" s="6"/>
      <c r="J98" s="6"/>
      <c r="K98" s="11">
        <f>VLOOKUP(A98,[1]BBpd2013!$C$2:$AF$1838,30,FALSE)</f>
        <v>28.728876360000001</v>
      </c>
      <c r="L98" s="11">
        <f>VLOOKUP(A98,'[1]Broadband Pricing data (Fixed) '!$C$2:$AE$1984,29,FALSE)</f>
        <v>0</v>
      </c>
    </row>
    <row r="99" spans="1:12" x14ac:dyDescent="0.2">
      <c r="A99" t="s">
        <v>2191</v>
      </c>
      <c r="B99" t="s">
        <v>2040</v>
      </c>
      <c r="C99" t="s">
        <v>1673</v>
      </c>
      <c r="D99" t="s">
        <v>1671</v>
      </c>
      <c r="E99" t="s">
        <v>2192</v>
      </c>
      <c r="F99" s="6"/>
      <c r="G99" s="6"/>
      <c r="H99" s="6"/>
      <c r="I99" s="6"/>
      <c r="J99" s="6"/>
      <c r="K99" s="11">
        <f>VLOOKUP(A99,[1]BBpd2013!$C$2:$AF$1838,30,FALSE)</f>
        <v>15.702</v>
      </c>
      <c r="L99" s="11">
        <f>VLOOKUP(A99,'[1]Broadband Pricing data (Fixed) '!$C$2:$AE$1984,29,FALSE)</f>
        <v>15.598000000000001</v>
      </c>
    </row>
    <row r="100" spans="1:12" x14ac:dyDescent="0.2">
      <c r="A100" t="s">
        <v>1679</v>
      </c>
      <c r="B100" t="s">
        <v>2040</v>
      </c>
      <c r="C100" t="s">
        <v>1683</v>
      </c>
      <c r="D100" t="s">
        <v>1680</v>
      </c>
      <c r="E100" t="s">
        <v>2193</v>
      </c>
      <c r="F100">
        <v>2654.5594190836468</v>
      </c>
      <c r="H100">
        <v>2.0430561304294401</v>
      </c>
      <c r="K100" s="11">
        <f>VLOOKUP(A100,[1]BBpd2013!$C$2:$AF$1838,30,FALSE)</f>
        <v>2.0599244720000001</v>
      </c>
      <c r="L100" s="11">
        <f>VLOOKUP(A100,'[1]Broadband Pricing data (Fixed) '!$C$2:$AE$1984,29,FALSE)</f>
        <v>1.9659162450000001</v>
      </c>
    </row>
    <row r="101" spans="1:12" x14ac:dyDescent="0.2">
      <c r="A101" t="s">
        <v>1688</v>
      </c>
      <c r="B101" t="s">
        <v>2042</v>
      </c>
      <c r="C101" t="s">
        <v>2194</v>
      </c>
      <c r="D101" t="s">
        <v>1689</v>
      </c>
      <c r="E101" t="s">
        <v>2195</v>
      </c>
      <c r="F101">
        <v>2591.1529577296001</v>
      </c>
      <c r="H101">
        <v>622.14727500869196</v>
      </c>
      <c r="K101" s="11">
        <f>VLOOKUP(A101,[1]BBpd2013!$C$2:$AF$1838,30,FALSE)</f>
        <v>0.38100626300000001</v>
      </c>
      <c r="L101" s="11">
        <f>VLOOKUP(A101,'[1]Broadband Pricing data (Fixed) '!$C$2:$AE$1984,29,FALSE)</f>
        <v>0.37474721700000002</v>
      </c>
    </row>
    <row r="102" spans="1:12" x14ac:dyDescent="0.2">
      <c r="A102" t="s">
        <v>1698</v>
      </c>
      <c r="B102" t="s">
        <v>2040</v>
      </c>
      <c r="C102" t="s">
        <v>1702</v>
      </c>
      <c r="D102" t="s">
        <v>1699</v>
      </c>
      <c r="E102" t="s">
        <v>2196</v>
      </c>
      <c r="F102">
        <v>14660.552687651209</v>
      </c>
      <c r="H102">
        <v>12.3194080630362</v>
      </c>
      <c r="K102" s="11">
        <f>VLOOKUP(A102,[1]BBpd2013!$C$2:$AF$1838,30,FALSE)</f>
        <v>17.631414849999999</v>
      </c>
      <c r="L102" s="11">
        <f>VLOOKUP(A102,'[1]Broadband Pricing data (Fixed) '!$C$2:$AE$1984,29,FALSE)</f>
        <v>12.33945179</v>
      </c>
    </row>
    <row r="103" spans="1:12" x14ac:dyDescent="0.2">
      <c r="A103" t="s">
        <v>1709</v>
      </c>
      <c r="B103" t="s">
        <v>2042</v>
      </c>
      <c r="C103" t="s">
        <v>1088</v>
      </c>
      <c r="D103" t="s">
        <v>1710</v>
      </c>
      <c r="E103" t="s">
        <v>2197</v>
      </c>
      <c r="F103">
        <v>1453.7301973330382</v>
      </c>
      <c r="H103">
        <v>219.744492422402</v>
      </c>
      <c r="K103" s="11" t="e">
        <f>VLOOKUP(A103,[1]BBpd2013!$C$2:$AF$1838,30,FALSE)</f>
        <v>#N/A</v>
      </c>
      <c r="L103" s="11">
        <f>VLOOKUP(A103,'[1]Broadband Pricing data (Fixed) '!$C$2:$AE$1984,29,FALSE)</f>
        <v>226.17583579999999</v>
      </c>
    </row>
    <row r="104" spans="1:12" x14ac:dyDescent="0.2">
      <c r="A104" t="s">
        <v>1728</v>
      </c>
      <c r="B104" t="s">
        <v>2042</v>
      </c>
      <c r="C104" t="s">
        <v>1732</v>
      </c>
      <c r="D104" t="s">
        <v>1729</v>
      </c>
      <c r="E104" t="s">
        <v>2198</v>
      </c>
      <c r="F104" s="6">
        <v>11124.269052515931</v>
      </c>
      <c r="G104">
        <v>11124.269052515931</v>
      </c>
      <c r="I104">
        <v>0.63045214166448904</v>
      </c>
      <c r="K104" s="11">
        <f>VLOOKUP(A104,[1]BBpd2013!$C$2:$AF$1838,30,FALSE)</f>
        <v>0.68676219500000002</v>
      </c>
      <c r="L104" s="11">
        <f>VLOOKUP(A104,'[1]Broadband Pricing data (Fixed) '!$C$2:$AE$1984,29,FALSE)</f>
        <v>0.63409557400000005</v>
      </c>
    </row>
    <row r="105" spans="1:12" x14ac:dyDescent="0.2">
      <c r="A105" t="s">
        <v>1736</v>
      </c>
      <c r="B105" t="s">
        <v>2040</v>
      </c>
      <c r="C105" t="s">
        <v>1740</v>
      </c>
      <c r="D105" t="s">
        <v>1737</v>
      </c>
      <c r="E105" t="s">
        <v>2199</v>
      </c>
      <c r="F105">
        <v>19250.25336449422</v>
      </c>
      <c r="H105">
        <v>1.1985779999999999</v>
      </c>
      <c r="K105" s="11" t="e">
        <f>VLOOKUP(A105,[1]BBpd2013!$C$2:$AF$1838,30,FALSE)</f>
        <v>#N/A</v>
      </c>
      <c r="L105" s="11">
        <f>VLOOKUP(A105,'[1]Broadband Pricing data (Fixed) '!$C$2:$AE$1984,29,FALSE)</f>
        <v>1.098200201</v>
      </c>
    </row>
    <row r="106" spans="1:12" x14ac:dyDescent="0.2">
      <c r="A106" t="s">
        <v>1762</v>
      </c>
      <c r="B106" t="s">
        <v>2040</v>
      </c>
      <c r="C106" t="s">
        <v>1767</v>
      </c>
      <c r="D106" t="s">
        <v>1763</v>
      </c>
      <c r="E106" t="s">
        <v>2200</v>
      </c>
      <c r="F106">
        <v>15473.629292087015</v>
      </c>
      <c r="H106">
        <v>1.6634682101950999</v>
      </c>
      <c r="K106" s="11" t="e">
        <f>VLOOKUP(A106,[1]BBpd2013!$C$2:$AF$1838,30,FALSE)</f>
        <v>#N/A</v>
      </c>
      <c r="L106" s="11" t="e">
        <f>VLOOKUP(A106,'[1]Broadband Pricing data (Fixed) '!$C$2:$AE$1984,29,FALSE)</f>
        <v>#N/A</v>
      </c>
    </row>
    <row r="107" spans="1:12" x14ac:dyDescent="0.2">
      <c r="A107" t="s">
        <v>1769</v>
      </c>
      <c r="B107" t="s">
        <v>2042</v>
      </c>
      <c r="C107" t="s">
        <v>2201</v>
      </c>
      <c r="D107" t="s">
        <v>1770</v>
      </c>
      <c r="E107" t="s">
        <v>2202</v>
      </c>
      <c r="F107">
        <v>1717.4331392605154</v>
      </c>
      <c r="H107">
        <v>1025.3867678080201</v>
      </c>
      <c r="K107" s="11">
        <f>VLOOKUP(A107,[1]BBpd2013!$C$2:$AF$1838,30,FALSE)</f>
        <v>0.40322665600000002</v>
      </c>
      <c r="L107" s="11">
        <f>VLOOKUP(A107,'[1]Broadband Pricing data (Fixed) '!$C$2:$AE$1984,29,FALSE)</f>
        <v>0.39622890599999999</v>
      </c>
    </row>
    <row r="108" spans="1:12" x14ac:dyDescent="0.2">
      <c r="A108" t="s">
        <v>1777</v>
      </c>
      <c r="B108" t="s">
        <v>2049</v>
      </c>
      <c r="C108" t="s">
        <v>1780</v>
      </c>
      <c r="D108" t="s">
        <v>1778</v>
      </c>
      <c r="E108" t="s">
        <v>2203</v>
      </c>
      <c r="F108">
        <v>8665.4838752641808</v>
      </c>
      <c r="H108">
        <v>4.2283033481234398</v>
      </c>
      <c r="K108" s="11">
        <f>VLOOKUP(A108,[1]BBpd2013!$C$2:$AF$1838,30,FALSE)</f>
        <v>4.2341483039999996</v>
      </c>
      <c r="L108" s="11">
        <f>VLOOKUP(A108,'[1]Broadband Pricing data (Fixed) '!$C$2:$AE$1984,29,FALSE)</f>
        <v>3.6395566970000002</v>
      </c>
    </row>
    <row r="109" spans="1:12" x14ac:dyDescent="0.2">
      <c r="A109" t="s">
        <v>1805</v>
      </c>
      <c r="B109" t="s">
        <v>2040</v>
      </c>
      <c r="C109" t="s">
        <v>1809</v>
      </c>
      <c r="D109" t="s">
        <v>1806</v>
      </c>
      <c r="E109" t="s">
        <v>2204</v>
      </c>
      <c r="F109">
        <v>63497.05267513149</v>
      </c>
      <c r="H109">
        <v>2.4593574802644098</v>
      </c>
      <c r="K109" s="11">
        <f>VLOOKUP(A109,[1]BBpd2013!$C$2:$AF$1838,30,FALSE)</f>
        <v>3.6986330039999999</v>
      </c>
      <c r="L109" s="11">
        <f>VLOOKUP(A109,'[1]Broadband Pricing data (Fixed) '!$C$2:$AE$1984,29,FALSE)</f>
        <v>2.5895999999999999</v>
      </c>
    </row>
    <row r="110" spans="1:12" x14ac:dyDescent="0.2">
      <c r="A110" t="s">
        <v>1813</v>
      </c>
      <c r="B110" t="s">
        <v>2049</v>
      </c>
      <c r="C110" t="s">
        <v>1816</v>
      </c>
      <c r="D110" t="s">
        <v>62</v>
      </c>
      <c r="E110" t="s">
        <v>2205</v>
      </c>
      <c r="F110">
        <v>39136.774236432488</v>
      </c>
      <c r="H110">
        <v>0.708144</v>
      </c>
      <c r="K110" s="11">
        <f>VLOOKUP(A110,[1]BBpd2013!$C$2:$AF$1838,30,FALSE)</f>
        <v>0.66067419199999999</v>
      </c>
      <c r="L110" s="11">
        <f>VLOOKUP(A110,'[1]Broadband Pricing data (Fixed) '!$C$2:$AE$1984,29,FALSE)</f>
        <v>0.69515328799999998</v>
      </c>
    </row>
    <row r="111" spans="1:12" x14ac:dyDescent="0.2">
      <c r="A111" t="s">
        <v>1843</v>
      </c>
      <c r="B111" t="s">
        <v>2067</v>
      </c>
      <c r="C111" t="s">
        <v>319</v>
      </c>
      <c r="D111" t="s">
        <v>1844</v>
      </c>
      <c r="E111" t="s">
        <v>2206</v>
      </c>
      <c r="F111">
        <v>54629.49516789116</v>
      </c>
      <c r="H111">
        <v>1</v>
      </c>
      <c r="K111" s="11">
        <f>VLOOKUP(A111,[1]BBpd2013!$C$2:$AF$1838,30,FALSE)</f>
        <v>1</v>
      </c>
      <c r="L111" s="11">
        <f>VLOOKUP(A111,'[1]Broadband Pricing data (Fixed) '!$C$2:$AE$1984,29,FALSE)</f>
        <v>1</v>
      </c>
    </row>
    <row r="112" spans="1:12" x14ac:dyDescent="0.2">
      <c r="A112" t="s">
        <v>1904</v>
      </c>
      <c r="B112" t="s">
        <v>2040</v>
      </c>
      <c r="C112" t="s">
        <v>1918</v>
      </c>
      <c r="D112" t="s">
        <v>1905</v>
      </c>
      <c r="E112" t="s">
        <v>2207</v>
      </c>
      <c r="F112">
        <v>5575.8667074579907</v>
      </c>
      <c r="H112">
        <v>845.12432028002695</v>
      </c>
      <c r="K112" s="11">
        <f>VLOOKUP(A112,[1]BBpd2013!$C$2:$AF$1838,30,FALSE)</f>
        <v>0.42118576299999999</v>
      </c>
      <c r="L112" s="11">
        <f>VLOOKUP(A112,'[1]Broadband Pricing data (Fixed) '!$C$2:$AE$1984,29,FALSE)</f>
        <v>0.31662568299999999</v>
      </c>
    </row>
    <row r="113" spans="1:12" x14ac:dyDescent="0.2">
      <c r="A113" t="s">
        <v>1927</v>
      </c>
      <c r="B113" t="s">
        <v>2045</v>
      </c>
      <c r="C113" t="s">
        <v>1931</v>
      </c>
      <c r="D113" t="s">
        <v>1928</v>
      </c>
      <c r="E113" t="s">
        <v>2208</v>
      </c>
      <c r="F113">
        <v>17468.673991107189</v>
      </c>
      <c r="H113">
        <v>5.9461360576636402</v>
      </c>
      <c r="K113" s="11">
        <f>VLOOKUP(A113,[1]BBpd2013!$C$2:$AF$1838,30,FALSE)</f>
        <v>4.1153764669999999</v>
      </c>
      <c r="L113" s="11">
        <f>VLOOKUP(A113,'[1]Broadband Pricing data (Fixed) '!$C$2:$AE$1984,29,FALSE)</f>
        <v>4.7917340719999997</v>
      </c>
    </row>
    <row r="114" spans="1:12" x14ac:dyDescent="0.2">
      <c r="A114" t="s">
        <v>1941</v>
      </c>
      <c r="B114" t="s">
        <v>2040</v>
      </c>
      <c r="C114" t="s">
        <v>1945</v>
      </c>
      <c r="D114" t="s">
        <v>1942</v>
      </c>
      <c r="E114" t="s">
        <v>2209</v>
      </c>
      <c r="F114">
        <v>5628.9507678672371</v>
      </c>
      <c r="H114">
        <v>7710.4809702336997</v>
      </c>
      <c r="K114" s="11">
        <f>VLOOKUP(A114,[1]BBpd2013!$C$2:$AF$1838,30,FALSE)</f>
        <v>9652.6490250000006</v>
      </c>
      <c r="L114" s="11">
        <f>VLOOKUP(A114,'[1]Broadband Pricing data (Fixed) '!$C$2:$AE$1984,29,FALSE)</f>
        <v>7548.3511179999996</v>
      </c>
    </row>
    <row r="115" spans="1:12" x14ac:dyDescent="0.2">
      <c r="A115" t="s">
        <v>1977</v>
      </c>
      <c r="B115" t="s">
        <v>2040</v>
      </c>
      <c r="C115" t="s">
        <v>1981</v>
      </c>
      <c r="D115" t="s">
        <v>1978</v>
      </c>
      <c r="E115" t="s">
        <v>2210</v>
      </c>
      <c r="F115" s="6">
        <v>3959.2111071963573</v>
      </c>
      <c r="G115">
        <v>3959.2111071963573</v>
      </c>
      <c r="I115">
        <v>79.953899068416206</v>
      </c>
      <c r="K115" s="11">
        <f>VLOOKUP(A115,[1]BBpd2013!$C$2:$AF$1838,30,FALSE)</f>
        <v>131.1646753</v>
      </c>
      <c r="L115" s="11">
        <f>VLOOKUP(A115,'[1]Broadband Pricing data (Fixed) '!$C$2:$AE$1984,29,FALSE)</f>
        <v>79.971820559999998</v>
      </c>
    </row>
    <row r="116" spans="1:12" x14ac:dyDescent="0.2">
      <c r="A116" t="s">
        <v>1984</v>
      </c>
      <c r="B116" t="s">
        <v>2042</v>
      </c>
      <c r="C116" t="s">
        <v>2211</v>
      </c>
      <c r="D116" t="s">
        <v>1985</v>
      </c>
      <c r="E116" t="s">
        <v>2212</v>
      </c>
      <c r="F116">
        <v>4086.0461124035464</v>
      </c>
      <c r="H116">
        <v>2.7133036500552601</v>
      </c>
      <c r="K116" s="11">
        <f>VLOOKUP(A116,[1]BBpd2013!$C$2:$AF$1838,30,FALSE)</f>
        <v>4.4899276879999999</v>
      </c>
      <c r="L116" s="11">
        <f>VLOOKUP(A116,'[1]Broadband Pricing data (Fixed) '!$C$2:$AE$1984,29,FALSE)</f>
        <v>2.6119330700000001</v>
      </c>
    </row>
    <row r="117" spans="1:12" x14ac:dyDescent="0.2">
      <c r="A117" t="s">
        <v>1989</v>
      </c>
      <c r="B117" t="s">
        <v>2042</v>
      </c>
      <c r="C117" t="s">
        <v>2213</v>
      </c>
      <c r="D117" t="s">
        <v>1990</v>
      </c>
      <c r="E117" t="s">
        <v>2214</v>
      </c>
      <c r="F117">
        <v>1858.5988294691538</v>
      </c>
      <c r="H117">
        <v>0.50354422789300901</v>
      </c>
      <c r="K117" s="11">
        <f>VLOOKUP(A117,[1]BBpd2013!$C$2:$AF$1838,30,FALSE)</f>
        <v>0</v>
      </c>
      <c r="L117" s="11">
        <f>VLOOKUP(A117,'[1]Broadband Pricing data (Fixed) '!$C$2:$AE$1984,29,FALSE)</f>
        <v>0.53220360799999999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8.796875" defaultRowHeight="15" x14ac:dyDescent="0.2"/>
  <cols>
    <col min="1" max="1" width="21.59765625" bestFit="1" customWidth="1"/>
    <col min="3" max="3" width="11.59765625" bestFit="1" customWidth="1"/>
    <col min="4" max="4" width="16" customWidth="1"/>
    <col min="5" max="5" width="15" customWidth="1"/>
    <col min="6" max="6" width="20" customWidth="1"/>
    <col min="7" max="7" width="26.3984375" customWidth="1"/>
  </cols>
  <sheetData>
    <row r="1" spans="1:9" s="22" customFormat="1" ht="120" x14ac:dyDescent="0.2">
      <c r="A1" s="22" t="s">
        <v>2465</v>
      </c>
      <c r="B1" s="22" t="s">
        <v>2466</v>
      </c>
      <c r="C1" s="22" t="s">
        <v>2230</v>
      </c>
      <c r="D1" s="22" t="s">
        <v>2469</v>
      </c>
      <c r="E1" s="22" t="s">
        <v>2468</v>
      </c>
      <c r="F1" s="22" t="s">
        <v>2470</v>
      </c>
      <c r="G1" s="22" t="s">
        <v>2471</v>
      </c>
    </row>
    <row r="2" spans="1:9" x14ac:dyDescent="0.2">
      <c r="A2" s="26" t="s">
        <v>33</v>
      </c>
      <c r="B2" s="26" t="s">
        <v>33</v>
      </c>
      <c r="C2" s="26" t="s">
        <v>2041</v>
      </c>
      <c r="D2" s="26">
        <v>1932.891803829373</v>
      </c>
      <c r="E2" s="26">
        <v>18.8249433861392</v>
      </c>
      <c r="F2" s="26">
        <v>36386.578778620424</v>
      </c>
      <c r="G2" s="26">
        <v>57.247500000000002</v>
      </c>
      <c r="I2" s="6" t="s">
        <v>2472</v>
      </c>
    </row>
    <row r="3" spans="1:9" x14ac:dyDescent="0.2">
      <c r="A3" s="26" t="s">
        <v>47</v>
      </c>
      <c r="B3" s="26" t="s">
        <v>47</v>
      </c>
      <c r="C3" s="26" t="s">
        <v>2043</v>
      </c>
      <c r="D3" s="26">
        <v>14193.37840481085</v>
      </c>
      <c r="E3" s="26">
        <v>31.1342801217681</v>
      </c>
      <c r="F3" s="26">
        <v>441900.6191296351</v>
      </c>
      <c r="G3" s="26">
        <v>80.579016666666703</v>
      </c>
      <c r="I3" s="8" t="s">
        <v>2473</v>
      </c>
    </row>
    <row r="4" spans="1:9" x14ac:dyDescent="0.2">
      <c r="A4" s="26" t="s">
        <v>57</v>
      </c>
      <c r="B4" s="26" t="s">
        <v>57</v>
      </c>
      <c r="C4" s="26" t="s">
        <v>2234</v>
      </c>
      <c r="D4" s="26"/>
      <c r="E4" s="26"/>
      <c r="F4" s="28">
        <v>32240</v>
      </c>
      <c r="G4" s="26"/>
      <c r="I4" s="25" t="s">
        <v>2474</v>
      </c>
    </row>
    <row r="5" spans="1:9" x14ac:dyDescent="0.2">
      <c r="A5" s="26" t="s">
        <v>66</v>
      </c>
      <c r="B5" s="26" t="s">
        <v>66</v>
      </c>
      <c r="C5" s="26" t="s">
        <v>2044</v>
      </c>
      <c r="D5" s="29">
        <v>6949</v>
      </c>
      <c r="E5" s="30">
        <v>68.31</v>
      </c>
      <c r="F5" s="28">
        <v>569796</v>
      </c>
      <c r="G5" s="26">
        <v>98.302416855633496</v>
      </c>
    </row>
    <row r="6" spans="1:9" x14ac:dyDescent="0.2">
      <c r="A6" s="26" t="s">
        <v>75</v>
      </c>
      <c r="B6" s="26" t="s">
        <v>75</v>
      </c>
      <c r="C6" s="26" t="s">
        <v>2046</v>
      </c>
      <c r="D6" s="26"/>
      <c r="E6" s="30">
        <v>2.66</v>
      </c>
      <c r="F6" s="26">
        <v>102970.95444521136</v>
      </c>
      <c r="G6" s="26">
        <v>8.0752759928133404</v>
      </c>
    </row>
    <row r="7" spans="1:9" x14ac:dyDescent="0.2">
      <c r="A7" s="26" t="s">
        <v>100</v>
      </c>
      <c r="B7" s="26" t="s">
        <v>100</v>
      </c>
      <c r="C7" s="26" t="s">
        <v>2239</v>
      </c>
      <c r="D7" s="26">
        <v>8069.7234991803325</v>
      </c>
      <c r="E7" s="26">
        <v>199.64492044210701</v>
      </c>
      <c r="F7" s="26">
        <v>1611079.3059836589</v>
      </c>
      <c r="G7" s="26">
        <v>415.91978920493801</v>
      </c>
    </row>
    <row r="8" spans="1:9" x14ac:dyDescent="0.2">
      <c r="A8" s="26" t="s">
        <v>116</v>
      </c>
      <c r="B8" s="26" t="s">
        <v>116</v>
      </c>
      <c r="C8" s="26" t="s">
        <v>2048</v>
      </c>
      <c r="D8" s="26">
        <v>43929.860426029081</v>
      </c>
      <c r="E8" s="26">
        <v>1.5355259999999999</v>
      </c>
      <c r="F8" s="26">
        <v>67455.442860538722</v>
      </c>
      <c r="G8" s="26">
        <v>1.1093632928169199</v>
      </c>
    </row>
    <row r="9" spans="1:9" x14ac:dyDescent="0.2">
      <c r="A9" s="26" t="s">
        <v>144</v>
      </c>
      <c r="B9" s="26" t="s">
        <v>144</v>
      </c>
      <c r="C9" s="26" t="s">
        <v>2050</v>
      </c>
      <c r="D9" s="26">
        <v>46222.490903232021</v>
      </c>
      <c r="E9" s="26">
        <v>0.83474700000000002</v>
      </c>
      <c r="F9" s="26">
        <v>38584.085614000222</v>
      </c>
      <c r="G9" s="26"/>
    </row>
    <row r="10" spans="1:9" x14ac:dyDescent="0.2">
      <c r="A10" s="26" t="s">
        <v>152</v>
      </c>
      <c r="B10" s="26" t="s">
        <v>152</v>
      </c>
      <c r="C10" s="26" t="s">
        <v>2051</v>
      </c>
      <c r="D10" s="26">
        <v>17515.62840378828</v>
      </c>
      <c r="E10" s="26">
        <v>0.353031604645136</v>
      </c>
      <c r="F10" s="26">
        <v>6183.570401757298</v>
      </c>
      <c r="G10" s="26">
        <v>0.78434749999999998</v>
      </c>
    </row>
    <row r="11" spans="1:9" x14ac:dyDescent="0.2">
      <c r="A11" s="26" t="s">
        <v>158</v>
      </c>
      <c r="B11" s="26" t="s">
        <v>2246</v>
      </c>
      <c r="C11" s="26" t="s">
        <v>2247</v>
      </c>
      <c r="D11" s="26">
        <v>23491.129583949536</v>
      </c>
      <c r="E11" s="26">
        <v>0.945782281767658</v>
      </c>
      <c r="F11" s="26">
        <v>22217.494139207527</v>
      </c>
      <c r="G11" s="26">
        <v>1</v>
      </c>
    </row>
    <row r="12" spans="1:9" x14ac:dyDescent="0.2">
      <c r="A12" s="26" t="s">
        <v>162</v>
      </c>
      <c r="B12" s="26" t="s">
        <v>162</v>
      </c>
      <c r="C12" s="26" t="s">
        <v>2052</v>
      </c>
      <c r="D12" s="26">
        <v>3122.744495298477</v>
      </c>
      <c r="E12" s="26">
        <v>27.048849584373102</v>
      </c>
      <c r="F12" s="26">
        <v>84466.646143757607</v>
      </c>
      <c r="G12" s="26">
        <v>77.641408333333302</v>
      </c>
    </row>
    <row r="13" spans="1:9" x14ac:dyDescent="0.2">
      <c r="A13" s="26" t="s">
        <v>183</v>
      </c>
      <c r="B13" s="26" t="s">
        <v>183</v>
      </c>
      <c r="C13" s="26" t="s">
        <v>2252</v>
      </c>
      <c r="D13" s="26">
        <v>16057.816171448716</v>
      </c>
      <c r="E13" s="26">
        <v>1.9138707837433799</v>
      </c>
      <c r="F13" s="26">
        <v>30732.585221257676</v>
      </c>
      <c r="G13" s="31">
        <v>2</v>
      </c>
    </row>
    <row r="14" spans="1:9" x14ac:dyDescent="0.2">
      <c r="A14" s="26" t="s">
        <v>193</v>
      </c>
      <c r="B14" s="26" t="s">
        <v>193</v>
      </c>
      <c r="C14" s="26" t="s">
        <v>2053</v>
      </c>
      <c r="D14" s="26">
        <v>18184.868402840086</v>
      </c>
      <c r="E14" s="26">
        <v>4520.3665215697301</v>
      </c>
      <c r="F14" s="26">
        <v>82202270.327349529</v>
      </c>
      <c r="G14" s="26">
        <v>10224.102500000001</v>
      </c>
    </row>
    <row r="15" spans="1:9" x14ac:dyDescent="0.2">
      <c r="A15" s="26" t="s">
        <v>199</v>
      </c>
      <c r="B15" s="26" t="s">
        <v>199</v>
      </c>
      <c r="C15" s="26" t="s">
        <v>2054</v>
      </c>
      <c r="D15" s="26">
        <v>42578.226339803965</v>
      </c>
      <c r="E15" s="26">
        <v>0.83825400000000005</v>
      </c>
      <c r="F15" s="26">
        <v>35691.368542246033</v>
      </c>
      <c r="G15" s="26"/>
    </row>
    <row r="16" spans="1:9" x14ac:dyDescent="0.2">
      <c r="A16" s="26" t="s">
        <v>210</v>
      </c>
      <c r="B16" s="26" t="s">
        <v>210</v>
      </c>
      <c r="C16" s="26" t="s">
        <v>2250</v>
      </c>
      <c r="D16" s="26">
        <v>8416.8212504052499</v>
      </c>
      <c r="E16" s="26">
        <v>1.14798150231102</v>
      </c>
      <c r="F16" s="26">
        <v>9662.3551037235375</v>
      </c>
      <c r="G16" s="26">
        <v>2</v>
      </c>
    </row>
    <row r="17" spans="1:7" x14ac:dyDescent="0.2">
      <c r="A17" s="26" t="s">
        <v>216</v>
      </c>
      <c r="B17" s="26" t="s">
        <v>216</v>
      </c>
      <c r="C17" s="26" t="s">
        <v>2055</v>
      </c>
      <c r="D17" s="26">
        <v>2030.168458487419</v>
      </c>
      <c r="E17" s="26">
        <v>220.024406613069</v>
      </c>
      <c r="F17" s="26">
        <v>446686.61040326342</v>
      </c>
      <c r="G17" s="26">
        <v>494.41495286493699</v>
      </c>
    </row>
    <row r="18" spans="1:7" x14ac:dyDescent="0.2">
      <c r="A18" s="26" t="s">
        <v>225</v>
      </c>
      <c r="B18" s="26" t="s">
        <v>225</v>
      </c>
      <c r="C18" s="26" t="s">
        <v>2251</v>
      </c>
      <c r="D18" s="32">
        <v>52347.5</v>
      </c>
      <c r="E18" s="31">
        <v>1.64</v>
      </c>
      <c r="F18" s="28">
        <v>85748</v>
      </c>
      <c r="G18" s="26"/>
    </row>
    <row r="19" spans="1:7" x14ac:dyDescent="0.2">
      <c r="A19" s="26" t="s">
        <v>236</v>
      </c>
      <c r="B19" s="26" t="s">
        <v>236</v>
      </c>
      <c r="C19" s="26" t="s">
        <v>2056</v>
      </c>
      <c r="D19" s="26">
        <v>6629.8150985003595</v>
      </c>
      <c r="E19" s="26">
        <v>3.2561086162352502</v>
      </c>
      <c r="F19" s="26">
        <v>21587.398066273578</v>
      </c>
      <c r="G19" s="26">
        <v>6.91</v>
      </c>
    </row>
    <row r="20" spans="1:7" x14ac:dyDescent="0.2">
      <c r="A20" s="26" t="s">
        <v>260</v>
      </c>
      <c r="B20" s="26" t="s">
        <v>260</v>
      </c>
      <c r="C20" s="26" t="s">
        <v>2257</v>
      </c>
      <c r="D20" s="26">
        <v>16099.27393058017</v>
      </c>
      <c r="E20" s="26">
        <v>3.9715955911771799</v>
      </c>
      <c r="F20" s="26">
        <v>63939.80536384591</v>
      </c>
      <c r="G20" s="26">
        <v>8.9760833333333405</v>
      </c>
    </row>
    <row r="21" spans="1:7" x14ac:dyDescent="0.2">
      <c r="A21" s="26" t="s">
        <v>267</v>
      </c>
      <c r="B21" s="26" t="s">
        <v>267</v>
      </c>
      <c r="C21" s="26" t="s">
        <v>2057</v>
      </c>
      <c r="D21" s="26">
        <v>15838.024615376087</v>
      </c>
      <c r="E21" s="26">
        <v>1.69163029696012</v>
      </c>
      <c r="F21" s="26">
        <v>26792.082283370339</v>
      </c>
      <c r="G21" s="26">
        <v>2.3535686041809099</v>
      </c>
    </row>
    <row r="22" spans="1:7" x14ac:dyDescent="0.2">
      <c r="A22" s="26" t="s">
        <v>297</v>
      </c>
      <c r="B22" s="26" t="s">
        <v>297</v>
      </c>
      <c r="C22" s="26" t="s">
        <v>2058</v>
      </c>
      <c r="D22" s="26">
        <v>16616.974423826749</v>
      </c>
      <c r="E22" s="26">
        <v>0.69653687842377698</v>
      </c>
      <c r="F22" s="26">
        <v>11574.335494020022</v>
      </c>
      <c r="G22" s="26">
        <v>1.4741833333333301</v>
      </c>
    </row>
    <row r="23" spans="1:7" x14ac:dyDescent="0.2">
      <c r="A23" s="26" t="s">
        <v>311</v>
      </c>
      <c r="B23" s="26" t="s">
        <v>311</v>
      </c>
      <c r="C23" s="26" t="s">
        <v>2059</v>
      </c>
      <c r="D23" s="26">
        <v>1619.5406288744268</v>
      </c>
      <c r="E23" s="26">
        <v>217.678260589449</v>
      </c>
      <c r="F23" s="26">
        <v>352538.78704732761</v>
      </c>
      <c r="G23" s="26">
        <v>494.41495286493699</v>
      </c>
    </row>
    <row r="24" spans="1:7" x14ac:dyDescent="0.2">
      <c r="A24" s="26" t="s">
        <v>315</v>
      </c>
      <c r="B24" s="26" t="s">
        <v>315</v>
      </c>
      <c r="C24" s="26" t="s">
        <v>2064</v>
      </c>
      <c r="D24" s="26">
        <v>3262.6398320635394</v>
      </c>
      <c r="E24" s="26">
        <v>1354.5330175511699</v>
      </c>
      <c r="F24" s="26">
        <v>4419353.3769076681</v>
      </c>
      <c r="G24" s="26">
        <v>4037.5</v>
      </c>
    </row>
    <row r="25" spans="1:7" x14ac:dyDescent="0.2">
      <c r="A25" s="26" t="s">
        <v>333</v>
      </c>
      <c r="B25" s="26" t="s">
        <v>333</v>
      </c>
      <c r="C25" s="26" t="s">
        <v>2066</v>
      </c>
      <c r="D25" s="26">
        <v>2972.2232522217309</v>
      </c>
      <c r="E25" s="26">
        <v>234.114768474469</v>
      </c>
      <c r="F25" s="26">
        <v>695841.35854832386</v>
      </c>
      <c r="G25" s="26">
        <v>494.41495286493699</v>
      </c>
    </row>
    <row r="26" spans="1:7" x14ac:dyDescent="0.2">
      <c r="A26" s="26" t="s">
        <v>344</v>
      </c>
      <c r="B26" s="26" t="s">
        <v>344</v>
      </c>
      <c r="C26" s="26" t="s">
        <v>2068</v>
      </c>
      <c r="D26" s="26">
        <v>44057.240303909006</v>
      </c>
      <c r="E26" s="26">
        <v>1.2612140000000001</v>
      </c>
      <c r="F26" s="26">
        <v>55565.608272654295</v>
      </c>
      <c r="G26" s="26">
        <v>1.10610494395711</v>
      </c>
    </row>
    <row r="27" spans="1:7" x14ac:dyDescent="0.2">
      <c r="A27" s="26" t="s">
        <v>394</v>
      </c>
      <c r="B27" s="26" t="s">
        <v>394</v>
      </c>
      <c r="C27" s="26" t="s">
        <v>2273</v>
      </c>
      <c r="D27" s="29">
        <v>49902.1</v>
      </c>
      <c r="E27" s="30">
        <v>0.96</v>
      </c>
      <c r="F27" s="33">
        <v>48276</v>
      </c>
      <c r="G27" s="26"/>
    </row>
    <row r="28" spans="1:7" x14ac:dyDescent="0.2">
      <c r="A28" s="26" t="s">
        <v>400</v>
      </c>
      <c r="B28" s="26" t="s">
        <v>400</v>
      </c>
      <c r="C28" s="26" t="s">
        <v>2258</v>
      </c>
      <c r="D28" s="26">
        <v>594.16443854148611</v>
      </c>
      <c r="E28" s="26">
        <v>298.34583259589601</v>
      </c>
      <c r="F28" s="26">
        <v>177266.48411553274</v>
      </c>
      <c r="G28" s="26">
        <v>494.41495286493699</v>
      </c>
    </row>
    <row r="29" spans="1:7" x14ac:dyDescent="0.2">
      <c r="A29" s="26" t="s">
        <v>405</v>
      </c>
      <c r="B29" s="26" t="s">
        <v>405</v>
      </c>
      <c r="C29" s="26" t="s">
        <v>2072</v>
      </c>
      <c r="D29" s="26">
        <v>22345.961113231817</v>
      </c>
      <c r="E29" s="26">
        <v>370.814414</v>
      </c>
      <c r="F29" s="26">
        <v>8286204.4754698444</v>
      </c>
      <c r="G29" s="26">
        <v>570.34821612743997</v>
      </c>
    </row>
    <row r="30" spans="1:7" x14ac:dyDescent="0.2">
      <c r="A30" s="26" t="s">
        <v>424</v>
      </c>
      <c r="B30" s="26" t="s">
        <v>424</v>
      </c>
      <c r="C30" s="26" t="s">
        <v>2073</v>
      </c>
      <c r="D30" s="26">
        <v>13206.383574737703</v>
      </c>
      <c r="E30" s="26">
        <v>3.5307551637399501</v>
      </c>
      <c r="F30" s="26">
        <v>46628.507000835612</v>
      </c>
      <c r="G30" s="26">
        <v>6.1434340944886703</v>
      </c>
    </row>
    <row r="31" spans="1:7" x14ac:dyDescent="0.2">
      <c r="A31" s="26" t="s">
        <v>439</v>
      </c>
      <c r="B31" s="26" t="s">
        <v>439</v>
      </c>
      <c r="C31" s="26" t="s">
        <v>2074</v>
      </c>
      <c r="D31" s="26">
        <v>13357.149671705212</v>
      </c>
      <c r="E31" s="26">
        <v>1184.52879745376</v>
      </c>
      <c r="F31" s="26">
        <v>15821928.43803486</v>
      </c>
      <c r="G31" s="26">
        <v>2001.781048176</v>
      </c>
    </row>
    <row r="32" spans="1:7" x14ac:dyDescent="0.2">
      <c r="A32" s="26" t="s">
        <v>451</v>
      </c>
      <c r="B32" s="26" t="s">
        <v>451</v>
      </c>
      <c r="C32" s="26" t="s">
        <v>2265</v>
      </c>
      <c r="D32" s="26">
        <v>1429.2782853617375</v>
      </c>
      <c r="E32" s="26">
        <v>210.16574046890199</v>
      </c>
      <c r="F32" s="26">
        <v>300385.32917917217</v>
      </c>
      <c r="G32" s="26">
        <v>370.81140308138703</v>
      </c>
    </row>
    <row r="33" spans="1:7" x14ac:dyDescent="0.2">
      <c r="A33" s="26" t="s">
        <v>455</v>
      </c>
      <c r="B33" s="26" t="s">
        <v>2263</v>
      </c>
      <c r="C33" s="26" t="s">
        <v>2264</v>
      </c>
      <c r="D33" s="26">
        <v>6276.7506175828521</v>
      </c>
      <c r="E33" s="26">
        <v>247.89249444181101</v>
      </c>
      <c r="F33" s="26">
        <v>1555959.367581791</v>
      </c>
      <c r="G33" s="26">
        <v>494.41495286493699</v>
      </c>
    </row>
    <row r="34" spans="1:7" x14ac:dyDescent="0.2">
      <c r="A34" s="26" t="s">
        <v>458</v>
      </c>
      <c r="B34" s="26" t="s">
        <v>2464</v>
      </c>
      <c r="C34" s="26" t="s">
        <v>2077</v>
      </c>
      <c r="D34" s="26">
        <v>745.81094887764095</v>
      </c>
      <c r="E34" s="26">
        <v>546.11939536015598</v>
      </c>
      <c r="F34" s="26">
        <v>407301.82445404149</v>
      </c>
      <c r="G34" s="26">
        <v>925.22628253199696</v>
      </c>
    </row>
    <row r="35" spans="1:7" x14ac:dyDescent="0.2">
      <c r="A35" s="26" t="s">
        <v>461</v>
      </c>
      <c r="B35" s="26" t="s">
        <v>461</v>
      </c>
      <c r="C35" s="26" t="s">
        <v>2268</v>
      </c>
      <c r="D35" s="26">
        <v>14918.077252916295</v>
      </c>
      <c r="E35" s="26">
        <v>375.84018129041999</v>
      </c>
      <c r="F35" s="26">
        <v>5606812.8592405505</v>
      </c>
      <c r="G35" s="26">
        <v>538.31720027905806</v>
      </c>
    </row>
    <row r="36" spans="1:7" x14ac:dyDescent="0.2">
      <c r="A36" s="26" t="s">
        <v>465</v>
      </c>
      <c r="B36" s="26" t="s">
        <v>465</v>
      </c>
      <c r="C36" s="26" t="s">
        <v>2078</v>
      </c>
      <c r="D36" s="26">
        <v>3258.2325916617597</v>
      </c>
      <c r="E36" s="26">
        <v>234.58639481969499</v>
      </c>
      <c r="F36" s="26">
        <v>764337.03716196353</v>
      </c>
      <c r="G36" s="26">
        <v>494.41495286493699</v>
      </c>
    </row>
    <row r="37" spans="1:7" x14ac:dyDescent="0.2">
      <c r="A37" s="26" t="s">
        <v>478</v>
      </c>
      <c r="B37" s="26" t="s">
        <v>478</v>
      </c>
      <c r="C37" s="26" t="s">
        <v>2319</v>
      </c>
      <c r="D37" s="26">
        <v>21210.278190725596</v>
      </c>
      <c r="E37" s="26">
        <v>3.6533927544565801</v>
      </c>
      <c r="F37" s="26">
        <v>77489.476662005298</v>
      </c>
      <c r="G37" s="26">
        <v>5.7481654166666702</v>
      </c>
    </row>
    <row r="38" spans="1:7" x14ac:dyDescent="0.2">
      <c r="A38" s="26" t="s">
        <v>488</v>
      </c>
      <c r="B38" s="26" t="s">
        <v>488</v>
      </c>
      <c r="C38" s="26" t="s">
        <v>2080</v>
      </c>
      <c r="D38" s="32">
        <v>20611</v>
      </c>
      <c r="E38" s="31">
        <v>0.33</v>
      </c>
      <c r="F38" s="28">
        <v>6790</v>
      </c>
      <c r="G38" s="26"/>
    </row>
    <row r="39" spans="1:7" x14ac:dyDescent="0.2">
      <c r="A39" s="26" t="s">
        <v>491</v>
      </c>
      <c r="B39" s="26" t="s">
        <v>491</v>
      </c>
      <c r="C39" s="26" t="s">
        <v>2274</v>
      </c>
      <c r="D39" s="26">
        <v>30873.184280466001</v>
      </c>
      <c r="E39" s="26">
        <v>0.66391755697466803</v>
      </c>
      <c r="F39" s="26">
        <v>20497.2490835157</v>
      </c>
      <c r="G39" s="26"/>
    </row>
    <row r="40" spans="1:7" x14ac:dyDescent="0.2">
      <c r="A40" s="26" t="s">
        <v>501</v>
      </c>
      <c r="B40" s="26" t="s">
        <v>501</v>
      </c>
      <c r="C40" s="26" t="s">
        <v>2081</v>
      </c>
      <c r="D40" s="26">
        <v>30407.44795257779</v>
      </c>
      <c r="E40" s="26">
        <v>13.331955000000001</v>
      </c>
      <c r="F40" s="26">
        <v>405390.72776860924</v>
      </c>
      <c r="G40" s="26">
        <v>20.7575</v>
      </c>
    </row>
    <row r="41" spans="1:7" x14ac:dyDescent="0.2">
      <c r="A41" s="26" t="s">
        <v>519</v>
      </c>
      <c r="B41" s="26" t="s">
        <v>519</v>
      </c>
      <c r="C41" s="26" t="s">
        <v>2082</v>
      </c>
      <c r="D41" s="26">
        <v>44916.408401305649</v>
      </c>
      <c r="E41" s="26">
        <v>7.5855889999999997</v>
      </c>
      <c r="F41" s="26">
        <v>340717.41348845168</v>
      </c>
      <c r="G41" s="26">
        <v>5.6124666666666698</v>
      </c>
    </row>
    <row r="42" spans="1:7" x14ac:dyDescent="0.2">
      <c r="A42" s="26" t="s">
        <v>530</v>
      </c>
      <c r="B42" s="26" t="s">
        <v>530</v>
      </c>
      <c r="C42" s="26" t="s">
        <v>2275</v>
      </c>
      <c r="D42" s="26">
        <v>3270.4109464218891</v>
      </c>
      <c r="E42" s="26">
        <v>98.554535781867898</v>
      </c>
      <c r="F42" s="26">
        <v>322313.83264054859</v>
      </c>
      <c r="G42" s="26">
        <v>177.72083333333299</v>
      </c>
    </row>
    <row r="43" spans="1:7" x14ac:dyDescent="0.2">
      <c r="A43" s="26" t="s">
        <v>535</v>
      </c>
      <c r="B43" s="26" t="s">
        <v>535</v>
      </c>
      <c r="C43" s="26" t="s">
        <v>2084</v>
      </c>
      <c r="D43" s="26">
        <v>13262.29577395816</v>
      </c>
      <c r="E43" s="26">
        <v>20.189091018780399</v>
      </c>
      <c r="F43" s="26">
        <v>267753.69649842789</v>
      </c>
      <c r="G43" s="26">
        <v>43.555962698045299</v>
      </c>
    </row>
    <row r="44" spans="1:7" x14ac:dyDescent="0.2">
      <c r="A44" s="26" t="s">
        <v>543</v>
      </c>
      <c r="B44" s="26" t="s">
        <v>543</v>
      </c>
      <c r="C44" s="26" t="s">
        <v>2085</v>
      </c>
      <c r="D44" s="26">
        <v>11371.663652073557</v>
      </c>
      <c r="E44" s="26">
        <v>0.55803978373053198</v>
      </c>
      <c r="F44" s="26">
        <v>6345.8407250594801</v>
      </c>
      <c r="G44" s="26"/>
    </row>
    <row r="45" spans="1:7" x14ac:dyDescent="0.2">
      <c r="A45" s="26" t="s">
        <v>551</v>
      </c>
      <c r="B45" s="26" t="s">
        <v>2286</v>
      </c>
      <c r="C45" s="26" t="s">
        <v>2086</v>
      </c>
      <c r="D45" s="26">
        <v>10529.923696112308</v>
      </c>
      <c r="E45" s="26">
        <v>2.1177458871961798</v>
      </c>
      <c r="F45" s="26">
        <v>22299.702599931436</v>
      </c>
      <c r="G45" s="26">
        <v>7.0776085606060599</v>
      </c>
    </row>
    <row r="46" spans="1:7" x14ac:dyDescent="0.2">
      <c r="A46" s="26" t="s">
        <v>563</v>
      </c>
      <c r="B46" s="26" t="s">
        <v>563</v>
      </c>
      <c r="C46" s="26" t="s">
        <v>2087</v>
      </c>
      <c r="D46" s="26">
        <v>8351.1167393304131</v>
      </c>
      <c r="E46" s="26">
        <v>0.49334623761013602</v>
      </c>
      <c r="F46" s="26">
        <v>4119.9920231916858</v>
      </c>
      <c r="G46" s="26">
        <v>8.75</v>
      </c>
    </row>
    <row r="47" spans="1:7" x14ac:dyDescent="0.2">
      <c r="A47" s="26" t="s">
        <v>567</v>
      </c>
      <c r="B47" s="26" t="s">
        <v>567</v>
      </c>
      <c r="C47" s="26" t="s">
        <v>2289</v>
      </c>
      <c r="D47" s="26">
        <v>26945.746261855318</v>
      </c>
      <c r="E47" s="26">
        <v>0.56396299999999999</v>
      </c>
      <c r="F47" s="26">
        <v>15196.403899074712</v>
      </c>
      <c r="G47" s="26"/>
    </row>
    <row r="48" spans="1:7" x14ac:dyDescent="0.2">
      <c r="A48" s="26" t="s">
        <v>578</v>
      </c>
      <c r="B48" s="26" t="s">
        <v>578</v>
      </c>
      <c r="C48" s="26" t="s">
        <v>2092</v>
      </c>
      <c r="D48" s="26">
        <v>1499.7592186880152</v>
      </c>
      <c r="E48" s="26">
        <v>7.29509461949801</v>
      </c>
      <c r="F48" s="26">
        <v>10940.885406793479</v>
      </c>
      <c r="G48" s="26"/>
    </row>
    <row r="49" spans="1:7" x14ac:dyDescent="0.2">
      <c r="A49" s="26" t="s">
        <v>583</v>
      </c>
      <c r="B49" s="26" t="s">
        <v>583</v>
      </c>
      <c r="C49" s="26" t="s">
        <v>2294</v>
      </c>
      <c r="D49" s="26">
        <v>8792.3805599796688</v>
      </c>
      <c r="E49" s="26">
        <v>1.0973689624054701</v>
      </c>
      <c r="F49" s="26">
        <v>9648.4855321789164</v>
      </c>
      <c r="G49" s="26">
        <v>1.8873497233985801</v>
      </c>
    </row>
    <row r="50" spans="1:7" x14ac:dyDescent="0.2">
      <c r="A50" s="26" t="s">
        <v>588</v>
      </c>
      <c r="B50" s="26" t="s">
        <v>588</v>
      </c>
      <c r="C50" s="26" t="s">
        <v>2093</v>
      </c>
      <c r="D50" s="26">
        <v>39981.108117859738</v>
      </c>
      <c r="E50" s="26">
        <v>0.93928500000000004</v>
      </c>
      <c r="F50" s="26">
        <v>37553.655138483882</v>
      </c>
      <c r="G50" s="26"/>
    </row>
    <row r="51" spans="1:7" x14ac:dyDescent="0.2">
      <c r="A51" s="26" t="s">
        <v>612</v>
      </c>
      <c r="B51" s="26" t="s">
        <v>612</v>
      </c>
      <c r="C51" s="26" t="s">
        <v>2094</v>
      </c>
      <c r="D51" s="26">
        <v>38847.450862415077</v>
      </c>
      <c r="E51" s="26">
        <v>0.82911100000000004</v>
      </c>
      <c r="F51" s="26">
        <v>32208.848831987831</v>
      </c>
      <c r="G51" s="26"/>
    </row>
    <row r="52" spans="1:7" x14ac:dyDescent="0.2">
      <c r="A52" s="26" t="s">
        <v>628</v>
      </c>
      <c r="B52" s="26" t="s">
        <v>628</v>
      </c>
      <c r="C52" s="26" t="s">
        <v>2299</v>
      </c>
      <c r="D52" s="26">
        <v>19430.124642599858</v>
      </c>
      <c r="E52" s="26">
        <v>274.103692588277</v>
      </c>
      <c r="F52" s="26">
        <v>5325868.911987097</v>
      </c>
      <c r="G52" s="26">
        <v>494.41495286493699</v>
      </c>
    </row>
    <row r="53" spans="1:7" x14ac:dyDescent="0.2">
      <c r="A53" s="26" t="s">
        <v>631</v>
      </c>
      <c r="B53" s="26" t="s">
        <v>631</v>
      </c>
      <c r="C53" s="26" t="s">
        <v>2300</v>
      </c>
      <c r="D53" s="26">
        <v>7581.9804058320988</v>
      </c>
      <c r="E53" s="26">
        <v>0.85466933398445499</v>
      </c>
      <c r="F53" s="26">
        <v>6480.0861437357071</v>
      </c>
      <c r="G53" s="26">
        <v>1.76566666666667</v>
      </c>
    </row>
    <row r="54" spans="1:7" x14ac:dyDescent="0.2">
      <c r="A54" s="26" t="s">
        <v>648</v>
      </c>
      <c r="B54" s="26" t="s">
        <v>648</v>
      </c>
      <c r="C54" s="26" t="s">
        <v>2095</v>
      </c>
      <c r="D54" s="26">
        <v>45802.120644488299</v>
      </c>
      <c r="E54" s="26">
        <v>0.78696900000000003</v>
      </c>
      <c r="F54" s="26">
        <v>36044.849081472312</v>
      </c>
      <c r="G54" s="26"/>
    </row>
    <row r="55" spans="1:7" x14ac:dyDescent="0.2">
      <c r="A55" s="26" t="s">
        <v>677</v>
      </c>
      <c r="B55" s="26" t="s">
        <v>677</v>
      </c>
      <c r="C55" s="26" t="s">
        <v>2096</v>
      </c>
      <c r="D55" s="26">
        <v>4081.6710506644076</v>
      </c>
      <c r="E55" s="26">
        <v>1.0366703002289399</v>
      </c>
      <c r="F55" s="26">
        <v>4231.3471535280441</v>
      </c>
      <c r="G55" s="31">
        <v>1.95</v>
      </c>
    </row>
    <row r="56" spans="1:7" x14ac:dyDescent="0.2">
      <c r="A56" s="26" t="s">
        <v>682</v>
      </c>
      <c r="B56" s="26" t="s">
        <v>682</v>
      </c>
      <c r="C56" s="26" t="s">
        <v>2097</v>
      </c>
      <c r="D56" s="26">
        <v>25877.118079363256</v>
      </c>
      <c r="E56" s="26">
        <v>0.62619100000000005</v>
      </c>
      <c r="F56" s="26">
        <v>16204.018447234557</v>
      </c>
      <c r="G56" s="26"/>
    </row>
    <row r="57" spans="1:7" x14ac:dyDescent="0.2">
      <c r="A57" s="26" t="s">
        <v>697</v>
      </c>
      <c r="B57" s="26" t="s">
        <v>697</v>
      </c>
      <c r="C57" s="26" t="s">
        <v>2098</v>
      </c>
      <c r="D57" s="26">
        <v>7454.2824934158116</v>
      </c>
      <c r="E57" s="26">
        <v>3.8100811159977801</v>
      </c>
      <c r="F57" s="26">
        <v>28401.42096147643</v>
      </c>
      <c r="G57" s="26">
        <v>7.7322333333333297</v>
      </c>
    </row>
    <row r="58" spans="1:7" x14ac:dyDescent="0.2">
      <c r="A58" s="26" t="s">
        <v>703</v>
      </c>
      <c r="B58" s="26" t="s">
        <v>703</v>
      </c>
      <c r="C58" s="26" t="s">
        <v>2099</v>
      </c>
      <c r="D58" s="26">
        <v>1221.2817880802991</v>
      </c>
      <c r="E58" s="26">
        <v>3099.1448403358499</v>
      </c>
      <c r="F58" s="26">
        <v>3784929.1521251998</v>
      </c>
      <c r="G58" s="26">
        <v>7014.1187772499998</v>
      </c>
    </row>
    <row r="59" spans="1:7" x14ac:dyDescent="0.2">
      <c r="A59" s="26" t="s">
        <v>708</v>
      </c>
      <c r="B59" s="26" t="s">
        <v>708</v>
      </c>
      <c r="C59" s="26" t="s">
        <v>2303</v>
      </c>
      <c r="D59" s="26">
        <v>1385.5334525115372</v>
      </c>
      <c r="E59" s="26">
        <v>202.62231026916899</v>
      </c>
      <c r="F59" s="26">
        <v>280739.98910310562</v>
      </c>
      <c r="G59" s="26">
        <v>494.41495286493699</v>
      </c>
    </row>
    <row r="60" spans="1:7" x14ac:dyDescent="0.2">
      <c r="A60" s="26" t="s">
        <v>713</v>
      </c>
      <c r="B60" s="26" t="s">
        <v>713</v>
      </c>
      <c r="C60" s="26" t="s">
        <v>2105</v>
      </c>
      <c r="D60" s="26">
        <v>4908.6811897128046</v>
      </c>
      <c r="E60" s="26">
        <v>10.4810021149693</v>
      </c>
      <c r="F60" s="26">
        <v>51447.897931089923</v>
      </c>
      <c r="G60" s="34">
        <v>19.5</v>
      </c>
    </row>
    <row r="61" spans="1:7" x14ac:dyDescent="0.2">
      <c r="A61" s="26" t="s">
        <v>716</v>
      </c>
      <c r="B61" s="26" t="s">
        <v>2316</v>
      </c>
      <c r="C61" s="26" t="s">
        <v>2107</v>
      </c>
      <c r="D61" s="26">
        <v>55084.259420551229</v>
      </c>
      <c r="E61" s="26">
        <v>5.6545855676853298</v>
      </c>
      <c r="F61" s="26">
        <v>311478.65832608368</v>
      </c>
      <c r="G61" s="26">
        <v>7.7540833333333303</v>
      </c>
    </row>
    <row r="62" spans="1:7" x14ac:dyDescent="0.2">
      <c r="A62" s="26" t="s">
        <v>733</v>
      </c>
      <c r="B62" s="26" t="s">
        <v>733</v>
      </c>
      <c r="C62" s="26" t="s">
        <v>2108</v>
      </c>
      <c r="D62" s="26">
        <v>24720.554457342801</v>
      </c>
      <c r="E62" s="26">
        <v>131.99963399999999</v>
      </c>
      <c r="F62" s="26">
        <v>3263104.1406463184</v>
      </c>
      <c r="G62" s="26">
        <v>232.601666666667</v>
      </c>
    </row>
    <row r="63" spans="1:7" x14ac:dyDescent="0.2">
      <c r="A63" s="26" t="s">
        <v>766</v>
      </c>
      <c r="B63" s="26" t="s">
        <v>766</v>
      </c>
      <c r="C63" s="26" t="s">
        <v>2326</v>
      </c>
      <c r="D63" s="26">
        <v>43303.819933402949</v>
      </c>
      <c r="E63" s="26">
        <v>140.22841700000001</v>
      </c>
      <c r="F63" s="26">
        <v>6072426.1193141406</v>
      </c>
      <c r="G63" s="26">
        <v>116.767352506899</v>
      </c>
    </row>
    <row r="64" spans="1:7" x14ac:dyDescent="0.2">
      <c r="A64" s="26" t="s">
        <v>770</v>
      </c>
      <c r="B64" s="26" t="s">
        <v>770</v>
      </c>
      <c r="C64" s="26" t="s">
        <v>2109</v>
      </c>
      <c r="D64" s="26">
        <v>5700.7234733205751</v>
      </c>
      <c r="E64" s="26">
        <v>16.984073873393399</v>
      </c>
      <c r="F64" s="26">
        <v>96821.508602664442</v>
      </c>
      <c r="G64" s="26">
        <v>61.029514460784299</v>
      </c>
    </row>
    <row r="65" spans="1:7" x14ac:dyDescent="0.2">
      <c r="A65" s="26" t="s">
        <v>805</v>
      </c>
      <c r="B65" s="26" t="s">
        <v>805</v>
      </c>
      <c r="C65" s="26" t="s">
        <v>2111</v>
      </c>
      <c r="D65" s="26">
        <v>10517.03284725085</v>
      </c>
      <c r="E65" s="26">
        <v>3939.56019061701</v>
      </c>
      <c r="F65" s="26">
        <v>41432483.928440914</v>
      </c>
      <c r="G65" s="26">
        <v>11865.2112962963</v>
      </c>
    </row>
    <row r="66" spans="1:7" x14ac:dyDescent="0.2">
      <c r="A66" s="26" t="s">
        <v>818</v>
      </c>
      <c r="B66" s="26" t="s">
        <v>2325</v>
      </c>
      <c r="C66" s="26" t="s">
        <v>2113</v>
      </c>
      <c r="D66" s="26">
        <v>17302.559553226885</v>
      </c>
      <c r="E66" s="26">
        <v>8160.4821880296604</v>
      </c>
      <c r="F66" s="26">
        <v>141197229.04143041</v>
      </c>
      <c r="G66" s="26">
        <v>25941.664144597202</v>
      </c>
    </row>
    <row r="67" spans="1:7" x14ac:dyDescent="0.2">
      <c r="A67" s="26" t="s">
        <v>836</v>
      </c>
      <c r="B67" s="26" t="s">
        <v>836</v>
      </c>
      <c r="C67" s="26" t="s">
        <v>2324</v>
      </c>
      <c r="D67" s="26">
        <v>48755.083347086817</v>
      </c>
      <c r="E67" s="26">
        <v>0.84060199999999996</v>
      </c>
      <c r="F67" s="26">
        <v>40983.620571727872</v>
      </c>
      <c r="G67" s="26"/>
    </row>
    <row r="68" spans="1:7" x14ac:dyDescent="0.2">
      <c r="A68" s="26" t="s">
        <v>850</v>
      </c>
      <c r="B68" s="26" t="s">
        <v>850</v>
      </c>
      <c r="C68" s="26" t="s">
        <v>2118</v>
      </c>
      <c r="D68" s="26">
        <v>33229.633117105943</v>
      </c>
      <c r="E68" s="26">
        <v>4.0062579999999999</v>
      </c>
      <c r="F68" s="26">
        <v>133126.48351247064</v>
      </c>
      <c r="G68" s="26">
        <v>3.577925</v>
      </c>
    </row>
    <row r="69" spans="1:7" x14ac:dyDescent="0.2">
      <c r="A69" s="26" t="s">
        <v>864</v>
      </c>
      <c r="B69" s="26" t="s">
        <v>864</v>
      </c>
      <c r="C69" s="26" t="s">
        <v>2119</v>
      </c>
      <c r="D69" s="26">
        <v>34706.346555865188</v>
      </c>
      <c r="E69" s="26">
        <v>0.75812100000000004</v>
      </c>
      <c r="F69" s="26">
        <v>26311.610157279072</v>
      </c>
      <c r="G69" s="26"/>
    </row>
    <row r="70" spans="1:7" x14ac:dyDescent="0.2">
      <c r="A70" s="26" t="s">
        <v>880</v>
      </c>
      <c r="B70" s="26" t="s">
        <v>880</v>
      </c>
      <c r="C70" s="26" t="s">
        <v>2327</v>
      </c>
      <c r="D70" s="26">
        <v>8875.4610705849664</v>
      </c>
      <c r="E70" s="26">
        <v>63.9687634699564</v>
      </c>
      <c r="F70" s="26">
        <v>567752.26991105569</v>
      </c>
      <c r="G70" s="26">
        <v>110.934529155866</v>
      </c>
    </row>
    <row r="71" spans="1:7" x14ac:dyDescent="0.2">
      <c r="A71" s="26" t="s">
        <v>890</v>
      </c>
      <c r="B71" s="26" t="s">
        <v>890</v>
      </c>
      <c r="C71" s="26" t="s">
        <v>2120</v>
      </c>
      <c r="D71" s="26">
        <v>36426.302206897708</v>
      </c>
      <c r="E71" s="26">
        <v>105.270346</v>
      </c>
      <c r="F71" s="26">
        <v>3834609.4368206854</v>
      </c>
      <c r="G71" s="26">
        <v>105.944781034025</v>
      </c>
    </row>
    <row r="72" spans="1:7" x14ac:dyDescent="0.2">
      <c r="A72" s="26" t="s">
        <v>926</v>
      </c>
      <c r="B72" s="26" t="s">
        <v>926</v>
      </c>
      <c r="C72" s="26" t="s">
        <v>2121</v>
      </c>
      <c r="D72" s="26">
        <v>12050.312980172937</v>
      </c>
      <c r="E72" s="26">
        <v>0.31949587765589499</v>
      </c>
      <c r="F72" s="26">
        <v>3850.0253216285764</v>
      </c>
      <c r="G72" s="26">
        <v>0.71</v>
      </c>
    </row>
    <row r="73" spans="1:7" x14ac:dyDescent="0.2">
      <c r="A73" s="26" t="s">
        <v>941</v>
      </c>
      <c r="B73" s="26" t="s">
        <v>941</v>
      </c>
      <c r="C73" s="26" t="s">
        <v>2122</v>
      </c>
      <c r="D73" s="26">
        <v>24227.880162107642</v>
      </c>
      <c r="E73" s="26">
        <v>93.203394354851099</v>
      </c>
      <c r="F73" s="26">
        <v>2258120.6691309921</v>
      </c>
      <c r="G73" s="26">
        <v>179.191666666667</v>
      </c>
    </row>
    <row r="74" spans="1:7" x14ac:dyDescent="0.2">
      <c r="A74" s="26" t="s">
        <v>952</v>
      </c>
      <c r="B74" s="26" t="s">
        <v>952</v>
      </c>
      <c r="C74" s="26" t="s">
        <v>2123</v>
      </c>
      <c r="D74" s="26">
        <v>2954.0774118567647</v>
      </c>
      <c r="E74" s="26">
        <v>40.4259556479549</v>
      </c>
      <c r="F74" s="26">
        <v>119421.40243234696</v>
      </c>
      <c r="G74" s="26">
        <v>87.922163808972698</v>
      </c>
    </row>
    <row r="75" spans="1:7" x14ac:dyDescent="0.2">
      <c r="A75" s="26" t="s">
        <v>962</v>
      </c>
      <c r="B75" s="26" t="s">
        <v>962</v>
      </c>
      <c r="C75" s="26" t="s">
        <v>2334</v>
      </c>
      <c r="D75" s="26">
        <v>9113.6587289489016</v>
      </c>
      <c r="E75" s="26">
        <v>0.33507150753987602</v>
      </c>
      <c r="F75" s="26">
        <v>3053.7273695128588</v>
      </c>
      <c r="G75" s="26"/>
    </row>
    <row r="76" spans="1:7" x14ac:dyDescent="0.2">
      <c r="A76" s="26" t="s">
        <v>977</v>
      </c>
      <c r="B76" s="26" t="s">
        <v>2328</v>
      </c>
      <c r="C76" s="26" t="s">
        <v>2131</v>
      </c>
      <c r="D76" s="26">
        <v>3322.2203122526876</v>
      </c>
      <c r="E76" s="26">
        <v>20.4966926972671</v>
      </c>
      <c r="F76" s="26">
        <v>68094.528812862089</v>
      </c>
      <c r="G76" s="26">
        <v>53.654058312852001</v>
      </c>
    </row>
    <row r="77" spans="1:7" x14ac:dyDescent="0.2">
      <c r="A77" s="26" t="s">
        <v>987</v>
      </c>
      <c r="B77" s="26" t="s">
        <v>2339</v>
      </c>
      <c r="C77" s="26" t="s">
        <v>2133</v>
      </c>
      <c r="D77" s="26">
        <v>5320.8645413887643</v>
      </c>
      <c r="E77" s="26">
        <v>2649.3673305837101</v>
      </c>
      <c r="F77" s="26">
        <v>14096924.686416667</v>
      </c>
      <c r="G77" s="26">
        <v>8048.9603333333298</v>
      </c>
    </row>
    <row r="78" spans="1:7" x14ac:dyDescent="0.2">
      <c r="A78" s="26" t="s">
        <v>993</v>
      </c>
      <c r="B78" s="26" t="s">
        <v>993</v>
      </c>
      <c r="C78" s="26" t="s">
        <v>2360</v>
      </c>
      <c r="D78" s="26">
        <v>22872.920509353949</v>
      </c>
      <c r="E78" s="26">
        <v>0.51797463757150197</v>
      </c>
      <c r="F78" s="26">
        <v>11847.592711034386</v>
      </c>
      <c r="G78" s="31">
        <v>0.53</v>
      </c>
    </row>
    <row r="79" spans="1:7" x14ac:dyDescent="0.2">
      <c r="A79" s="26" t="s">
        <v>1004</v>
      </c>
      <c r="B79" s="26" t="s">
        <v>1004</v>
      </c>
      <c r="C79" s="26" t="s">
        <v>2340</v>
      </c>
      <c r="D79" s="26">
        <v>17462.203350958065</v>
      </c>
      <c r="E79" s="26">
        <v>868.29058123362495</v>
      </c>
      <c r="F79" s="26">
        <v>15162266.697223131</v>
      </c>
      <c r="G79" s="26">
        <v>1507.5</v>
      </c>
    </row>
    <row r="80" spans="1:7" x14ac:dyDescent="0.2">
      <c r="A80" s="26" t="s">
        <v>1009</v>
      </c>
      <c r="B80" s="26" t="s">
        <v>1009</v>
      </c>
      <c r="C80" s="26" t="s">
        <v>2341</v>
      </c>
      <c r="D80" s="26">
        <v>840.70373638592332</v>
      </c>
      <c r="E80" s="26">
        <v>0.54461347880828503</v>
      </c>
      <c r="F80" s="26">
        <v>457.8585865202611</v>
      </c>
      <c r="G80" s="26">
        <v>83.892499999999998</v>
      </c>
    </row>
    <row r="81" spans="1:7" x14ac:dyDescent="0.2">
      <c r="A81" s="26" t="s">
        <v>1012</v>
      </c>
      <c r="B81" s="26" t="s">
        <v>1012</v>
      </c>
      <c r="C81" s="26" t="s">
        <v>2134</v>
      </c>
      <c r="D81" s="26">
        <v>15597.110782499924</v>
      </c>
      <c r="E81" s="26">
        <v>0.53625170719929904</v>
      </c>
      <c r="F81" s="26">
        <v>8363.977284492179</v>
      </c>
      <c r="G81" s="26">
        <v>1.27240206718888</v>
      </c>
    </row>
    <row r="82" spans="1:7" x14ac:dyDescent="0.2">
      <c r="A82" s="26" t="s">
        <v>1017</v>
      </c>
      <c r="B82" s="26" t="s">
        <v>1017</v>
      </c>
      <c r="C82" s="26" t="s">
        <v>2358</v>
      </c>
      <c r="D82" s="26">
        <v>26742.160865925271</v>
      </c>
      <c r="E82" s="26">
        <v>0.46522880663418198</v>
      </c>
      <c r="F82" s="26">
        <v>12441.223586473734</v>
      </c>
      <c r="G82" s="26">
        <v>2.6002916666666702</v>
      </c>
    </row>
    <row r="83" spans="1:7" x14ac:dyDescent="0.2">
      <c r="A83" s="26" t="s">
        <v>1024</v>
      </c>
      <c r="B83" s="26" t="s">
        <v>1024</v>
      </c>
      <c r="C83" s="26" t="s">
        <v>2359</v>
      </c>
      <c r="D83" s="26">
        <v>97661.936673063523</v>
      </c>
      <c r="E83" s="26">
        <v>0.90038600000000002</v>
      </c>
      <c r="F83" s="26">
        <v>87933.440513312977</v>
      </c>
      <c r="G83" s="26"/>
    </row>
    <row r="84" spans="1:7" x14ac:dyDescent="0.2">
      <c r="A84" s="26" t="s">
        <v>1034</v>
      </c>
      <c r="B84" s="26" t="s">
        <v>2361</v>
      </c>
      <c r="C84" s="26" t="s">
        <v>2362</v>
      </c>
      <c r="D84" s="26">
        <v>139767.26718769598</v>
      </c>
      <c r="E84" s="26">
        <v>5.4881627892752798</v>
      </c>
      <c r="F84" s="26">
        <v>767065.51493820886</v>
      </c>
      <c r="G84" s="26">
        <v>7.9871290000000004</v>
      </c>
    </row>
    <row r="85" spans="1:7" x14ac:dyDescent="0.2">
      <c r="A85" s="26" t="s">
        <v>1048</v>
      </c>
      <c r="B85" s="26" t="s">
        <v>2375</v>
      </c>
      <c r="C85" s="26" t="s">
        <v>1052</v>
      </c>
      <c r="D85" s="26">
        <v>13142.424796024605</v>
      </c>
      <c r="E85" s="26">
        <v>19.276656275536499</v>
      </c>
      <c r="F85" s="26">
        <v>253342.00542005419</v>
      </c>
      <c r="G85" s="26">
        <v>46.437130833333299</v>
      </c>
    </row>
    <row r="86" spans="1:7" x14ac:dyDescent="0.2">
      <c r="A86" s="26" t="s">
        <v>1059</v>
      </c>
      <c r="B86" s="26" t="s">
        <v>1059</v>
      </c>
      <c r="C86" s="26" t="s">
        <v>2135</v>
      </c>
      <c r="D86" s="26">
        <v>1439.3634672312307</v>
      </c>
      <c r="E86" s="26">
        <v>753.95715284266601</v>
      </c>
      <c r="F86" s="26">
        <v>1085218.3816594067</v>
      </c>
      <c r="G86" s="26">
        <v>2414.8116666666701</v>
      </c>
    </row>
    <row r="87" spans="1:7" x14ac:dyDescent="0.2">
      <c r="A87" s="26" t="s">
        <v>1066</v>
      </c>
      <c r="B87" s="26" t="s">
        <v>1066</v>
      </c>
      <c r="C87" s="26" t="s">
        <v>2140</v>
      </c>
      <c r="D87" s="26">
        <v>25638.588005036723</v>
      </c>
      <c r="E87" s="26">
        <v>1.44340604392257</v>
      </c>
      <c r="F87" s="26">
        <v>37006.892884110719</v>
      </c>
      <c r="G87" s="26">
        <v>3.2728597464304698</v>
      </c>
    </row>
    <row r="88" spans="1:7" x14ac:dyDescent="0.2">
      <c r="A88" s="26" t="s">
        <v>1085</v>
      </c>
      <c r="B88" s="26" t="s">
        <v>1085</v>
      </c>
      <c r="C88" s="26" t="s">
        <v>2141</v>
      </c>
      <c r="D88" s="26">
        <v>1599.2136838909332</v>
      </c>
      <c r="E88" s="26">
        <v>217.80644417207901</v>
      </c>
      <c r="F88" s="26">
        <v>348319.04595961538</v>
      </c>
      <c r="G88" s="26">
        <v>494.41495286493699</v>
      </c>
    </row>
    <row r="89" spans="1:7" x14ac:dyDescent="0.2">
      <c r="A89" s="26" t="s">
        <v>1093</v>
      </c>
      <c r="B89" s="26" t="s">
        <v>1093</v>
      </c>
      <c r="C89" s="26" t="s">
        <v>2376</v>
      </c>
      <c r="D89" s="32">
        <v>29126.799999999999</v>
      </c>
      <c r="E89" s="26">
        <v>0.605418268212221</v>
      </c>
      <c r="F89" s="28">
        <v>17154</v>
      </c>
      <c r="G89" s="26"/>
    </row>
    <row r="90" spans="1:7" x14ac:dyDescent="0.2">
      <c r="A90" s="26" t="s">
        <v>1100</v>
      </c>
      <c r="B90" s="26" t="s">
        <v>1100</v>
      </c>
      <c r="C90" s="26" t="s">
        <v>2386</v>
      </c>
      <c r="D90" s="26">
        <v>18585.416784939334</v>
      </c>
      <c r="E90" s="26">
        <v>16.503574364859599</v>
      </c>
      <c r="F90" s="26">
        <v>306725.80801215605</v>
      </c>
      <c r="G90" s="26">
        <v>30.6216166666667</v>
      </c>
    </row>
    <row r="91" spans="1:7" x14ac:dyDescent="0.2">
      <c r="A91" s="26" t="s">
        <v>1106</v>
      </c>
      <c r="B91" s="26" t="s">
        <v>1106</v>
      </c>
      <c r="C91" s="26" t="s">
        <v>2143</v>
      </c>
      <c r="D91" s="26">
        <v>17107.905989496932</v>
      </c>
      <c r="E91" s="26">
        <v>8.0228199999999994</v>
      </c>
      <c r="F91" s="26">
        <v>137253.65033065577</v>
      </c>
      <c r="G91" s="26">
        <v>13.292450000000001</v>
      </c>
    </row>
    <row r="92" spans="1:7" x14ac:dyDescent="0.2">
      <c r="A92" s="26" t="s">
        <v>1122</v>
      </c>
      <c r="B92" s="26" t="s">
        <v>1122</v>
      </c>
      <c r="C92" s="26" t="s">
        <v>2366</v>
      </c>
      <c r="D92" s="26">
        <v>4982.6401306919115</v>
      </c>
      <c r="E92" s="26">
        <v>6.3067575429373104</v>
      </c>
      <c r="F92" s="26">
        <v>31424.303227983353</v>
      </c>
      <c r="G92" s="26">
        <v>14.035630049923199</v>
      </c>
    </row>
    <row r="93" spans="1:7" x14ac:dyDescent="0.2">
      <c r="A93" s="26" t="s">
        <v>1128</v>
      </c>
      <c r="B93" s="26" t="s">
        <v>1128</v>
      </c>
      <c r="C93" s="26" t="s">
        <v>2365</v>
      </c>
      <c r="D93" s="26"/>
      <c r="E93" s="26"/>
      <c r="F93" s="35">
        <v>117508</v>
      </c>
      <c r="G93" s="26"/>
    </row>
    <row r="94" spans="1:7" x14ac:dyDescent="0.2">
      <c r="A94" s="26" t="s">
        <v>1132</v>
      </c>
      <c r="B94" s="26" t="s">
        <v>1132</v>
      </c>
      <c r="C94" s="26" t="s">
        <v>2379</v>
      </c>
      <c r="D94" s="26">
        <v>14338.038028266947</v>
      </c>
      <c r="E94" s="26">
        <v>0.387859780272994</v>
      </c>
      <c r="F94" s="26">
        <v>5561.1482791894496</v>
      </c>
      <c r="G94" s="26">
        <v>0.75373073671740198</v>
      </c>
    </row>
    <row r="95" spans="1:7" x14ac:dyDescent="0.2">
      <c r="A95" s="26" t="s">
        <v>1141</v>
      </c>
      <c r="B95" s="26" t="s">
        <v>1141</v>
      </c>
      <c r="C95" s="26" t="s">
        <v>2145</v>
      </c>
      <c r="D95" s="26">
        <v>7490.6880657931497</v>
      </c>
      <c r="E95" s="26">
        <v>3.5802727935029002</v>
      </c>
      <c r="F95" s="26">
        <v>26818.706686575999</v>
      </c>
      <c r="G95" s="26">
        <v>8.4063366882615203</v>
      </c>
    </row>
    <row r="96" spans="1:7" x14ac:dyDescent="0.2">
      <c r="A96" s="26" t="s">
        <v>1145</v>
      </c>
      <c r="B96" s="26" t="s">
        <v>2026</v>
      </c>
      <c r="C96" s="26" t="s">
        <v>2150</v>
      </c>
      <c r="D96" s="26"/>
      <c r="E96" s="30">
        <v>234.97</v>
      </c>
      <c r="F96" s="26">
        <v>1184999.3746860682</v>
      </c>
      <c r="G96" s="26">
        <v>984.34574756004599</v>
      </c>
    </row>
    <row r="97" spans="1:7" x14ac:dyDescent="0.2">
      <c r="A97" s="26" t="s">
        <v>1149</v>
      </c>
      <c r="B97" s="26" t="s">
        <v>1149</v>
      </c>
      <c r="C97" s="26" t="s">
        <v>2388</v>
      </c>
      <c r="D97" s="26">
        <v>9955.5232330245472</v>
      </c>
      <c r="E97" s="26">
        <v>5.8956262529135497</v>
      </c>
      <c r="F97" s="26">
        <v>58694.0441341103</v>
      </c>
      <c r="G97" s="26">
        <v>10.852655568783099</v>
      </c>
    </row>
    <row r="98" spans="1:7" x14ac:dyDescent="0.2">
      <c r="A98" s="26" t="s">
        <v>1153</v>
      </c>
      <c r="B98" s="26" t="s">
        <v>1153</v>
      </c>
      <c r="C98" s="26" t="s">
        <v>2152</v>
      </c>
      <c r="D98" s="26">
        <v>2374.2144039013215</v>
      </c>
      <c r="E98" s="26">
        <v>29.025888708861899</v>
      </c>
      <c r="F98" s="26">
        <v>68913.683058616647</v>
      </c>
      <c r="G98" s="26">
        <v>99.530833333333305</v>
      </c>
    </row>
    <row r="99" spans="1:7" x14ac:dyDescent="0.2">
      <c r="A99" s="26" t="s">
        <v>1167</v>
      </c>
      <c r="B99" s="26" t="s">
        <v>1167</v>
      </c>
      <c r="C99" s="26" t="s">
        <v>2153</v>
      </c>
      <c r="D99" s="26">
        <v>47662.51707271186</v>
      </c>
      <c r="E99" s="26">
        <v>0.82504599999999995</v>
      </c>
      <c r="F99" s="26">
        <v>39323.769060772625</v>
      </c>
      <c r="G99" s="26"/>
    </row>
    <row r="100" spans="1:7" x14ac:dyDescent="0.2">
      <c r="A100" s="26" t="s">
        <v>1183</v>
      </c>
      <c r="B100" s="26" t="s">
        <v>1183</v>
      </c>
      <c r="C100" s="26" t="s">
        <v>2389</v>
      </c>
      <c r="D100" s="26"/>
      <c r="E100" s="26"/>
      <c r="F100" s="26"/>
      <c r="G100" s="26"/>
    </row>
    <row r="101" spans="1:7" x14ac:dyDescent="0.2">
      <c r="A101" s="26" t="s">
        <v>1188</v>
      </c>
      <c r="B101" s="26" t="s">
        <v>1188</v>
      </c>
      <c r="C101" s="26" t="s">
        <v>2393</v>
      </c>
      <c r="D101" s="29">
        <v>32283</v>
      </c>
      <c r="E101" s="26">
        <v>1.4688429999999999</v>
      </c>
      <c r="F101" s="35">
        <v>47970</v>
      </c>
      <c r="G101" s="26">
        <v>1.20543333333333</v>
      </c>
    </row>
    <row r="102" spans="1:7" x14ac:dyDescent="0.2">
      <c r="A102" s="26" t="s">
        <v>1206</v>
      </c>
      <c r="B102" s="26" t="s">
        <v>1206</v>
      </c>
      <c r="C102" s="26" t="s">
        <v>2154</v>
      </c>
      <c r="D102" s="26">
        <v>4918.271277146604</v>
      </c>
      <c r="E102" s="26">
        <v>10.361109129121701</v>
      </c>
      <c r="F102" s="26">
        <v>50958.745429140727</v>
      </c>
      <c r="G102" s="26">
        <v>25.958900366743499</v>
      </c>
    </row>
    <row r="103" spans="1:7" x14ac:dyDescent="0.2">
      <c r="A103" s="26" t="s">
        <v>1210</v>
      </c>
      <c r="B103" s="26" t="s">
        <v>1210</v>
      </c>
      <c r="C103" s="26" t="s">
        <v>2158</v>
      </c>
      <c r="D103" s="26">
        <v>5911.2331095750915</v>
      </c>
      <c r="E103" s="26">
        <v>85.918234336064302</v>
      </c>
      <c r="F103" s="26">
        <v>507882.71152357478</v>
      </c>
      <c r="G103" s="26">
        <v>158.552641666667</v>
      </c>
    </row>
    <row r="104" spans="1:7" x14ac:dyDescent="0.2">
      <c r="A104" s="26" t="s">
        <v>1226</v>
      </c>
      <c r="B104" s="26" t="s">
        <v>1226</v>
      </c>
      <c r="C104" s="26" t="s">
        <v>2392</v>
      </c>
      <c r="D104" s="26">
        <v>64855.950164835827</v>
      </c>
      <c r="E104" s="26">
        <v>9.4547830000000008</v>
      </c>
      <c r="F104" s="26">
        <v>613198.93506733701</v>
      </c>
      <c r="G104" s="26">
        <v>6.3016666666666703</v>
      </c>
    </row>
    <row r="105" spans="1:7" x14ac:dyDescent="0.2">
      <c r="A105" s="26" t="s">
        <v>1245</v>
      </c>
      <c r="B105" s="26" t="s">
        <v>1245</v>
      </c>
      <c r="C105" s="26" t="s">
        <v>2398</v>
      </c>
      <c r="D105" s="26">
        <v>38630.690859562441</v>
      </c>
      <c r="E105" s="26">
        <v>0.192192938355116</v>
      </c>
      <c r="F105" s="26">
        <v>7424.5459869874276</v>
      </c>
      <c r="G105" s="26">
        <v>0.38450000000000001</v>
      </c>
    </row>
    <row r="106" spans="1:7" x14ac:dyDescent="0.2">
      <c r="A106" s="26" t="s">
        <v>1256</v>
      </c>
      <c r="B106" s="26" t="s">
        <v>1256</v>
      </c>
      <c r="C106" s="26" t="s">
        <v>2159</v>
      </c>
      <c r="D106" s="26">
        <v>4811.3628767289938</v>
      </c>
      <c r="E106" s="26">
        <v>28.1563863773208</v>
      </c>
      <c r="F106" s="26">
        <v>135470.59215867924</v>
      </c>
      <c r="G106" s="26">
        <v>101.100088423521</v>
      </c>
    </row>
    <row r="107" spans="1:7" x14ac:dyDescent="0.2">
      <c r="A107" s="26" t="s">
        <v>1287</v>
      </c>
      <c r="B107" s="26" t="s">
        <v>2458</v>
      </c>
      <c r="C107" s="26" t="s">
        <v>2459</v>
      </c>
      <c r="D107" s="26">
        <v>4508.9888301799283</v>
      </c>
      <c r="E107" s="26">
        <v>2.3534559869181102</v>
      </c>
      <c r="F107" s="26">
        <v>10611.706757333837</v>
      </c>
      <c r="G107" s="26"/>
    </row>
    <row r="108" spans="1:7" x14ac:dyDescent="0.2">
      <c r="A108" s="26" t="s">
        <v>1298</v>
      </c>
      <c r="B108" s="26" t="s">
        <v>1298</v>
      </c>
      <c r="C108" s="26" t="s">
        <v>2401</v>
      </c>
      <c r="D108" s="26">
        <v>20894.723242669996</v>
      </c>
      <c r="E108" s="26">
        <v>0.57185974673344198</v>
      </c>
      <c r="F108" s="26">
        <v>11948.851141618628</v>
      </c>
      <c r="G108" s="26">
        <v>1</v>
      </c>
    </row>
    <row r="109" spans="1:7" x14ac:dyDescent="0.2">
      <c r="A109" s="26" t="s">
        <v>1302</v>
      </c>
      <c r="B109" s="26" t="s">
        <v>1302</v>
      </c>
      <c r="C109" s="26" t="s">
        <v>2161</v>
      </c>
      <c r="D109" s="26">
        <v>2854.7484248561018</v>
      </c>
      <c r="E109" s="26">
        <v>1.9556349755332201</v>
      </c>
      <c r="F109" s="26">
        <v>5582.845865996961</v>
      </c>
      <c r="G109" s="26">
        <v>2.4613849999999999</v>
      </c>
    </row>
    <row r="110" spans="1:7" x14ac:dyDescent="0.2">
      <c r="A110" s="26" t="s">
        <v>1305</v>
      </c>
      <c r="B110" s="26" t="s">
        <v>1305</v>
      </c>
      <c r="C110" s="26" t="s">
        <v>2162</v>
      </c>
      <c r="D110" s="26">
        <v>8911.3545131472711</v>
      </c>
      <c r="E110" s="26">
        <v>2359.88033946206</v>
      </c>
      <c r="F110" s="26">
        <v>21029730.313552745</v>
      </c>
      <c r="G110" s="26">
        <v>4462.1916666666702</v>
      </c>
    </row>
    <row r="111" spans="1:7" x14ac:dyDescent="0.2">
      <c r="A111" s="26" t="s">
        <v>1313</v>
      </c>
      <c r="B111" s="26" t="s">
        <v>1313</v>
      </c>
      <c r="C111" s="26" t="s">
        <v>2164</v>
      </c>
      <c r="D111" s="26">
        <v>11988.931233045314</v>
      </c>
      <c r="E111" s="26">
        <v>1.5491354825603301</v>
      </c>
      <c r="F111" s="26">
        <v>18572.478771086266</v>
      </c>
      <c r="G111" s="26">
        <v>2.8390441378066402</v>
      </c>
    </row>
    <row r="112" spans="1:7" x14ac:dyDescent="0.2">
      <c r="A112" s="26" t="s">
        <v>1328</v>
      </c>
      <c r="B112" s="26" t="s">
        <v>1328</v>
      </c>
      <c r="C112" s="26" t="s">
        <v>2165</v>
      </c>
      <c r="D112" s="26">
        <v>6968.9690732119197</v>
      </c>
      <c r="E112" s="26">
        <v>18.299084228285999</v>
      </c>
      <c r="F112" s="26">
        <v>127525.75205502514</v>
      </c>
      <c r="G112" s="26">
        <v>44.395154304209697</v>
      </c>
    </row>
    <row r="113" spans="1:7" x14ac:dyDescent="0.2">
      <c r="A113" s="26" t="s">
        <v>1345</v>
      </c>
      <c r="B113" s="26" t="s">
        <v>1345</v>
      </c>
      <c r="C113" s="26" t="s">
        <v>2166</v>
      </c>
      <c r="D113" s="26">
        <v>24744.455985070566</v>
      </c>
      <c r="E113" s="26">
        <v>1.828479</v>
      </c>
      <c r="F113" s="26">
        <v>45244.718135125848</v>
      </c>
      <c r="G113" s="26">
        <v>3.1545416666666699</v>
      </c>
    </row>
    <row r="114" spans="1:7" x14ac:dyDescent="0.2">
      <c r="A114" s="26" t="s">
        <v>1360</v>
      </c>
      <c r="B114" s="26" t="s">
        <v>1360</v>
      </c>
      <c r="C114" s="26" t="s">
        <v>2167</v>
      </c>
      <c r="D114" s="26">
        <v>28392.594717062238</v>
      </c>
      <c r="E114" s="26">
        <v>0.58753699999999998</v>
      </c>
      <c r="F114" s="26">
        <v>16681.699922278593</v>
      </c>
      <c r="G114" s="26"/>
    </row>
    <row r="115" spans="1:7" x14ac:dyDescent="0.2">
      <c r="A115" s="26" t="s">
        <v>1376</v>
      </c>
      <c r="B115" s="26" t="s">
        <v>1376</v>
      </c>
      <c r="C115" s="26" t="s">
        <v>2404</v>
      </c>
      <c r="D115" s="32">
        <v>34937.699999999997</v>
      </c>
      <c r="E115" s="31">
        <v>0.82</v>
      </c>
      <c r="F115" s="28">
        <v>28682</v>
      </c>
      <c r="G115" s="26"/>
    </row>
    <row r="116" spans="1:7" x14ac:dyDescent="0.2">
      <c r="A116" s="26" t="s">
        <v>1382</v>
      </c>
      <c r="B116" s="26" t="s">
        <v>1382</v>
      </c>
      <c r="C116" s="26" t="s">
        <v>2410</v>
      </c>
      <c r="D116" s="26">
        <v>140649.16770079648</v>
      </c>
      <c r="E116" s="26">
        <v>2.503434261432</v>
      </c>
      <c r="F116" s="26">
        <v>352105.94526406896</v>
      </c>
      <c r="G116" s="26">
        <v>3.64</v>
      </c>
    </row>
    <row r="117" spans="1:7" x14ac:dyDescent="0.2">
      <c r="A117" s="26" t="s">
        <v>1386</v>
      </c>
      <c r="B117" s="26" t="s">
        <v>1386</v>
      </c>
      <c r="C117" s="26" t="s">
        <v>2411</v>
      </c>
      <c r="D117" s="26">
        <v>19401.349618168253</v>
      </c>
      <c r="E117" s="26">
        <v>1.72569686147514</v>
      </c>
      <c r="F117" s="26">
        <v>33480.84814445486</v>
      </c>
      <c r="G117" s="26">
        <v>3.3491749999999998</v>
      </c>
    </row>
    <row r="118" spans="1:7" x14ac:dyDescent="0.2">
      <c r="A118" s="26" t="s">
        <v>1397</v>
      </c>
      <c r="B118" s="26" t="s">
        <v>2412</v>
      </c>
      <c r="C118" s="26" t="s">
        <v>2170</v>
      </c>
      <c r="D118" s="26">
        <v>25635.851157443201</v>
      </c>
      <c r="E118" s="26">
        <v>19.066331000000002</v>
      </c>
      <c r="F118" s="26">
        <v>488781.62363454502</v>
      </c>
      <c r="G118" s="26">
        <v>38.378207144416798</v>
      </c>
    </row>
    <row r="119" spans="1:7" x14ac:dyDescent="0.2">
      <c r="A119" s="26" t="s">
        <v>1425</v>
      </c>
      <c r="B119" s="26" t="s">
        <v>1425</v>
      </c>
      <c r="C119" s="26" t="s">
        <v>2172</v>
      </c>
      <c r="D119" s="26">
        <v>1660.5539101266911</v>
      </c>
      <c r="E119" s="26">
        <v>286.14293141989702</v>
      </c>
      <c r="F119" s="26">
        <v>475155.76362442365</v>
      </c>
      <c r="G119" s="26">
        <v>681.86171894726601</v>
      </c>
    </row>
    <row r="120" spans="1:7" x14ac:dyDescent="0.2">
      <c r="A120" s="26" t="s">
        <v>1429</v>
      </c>
      <c r="B120" s="26" t="s">
        <v>2342</v>
      </c>
      <c r="C120" s="26" t="s">
        <v>2343</v>
      </c>
      <c r="D120" s="26">
        <v>10733.043825191666</v>
      </c>
      <c r="E120" s="26">
        <v>1.9238093233840701</v>
      </c>
      <c r="F120" s="26">
        <v>20648.329779193551</v>
      </c>
      <c r="G120" s="26">
        <v>2.7</v>
      </c>
    </row>
    <row r="121" spans="1:7" x14ac:dyDescent="0.2">
      <c r="A121" s="26" t="s">
        <v>1435</v>
      </c>
      <c r="B121" s="26" t="s">
        <v>1435</v>
      </c>
      <c r="C121" s="26" t="s">
        <v>2462</v>
      </c>
      <c r="D121" s="26">
        <v>5789.0456282925343</v>
      </c>
      <c r="E121" s="26">
        <v>1.6805491715441301</v>
      </c>
      <c r="F121" s="26">
        <v>9728.7758346581868</v>
      </c>
      <c r="G121" s="26">
        <v>2.3317688461830799</v>
      </c>
    </row>
    <row r="122" spans="1:7" x14ac:dyDescent="0.2">
      <c r="A122" s="26" t="s">
        <v>1443</v>
      </c>
      <c r="B122" s="26" t="s">
        <v>1443</v>
      </c>
      <c r="C122" s="26" t="s">
        <v>2173</v>
      </c>
      <c r="D122" s="26">
        <v>51924.360810242331</v>
      </c>
      <c r="E122" s="26">
        <v>1.7449149710990901</v>
      </c>
      <c r="F122" s="26">
        <v>90603.59454254272</v>
      </c>
      <c r="G122" s="26">
        <v>3.75</v>
      </c>
    </row>
    <row r="123" spans="1:7" x14ac:dyDescent="0.2">
      <c r="A123" s="26" t="s">
        <v>1452</v>
      </c>
      <c r="B123" s="26" t="s">
        <v>1452</v>
      </c>
      <c r="C123" s="26" t="s">
        <v>2174</v>
      </c>
      <c r="D123" s="26">
        <v>2333.1047221537856</v>
      </c>
      <c r="E123" s="26">
        <v>226.13899016676501</v>
      </c>
      <c r="F123" s="26">
        <v>527605.94582116802</v>
      </c>
      <c r="G123" s="26">
        <v>494.41495286493699</v>
      </c>
    </row>
    <row r="124" spans="1:7" x14ac:dyDescent="0.2">
      <c r="A124" s="26" t="s">
        <v>1456</v>
      </c>
      <c r="B124" s="26" t="s">
        <v>1456</v>
      </c>
      <c r="C124" s="26" t="s">
        <v>2176</v>
      </c>
      <c r="D124" s="26">
        <v>12659.669890635761</v>
      </c>
      <c r="E124" s="26">
        <v>42.966844223843097</v>
      </c>
      <c r="F124" s="26">
        <v>543946.0641162236</v>
      </c>
      <c r="G124" s="26">
        <v>88.405308333333394</v>
      </c>
    </row>
    <row r="125" spans="1:7" x14ac:dyDescent="0.2">
      <c r="A125" s="26" t="s">
        <v>1474</v>
      </c>
      <c r="B125" s="26" t="s">
        <v>1474</v>
      </c>
      <c r="C125" s="26" t="s">
        <v>2178</v>
      </c>
      <c r="D125" s="26">
        <v>1966.1193822856399</v>
      </c>
      <c r="E125" s="26">
        <v>1762.5177721909799</v>
      </c>
      <c r="F125" s="26">
        <v>3465320.3535275916</v>
      </c>
      <c r="G125" s="26">
        <v>4524.1578819254601</v>
      </c>
    </row>
    <row r="126" spans="1:7" x14ac:dyDescent="0.2">
      <c r="A126" s="26" t="s">
        <v>1477</v>
      </c>
      <c r="B126" s="26" t="s">
        <v>1477</v>
      </c>
      <c r="C126" s="26" t="s">
        <v>2179</v>
      </c>
      <c r="D126" s="26">
        <v>82763.379600768443</v>
      </c>
      <c r="E126" s="26">
        <v>0.86171190255188501</v>
      </c>
      <c r="F126" s="26">
        <v>71318.189297402045</v>
      </c>
      <c r="G126" s="26">
        <v>1.26705</v>
      </c>
    </row>
    <row r="127" spans="1:7" x14ac:dyDescent="0.2">
      <c r="A127" s="26" t="s">
        <v>1492</v>
      </c>
      <c r="B127" s="26" t="s">
        <v>2180</v>
      </c>
      <c r="C127" s="26" t="s">
        <v>2181</v>
      </c>
      <c r="D127" s="26">
        <v>27711.479492985884</v>
      </c>
      <c r="E127" s="26">
        <v>0.50321700000000003</v>
      </c>
      <c r="F127" s="26">
        <v>13944.887576021878</v>
      </c>
      <c r="G127" s="26"/>
    </row>
    <row r="128" spans="1:7" x14ac:dyDescent="0.2">
      <c r="A128" s="26" t="s">
        <v>1496</v>
      </c>
      <c r="B128" s="26" t="s">
        <v>1496</v>
      </c>
      <c r="C128" s="26" t="s">
        <v>2431</v>
      </c>
      <c r="D128" s="26">
        <v>29962.669311297814</v>
      </c>
      <c r="E128" s="26">
        <v>0.60371399999999997</v>
      </c>
      <c r="F128" s="26">
        <v>18088.882940600848</v>
      </c>
      <c r="G128" s="26"/>
    </row>
    <row r="129" spans="1:7" x14ac:dyDescent="0.2">
      <c r="A129" s="26" t="s">
        <v>1507</v>
      </c>
      <c r="B129" s="26" t="s">
        <v>1507</v>
      </c>
      <c r="C129" s="26" t="s">
        <v>2182</v>
      </c>
      <c r="D129" s="26"/>
      <c r="E129" s="29">
        <v>11427.68</v>
      </c>
      <c r="F129" s="26">
        <v>10975491.484771814</v>
      </c>
      <c r="G129" s="26"/>
    </row>
    <row r="130" spans="1:7" x14ac:dyDescent="0.2">
      <c r="A130" s="26" t="s">
        <v>1518</v>
      </c>
      <c r="B130" s="26" t="s">
        <v>1518</v>
      </c>
      <c r="C130" s="26" t="s">
        <v>2183</v>
      </c>
      <c r="D130" s="26">
        <v>13046.211294572779</v>
      </c>
      <c r="E130" s="26">
        <v>5.3887145980008002</v>
      </c>
      <c r="F130" s="26">
        <v>70302.309251667248</v>
      </c>
      <c r="G130" s="26">
        <v>10.852655568783099</v>
      </c>
    </row>
    <row r="131" spans="1:7" x14ac:dyDescent="0.2">
      <c r="A131" s="26" t="s">
        <v>1549</v>
      </c>
      <c r="B131" s="26" t="s">
        <v>2333</v>
      </c>
      <c r="C131" s="26" t="s">
        <v>2129</v>
      </c>
      <c r="D131" s="26">
        <v>34355.729841127431</v>
      </c>
      <c r="E131" s="26">
        <v>857.26122199999998</v>
      </c>
      <c r="F131" s="26">
        <v>29451834.946306765</v>
      </c>
      <c r="G131" s="26">
        <v>1052.9608333333299</v>
      </c>
    </row>
    <row r="132" spans="1:7" x14ac:dyDescent="0.2">
      <c r="A132" s="26" t="s">
        <v>1561</v>
      </c>
      <c r="B132" s="26" t="s">
        <v>1561</v>
      </c>
      <c r="C132" s="26" t="s">
        <v>2184</v>
      </c>
      <c r="D132" s="26">
        <v>33211.265464979253</v>
      </c>
      <c r="E132" s="26">
        <v>0.67557100000000003</v>
      </c>
      <c r="F132" s="26">
        <v>22436.567821441502</v>
      </c>
      <c r="G132" s="26"/>
    </row>
    <row r="133" spans="1:7" x14ac:dyDescent="0.2">
      <c r="A133" s="26" t="s">
        <v>1588</v>
      </c>
      <c r="B133" s="26" t="s">
        <v>1588</v>
      </c>
      <c r="C133" s="26" t="s">
        <v>2185</v>
      </c>
      <c r="D133" s="26">
        <v>11181.249976925019</v>
      </c>
      <c r="E133" s="26">
        <v>44.596737463264802</v>
      </c>
      <c r="F133" s="26">
        <v>498647.26973206067</v>
      </c>
      <c r="G133" s="26">
        <v>130.564685218829</v>
      </c>
    </row>
    <row r="134" spans="1:7" x14ac:dyDescent="0.2">
      <c r="A134" s="26" t="s">
        <v>1604</v>
      </c>
      <c r="B134" s="26" t="s">
        <v>1604</v>
      </c>
      <c r="C134" s="26" t="s">
        <v>2186</v>
      </c>
      <c r="D134" s="26">
        <v>4069.3452085686399</v>
      </c>
      <c r="E134" s="26">
        <v>2.6445348831353601</v>
      </c>
      <c r="F134" s="26">
        <v>10761.525355579501</v>
      </c>
      <c r="G134" s="26">
        <v>5.7368666666666703</v>
      </c>
    </row>
    <row r="135" spans="1:7" x14ac:dyDescent="0.2">
      <c r="A135" s="26" t="s">
        <v>1616</v>
      </c>
      <c r="B135" s="26" t="s">
        <v>1616</v>
      </c>
      <c r="C135" s="26" t="s">
        <v>2187</v>
      </c>
      <c r="D135" s="26">
        <v>45183.019687271277</v>
      </c>
      <c r="E135" s="26">
        <v>8.9495179999999994</v>
      </c>
      <c r="F135" s="26">
        <v>404366.24798558862</v>
      </c>
      <c r="G135" s="26">
        <v>6.8607849999999999</v>
      </c>
    </row>
    <row r="136" spans="1:7" x14ac:dyDescent="0.2">
      <c r="A136" s="26" t="s">
        <v>1645</v>
      </c>
      <c r="B136" s="26" t="s">
        <v>1645</v>
      </c>
      <c r="C136" s="26" t="s">
        <v>2189</v>
      </c>
      <c r="D136" s="26">
        <v>57235.252011100623</v>
      </c>
      <c r="E136" s="26">
        <v>1.370088</v>
      </c>
      <c r="F136" s="26">
        <v>78417.331957384828</v>
      </c>
      <c r="G136" s="26">
        <v>0.91615104728361296</v>
      </c>
    </row>
    <row r="137" spans="1:7" x14ac:dyDescent="0.2">
      <c r="A137" s="26" t="s">
        <v>1664</v>
      </c>
      <c r="B137" s="26" t="s">
        <v>2438</v>
      </c>
      <c r="C137" s="26" t="s">
        <v>2190</v>
      </c>
      <c r="D137" s="26"/>
      <c r="E137" s="30">
        <v>21.32</v>
      </c>
      <c r="F137" s="26"/>
      <c r="G137" s="26">
        <v>11.225</v>
      </c>
    </row>
    <row r="138" spans="1:7" s="9" customFormat="1" x14ac:dyDescent="0.2">
      <c r="A138" s="27" t="s">
        <v>1670</v>
      </c>
      <c r="B138" s="27"/>
      <c r="C138" s="27"/>
      <c r="D138" s="27"/>
      <c r="E138" s="27"/>
      <c r="F138" s="27"/>
      <c r="G138" s="27"/>
    </row>
    <row r="139" spans="1:7" x14ac:dyDescent="0.2">
      <c r="A139" s="26" t="s">
        <v>1679</v>
      </c>
      <c r="B139" s="26" t="s">
        <v>1679</v>
      </c>
      <c r="C139" s="26" t="s">
        <v>2193</v>
      </c>
      <c r="D139" s="26">
        <v>2690.7528813877975</v>
      </c>
      <c r="E139" s="26">
        <v>2.0430555885836901</v>
      </c>
      <c r="F139" s="26">
        <v>5497.3577118170069</v>
      </c>
      <c r="G139" s="26">
        <v>4.9347583333333302</v>
      </c>
    </row>
    <row r="140" spans="1:7" x14ac:dyDescent="0.2">
      <c r="A140" s="26" t="s">
        <v>1688</v>
      </c>
      <c r="B140" s="26" t="s">
        <v>1688</v>
      </c>
      <c r="C140" s="26" t="s">
        <v>2195</v>
      </c>
      <c r="D140" s="26">
        <v>2537.8950998338501</v>
      </c>
      <c r="E140" s="26">
        <v>622.14711000693205</v>
      </c>
      <c r="F140" s="26">
        <v>1578944.10186238</v>
      </c>
      <c r="G140" s="26">
        <v>1654.00451119232</v>
      </c>
    </row>
    <row r="141" spans="1:7" x14ac:dyDescent="0.2">
      <c r="A141" s="26" t="s">
        <v>1698</v>
      </c>
      <c r="B141" s="26" t="s">
        <v>1698</v>
      </c>
      <c r="C141" s="26" t="s">
        <v>2196</v>
      </c>
      <c r="D141" s="26">
        <v>15735.072575185804</v>
      </c>
      <c r="E141" s="26">
        <v>12.3383050866591</v>
      </c>
      <c r="F141" s="26">
        <v>194144.1259933651</v>
      </c>
      <c r="G141" s="26">
        <v>32.479833333333303</v>
      </c>
    </row>
    <row r="142" spans="1:7" x14ac:dyDescent="0.2">
      <c r="A142" s="26" t="s">
        <v>1709</v>
      </c>
      <c r="B142" s="26" t="s">
        <v>1709</v>
      </c>
      <c r="C142" s="26" t="s">
        <v>2197</v>
      </c>
      <c r="D142" s="26">
        <v>1428.8207700026865</v>
      </c>
      <c r="E142" s="26">
        <v>219.744434143229</v>
      </c>
      <c r="F142" s="26">
        <v>313975.41159633308</v>
      </c>
      <c r="G142" s="26">
        <v>494.41495286493699</v>
      </c>
    </row>
    <row r="143" spans="1:7" x14ac:dyDescent="0.2">
      <c r="A143" s="26" t="s">
        <v>1713</v>
      </c>
      <c r="B143" s="26" t="s">
        <v>1713</v>
      </c>
      <c r="C143" s="26" t="s">
        <v>2443</v>
      </c>
      <c r="D143" s="26">
        <v>5211.1111490347139</v>
      </c>
      <c r="E143" s="26">
        <v>1.4579852483870199</v>
      </c>
      <c r="F143" s="26">
        <v>7597.7231829977472</v>
      </c>
      <c r="G143" s="26">
        <v>1.8467736845354601</v>
      </c>
    </row>
    <row r="144" spans="1:7" x14ac:dyDescent="0.2">
      <c r="A144" s="26" t="s">
        <v>1717</v>
      </c>
      <c r="B144" s="26" t="s">
        <v>1717</v>
      </c>
      <c r="C144" s="26" t="s">
        <v>2444</v>
      </c>
      <c r="D144" s="26">
        <v>31967.22089980793</v>
      </c>
      <c r="E144" s="26">
        <v>4.2739267708067601</v>
      </c>
      <c r="F144" s="26">
        <v>136625.56119198247</v>
      </c>
      <c r="G144" s="26">
        <v>6.4090945782979301</v>
      </c>
    </row>
    <row r="145" spans="1:7" x14ac:dyDescent="0.2">
      <c r="A145" s="26" t="s">
        <v>1728</v>
      </c>
      <c r="B145" s="26" t="s">
        <v>1728</v>
      </c>
      <c r="C145" s="26" t="s">
        <v>2198</v>
      </c>
      <c r="D145" s="26">
        <v>11435.628103618252</v>
      </c>
      <c r="E145" s="26">
        <v>0.65628399816513205</v>
      </c>
      <c r="F145" s="26">
        <v>7505.0197333721335</v>
      </c>
      <c r="G145" s="26">
        <v>1.697675</v>
      </c>
    </row>
    <row r="146" spans="1:7" x14ac:dyDescent="0.2">
      <c r="A146" s="26" t="s">
        <v>1736</v>
      </c>
      <c r="B146" s="26" t="s">
        <v>1736</v>
      </c>
      <c r="C146" s="26" t="s">
        <v>2199</v>
      </c>
      <c r="D146" s="26">
        <v>19199.496916179891</v>
      </c>
      <c r="E146" s="26">
        <v>1.1985779999999999</v>
      </c>
      <c r="F146" s="26">
        <v>23012.094614801059</v>
      </c>
      <c r="G146" s="26">
        <v>2.1885424177547299</v>
      </c>
    </row>
    <row r="147" spans="1:7" x14ac:dyDescent="0.2">
      <c r="A147" s="26" t="s">
        <v>1762</v>
      </c>
      <c r="B147" s="26" t="s">
        <v>1762</v>
      </c>
      <c r="C147" s="26" t="s">
        <v>2200</v>
      </c>
      <c r="D147" s="26">
        <v>15473.583830713713</v>
      </c>
      <c r="E147" s="26">
        <v>1.6634677690211299</v>
      </c>
      <c r="F147" s="26">
        <v>25739.80797363877</v>
      </c>
      <c r="G147" s="26"/>
    </row>
    <row r="148" spans="1:7" x14ac:dyDescent="0.2">
      <c r="A148" s="26" t="s">
        <v>1769</v>
      </c>
      <c r="B148" s="26" t="s">
        <v>1769</v>
      </c>
      <c r="C148" s="26" t="s">
        <v>2202</v>
      </c>
      <c r="D148" s="26">
        <v>1770.8569057101379</v>
      </c>
      <c r="E148" s="26">
        <v>1024.1330197899499</v>
      </c>
      <c r="F148" s="26">
        <v>1813593.0304608098</v>
      </c>
      <c r="G148" s="26">
        <v>2599.7885214186199</v>
      </c>
    </row>
    <row r="149" spans="1:7" x14ac:dyDescent="0.2">
      <c r="A149" s="26" t="s">
        <v>1777</v>
      </c>
      <c r="B149" s="26" t="s">
        <v>1777</v>
      </c>
      <c r="C149" s="26" t="s">
        <v>2203</v>
      </c>
      <c r="D149" s="26">
        <v>8665.4861734667702</v>
      </c>
      <c r="E149" s="26">
        <v>4.2283022267209596</v>
      </c>
      <c r="F149" s="26">
        <v>36640.294482889301</v>
      </c>
      <c r="G149" s="26">
        <v>11.886659416666699</v>
      </c>
    </row>
    <row r="150" spans="1:7" x14ac:dyDescent="0.2">
      <c r="A150" s="26" t="s">
        <v>1805</v>
      </c>
      <c r="B150" s="26" t="s">
        <v>1805</v>
      </c>
      <c r="C150" s="26" t="s">
        <v>2204</v>
      </c>
      <c r="D150" s="26">
        <v>67674.134472376056</v>
      </c>
      <c r="E150" s="26">
        <v>2.38574260752732</v>
      </c>
      <c r="F150" s="26">
        <v>161453.06603828096</v>
      </c>
      <c r="G150" s="26">
        <v>3.6724999999999999</v>
      </c>
    </row>
    <row r="151" spans="1:7" x14ac:dyDescent="0.2">
      <c r="A151" s="26" t="s">
        <v>1813</v>
      </c>
      <c r="B151" s="26" t="s">
        <v>1813</v>
      </c>
      <c r="C151" s="26" t="s">
        <v>2205</v>
      </c>
      <c r="D151" s="26">
        <v>39762.132199275664</v>
      </c>
      <c r="E151" s="26">
        <v>0.708144</v>
      </c>
      <c r="F151" s="26">
        <v>28157.315344123865</v>
      </c>
      <c r="G151" s="26">
        <v>0.60772962687825505</v>
      </c>
    </row>
    <row r="152" spans="1:7" x14ac:dyDescent="0.2">
      <c r="A152" s="26" t="s">
        <v>1843</v>
      </c>
      <c r="B152" s="26" t="s">
        <v>1843</v>
      </c>
      <c r="C152" s="26" t="s">
        <v>2206</v>
      </c>
      <c r="D152" s="26">
        <v>54629.49516789116</v>
      </c>
      <c r="E152" s="26">
        <v>1</v>
      </c>
      <c r="F152" s="26">
        <v>54629.49516789116</v>
      </c>
      <c r="G152" s="26">
        <v>1</v>
      </c>
    </row>
    <row r="153" spans="1:7" x14ac:dyDescent="0.2">
      <c r="A153" s="26" t="s">
        <v>1899</v>
      </c>
      <c r="B153" s="26" t="s">
        <v>1899</v>
      </c>
      <c r="C153" s="26" t="s">
        <v>2449</v>
      </c>
      <c r="D153" s="26">
        <v>20884.265494650626</v>
      </c>
      <c r="E153" s="26">
        <v>18.7074777489985</v>
      </c>
      <c r="F153" s="26">
        <v>390691.93204535381</v>
      </c>
      <c r="G153" s="26">
        <v>23.246024999999999</v>
      </c>
    </row>
    <row r="154" spans="1:7" x14ac:dyDescent="0.2">
      <c r="A154" s="26" t="s">
        <v>1904</v>
      </c>
      <c r="B154" s="26" t="s">
        <v>1904</v>
      </c>
      <c r="C154" s="26" t="s">
        <v>2207</v>
      </c>
      <c r="D154" s="26">
        <v>5573.1126747406961</v>
      </c>
      <c r="E154" s="26">
        <v>845.12409614177898</v>
      </c>
      <c r="F154" s="26">
        <v>4709971.8119365228</v>
      </c>
      <c r="G154" s="26"/>
    </row>
    <row r="155" spans="1:7" x14ac:dyDescent="0.2">
      <c r="A155" s="26" t="s">
        <v>1927</v>
      </c>
      <c r="B155" s="26" t="s">
        <v>2452</v>
      </c>
      <c r="C155" s="26" t="s">
        <v>2208</v>
      </c>
      <c r="D155" s="32">
        <v>18275.5</v>
      </c>
      <c r="E155" s="31">
        <v>4.0599999999999996</v>
      </c>
      <c r="F155" s="28">
        <v>74179</v>
      </c>
      <c r="G155" s="26">
        <v>6.2838500000000002</v>
      </c>
    </row>
    <row r="156" spans="1:7" x14ac:dyDescent="0.2">
      <c r="A156" s="26" t="s">
        <v>1941</v>
      </c>
      <c r="B156" s="26" t="s">
        <v>2455</v>
      </c>
      <c r="C156" s="26" t="s">
        <v>2209</v>
      </c>
      <c r="D156" s="26">
        <v>5628.9522607404951</v>
      </c>
      <c r="E156" s="26">
        <v>7710.4789253112504</v>
      </c>
      <c r="F156" s="26">
        <v>43401917.778022707</v>
      </c>
      <c r="G156" s="26">
        <v>21148</v>
      </c>
    </row>
    <row r="157" spans="1:7" x14ac:dyDescent="0.2">
      <c r="A157" s="26" t="s">
        <v>1977</v>
      </c>
      <c r="B157" s="26" t="s">
        <v>2463</v>
      </c>
      <c r="C157" s="26" t="s">
        <v>2210</v>
      </c>
      <c r="D157" s="32">
        <v>3784.6</v>
      </c>
      <c r="E157" s="31">
        <v>79.95</v>
      </c>
      <c r="F157" s="28">
        <v>302597</v>
      </c>
      <c r="G157" s="26"/>
    </row>
    <row r="158" spans="1:7" x14ac:dyDescent="0.2">
      <c r="A158" s="26" t="s">
        <v>1984</v>
      </c>
      <c r="B158" s="26" t="s">
        <v>1984</v>
      </c>
      <c r="C158" s="26" t="s">
        <v>2212</v>
      </c>
      <c r="D158" s="26">
        <v>3904.0254451785036</v>
      </c>
      <c r="E158" s="26">
        <v>2.71330293045092</v>
      </c>
      <c r="F158" s="26">
        <v>10592.803680957792</v>
      </c>
      <c r="G158" s="26">
        <v>6.1528162481244904</v>
      </c>
    </row>
    <row r="159" spans="1:7" x14ac:dyDescent="0.2">
      <c r="A159" s="26" t="s">
        <v>1989</v>
      </c>
      <c r="B159" s="26" t="s">
        <v>1989</v>
      </c>
      <c r="C159" s="26" t="s">
        <v>2214</v>
      </c>
      <c r="D159" s="26">
        <v>1791.51404363099</v>
      </c>
      <c r="E159" s="26">
        <v>0.51978280062559501</v>
      </c>
      <c r="F159" s="26">
        <v>931.19818695859954</v>
      </c>
      <c r="G159" s="26"/>
    </row>
    <row r="160" spans="1:7" x14ac:dyDescent="0.2">
      <c r="A160" s="26"/>
      <c r="B160" s="26" t="s">
        <v>2232</v>
      </c>
      <c r="C160" s="26" t="s">
        <v>2233</v>
      </c>
      <c r="D160" s="26"/>
      <c r="E160" s="26"/>
      <c r="F160" s="36"/>
      <c r="G160" s="26">
        <v>1.79</v>
      </c>
    </row>
    <row r="161" spans="1:7" x14ac:dyDescent="0.2">
      <c r="A161" s="26"/>
      <c r="B161" s="26" t="s">
        <v>2235</v>
      </c>
      <c r="C161" s="26" t="s">
        <v>2236</v>
      </c>
      <c r="D161" s="26">
        <v>10304.690686300266</v>
      </c>
      <c r="E161" s="26">
        <v>46.721270542659099</v>
      </c>
      <c r="F161" s="26">
        <v>481448.24141305417</v>
      </c>
      <c r="G161" s="26">
        <v>105.47923411584</v>
      </c>
    </row>
    <row r="162" spans="1:7" x14ac:dyDescent="0.2">
      <c r="A162" s="26"/>
      <c r="B162" s="26" t="s">
        <v>2237</v>
      </c>
      <c r="C162" s="26" t="s">
        <v>2238</v>
      </c>
      <c r="D162" s="26">
        <v>15975.039210528605</v>
      </c>
      <c r="E162" s="26"/>
      <c r="F162" s="26"/>
      <c r="G162" s="26"/>
    </row>
    <row r="163" spans="1:7" x14ac:dyDescent="0.2">
      <c r="A163" s="26"/>
      <c r="B163" s="26" t="s">
        <v>2240</v>
      </c>
      <c r="C163" s="26" t="s">
        <v>2241</v>
      </c>
      <c r="D163" s="26"/>
      <c r="E163" s="26"/>
      <c r="F163" s="26"/>
      <c r="G163" s="26"/>
    </row>
    <row r="164" spans="1:7" x14ac:dyDescent="0.2">
      <c r="A164" s="26"/>
      <c r="B164" s="26" t="s">
        <v>2242</v>
      </c>
      <c r="C164" s="26" t="s">
        <v>2243</v>
      </c>
      <c r="D164" s="26">
        <v>22076.918136538785</v>
      </c>
      <c r="E164" s="26">
        <v>1.64273898952388</v>
      </c>
      <c r="F164" s="26">
        <v>36266.614191419139</v>
      </c>
      <c r="G164" s="26">
        <v>2.7</v>
      </c>
    </row>
    <row r="165" spans="1:7" x14ac:dyDescent="0.2">
      <c r="A165" s="26"/>
      <c r="B165" s="26" t="s">
        <v>2024</v>
      </c>
      <c r="C165" s="26" t="s">
        <v>2062</v>
      </c>
      <c r="D165" s="26">
        <v>769.88215821468327</v>
      </c>
      <c r="E165" s="26">
        <v>574.57625734492797</v>
      </c>
      <c r="F165" s="26">
        <v>442356.00906362844</v>
      </c>
      <c r="G165" s="26">
        <v>1546.6866666666699</v>
      </c>
    </row>
    <row r="166" spans="1:7" x14ac:dyDescent="0.2">
      <c r="A166" s="26"/>
      <c r="B166" s="26" t="s">
        <v>2244</v>
      </c>
      <c r="C166" s="26" t="s">
        <v>2245</v>
      </c>
      <c r="D166" s="26">
        <v>45500.242522353212</v>
      </c>
      <c r="E166" s="26">
        <v>0.20539585199291999</v>
      </c>
      <c r="F166" s="26">
        <v>9345.5610787632249</v>
      </c>
      <c r="G166" s="26">
        <v>0.376</v>
      </c>
    </row>
    <row r="167" spans="1:7" x14ac:dyDescent="0.2">
      <c r="A167" s="26"/>
      <c r="B167" s="26" t="s">
        <v>2248</v>
      </c>
      <c r="C167" s="26" t="s">
        <v>2249</v>
      </c>
      <c r="D167" s="26">
        <v>9891.4583724018757</v>
      </c>
      <c r="E167" s="26">
        <v>0.71389788444659696</v>
      </c>
      <c r="F167" s="26">
        <v>7061.4912061492778</v>
      </c>
      <c r="G167" s="26">
        <v>1.4741691867940001</v>
      </c>
    </row>
    <row r="168" spans="1:7" x14ac:dyDescent="0.2">
      <c r="A168" s="26"/>
      <c r="B168" s="26" t="s">
        <v>2253</v>
      </c>
      <c r="C168" s="26" t="s">
        <v>2254</v>
      </c>
      <c r="D168" s="26">
        <v>71184.806518115234</v>
      </c>
      <c r="E168" s="26">
        <v>0.72938607101497199</v>
      </c>
      <c r="F168" s="26">
        <v>51921.206342209043</v>
      </c>
      <c r="G168" s="26">
        <v>1.2670401230813999</v>
      </c>
    </row>
    <row r="169" spans="1:7" x14ac:dyDescent="0.2">
      <c r="A169" s="26"/>
      <c r="B169" s="26" t="s">
        <v>2255</v>
      </c>
      <c r="C169" s="26" t="s">
        <v>2256</v>
      </c>
      <c r="D169" s="26">
        <v>7815.6637735645545</v>
      </c>
      <c r="E169" s="26">
        <v>19.994128453639501</v>
      </c>
      <c r="F169" s="26">
        <v>156267.38543910653</v>
      </c>
      <c r="G169" s="26">
        <v>61.029514460784299</v>
      </c>
    </row>
    <row r="170" spans="1:7" x14ac:dyDescent="0.2">
      <c r="A170" s="26"/>
      <c r="B170" s="26" t="s">
        <v>2259</v>
      </c>
      <c r="C170" s="26" t="s">
        <v>2260</v>
      </c>
      <c r="D170" s="26">
        <v>23884.797208033022</v>
      </c>
      <c r="E170" s="26"/>
      <c r="F170" s="26"/>
      <c r="G170" s="26"/>
    </row>
    <row r="171" spans="1:7" x14ac:dyDescent="0.2">
      <c r="A171" s="26"/>
      <c r="B171" s="26" t="s">
        <v>2261</v>
      </c>
      <c r="C171" s="26" t="s">
        <v>2262</v>
      </c>
      <c r="D171" s="26"/>
      <c r="E171" s="26"/>
      <c r="F171" s="26"/>
      <c r="G171" s="26"/>
    </row>
    <row r="172" spans="1:7" x14ac:dyDescent="0.2">
      <c r="A172" s="26"/>
      <c r="B172" s="26" t="s">
        <v>2266</v>
      </c>
      <c r="C172" s="26" t="s">
        <v>2267</v>
      </c>
      <c r="D172" s="26">
        <v>6519.5321615332423</v>
      </c>
      <c r="E172" s="26">
        <v>46.418462260900903</v>
      </c>
      <c r="F172" s="26">
        <v>302626.6575988605</v>
      </c>
      <c r="G172" s="26">
        <v>83.113888337827902</v>
      </c>
    </row>
    <row r="173" spans="1:7" x14ac:dyDescent="0.2">
      <c r="A173" s="26"/>
      <c r="B173" s="26" t="s">
        <v>2269</v>
      </c>
      <c r="C173" s="26" t="s">
        <v>2270</v>
      </c>
      <c r="D173" s="26">
        <v>15231.111124481511</v>
      </c>
      <c r="E173" s="26"/>
      <c r="F173" s="26"/>
      <c r="G173" s="26"/>
    </row>
    <row r="174" spans="1:7" x14ac:dyDescent="0.2">
      <c r="A174" s="26"/>
      <c r="B174" s="26" t="s">
        <v>2271</v>
      </c>
      <c r="C174" s="26" t="s">
        <v>2272</v>
      </c>
      <c r="D174" s="26"/>
      <c r="E174" s="26"/>
      <c r="F174" s="26"/>
      <c r="G174" s="26"/>
    </row>
    <row r="175" spans="1:7" x14ac:dyDescent="0.2">
      <c r="A175" s="26"/>
      <c r="B175" s="26" t="s">
        <v>2276</v>
      </c>
      <c r="C175" s="26" t="s">
        <v>2277</v>
      </c>
      <c r="D175" s="26">
        <v>10877.331100397398</v>
      </c>
      <c r="E175" s="26">
        <v>1.79824798993372</v>
      </c>
      <c r="F175" s="26">
        <v>19560.138787133161</v>
      </c>
      <c r="G175" s="26">
        <v>2.7</v>
      </c>
    </row>
    <row r="176" spans="1:7" x14ac:dyDescent="0.2">
      <c r="A176" s="26"/>
      <c r="B176" s="26" t="s">
        <v>2278</v>
      </c>
      <c r="C176" s="26" t="s">
        <v>2279</v>
      </c>
      <c r="D176" s="26">
        <v>11922.720830925073</v>
      </c>
      <c r="E176" s="26"/>
      <c r="F176" s="26"/>
      <c r="G176" s="26"/>
    </row>
    <row r="177" spans="1:7" x14ac:dyDescent="0.2">
      <c r="A177" s="26"/>
      <c r="B177" s="26" t="s">
        <v>2280</v>
      </c>
      <c r="C177" s="26" t="s">
        <v>2281</v>
      </c>
      <c r="D177" s="26">
        <v>14853.204148331943</v>
      </c>
      <c r="E177" s="26"/>
      <c r="F177" s="26"/>
      <c r="G177" s="26"/>
    </row>
    <row r="178" spans="1:7" x14ac:dyDescent="0.2">
      <c r="A178" s="26"/>
      <c r="B178" s="26" t="s">
        <v>2282</v>
      </c>
      <c r="C178" s="26" t="s">
        <v>2283</v>
      </c>
      <c r="D178" s="26">
        <v>13901.650960326717</v>
      </c>
      <c r="E178" s="26"/>
      <c r="F178" s="26"/>
      <c r="G178" s="26"/>
    </row>
    <row r="179" spans="1:7" x14ac:dyDescent="0.2">
      <c r="A179" s="26"/>
      <c r="B179" s="26" t="s">
        <v>2284</v>
      </c>
      <c r="C179" s="26" t="s">
        <v>2285</v>
      </c>
      <c r="D179" s="26">
        <v>29039.005348320163</v>
      </c>
      <c r="E179" s="26"/>
      <c r="F179" s="26"/>
      <c r="G179" s="26"/>
    </row>
    <row r="180" spans="1:7" x14ac:dyDescent="0.2">
      <c r="A180" s="26"/>
      <c r="B180" s="26" t="s">
        <v>2287</v>
      </c>
      <c r="C180" s="26" t="s">
        <v>2288</v>
      </c>
      <c r="D180" s="26">
        <v>38700.621822337991</v>
      </c>
      <c r="E180" s="26"/>
      <c r="F180" s="26"/>
      <c r="G180" s="26">
        <v>0.75373073671740198</v>
      </c>
    </row>
    <row r="181" spans="1:7" x14ac:dyDescent="0.2">
      <c r="A181" s="26"/>
      <c r="B181" s="26" t="s">
        <v>2088</v>
      </c>
      <c r="C181" s="26" t="s">
        <v>2091</v>
      </c>
      <c r="D181" s="26"/>
      <c r="E181" s="26"/>
      <c r="F181" s="26"/>
      <c r="G181" s="26"/>
    </row>
    <row r="182" spans="1:7" x14ac:dyDescent="0.2">
      <c r="A182" s="26"/>
      <c r="B182" s="26" t="s">
        <v>2290</v>
      </c>
      <c r="C182" s="26" t="s">
        <v>2291</v>
      </c>
      <c r="D182" s="26">
        <v>36326.338317699425</v>
      </c>
      <c r="E182" s="26"/>
      <c r="F182" s="26"/>
      <c r="G182" s="26"/>
    </row>
    <row r="183" spans="1:7" x14ac:dyDescent="0.2">
      <c r="A183" s="26"/>
      <c r="B183" s="26" t="s">
        <v>2292</v>
      </c>
      <c r="C183" s="26" t="s">
        <v>2293</v>
      </c>
      <c r="D183" s="26">
        <v>3558.9915530566232</v>
      </c>
      <c r="E183" s="26"/>
      <c r="F183" s="26"/>
      <c r="G183" s="26"/>
    </row>
    <row r="184" spans="1:7" x14ac:dyDescent="0.2">
      <c r="A184" s="26"/>
      <c r="B184" s="26" t="s">
        <v>2295</v>
      </c>
      <c r="C184" s="26" t="s">
        <v>2296</v>
      </c>
      <c r="D184" s="26"/>
      <c r="E184" s="26"/>
      <c r="F184" s="26"/>
      <c r="G184" s="26"/>
    </row>
    <row r="185" spans="1:7" x14ac:dyDescent="0.2">
      <c r="A185" s="26"/>
      <c r="B185" s="26" t="s">
        <v>2297</v>
      </c>
      <c r="C185" s="26" t="s">
        <v>2298</v>
      </c>
      <c r="D185" s="26">
        <v>3330.5230246094843</v>
      </c>
      <c r="E185" s="26">
        <v>0.917901183126135</v>
      </c>
      <c r="F185" s="26">
        <v>3057.091024717879</v>
      </c>
      <c r="G185" s="26">
        <v>1</v>
      </c>
    </row>
    <row r="186" spans="1:7" x14ac:dyDescent="0.2">
      <c r="A186" s="26"/>
      <c r="B186" s="26" t="s">
        <v>2301</v>
      </c>
      <c r="C186" s="26" t="s">
        <v>2302</v>
      </c>
      <c r="D186" s="26"/>
      <c r="E186" s="26"/>
      <c r="F186" s="26"/>
      <c r="G186" s="26">
        <v>41.7329616505126</v>
      </c>
    </row>
    <row r="187" spans="1:7" x14ac:dyDescent="0.2">
      <c r="A187" s="26"/>
      <c r="B187" s="26" t="s">
        <v>2304</v>
      </c>
      <c r="C187" s="26" t="s">
        <v>2305</v>
      </c>
      <c r="D187" s="26">
        <v>34739.082103277418</v>
      </c>
      <c r="E187" s="26">
        <v>269.24948136960001</v>
      </c>
      <c r="F187" s="26">
        <v>9353479.8395633977</v>
      </c>
      <c r="G187" s="26"/>
    </row>
    <row r="188" spans="1:7" x14ac:dyDescent="0.2">
      <c r="A188" s="26"/>
      <c r="B188" s="26" t="s">
        <v>2306</v>
      </c>
      <c r="C188" s="26" t="s">
        <v>2307</v>
      </c>
      <c r="D188" s="26">
        <v>12424.991862971065</v>
      </c>
      <c r="E188" s="26">
        <v>1.8630977176635699</v>
      </c>
      <c r="F188" s="26">
        <v>23148.973981889816</v>
      </c>
      <c r="G188" s="26">
        <v>2.7</v>
      </c>
    </row>
    <row r="189" spans="1:7" x14ac:dyDescent="0.2">
      <c r="A189" s="26"/>
      <c r="B189" s="26" t="s">
        <v>2308</v>
      </c>
      <c r="C189" s="26" t="s">
        <v>2309</v>
      </c>
      <c r="D189" s="26"/>
      <c r="E189" s="26"/>
      <c r="F189" s="26"/>
      <c r="G189" s="26"/>
    </row>
    <row r="190" spans="1:7" x14ac:dyDescent="0.2">
      <c r="A190" s="26"/>
      <c r="B190" s="26" t="s">
        <v>2310</v>
      </c>
      <c r="C190" s="26" t="s">
        <v>2311</v>
      </c>
      <c r="D190" s="26"/>
      <c r="E190" s="26"/>
      <c r="F190" s="26"/>
      <c r="G190" s="26"/>
    </row>
    <row r="191" spans="1:7" x14ac:dyDescent="0.2">
      <c r="A191" s="26"/>
      <c r="B191" s="26" t="s">
        <v>2312</v>
      </c>
      <c r="C191" s="26" t="s">
        <v>2313</v>
      </c>
      <c r="D191" s="26"/>
      <c r="E191" s="26"/>
      <c r="F191" s="26">
        <v>836924.80491377716</v>
      </c>
      <c r="G191" s="26">
        <v>206.449166666667</v>
      </c>
    </row>
    <row r="192" spans="1:7" x14ac:dyDescent="0.2">
      <c r="A192" s="26"/>
      <c r="B192" s="26" t="s">
        <v>2314</v>
      </c>
      <c r="C192" s="26" t="s">
        <v>2315</v>
      </c>
      <c r="D192" s="26">
        <v>40523.325313862981</v>
      </c>
      <c r="E192" s="26"/>
      <c r="F192" s="26"/>
      <c r="G192" s="26"/>
    </row>
    <row r="193" spans="1:7" x14ac:dyDescent="0.2">
      <c r="A193" s="26"/>
      <c r="B193" s="26" t="s">
        <v>2317</v>
      </c>
      <c r="C193" s="26" t="s">
        <v>2318</v>
      </c>
      <c r="D193" s="26">
        <v>2097.4694578461012</v>
      </c>
      <c r="E193" s="26"/>
      <c r="F193" s="26"/>
      <c r="G193" s="26"/>
    </row>
    <row r="194" spans="1:7" x14ac:dyDescent="0.2">
      <c r="A194" s="26"/>
      <c r="B194" s="26" t="s">
        <v>2100</v>
      </c>
      <c r="C194" s="26" t="s">
        <v>2103</v>
      </c>
      <c r="D194" s="26">
        <v>1731.7981307301063</v>
      </c>
      <c r="E194" s="26">
        <v>21.236390220620098</v>
      </c>
      <c r="F194" s="26">
        <v>36777.140887524998</v>
      </c>
      <c r="G194" s="26">
        <v>45.2159808923792</v>
      </c>
    </row>
    <row r="195" spans="1:7" x14ac:dyDescent="0.2">
      <c r="A195" s="26"/>
      <c r="B195" s="26" t="s">
        <v>2320</v>
      </c>
      <c r="C195" s="26" t="s">
        <v>2321</v>
      </c>
      <c r="D195" s="26"/>
      <c r="E195" s="26"/>
      <c r="F195" s="26"/>
      <c r="G195" s="26"/>
    </row>
    <row r="196" spans="1:7" x14ac:dyDescent="0.2">
      <c r="A196" s="26"/>
      <c r="B196" s="26" t="s">
        <v>2322</v>
      </c>
      <c r="C196" s="26" t="s">
        <v>2323</v>
      </c>
      <c r="D196" s="26"/>
      <c r="E196" s="26"/>
      <c r="F196" s="26"/>
      <c r="G196" s="26"/>
    </row>
    <row r="197" spans="1:7" x14ac:dyDescent="0.2">
      <c r="A197" s="26"/>
      <c r="B197" s="26" t="s">
        <v>2114</v>
      </c>
      <c r="C197" s="26" t="s">
        <v>2117</v>
      </c>
      <c r="D197" s="26">
        <v>15057.131747811256</v>
      </c>
      <c r="E197" s="26">
        <v>497.183279336081</v>
      </c>
      <c r="F197" s="26">
        <v>7486154.1397722177</v>
      </c>
      <c r="G197" s="26">
        <v>1166</v>
      </c>
    </row>
    <row r="198" spans="1:7" x14ac:dyDescent="0.2">
      <c r="A198" s="26"/>
      <c r="B198" s="26" t="s">
        <v>2329</v>
      </c>
      <c r="C198" s="26" t="s">
        <v>2330</v>
      </c>
      <c r="D198" s="26">
        <v>1809.0319452247343</v>
      </c>
      <c r="E198" s="26">
        <v>0.92572317962756501</v>
      </c>
      <c r="F198" s="26">
        <v>1674.66280438128</v>
      </c>
      <c r="G198" s="26">
        <v>1.1093632928169199</v>
      </c>
    </row>
    <row r="199" spans="1:7" x14ac:dyDescent="0.2">
      <c r="A199" s="26"/>
      <c r="B199" s="26" t="s">
        <v>2331</v>
      </c>
      <c r="C199" s="26" t="s">
        <v>2332</v>
      </c>
      <c r="D199" s="26">
        <v>23239.490642163259</v>
      </c>
      <c r="E199" s="26">
        <v>1.8020215780796001</v>
      </c>
      <c r="F199" s="26">
        <v>41878.063600757137</v>
      </c>
      <c r="G199" s="26">
        <v>2.7</v>
      </c>
    </row>
    <row r="200" spans="1:7" x14ac:dyDescent="0.2">
      <c r="A200" s="26"/>
      <c r="B200" s="26" t="s">
        <v>2335</v>
      </c>
      <c r="C200" s="26" t="s">
        <v>2336</v>
      </c>
      <c r="D200" s="26">
        <v>73245.668353134388</v>
      </c>
      <c r="E200" s="26">
        <v>0.16938568345649699</v>
      </c>
      <c r="F200" s="26">
        <v>12406.76759422358</v>
      </c>
      <c r="G200" s="26">
        <v>0.28455719835004201</v>
      </c>
    </row>
    <row r="201" spans="1:7" x14ac:dyDescent="0.2">
      <c r="A201" s="26"/>
      <c r="B201" s="26" t="s">
        <v>2337</v>
      </c>
      <c r="C201" s="26" t="s">
        <v>2338</v>
      </c>
      <c r="D201" s="26">
        <v>14406.664281929639</v>
      </c>
      <c r="E201" s="26"/>
      <c r="F201" s="26"/>
      <c r="G201" s="26"/>
    </row>
    <row r="202" spans="1:7" x14ac:dyDescent="0.2">
      <c r="A202" s="26"/>
      <c r="B202" s="26" t="s">
        <v>2344</v>
      </c>
      <c r="C202" s="26" t="s">
        <v>2345</v>
      </c>
      <c r="D202" s="26">
        <v>15634.254996956324</v>
      </c>
      <c r="E202" s="26"/>
      <c r="F202" s="26"/>
      <c r="G202" s="26"/>
    </row>
    <row r="203" spans="1:7" x14ac:dyDescent="0.2">
      <c r="A203" s="26"/>
      <c r="B203" s="26" t="s">
        <v>2346</v>
      </c>
      <c r="C203" s="26" t="s">
        <v>2347</v>
      </c>
      <c r="D203" s="26">
        <v>2220.7377794452714</v>
      </c>
      <c r="E203" s="26"/>
      <c r="F203" s="26"/>
      <c r="G203" s="26"/>
    </row>
    <row r="204" spans="1:7" x14ac:dyDescent="0.2">
      <c r="A204" s="26"/>
      <c r="B204" s="26" t="s">
        <v>2348</v>
      </c>
      <c r="C204" s="26" t="s">
        <v>2349</v>
      </c>
      <c r="D204" s="26">
        <v>1590.0792708901656</v>
      </c>
      <c r="E204" s="26"/>
      <c r="F204" s="26"/>
      <c r="G204" s="26"/>
    </row>
    <row r="205" spans="1:7" x14ac:dyDescent="0.2">
      <c r="A205" s="26"/>
      <c r="B205" s="26" t="s">
        <v>2350</v>
      </c>
      <c r="C205" s="26" t="s">
        <v>2351</v>
      </c>
      <c r="D205" s="26"/>
      <c r="E205" s="26"/>
      <c r="F205" s="26"/>
      <c r="G205" s="26"/>
    </row>
    <row r="206" spans="1:7" x14ac:dyDescent="0.2">
      <c r="A206" s="26"/>
      <c r="B206" s="26" t="s">
        <v>2352</v>
      </c>
      <c r="C206" s="26" t="s">
        <v>2353</v>
      </c>
      <c r="D206" s="26">
        <v>6029.2569232135902</v>
      </c>
      <c r="E206" s="26"/>
      <c r="F206" s="26"/>
      <c r="G206" s="26"/>
    </row>
    <row r="207" spans="1:7" x14ac:dyDescent="0.2">
      <c r="A207" s="26"/>
      <c r="B207" s="26" t="s">
        <v>2354</v>
      </c>
      <c r="C207" s="26" t="s">
        <v>2355</v>
      </c>
      <c r="D207" s="26">
        <v>8897.936125652177</v>
      </c>
      <c r="E207" s="26"/>
      <c r="F207" s="26"/>
      <c r="G207" s="26"/>
    </row>
    <row r="208" spans="1:7" x14ac:dyDescent="0.2">
      <c r="A208" s="26"/>
      <c r="B208" s="26" t="s">
        <v>2356</v>
      </c>
      <c r="C208" s="26" t="s">
        <v>2357</v>
      </c>
      <c r="D208" s="26">
        <v>2638.3143564519605</v>
      </c>
      <c r="E208" s="26">
        <v>4.2541187869961004</v>
      </c>
      <c r="F208" s="26">
        <v>11223.70266978381</v>
      </c>
      <c r="G208" s="26">
        <v>10.852655568783099</v>
      </c>
    </row>
    <row r="209" spans="1:7" x14ac:dyDescent="0.2">
      <c r="A209" s="26"/>
      <c r="B209" s="26" t="s">
        <v>2363</v>
      </c>
      <c r="C209" s="26" t="s">
        <v>2364</v>
      </c>
      <c r="D209" s="26"/>
      <c r="E209" s="26"/>
      <c r="F209" s="26"/>
      <c r="G209" s="26"/>
    </row>
    <row r="210" spans="1:7" x14ac:dyDescent="0.2">
      <c r="A210" s="26"/>
      <c r="B210" s="26" t="s">
        <v>2367</v>
      </c>
      <c r="C210" s="26" t="s">
        <v>2368</v>
      </c>
      <c r="D210" s="26">
        <v>12529.67355738589</v>
      </c>
      <c r="E210" s="26">
        <v>9.3790320185186893</v>
      </c>
      <c r="F210" s="26">
        <v>117516.20947630923</v>
      </c>
      <c r="G210" s="26">
        <v>15.380393518089299</v>
      </c>
    </row>
    <row r="211" spans="1:7" x14ac:dyDescent="0.2">
      <c r="A211" s="26"/>
      <c r="B211" s="26" t="s">
        <v>2369</v>
      </c>
      <c r="C211" s="26" t="s">
        <v>2370</v>
      </c>
      <c r="D211" s="26">
        <v>18204.793153972769</v>
      </c>
      <c r="E211" s="26"/>
      <c r="F211" s="26"/>
      <c r="G211" s="26"/>
    </row>
    <row r="212" spans="1:7" x14ac:dyDescent="0.2">
      <c r="A212" s="26"/>
      <c r="B212" s="26" t="s">
        <v>2371</v>
      </c>
      <c r="C212" s="26" t="s">
        <v>2372</v>
      </c>
      <c r="D212" s="26">
        <v>3802.6856034392399</v>
      </c>
      <c r="E212" s="26">
        <v>0.92822512074230801</v>
      </c>
      <c r="F212" s="26">
        <v>3529.7483033974249</v>
      </c>
      <c r="G212" s="26"/>
    </row>
    <row r="213" spans="1:7" x14ac:dyDescent="0.2">
      <c r="A213" s="26"/>
      <c r="B213" s="26" t="s">
        <v>2373</v>
      </c>
      <c r="C213" s="26" t="s">
        <v>2374</v>
      </c>
      <c r="D213" s="26">
        <v>9767.2693042873379</v>
      </c>
      <c r="E213" s="26"/>
      <c r="F213" s="26"/>
      <c r="G213" s="26"/>
    </row>
    <row r="214" spans="1:7" x14ac:dyDescent="0.2">
      <c r="A214" s="26"/>
      <c r="B214" s="26" t="s">
        <v>2377</v>
      </c>
      <c r="C214" s="26" t="s">
        <v>2378</v>
      </c>
      <c r="D214" s="26">
        <v>12131.584464682423</v>
      </c>
      <c r="E214" s="26"/>
      <c r="F214" s="26"/>
      <c r="G214" s="26"/>
    </row>
    <row r="215" spans="1:7" x14ac:dyDescent="0.2">
      <c r="A215" s="26"/>
      <c r="B215" s="26" t="s">
        <v>2380</v>
      </c>
      <c r="C215" s="26" t="s">
        <v>2381</v>
      </c>
      <c r="D215" s="26">
        <v>11945.656992533128</v>
      </c>
      <c r="E215" s="26">
        <v>628.42487603771701</v>
      </c>
      <c r="F215" s="26">
        <v>7506948.0147217186</v>
      </c>
      <c r="G215" s="26">
        <v>1817.9387083333299</v>
      </c>
    </row>
    <row r="216" spans="1:7" x14ac:dyDescent="0.2">
      <c r="A216" s="26"/>
      <c r="B216" s="26" t="s">
        <v>2382</v>
      </c>
      <c r="C216" s="26" t="s">
        <v>2383</v>
      </c>
      <c r="D216" s="26"/>
      <c r="E216" s="26"/>
      <c r="F216" s="26"/>
      <c r="G216" s="26"/>
    </row>
    <row r="217" spans="1:7" x14ac:dyDescent="0.2">
      <c r="A217" s="26"/>
      <c r="B217" s="26" t="s">
        <v>2146</v>
      </c>
      <c r="C217" s="26" t="s">
        <v>2149</v>
      </c>
      <c r="D217" s="26">
        <v>1129.3484668915573</v>
      </c>
      <c r="E217" s="26">
        <v>17.423251293510202</v>
      </c>
      <c r="F217" s="26">
        <v>19676.922136592093</v>
      </c>
      <c r="G217" s="26">
        <v>31.352687700944301</v>
      </c>
    </row>
    <row r="218" spans="1:7" x14ac:dyDescent="0.2">
      <c r="A218" s="26"/>
      <c r="B218" s="26" t="s">
        <v>2384</v>
      </c>
      <c r="C218" s="26" t="s">
        <v>2385</v>
      </c>
      <c r="D218" s="26">
        <v>3911.7568854246078</v>
      </c>
      <c r="E218" s="26">
        <v>98.758186373217498</v>
      </c>
      <c r="F218" s="26">
        <v>386318.01553748024</v>
      </c>
      <c r="G218" s="26">
        <v>303.255</v>
      </c>
    </row>
    <row r="219" spans="1:7" x14ac:dyDescent="0.2">
      <c r="A219" s="26"/>
      <c r="B219" s="26" t="s">
        <v>2136</v>
      </c>
      <c r="C219" s="26" t="s">
        <v>2139</v>
      </c>
      <c r="D219" s="26">
        <v>821.60724813813272</v>
      </c>
      <c r="E219" s="26">
        <v>131.89679943796801</v>
      </c>
      <c r="F219" s="26">
        <v>108367.36642445611</v>
      </c>
      <c r="G219" s="26">
        <v>424.895808098656</v>
      </c>
    </row>
    <row r="220" spans="1:7" x14ac:dyDescent="0.2">
      <c r="A220" s="26"/>
      <c r="B220" s="26" t="s">
        <v>2067</v>
      </c>
      <c r="C220" s="26" t="s">
        <v>2387</v>
      </c>
      <c r="D220" s="26">
        <v>53569.38479766521</v>
      </c>
      <c r="E220" s="26"/>
      <c r="F220" s="26"/>
      <c r="G220" s="26"/>
    </row>
    <row r="221" spans="1:7" x14ac:dyDescent="0.2">
      <c r="A221" s="26"/>
      <c r="B221" s="26" t="s">
        <v>2155</v>
      </c>
      <c r="C221" s="26" t="s">
        <v>2157</v>
      </c>
      <c r="D221" s="26">
        <v>937.74390934576832</v>
      </c>
      <c r="E221" s="26">
        <v>225.327766466577</v>
      </c>
      <c r="F221" s="26">
        <v>211299.74061051823</v>
      </c>
      <c r="G221" s="26">
        <v>494.41495286493699</v>
      </c>
    </row>
    <row r="222" spans="1:7" x14ac:dyDescent="0.2">
      <c r="A222" s="26"/>
      <c r="B222" s="26" t="s">
        <v>2390</v>
      </c>
      <c r="C222" s="26" t="s">
        <v>2391</v>
      </c>
      <c r="D222" s="26">
        <v>33814.750048393536</v>
      </c>
      <c r="E222" s="26"/>
      <c r="F222" s="26"/>
      <c r="G222" s="26"/>
    </row>
    <row r="223" spans="1:7" x14ac:dyDescent="0.2">
      <c r="A223" s="26"/>
      <c r="B223" s="26" t="s">
        <v>2394</v>
      </c>
      <c r="C223" s="26" t="s">
        <v>2395</v>
      </c>
      <c r="D223" s="26">
        <v>42733.446680729125</v>
      </c>
      <c r="E223" s="26"/>
      <c r="F223" s="26"/>
      <c r="G223" s="26"/>
    </row>
    <row r="224" spans="1:7" x14ac:dyDescent="0.2">
      <c r="A224" s="26"/>
      <c r="B224" s="26" t="s">
        <v>2396</v>
      </c>
      <c r="C224" s="26" t="s">
        <v>2397</v>
      </c>
      <c r="D224" s="26">
        <v>38800.853020276845</v>
      </c>
      <c r="E224" s="26"/>
      <c r="F224" s="26"/>
      <c r="G224" s="26"/>
    </row>
    <row r="225" spans="1:7" x14ac:dyDescent="0.2">
      <c r="A225" s="26"/>
      <c r="B225" s="26" t="s">
        <v>2399</v>
      </c>
      <c r="C225" s="26" t="s">
        <v>2400</v>
      </c>
      <c r="D225" s="26">
        <v>9512.00989285586</v>
      </c>
      <c r="E225" s="26"/>
      <c r="F225" s="26"/>
      <c r="G225" s="26"/>
    </row>
    <row r="226" spans="1:7" x14ac:dyDescent="0.2">
      <c r="A226" s="26"/>
      <c r="B226" s="26" t="s">
        <v>2402</v>
      </c>
      <c r="C226" s="26" t="s">
        <v>2403</v>
      </c>
      <c r="D226" s="26">
        <v>14756.671116150208</v>
      </c>
      <c r="E226" s="26">
        <v>0.80503778380816504</v>
      </c>
      <c r="F226" s="26">
        <v>11879.677811731524</v>
      </c>
      <c r="G226" s="26"/>
    </row>
    <row r="227" spans="1:7" x14ac:dyDescent="0.2">
      <c r="A227" s="26"/>
      <c r="B227" s="26" t="s">
        <v>2405</v>
      </c>
      <c r="C227" s="26" t="s">
        <v>2127</v>
      </c>
      <c r="D227" s="26"/>
      <c r="E227" s="26"/>
      <c r="F227" s="26"/>
      <c r="G227" s="26"/>
    </row>
    <row r="228" spans="1:7" x14ac:dyDescent="0.2">
      <c r="A228" s="26"/>
      <c r="B228" s="26" t="s">
        <v>2406</v>
      </c>
      <c r="C228" s="26" t="s">
        <v>2407</v>
      </c>
      <c r="D228" s="26">
        <v>5426.9878235860942</v>
      </c>
      <c r="E228" s="26"/>
      <c r="F228" s="26"/>
      <c r="G228" s="26"/>
    </row>
    <row r="229" spans="1:7" x14ac:dyDescent="0.2">
      <c r="A229" s="26"/>
      <c r="B229" s="26" t="s">
        <v>2408</v>
      </c>
      <c r="C229" s="26" t="s">
        <v>2409</v>
      </c>
      <c r="D229" s="26"/>
      <c r="E229" s="26"/>
      <c r="F229" s="26"/>
      <c r="G229" s="26"/>
    </row>
    <row r="230" spans="1:7" x14ac:dyDescent="0.2">
      <c r="A230" s="26"/>
      <c r="B230" s="26" t="s">
        <v>2413</v>
      </c>
      <c r="C230" s="26" t="s">
        <v>2414</v>
      </c>
      <c r="D230" s="26">
        <v>5311.3665762111532</v>
      </c>
      <c r="E230" s="26"/>
      <c r="F230" s="26"/>
      <c r="G230" s="26"/>
    </row>
    <row r="231" spans="1:7" x14ac:dyDescent="0.2">
      <c r="A231" s="26"/>
      <c r="B231" s="26" t="s">
        <v>2415</v>
      </c>
      <c r="C231" s="26" t="s">
        <v>2416</v>
      </c>
      <c r="D231" s="26">
        <v>2130.4389080670603</v>
      </c>
      <c r="E231" s="26">
        <v>7.0075247433410102</v>
      </c>
      <c r="F231" s="26">
        <v>14929.103362456328</v>
      </c>
      <c r="G231" s="26">
        <v>7.3753453536421096</v>
      </c>
    </row>
    <row r="232" spans="1:7" x14ac:dyDescent="0.2">
      <c r="A232" s="26"/>
      <c r="B232" s="26" t="s">
        <v>2417</v>
      </c>
      <c r="C232" s="26" t="s">
        <v>2418</v>
      </c>
      <c r="D232" s="26"/>
      <c r="E232" s="26"/>
      <c r="F232" s="26"/>
      <c r="G232" s="26">
        <v>0.75373073671740198</v>
      </c>
    </row>
    <row r="233" spans="1:7" x14ac:dyDescent="0.2">
      <c r="A233" s="26"/>
      <c r="B233" s="26" t="s">
        <v>2419</v>
      </c>
      <c r="C233" s="26" t="s">
        <v>2420</v>
      </c>
      <c r="D233" s="26">
        <v>3484.2158432056799</v>
      </c>
      <c r="E233" s="26"/>
      <c r="F233" s="26"/>
      <c r="G233" s="26"/>
    </row>
    <row r="234" spans="1:7" x14ac:dyDescent="0.2">
      <c r="A234" s="26"/>
      <c r="B234" s="26" t="s">
        <v>2421</v>
      </c>
      <c r="C234" s="26" t="s">
        <v>2422</v>
      </c>
      <c r="D234" s="26">
        <v>2018.8758168817076</v>
      </c>
      <c r="E234" s="26">
        <v>1.6293849495541699</v>
      </c>
      <c r="F234" s="26">
        <v>3289.5258710459348</v>
      </c>
      <c r="G234" s="26"/>
    </row>
    <row r="235" spans="1:7" x14ac:dyDescent="0.2">
      <c r="A235" s="26"/>
      <c r="B235" s="26" t="s">
        <v>2423</v>
      </c>
      <c r="C235" s="26" t="s">
        <v>2424</v>
      </c>
      <c r="D235" s="26">
        <v>3513.1714346713838</v>
      </c>
      <c r="E235" s="26"/>
      <c r="F235" s="26"/>
      <c r="G235" s="26"/>
    </row>
    <row r="236" spans="1:7" x14ac:dyDescent="0.2">
      <c r="A236" s="26"/>
      <c r="B236" s="26" t="s">
        <v>2425</v>
      </c>
      <c r="C236" s="26" t="s">
        <v>2426</v>
      </c>
      <c r="D236" s="26">
        <v>10527.215251412797</v>
      </c>
      <c r="E236" s="26"/>
      <c r="F236" s="26"/>
      <c r="G236" s="26"/>
    </row>
    <row r="237" spans="1:7" x14ac:dyDescent="0.2">
      <c r="A237" s="26"/>
      <c r="B237" s="26" t="s">
        <v>2427</v>
      </c>
      <c r="C237" s="26" t="s">
        <v>2428</v>
      </c>
      <c r="D237" s="26">
        <v>3176.2546724743165</v>
      </c>
      <c r="E237" s="26">
        <v>10527.3404106241</v>
      </c>
      <c r="F237" s="26">
        <v>33437514.167972486</v>
      </c>
      <c r="G237" s="26">
        <v>18466.4030495763</v>
      </c>
    </row>
    <row r="238" spans="1:7" x14ac:dyDescent="0.2">
      <c r="A238" s="26"/>
      <c r="B238" s="26" t="s">
        <v>2429</v>
      </c>
      <c r="C238" s="26" t="s">
        <v>2430</v>
      </c>
      <c r="D238" s="26">
        <v>16637.57551204742</v>
      </c>
      <c r="E238" s="26">
        <v>1.92001427683931</v>
      </c>
      <c r="F238" s="26">
        <v>31944.382515123139</v>
      </c>
      <c r="G238" s="26">
        <v>3.3</v>
      </c>
    </row>
    <row r="239" spans="1:7" x14ac:dyDescent="0.2">
      <c r="A239" s="26"/>
      <c r="B239" s="26" t="s">
        <v>2432</v>
      </c>
      <c r="C239" s="26" t="s">
        <v>2433</v>
      </c>
      <c r="D239" s="26">
        <v>8292.0878145499246</v>
      </c>
      <c r="E239" s="26">
        <v>4.5508994155624301</v>
      </c>
      <c r="F239" s="26">
        <v>37736.457589027603</v>
      </c>
      <c r="G239" s="26">
        <v>10.852655568783099</v>
      </c>
    </row>
    <row r="240" spans="1:7" x14ac:dyDescent="0.2">
      <c r="A240" s="26"/>
      <c r="B240" s="26" t="s">
        <v>2434</v>
      </c>
      <c r="C240" s="26" t="s">
        <v>2435</v>
      </c>
      <c r="D240" s="26"/>
      <c r="E240" s="26"/>
      <c r="F240" s="26"/>
      <c r="G240" s="26"/>
    </row>
    <row r="241" spans="1:7" x14ac:dyDescent="0.2">
      <c r="A241" s="26"/>
      <c r="B241" s="26" t="s">
        <v>2436</v>
      </c>
      <c r="C241" s="26" t="s">
        <v>2437</v>
      </c>
      <c r="D241" s="26">
        <v>26385.597954057779</v>
      </c>
      <c r="E241" s="26">
        <v>7.5084095957823598</v>
      </c>
      <c r="F241" s="26">
        <v>198113.87686870285</v>
      </c>
      <c r="G241" s="26">
        <v>12.747033333333301</v>
      </c>
    </row>
    <row r="242" spans="1:7" x14ac:dyDescent="0.2">
      <c r="A242" s="26"/>
      <c r="B242" s="26" t="s">
        <v>2439</v>
      </c>
      <c r="C242" s="26" t="s">
        <v>2440</v>
      </c>
      <c r="D242" s="26"/>
      <c r="E242" s="26"/>
      <c r="F242" s="26"/>
      <c r="G242" s="26"/>
    </row>
    <row r="243" spans="1:7" x14ac:dyDescent="0.2">
      <c r="A243" s="26"/>
      <c r="B243" s="26" t="s">
        <v>2069</v>
      </c>
      <c r="C243" s="26" t="s">
        <v>2071</v>
      </c>
      <c r="D243" s="26">
        <v>2182.0441998440738</v>
      </c>
      <c r="E243" s="26">
        <v>232.17284246118501</v>
      </c>
      <c r="F243" s="26">
        <v>506611.40425374068</v>
      </c>
      <c r="G243" s="26">
        <v>494.41495286493699</v>
      </c>
    </row>
    <row r="244" spans="1:7" x14ac:dyDescent="0.2">
      <c r="A244" s="26"/>
      <c r="B244" s="26" t="s">
        <v>2441</v>
      </c>
      <c r="C244" s="26" t="s">
        <v>2442</v>
      </c>
      <c r="D244" s="26">
        <v>2226.9629050838203</v>
      </c>
      <c r="E244" s="26">
        <v>0.52494754371979002</v>
      </c>
      <c r="F244" s="26">
        <v>1169.0387069788394</v>
      </c>
      <c r="G244" s="26"/>
    </row>
    <row r="245" spans="1:7" x14ac:dyDescent="0.2">
      <c r="A245" s="26"/>
      <c r="B245" s="26" t="s">
        <v>2445</v>
      </c>
      <c r="C245" s="26" t="s">
        <v>2446</v>
      </c>
      <c r="D245" s="26">
        <v>3765.3022224851579</v>
      </c>
      <c r="E245" s="26">
        <v>1.12751269565486</v>
      </c>
      <c r="F245" s="26">
        <v>4245.4260588294756</v>
      </c>
      <c r="G245" s="26"/>
    </row>
    <row r="246" spans="1:7" x14ac:dyDescent="0.2">
      <c r="A246" s="26"/>
      <c r="B246" s="26" t="s">
        <v>2447</v>
      </c>
      <c r="C246" s="26" t="s">
        <v>2448</v>
      </c>
      <c r="D246" s="26">
        <v>14353.810401178687</v>
      </c>
      <c r="E246" s="26"/>
      <c r="F246" s="26"/>
      <c r="G246" s="26"/>
    </row>
    <row r="247" spans="1:7" x14ac:dyDescent="0.2">
      <c r="A247" s="26"/>
      <c r="B247" s="26" t="s">
        <v>2450</v>
      </c>
      <c r="C247" s="26" t="s">
        <v>2451</v>
      </c>
      <c r="D247" s="26">
        <v>10727.286818254095</v>
      </c>
      <c r="E247" s="26">
        <v>1.6785225181917101</v>
      </c>
      <c r="F247" s="26">
        <v>18005.992483540598</v>
      </c>
      <c r="G247" s="26">
        <v>2.7</v>
      </c>
    </row>
    <row r="248" spans="1:7" x14ac:dyDescent="0.2">
      <c r="A248" s="26"/>
      <c r="B248" s="26" t="s">
        <v>2453</v>
      </c>
      <c r="C248" s="26" t="s">
        <v>2454</v>
      </c>
      <c r="D248" s="26"/>
      <c r="E248" s="26"/>
      <c r="F248" s="26"/>
      <c r="G248" s="26"/>
    </row>
    <row r="249" spans="1:7" x14ac:dyDescent="0.2">
      <c r="A249" s="26"/>
      <c r="B249" s="26" t="s">
        <v>2456</v>
      </c>
      <c r="C249" s="26" t="s">
        <v>2457</v>
      </c>
      <c r="D249" s="26">
        <v>3030.5581966029899</v>
      </c>
      <c r="E249" s="26">
        <v>100.832313960527</v>
      </c>
      <c r="F249" s="26">
        <v>305578.19555552123</v>
      </c>
      <c r="G249" s="26">
        <v>97.071666666666701</v>
      </c>
    </row>
    <row r="250" spans="1:7" x14ac:dyDescent="0.2">
      <c r="A250" s="26"/>
      <c r="B250" s="26" t="s">
        <v>2460</v>
      </c>
      <c r="C250" s="26" t="s">
        <v>2461</v>
      </c>
      <c r="D250" s="26">
        <v>14956.705132779363</v>
      </c>
      <c r="E250" s="26"/>
      <c r="F250" s="26"/>
      <c r="G250" s="26"/>
    </row>
  </sheetData>
  <sortState ref="A2:J250">
    <sortCondition ref="A2:A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Public_FullFixedRefresh- Q2 201</vt:lpstr>
      <vt:lpstr>Parameters</vt:lpstr>
      <vt:lpstr>Tiers &amp; Index</vt:lpstr>
      <vt:lpstr>Anc data</vt:lpstr>
      <vt:lpstr>Countries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Faris</dc:creator>
  <cp:lastModifiedBy>Microsoft Office User</cp:lastModifiedBy>
  <dcterms:created xsi:type="dcterms:W3CDTF">2016-01-23T21:24:58Z</dcterms:created>
  <dcterms:modified xsi:type="dcterms:W3CDTF">2016-01-26T14:08:36Z</dcterms:modified>
</cp:coreProperties>
</file>